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D:\working\waccache\BN3PEPF0000B892\EXCELCNV\155f643b-1a80-42a1-a5f2-6cf18e439814\"/>
    </mc:Choice>
  </mc:AlternateContent>
  <xr:revisionPtr revIDLastSave="37338" documentId="120_S{118792C3-22EF-5104-A093-F22BFE3913F3}" xr6:coauthVersionLast="47" xr6:coauthVersionMax="47" xr10:uidLastSave="{5E30BB4E-832A-457C-8DCB-12AA1229B6C4}"/>
  <bookViews>
    <workbookView xWindow="-60" yWindow="-60" windowWidth="15480" windowHeight="11640" firstSheet="2" activeTab="2" xr2:uid="{00000000-000D-0000-FFFF-FFFF00000000}"/>
  </bookViews>
  <sheets>
    <sheet name="BASE_MAPA" sheetId="7" r:id="rId1"/>
    <sheet name="SELEÇÕES" sheetId="9" r:id="rId2"/>
    <sheet name="SP_SUL" sheetId="1" r:id="rId3"/>
    <sheet name="Maquinista" sheetId="13" r:id="rId4"/>
    <sheet name="Diesel" sheetId="14" r:id="rId5"/>
    <sheet name="CONTROLE D" sheetId="10" r:id="rId6"/>
    <sheet name="CONTROLE D+1" sheetId="15" r:id="rId7"/>
    <sheet name="BS_ATIVO" sheetId="8" r:id="rId8"/>
    <sheet name="CONTROLE - MAQUINISTAS" sheetId="12" r:id="rId9"/>
  </sheets>
  <definedNames>
    <definedName name="_xlnm._FilterDatabase" localSheetId="0" hidden="1">BASE_MAPA!$A$1:$G$18708</definedName>
    <definedName name="_xlnm._FilterDatabase" localSheetId="2" hidden="1">SP_SUL!$A$1:$D$4</definedName>
    <definedName name="_xlnm._FilterDatabase" localSheetId="8" hidden="1">'CONTROLE - MAQUINISTAS'!$B$2:$K$3</definedName>
    <definedName name="_xlnm._FilterDatabase" localSheetId="5" hidden="1">'CONTROLE D'!$A$6:$P$8</definedName>
    <definedName name="_xlnm._FilterDatabase" localSheetId="6" hidden="1">'CONTROLE D+1'!$A$2:$W$1050</definedName>
    <definedName name="Anomalia">SELEÇÕES!$Q$14:$Q$15</definedName>
    <definedName name="AnomaliaMecânica">SELEÇÕES!$AD$29</definedName>
    <definedName name="AnomaliaVia">SELEÇÕES!$AC$29</definedName>
    <definedName name="ATIVOS">BS_ATIVO!$A$2:$A$253</definedName>
    <definedName name="CCOCirculação">SELEÇÕES!$K$14:$K$17</definedName>
    <definedName name="CCOCirculaçãoIntervaloContrato">SELEÇÕES!$Q$29:$Q$39</definedName>
    <definedName name="CCOCirculaçãoIntervaloExtra">SELEÇÕES!$AH$29</definedName>
    <definedName name="CCOCirculaçãoIntervaloOportunidade">SELEÇÕES!$S$29:$S$39</definedName>
    <definedName name="CCOCirculaçãoProgramação">SELEÇÕES!$R$29</definedName>
    <definedName name="CCOEscala">SELEÇÕES!$J$14</definedName>
    <definedName name="CCOEscalaEquipagem">SELEÇÕES!$P$29:$P$32</definedName>
    <definedName name="CondiçõesClimática">SELEÇÕES!$R$14:$R$16</definedName>
    <definedName name="CondiçõesClimáticaChuva">SELEÇÕES!$AF$29</definedName>
    <definedName name="CondiçõesClimáticaTemperatura">SELEÇÕES!$AE$29:$AE$31</definedName>
    <definedName name="CondiçõesClimáticaVentosFortes">SELEÇÕES!$AG$29:$AG$29</definedName>
    <definedName name="Confiabilidade">SELEÇÕES!$S$14:$S$15</definedName>
    <definedName name="ConfiabilidadeAtivo">SELEÇÕES!$AJ$29:$AJ$30</definedName>
    <definedName name="ConfiabilidadeOperação">SELEÇÕES!$AI$29:$AI$33</definedName>
    <definedName name="Expansão">SELEÇÕES!$M$14:$M$15</definedName>
    <definedName name="ExpansãoEquipamento">SELEÇÕES!$V$29:$V$30</definedName>
    <definedName name="ExpansãoExecução">SELEÇÕES!$W$29:$W$38</definedName>
    <definedName name="FaltadeContrato">SELEÇÕES!$U$14</definedName>
    <definedName name="FaltadeContratoFaltadeContrato">SELEÇÕES!$AM$29</definedName>
    <definedName name="IMPCAUSADOR">SELEÇÕES!$A$13:$V$13</definedName>
    <definedName name="Infraestrutura">SELEÇÕES!$O$14:$O$15</definedName>
    <definedName name="InfraestruturaEquipamento">SELEÇÕES!$Z$29:$Z$30</definedName>
    <definedName name="InfraestruturaExecução">SELEÇÕES!$AA$29:$AA$38</definedName>
    <definedName name="Mecânica">SELEÇÕES!$G$14:$G$15</definedName>
    <definedName name="MecânicaLocomotiva">SELEÇÕES!$J$29</definedName>
    <definedName name="MecânicaVagão">SELEÇÕES!$K$29</definedName>
    <definedName name="Mecanização">SELEÇÕES!$H$14:$H$15</definedName>
    <definedName name="MecanizaçãoAtivos">SELEÇÕES!$M$29:$M$31</definedName>
    <definedName name="MecanizaçãoOperação">SELEÇÕES!$L$29:$L$35</definedName>
    <definedName name="Modernização">SELEÇÕES!$N$14:$N$17</definedName>
    <definedName name="ModernizaçãoEquipamento">SELEÇÕES!$X$29:$X$30</definedName>
    <definedName name="ModernizaçãoExecução">SELEÇÕES!$Y$29:$Y$38</definedName>
    <definedName name="NãoControláveis">SELEÇÕES!$B$14:$B$15</definedName>
    <definedName name="NãoControláveisAcidente">SELEÇÕES!$E$29</definedName>
    <definedName name="NãoControláveisVandalismo">SELEÇÕES!$D$29:$D$33</definedName>
    <definedName name="OK">SELEÇÕES!$P$14</definedName>
    <definedName name="OKOK">SELEÇÕES!$AB$29</definedName>
    <definedName name="Pátio">SELEÇÕES!$D$14</definedName>
    <definedName name="PátioOperação">SELEÇÕES!$G$29:$G$30</definedName>
    <definedName name="PCMMecânica">SELEÇÕES!$F$14</definedName>
    <definedName name="PCMMecânicaLocomotiva">SELEÇÕES!$I$29:$I$30</definedName>
    <definedName name="PCMVIA">SELEÇÕES!$I$14:$I$15</definedName>
    <definedName name="PCMVIAProgramação">SELEÇÕES!$O$29:$O$31</definedName>
    <definedName name="PCMVIARecursosInternos">SELEÇÕES!$N$29:$N$31</definedName>
    <definedName name="Qualidade">SELEÇÕES!$T$14:$T$15</definedName>
    <definedName name="QualidadeAtivo">SELEÇÕES!$AL$29</definedName>
    <definedName name="QualidadeOperação">SELEÇÕES!$AK$29:$AK$30</definedName>
    <definedName name="SemOportunidade">SELEÇÕES!$V$14</definedName>
    <definedName name="SemOportunidadeSemOportunidade">SELEÇÕES!$AN$29</definedName>
    <definedName name="SUBs">SELEÇÕES!$A$44:$A$50</definedName>
    <definedName name="Super">SELEÇÕES!$L$14:$L$15</definedName>
    <definedName name="SuperEquipamento">SELEÇÕES!$T$29:$T$30</definedName>
    <definedName name="SuperExecução">SELEÇÕES!$U$29:$U$38</definedName>
    <definedName name="TI">SELEÇÕES!$C$14</definedName>
    <definedName name="TISistema">SELEÇÕES!$F$29:$F$30</definedName>
    <definedName name="TO">SELEÇÕES!$A$14:$A$16</definedName>
    <definedName name="TOEmbarcado">SELEÇÕES!$A$29:$A$30</definedName>
    <definedName name="TONãoEmbarcado">SELEÇÕES!$B$29</definedName>
    <definedName name="TOOperação">SELEÇÕES!$C$29</definedName>
    <definedName name="Tração">SELEÇÕES!$E$14</definedName>
    <definedName name="TraçãoOperação">SELEÇÕES!$H$29:$H$30</definedName>
    <definedName name="UNIDADE">BS_ATIVO!$E$2:$E$73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7" i="1" l="1" a="1"/>
  <c r="N447" i="1" s="1"/>
  <c r="M447" i="1" a="1"/>
  <c r="M447" i="1" s="1"/>
  <c r="N448" i="1" a="1"/>
  <c r="N448" i="1" s="1"/>
  <c r="M448" i="1" a="1"/>
  <c r="M448" i="1" s="1"/>
  <c r="M460" i="1" a="1"/>
  <c r="M460" i="1" s="1"/>
  <c r="N460" i="1" a="1"/>
  <c r="N460" i="1" s="1"/>
  <c r="M461" i="1" a="1"/>
  <c r="M461" i="1" s="1"/>
  <c r="N461" i="1" a="1"/>
  <c r="N461" i="1" s="1"/>
  <c r="M462" i="1" a="1"/>
  <c r="M462" i="1" s="1"/>
  <c r="N462" i="1" a="1"/>
  <c r="N462" i="1" s="1"/>
  <c r="N441" i="1" a="1"/>
  <c r="N441" i="1"/>
  <c r="M441" i="1" a="1"/>
  <c r="M441" i="1"/>
  <c r="N440" i="1" a="1"/>
  <c r="N440" i="1"/>
  <c r="M440" i="1" a="1"/>
  <c r="M440" i="1"/>
  <c r="N428" i="1" a="1"/>
  <c r="N428" i="1" s="1"/>
  <c r="M428" i="1" a="1"/>
  <c r="M428" i="1" s="1"/>
  <c r="M425" i="1" a="1"/>
  <c r="M425" i="1" s="1"/>
  <c r="M424" i="1" a="1"/>
  <c r="M424" i="1" s="1"/>
  <c r="M423" i="1" a="1"/>
  <c r="M423" i="1" s="1"/>
  <c r="N451" i="1" a="1"/>
  <c r="N451" i="1" s="1"/>
  <c r="M451" i="1" a="1"/>
  <c r="M451" i="1" s="1"/>
  <c r="N449" i="1" a="1"/>
  <c r="N449" i="1" s="1"/>
  <c r="M449" i="1" a="1"/>
  <c r="M449" i="1" s="1"/>
  <c r="N446" i="1" a="1"/>
  <c r="N446" i="1" s="1"/>
  <c r="M446" i="1" a="1"/>
  <c r="M446" i="1" s="1"/>
  <c r="N443" i="1" a="1"/>
  <c r="N443" i="1" s="1"/>
  <c r="M443" i="1" a="1"/>
  <c r="M443" i="1" s="1"/>
  <c r="N442" i="1" a="1"/>
  <c r="N442" i="1" s="1"/>
  <c r="M442" i="1" a="1"/>
  <c r="M442" i="1" s="1"/>
  <c r="N439" i="1" a="1"/>
  <c r="N439" i="1" s="1"/>
  <c r="M439" i="1" a="1"/>
  <c r="M439" i="1" s="1"/>
  <c r="N435" i="1" a="1"/>
  <c r="N435" i="1" s="1"/>
  <c r="M435" i="1" a="1"/>
  <c r="M435" i="1" s="1"/>
  <c r="N432" i="1" a="1"/>
  <c r="N432" i="1" s="1"/>
  <c r="M432" i="1" a="1"/>
  <c r="M432" i="1" s="1"/>
  <c r="N411" i="1" a="1"/>
  <c r="N411" i="1"/>
  <c r="M411" i="1" a="1"/>
  <c r="M411" i="1"/>
  <c r="N408" i="1" a="1"/>
  <c r="N408" i="1"/>
  <c r="M408" i="1" a="1"/>
  <c r="M408" i="1"/>
  <c r="N407" i="1" a="1"/>
  <c r="N407" i="1"/>
  <c r="M407" i="1" a="1"/>
  <c r="M407" i="1"/>
  <c r="N406" i="1" a="1"/>
  <c r="N406" i="1"/>
  <c r="M406" i="1" a="1"/>
  <c r="M406" i="1"/>
  <c r="N400" i="1" a="1"/>
  <c r="N400" i="1"/>
  <c r="M400" i="1" a="1"/>
  <c r="M400" i="1"/>
  <c r="N397" i="1" a="1"/>
  <c r="N397" i="1"/>
  <c r="M397" i="1" a="1"/>
  <c r="M397" i="1"/>
  <c r="M375" i="1" a="1"/>
  <c r="M375" i="1"/>
  <c r="AO388" i="1"/>
  <c r="A358" i="1"/>
  <c r="A359" i="1"/>
  <c r="A15" i="15"/>
  <c r="B15" i="15"/>
  <c r="C15" i="15"/>
  <c r="F15" i="15"/>
  <c r="G15" i="15"/>
  <c r="H15" i="15"/>
  <c r="I15" i="15"/>
  <c r="J15" i="15"/>
  <c r="M15" i="15"/>
  <c r="N15" i="15"/>
  <c r="O15" i="15"/>
  <c r="P15" i="15"/>
  <c r="Q15" i="15"/>
  <c r="R15" i="15"/>
  <c r="S15" i="15"/>
  <c r="T15" i="15"/>
  <c r="A16" i="15"/>
  <c r="B16" i="15"/>
  <c r="C16" i="15"/>
  <c r="F16" i="15"/>
  <c r="G16" i="15"/>
  <c r="H16" i="15"/>
  <c r="I16" i="15"/>
  <c r="J16" i="15"/>
  <c r="M16" i="15"/>
  <c r="N16" i="15"/>
  <c r="O16" i="15"/>
  <c r="P16" i="15"/>
  <c r="Q16" i="15"/>
  <c r="S16" i="15"/>
  <c r="T16" i="15"/>
  <c r="A17" i="15"/>
  <c r="B17" i="15"/>
  <c r="C17" i="15"/>
  <c r="F17" i="15"/>
  <c r="G17" i="15"/>
  <c r="H17" i="15"/>
  <c r="I17" i="15"/>
  <c r="J17" i="15"/>
  <c r="M17" i="15"/>
  <c r="N17" i="15"/>
  <c r="O17" i="15"/>
  <c r="P17" i="15"/>
  <c r="Q17" i="15"/>
  <c r="S17" i="15"/>
  <c r="T17" i="15"/>
  <c r="A18" i="15"/>
  <c r="B18" i="15"/>
  <c r="C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S18" i="15"/>
  <c r="T18" i="15"/>
  <c r="A19" i="15"/>
  <c r="B19" i="15"/>
  <c r="C19" i="15"/>
  <c r="F19" i="15"/>
  <c r="G19" i="15"/>
  <c r="H19" i="15"/>
  <c r="I19" i="15"/>
  <c r="J19" i="15"/>
  <c r="M19" i="15"/>
  <c r="N19" i="15"/>
  <c r="O19" i="15"/>
  <c r="P19" i="15"/>
  <c r="Q19" i="15"/>
  <c r="S19" i="15"/>
  <c r="T19" i="15"/>
  <c r="A20" i="15"/>
  <c r="B20" i="15"/>
  <c r="C20" i="15"/>
  <c r="F20" i="15"/>
  <c r="G20" i="15"/>
  <c r="H20" i="15"/>
  <c r="I20" i="15"/>
  <c r="J20" i="15"/>
  <c r="M20" i="15"/>
  <c r="N20" i="15"/>
  <c r="O20" i="15"/>
  <c r="P20" i="15"/>
  <c r="Q20" i="15"/>
  <c r="S20" i="15"/>
  <c r="T20" i="15"/>
  <c r="A21" i="15"/>
  <c r="B21" i="15"/>
  <c r="C21" i="15"/>
  <c r="F21" i="15"/>
  <c r="G21" i="15"/>
  <c r="H21" i="15"/>
  <c r="I21" i="15"/>
  <c r="J21" i="15"/>
  <c r="M21" i="15"/>
  <c r="N21" i="15"/>
  <c r="O21" i="15"/>
  <c r="P21" i="15"/>
  <c r="Q21" i="15"/>
  <c r="R21" i="15"/>
  <c r="S21" i="15"/>
  <c r="T21" i="15"/>
  <c r="A22" i="15"/>
  <c r="B22" i="15"/>
  <c r="C22" i="15"/>
  <c r="F22" i="15"/>
  <c r="G22" i="15"/>
  <c r="H22" i="15"/>
  <c r="I22" i="15"/>
  <c r="J22" i="15"/>
  <c r="M22" i="15"/>
  <c r="N22" i="15"/>
  <c r="O22" i="15"/>
  <c r="P22" i="15"/>
  <c r="Q22" i="15"/>
  <c r="R22" i="15"/>
  <c r="S22" i="15"/>
  <c r="T22" i="15"/>
  <c r="A23" i="15"/>
  <c r="B23" i="15"/>
  <c r="C23" i="15"/>
  <c r="F23" i="15"/>
  <c r="G23" i="15"/>
  <c r="H23" i="15"/>
  <c r="I23" i="15"/>
  <c r="J23" i="15"/>
  <c r="M23" i="15"/>
  <c r="N23" i="15"/>
  <c r="O23" i="15"/>
  <c r="P23" i="15"/>
  <c r="Q23" i="15"/>
  <c r="S23" i="15"/>
  <c r="T23" i="15"/>
  <c r="A24" i="15"/>
  <c r="B24" i="15"/>
  <c r="C24" i="15"/>
  <c r="F24" i="15"/>
  <c r="G24" i="15"/>
  <c r="H24" i="15"/>
  <c r="I24" i="15"/>
  <c r="J24" i="15"/>
  <c r="M24" i="15"/>
  <c r="N24" i="15"/>
  <c r="O24" i="15"/>
  <c r="P24" i="15"/>
  <c r="Q24" i="15"/>
  <c r="S24" i="15"/>
  <c r="T24" i="15"/>
  <c r="A25" i="15"/>
  <c r="B25" i="15"/>
  <c r="C25" i="15"/>
  <c r="F25" i="15"/>
  <c r="G25" i="15"/>
  <c r="H25" i="15"/>
  <c r="I25" i="15"/>
  <c r="J25" i="15"/>
  <c r="L25" i="15"/>
  <c r="M25" i="15"/>
  <c r="N25" i="15"/>
  <c r="O25" i="15"/>
  <c r="P25" i="15"/>
  <c r="Q25" i="15"/>
  <c r="S25" i="15"/>
  <c r="T25" i="15"/>
  <c r="A26" i="15"/>
  <c r="B26" i="15"/>
  <c r="C26" i="15"/>
  <c r="F26" i="15"/>
  <c r="G26" i="15"/>
  <c r="H26" i="15"/>
  <c r="I26" i="15"/>
  <c r="J26" i="15"/>
  <c r="M26" i="15"/>
  <c r="N26" i="15"/>
  <c r="O26" i="15"/>
  <c r="P26" i="15"/>
  <c r="Q26" i="15"/>
  <c r="S26" i="15"/>
  <c r="T26" i="15"/>
  <c r="A27" i="15"/>
  <c r="B27" i="15"/>
  <c r="C27" i="15"/>
  <c r="F27" i="15"/>
  <c r="G27" i="15"/>
  <c r="H27" i="15"/>
  <c r="I27" i="15"/>
  <c r="J27" i="15"/>
  <c r="M27" i="15"/>
  <c r="N27" i="15"/>
  <c r="O27" i="15"/>
  <c r="P27" i="15"/>
  <c r="Q27" i="15"/>
  <c r="S27" i="15"/>
  <c r="T27" i="15"/>
  <c r="A28" i="15"/>
  <c r="B28" i="15"/>
  <c r="C28" i="15"/>
  <c r="F28" i="15"/>
  <c r="G28" i="15"/>
  <c r="H28" i="15"/>
  <c r="I28" i="15"/>
  <c r="J28" i="15"/>
  <c r="M28" i="15"/>
  <c r="N28" i="15"/>
  <c r="O28" i="15"/>
  <c r="P28" i="15"/>
  <c r="Q28" i="15"/>
  <c r="R28" i="15"/>
  <c r="S28" i="15"/>
  <c r="T28" i="15"/>
  <c r="A29" i="15"/>
  <c r="B29" i="15"/>
  <c r="C29" i="15"/>
  <c r="F29" i="15"/>
  <c r="G29" i="15"/>
  <c r="H29" i="15"/>
  <c r="I29" i="15"/>
  <c r="J29" i="15"/>
  <c r="M29" i="15"/>
  <c r="N29" i="15"/>
  <c r="O29" i="15"/>
  <c r="P29" i="15"/>
  <c r="Q29" i="15"/>
  <c r="R29" i="15"/>
  <c r="S29" i="15"/>
  <c r="T29" i="15"/>
  <c r="A30" i="15"/>
  <c r="B30" i="15"/>
  <c r="C30" i="15"/>
  <c r="F30" i="15"/>
  <c r="G30" i="15"/>
  <c r="H30" i="15"/>
  <c r="I30" i="15"/>
  <c r="J30" i="15"/>
  <c r="M30" i="15"/>
  <c r="N30" i="15"/>
  <c r="O30" i="15"/>
  <c r="P30" i="15"/>
  <c r="Q30" i="15"/>
  <c r="S30" i="15"/>
  <c r="T30" i="15"/>
  <c r="A31" i="15"/>
  <c r="B31" i="15"/>
  <c r="C31" i="15"/>
  <c r="F31" i="15"/>
  <c r="G31" i="15"/>
  <c r="H31" i="15"/>
  <c r="I31" i="15"/>
  <c r="J31" i="15"/>
  <c r="M31" i="15"/>
  <c r="N31" i="15"/>
  <c r="O31" i="15"/>
  <c r="P31" i="15"/>
  <c r="Q31" i="15"/>
  <c r="S31" i="15"/>
  <c r="T31" i="15"/>
  <c r="A32" i="15"/>
  <c r="B32" i="15"/>
  <c r="C32" i="15"/>
  <c r="F32" i="15"/>
  <c r="G32" i="15"/>
  <c r="H32" i="15"/>
  <c r="I32" i="15"/>
  <c r="J32" i="15"/>
  <c r="L32" i="15"/>
  <c r="M32" i="15"/>
  <c r="N32" i="15"/>
  <c r="O32" i="15"/>
  <c r="P32" i="15"/>
  <c r="Q32" i="15"/>
  <c r="S32" i="15"/>
  <c r="T32" i="15"/>
  <c r="A33" i="15"/>
  <c r="B33" i="15"/>
  <c r="C33" i="15"/>
  <c r="F33" i="15"/>
  <c r="G33" i="15"/>
  <c r="H33" i="15"/>
  <c r="I33" i="15"/>
  <c r="J33" i="15"/>
  <c r="M33" i="15"/>
  <c r="N33" i="15"/>
  <c r="O33" i="15"/>
  <c r="P33" i="15"/>
  <c r="Q33" i="15"/>
  <c r="S33" i="15"/>
  <c r="T33" i="15"/>
  <c r="A34" i="15"/>
  <c r="B34" i="15"/>
  <c r="C34" i="15"/>
  <c r="F34" i="15"/>
  <c r="G34" i="15"/>
  <c r="H34" i="15"/>
  <c r="I34" i="15"/>
  <c r="J34" i="15"/>
  <c r="M34" i="15"/>
  <c r="N34" i="15"/>
  <c r="O34" i="15"/>
  <c r="P34" i="15"/>
  <c r="Q34" i="15"/>
  <c r="S34" i="15"/>
  <c r="T34" i="15"/>
  <c r="A35" i="15"/>
  <c r="B35" i="15"/>
  <c r="C35" i="15"/>
  <c r="F35" i="15"/>
  <c r="G35" i="15"/>
  <c r="H35" i="15"/>
  <c r="I35" i="15"/>
  <c r="J35" i="15"/>
  <c r="M35" i="15"/>
  <c r="N35" i="15"/>
  <c r="O35" i="15"/>
  <c r="P35" i="15"/>
  <c r="Q35" i="15"/>
  <c r="S35" i="15"/>
  <c r="T35" i="15"/>
  <c r="A36" i="15"/>
  <c r="B36" i="15"/>
  <c r="C36" i="15"/>
  <c r="F36" i="15"/>
  <c r="G36" i="15"/>
  <c r="H36" i="15"/>
  <c r="I36" i="15"/>
  <c r="J36" i="15"/>
  <c r="M36" i="15"/>
  <c r="N36" i="15"/>
  <c r="O36" i="15"/>
  <c r="P36" i="15"/>
  <c r="Q36" i="15"/>
  <c r="S36" i="15"/>
  <c r="T36" i="15"/>
  <c r="A37" i="15"/>
  <c r="B37" i="15"/>
  <c r="C37" i="15"/>
  <c r="F37" i="15"/>
  <c r="G37" i="15"/>
  <c r="H37" i="15"/>
  <c r="I37" i="15"/>
  <c r="J37" i="15"/>
  <c r="L37" i="15"/>
  <c r="M37" i="15"/>
  <c r="N37" i="15"/>
  <c r="O37" i="15"/>
  <c r="P37" i="15"/>
  <c r="Q37" i="15"/>
  <c r="S37" i="15"/>
  <c r="T37" i="15"/>
  <c r="A38" i="15"/>
  <c r="B38" i="15"/>
  <c r="C38" i="15"/>
  <c r="F38" i="15"/>
  <c r="G38" i="15"/>
  <c r="H38" i="15"/>
  <c r="I38" i="15"/>
  <c r="J38" i="15"/>
  <c r="M38" i="15"/>
  <c r="N38" i="15"/>
  <c r="O38" i="15"/>
  <c r="P38" i="15"/>
  <c r="Q38" i="15"/>
  <c r="R38" i="15"/>
  <c r="S38" i="15"/>
  <c r="T38" i="15"/>
  <c r="A39" i="15"/>
  <c r="B39" i="15"/>
  <c r="C39" i="15"/>
  <c r="F39" i="15"/>
  <c r="G39" i="15"/>
  <c r="H39" i="15"/>
  <c r="I39" i="15"/>
  <c r="J39" i="15"/>
  <c r="M39" i="15"/>
  <c r="N39" i="15"/>
  <c r="O39" i="15"/>
  <c r="P39" i="15"/>
  <c r="Q39" i="15"/>
  <c r="R39" i="15"/>
  <c r="S39" i="15"/>
  <c r="T39" i="15"/>
  <c r="A40" i="15"/>
  <c r="B40" i="15"/>
  <c r="C40" i="15"/>
  <c r="F40" i="15"/>
  <c r="G40" i="15"/>
  <c r="H40" i="15"/>
  <c r="I40" i="15"/>
  <c r="J40" i="15"/>
  <c r="M40" i="15"/>
  <c r="N40" i="15"/>
  <c r="O40" i="15"/>
  <c r="P40" i="15"/>
  <c r="Q40" i="15"/>
  <c r="R40" i="15"/>
  <c r="S40" i="15"/>
  <c r="T40" i="15"/>
  <c r="A41" i="15"/>
  <c r="B41" i="15"/>
  <c r="C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S41" i="15"/>
  <c r="T41" i="15"/>
  <c r="A42" i="15"/>
  <c r="B42" i="15"/>
  <c r="C42" i="15"/>
  <c r="F42" i="15"/>
  <c r="G42" i="15"/>
  <c r="H42" i="15"/>
  <c r="I42" i="15"/>
  <c r="J42" i="15"/>
  <c r="M42" i="15"/>
  <c r="N42" i="15"/>
  <c r="O42" i="15"/>
  <c r="P42" i="15"/>
  <c r="Q42" i="15"/>
  <c r="S42" i="15"/>
  <c r="T42" i="15"/>
  <c r="A43" i="15"/>
  <c r="B43" i="15"/>
  <c r="C43" i="15"/>
  <c r="F43" i="15"/>
  <c r="G43" i="15"/>
  <c r="H43" i="15"/>
  <c r="I43" i="15"/>
  <c r="J43" i="15"/>
  <c r="M43" i="15"/>
  <c r="N43" i="15"/>
  <c r="O43" i="15"/>
  <c r="P43" i="15"/>
  <c r="Q43" i="15"/>
  <c r="S43" i="15"/>
  <c r="T43" i="15"/>
  <c r="A44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S44" i="15"/>
  <c r="T44" i="15"/>
  <c r="A45" i="15"/>
  <c r="B45" i="15"/>
  <c r="C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S45" i="15"/>
  <c r="T45" i="15"/>
  <c r="A46" i="15"/>
  <c r="B46" i="15"/>
  <c r="C46" i="15"/>
  <c r="F46" i="15"/>
  <c r="G46" i="15"/>
  <c r="H46" i="15"/>
  <c r="I46" i="15"/>
  <c r="J46" i="15"/>
  <c r="M46" i="15"/>
  <c r="N46" i="15"/>
  <c r="O46" i="15"/>
  <c r="P46" i="15"/>
  <c r="Q46" i="15"/>
  <c r="S46" i="15"/>
  <c r="T46" i="15"/>
  <c r="A47" i="15"/>
  <c r="B47" i="15"/>
  <c r="C47" i="15"/>
  <c r="F47" i="15"/>
  <c r="G47" i="15"/>
  <c r="H47" i="15"/>
  <c r="I47" i="15"/>
  <c r="J47" i="15"/>
  <c r="M47" i="15"/>
  <c r="N47" i="15"/>
  <c r="O47" i="15"/>
  <c r="P47" i="15"/>
  <c r="Q47" i="15"/>
  <c r="S47" i="15"/>
  <c r="T47" i="15"/>
  <c r="A48" i="15"/>
  <c r="B48" i="15"/>
  <c r="C48" i="15"/>
  <c r="F48" i="15"/>
  <c r="G48" i="15"/>
  <c r="H48" i="15"/>
  <c r="I48" i="15"/>
  <c r="J48" i="15"/>
  <c r="M48" i="15"/>
  <c r="N48" i="15"/>
  <c r="O48" i="15"/>
  <c r="P48" i="15"/>
  <c r="Q48" i="15"/>
  <c r="S48" i="15"/>
  <c r="T48" i="15"/>
  <c r="A49" i="15"/>
  <c r="B49" i="15"/>
  <c r="C49" i="15"/>
  <c r="F49" i="15"/>
  <c r="G49" i="15"/>
  <c r="H49" i="15"/>
  <c r="I49" i="15"/>
  <c r="J49" i="15"/>
  <c r="M49" i="15"/>
  <c r="N49" i="15"/>
  <c r="O49" i="15"/>
  <c r="P49" i="15"/>
  <c r="Q49" i="15"/>
  <c r="R49" i="15"/>
  <c r="S49" i="15"/>
  <c r="T49" i="15"/>
  <c r="A50" i="15"/>
  <c r="B50" i="15"/>
  <c r="C50" i="15"/>
  <c r="F50" i="15"/>
  <c r="G50" i="15"/>
  <c r="H50" i="15"/>
  <c r="I50" i="15"/>
  <c r="J50" i="15"/>
  <c r="M50" i="15"/>
  <c r="N50" i="15"/>
  <c r="O50" i="15"/>
  <c r="P50" i="15"/>
  <c r="Q50" i="15"/>
  <c r="S50" i="15"/>
  <c r="T50" i="15"/>
  <c r="A51" i="15"/>
  <c r="B51" i="15"/>
  <c r="C51" i="15"/>
  <c r="F51" i="15"/>
  <c r="G51" i="15"/>
  <c r="H51" i="15"/>
  <c r="I51" i="15"/>
  <c r="J51" i="15"/>
  <c r="M51" i="15"/>
  <c r="N51" i="15"/>
  <c r="O51" i="15"/>
  <c r="P51" i="15"/>
  <c r="Q51" i="15"/>
  <c r="S51" i="15"/>
  <c r="T51" i="15"/>
  <c r="A52" i="15"/>
  <c r="B52" i="15"/>
  <c r="C52" i="15"/>
  <c r="F52" i="15"/>
  <c r="G52" i="15"/>
  <c r="H52" i="15"/>
  <c r="I52" i="15"/>
  <c r="J52" i="15"/>
  <c r="M52" i="15"/>
  <c r="N52" i="15"/>
  <c r="O52" i="15"/>
  <c r="P52" i="15"/>
  <c r="Q52" i="15"/>
  <c r="S52" i="15"/>
  <c r="T52" i="15"/>
  <c r="A53" i="15"/>
  <c r="B53" i="15"/>
  <c r="C53" i="15"/>
  <c r="F53" i="15"/>
  <c r="G53" i="15"/>
  <c r="H53" i="15"/>
  <c r="I53" i="15"/>
  <c r="J53" i="15"/>
  <c r="L53" i="15"/>
  <c r="M53" i="15"/>
  <c r="N53" i="15"/>
  <c r="O53" i="15"/>
  <c r="P53" i="15"/>
  <c r="Q53" i="15"/>
  <c r="S53" i="15"/>
  <c r="T53" i="15"/>
  <c r="A54" i="15"/>
  <c r="B54" i="15"/>
  <c r="C54" i="15"/>
  <c r="F54" i="15"/>
  <c r="G54" i="15"/>
  <c r="H54" i="15"/>
  <c r="I54" i="15"/>
  <c r="J54" i="15"/>
  <c r="M54" i="15"/>
  <c r="N54" i="15"/>
  <c r="O54" i="15"/>
  <c r="P54" i="15"/>
  <c r="Q54" i="15"/>
  <c r="S54" i="15"/>
  <c r="T54" i="15"/>
  <c r="A55" i="15"/>
  <c r="B55" i="15"/>
  <c r="C55" i="15"/>
  <c r="F55" i="15"/>
  <c r="G55" i="15"/>
  <c r="H55" i="15"/>
  <c r="I55" i="15"/>
  <c r="J55" i="15"/>
  <c r="M55" i="15"/>
  <c r="N55" i="15"/>
  <c r="O55" i="15"/>
  <c r="P55" i="15"/>
  <c r="Q55" i="15"/>
  <c r="S55" i="15"/>
  <c r="T55" i="15"/>
  <c r="A56" i="15"/>
  <c r="B56" i="15"/>
  <c r="C56" i="15"/>
  <c r="F56" i="15"/>
  <c r="G56" i="15"/>
  <c r="H56" i="15"/>
  <c r="I56" i="15"/>
  <c r="J56" i="15"/>
  <c r="M56" i="15"/>
  <c r="N56" i="15"/>
  <c r="O56" i="15"/>
  <c r="P56" i="15"/>
  <c r="Q56" i="15"/>
  <c r="S56" i="15"/>
  <c r="T56" i="15"/>
  <c r="A57" i="15"/>
  <c r="B57" i="15"/>
  <c r="C57" i="15"/>
  <c r="F57" i="15"/>
  <c r="G57" i="15"/>
  <c r="H57" i="15"/>
  <c r="I57" i="15"/>
  <c r="J57" i="15"/>
  <c r="M57" i="15"/>
  <c r="N57" i="15"/>
  <c r="O57" i="15"/>
  <c r="P57" i="15"/>
  <c r="Q57" i="15"/>
  <c r="S57" i="15"/>
  <c r="T57" i="15"/>
  <c r="A58" i="15"/>
  <c r="B58" i="15"/>
  <c r="C58" i="15"/>
  <c r="F58" i="15"/>
  <c r="G58" i="15"/>
  <c r="H58" i="15"/>
  <c r="I58" i="15"/>
  <c r="J58" i="15"/>
  <c r="L58" i="15"/>
  <c r="M58" i="15"/>
  <c r="N58" i="15"/>
  <c r="O58" i="15"/>
  <c r="P58" i="15"/>
  <c r="Q58" i="15"/>
  <c r="S58" i="15"/>
  <c r="T58" i="15"/>
  <c r="A59" i="15"/>
  <c r="B59" i="15"/>
  <c r="C59" i="15"/>
  <c r="F59" i="15"/>
  <c r="G59" i="15"/>
  <c r="H59" i="15"/>
  <c r="I59" i="15"/>
  <c r="J59" i="15"/>
  <c r="M59" i="15"/>
  <c r="N59" i="15"/>
  <c r="O59" i="15"/>
  <c r="P59" i="15"/>
  <c r="Q59" i="15"/>
  <c r="S59" i="15"/>
  <c r="T59" i="15"/>
  <c r="A60" i="15"/>
  <c r="B60" i="15"/>
  <c r="C60" i="15"/>
  <c r="F60" i="15"/>
  <c r="G60" i="15"/>
  <c r="H60" i="15"/>
  <c r="I60" i="15"/>
  <c r="J60" i="15"/>
  <c r="M60" i="15"/>
  <c r="N60" i="15"/>
  <c r="O60" i="15"/>
  <c r="P60" i="15"/>
  <c r="Q60" i="15"/>
  <c r="S60" i="15"/>
  <c r="T60" i="15"/>
  <c r="A61" i="15"/>
  <c r="B61" i="15"/>
  <c r="C61" i="15"/>
  <c r="F61" i="15"/>
  <c r="G61" i="15"/>
  <c r="H61" i="15"/>
  <c r="I61" i="15"/>
  <c r="J61" i="15"/>
  <c r="M61" i="15"/>
  <c r="N61" i="15"/>
  <c r="O61" i="15"/>
  <c r="P61" i="15"/>
  <c r="Q61" i="15"/>
  <c r="S61" i="15"/>
  <c r="T61" i="15"/>
  <c r="A62" i="15"/>
  <c r="B62" i="15"/>
  <c r="C62" i="15"/>
  <c r="F62" i="15"/>
  <c r="G62" i="15"/>
  <c r="H62" i="15"/>
  <c r="I62" i="15"/>
  <c r="J62" i="15"/>
  <c r="M62" i="15"/>
  <c r="N62" i="15"/>
  <c r="O62" i="15"/>
  <c r="P62" i="15"/>
  <c r="Q62" i="15"/>
  <c r="S62" i="15"/>
  <c r="T62" i="15"/>
  <c r="A63" i="15"/>
  <c r="B63" i="15"/>
  <c r="C63" i="15"/>
  <c r="F63" i="15"/>
  <c r="G63" i="15"/>
  <c r="H63" i="15"/>
  <c r="I63" i="15"/>
  <c r="J63" i="15"/>
  <c r="M63" i="15"/>
  <c r="N63" i="15"/>
  <c r="O63" i="15"/>
  <c r="P63" i="15"/>
  <c r="Q63" i="15"/>
  <c r="S63" i="15"/>
  <c r="T63" i="15"/>
  <c r="A64" i="15"/>
  <c r="B64" i="15"/>
  <c r="C64" i="15"/>
  <c r="F64" i="15"/>
  <c r="G64" i="15"/>
  <c r="H64" i="15"/>
  <c r="I64" i="15"/>
  <c r="J64" i="15"/>
  <c r="L64" i="15"/>
  <c r="M64" i="15"/>
  <c r="N64" i="15"/>
  <c r="O64" i="15"/>
  <c r="P64" i="15"/>
  <c r="Q64" i="15"/>
  <c r="S64" i="15"/>
  <c r="T64" i="15"/>
  <c r="A65" i="15"/>
  <c r="B65" i="15"/>
  <c r="C65" i="15"/>
  <c r="F65" i="15"/>
  <c r="G65" i="15"/>
  <c r="H65" i="15"/>
  <c r="I65" i="15"/>
  <c r="J65" i="15"/>
  <c r="L65" i="15"/>
  <c r="M65" i="15"/>
  <c r="N65" i="15"/>
  <c r="O65" i="15"/>
  <c r="P65" i="15"/>
  <c r="Q65" i="15"/>
  <c r="S65" i="15"/>
  <c r="T65" i="15"/>
  <c r="A66" i="15"/>
  <c r="B66" i="15"/>
  <c r="C66" i="15"/>
  <c r="F66" i="15"/>
  <c r="G66" i="15"/>
  <c r="H66" i="15"/>
  <c r="I66" i="15"/>
  <c r="J66" i="15"/>
  <c r="M66" i="15"/>
  <c r="N66" i="15"/>
  <c r="O66" i="15"/>
  <c r="P66" i="15"/>
  <c r="Q66" i="15"/>
  <c r="S66" i="15"/>
  <c r="T66" i="15"/>
  <c r="A67" i="15"/>
  <c r="B67" i="15"/>
  <c r="C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S67" i="15"/>
  <c r="T67" i="15"/>
  <c r="A68" i="15"/>
  <c r="B68" i="15"/>
  <c r="C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S68" i="15"/>
  <c r="T68" i="15"/>
  <c r="A69" i="15"/>
  <c r="B69" i="15"/>
  <c r="C69" i="15"/>
  <c r="F69" i="15"/>
  <c r="G69" i="15"/>
  <c r="H69" i="15"/>
  <c r="I69" i="15"/>
  <c r="J69" i="15"/>
  <c r="M69" i="15"/>
  <c r="N69" i="15"/>
  <c r="O69" i="15"/>
  <c r="P69" i="15"/>
  <c r="Q69" i="15"/>
  <c r="S69" i="15"/>
  <c r="T69" i="15"/>
  <c r="A70" i="15"/>
  <c r="B70" i="15"/>
  <c r="C70" i="15"/>
  <c r="F70" i="15"/>
  <c r="G70" i="15"/>
  <c r="H70" i="15"/>
  <c r="I70" i="15"/>
  <c r="J70" i="15"/>
  <c r="L70" i="15"/>
  <c r="M70" i="15"/>
  <c r="N70" i="15"/>
  <c r="O70" i="15"/>
  <c r="P70" i="15"/>
  <c r="Q70" i="15"/>
  <c r="S70" i="15"/>
  <c r="T70" i="15"/>
  <c r="A71" i="15"/>
  <c r="B71" i="15"/>
  <c r="C71" i="15"/>
  <c r="F71" i="15"/>
  <c r="G71" i="15"/>
  <c r="H71" i="15"/>
  <c r="I71" i="15"/>
  <c r="J71" i="15"/>
  <c r="L71" i="15"/>
  <c r="M71" i="15"/>
  <c r="N71" i="15"/>
  <c r="O71" i="15"/>
  <c r="P71" i="15"/>
  <c r="Q71" i="15"/>
  <c r="S71" i="15"/>
  <c r="T71" i="15"/>
  <c r="A72" i="15"/>
  <c r="B72" i="15"/>
  <c r="C72" i="15"/>
  <c r="F72" i="15"/>
  <c r="G72" i="15"/>
  <c r="H72" i="15"/>
  <c r="I72" i="15"/>
  <c r="J72" i="15"/>
  <c r="L72" i="15"/>
  <c r="M72" i="15"/>
  <c r="N72" i="15"/>
  <c r="O72" i="15"/>
  <c r="P72" i="15"/>
  <c r="Q72" i="15"/>
  <c r="S72" i="15"/>
  <c r="T72" i="15"/>
  <c r="A73" i="15"/>
  <c r="B73" i="15"/>
  <c r="C73" i="15"/>
  <c r="F73" i="15"/>
  <c r="G73" i="15"/>
  <c r="H73" i="15"/>
  <c r="I73" i="15"/>
  <c r="J73" i="15"/>
  <c r="M73" i="15"/>
  <c r="N73" i="15"/>
  <c r="O73" i="15"/>
  <c r="P73" i="15"/>
  <c r="Q73" i="15"/>
  <c r="S73" i="15"/>
  <c r="T73" i="15"/>
  <c r="A74" i="15"/>
  <c r="B74" i="15"/>
  <c r="C74" i="15"/>
  <c r="F74" i="15"/>
  <c r="G74" i="15"/>
  <c r="H74" i="15"/>
  <c r="I74" i="15"/>
  <c r="J74" i="15"/>
  <c r="M74" i="15"/>
  <c r="N74" i="15"/>
  <c r="O74" i="15"/>
  <c r="P74" i="15"/>
  <c r="Q74" i="15"/>
  <c r="R74" i="15"/>
  <c r="S74" i="15"/>
  <c r="T74" i="15"/>
  <c r="A75" i="15"/>
  <c r="B75" i="15"/>
  <c r="C75" i="15"/>
  <c r="F75" i="15"/>
  <c r="G75" i="15"/>
  <c r="H75" i="15"/>
  <c r="I75" i="15"/>
  <c r="J75" i="15"/>
  <c r="M75" i="15"/>
  <c r="N75" i="15"/>
  <c r="O75" i="15"/>
  <c r="P75" i="15"/>
  <c r="Q75" i="15"/>
  <c r="S75" i="15"/>
  <c r="T75" i="15"/>
  <c r="A76" i="15"/>
  <c r="B76" i="15"/>
  <c r="C76" i="15"/>
  <c r="F76" i="15"/>
  <c r="G76" i="15"/>
  <c r="H76" i="15"/>
  <c r="I76" i="15"/>
  <c r="J76" i="15"/>
  <c r="M76" i="15"/>
  <c r="N76" i="15"/>
  <c r="O76" i="15"/>
  <c r="P76" i="15"/>
  <c r="Q76" i="15"/>
  <c r="S76" i="15"/>
  <c r="T76" i="15"/>
  <c r="A77" i="15"/>
  <c r="B77" i="15"/>
  <c r="C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S77" i="15"/>
  <c r="T77" i="15"/>
  <c r="A78" i="15"/>
  <c r="B78" i="15"/>
  <c r="C78" i="15"/>
  <c r="F78" i="15"/>
  <c r="G78" i="15"/>
  <c r="H78" i="15"/>
  <c r="I78" i="15"/>
  <c r="J78" i="15"/>
  <c r="M78" i="15"/>
  <c r="N78" i="15"/>
  <c r="O78" i="15"/>
  <c r="P78" i="15"/>
  <c r="Q78" i="15"/>
  <c r="S78" i="15"/>
  <c r="T78" i="15"/>
  <c r="A79" i="15"/>
  <c r="B79" i="15"/>
  <c r="C79" i="15"/>
  <c r="F79" i="15"/>
  <c r="G79" i="15"/>
  <c r="H79" i="15"/>
  <c r="I79" i="15"/>
  <c r="J79" i="15"/>
  <c r="M79" i="15"/>
  <c r="N79" i="15"/>
  <c r="O79" i="15"/>
  <c r="P79" i="15"/>
  <c r="Q79" i="15"/>
  <c r="S79" i="15"/>
  <c r="T79" i="15"/>
  <c r="A80" i="15"/>
  <c r="B80" i="15"/>
  <c r="C80" i="15"/>
  <c r="F80" i="15"/>
  <c r="G80" i="15"/>
  <c r="H80" i="15"/>
  <c r="I80" i="15"/>
  <c r="J80" i="15"/>
  <c r="M80" i="15"/>
  <c r="N80" i="15"/>
  <c r="O80" i="15"/>
  <c r="P80" i="15"/>
  <c r="Q80" i="15"/>
  <c r="R80" i="15"/>
  <c r="S80" i="15"/>
  <c r="T80" i="15"/>
  <c r="A81" i="15"/>
  <c r="B81" i="15"/>
  <c r="C81" i="15"/>
  <c r="F81" i="15"/>
  <c r="G81" i="15"/>
  <c r="H81" i="15"/>
  <c r="I81" i="15"/>
  <c r="J81" i="15"/>
  <c r="M81" i="15"/>
  <c r="N81" i="15"/>
  <c r="O81" i="15"/>
  <c r="P81" i="15"/>
  <c r="Q81" i="15"/>
  <c r="R81" i="15"/>
  <c r="S81" i="15"/>
  <c r="T81" i="15"/>
  <c r="A82" i="15"/>
  <c r="B82" i="15"/>
  <c r="C82" i="15"/>
  <c r="F82" i="15"/>
  <c r="G82" i="15"/>
  <c r="H82" i="15"/>
  <c r="I82" i="15"/>
  <c r="J82" i="15"/>
  <c r="M82" i="15"/>
  <c r="N82" i="15"/>
  <c r="O82" i="15"/>
  <c r="P82" i="15"/>
  <c r="Q82" i="15"/>
  <c r="S82" i="15"/>
  <c r="T82" i="15"/>
  <c r="A83" i="15"/>
  <c r="B83" i="15"/>
  <c r="C83" i="15"/>
  <c r="F83" i="15"/>
  <c r="G83" i="15"/>
  <c r="H83" i="15"/>
  <c r="I83" i="15"/>
  <c r="J83" i="15"/>
  <c r="M83" i="15"/>
  <c r="N83" i="15"/>
  <c r="O83" i="15"/>
  <c r="P83" i="15"/>
  <c r="Q83" i="15"/>
  <c r="S83" i="15"/>
  <c r="T83" i="15"/>
  <c r="A84" i="15"/>
  <c r="B84" i="15"/>
  <c r="C84" i="15"/>
  <c r="F84" i="15"/>
  <c r="G84" i="15"/>
  <c r="H84" i="15"/>
  <c r="I84" i="15"/>
  <c r="J84" i="15"/>
  <c r="M84" i="15"/>
  <c r="N84" i="15"/>
  <c r="O84" i="15"/>
  <c r="P84" i="15"/>
  <c r="Q84" i="15"/>
  <c r="S84" i="15"/>
  <c r="T84" i="15"/>
  <c r="A85" i="15"/>
  <c r="B85" i="15"/>
  <c r="C85" i="15"/>
  <c r="F85" i="15"/>
  <c r="G85" i="15"/>
  <c r="H85" i="15"/>
  <c r="I85" i="15"/>
  <c r="J85" i="15"/>
  <c r="L85" i="15"/>
  <c r="M85" i="15"/>
  <c r="N85" i="15"/>
  <c r="O85" i="15"/>
  <c r="P85" i="15"/>
  <c r="Q85" i="15"/>
  <c r="S85" i="15"/>
  <c r="T85" i="15"/>
  <c r="A86" i="15"/>
  <c r="B86" i="15"/>
  <c r="C86" i="15"/>
  <c r="F86" i="15"/>
  <c r="G86" i="15"/>
  <c r="H86" i="15"/>
  <c r="I86" i="15"/>
  <c r="J86" i="15"/>
  <c r="M86" i="15"/>
  <c r="N86" i="15"/>
  <c r="O86" i="15"/>
  <c r="P86" i="15"/>
  <c r="Q86" i="15"/>
  <c r="R86" i="15"/>
  <c r="S86" i="15"/>
  <c r="T86" i="15"/>
  <c r="A87" i="15"/>
  <c r="B87" i="15"/>
  <c r="C87" i="15"/>
  <c r="F87" i="15"/>
  <c r="G87" i="15"/>
  <c r="H87" i="15"/>
  <c r="I87" i="15"/>
  <c r="J87" i="15"/>
  <c r="M87" i="15"/>
  <c r="N87" i="15"/>
  <c r="O87" i="15"/>
  <c r="P87" i="15"/>
  <c r="Q87" i="15"/>
  <c r="S87" i="15"/>
  <c r="T87" i="15"/>
  <c r="A88" i="15"/>
  <c r="B88" i="15"/>
  <c r="C88" i="15"/>
  <c r="F88" i="15"/>
  <c r="G88" i="15"/>
  <c r="H88" i="15"/>
  <c r="I88" i="15"/>
  <c r="J88" i="15"/>
  <c r="M88" i="15"/>
  <c r="N88" i="15"/>
  <c r="O88" i="15"/>
  <c r="P88" i="15"/>
  <c r="Q88" i="15"/>
  <c r="S88" i="15"/>
  <c r="T88" i="15"/>
  <c r="A89" i="15"/>
  <c r="B89" i="15"/>
  <c r="C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S89" i="15"/>
  <c r="T89" i="15"/>
  <c r="A90" i="15"/>
  <c r="B90" i="15"/>
  <c r="C90" i="15"/>
  <c r="F90" i="15"/>
  <c r="G90" i="15"/>
  <c r="H90" i="15"/>
  <c r="I90" i="15"/>
  <c r="J90" i="15"/>
  <c r="M90" i="15"/>
  <c r="N90" i="15"/>
  <c r="O90" i="15"/>
  <c r="P90" i="15"/>
  <c r="Q90" i="15"/>
  <c r="S90" i="15"/>
  <c r="T90" i="15"/>
  <c r="A91" i="15"/>
  <c r="B91" i="15"/>
  <c r="C91" i="15"/>
  <c r="F91" i="15"/>
  <c r="G91" i="15"/>
  <c r="H91" i="15"/>
  <c r="I91" i="15"/>
  <c r="J91" i="15"/>
  <c r="M91" i="15"/>
  <c r="N91" i="15"/>
  <c r="O91" i="15"/>
  <c r="P91" i="15"/>
  <c r="Q91" i="15"/>
  <c r="S91" i="15"/>
  <c r="T91" i="15"/>
  <c r="A92" i="15"/>
  <c r="B92" i="15"/>
  <c r="C92" i="15"/>
  <c r="F92" i="15"/>
  <c r="G92" i="15"/>
  <c r="H92" i="15"/>
  <c r="I92" i="15"/>
  <c r="J92" i="15"/>
  <c r="M92" i="15"/>
  <c r="N92" i="15"/>
  <c r="O92" i="15"/>
  <c r="P92" i="15"/>
  <c r="Q92" i="15"/>
  <c r="S92" i="15"/>
  <c r="T92" i="15"/>
  <c r="A93" i="15"/>
  <c r="B93" i="15"/>
  <c r="C93" i="15"/>
  <c r="F93" i="15"/>
  <c r="G93" i="15"/>
  <c r="H93" i="15"/>
  <c r="I93" i="15"/>
  <c r="J93" i="15"/>
  <c r="M93" i="15"/>
  <c r="N93" i="15"/>
  <c r="O93" i="15"/>
  <c r="P93" i="15"/>
  <c r="Q93" i="15"/>
  <c r="R93" i="15"/>
  <c r="S93" i="15"/>
  <c r="T93" i="15"/>
  <c r="A94" i="15"/>
  <c r="B94" i="15"/>
  <c r="C94" i="15"/>
  <c r="F94" i="15"/>
  <c r="G94" i="15"/>
  <c r="H94" i="15"/>
  <c r="I94" i="15"/>
  <c r="J94" i="15"/>
  <c r="M94" i="15"/>
  <c r="N94" i="15"/>
  <c r="O94" i="15"/>
  <c r="P94" i="15"/>
  <c r="Q94" i="15"/>
  <c r="R94" i="15"/>
  <c r="S94" i="15"/>
  <c r="T94" i="15"/>
  <c r="A95" i="15"/>
  <c r="B95" i="15"/>
  <c r="C95" i="15"/>
  <c r="F95" i="15"/>
  <c r="G95" i="15"/>
  <c r="H95" i="15"/>
  <c r="I95" i="15"/>
  <c r="J95" i="15"/>
  <c r="M95" i="15"/>
  <c r="N95" i="15"/>
  <c r="O95" i="15"/>
  <c r="P95" i="15"/>
  <c r="Q95" i="15"/>
  <c r="S95" i="15"/>
  <c r="T95" i="15"/>
  <c r="A96" i="15"/>
  <c r="B96" i="15"/>
  <c r="C96" i="15"/>
  <c r="F96" i="15"/>
  <c r="G96" i="15"/>
  <c r="H96" i="15"/>
  <c r="I96" i="15"/>
  <c r="J96" i="15"/>
  <c r="M96" i="15"/>
  <c r="N96" i="15"/>
  <c r="O96" i="15"/>
  <c r="P96" i="15"/>
  <c r="Q96" i="15"/>
  <c r="S96" i="15"/>
  <c r="T96" i="15"/>
  <c r="A97" i="15"/>
  <c r="B97" i="15"/>
  <c r="C97" i="15"/>
  <c r="F97" i="15"/>
  <c r="G97" i="15"/>
  <c r="H97" i="15"/>
  <c r="I97" i="15"/>
  <c r="J97" i="15"/>
  <c r="M97" i="15"/>
  <c r="N97" i="15"/>
  <c r="O97" i="15"/>
  <c r="P97" i="15"/>
  <c r="Q97" i="15"/>
  <c r="S97" i="15"/>
  <c r="T97" i="15"/>
  <c r="A98" i="15"/>
  <c r="B98" i="15"/>
  <c r="C98" i="15"/>
  <c r="F98" i="15"/>
  <c r="G98" i="15"/>
  <c r="H98" i="15"/>
  <c r="I98" i="15"/>
  <c r="J98" i="15"/>
  <c r="L98" i="15"/>
  <c r="M98" i="15"/>
  <c r="N98" i="15"/>
  <c r="O98" i="15"/>
  <c r="P98" i="15"/>
  <c r="Q98" i="15"/>
  <c r="S98" i="15"/>
  <c r="T98" i="15"/>
  <c r="A99" i="15"/>
  <c r="B99" i="15"/>
  <c r="C99" i="15"/>
  <c r="F99" i="15"/>
  <c r="G99" i="15"/>
  <c r="H99" i="15"/>
  <c r="I99" i="15"/>
  <c r="J99" i="15"/>
  <c r="L99" i="15"/>
  <c r="M99" i="15"/>
  <c r="N99" i="15"/>
  <c r="O99" i="15"/>
  <c r="P99" i="15"/>
  <c r="Q99" i="15"/>
  <c r="S99" i="15"/>
  <c r="T99" i="15"/>
  <c r="A100" i="15"/>
  <c r="B100" i="15"/>
  <c r="C100" i="15"/>
  <c r="F100" i="15"/>
  <c r="G100" i="15"/>
  <c r="H100" i="15"/>
  <c r="I100" i="15"/>
  <c r="J100" i="15"/>
  <c r="M100" i="15"/>
  <c r="N100" i="15"/>
  <c r="O100" i="15"/>
  <c r="P100" i="15"/>
  <c r="Q100" i="15"/>
  <c r="R100" i="15"/>
  <c r="S100" i="15"/>
  <c r="T100" i="15"/>
  <c r="A101" i="15"/>
  <c r="B101" i="15"/>
  <c r="C101" i="15"/>
  <c r="F101" i="15"/>
  <c r="G101" i="15"/>
  <c r="H101" i="15"/>
  <c r="I101" i="15"/>
  <c r="J101" i="15"/>
  <c r="M101" i="15"/>
  <c r="N101" i="15"/>
  <c r="O101" i="15"/>
  <c r="P101" i="15"/>
  <c r="Q101" i="15"/>
  <c r="R101" i="15"/>
  <c r="S101" i="15"/>
  <c r="T101" i="15"/>
  <c r="A102" i="15"/>
  <c r="B102" i="15"/>
  <c r="C102" i="15"/>
  <c r="F102" i="15"/>
  <c r="G102" i="15"/>
  <c r="H102" i="15"/>
  <c r="I102" i="15"/>
  <c r="J102" i="15"/>
  <c r="M102" i="15"/>
  <c r="N102" i="15"/>
  <c r="O102" i="15"/>
  <c r="P102" i="15"/>
  <c r="Q102" i="15"/>
  <c r="S102" i="15"/>
  <c r="T102" i="15"/>
  <c r="A103" i="15"/>
  <c r="B103" i="15"/>
  <c r="C103" i="15"/>
  <c r="F103" i="15"/>
  <c r="G103" i="15"/>
  <c r="H103" i="15"/>
  <c r="I103" i="15"/>
  <c r="J103" i="15"/>
  <c r="M103" i="15"/>
  <c r="N103" i="15"/>
  <c r="O103" i="15"/>
  <c r="P103" i="15"/>
  <c r="Q103" i="15"/>
  <c r="S103" i="15"/>
  <c r="T103" i="15"/>
  <c r="A104" i="15"/>
  <c r="B104" i="15"/>
  <c r="C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S104" i="15"/>
  <c r="T104" i="15"/>
  <c r="A105" i="15"/>
  <c r="B105" i="15"/>
  <c r="C105" i="15"/>
  <c r="F105" i="15"/>
  <c r="G105" i="15"/>
  <c r="H105" i="15"/>
  <c r="I105" i="15"/>
  <c r="J105" i="15"/>
  <c r="M105" i="15"/>
  <c r="N105" i="15"/>
  <c r="O105" i="15"/>
  <c r="P105" i="15"/>
  <c r="Q105" i="15"/>
  <c r="S105" i="15"/>
  <c r="T105" i="15"/>
  <c r="A106" i="15"/>
  <c r="B106" i="15"/>
  <c r="C106" i="15"/>
  <c r="F106" i="15"/>
  <c r="G106" i="15"/>
  <c r="H106" i="15"/>
  <c r="I106" i="15"/>
  <c r="J106" i="15"/>
  <c r="M106" i="15"/>
  <c r="N106" i="15"/>
  <c r="O106" i="15"/>
  <c r="P106" i="15"/>
  <c r="Q106" i="15"/>
  <c r="S106" i="15"/>
  <c r="T106" i="15"/>
  <c r="A107" i="15"/>
  <c r="B107" i="15"/>
  <c r="C107" i="15"/>
  <c r="F107" i="15"/>
  <c r="G107" i="15"/>
  <c r="H107" i="15"/>
  <c r="I107" i="15"/>
  <c r="J107" i="15"/>
  <c r="M107" i="15"/>
  <c r="N107" i="15"/>
  <c r="O107" i="15"/>
  <c r="P107" i="15"/>
  <c r="Q107" i="15"/>
  <c r="R107" i="15"/>
  <c r="S107" i="15"/>
  <c r="T107" i="15"/>
  <c r="A108" i="15"/>
  <c r="B108" i="15"/>
  <c r="C108" i="15"/>
  <c r="F108" i="15"/>
  <c r="G108" i="15"/>
  <c r="H108" i="15"/>
  <c r="I108" i="15"/>
  <c r="J108" i="15"/>
  <c r="M108" i="15"/>
  <c r="N108" i="15"/>
  <c r="O108" i="15"/>
  <c r="P108" i="15"/>
  <c r="Q108" i="15"/>
  <c r="S108" i="15"/>
  <c r="T108" i="15"/>
  <c r="A109" i="15"/>
  <c r="B109" i="15"/>
  <c r="C109" i="15"/>
  <c r="F109" i="15"/>
  <c r="G109" i="15"/>
  <c r="H109" i="15"/>
  <c r="I109" i="15"/>
  <c r="J109" i="15"/>
  <c r="M109" i="15"/>
  <c r="N109" i="15"/>
  <c r="O109" i="15"/>
  <c r="P109" i="15"/>
  <c r="Q109" i="15"/>
  <c r="S109" i="15"/>
  <c r="T109" i="15"/>
  <c r="A110" i="15"/>
  <c r="B110" i="15"/>
  <c r="C110" i="15"/>
  <c r="F110" i="15"/>
  <c r="G110" i="15"/>
  <c r="H110" i="15"/>
  <c r="I110" i="15"/>
  <c r="J110" i="15"/>
  <c r="M110" i="15"/>
  <c r="N110" i="15"/>
  <c r="O110" i="15"/>
  <c r="P110" i="15"/>
  <c r="Q110" i="15"/>
  <c r="S110" i="15"/>
  <c r="T110" i="15"/>
  <c r="A111" i="15"/>
  <c r="B111" i="15"/>
  <c r="C111" i="15"/>
  <c r="F111" i="15"/>
  <c r="G111" i="15"/>
  <c r="H111" i="15"/>
  <c r="I111" i="15"/>
  <c r="J111" i="15"/>
  <c r="M111" i="15"/>
  <c r="N111" i="15"/>
  <c r="O111" i="15"/>
  <c r="P111" i="15"/>
  <c r="Q111" i="15"/>
  <c r="S111" i="15"/>
  <c r="T111" i="15"/>
  <c r="A112" i="15"/>
  <c r="B112" i="15"/>
  <c r="C112" i="15"/>
  <c r="F112" i="15"/>
  <c r="G112" i="15"/>
  <c r="H112" i="15"/>
  <c r="I112" i="15"/>
  <c r="J112" i="15"/>
  <c r="L112" i="15"/>
  <c r="M112" i="15"/>
  <c r="N112" i="15"/>
  <c r="O112" i="15"/>
  <c r="P112" i="15"/>
  <c r="Q112" i="15"/>
  <c r="S112" i="15"/>
  <c r="T112" i="15"/>
  <c r="A113" i="15"/>
  <c r="B113" i="15"/>
  <c r="C113" i="15"/>
  <c r="F113" i="15"/>
  <c r="G113" i="15"/>
  <c r="H113" i="15"/>
  <c r="I113" i="15"/>
  <c r="J113" i="15"/>
  <c r="M113" i="15"/>
  <c r="N113" i="15"/>
  <c r="O113" i="15"/>
  <c r="P113" i="15"/>
  <c r="Q113" i="15"/>
  <c r="S113" i="15"/>
  <c r="T113" i="15"/>
  <c r="A114" i="15"/>
  <c r="B114" i="15"/>
  <c r="C114" i="15"/>
  <c r="F114" i="15"/>
  <c r="G114" i="15"/>
  <c r="H114" i="15"/>
  <c r="I114" i="15"/>
  <c r="J114" i="15"/>
  <c r="M114" i="15"/>
  <c r="N114" i="15"/>
  <c r="O114" i="15"/>
  <c r="P114" i="15"/>
  <c r="Q114" i="15"/>
  <c r="S114" i="15"/>
  <c r="T114" i="15"/>
  <c r="A115" i="15"/>
  <c r="B115" i="15"/>
  <c r="C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S115" i="15"/>
  <c r="T115" i="15"/>
  <c r="A116" i="15"/>
  <c r="B116" i="15"/>
  <c r="C116" i="15"/>
  <c r="F116" i="15"/>
  <c r="G116" i="15"/>
  <c r="H116" i="15"/>
  <c r="I116" i="15"/>
  <c r="J116" i="15"/>
  <c r="M116" i="15"/>
  <c r="N116" i="15"/>
  <c r="O116" i="15"/>
  <c r="P116" i="15"/>
  <c r="Q116" i="15"/>
  <c r="S116" i="15"/>
  <c r="T116" i="15"/>
  <c r="A117" i="15"/>
  <c r="B117" i="15"/>
  <c r="C117" i="15"/>
  <c r="F117" i="15"/>
  <c r="G117" i="15"/>
  <c r="H117" i="15"/>
  <c r="I117" i="15"/>
  <c r="J117" i="15"/>
  <c r="M117" i="15"/>
  <c r="N117" i="15"/>
  <c r="O117" i="15"/>
  <c r="P117" i="15"/>
  <c r="Q117" i="15"/>
  <c r="S117" i="15"/>
  <c r="T117" i="15"/>
  <c r="A118" i="15"/>
  <c r="B118" i="15"/>
  <c r="C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S118" i="15"/>
  <c r="T118" i="15"/>
  <c r="A119" i="15"/>
  <c r="B119" i="15"/>
  <c r="C119" i="15"/>
  <c r="F119" i="15"/>
  <c r="G119" i="15"/>
  <c r="H119" i="15"/>
  <c r="I119" i="15"/>
  <c r="J119" i="15"/>
  <c r="M119" i="15"/>
  <c r="N119" i="15"/>
  <c r="O119" i="15"/>
  <c r="P119" i="15"/>
  <c r="Q119" i="15"/>
  <c r="S119" i="15"/>
  <c r="T119" i="15"/>
  <c r="A120" i="15"/>
  <c r="B120" i="15"/>
  <c r="C120" i="15"/>
  <c r="F120" i="15"/>
  <c r="G120" i="15"/>
  <c r="H120" i="15"/>
  <c r="I120" i="15"/>
  <c r="J120" i="15"/>
  <c r="M120" i="15"/>
  <c r="N120" i="15"/>
  <c r="O120" i="15"/>
  <c r="P120" i="15"/>
  <c r="Q120" i="15"/>
  <c r="S120" i="15"/>
  <c r="T120" i="15"/>
  <c r="A121" i="15"/>
  <c r="B121" i="15"/>
  <c r="C121" i="15"/>
  <c r="F121" i="15"/>
  <c r="G121" i="15"/>
  <c r="H121" i="15"/>
  <c r="I121" i="15"/>
  <c r="J121" i="15"/>
  <c r="M121" i="15"/>
  <c r="N121" i="15"/>
  <c r="O121" i="15"/>
  <c r="P121" i="15"/>
  <c r="Q121" i="15"/>
  <c r="S121" i="15"/>
  <c r="T121" i="15"/>
  <c r="A122" i="15"/>
  <c r="B122" i="15"/>
  <c r="C122" i="15"/>
  <c r="F122" i="15"/>
  <c r="G122" i="15"/>
  <c r="H122" i="15"/>
  <c r="I122" i="15"/>
  <c r="J122" i="15"/>
  <c r="M122" i="15"/>
  <c r="N122" i="15"/>
  <c r="O122" i="15"/>
  <c r="P122" i="15"/>
  <c r="Q122" i="15"/>
  <c r="S122" i="15"/>
  <c r="T122" i="15"/>
  <c r="A123" i="15"/>
  <c r="B123" i="15"/>
  <c r="C123" i="15"/>
  <c r="F123" i="15"/>
  <c r="G123" i="15"/>
  <c r="H123" i="15"/>
  <c r="I123" i="15"/>
  <c r="J123" i="15"/>
  <c r="M123" i="15"/>
  <c r="N123" i="15"/>
  <c r="O123" i="15"/>
  <c r="P123" i="15"/>
  <c r="Q123" i="15"/>
  <c r="S123" i="15"/>
  <c r="T123" i="15"/>
  <c r="A124" i="15"/>
  <c r="B124" i="15"/>
  <c r="C124" i="15"/>
  <c r="F124" i="15"/>
  <c r="G124" i="15"/>
  <c r="H124" i="15"/>
  <c r="I124" i="15"/>
  <c r="J124" i="15"/>
  <c r="L124" i="15"/>
  <c r="M124" i="15"/>
  <c r="N124" i="15"/>
  <c r="O124" i="15"/>
  <c r="P124" i="15"/>
  <c r="Q124" i="15"/>
  <c r="S124" i="15"/>
  <c r="T124" i="15"/>
  <c r="A125" i="15"/>
  <c r="B125" i="15"/>
  <c r="C125" i="15"/>
  <c r="F125" i="15"/>
  <c r="G125" i="15"/>
  <c r="H125" i="15"/>
  <c r="I125" i="15"/>
  <c r="J125" i="15"/>
  <c r="M125" i="15"/>
  <c r="N125" i="15"/>
  <c r="O125" i="15"/>
  <c r="P125" i="15"/>
  <c r="Q125" i="15"/>
  <c r="S125" i="15"/>
  <c r="T125" i="15"/>
  <c r="A126" i="15"/>
  <c r="B126" i="15"/>
  <c r="C126" i="15"/>
  <c r="F126" i="15"/>
  <c r="G126" i="15"/>
  <c r="H126" i="15"/>
  <c r="I126" i="15"/>
  <c r="J126" i="15"/>
  <c r="M126" i="15"/>
  <c r="N126" i="15"/>
  <c r="O126" i="15"/>
  <c r="P126" i="15"/>
  <c r="Q126" i="15"/>
  <c r="R126" i="15"/>
  <c r="S126" i="15"/>
  <c r="T126" i="15"/>
  <c r="A127" i="15"/>
  <c r="B127" i="15"/>
  <c r="C127" i="15"/>
  <c r="F127" i="15"/>
  <c r="G127" i="15"/>
  <c r="H127" i="15"/>
  <c r="I127" i="15"/>
  <c r="J127" i="15"/>
  <c r="M127" i="15"/>
  <c r="N127" i="15"/>
  <c r="O127" i="15"/>
  <c r="P127" i="15"/>
  <c r="Q127" i="15"/>
  <c r="R127" i="15"/>
  <c r="S127" i="15"/>
  <c r="T127" i="15"/>
  <c r="A128" i="15"/>
  <c r="B128" i="15"/>
  <c r="C128" i="15"/>
  <c r="F128" i="15"/>
  <c r="G128" i="15"/>
  <c r="H128" i="15"/>
  <c r="I128" i="15"/>
  <c r="J128" i="15"/>
  <c r="M128" i="15"/>
  <c r="N128" i="15"/>
  <c r="O128" i="15"/>
  <c r="P128" i="15"/>
  <c r="Q128" i="15"/>
  <c r="S128" i="15"/>
  <c r="T128" i="15"/>
  <c r="A129" i="15"/>
  <c r="B129" i="15"/>
  <c r="C129" i="15"/>
  <c r="F129" i="15"/>
  <c r="G129" i="15"/>
  <c r="H129" i="15"/>
  <c r="I129" i="15"/>
  <c r="J129" i="15"/>
  <c r="M129" i="15"/>
  <c r="N129" i="15"/>
  <c r="O129" i="15"/>
  <c r="P129" i="15"/>
  <c r="Q129" i="15"/>
  <c r="S129" i="15"/>
  <c r="T129" i="15"/>
  <c r="A130" i="15"/>
  <c r="B130" i="15"/>
  <c r="C130" i="15"/>
  <c r="F130" i="15"/>
  <c r="G130" i="15"/>
  <c r="H130" i="15"/>
  <c r="I130" i="15"/>
  <c r="J130" i="15"/>
  <c r="K130" i="15"/>
  <c r="L130" i="15"/>
  <c r="M130" i="15"/>
  <c r="N130" i="15"/>
  <c r="O130" i="15"/>
  <c r="P130" i="15"/>
  <c r="Q130" i="15"/>
  <c r="S130" i="15"/>
  <c r="T130" i="15"/>
  <c r="A131" i="15"/>
  <c r="B131" i="15"/>
  <c r="C131" i="15"/>
  <c r="F131" i="15"/>
  <c r="G131" i="15"/>
  <c r="H131" i="15"/>
  <c r="I131" i="15"/>
  <c r="J131" i="15"/>
  <c r="M131" i="15"/>
  <c r="N131" i="15"/>
  <c r="O131" i="15"/>
  <c r="P131" i="15"/>
  <c r="Q131" i="15"/>
  <c r="S131" i="15"/>
  <c r="T131" i="15"/>
  <c r="A132" i="15"/>
  <c r="B132" i="15"/>
  <c r="C132" i="15"/>
  <c r="F132" i="15"/>
  <c r="G132" i="15"/>
  <c r="H132" i="15"/>
  <c r="I132" i="15"/>
  <c r="J132" i="15"/>
  <c r="M132" i="15"/>
  <c r="N132" i="15"/>
  <c r="O132" i="15"/>
  <c r="P132" i="15"/>
  <c r="Q132" i="15"/>
  <c r="S132" i="15"/>
  <c r="T132" i="15"/>
  <c r="A133" i="15"/>
  <c r="B133" i="15"/>
  <c r="C133" i="15"/>
  <c r="F133" i="15"/>
  <c r="G133" i="15"/>
  <c r="H133" i="15"/>
  <c r="I133" i="15"/>
  <c r="J133" i="15"/>
  <c r="M133" i="15"/>
  <c r="N133" i="15"/>
  <c r="O133" i="15"/>
  <c r="P133" i="15"/>
  <c r="Q133" i="15"/>
  <c r="S133" i="15"/>
  <c r="T133" i="15"/>
  <c r="A134" i="15"/>
  <c r="B134" i="15"/>
  <c r="C134" i="15"/>
  <c r="F134" i="15"/>
  <c r="G134" i="15"/>
  <c r="H134" i="15"/>
  <c r="I134" i="15"/>
  <c r="J134" i="15"/>
  <c r="M134" i="15"/>
  <c r="N134" i="15"/>
  <c r="O134" i="15"/>
  <c r="P134" i="15"/>
  <c r="Q134" i="15"/>
  <c r="S134" i="15"/>
  <c r="T134" i="15"/>
  <c r="A135" i="15"/>
  <c r="B135" i="15"/>
  <c r="C135" i="15"/>
  <c r="F135" i="15"/>
  <c r="G135" i="15"/>
  <c r="H135" i="15"/>
  <c r="I135" i="15"/>
  <c r="J135" i="15"/>
  <c r="M135" i="15"/>
  <c r="N135" i="15"/>
  <c r="O135" i="15"/>
  <c r="P135" i="15"/>
  <c r="Q135" i="15"/>
  <c r="S135" i="15"/>
  <c r="T135" i="15"/>
  <c r="A136" i="15"/>
  <c r="B136" i="15"/>
  <c r="C136" i="15"/>
  <c r="F136" i="15"/>
  <c r="G136" i="15"/>
  <c r="H136" i="15"/>
  <c r="I136" i="15"/>
  <c r="J136" i="15"/>
  <c r="M136" i="15"/>
  <c r="N136" i="15"/>
  <c r="O136" i="15"/>
  <c r="P136" i="15"/>
  <c r="Q136" i="15"/>
  <c r="S136" i="15"/>
  <c r="T136" i="15"/>
  <c r="A137" i="15"/>
  <c r="B137" i="15"/>
  <c r="C137" i="15"/>
  <c r="F137" i="15"/>
  <c r="G137" i="15"/>
  <c r="H137" i="15"/>
  <c r="I137" i="15"/>
  <c r="J137" i="15"/>
  <c r="M137" i="15"/>
  <c r="N137" i="15"/>
  <c r="O137" i="15"/>
  <c r="P137" i="15"/>
  <c r="Q137" i="15"/>
  <c r="S137" i="15"/>
  <c r="T137" i="15"/>
  <c r="A138" i="15"/>
  <c r="B138" i="15"/>
  <c r="C138" i="15"/>
  <c r="F138" i="15"/>
  <c r="G138" i="15"/>
  <c r="H138" i="15"/>
  <c r="I138" i="15"/>
  <c r="J138" i="15"/>
  <c r="M138" i="15"/>
  <c r="N138" i="15"/>
  <c r="O138" i="15"/>
  <c r="P138" i="15"/>
  <c r="Q138" i="15"/>
  <c r="S138" i="15"/>
  <c r="T138" i="15"/>
  <c r="A139" i="15"/>
  <c r="B139" i="15"/>
  <c r="C139" i="15"/>
  <c r="F139" i="15"/>
  <c r="G139" i="15"/>
  <c r="H139" i="15"/>
  <c r="I139" i="15"/>
  <c r="J139" i="15"/>
  <c r="L139" i="15"/>
  <c r="M139" i="15"/>
  <c r="N139" i="15"/>
  <c r="O139" i="15"/>
  <c r="P139" i="15"/>
  <c r="Q139" i="15"/>
  <c r="S139" i="15"/>
  <c r="T139" i="15"/>
  <c r="A140" i="15"/>
  <c r="B140" i="15"/>
  <c r="C140" i="15"/>
  <c r="F140" i="15"/>
  <c r="G140" i="15"/>
  <c r="H140" i="15"/>
  <c r="I140" i="15"/>
  <c r="J140" i="15"/>
  <c r="M140" i="15"/>
  <c r="N140" i="15"/>
  <c r="O140" i="15"/>
  <c r="P140" i="15"/>
  <c r="Q140" i="15"/>
  <c r="R140" i="15"/>
  <c r="S140" i="15"/>
  <c r="T140" i="15"/>
  <c r="A141" i="15"/>
  <c r="B141" i="15"/>
  <c r="C141" i="15"/>
  <c r="F141" i="15"/>
  <c r="G141" i="15"/>
  <c r="H141" i="15"/>
  <c r="I141" i="15"/>
  <c r="J141" i="15"/>
  <c r="M141" i="15"/>
  <c r="N141" i="15"/>
  <c r="O141" i="15"/>
  <c r="P141" i="15"/>
  <c r="Q141" i="15"/>
  <c r="S141" i="15"/>
  <c r="T141" i="15"/>
  <c r="A142" i="15"/>
  <c r="B142" i="15"/>
  <c r="C142" i="15"/>
  <c r="F142" i="15"/>
  <c r="G142" i="15"/>
  <c r="H142" i="15"/>
  <c r="I142" i="15"/>
  <c r="J142" i="15"/>
  <c r="M142" i="15"/>
  <c r="N142" i="15"/>
  <c r="O142" i="15"/>
  <c r="P142" i="15"/>
  <c r="Q142" i="15"/>
  <c r="S142" i="15"/>
  <c r="T142" i="15"/>
  <c r="A143" i="15"/>
  <c r="B143" i="15"/>
  <c r="C143" i="15"/>
  <c r="F143" i="15"/>
  <c r="G143" i="15"/>
  <c r="H143" i="15"/>
  <c r="I143" i="15"/>
  <c r="J143" i="15"/>
  <c r="K143" i="15"/>
  <c r="L143" i="15"/>
  <c r="M143" i="15"/>
  <c r="N143" i="15"/>
  <c r="O143" i="15"/>
  <c r="P143" i="15"/>
  <c r="Q143" i="15"/>
  <c r="S143" i="15"/>
  <c r="T143" i="15"/>
  <c r="A144" i="15"/>
  <c r="B144" i="15"/>
  <c r="C144" i="15"/>
  <c r="F144" i="15"/>
  <c r="G144" i="15"/>
  <c r="H144" i="15"/>
  <c r="I144" i="15"/>
  <c r="J144" i="15"/>
  <c r="M144" i="15"/>
  <c r="N144" i="15"/>
  <c r="O144" i="15"/>
  <c r="P144" i="15"/>
  <c r="Q144" i="15"/>
  <c r="S144" i="15"/>
  <c r="T144" i="15"/>
  <c r="A145" i="15"/>
  <c r="B145" i="15"/>
  <c r="C145" i="15"/>
  <c r="F145" i="15"/>
  <c r="G145" i="15"/>
  <c r="H145" i="15"/>
  <c r="I145" i="15"/>
  <c r="J145" i="15"/>
  <c r="M145" i="15"/>
  <c r="N145" i="15"/>
  <c r="O145" i="15"/>
  <c r="P145" i="15"/>
  <c r="Q145" i="15"/>
  <c r="R145" i="15"/>
  <c r="S145" i="15"/>
  <c r="T145" i="15"/>
  <c r="A146" i="15"/>
  <c r="B146" i="15"/>
  <c r="C146" i="15"/>
  <c r="F146" i="15"/>
  <c r="G146" i="15"/>
  <c r="H146" i="15"/>
  <c r="I146" i="15"/>
  <c r="J146" i="15"/>
  <c r="L146" i="15"/>
  <c r="M146" i="15"/>
  <c r="N146" i="15"/>
  <c r="O146" i="15"/>
  <c r="P146" i="15"/>
  <c r="Q146" i="15"/>
  <c r="S146" i="15"/>
  <c r="T146" i="15"/>
  <c r="A147" i="15"/>
  <c r="B147" i="15"/>
  <c r="C147" i="15"/>
  <c r="F147" i="15"/>
  <c r="G147" i="15"/>
  <c r="H147" i="15"/>
  <c r="I147" i="15"/>
  <c r="J147" i="15"/>
  <c r="L147" i="15"/>
  <c r="M147" i="15"/>
  <c r="N147" i="15"/>
  <c r="O147" i="15"/>
  <c r="P147" i="15"/>
  <c r="Q147" i="15"/>
  <c r="S147" i="15"/>
  <c r="T147" i="15"/>
  <c r="A148" i="15"/>
  <c r="B148" i="15"/>
  <c r="C148" i="15"/>
  <c r="F148" i="15"/>
  <c r="G148" i="15"/>
  <c r="H148" i="15"/>
  <c r="I148" i="15"/>
  <c r="J148" i="15"/>
  <c r="M148" i="15"/>
  <c r="N148" i="15"/>
  <c r="O148" i="15"/>
  <c r="P148" i="15"/>
  <c r="Q148" i="15"/>
  <c r="S148" i="15"/>
  <c r="T148" i="15"/>
  <c r="A149" i="15"/>
  <c r="B149" i="15"/>
  <c r="C149" i="15"/>
  <c r="F149" i="15"/>
  <c r="G149" i="15"/>
  <c r="H149" i="15"/>
  <c r="I149" i="15"/>
  <c r="J149" i="15"/>
  <c r="K149" i="15"/>
  <c r="L149" i="15"/>
  <c r="M149" i="15"/>
  <c r="N149" i="15"/>
  <c r="O149" i="15"/>
  <c r="P149" i="15"/>
  <c r="Q149" i="15"/>
  <c r="S149" i="15"/>
  <c r="T149" i="15"/>
  <c r="A150" i="15"/>
  <c r="B150" i="15"/>
  <c r="C150" i="15"/>
  <c r="F150" i="15"/>
  <c r="G150" i="15"/>
  <c r="H150" i="15"/>
  <c r="I150" i="15"/>
  <c r="J150" i="15"/>
  <c r="M150" i="15"/>
  <c r="N150" i="15"/>
  <c r="O150" i="15"/>
  <c r="P150" i="15"/>
  <c r="Q150" i="15"/>
  <c r="S150" i="15"/>
  <c r="T150" i="15"/>
  <c r="A151" i="15"/>
  <c r="B151" i="15"/>
  <c r="C151" i="15"/>
  <c r="F151" i="15"/>
  <c r="G151" i="15"/>
  <c r="H151" i="15"/>
  <c r="I151" i="15"/>
  <c r="J151" i="15"/>
  <c r="L151" i="15"/>
  <c r="M151" i="15"/>
  <c r="N151" i="15"/>
  <c r="O151" i="15"/>
  <c r="P151" i="15"/>
  <c r="Q151" i="15"/>
  <c r="S151" i="15"/>
  <c r="T151" i="15"/>
  <c r="A152" i="15"/>
  <c r="B152" i="15"/>
  <c r="C152" i="15"/>
  <c r="F152" i="15"/>
  <c r="G152" i="15"/>
  <c r="H152" i="15"/>
  <c r="I152" i="15"/>
  <c r="J152" i="15"/>
  <c r="M152" i="15"/>
  <c r="N152" i="15"/>
  <c r="O152" i="15"/>
  <c r="P152" i="15"/>
  <c r="Q152" i="15"/>
  <c r="S152" i="15"/>
  <c r="T152" i="15"/>
  <c r="A153" i="15"/>
  <c r="B153" i="15"/>
  <c r="C153" i="15"/>
  <c r="F153" i="15"/>
  <c r="G153" i="15"/>
  <c r="H153" i="15"/>
  <c r="I153" i="15"/>
  <c r="J153" i="15"/>
  <c r="M153" i="15"/>
  <c r="N153" i="15"/>
  <c r="O153" i="15"/>
  <c r="P153" i="15"/>
  <c r="Q153" i="15"/>
  <c r="S153" i="15"/>
  <c r="T153" i="15"/>
  <c r="A154" i="15"/>
  <c r="B154" i="15"/>
  <c r="C154" i="15"/>
  <c r="F154" i="15"/>
  <c r="G154" i="15"/>
  <c r="H154" i="15"/>
  <c r="I154" i="15"/>
  <c r="J154" i="15"/>
  <c r="M154" i="15"/>
  <c r="N154" i="15"/>
  <c r="O154" i="15"/>
  <c r="P154" i="15"/>
  <c r="Q154" i="15"/>
  <c r="S154" i="15"/>
  <c r="T154" i="15"/>
  <c r="A155" i="15"/>
  <c r="B155" i="15"/>
  <c r="C155" i="15"/>
  <c r="F155" i="15"/>
  <c r="G155" i="15"/>
  <c r="H155" i="15"/>
  <c r="I155" i="15"/>
  <c r="J155" i="15"/>
  <c r="M155" i="15"/>
  <c r="N155" i="15"/>
  <c r="O155" i="15"/>
  <c r="P155" i="15"/>
  <c r="Q155" i="15"/>
  <c r="S155" i="15"/>
  <c r="T155" i="15"/>
  <c r="A156" i="15"/>
  <c r="B156" i="15"/>
  <c r="C156" i="15"/>
  <c r="F156" i="15"/>
  <c r="G156" i="15"/>
  <c r="H156" i="15"/>
  <c r="I156" i="15"/>
  <c r="J156" i="15"/>
  <c r="M156" i="15"/>
  <c r="N156" i="15"/>
  <c r="O156" i="15"/>
  <c r="P156" i="15"/>
  <c r="Q156" i="15"/>
  <c r="S156" i="15"/>
  <c r="T156" i="15"/>
  <c r="A157" i="15"/>
  <c r="B157" i="15"/>
  <c r="C157" i="15"/>
  <c r="F157" i="15"/>
  <c r="G157" i="15"/>
  <c r="H157" i="15"/>
  <c r="I157" i="15"/>
  <c r="J157" i="15"/>
  <c r="M157" i="15"/>
  <c r="N157" i="15"/>
  <c r="O157" i="15"/>
  <c r="P157" i="15"/>
  <c r="Q157" i="15"/>
  <c r="R157" i="15"/>
  <c r="S157" i="15"/>
  <c r="T157" i="15"/>
  <c r="A158" i="15"/>
  <c r="B158" i="15"/>
  <c r="C158" i="15"/>
  <c r="F158" i="15"/>
  <c r="G158" i="15"/>
  <c r="H158" i="15"/>
  <c r="I158" i="15"/>
  <c r="J158" i="15"/>
  <c r="M158" i="15"/>
  <c r="N158" i="15"/>
  <c r="O158" i="15"/>
  <c r="P158" i="15"/>
  <c r="Q158" i="15"/>
  <c r="R158" i="15"/>
  <c r="S158" i="15"/>
  <c r="T158" i="15"/>
  <c r="A159" i="15"/>
  <c r="B159" i="15"/>
  <c r="C159" i="15"/>
  <c r="F159" i="15"/>
  <c r="G159" i="15"/>
  <c r="H159" i="15"/>
  <c r="I159" i="15"/>
  <c r="J159" i="15"/>
  <c r="M159" i="15"/>
  <c r="N159" i="15"/>
  <c r="O159" i="15"/>
  <c r="P159" i="15"/>
  <c r="Q159" i="15"/>
  <c r="S159" i="15"/>
  <c r="T159" i="15"/>
  <c r="A160" i="15"/>
  <c r="B160" i="15"/>
  <c r="C160" i="15"/>
  <c r="F160" i="15"/>
  <c r="G160" i="15"/>
  <c r="H160" i="15"/>
  <c r="I160" i="15"/>
  <c r="J160" i="15"/>
  <c r="K160" i="15"/>
  <c r="L160" i="15"/>
  <c r="M160" i="15"/>
  <c r="N160" i="15"/>
  <c r="O160" i="15"/>
  <c r="P160" i="15"/>
  <c r="Q160" i="15"/>
  <c r="S160" i="15"/>
  <c r="T160" i="15"/>
  <c r="A161" i="15"/>
  <c r="B161" i="15"/>
  <c r="C161" i="15"/>
  <c r="F161" i="15"/>
  <c r="G161" i="15"/>
  <c r="H161" i="15"/>
  <c r="I161" i="15"/>
  <c r="J161" i="15"/>
  <c r="K161" i="15"/>
  <c r="L161" i="15"/>
  <c r="M161" i="15"/>
  <c r="N161" i="15"/>
  <c r="O161" i="15"/>
  <c r="P161" i="15"/>
  <c r="Q161" i="15"/>
  <c r="S161" i="15"/>
  <c r="T161" i="15"/>
  <c r="A162" i="15"/>
  <c r="B162" i="15"/>
  <c r="C162" i="15"/>
  <c r="F162" i="15"/>
  <c r="G162" i="15"/>
  <c r="H162" i="15"/>
  <c r="I162" i="15"/>
  <c r="J162" i="15"/>
  <c r="K162" i="15"/>
  <c r="M162" i="15"/>
  <c r="N162" i="15"/>
  <c r="O162" i="15"/>
  <c r="P162" i="15"/>
  <c r="Q162" i="15"/>
  <c r="S162" i="15"/>
  <c r="T162" i="15"/>
  <c r="A163" i="15"/>
  <c r="B163" i="15"/>
  <c r="C163" i="15"/>
  <c r="F163" i="15"/>
  <c r="G163" i="15"/>
  <c r="H163" i="15"/>
  <c r="I163" i="15"/>
  <c r="J163" i="15"/>
  <c r="M163" i="15"/>
  <c r="N163" i="15"/>
  <c r="O163" i="15"/>
  <c r="P163" i="15"/>
  <c r="Q163" i="15"/>
  <c r="R163" i="15"/>
  <c r="S163" i="15"/>
  <c r="T163" i="15"/>
  <c r="A164" i="15"/>
  <c r="B164" i="15"/>
  <c r="C164" i="15"/>
  <c r="F164" i="15"/>
  <c r="G164" i="15"/>
  <c r="H164" i="15"/>
  <c r="I164" i="15"/>
  <c r="J164" i="15"/>
  <c r="K164" i="15"/>
  <c r="L164" i="15"/>
  <c r="M164" i="15"/>
  <c r="N164" i="15"/>
  <c r="O164" i="15"/>
  <c r="P164" i="15"/>
  <c r="Q164" i="15"/>
  <c r="S164" i="15"/>
  <c r="T164" i="15"/>
  <c r="A165" i="15"/>
  <c r="B165" i="15"/>
  <c r="C165" i="15"/>
  <c r="F165" i="15"/>
  <c r="G165" i="15"/>
  <c r="H165" i="15"/>
  <c r="I165" i="15"/>
  <c r="J165" i="15"/>
  <c r="M165" i="15"/>
  <c r="N165" i="15"/>
  <c r="O165" i="15"/>
  <c r="P165" i="15"/>
  <c r="Q165" i="15"/>
  <c r="S165" i="15"/>
  <c r="T165" i="15"/>
  <c r="A166" i="15"/>
  <c r="B166" i="15"/>
  <c r="C166" i="15"/>
  <c r="F166" i="15"/>
  <c r="G166" i="15"/>
  <c r="H166" i="15"/>
  <c r="I166" i="15"/>
  <c r="J166" i="15"/>
  <c r="M166" i="15"/>
  <c r="N166" i="15"/>
  <c r="O166" i="15"/>
  <c r="P166" i="15"/>
  <c r="Q166" i="15"/>
  <c r="R166" i="15"/>
  <c r="S166" i="15"/>
  <c r="T166" i="15"/>
  <c r="A167" i="15"/>
  <c r="B167" i="15"/>
  <c r="C167" i="15"/>
  <c r="F167" i="15"/>
  <c r="G167" i="15"/>
  <c r="H167" i="15"/>
  <c r="I167" i="15"/>
  <c r="J167" i="15"/>
  <c r="M167" i="15"/>
  <c r="N167" i="15"/>
  <c r="O167" i="15"/>
  <c r="P167" i="15"/>
  <c r="Q167" i="15"/>
  <c r="R167" i="15"/>
  <c r="S167" i="15"/>
  <c r="T167" i="15"/>
  <c r="A168" i="15"/>
  <c r="B168" i="15"/>
  <c r="C168" i="15"/>
  <c r="F168" i="15"/>
  <c r="G168" i="15"/>
  <c r="H168" i="15"/>
  <c r="I168" i="15"/>
  <c r="J168" i="15"/>
  <c r="M168" i="15"/>
  <c r="N168" i="15"/>
  <c r="O168" i="15"/>
  <c r="P168" i="15"/>
  <c r="Q168" i="15"/>
  <c r="R168" i="15"/>
  <c r="S168" i="15"/>
  <c r="T168" i="15"/>
  <c r="A169" i="15"/>
  <c r="B169" i="15"/>
  <c r="C169" i="15"/>
  <c r="F169" i="15"/>
  <c r="G169" i="15"/>
  <c r="H169" i="15"/>
  <c r="I169" i="15"/>
  <c r="J169" i="15"/>
  <c r="M169" i="15"/>
  <c r="N169" i="15"/>
  <c r="O169" i="15"/>
  <c r="P169" i="15"/>
  <c r="Q169" i="15"/>
  <c r="R169" i="15"/>
  <c r="S169" i="15"/>
  <c r="T169" i="15"/>
  <c r="A170" i="15"/>
  <c r="B170" i="15"/>
  <c r="C170" i="15"/>
  <c r="F170" i="15"/>
  <c r="G170" i="15"/>
  <c r="H170" i="15"/>
  <c r="I170" i="15"/>
  <c r="J170" i="15"/>
  <c r="M170" i="15"/>
  <c r="N170" i="15"/>
  <c r="O170" i="15"/>
  <c r="P170" i="15"/>
  <c r="Q170" i="15"/>
  <c r="S170" i="15"/>
  <c r="T170" i="15"/>
  <c r="A171" i="15"/>
  <c r="B171" i="15"/>
  <c r="C171" i="15"/>
  <c r="F171" i="15"/>
  <c r="G171" i="15"/>
  <c r="H171" i="15"/>
  <c r="I171" i="15"/>
  <c r="J171" i="15"/>
  <c r="M171" i="15"/>
  <c r="N171" i="15"/>
  <c r="O171" i="15"/>
  <c r="P171" i="15"/>
  <c r="Q171" i="15"/>
  <c r="S171" i="15"/>
  <c r="T171" i="15"/>
  <c r="A172" i="15"/>
  <c r="B172" i="15"/>
  <c r="C172" i="15"/>
  <c r="F172" i="15"/>
  <c r="G172" i="15"/>
  <c r="H172" i="15"/>
  <c r="I172" i="15"/>
  <c r="J172" i="15"/>
  <c r="M172" i="15"/>
  <c r="N172" i="15"/>
  <c r="O172" i="15"/>
  <c r="P172" i="15"/>
  <c r="Q172" i="15"/>
  <c r="S172" i="15"/>
  <c r="T172" i="15"/>
  <c r="A173" i="15"/>
  <c r="B173" i="15"/>
  <c r="C173" i="15"/>
  <c r="F173" i="15"/>
  <c r="G173" i="15"/>
  <c r="H173" i="15"/>
  <c r="I173" i="15"/>
  <c r="J173" i="15"/>
  <c r="M173" i="15"/>
  <c r="N173" i="15"/>
  <c r="O173" i="15"/>
  <c r="P173" i="15"/>
  <c r="Q173" i="15"/>
  <c r="S173" i="15"/>
  <c r="T173" i="15"/>
  <c r="A174" i="15"/>
  <c r="B174" i="15"/>
  <c r="C174" i="15"/>
  <c r="F174" i="15"/>
  <c r="G174" i="15"/>
  <c r="H174" i="15"/>
  <c r="I174" i="15"/>
  <c r="J174" i="15"/>
  <c r="M174" i="15"/>
  <c r="N174" i="15"/>
  <c r="O174" i="15"/>
  <c r="P174" i="15"/>
  <c r="Q174" i="15"/>
  <c r="S174" i="15"/>
  <c r="T174" i="15"/>
  <c r="A175" i="15"/>
  <c r="B175" i="15"/>
  <c r="C175" i="15"/>
  <c r="F175" i="15"/>
  <c r="G175" i="15"/>
  <c r="H175" i="15"/>
  <c r="I175" i="15"/>
  <c r="J175" i="15"/>
  <c r="M175" i="15"/>
  <c r="N175" i="15"/>
  <c r="O175" i="15"/>
  <c r="P175" i="15"/>
  <c r="Q175" i="15"/>
  <c r="R175" i="15"/>
  <c r="S175" i="15"/>
  <c r="T175" i="15"/>
  <c r="A176" i="15"/>
  <c r="B176" i="15"/>
  <c r="C176" i="15"/>
  <c r="F176" i="15"/>
  <c r="G176" i="15"/>
  <c r="H176" i="15"/>
  <c r="I176" i="15"/>
  <c r="J176" i="15"/>
  <c r="L176" i="15"/>
  <c r="M176" i="15"/>
  <c r="N176" i="15"/>
  <c r="O176" i="15"/>
  <c r="P176" i="15"/>
  <c r="Q176" i="15"/>
  <c r="S176" i="15"/>
  <c r="T176" i="15"/>
  <c r="A177" i="15"/>
  <c r="B177" i="15"/>
  <c r="C177" i="15"/>
  <c r="F177" i="15"/>
  <c r="G177" i="15"/>
  <c r="H177" i="15"/>
  <c r="I177" i="15"/>
  <c r="J177" i="15"/>
  <c r="M177" i="15"/>
  <c r="N177" i="15"/>
  <c r="O177" i="15"/>
  <c r="P177" i="15"/>
  <c r="Q177" i="15"/>
  <c r="S177" i="15"/>
  <c r="T177" i="15"/>
  <c r="A178" i="15"/>
  <c r="B178" i="15"/>
  <c r="C178" i="15"/>
  <c r="F178" i="15"/>
  <c r="G178" i="15"/>
  <c r="H178" i="15"/>
  <c r="I178" i="15"/>
  <c r="J178" i="15"/>
  <c r="M178" i="15"/>
  <c r="N178" i="15"/>
  <c r="O178" i="15"/>
  <c r="P178" i="15"/>
  <c r="Q178" i="15"/>
  <c r="S178" i="15"/>
  <c r="T178" i="15"/>
  <c r="A179" i="15"/>
  <c r="B179" i="15"/>
  <c r="C179" i="15"/>
  <c r="F179" i="15"/>
  <c r="G179" i="15"/>
  <c r="H179" i="15"/>
  <c r="I179" i="15"/>
  <c r="J179" i="15"/>
  <c r="M179" i="15"/>
  <c r="N179" i="15"/>
  <c r="O179" i="15"/>
  <c r="P179" i="15"/>
  <c r="Q179" i="15"/>
  <c r="S179" i="15"/>
  <c r="T179" i="15"/>
  <c r="A180" i="15"/>
  <c r="B180" i="15"/>
  <c r="C180" i="15"/>
  <c r="F180" i="15"/>
  <c r="G180" i="15"/>
  <c r="H180" i="15"/>
  <c r="I180" i="15"/>
  <c r="J180" i="15"/>
  <c r="M180" i="15"/>
  <c r="N180" i="15"/>
  <c r="O180" i="15"/>
  <c r="P180" i="15"/>
  <c r="Q180" i="15"/>
  <c r="R180" i="15"/>
  <c r="S180" i="15"/>
  <c r="T180" i="15"/>
  <c r="A181" i="15"/>
  <c r="B181" i="15"/>
  <c r="C181" i="15"/>
  <c r="F181" i="15"/>
  <c r="G181" i="15"/>
  <c r="H181" i="15"/>
  <c r="I181" i="15"/>
  <c r="J181" i="15"/>
  <c r="M181" i="15"/>
  <c r="N181" i="15"/>
  <c r="O181" i="15"/>
  <c r="P181" i="15"/>
  <c r="Q181" i="15"/>
  <c r="S181" i="15"/>
  <c r="T181" i="15"/>
  <c r="A182" i="15"/>
  <c r="B182" i="15"/>
  <c r="C182" i="15"/>
  <c r="F182" i="15"/>
  <c r="G182" i="15"/>
  <c r="H182" i="15"/>
  <c r="I182" i="15"/>
  <c r="J182" i="15"/>
  <c r="K182" i="15"/>
  <c r="L182" i="15"/>
  <c r="M182" i="15"/>
  <c r="N182" i="15"/>
  <c r="O182" i="15"/>
  <c r="P182" i="15"/>
  <c r="Q182" i="15"/>
  <c r="S182" i="15"/>
  <c r="T182" i="15"/>
  <c r="A183" i="15"/>
  <c r="B183" i="15"/>
  <c r="C183" i="15"/>
  <c r="F183" i="15"/>
  <c r="G183" i="15"/>
  <c r="H183" i="15"/>
  <c r="I183" i="15"/>
  <c r="J183" i="15"/>
  <c r="M183" i="15"/>
  <c r="N183" i="15"/>
  <c r="O183" i="15"/>
  <c r="P183" i="15"/>
  <c r="Q183" i="15"/>
  <c r="R183" i="15"/>
  <c r="S183" i="15"/>
  <c r="T183" i="15"/>
  <c r="A184" i="15"/>
  <c r="B184" i="15"/>
  <c r="C184" i="15"/>
  <c r="F184" i="15"/>
  <c r="G184" i="15"/>
  <c r="H184" i="15"/>
  <c r="I184" i="15"/>
  <c r="J184" i="15"/>
  <c r="M184" i="15"/>
  <c r="N184" i="15"/>
  <c r="O184" i="15"/>
  <c r="P184" i="15"/>
  <c r="Q184" i="15"/>
  <c r="S184" i="15"/>
  <c r="T184" i="15"/>
  <c r="A185" i="15"/>
  <c r="B185" i="15"/>
  <c r="C185" i="15"/>
  <c r="F185" i="15"/>
  <c r="G185" i="15"/>
  <c r="H185" i="15"/>
  <c r="I185" i="15"/>
  <c r="J185" i="15"/>
  <c r="L185" i="15"/>
  <c r="M185" i="15"/>
  <c r="N185" i="15"/>
  <c r="O185" i="15"/>
  <c r="P185" i="15"/>
  <c r="Q185" i="15"/>
  <c r="S185" i="15"/>
  <c r="T185" i="15"/>
  <c r="A186" i="15"/>
  <c r="B186" i="15"/>
  <c r="C186" i="15"/>
  <c r="F186" i="15"/>
  <c r="G186" i="15"/>
  <c r="H186" i="15"/>
  <c r="I186" i="15"/>
  <c r="J186" i="15"/>
  <c r="M186" i="15"/>
  <c r="N186" i="15"/>
  <c r="O186" i="15"/>
  <c r="P186" i="15"/>
  <c r="Q186" i="15"/>
  <c r="S186" i="15"/>
  <c r="T186" i="15"/>
  <c r="A187" i="15"/>
  <c r="B187" i="15"/>
  <c r="C187" i="15"/>
  <c r="F187" i="15"/>
  <c r="G187" i="15"/>
  <c r="H187" i="15"/>
  <c r="I187" i="15"/>
  <c r="J187" i="15"/>
  <c r="L187" i="15"/>
  <c r="M187" i="15"/>
  <c r="N187" i="15"/>
  <c r="O187" i="15"/>
  <c r="P187" i="15"/>
  <c r="Q187" i="15"/>
  <c r="S187" i="15"/>
  <c r="T187" i="15"/>
  <c r="A188" i="15"/>
  <c r="B188" i="15"/>
  <c r="C188" i="15"/>
  <c r="F188" i="15"/>
  <c r="G188" i="15"/>
  <c r="H188" i="15"/>
  <c r="I188" i="15"/>
  <c r="J188" i="15"/>
  <c r="L188" i="15"/>
  <c r="M188" i="15"/>
  <c r="N188" i="15"/>
  <c r="O188" i="15"/>
  <c r="P188" i="15"/>
  <c r="Q188" i="15"/>
  <c r="S188" i="15"/>
  <c r="T188" i="15"/>
  <c r="A189" i="15"/>
  <c r="B189" i="15"/>
  <c r="C189" i="15"/>
  <c r="F189" i="15"/>
  <c r="G189" i="15"/>
  <c r="H189" i="15"/>
  <c r="I189" i="15"/>
  <c r="J189" i="15"/>
  <c r="M189" i="15"/>
  <c r="N189" i="15"/>
  <c r="O189" i="15"/>
  <c r="P189" i="15"/>
  <c r="Q189" i="15"/>
  <c r="S189" i="15"/>
  <c r="T189" i="15"/>
  <c r="A190" i="15"/>
  <c r="B190" i="15"/>
  <c r="C190" i="15"/>
  <c r="F190" i="15"/>
  <c r="G190" i="15"/>
  <c r="H190" i="15"/>
  <c r="I190" i="15"/>
  <c r="J190" i="15"/>
  <c r="M190" i="15"/>
  <c r="N190" i="15"/>
  <c r="O190" i="15"/>
  <c r="P190" i="15"/>
  <c r="Q190" i="15"/>
  <c r="S190" i="15"/>
  <c r="T190" i="15"/>
  <c r="A191" i="15"/>
  <c r="B191" i="15"/>
  <c r="C191" i="15"/>
  <c r="F191" i="15"/>
  <c r="G191" i="15"/>
  <c r="H191" i="15"/>
  <c r="I191" i="15"/>
  <c r="J191" i="15"/>
  <c r="M191" i="15"/>
  <c r="N191" i="15"/>
  <c r="O191" i="15"/>
  <c r="P191" i="15"/>
  <c r="Q191" i="15"/>
  <c r="S191" i="15"/>
  <c r="T191" i="15"/>
  <c r="A192" i="15"/>
  <c r="B192" i="15"/>
  <c r="C192" i="15"/>
  <c r="F192" i="15"/>
  <c r="G192" i="15"/>
  <c r="H192" i="15"/>
  <c r="I192" i="15"/>
  <c r="J192" i="15"/>
  <c r="M192" i="15"/>
  <c r="N192" i="15"/>
  <c r="O192" i="15"/>
  <c r="P192" i="15"/>
  <c r="Q192" i="15"/>
  <c r="S192" i="15"/>
  <c r="T192" i="15"/>
  <c r="A193" i="15"/>
  <c r="B193" i="15"/>
  <c r="C193" i="15"/>
  <c r="F193" i="15"/>
  <c r="G193" i="15"/>
  <c r="H193" i="15"/>
  <c r="I193" i="15"/>
  <c r="J193" i="15"/>
  <c r="M193" i="15"/>
  <c r="N193" i="15"/>
  <c r="O193" i="15"/>
  <c r="P193" i="15"/>
  <c r="Q193" i="15"/>
  <c r="S193" i="15"/>
  <c r="T193" i="15"/>
  <c r="A194" i="15"/>
  <c r="B194" i="15"/>
  <c r="C194" i="15"/>
  <c r="F194" i="15"/>
  <c r="G194" i="15"/>
  <c r="H194" i="15"/>
  <c r="I194" i="15"/>
  <c r="J194" i="15"/>
  <c r="M194" i="15"/>
  <c r="N194" i="15"/>
  <c r="O194" i="15"/>
  <c r="P194" i="15"/>
  <c r="Q194" i="15"/>
  <c r="S194" i="15"/>
  <c r="T194" i="15"/>
  <c r="A195" i="15"/>
  <c r="B195" i="15"/>
  <c r="C195" i="15"/>
  <c r="F195" i="15"/>
  <c r="G195" i="15"/>
  <c r="H195" i="15"/>
  <c r="I195" i="15"/>
  <c r="J195" i="15"/>
  <c r="M195" i="15"/>
  <c r="N195" i="15"/>
  <c r="O195" i="15"/>
  <c r="P195" i="15"/>
  <c r="Q195" i="15"/>
  <c r="S195" i="15"/>
  <c r="T195" i="15"/>
  <c r="A196" i="15"/>
  <c r="B196" i="15"/>
  <c r="C196" i="15"/>
  <c r="F196" i="15"/>
  <c r="G196" i="15"/>
  <c r="H196" i="15"/>
  <c r="I196" i="15"/>
  <c r="J196" i="15"/>
  <c r="M196" i="15"/>
  <c r="N196" i="15"/>
  <c r="O196" i="15"/>
  <c r="P196" i="15"/>
  <c r="Q196" i="15"/>
  <c r="S196" i="15"/>
  <c r="T196" i="15"/>
  <c r="A197" i="15"/>
  <c r="B197" i="15"/>
  <c r="C197" i="15"/>
  <c r="F197" i="15"/>
  <c r="G197" i="15"/>
  <c r="H197" i="15"/>
  <c r="I197" i="15"/>
  <c r="J197" i="15"/>
  <c r="M197" i="15"/>
  <c r="N197" i="15"/>
  <c r="O197" i="15"/>
  <c r="P197" i="15"/>
  <c r="Q197" i="15"/>
  <c r="S197" i="15"/>
  <c r="T197" i="15"/>
  <c r="A198" i="15"/>
  <c r="B198" i="15"/>
  <c r="C198" i="15"/>
  <c r="F198" i="15"/>
  <c r="G198" i="15"/>
  <c r="H198" i="15"/>
  <c r="I198" i="15"/>
  <c r="J198" i="15"/>
  <c r="M198" i="15"/>
  <c r="N198" i="15"/>
  <c r="O198" i="15"/>
  <c r="P198" i="15"/>
  <c r="Q198" i="15"/>
  <c r="S198" i="15"/>
  <c r="T198" i="15"/>
  <c r="A199" i="15"/>
  <c r="B199" i="15"/>
  <c r="C199" i="15"/>
  <c r="F199" i="15"/>
  <c r="G199" i="15"/>
  <c r="H199" i="15"/>
  <c r="I199" i="15"/>
  <c r="J199" i="15"/>
  <c r="M199" i="15"/>
  <c r="N199" i="15"/>
  <c r="O199" i="15"/>
  <c r="P199" i="15"/>
  <c r="Q199" i="15"/>
  <c r="S199" i="15"/>
  <c r="T199" i="15"/>
  <c r="A200" i="15"/>
  <c r="B200" i="15"/>
  <c r="C200" i="15"/>
  <c r="F200" i="15"/>
  <c r="G200" i="15"/>
  <c r="H200" i="15"/>
  <c r="I200" i="15"/>
  <c r="J200" i="15"/>
  <c r="L200" i="15"/>
  <c r="M200" i="15"/>
  <c r="N200" i="15"/>
  <c r="O200" i="15"/>
  <c r="P200" i="15"/>
  <c r="Q200" i="15"/>
  <c r="S200" i="15"/>
  <c r="T200" i="15"/>
  <c r="A201" i="15"/>
  <c r="B201" i="15"/>
  <c r="C201" i="15"/>
  <c r="F201" i="15"/>
  <c r="G201" i="15"/>
  <c r="H201" i="15"/>
  <c r="I201" i="15"/>
  <c r="J201" i="15"/>
  <c r="M201" i="15"/>
  <c r="N201" i="15"/>
  <c r="O201" i="15"/>
  <c r="P201" i="15"/>
  <c r="Q201" i="15"/>
  <c r="R201" i="15"/>
  <c r="S201" i="15"/>
  <c r="T201" i="15"/>
  <c r="A202" i="15"/>
  <c r="B202" i="15"/>
  <c r="C202" i="15"/>
  <c r="F202" i="15"/>
  <c r="G202" i="15"/>
  <c r="H202" i="15"/>
  <c r="I202" i="15"/>
  <c r="J202" i="15"/>
  <c r="M202" i="15"/>
  <c r="N202" i="15"/>
  <c r="O202" i="15"/>
  <c r="P202" i="15"/>
  <c r="Q202" i="15"/>
  <c r="R202" i="15"/>
  <c r="S202" i="15"/>
  <c r="T202" i="15"/>
  <c r="A203" i="15"/>
  <c r="B203" i="15"/>
  <c r="C203" i="15"/>
  <c r="F203" i="15"/>
  <c r="G203" i="15"/>
  <c r="H203" i="15"/>
  <c r="I203" i="15"/>
  <c r="J203" i="15"/>
  <c r="M203" i="15"/>
  <c r="N203" i="15"/>
  <c r="O203" i="15"/>
  <c r="P203" i="15"/>
  <c r="Q203" i="15"/>
  <c r="S203" i="15"/>
  <c r="T203" i="15"/>
  <c r="A204" i="15"/>
  <c r="B204" i="15"/>
  <c r="C204" i="15"/>
  <c r="F204" i="15"/>
  <c r="G204" i="15"/>
  <c r="H204" i="15"/>
  <c r="I204" i="15"/>
  <c r="J204" i="15"/>
  <c r="M204" i="15"/>
  <c r="N204" i="15"/>
  <c r="O204" i="15"/>
  <c r="P204" i="15"/>
  <c r="Q204" i="15"/>
  <c r="S204" i="15"/>
  <c r="T204" i="15"/>
  <c r="A205" i="15"/>
  <c r="B205" i="15"/>
  <c r="C205" i="15"/>
  <c r="F205" i="15"/>
  <c r="G205" i="15"/>
  <c r="H205" i="15"/>
  <c r="I205" i="15"/>
  <c r="J205" i="15"/>
  <c r="M205" i="15"/>
  <c r="N205" i="15"/>
  <c r="O205" i="15"/>
  <c r="P205" i="15"/>
  <c r="Q205" i="15"/>
  <c r="S205" i="15"/>
  <c r="T205" i="15"/>
  <c r="A206" i="15"/>
  <c r="B206" i="15"/>
  <c r="C206" i="15"/>
  <c r="F206" i="15"/>
  <c r="G206" i="15"/>
  <c r="H206" i="15"/>
  <c r="I206" i="15"/>
  <c r="J206" i="15"/>
  <c r="M206" i="15"/>
  <c r="N206" i="15"/>
  <c r="O206" i="15"/>
  <c r="P206" i="15"/>
  <c r="Q206" i="15"/>
  <c r="S206" i="15"/>
  <c r="T206" i="15"/>
  <c r="A207" i="15"/>
  <c r="B207" i="15"/>
  <c r="C207" i="15"/>
  <c r="F207" i="15"/>
  <c r="G207" i="15"/>
  <c r="H207" i="15"/>
  <c r="I207" i="15"/>
  <c r="J207" i="15"/>
  <c r="M207" i="15"/>
  <c r="N207" i="15"/>
  <c r="O207" i="15"/>
  <c r="P207" i="15"/>
  <c r="Q207" i="15"/>
  <c r="S207" i="15"/>
  <c r="T207" i="15"/>
  <c r="A208" i="15"/>
  <c r="B208" i="15"/>
  <c r="C208" i="15"/>
  <c r="F208" i="15"/>
  <c r="G208" i="15"/>
  <c r="H208" i="15"/>
  <c r="I208" i="15"/>
  <c r="J208" i="15"/>
  <c r="M208" i="15"/>
  <c r="N208" i="15"/>
  <c r="O208" i="15"/>
  <c r="P208" i="15"/>
  <c r="Q208" i="15"/>
  <c r="S208" i="15"/>
  <c r="T208" i="15"/>
  <c r="A209" i="15"/>
  <c r="B209" i="15"/>
  <c r="C209" i="15"/>
  <c r="F209" i="15"/>
  <c r="G209" i="15"/>
  <c r="H209" i="15"/>
  <c r="I209" i="15"/>
  <c r="J209" i="15"/>
  <c r="K209" i="15"/>
  <c r="L209" i="15"/>
  <c r="M209" i="15"/>
  <c r="N209" i="15"/>
  <c r="O209" i="15"/>
  <c r="P209" i="15"/>
  <c r="Q209" i="15"/>
  <c r="S209" i="15"/>
  <c r="T209" i="15"/>
  <c r="A210" i="15"/>
  <c r="B210" i="15"/>
  <c r="C210" i="15"/>
  <c r="F210" i="15"/>
  <c r="G210" i="15"/>
  <c r="H210" i="15"/>
  <c r="I210" i="15"/>
  <c r="J210" i="15"/>
  <c r="M210" i="15"/>
  <c r="N210" i="15"/>
  <c r="O210" i="15"/>
  <c r="P210" i="15"/>
  <c r="Q210" i="15"/>
  <c r="S210" i="15"/>
  <c r="T210" i="15"/>
  <c r="A211" i="15"/>
  <c r="B211" i="15"/>
  <c r="C211" i="15"/>
  <c r="F211" i="15"/>
  <c r="G211" i="15"/>
  <c r="H211" i="15"/>
  <c r="I211" i="15"/>
  <c r="J211" i="15"/>
  <c r="M211" i="15"/>
  <c r="N211" i="15"/>
  <c r="O211" i="15"/>
  <c r="P211" i="15"/>
  <c r="Q211" i="15"/>
  <c r="S211" i="15"/>
  <c r="T211" i="15"/>
  <c r="A212" i="15"/>
  <c r="B212" i="15"/>
  <c r="C212" i="15"/>
  <c r="F212" i="15"/>
  <c r="G212" i="15"/>
  <c r="H212" i="15"/>
  <c r="I212" i="15"/>
  <c r="J212" i="15"/>
  <c r="M212" i="15"/>
  <c r="N212" i="15"/>
  <c r="O212" i="15"/>
  <c r="P212" i="15"/>
  <c r="Q212" i="15"/>
  <c r="R212" i="15"/>
  <c r="S212" i="15"/>
  <c r="T212" i="15"/>
  <c r="A213" i="15"/>
  <c r="B213" i="15"/>
  <c r="C213" i="15"/>
  <c r="F213" i="15"/>
  <c r="G213" i="15"/>
  <c r="H213" i="15"/>
  <c r="I213" i="15"/>
  <c r="J213" i="15"/>
  <c r="K213" i="15"/>
  <c r="L213" i="15"/>
  <c r="M213" i="15"/>
  <c r="N213" i="15"/>
  <c r="O213" i="15"/>
  <c r="P213" i="15"/>
  <c r="Q213" i="15"/>
  <c r="S213" i="15"/>
  <c r="T213" i="15"/>
  <c r="A214" i="15"/>
  <c r="B214" i="15"/>
  <c r="C214" i="15"/>
  <c r="F214" i="15"/>
  <c r="G214" i="15"/>
  <c r="H214" i="15"/>
  <c r="I214" i="15"/>
  <c r="J214" i="15"/>
  <c r="M214" i="15"/>
  <c r="N214" i="15"/>
  <c r="O214" i="15"/>
  <c r="P214" i="15"/>
  <c r="Q214" i="15"/>
  <c r="S214" i="15"/>
  <c r="T214" i="15"/>
  <c r="A215" i="15"/>
  <c r="B215" i="15"/>
  <c r="C215" i="15"/>
  <c r="F215" i="15"/>
  <c r="G215" i="15"/>
  <c r="H215" i="15"/>
  <c r="I215" i="15"/>
  <c r="J215" i="15"/>
  <c r="M215" i="15"/>
  <c r="N215" i="15"/>
  <c r="O215" i="15"/>
  <c r="P215" i="15"/>
  <c r="Q215" i="15"/>
  <c r="S215" i="15"/>
  <c r="T215" i="15"/>
  <c r="A216" i="15"/>
  <c r="B216" i="15"/>
  <c r="C216" i="15"/>
  <c r="F216" i="15"/>
  <c r="G216" i="15"/>
  <c r="H216" i="15"/>
  <c r="I216" i="15"/>
  <c r="J216" i="15"/>
  <c r="M216" i="15"/>
  <c r="N216" i="15"/>
  <c r="O216" i="15"/>
  <c r="P216" i="15"/>
  <c r="Q216" i="15"/>
  <c r="S216" i="15"/>
  <c r="T216" i="15"/>
  <c r="A217" i="15"/>
  <c r="B217" i="15"/>
  <c r="C217" i="15"/>
  <c r="F217" i="15"/>
  <c r="G217" i="15"/>
  <c r="H217" i="15"/>
  <c r="I217" i="15"/>
  <c r="J217" i="15"/>
  <c r="L217" i="15"/>
  <c r="M217" i="15"/>
  <c r="N217" i="15"/>
  <c r="O217" i="15"/>
  <c r="P217" i="15"/>
  <c r="Q217" i="15"/>
  <c r="S217" i="15"/>
  <c r="T217" i="15"/>
  <c r="A218" i="15"/>
  <c r="B218" i="15"/>
  <c r="C218" i="15"/>
  <c r="F218" i="15"/>
  <c r="G218" i="15"/>
  <c r="H218" i="15"/>
  <c r="I218" i="15"/>
  <c r="J218" i="15"/>
  <c r="M218" i="15"/>
  <c r="N218" i="15"/>
  <c r="O218" i="15"/>
  <c r="P218" i="15"/>
  <c r="Q218" i="15"/>
  <c r="R218" i="15"/>
  <c r="S218" i="15"/>
  <c r="T218" i="15"/>
  <c r="A219" i="15"/>
  <c r="B219" i="15"/>
  <c r="C219" i="15"/>
  <c r="F219" i="15"/>
  <c r="G219" i="15"/>
  <c r="H219" i="15"/>
  <c r="I219" i="15"/>
  <c r="J219" i="15"/>
  <c r="M219" i="15"/>
  <c r="N219" i="15"/>
  <c r="O219" i="15"/>
  <c r="P219" i="15"/>
  <c r="Q219" i="15"/>
  <c r="R219" i="15"/>
  <c r="S219" i="15"/>
  <c r="T219" i="15"/>
  <c r="A220" i="15"/>
  <c r="B220" i="15"/>
  <c r="C220" i="15"/>
  <c r="F220" i="15"/>
  <c r="G220" i="15"/>
  <c r="H220" i="15"/>
  <c r="I220" i="15"/>
  <c r="J220" i="15"/>
  <c r="M220" i="15"/>
  <c r="N220" i="15"/>
  <c r="O220" i="15"/>
  <c r="P220" i="15"/>
  <c r="Q220" i="15"/>
  <c r="S220" i="15"/>
  <c r="T220" i="15"/>
  <c r="A221" i="15"/>
  <c r="B221" i="15"/>
  <c r="C221" i="15"/>
  <c r="F221" i="15"/>
  <c r="G221" i="15"/>
  <c r="H221" i="15"/>
  <c r="I221" i="15"/>
  <c r="J221" i="15"/>
  <c r="M221" i="15"/>
  <c r="N221" i="15"/>
  <c r="O221" i="15"/>
  <c r="P221" i="15"/>
  <c r="Q221" i="15"/>
  <c r="S221" i="15"/>
  <c r="T221" i="15"/>
  <c r="A222" i="15"/>
  <c r="B222" i="15"/>
  <c r="C222" i="15"/>
  <c r="F222" i="15"/>
  <c r="G222" i="15"/>
  <c r="H222" i="15"/>
  <c r="I222" i="15"/>
  <c r="J222" i="15"/>
  <c r="M222" i="15"/>
  <c r="N222" i="15"/>
  <c r="O222" i="15"/>
  <c r="P222" i="15"/>
  <c r="Q222" i="15"/>
  <c r="S222" i="15"/>
  <c r="T222" i="15"/>
  <c r="A223" i="15"/>
  <c r="B223" i="15"/>
  <c r="C223" i="15"/>
  <c r="F223" i="15"/>
  <c r="G223" i="15"/>
  <c r="H223" i="15"/>
  <c r="I223" i="15"/>
  <c r="J223" i="15"/>
  <c r="L223" i="15"/>
  <c r="M223" i="15"/>
  <c r="N223" i="15"/>
  <c r="O223" i="15"/>
  <c r="P223" i="15"/>
  <c r="Q223" i="15"/>
  <c r="S223" i="15"/>
  <c r="T223" i="15"/>
  <c r="A224" i="15"/>
  <c r="B224" i="15"/>
  <c r="C224" i="15"/>
  <c r="F224" i="15"/>
  <c r="G224" i="15"/>
  <c r="H224" i="15"/>
  <c r="I224" i="15"/>
  <c r="J224" i="15"/>
  <c r="K224" i="15"/>
  <c r="L224" i="15"/>
  <c r="M224" i="15"/>
  <c r="N224" i="15"/>
  <c r="O224" i="15"/>
  <c r="P224" i="15"/>
  <c r="Q224" i="15"/>
  <c r="S224" i="15"/>
  <c r="T224" i="15"/>
  <c r="A225" i="15"/>
  <c r="B225" i="15"/>
  <c r="C225" i="15"/>
  <c r="F225" i="15"/>
  <c r="G225" i="15"/>
  <c r="H225" i="15"/>
  <c r="I225" i="15"/>
  <c r="J225" i="15"/>
  <c r="M225" i="15"/>
  <c r="N225" i="15"/>
  <c r="O225" i="15"/>
  <c r="P225" i="15"/>
  <c r="Q225" i="15"/>
  <c r="S225" i="15"/>
  <c r="T225" i="15"/>
  <c r="A226" i="15"/>
  <c r="B226" i="15"/>
  <c r="C226" i="15"/>
  <c r="F226" i="15"/>
  <c r="G226" i="15"/>
  <c r="H226" i="15"/>
  <c r="I226" i="15"/>
  <c r="J226" i="15"/>
  <c r="M226" i="15"/>
  <c r="N226" i="15"/>
  <c r="O226" i="15"/>
  <c r="P226" i="15"/>
  <c r="Q226" i="15"/>
  <c r="S226" i="15"/>
  <c r="T226" i="15"/>
  <c r="A227" i="15"/>
  <c r="B227" i="15"/>
  <c r="C227" i="15"/>
  <c r="F227" i="15"/>
  <c r="G227" i="15"/>
  <c r="H227" i="15"/>
  <c r="I227" i="15"/>
  <c r="J227" i="15"/>
  <c r="M227" i="15"/>
  <c r="N227" i="15"/>
  <c r="O227" i="15"/>
  <c r="P227" i="15"/>
  <c r="Q227" i="15"/>
  <c r="S227" i="15"/>
  <c r="T227" i="15"/>
  <c r="A228" i="15"/>
  <c r="B228" i="15"/>
  <c r="C228" i="15"/>
  <c r="F228" i="15"/>
  <c r="G228" i="15"/>
  <c r="H228" i="15"/>
  <c r="I228" i="15"/>
  <c r="J228" i="15"/>
  <c r="L228" i="15"/>
  <c r="M228" i="15"/>
  <c r="N228" i="15"/>
  <c r="O228" i="15"/>
  <c r="P228" i="15"/>
  <c r="Q228" i="15"/>
  <c r="S228" i="15"/>
  <c r="T228" i="15"/>
  <c r="A229" i="15"/>
  <c r="B229" i="15"/>
  <c r="C229" i="15"/>
  <c r="F229" i="15"/>
  <c r="G229" i="15"/>
  <c r="H229" i="15"/>
  <c r="I229" i="15"/>
  <c r="J229" i="15"/>
  <c r="M229" i="15"/>
  <c r="N229" i="15"/>
  <c r="O229" i="15"/>
  <c r="P229" i="15"/>
  <c r="Q229" i="15"/>
  <c r="S229" i="15"/>
  <c r="T229" i="15"/>
  <c r="A230" i="15"/>
  <c r="B230" i="15"/>
  <c r="C230" i="15"/>
  <c r="F230" i="15"/>
  <c r="G230" i="15"/>
  <c r="H230" i="15"/>
  <c r="I230" i="15"/>
  <c r="J230" i="15"/>
  <c r="M230" i="15"/>
  <c r="N230" i="15"/>
  <c r="O230" i="15"/>
  <c r="P230" i="15"/>
  <c r="Q230" i="15"/>
  <c r="S230" i="15"/>
  <c r="T230" i="15"/>
  <c r="A231" i="15"/>
  <c r="B231" i="15"/>
  <c r="C231" i="15"/>
  <c r="F231" i="15"/>
  <c r="G231" i="15"/>
  <c r="H231" i="15"/>
  <c r="I231" i="15"/>
  <c r="J231" i="15"/>
  <c r="M231" i="15"/>
  <c r="N231" i="15"/>
  <c r="O231" i="15"/>
  <c r="P231" i="15"/>
  <c r="Q231" i="15"/>
  <c r="S231" i="15"/>
  <c r="T231" i="15"/>
  <c r="A232" i="15"/>
  <c r="B232" i="15"/>
  <c r="C232" i="15"/>
  <c r="F232" i="15"/>
  <c r="G232" i="15"/>
  <c r="H232" i="15"/>
  <c r="I232" i="15"/>
  <c r="J232" i="15"/>
  <c r="M232" i="15"/>
  <c r="N232" i="15"/>
  <c r="O232" i="15"/>
  <c r="P232" i="15"/>
  <c r="Q232" i="15"/>
  <c r="S232" i="15"/>
  <c r="T232" i="15"/>
  <c r="A233" i="15"/>
  <c r="B233" i="15"/>
  <c r="C233" i="15"/>
  <c r="F233" i="15"/>
  <c r="G233" i="15"/>
  <c r="H233" i="15"/>
  <c r="I233" i="15"/>
  <c r="J233" i="15"/>
  <c r="M233" i="15"/>
  <c r="N233" i="15"/>
  <c r="O233" i="15"/>
  <c r="P233" i="15"/>
  <c r="Q233" i="15"/>
  <c r="S233" i="15"/>
  <c r="T233" i="15"/>
  <c r="A234" i="15"/>
  <c r="B234" i="15"/>
  <c r="C234" i="15"/>
  <c r="F234" i="15"/>
  <c r="G234" i="15"/>
  <c r="H234" i="15"/>
  <c r="I234" i="15"/>
  <c r="J234" i="15"/>
  <c r="M234" i="15"/>
  <c r="N234" i="15"/>
  <c r="O234" i="15"/>
  <c r="P234" i="15"/>
  <c r="Q234" i="15"/>
  <c r="S234" i="15"/>
  <c r="T234" i="15"/>
  <c r="A235" i="15"/>
  <c r="B235" i="15"/>
  <c r="C235" i="15"/>
  <c r="F235" i="15"/>
  <c r="G235" i="15"/>
  <c r="H235" i="15"/>
  <c r="I235" i="15"/>
  <c r="J235" i="15"/>
  <c r="M235" i="15"/>
  <c r="N235" i="15"/>
  <c r="O235" i="15"/>
  <c r="P235" i="15"/>
  <c r="Q235" i="15"/>
  <c r="S235" i="15"/>
  <c r="T235" i="15"/>
  <c r="A236" i="15"/>
  <c r="B236" i="15"/>
  <c r="C236" i="15"/>
  <c r="F236" i="15"/>
  <c r="G236" i="15"/>
  <c r="H236" i="15"/>
  <c r="I236" i="15"/>
  <c r="J236" i="15"/>
  <c r="M236" i="15"/>
  <c r="N236" i="15"/>
  <c r="O236" i="15"/>
  <c r="P236" i="15"/>
  <c r="Q236" i="15"/>
  <c r="S236" i="15"/>
  <c r="T236" i="15"/>
  <c r="A237" i="15"/>
  <c r="B237" i="15"/>
  <c r="C237" i="15"/>
  <c r="F237" i="15"/>
  <c r="G237" i="15"/>
  <c r="H237" i="15"/>
  <c r="I237" i="15"/>
  <c r="J237" i="15"/>
  <c r="K237" i="15"/>
  <c r="L237" i="15"/>
  <c r="M237" i="15"/>
  <c r="N237" i="15"/>
  <c r="O237" i="15"/>
  <c r="P237" i="15"/>
  <c r="Q237" i="15"/>
  <c r="S237" i="15"/>
  <c r="T237" i="15"/>
  <c r="A238" i="15"/>
  <c r="B238" i="15"/>
  <c r="C238" i="15"/>
  <c r="F238" i="15"/>
  <c r="G238" i="15"/>
  <c r="H238" i="15"/>
  <c r="I238" i="15"/>
  <c r="J238" i="15"/>
  <c r="M238" i="15"/>
  <c r="N238" i="15"/>
  <c r="O238" i="15"/>
  <c r="P238" i="15"/>
  <c r="Q238" i="15"/>
  <c r="S238" i="15"/>
  <c r="T238" i="15"/>
  <c r="A239" i="15"/>
  <c r="B239" i="15"/>
  <c r="C239" i="15"/>
  <c r="F239" i="15"/>
  <c r="G239" i="15"/>
  <c r="H239" i="15"/>
  <c r="I239" i="15"/>
  <c r="J239" i="15"/>
  <c r="M239" i="15"/>
  <c r="N239" i="15"/>
  <c r="O239" i="15"/>
  <c r="P239" i="15"/>
  <c r="Q239" i="15"/>
  <c r="S239" i="15"/>
  <c r="T239" i="15"/>
  <c r="A240" i="15"/>
  <c r="B240" i="15"/>
  <c r="C240" i="15"/>
  <c r="F240" i="15"/>
  <c r="G240" i="15"/>
  <c r="H240" i="15"/>
  <c r="I240" i="15"/>
  <c r="J240" i="15"/>
  <c r="M240" i="15"/>
  <c r="N240" i="15"/>
  <c r="O240" i="15"/>
  <c r="P240" i="15"/>
  <c r="Q240" i="15"/>
  <c r="S240" i="15"/>
  <c r="T240" i="15"/>
  <c r="A241" i="15"/>
  <c r="B241" i="15"/>
  <c r="C241" i="15"/>
  <c r="F241" i="15"/>
  <c r="G241" i="15"/>
  <c r="H241" i="15"/>
  <c r="I241" i="15"/>
  <c r="J241" i="15"/>
  <c r="M241" i="15"/>
  <c r="N241" i="15"/>
  <c r="O241" i="15"/>
  <c r="P241" i="15"/>
  <c r="Q241" i="15"/>
  <c r="S241" i="15"/>
  <c r="T241" i="15"/>
  <c r="A242" i="15"/>
  <c r="B242" i="15"/>
  <c r="C242" i="15"/>
  <c r="F242" i="15"/>
  <c r="G242" i="15"/>
  <c r="H242" i="15"/>
  <c r="I242" i="15"/>
  <c r="J242" i="15"/>
  <c r="M242" i="15"/>
  <c r="N242" i="15"/>
  <c r="O242" i="15"/>
  <c r="P242" i="15"/>
  <c r="Q242" i="15"/>
  <c r="R242" i="15"/>
  <c r="S242" i="15"/>
  <c r="T242" i="15"/>
  <c r="A243" i="15"/>
  <c r="B243" i="15"/>
  <c r="C243" i="15"/>
  <c r="F243" i="15"/>
  <c r="G243" i="15"/>
  <c r="H243" i="15"/>
  <c r="I243" i="15"/>
  <c r="J243" i="15"/>
  <c r="L243" i="15"/>
  <c r="M243" i="15"/>
  <c r="N243" i="15"/>
  <c r="O243" i="15"/>
  <c r="P243" i="15"/>
  <c r="Q243" i="15"/>
  <c r="S243" i="15"/>
  <c r="T243" i="15"/>
  <c r="A244" i="15"/>
  <c r="B244" i="15"/>
  <c r="C244" i="15"/>
  <c r="F244" i="15"/>
  <c r="G244" i="15"/>
  <c r="H244" i="15"/>
  <c r="I244" i="15"/>
  <c r="J244" i="15"/>
  <c r="L244" i="15"/>
  <c r="M244" i="15"/>
  <c r="N244" i="15"/>
  <c r="O244" i="15"/>
  <c r="P244" i="15"/>
  <c r="Q244" i="15"/>
  <c r="S244" i="15"/>
  <c r="T244" i="15"/>
  <c r="A245" i="15"/>
  <c r="B245" i="15"/>
  <c r="C245" i="15"/>
  <c r="F245" i="15"/>
  <c r="G245" i="15"/>
  <c r="H245" i="15"/>
  <c r="I245" i="15"/>
  <c r="J245" i="15"/>
  <c r="L245" i="15"/>
  <c r="M245" i="15"/>
  <c r="N245" i="15"/>
  <c r="O245" i="15"/>
  <c r="P245" i="15"/>
  <c r="Q245" i="15"/>
  <c r="S245" i="15"/>
  <c r="T245" i="15"/>
  <c r="A246" i="15"/>
  <c r="B246" i="15"/>
  <c r="C246" i="15"/>
  <c r="F246" i="15"/>
  <c r="G246" i="15"/>
  <c r="H246" i="15"/>
  <c r="I246" i="15"/>
  <c r="J246" i="15"/>
  <c r="M246" i="15"/>
  <c r="N246" i="15"/>
  <c r="O246" i="15"/>
  <c r="P246" i="15"/>
  <c r="Q246" i="15"/>
  <c r="R246" i="15"/>
  <c r="S246" i="15"/>
  <c r="T246" i="15"/>
  <c r="A247" i="15"/>
  <c r="B247" i="15"/>
  <c r="C247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S247" i="15"/>
  <c r="T247" i="15"/>
  <c r="A248" i="15"/>
  <c r="B248" i="15"/>
  <c r="C248" i="15"/>
  <c r="F248" i="15"/>
  <c r="G248" i="15"/>
  <c r="H248" i="15"/>
  <c r="I248" i="15"/>
  <c r="J248" i="15"/>
  <c r="M248" i="15"/>
  <c r="N248" i="15"/>
  <c r="O248" i="15"/>
  <c r="P248" i="15"/>
  <c r="Q248" i="15"/>
  <c r="S248" i="15"/>
  <c r="T248" i="15"/>
  <c r="A249" i="15"/>
  <c r="B249" i="15"/>
  <c r="C249" i="15"/>
  <c r="F249" i="15"/>
  <c r="G249" i="15"/>
  <c r="H249" i="15"/>
  <c r="I249" i="15"/>
  <c r="J249" i="15"/>
  <c r="M249" i="15"/>
  <c r="N249" i="15"/>
  <c r="O249" i="15"/>
  <c r="P249" i="15"/>
  <c r="Q249" i="15"/>
  <c r="S249" i="15"/>
  <c r="T249" i="15"/>
  <c r="A250" i="15"/>
  <c r="B250" i="15"/>
  <c r="C250" i="15"/>
  <c r="F250" i="15"/>
  <c r="G250" i="15"/>
  <c r="H250" i="15"/>
  <c r="I250" i="15"/>
  <c r="J250" i="15"/>
  <c r="L250" i="15"/>
  <c r="M250" i="15"/>
  <c r="N250" i="15"/>
  <c r="O250" i="15"/>
  <c r="P250" i="15"/>
  <c r="Q250" i="15"/>
  <c r="S250" i="15"/>
  <c r="T250" i="15"/>
  <c r="A251" i="15"/>
  <c r="B251" i="15"/>
  <c r="C251" i="15"/>
  <c r="F251" i="15"/>
  <c r="G251" i="15"/>
  <c r="H251" i="15"/>
  <c r="I251" i="15"/>
  <c r="J251" i="15"/>
  <c r="K251" i="15"/>
  <c r="L251" i="15"/>
  <c r="M251" i="15"/>
  <c r="N251" i="15"/>
  <c r="O251" i="15"/>
  <c r="P251" i="15"/>
  <c r="Q251" i="15"/>
  <c r="R251" i="15"/>
  <c r="S251" i="15"/>
  <c r="T251" i="15"/>
  <c r="A252" i="15"/>
  <c r="B252" i="15"/>
  <c r="C252" i="15"/>
  <c r="F252" i="15"/>
  <c r="G252" i="15"/>
  <c r="H252" i="15"/>
  <c r="I252" i="15"/>
  <c r="J252" i="15"/>
  <c r="M252" i="15"/>
  <c r="N252" i="15"/>
  <c r="O252" i="15"/>
  <c r="P252" i="15"/>
  <c r="Q252" i="15"/>
  <c r="R252" i="15"/>
  <c r="S252" i="15"/>
  <c r="T252" i="15"/>
  <c r="A253" i="15"/>
  <c r="B253" i="15"/>
  <c r="C253" i="15"/>
  <c r="F253" i="15"/>
  <c r="G253" i="15"/>
  <c r="H253" i="15"/>
  <c r="I253" i="15"/>
  <c r="J253" i="15"/>
  <c r="M253" i="15"/>
  <c r="N253" i="15"/>
  <c r="O253" i="15"/>
  <c r="P253" i="15"/>
  <c r="Q253" i="15"/>
  <c r="S253" i="15"/>
  <c r="T253" i="15"/>
  <c r="A254" i="15"/>
  <c r="B254" i="15"/>
  <c r="C254" i="15"/>
  <c r="F254" i="15"/>
  <c r="G254" i="15"/>
  <c r="H254" i="15"/>
  <c r="I254" i="15"/>
  <c r="J254" i="15"/>
  <c r="M254" i="15"/>
  <c r="N254" i="15"/>
  <c r="O254" i="15"/>
  <c r="P254" i="15"/>
  <c r="Q254" i="15"/>
  <c r="S254" i="15"/>
  <c r="T254" i="15"/>
  <c r="A255" i="15"/>
  <c r="B255" i="15"/>
  <c r="C255" i="15"/>
  <c r="F255" i="15"/>
  <c r="G255" i="15"/>
  <c r="H255" i="15"/>
  <c r="I255" i="15"/>
  <c r="J255" i="15"/>
  <c r="M255" i="15"/>
  <c r="N255" i="15"/>
  <c r="O255" i="15"/>
  <c r="P255" i="15"/>
  <c r="Q255" i="15"/>
  <c r="S255" i="15"/>
  <c r="T255" i="15"/>
  <c r="A256" i="15"/>
  <c r="B256" i="15"/>
  <c r="C256" i="15"/>
  <c r="F256" i="15"/>
  <c r="G256" i="15"/>
  <c r="H256" i="15"/>
  <c r="I256" i="15"/>
  <c r="J256" i="15"/>
  <c r="L256" i="15"/>
  <c r="M256" i="15"/>
  <c r="N256" i="15"/>
  <c r="O256" i="15"/>
  <c r="P256" i="15"/>
  <c r="Q256" i="15"/>
  <c r="S256" i="15"/>
  <c r="T256" i="15"/>
  <c r="A257" i="15"/>
  <c r="B257" i="15"/>
  <c r="C257" i="15"/>
  <c r="F257" i="15"/>
  <c r="G257" i="15"/>
  <c r="H257" i="15"/>
  <c r="I257" i="15"/>
  <c r="J257" i="15"/>
  <c r="M257" i="15"/>
  <c r="N257" i="15"/>
  <c r="O257" i="15"/>
  <c r="P257" i="15"/>
  <c r="Q257" i="15"/>
  <c r="R257" i="15"/>
  <c r="S257" i="15"/>
  <c r="T257" i="15"/>
  <c r="A258" i="15"/>
  <c r="B258" i="15"/>
  <c r="C258" i="15"/>
  <c r="F258" i="15"/>
  <c r="G258" i="15"/>
  <c r="H258" i="15"/>
  <c r="I258" i="15"/>
  <c r="J258" i="15"/>
  <c r="M258" i="15"/>
  <c r="N258" i="15"/>
  <c r="O258" i="15"/>
  <c r="P258" i="15"/>
  <c r="Q258" i="15"/>
  <c r="S258" i="15"/>
  <c r="T258" i="15"/>
  <c r="A259" i="15"/>
  <c r="B259" i="15"/>
  <c r="C259" i="15"/>
  <c r="F259" i="15"/>
  <c r="G259" i="15"/>
  <c r="H259" i="15"/>
  <c r="I259" i="15"/>
  <c r="J259" i="15"/>
  <c r="M259" i="15"/>
  <c r="N259" i="15"/>
  <c r="O259" i="15"/>
  <c r="P259" i="15"/>
  <c r="Q259" i="15"/>
  <c r="S259" i="15"/>
  <c r="T259" i="15"/>
  <c r="A260" i="15"/>
  <c r="B260" i="15"/>
  <c r="C260" i="15"/>
  <c r="F260" i="15"/>
  <c r="G260" i="15"/>
  <c r="H260" i="15"/>
  <c r="I260" i="15"/>
  <c r="J260" i="15"/>
  <c r="M260" i="15"/>
  <c r="N260" i="15"/>
  <c r="O260" i="15"/>
  <c r="P260" i="15"/>
  <c r="Q260" i="15"/>
  <c r="S260" i="15"/>
  <c r="T260" i="15"/>
  <c r="A261" i="15"/>
  <c r="B261" i="15"/>
  <c r="C261" i="15"/>
  <c r="F261" i="15"/>
  <c r="G261" i="15"/>
  <c r="H261" i="15"/>
  <c r="I261" i="15"/>
  <c r="J261" i="15"/>
  <c r="L261" i="15"/>
  <c r="M261" i="15"/>
  <c r="N261" i="15"/>
  <c r="O261" i="15"/>
  <c r="P261" i="15"/>
  <c r="Q261" i="15"/>
  <c r="S261" i="15"/>
  <c r="T261" i="15"/>
  <c r="A262" i="15"/>
  <c r="B262" i="15"/>
  <c r="C262" i="15"/>
  <c r="F262" i="15"/>
  <c r="G262" i="15"/>
  <c r="H262" i="15"/>
  <c r="I262" i="15"/>
  <c r="J262" i="15"/>
  <c r="M262" i="15"/>
  <c r="N262" i="15"/>
  <c r="O262" i="15"/>
  <c r="P262" i="15"/>
  <c r="Q262" i="15"/>
  <c r="S262" i="15"/>
  <c r="T262" i="15"/>
  <c r="A263" i="15"/>
  <c r="B263" i="15"/>
  <c r="C263" i="15"/>
  <c r="F263" i="15"/>
  <c r="G263" i="15"/>
  <c r="H263" i="15"/>
  <c r="I263" i="15"/>
  <c r="J263" i="15"/>
  <c r="M263" i="15"/>
  <c r="N263" i="15"/>
  <c r="O263" i="15"/>
  <c r="P263" i="15"/>
  <c r="Q263" i="15"/>
  <c r="R263" i="15"/>
  <c r="S263" i="15"/>
  <c r="T263" i="15"/>
  <c r="A264" i="15"/>
  <c r="B264" i="15"/>
  <c r="C264" i="15"/>
  <c r="F264" i="15"/>
  <c r="G264" i="15"/>
  <c r="H264" i="15"/>
  <c r="I264" i="15"/>
  <c r="J264" i="15"/>
  <c r="M264" i="15"/>
  <c r="N264" i="15"/>
  <c r="O264" i="15"/>
  <c r="P264" i="15"/>
  <c r="Q264" i="15"/>
  <c r="S264" i="15"/>
  <c r="T264" i="15"/>
  <c r="A265" i="15"/>
  <c r="B265" i="15"/>
  <c r="C265" i="15"/>
  <c r="F265" i="15"/>
  <c r="G265" i="15"/>
  <c r="H265" i="15"/>
  <c r="I265" i="15"/>
  <c r="J265" i="15"/>
  <c r="M265" i="15"/>
  <c r="N265" i="15"/>
  <c r="O265" i="15"/>
  <c r="P265" i="15"/>
  <c r="Q265" i="15"/>
  <c r="S265" i="15"/>
  <c r="T265" i="15"/>
  <c r="A266" i="15"/>
  <c r="B266" i="15"/>
  <c r="C266" i="15"/>
  <c r="F266" i="15"/>
  <c r="G266" i="15"/>
  <c r="H266" i="15"/>
  <c r="I266" i="15"/>
  <c r="J266" i="15"/>
  <c r="M266" i="15"/>
  <c r="N266" i="15"/>
  <c r="O266" i="15"/>
  <c r="P266" i="15"/>
  <c r="Q266" i="15"/>
  <c r="S266" i="15"/>
  <c r="T266" i="15"/>
  <c r="A267" i="15"/>
  <c r="B267" i="15"/>
  <c r="C267" i="15"/>
  <c r="F267" i="15"/>
  <c r="G267" i="15"/>
  <c r="H267" i="15"/>
  <c r="I267" i="15"/>
  <c r="J267" i="15"/>
  <c r="M267" i="15"/>
  <c r="N267" i="15"/>
  <c r="O267" i="15"/>
  <c r="P267" i="15"/>
  <c r="Q267" i="15"/>
  <c r="S267" i="15"/>
  <c r="T267" i="15"/>
  <c r="A268" i="15"/>
  <c r="B268" i="15"/>
  <c r="C268" i="15"/>
  <c r="F268" i="15"/>
  <c r="G268" i="15"/>
  <c r="H268" i="15"/>
  <c r="I268" i="15"/>
  <c r="J268" i="15"/>
  <c r="M268" i="15"/>
  <c r="N268" i="15"/>
  <c r="O268" i="15"/>
  <c r="P268" i="15"/>
  <c r="Q268" i="15"/>
  <c r="S268" i="15"/>
  <c r="T268" i="15"/>
  <c r="A269" i="15"/>
  <c r="B269" i="15"/>
  <c r="C269" i="15"/>
  <c r="F269" i="15"/>
  <c r="G269" i="15"/>
  <c r="H269" i="15"/>
  <c r="I269" i="15"/>
  <c r="J269" i="15"/>
  <c r="M269" i="15"/>
  <c r="N269" i="15"/>
  <c r="O269" i="15"/>
  <c r="P269" i="15"/>
  <c r="Q269" i="15"/>
  <c r="S269" i="15"/>
  <c r="T269" i="15"/>
  <c r="A270" i="15"/>
  <c r="B270" i="15"/>
  <c r="C270" i="15"/>
  <c r="F270" i="15"/>
  <c r="G270" i="15"/>
  <c r="H270" i="15"/>
  <c r="I270" i="15"/>
  <c r="J270" i="15"/>
  <c r="M270" i="15"/>
  <c r="N270" i="15"/>
  <c r="O270" i="15"/>
  <c r="P270" i="15"/>
  <c r="Q270" i="15"/>
  <c r="R270" i="15"/>
  <c r="S270" i="15"/>
  <c r="T270" i="15"/>
  <c r="A271" i="15"/>
  <c r="B271" i="15"/>
  <c r="C271" i="15"/>
  <c r="F271" i="15"/>
  <c r="G271" i="15"/>
  <c r="H271" i="15"/>
  <c r="I271" i="15"/>
  <c r="J271" i="15"/>
  <c r="M271" i="15"/>
  <c r="N271" i="15"/>
  <c r="O271" i="15"/>
  <c r="P271" i="15"/>
  <c r="Q271" i="15"/>
  <c r="S271" i="15"/>
  <c r="T271" i="15"/>
  <c r="A272" i="15"/>
  <c r="B272" i="15"/>
  <c r="C272" i="15"/>
  <c r="F272" i="15"/>
  <c r="G272" i="15"/>
  <c r="H272" i="15"/>
  <c r="I272" i="15"/>
  <c r="J272" i="15"/>
  <c r="M272" i="15"/>
  <c r="N272" i="15"/>
  <c r="O272" i="15"/>
  <c r="P272" i="15"/>
  <c r="Q272" i="15"/>
  <c r="S272" i="15"/>
  <c r="T272" i="15"/>
  <c r="A273" i="15"/>
  <c r="B273" i="15"/>
  <c r="C273" i="15"/>
  <c r="F273" i="15"/>
  <c r="G273" i="15"/>
  <c r="H273" i="15"/>
  <c r="I273" i="15"/>
  <c r="J273" i="15"/>
  <c r="M273" i="15"/>
  <c r="N273" i="15"/>
  <c r="O273" i="15"/>
  <c r="P273" i="15"/>
  <c r="Q273" i="15"/>
  <c r="R273" i="15"/>
  <c r="S273" i="15"/>
  <c r="T273" i="15"/>
  <c r="A274" i="15"/>
  <c r="B274" i="15"/>
  <c r="C274" i="15"/>
  <c r="F274" i="15"/>
  <c r="G274" i="15"/>
  <c r="H274" i="15"/>
  <c r="I274" i="15"/>
  <c r="J274" i="15"/>
  <c r="K274" i="15"/>
  <c r="L274" i="15"/>
  <c r="M274" i="15"/>
  <c r="N274" i="15"/>
  <c r="O274" i="15"/>
  <c r="P274" i="15"/>
  <c r="Q274" i="15"/>
  <c r="S274" i="15"/>
  <c r="T274" i="15"/>
  <c r="A275" i="15"/>
  <c r="B275" i="15"/>
  <c r="C275" i="15"/>
  <c r="F275" i="15"/>
  <c r="G275" i="15"/>
  <c r="H275" i="15"/>
  <c r="I275" i="15"/>
  <c r="J275" i="15"/>
  <c r="K275" i="15"/>
  <c r="L275" i="15"/>
  <c r="M275" i="15"/>
  <c r="N275" i="15"/>
  <c r="O275" i="15"/>
  <c r="P275" i="15"/>
  <c r="Q275" i="15"/>
  <c r="S275" i="15"/>
  <c r="T275" i="15"/>
  <c r="A276" i="15"/>
  <c r="B276" i="15"/>
  <c r="C276" i="15"/>
  <c r="F276" i="15"/>
  <c r="G276" i="15"/>
  <c r="H276" i="15"/>
  <c r="I276" i="15"/>
  <c r="J276" i="15"/>
  <c r="M276" i="15"/>
  <c r="N276" i="15"/>
  <c r="O276" i="15"/>
  <c r="P276" i="15"/>
  <c r="Q276" i="15"/>
  <c r="S276" i="15"/>
  <c r="T276" i="15"/>
  <c r="A277" i="15"/>
  <c r="B277" i="15"/>
  <c r="C277" i="15"/>
  <c r="F277" i="15"/>
  <c r="G277" i="15"/>
  <c r="H277" i="15"/>
  <c r="I277" i="15"/>
  <c r="J277" i="15"/>
  <c r="M277" i="15"/>
  <c r="N277" i="15"/>
  <c r="O277" i="15"/>
  <c r="P277" i="15"/>
  <c r="Q277" i="15"/>
  <c r="S277" i="15"/>
  <c r="T277" i="15"/>
  <c r="A278" i="15"/>
  <c r="B278" i="15"/>
  <c r="C278" i="15"/>
  <c r="F278" i="15"/>
  <c r="G278" i="15"/>
  <c r="H278" i="15"/>
  <c r="I278" i="15"/>
  <c r="J278" i="15"/>
  <c r="L278" i="15"/>
  <c r="M278" i="15"/>
  <c r="N278" i="15"/>
  <c r="O278" i="15"/>
  <c r="P278" i="15"/>
  <c r="Q278" i="15"/>
  <c r="S278" i="15"/>
  <c r="T278" i="15"/>
  <c r="A279" i="15"/>
  <c r="B279" i="15"/>
  <c r="C279" i="15"/>
  <c r="F279" i="15"/>
  <c r="G279" i="15"/>
  <c r="H279" i="15"/>
  <c r="I279" i="15"/>
  <c r="J279" i="15"/>
  <c r="M279" i="15"/>
  <c r="N279" i="15"/>
  <c r="O279" i="15"/>
  <c r="P279" i="15"/>
  <c r="Q279" i="15"/>
  <c r="R279" i="15"/>
  <c r="S279" i="15"/>
  <c r="T279" i="15"/>
  <c r="A280" i="15"/>
  <c r="B280" i="15"/>
  <c r="C280" i="15"/>
  <c r="F280" i="15"/>
  <c r="G280" i="15"/>
  <c r="H280" i="15"/>
  <c r="I280" i="15"/>
  <c r="J280" i="15"/>
  <c r="M280" i="15"/>
  <c r="N280" i="15"/>
  <c r="O280" i="15"/>
  <c r="P280" i="15"/>
  <c r="Q280" i="15"/>
  <c r="S280" i="15"/>
  <c r="T280" i="15"/>
  <c r="A281" i="15"/>
  <c r="B281" i="15"/>
  <c r="C281" i="15"/>
  <c r="F281" i="15"/>
  <c r="G281" i="15"/>
  <c r="H281" i="15"/>
  <c r="I281" i="15"/>
  <c r="J281" i="15"/>
  <c r="M281" i="15"/>
  <c r="N281" i="15"/>
  <c r="O281" i="15"/>
  <c r="P281" i="15"/>
  <c r="Q281" i="15"/>
  <c r="S281" i="15"/>
  <c r="T281" i="15"/>
  <c r="A282" i="15"/>
  <c r="B282" i="15"/>
  <c r="C282" i="15"/>
  <c r="F282" i="15"/>
  <c r="G282" i="15"/>
  <c r="H282" i="15"/>
  <c r="I282" i="15"/>
  <c r="J282" i="15"/>
  <c r="M282" i="15"/>
  <c r="N282" i="15"/>
  <c r="O282" i="15"/>
  <c r="P282" i="15"/>
  <c r="Q282" i="15"/>
  <c r="S282" i="15"/>
  <c r="T282" i="15"/>
  <c r="A283" i="15"/>
  <c r="B283" i="15"/>
  <c r="C283" i="15"/>
  <c r="F283" i="15"/>
  <c r="G283" i="15"/>
  <c r="H283" i="15"/>
  <c r="I283" i="15"/>
  <c r="J283" i="15"/>
  <c r="L283" i="15"/>
  <c r="M283" i="15"/>
  <c r="N283" i="15"/>
  <c r="O283" i="15"/>
  <c r="P283" i="15"/>
  <c r="Q283" i="15"/>
  <c r="S283" i="15"/>
  <c r="T283" i="15"/>
  <c r="A284" i="15"/>
  <c r="B284" i="15"/>
  <c r="C284" i="15"/>
  <c r="F284" i="15"/>
  <c r="G284" i="15"/>
  <c r="H284" i="15"/>
  <c r="I284" i="15"/>
  <c r="J284" i="15"/>
  <c r="M284" i="15"/>
  <c r="N284" i="15"/>
  <c r="O284" i="15"/>
  <c r="P284" i="15"/>
  <c r="Q284" i="15"/>
  <c r="R284" i="15"/>
  <c r="S284" i="15"/>
  <c r="T284" i="15"/>
  <c r="A285" i="15"/>
  <c r="B285" i="15"/>
  <c r="C285" i="15"/>
  <c r="F285" i="15"/>
  <c r="G285" i="15"/>
  <c r="H285" i="15"/>
  <c r="I285" i="15"/>
  <c r="J285" i="15"/>
  <c r="M285" i="15"/>
  <c r="N285" i="15"/>
  <c r="O285" i="15"/>
  <c r="P285" i="15"/>
  <c r="Q285" i="15"/>
  <c r="S285" i="15"/>
  <c r="T285" i="15"/>
  <c r="A286" i="15"/>
  <c r="B286" i="15"/>
  <c r="C286" i="15"/>
  <c r="F286" i="15"/>
  <c r="G286" i="15"/>
  <c r="H286" i="15"/>
  <c r="I286" i="15"/>
  <c r="J286" i="15"/>
  <c r="M286" i="15"/>
  <c r="N286" i="15"/>
  <c r="O286" i="15"/>
  <c r="P286" i="15"/>
  <c r="Q286" i="15"/>
  <c r="S286" i="15"/>
  <c r="T286" i="15"/>
  <c r="A287" i="15"/>
  <c r="B287" i="15"/>
  <c r="C287" i="15"/>
  <c r="F287" i="15"/>
  <c r="G287" i="15"/>
  <c r="H287" i="15"/>
  <c r="I287" i="15"/>
  <c r="J287" i="15"/>
  <c r="L287" i="15"/>
  <c r="M287" i="15"/>
  <c r="N287" i="15"/>
  <c r="O287" i="15"/>
  <c r="P287" i="15"/>
  <c r="Q287" i="15"/>
  <c r="S287" i="15"/>
  <c r="T287" i="15"/>
  <c r="A288" i="15"/>
  <c r="B288" i="15"/>
  <c r="C288" i="15"/>
  <c r="F288" i="15"/>
  <c r="G288" i="15"/>
  <c r="H288" i="15"/>
  <c r="I288" i="15"/>
  <c r="J288" i="15"/>
  <c r="M288" i="15"/>
  <c r="N288" i="15"/>
  <c r="O288" i="15"/>
  <c r="P288" i="15"/>
  <c r="Q288" i="15"/>
  <c r="S288" i="15"/>
  <c r="T288" i="15"/>
  <c r="A289" i="15"/>
  <c r="B289" i="15"/>
  <c r="C289" i="15"/>
  <c r="F289" i="15"/>
  <c r="G289" i="15"/>
  <c r="H289" i="15"/>
  <c r="I289" i="15"/>
  <c r="J289" i="15"/>
  <c r="M289" i="15"/>
  <c r="N289" i="15"/>
  <c r="O289" i="15"/>
  <c r="P289" i="15"/>
  <c r="Q289" i="15"/>
  <c r="R289" i="15"/>
  <c r="S289" i="15"/>
  <c r="T289" i="15"/>
  <c r="A290" i="15"/>
  <c r="B290" i="15"/>
  <c r="C290" i="15"/>
  <c r="F290" i="15"/>
  <c r="G290" i="15"/>
  <c r="H290" i="15"/>
  <c r="I290" i="15"/>
  <c r="J290" i="15"/>
  <c r="M290" i="15"/>
  <c r="N290" i="15"/>
  <c r="O290" i="15"/>
  <c r="P290" i="15"/>
  <c r="Q290" i="15"/>
  <c r="S290" i="15"/>
  <c r="T290" i="15"/>
  <c r="A291" i="15"/>
  <c r="B291" i="15"/>
  <c r="C291" i="15"/>
  <c r="F291" i="15"/>
  <c r="G291" i="15"/>
  <c r="H291" i="15"/>
  <c r="I291" i="15"/>
  <c r="J291" i="15"/>
  <c r="L291" i="15"/>
  <c r="M291" i="15"/>
  <c r="N291" i="15"/>
  <c r="O291" i="15"/>
  <c r="P291" i="15"/>
  <c r="Q291" i="15"/>
  <c r="S291" i="15"/>
  <c r="T291" i="15"/>
  <c r="A292" i="15"/>
  <c r="B292" i="15"/>
  <c r="C292" i="15"/>
  <c r="F292" i="15"/>
  <c r="G292" i="15"/>
  <c r="H292" i="15"/>
  <c r="I292" i="15"/>
  <c r="J292" i="15"/>
  <c r="M292" i="15"/>
  <c r="N292" i="15"/>
  <c r="O292" i="15"/>
  <c r="P292" i="15"/>
  <c r="Q292" i="15"/>
  <c r="S292" i="15"/>
  <c r="T292" i="15"/>
  <c r="A293" i="15"/>
  <c r="B293" i="15"/>
  <c r="C293" i="15"/>
  <c r="F293" i="15"/>
  <c r="G293" i="15"/>
  <c r="H293" i="15"/>
  <c r="I293" i="15"/>
  <c r="J293" i="15"/>
  <c r="M293" i="15"/>
  <c r="N293" i="15"/>
  <c r="O293" i="15"/>
  <c r="P293" i="15"/>
  <c r="Q293" i="15"/>
  <c r="S293" i="15"/>
  <c r="T293" i="15"/>
  <c r="A294" i="15"/>
  <c r="B294" i="15"/>
  <c r="C294" i="15"/>
  <c r="F294" i="15"/>
  <c r="G294" i="15"/>
  <c r="H294" i="15"/>
  <c r="I294" i="15"/>
  <c r="J294" i="15"/>
  <c r="M294" i="15"/>
  <c r="N294" i="15"/>
  <c r="O294" i="15"/>
  <c r="P294" i="15"/>
  <c r="Q294" i="15"/>
  <c r="S294" i="15"/>
  <c r="T294" i="15"/>
  <c r="A295" i="15"/>
  <c r="B295" i="15"/>
  <c r="C295" i="15"/>
  <c r="F295" i="15"/>
  <c r="G295" i="15"/>
  <c r="H295" i="15"/>
  <c r="I295" i="15"/>
  <c r="J295" i="15"/>
  <c r="M295" i="15"/>
  <c r="N295" i="15"/>
  <c r="O295" i="15"/>
  <c r="P295" i="15"/>
  <c r="Q295" i="15"/>
  <c r="S295" i="15"/>
  <c r="T295" i="15"/>
  <c r="A296" i="15"/>
  <c r="B296" i="15"/>
  <c r="C296" i="15"/>
  <c r="F296" i="15"/>
  <c r="G296" i="15"/>
  <c r="H296" i="15"/>
  <c r="I296" i="15"/>
  <c r="J296" i="15"/>
  <c r="M296" i="15"/>
  <c r="N296" i="15"/>
  <c r="O296" i="15"/>
  <c r="P296" i="15"/>
  <c r="Q296" i="15"/>
  <c r="R296" i="15"/>
  <c r="S296" i="15"/>
  <c r="T296" i="15"/>
  <c r="A297" i="15"/>
  <c r="B297" i="15"/>
  <c r="C297" i="15"/>
  <c r="F297" i="15"/>
  <c r="G297" i="15"/>
  <c r="H297" i="15"/>
  <c r="I297" i="15"/>
  <c r="J297" i="15"/>
  <c r="M297" i="15"/>
  <c r="N297" i="15"/>
  <c r="O297" i="15"/>
  <c r="P297" i="15"/>
  <c r="Q297" i="15"/>
  <c r="S297" i="15"/>
  <c r="T297" i="15"/>
  <c r="A298" i="15"/>
  <c r="B298" i="15"/>
  <c r="C298" i="15"/>
  <c r="F298" i="15"/>
  <c r="G298" i="15"/>
  <c r="H298" i="15"/>
  <c r="I298" i="15"/>
  <c r="J298" i="15"/>
  <c r="M298" i="15"/>
  <c r="N298" i="15"/>
  <c r="O298" i="15"/>
  <c r="P298" i="15"/>
  <c r="Q298" i="15"/>
  <c r="S298" i="15"/>
  <c r="T298" i="15"/>
  <c r="A299" i="15"/>
  <c r="B299" i="15"/>
  <c r="C299" i="15"/>
  <c r="F299" i="15"/>
  <c r="G299" i="15"/>
  <c r="H299" i="15"/>
  <c r="I299" i="15"/>
  <c r="J299" i="15"/>
  <c r="K299" i="15"/>
  <c r="L299" i="15"/>
  <c r="M299" i="15"/>
  <c r="N299" i="15"/>
  <c r="O299" i="15"/>
  <c r="P299" i="15"/>
  <c r="Q299" i="15"/>
  <c r="S299" i="15"/>
  <c r="T299" i="15"/>
  <c r="A300" i="15"/>
  <c r="B300" i="15"/>
  <c r="C300" i="15"/>
  <c r="F300" i="15"/>
  <c r="G300" i="15"/>
  <c r="H300" i="15"/>
  <c r="I300" i="15"/>
  <c r="J300" i="15"/>
  <c r="M300" i="15"/>
  <c r="N300" i="15"/>
  <c r="O300" i="15"/>
  <c r="P300" i="15"/>
  <c r="Q300" i="15"/>
  <c r="S300" i="15"/>
  <c r="T300" i="15"/>
  <c r="A301" i="15"/>
  <c r="B301" i="15"/>
  <c r="C301" i="15"/>
  <c r="F301" i="15"/>
  <c r="G301" i="15"/>
  <c r="H301" i="15"/>
  <c r="I301" i="15"/>
  <c r="J301" i="15"/>
  <c r="M301" i="15"/>
  <c r="N301" i="15"/>
  <c r="O301" i="15"/>
  <c r="P301" i="15"/>
  <c r="Q301" i="15"/>
  <c r="S301" i="15"/>
  <c r="T301" i="15"/>
  <c r="A302" i="15"/>
  <c r="B302" i="15"/>
  <c r="C302" i="15"/>
  <c r="F302" i="15"/>
  <c r="G302" i="15"/>
  <c r="H302" i="15"/>
  <c r="I302" i="15"/>
  <c r="J302" i="15"/>
  <c r="M302" i="15"/>
  <c r="N302" i="15"/>
  <c r="O302" i="15"/>
  <c r="P302" i="15"/>
  <c r="Q302" i="15"/>
  <c r="S302" i="15"/>
  <c r="T302" i="15"/>
  <c r="A303" i="15"/>
  <c r="B303" i="15"/>
  <c r="C303" i="15"/>
  <c r="F303" i="15"/>
  <c r="G303" i="15"/>
  <c r="H303" i="15"/>
  <c r="I303" i="15"/>
  <c r="J303" i="15"/>
  <c r="L303" i="15"/>
  <c r="M303" i="15"/>
  <c r="N303" i="15"/>
  <c r="O303" i="15"/>
  <c r="P303" i="15"/>
  <c r="Q303" i="15"/>
  <c r="S303" i="15"/>
  <c r="T303" i="15"/>
  <c r="A304" i="15"/>
  <c r="B304" i="15"/>
  <c r="C304" i="15"/>
  <c r="F304" i="15"/>
  <c r="G304" i="15"/>
  <c r="H304" i="15"/>
  <c r="I304" i="15"/>
  <c r="J304" i="15"/>
  <c r="M304" i="15"/>
  <c r="N304" i="15"/>
  <c r="O304" i="15"/>
  <c r="P304" i="15"/>
  <c r="Q304" i="15"/>
  <c r="R304" i="15"/>
  <c r="S304" i="15"/>
  <c r="T304" i="15"/>
  <c r="A305" i="15"/>
  <c r="B305" i="15"/>
  <c r="C305" i="15"/>
  <c r="F305" i="15"/>
  <c r="G305" i="15"/>
  <c r="H305" i="15"/>
  <c r="I305" i="15"/>
  <c r="J305" i="15"/>
  <c r="M305" i="15"/>
  <c r="N305" i="15"/>
  <c r="O305" i="15"/>
  <c r="P305" i="15"/>
  <c r="Q305" i="15"/>
  <c r="S305" i="15"/>
  <c r="T305" i="15"/>
  <c r="A306" i="15"/>
  <c r="B306" i="15"/>
  <c r="C306" i="15"/>
  <c r="F306" i="15"/>
  <c r="G306" i="15"/>
  <c r="H306" i="15"/>
  <c r="I306" i="15"/>
  <c r="J306" i="15"/>
  <c r="M306" i="15"/>
  <c r="N306" i="15"/>
  <c r="O306" i="15"/>
  <c r="P306" i="15"/>
  <c r="Q306" i="15"/>
  <c r="S306" i="15"/>
  <c r="T306" i="15"/>
  <c r="A307" i="15"/>
  <c r="B307" i="15"/>
  <c r="C307" i="15"/>
  <c r="F307" i="15"/>
  <c r="G307" i="15"/>
  <c r="H307" i="15"/>
  <c r="I307" i="15"/>
  <c r="J307" i="15"/>
  <c r="K307" i="15"/>
  <c r="L307" i="15"/>
  <c r="M307" i="15"/>
  <c r="N307" i="15"/>
  <c r="O307" i="15"/>
  <c r="P307" i="15"/>
  <c r="Q307" i="15"/>
  <c r="S307" i="15"/>
  <c r="T307" i="15"/>
  <c r="A308" i="15"/>
  <c r="B308" i="15"/>
  <c r="C308" i="15"/>
  <c r="F308" i="15"/>
  <c r="G308" i="15"/>
  <c r="H308" i="15"/>
  <c r="I308" i="15"/>
  <c r="J308" i="15"/>
  <c r="L308" i="15"/>
  <c r="M308" i="15"/>
  <c r="N308" i="15"/>
  <c r="O308" i="15"/>
  <c r="P308" i="15"/>
  <c r="Q308" i="15"/>
  <c r="S308" i="15"/>
  <c r="T308" i="15"/>
  <c r="A309" i="15"/>
  <c r="B309" i="15"/>
  <c r="C309" i="15"/>
  <c r="F309" i="15"/>
  <c r="G309" i="15"/>
  <c r="H309" i="15"/>
  <c r="I309" i="15"/>
  <c r="J309" i="15"/>
  <c r="M309" i="15"/>
  <c r="N309" i="15"/>
  <c r="O309" i="15"/>
  <c r="P309" i="15"/>
  <c r="Q309" i="15"/>
  <c r="R309" i="15"/>
  <c r="S309" i="15"/>
  <c r="T309" i="15"/>
  <c r="A310" i="15"/>
  <c r="B310" i="15"/>
  <c r="C310" i="15"/>
  <c r="F310" i="15"/>
  <c r="G310" i="15"/>
  <c r="H310" i="15"/>
  <c r="I310" i="15"/>
  <c r="J310" i="15"/>
  <c r="M310" i="15"/>
  <c r="N310" i="15"/>
  <c r="O310" i="15"/>
  <c r="P310" i="15"/>
  <c r="Q310" i="15"/>
  <c r="S310" i="15"/>
  <c r="T310" i="15"/>
  <c r="A311" i="15"/>
  <c r="B311" i="15"/>
  <c r="C311" i="15"/>
  <c r="F311" i="15"/>
  <c r="G311" i="15"/>
  <c r="H311" i="15"/>
  <c r="I311" i="15"/>
  <c r="J311" i="15"/>
  <c r="M311" i="15"/>
  <c r="N311" i="15"/>
  <c r="O311" i="15"/>
  <c r="P311" i="15"/>
  <c r="Q311" i="15"/>
  <c r="S311" i="15"/>
  <c r="T311" i="15"/>
  <c r="A312" i="15"/>
  <c r="B312" i="15"/>
  <c r="C312" i="15"/>
  <c r="F312" i="15"/>
  <c r="G312" i="15"/>
  <c r="H312" i="15"/>
  <c r="I312" i="15"/>
  <c r="J312" i="15"/>
  <c r="M312" i="15"/>
  <c r="N312" i="15"/>
  <c r="O312" i="15"/>
  <c r="P312" i="15"/>
  <c r="Q312" i="15"/>
  <c r="S312" i="15"/>
  <c r="T312" i="15"/>
  <c r="A313" i="15"/>
  <c r="B313" i="15"/>
  <c r="C313" i="15"/>
  <c r="F313" i="15"/>
  <c r="G313" i="15"/>
  <c r="H313" i="15"/>
  <c r="I313" i="15"/>
  <c r="J313" i="15"/>
  <c r="M313" i="15"/>
  <c r="N313" i="15"/>
  <c r="O313" i="15"/>
  <c r="P313" i="15"/>
  <c r="Q313" i="15"/>
  <c r="S313" i="15"/>
  <c r="T313" i="15"/>
  <c r="A314" i="15"/>
  <c r="B314" i="15"/>
  <c r="C314" i="15"/>
  <c r="F314" i="15"/>
  <c r="G314" i="15"/>
  <c r="H314" i="15"/>
  <c r="I314" i="15"/>
  <c r="J314" i="15"/>
  <c r="M314" i="15"/>
  <c r="N314" i="15"/>
  <c r="O314" i="15"/>
  <c r="P314" i="15"/>
  <c r="Q314" i="15"/>
  <c r="S314" i="15"/>
  <c r="T314" i="15"/>
  <c r="A315" i="15"/>
  <c r="B315" i="15"/>
  <c r="C315" i="15"/>
  <c r="F315" i="15"/>
  <c r="G315" i="15"/>
  <c r="H315" i="15"/>
  <c r="I315" i="15"/>
  <c r="J315" i="15"/>
  <c r="M315" i="15"/>
  <c r="N315" i="15"/>
  <c r="O315" i="15"/>
  <c r="P315" i="15"/>
  <c r="Q315" i="15"/>
  <c r="R315" i="15"/>
  <c r="S315" i="15"/>
  <c r="T315" i="15"/>
  <c r="A316" i="15"/>
  <c r="B316" i="15"/>
  <c r="C316" i="15"/>
  <c r="F316" i="15"/>
  <c r="G316" i="15"/>
  <c r="H316" i="15"/>
  <c r="I316" i="15"/>
  <c r="J316" i="15"/>
  <c r="M316" i="15"/>
  <c r="N316" i="15"/>
  <c r="O316" i="15"/>
  <c r="P316" i="15"/>
  <c r="Q316" i="15"/>
  <c r="S316" i="15"/>
  <c r="T316" i="15"/>
  <c r="A317" i="15"/>
  <c r="B317" i="15"/>
  <c r="C317" i="15"/>
  <c r="F317" i="15"/>
  <c r="G317" i="15"/>
  <c r="H317" i="15"/>
  <c r="I317" i="15"/>
  <c r="J317" i="15"/>
  <c r="M317" i="15"/>
  <c r="N317" i="15"/>
  <c r="O317" i="15"/>
  <c r="P317" i="15"/>
  <c r="Q317" i="15"/>
  <c r="S317" i="15"/>
  <c r="T317" i="15"/>
  <c r="A318" i="15"/>
  <c r="B318" i="15"/>
  <c r="C318" i="15"/>
  <c r="F318" i="15"/>
  <c r="G318" i="15"/>
  <c r="H318" i="15"/>
  <c r="I318" i="15"/>
  <c r="J318" i="15"/>
  <c r="M318" i="15"/>
  <c r="N318" i="15"/>
  <c r="O318" i="15"/>
  <c r="P318" i="15"/>
  <c r="Q318" i="15"/>
  <c r="S318" i="15"/>
  <c r="T318" i="15"/>
  <c r="A319" i="15"/>
  <c r="B319" i="15"/>
  <c r="C319" i="15"/>
  <c r="F319" i="15"/>
  <c r="G319" i="15"/>
  <c r="H319" i="15"/>
  <c r="I319" i="15"/>
  <c r="J319" i="15"/>
  <c r="M319" i="15"/>
  <c r="N319" i="15"/>
  <c r="O319" i="15"/>
  <c r="P319" i="15"/>
  <c r="Q319" i="15"/>
  <c r="S319" i="15"/>
  <c r="T319" i="15"/>
  <c r="A320" i="15"/>
  <c r="B320" i="15"/>
  <c r="C320" i="15"/>
  <c r="F320" i="15"/>
  <c r="G320" i="15"/>
  <c r="H320" i="15"/>
  <c r="I320" i="15"/>
  <c r="J320" i="15"/>
  <c r="M320" i="15"/>
  <c r="N320" i="15"/>
  <c r="O320" i="15"/>
  <c r="P320" i="15"/>
  <c r="Q320" i="15"/>
  <c r="R320" i="15"/>
  <c r="S320" i="15"/>
  <c r="T320" i="15"/>
  <c r="A321" i="15"/>
  <c r="B321" i="15"/>
  <c r="C321" i="15"/>
  <c r="F321" i="15"/>
  <c r="G321" i="15"/>
  <c r="H321" i="15"/>
  <c r="I321" i="15"/>
  <c r="J321" i="15"/>
  <c r="K321" i="15"/>
  <c r="L321" i="15"/>
  <c r="M321" i="15"/>
  <c r="N321" i="15"/>
  <c r="O321" i="15"/>
  <c r="P321" i="15"/>
  <c r="Q321" i="15"/>
  <c r="S321" i="15"/>
  <c r="T321" i="15"/>
  <c r="A322" i="15"/>
  <c r="B322" i="15"/>
  <c r="C322" i="15"/>
  <c r="F322" i="15"/>
  <c r="G322" i="15"/>
  <c r="H322" i="15"/>
  <c r="I322" i="15"/>
  <c r="J322" i="15"/>
  <c r="M322" i="15"/>
  <c r="N322" i="15"/>
  <c r="O322" i="15"/>
  <c r="P322" i="15"/>
  <c r="Q322" i="15"/>
  <c r="S322" i="15"/>
  <c r="T322" i="15"/>
  <c r="A323" i="15"/>
  <c r="B323" i="15"/>
  <c r="C323" i="15"/>
  <c r="F323" i="15"/>
  <c r="G323" i="15"/>
  <c r="H323" i="15"/>
  <c r="I323" i="15"/>
  <c r="J323" i="15"/>
  <c r="M323" i="15"/>
  <c r="N323" i="15"/>
  <c r="O323" i="15"/>
  <c r="P323" i="15"/>
  <c r="Q323" i="15"/>
  <c r="S323" i="15"/>
  <c r="T323" i="15"/>
  <c r="A324" i="15"/>
  <c r="B324" i="15"/>
  <c r="C324" i="15"/>
  <c r="F324" i="15"/>
  <c r="G324" i="15"/>
  <c r="H324" i="15"/>
  <c r="I324" i="15"/>
  <c r="J324" i="15"/>
  <c r="M324" i="15"/>
  <c r="N324" i="15"/>
  <c r="O324" i="15"/>
  <c r="P324" i="15"/>
  <c r="Q324" i="15"/>
  <c r="S324" i="15"/>
  <c r="T324" i="15"/>
  <c r="A325" i="15"/>
  <c r="B325" i="15"/>
  <c r="C325" i="15"/>
  <c r="F325" i="15"/>
  <c r="G325" i="15"/>
  <c r="H325" i="15"/>
  <c r="I325" i="15"/>
  <c r="J325" i="15"/>
  <c r="M325" i="15"/>
  <c r="N325" i="15"/>
  <c r="O325" i="15"/>
  <c r="P325" i="15"/>
  <c r="Q325" i="15"/>
  <c r="S325" i="15"/>
  <c r="T325" i="15"/>
  <c r="A326" i="15"/>
  <c r="B326" i="15"/>
  <c r="C326" i="15"/>
  <c r="F326" i="15"/>
  <c r="G326" i="15"/>
  <c r="H326" i="15"/>
  <c r="I326" i="15"/>
  <c r="J326" i="15"/>
  <c r="M326" i="15"/>
  <c r="N326" i="15"/>
  <c r="O326" i="15"/>
  <c r="P326" i="15"/>
  <c r="Q326" i="15"/>
  <c r="S326" i="15"/>
  <c r="T326" i="15"/>
  <c r="A327" i="15"/>
  <c r="B327" i="15"/>
  <c r="C327" i="15"/>
  <c r="F327" i="15"/>
  <c r="G327" i="15"/>
  <c r="H327" i="15"/>
  <c r="I327" i="15"/>
  <c r="J327" i="15"/>
  <c r="M327" i="15"/>
  <c r="N327" i="15"/>
  <c r="O327" i="15"/>
  <c r="P327" i="15"/>
  <c r="Q327" i="15"/>
  <c r="R327" i="15"/>
  <c r="S327" i="15"/>
  <c r="T327" i="15"/>
  <c r="A328" i="15"/>
  <c r="B328" i="15"/>
  <c r="C328" i="15"/>
  <c r="F328" i="15"/>
  <c r="G328" i="15"/>
  <c r="H328" i="15"/>
  <c r="I328" i="15"/>
  <c r="J328" i="15"/>
  <c r="L328" i="15"/>
  <c r="M328" i="15"/>
  <c r="N328" i="15"/>
  <c r="O328" i="15"/>
  <c r="P328" i="15"/>
  <c r="Q328" i="15"/>
  <c r="S328" i="15"/>
  <c r="T328" i="15"/>
  <c r="A329" i="15"/>
  <c r="B329" i="15"/>
  <c r="C329" i="15"/>
  <c r="F329" i="15"/>
  <c r="G329" i="15"/>
  <c r="H329" i="15"/>
  <c r="I329" i="15"/>
  <c r="J329" i="15"/>
  <c r="L329" i="15"/>
  <c r="M329" i="15"/>
  <c r="N329" i="15"/>
  <c r="O329" i="15"/>
  <c r="P329" i="15"/>
  <c r="Q329" i="15"/>
  <c r="S329" i="15"/>
  <c r="T329" i="15"/>
  <c r="A330" i="15"/>
  <c r="B330" i="15"/>
  <c r="C330" i="15"/>
  <c r="F330" i="15"/>
  <c r="G330" i="15"/>
  <c r="H330" i="15"/>
  <c r="I330" i="15"/>
  <c r="J330" i="15"/>
  <c r="L330" i="15"/>
  <c r="M330" i="15"/>
  <c r="N330" i="15"/>
  <c r="O330" i="15"/>
  <c r="P330" i="15"/>
  <c r="Q330" i="15"/>
  <c r="S330" i="15"/>
  <c r="T330" i="15"/>
  <c r="A331" i="15"/>
  <c r="B331" i="15"/>
  <c r="C331" i="15"/>
  <c r="F331" i="15"/>
  <c r="G331" i="15"/>
  <c r="H331" i="15"/>
  <c r="I331" i="15"/>
  <c r="J331" i="15"/>
  <c r="M331" i="15"/>
  <c r="N331" i="15"/>
  <c r="O331" i="15"/>
  <c r="P331" i="15"/>
  <c r="Q331" i="15"/>
  <c r="S331" i="15"/>
  <c r="T331" i="15"/>
  <c r="A332" i="15"/>
  <c r="B332" i="15"/>
  <c r="C332" i="15"/>
  <c r="F332" i="15"/>
  <c r="G332" i="15"/>
  <c r="H332" i="15"/>
  <c r="I332" i="15"/>
  <c r="J332" i="15"/>
  <c r="M332" i="15"/>
  <c r="N332" i="15"/>
  <c r="O332" i="15"/>
  <c r="P332" i="15"/>
  <c r="Q332" i="15"/>
  <c r="S332" i="15"/>
  <c r="T332" i="15"/>
  <c r="A333" i="15"/>
  <c r="B333" i="15"/>
  <c r="C333" i="15"/>
  <c r="F333" i="15"/>
  <c r="G333" i="15"/>
  <c r="H333" i="15"/>
  <c r="I333" i="15"/>
  <c r="J333" i="15"/>
  <c r="M333" i="15"/>
  <c r="N333" i="15"/>
  <c r="O333" i="15"/>
  <c r="P333" i="15"/>
  <c r="Q333" i="15"/>
  <c r="S333" i="15"/>
  <c r="T333" i="15"/>
  <c r="A334" i="15"/>
  <c r="B334" i="15"/>
  <c r="C334" i="15"/>
  <c r="F334" i="15"/>
  <c r="G334" i="15"/>
  <c r="H334" i="15"/>
  <c r="I334" i="15"/>
  <c r="J334" i="15"/>
  <c r="M334" i="15"/>
  <c r="N334" i="15"/>
  <c r="O334" i="15"/>
  <c r="P334" i="15"/>
  <c r="Q334" i="15"/>
  <c r="R334" i="15"/>
  <c r="S334" i="15"/>
  <c r="T334" i="15"/>
  <c r="A335" i="15"/>
  <c r="B335" i="15"/>
  <c r="C335" i="15"/>
  <c r="F335" i="15"/>
  <c r="G335" i="15"/>
  <c r="H335" i="15"/>
  <c r="I335" i="15"/>
  <c r="J335" i="15"/>
  <c r="M335" i="15"/>
  <c r="N335" i="15"/>
  <c r="O335" i="15"/>
  <c r="P335" i="15"/>
  <c r="Q335" i="15"/>
  <c r="S335" i="15"/>
  <c r="T335" i="15"/>
  <c r="A336" i="15"/>
  <c r="B336" i="15"/>
  <c r="C336" i="15"/>
  <c r="F336" i="15"/>
  <c r="G336" i="15"/>
  <c r="H336" i="15"/>
  <c r="I336" i="15"/>
  <c r="J336" i="15"/>
  <c r="M336" i="15"/>
  <c r="N336" i="15"/>
  <c r="O336" i="15"/>
  <c r="P336" i="15"/>
  <c r="Q336" i="15"/>
  <c r="S336" i="15"/>
  <c r="T336" i="15"/>
  <c r="A337" i="15"/>
  <c r="B337" i="15"/>
  <c r="C337" i="15"/>
  <c r="F337" i="15"/>
  <c r="G337" i="15"/>
  <c r="H337" i="15"/>
  <c r="I337" i="15"/>
  <c r="J337" i="15"/>
  <c r="M337" i="15"/>
  <c r="N337" i="15"/>
  <c r="O337" i="15"/>
  <c r="P337" i="15"/>
  <c r="Q337" i="15"/>
  <c r="S337" i="15"/>
  <c r="T337" i="15"/>
  <c r="A338" i="15"/>
  <c r="B338" i="15"/>
  <c r="C338" i="15"/>
  <c r="F338" i="15"/>
  <c r="G338" i="15"/>
  <c r="H338" i="15"/>
  <c r="I338" i="15"/>
  <c r="J338" i="15"/>
  <c r="M338" i="15"/>
  <c r="N338" i="15"/>
  <c r="O338" i="15"/>
  <c r="P338" i="15"/>
  <c r="Q338" i="15"/>
  <c r="S338" i="15"/>
  <c r="T338" i="15"/>
  <c r="A339" i="15"/>
  <c r="B339" i="15"/>
  <c r="C339" i="15"/>
  <c r="F339" i="15"/>
  <c r="G339" i="15"/>
  <c r="H339" i="15"/>
  <c r="I339" i="15"/>
  <c r="J339" i="15"/>
  <c r="M339" i="15"/>
  <c r="N339" i="15"/>
  <c r="O339" i="15"/>
  <c r="P339" i="15"/>
  <c r="Q339" i="15"/>
  <c r="R339" i="15"/>
  <c r="S339" i="15"/>
  <c r="T339" i="15"/>
  <c r="A340" i="15"/>
  <c r="B340" i="15"/>
  <c r="C340" i="15"/>
  <c r="F340" i="15"/>
  <c r="G340" i="15"/>
  <c r="H340" i="15"/>
  <c r="I340" i="15"/>
  <c r="J340" i="15"/>
  <c r="K340" i="15"/>
  <c r="L340" i="15"/>
  <c r="M340" i="15"/>
  <c r="N340" i="15"/>
  <c r="O340" i="15"/>
  <c r="P340" i="15"/>
  <c r="Q340" i="15"/>
  <c r="S340" i="15"/>
  <c r="T340" i="15"/>
  <c r="A341" i="15"/>
  <c r="B341" i="15"/>
  <c r="C341" i="15"/>
  <c r="F341" i="15"/>
  <c r="G341" i="15"/>
  <c r="H341" i="15"/>
  <c r="I341" i="15"/>
  <c r="J341" i="15"/>
  <c r="M341" i="15"/>
  <c r="N341" i="15"/>
  <c r="O341" i="15"/>
  <c r="P341" i="15"/>
  <c r="Q341" i="15"/>
  <c r="S341" i="15"/>
  <c r="T341" i="15"/>
  <c r="A342" i="15"/>
  <c r="B342" i="15"/>
  <c r="C342" i="15"/>
  <c r="F342" i="15"/>
  <c r="G342" i="15"/>
  <c r="H342" i="15"/>
  <c r="I342" i="15"/>
  <c r="J342" i="15"/>
  <c r="M342" i="15"/>
  <c r="N342" i="15"/>
  <c r="O342" i="15"/>
  <c r="P342" i="15"/>
  <c r="Q342" i="15"/>
  <c r="S342" i="15"/>
  <c r="T342" i="15"/>
  <c r="A343" i="15"/>
  <c r="B343" i="15"/>
  <c r="C343" i="15"/>
  <c r="F343" i="15"/>
  <c r="G343" i="15"/>
  <c r="H343" i="15"/>
  <c r="I343" i="15"/>
  <c r="J343" i="15"/>
  <c r="M343" i="15"/>
  <c r="N343" i="15"/>
  <c r="O343" i="15"/>
  <c r="P343" i="15"/>
  <c r="Q343" i="15"/>
  <c r="S343" i="15"/>
  <c r="T343" i="15"/>
  <c r="A344" i="15"/>
  <c r="B344" i="15"/>
  <c r="C344" i="15"/>
  <c r="F344" i="15"/>
  <c r="G344" i="15"/>
  <c r="H344" i="15"/>
  <c r="I344" i="15"/>
  <c r="J344" i="15"/>
  <c r="M344" i="15"/>
  <c r="N344" i="15"/>
  <c r="O344" i="15"/>
  <c r="P344" i="15"/>
  <c r="Q344" i="15"/>
  <c r="S344" i="15"/>
  <c r="T344" i="15"/>
  <c r="A345" i="15"/>
  <c r="B345" i="15"/>
  <c r="C345" i="15"/>
  <c r="F345" i="15"/>
  <c r="G345" i="15"/>
  <c r="H345" i="15"/>
  <c r="I345" i="15"/>
  <c r="J345" i="15"/>
  <c r="M345" i="15"/>
  <c r="N345" i="15"/>
  <c r="O345" i="15"/>
  <c r="P345" i="15"/>
  <c r="Q345" i="15"/>
  <c r="R345" i="15"/>
  <c r="S345" i="15"/>
  <c r="T345" i="15"/>
  <c r="A346" i="15"/>
  <c r="B346" i="15"/>
  <c r="C346" i="15"/>
  <c r="F346" i="15"/>
  <c r="G346" i="15"/>
  <c r="H346" i="15"/>
  <c r="I346" i="15"/>
  <c r="J346" i="15"/>
  <c r="M346" i="15"/>
  <c r="N346" i="15"/>
  <c r="O346" i="15"/>
  <c r="P346" i="15"/>
  <c r="Q346" i="15"/>
  <c r="S346" i="15"/>
  <c r="T346" i="15"/>
  <c r="A347" i="15"/>
  <c r="B347" i="15"/>
  <c r="C347" i="15"/>
  <c r="F347" i="15"/>
  <c r="G347" i="15"/>
  <c r="H347" i="15"/>
  <c r="I347" i="15"/>
  <c r="J347" i="15"/>
  <c r="M347" i="15"/>
  <c r="N347" i="15"/>
  <c r="O347" i="15"/>
  <c r="P347" i="15"/>
  <c r="Q347" i="15"/>
  <c r="S347" i="15"/>
  <c r="T347" i="15"/>
  <c r="A348" i="15"/>
  <c r="B348" i="15"/>
  <c r="C348" i="15"/>
  <c r="F348" i="15"/>
  <c r="G348" i="15"/>
  <c r="H348" i="15"/>
  <c r="I348" i="15"/>
  <c r="J348" i="15"/>
  <c r="M348" i="15"/>
  <c r="N348" i="15"/>
  <c r="O348" i="15"/>
  <c r="P348" i="15"/>
  <c r="Q348" i="15"/>
  <c r="R348" i="15"/>
  <c r="S348" i="15"/>
  <c r="T348" i="15"/>
  <c r="A349" i="15"/>
  <c r="B349" i="15"/>
  <c r="C349" i="15"/>
  <c r="F349" i="15"/>
  <c r="G349" i="15"/>
  <c r="H349" i="15"/>
  <c r="I349" i="15"/>
  <c r="J349" i="15"/>
  <c r="M349" i="15"/>
  <c r="N349" i="15"/>
  <c r="O349" i="15"/>
  <c r="P349" i="15"/>
  <c r="Q349" i="15"/>
  <c r="S349" i="15"/>
  <c r="T349" i="15"/>
  <c r="A350" i="15"/>
  <c r="B350" i="15"/>
  <c r="C350" i="15"/>
  <c r="F350" i="15"/>
  <c r="G350" i="15"/>
  <c r="H350" i="15"/>
  <c r="I350" i="15"/>
  <c r="J350" i="15"/>
  <c r="M350" i="15"/>
  <c r="N350" i="15"/>
  <c r="O350" i="15"/>
  <c r="P350" i="15"/>
  <c r="Q350" i="15"/>
  <c r="S350" i="15"/>
  <c r="T350" i="15"/>
  <c r="A351" i="15"/>
  <c r="B351" i="15"/>
  <c r="C351" i="15"/>
  <c r="F351" i="15"/>
  <c r="G351" i="15"/>
  <c r="H351" i="15"/>
  <c r="I351" i="15"/>
  <c r="J351" i="15"/>
  <c r="M351" i="15"/>
  <c r="N351" i="15"/>
  <c r="O351" i="15"/>
  <c r="P351" i="15"/>
  <c r="Q351" i="15"/>
  <c r="S351" i="15"/>
  <c r="T351" i="15"/>
  <c r="A352" i="15"/>
  <c r="B352" i="15"/>
  <c r="C352" i="15"/>
  <c r="F352" i="15"/>
  <c r="G352" i="15"/>
  <c r="H352" i="15"/>
  <c r="I352" i="15"/>
  <c r="J352" i="15"/>
  <c r="M352" i="15"/>
  <c r="N352" i="15"/>
  <c r="O352" i="15"/>
  <c r="P352" i="15"/>
  <c r="Q352" i="15"/>
  <c r="S352" i="15"/>
  <c r="T352" i="15"/>
  <c r="A353" i="15"/>
  <c r="B353" i="15"/>
  <c r="C353" i="15"/>
  <c r="F353" i="15"/>
  <c r="G353" i="15"/>
  <c r="H353" i="15"/>
  <c r="I353" i="15"/>
  <c r="J353" i="15"/>
  <c r="M353" i="15"/>
  <c r="N353" i="15"/>
  <c r="O353" i="15"/>
  <c r="P353" i="15"/>
  <c r="Q353" i="15"/>
  <c r="R353" i="15"/>
  <c r="S353" i="15"/>
  <c r="T353" i="15"/>
  <c r="A354" i="15"/>
  <c r="B354" i="15"/>
  <c r="C354" i="15"/>
  <c r="F354" i="15"/>
  <c r="G354" i="15"/>
  <c r="H354" i="15"/>
  <c r="I354" i="15"/>
  <c r="J354" i="15"/>
  <c r="M354" i="15"/>
  <c r="N354" i="15"/>
  <c r="O354" i="15"/>
  <c r="P354" i="15"/>
  <c r="Q354" i="15"/>
  <c r="S354" i="15"/>
  <c r="T354" i="15"/>
  <c r="A355" i="15"/>
  <c r="B355" i="15"/>
  <c r="C355" i="15"/>
  <c r="F355" i="15"/>
  <c r="G355" i="15"/>
  <c r="H355" i="15"/>
  <c r="I355" i="15"/>
  <c r="J355" i="15"/>
  <c r="M355" i="15"/>
  <c r="N355" i="15"/>
  <c r="O355" i="15"/>
  <c r="P355" i="15"/>
  <c r="Q355" i="15"/>
  <c r="S355" i="15"/>
  <c r="T355" i="15"/>
  <c r="A356" i="15"/>
  <c r="B356" i="15"/>
  <c r="C356" i="15"/>
  <c r="F356" i="15"/>
  <c r="G356" i="15"/>
  <c r="H356" i="15"/>
  <c r="I356" i="15"/>
  <c r="J356" i="15"/>
  <c r="M356" i="15"/>
  <c r="N356" i="15"/>
  <c r="O356" i="15"/>
  <c r="P356" i="15"/>
  <c r="Q356" i="15"/>
  <c r="S356" i="15"/>
  <c r="T356" i="15"/>
  <c r="A357" i="15"/>
  <c r="B357" i="15"/>
  <c r="C357" i="15"/>
  <c r="F357" i="15"/>
  <c r="G357" i="15"/>
  <c r="H357" i="15"/>
  <c r="I357" i="15"/>
  <c r="J357" i="15"/>
  <c r="M357" i="15"/>
  <c r="N357" i="15"/>
  <c r="O357" i="15"/>
  <c r="P357" i="15"/>
  <c r="Q357" i="15"/>
  <c r="S357" i="15"/>
  <c r="T357" i="15"/>
  <c r="A358" i="15"/>
  <c r="B358" i="15"/>
  <c r="C358" i="15"/>
  <c r="F358" i="15"/>
  <c r="G358" i="15"/>
  <c r="H358" i="15"/>
  <c r="I358" i="15"/>
  <c r="J358" i="15"/>
  <c r="M358" i="15"/>
  <c r="N358" i="15"/>
  <c r="O358" i="15"/>
  <c r="P358" i="15"/>
  <c r="Q358" i="15"/>
  <c r="S358" i="15"/>
  <c r="T358" i="15"/>
  <c r="A359" i="15"/>
  <c r="B359" i="15"/>
  <c r="C359" i="15"/>
  <c r="F359" i="15"/>
  <c r="G359" i="15"/>
  <c r="H359" i="15"/>
  <c r="I359" i="15"/>
  <c r="J359" i="15"/>
  <c r="M359" i="15"/>
  <c r="N359" i="15"/>
  <c r="O359" i="15"/>
  <c r="P359" i="15"/>
  <c r="Q359" i="15"/>
  <c r="S359" i="15"/>
  <c r="T359" i="15"/>
  <c r="A360" i="15"/>
  <c r="B360" i="15"/>
  <c r="C360" i="15"/>
  <c r="F360" i="15"/>
  <c r="G360" i="15"/>
  <c r="H360" i="15"/>
  <c r="I360" i="15"/>
  <c r="J360" i="15"/>
  <c r="M360" i="15"/>
  <c r="N360" i="15"/>
  <c r="O360" i="15"/>
  <c r="P360" i="15"/>
  <c r="Q360" i="15"/>
  <c r="R360" i="15"/>
  <c r="S360" i="15"/>
  <c r="T360" i="15"/>
  <c r="A361" i="15"/>
  <c r="B361" i="15"/>
  <c r="C361" i="15"/>
  <c r="F361" i="15"/>
  <c r="G361" i="15"/>
  <c r="H361" i="15"/>
  <c r="I361" i="15"/>
  <c r="J361" i="15"/>
  <c r="M361" i="15"/>
  <c r="N361" i="15"/>
  <c r="O361" i="15"/>
  <c r="P361" i="15"/>
  <c r="Q361" i="15"/>
  <c r="S361" i="15"/>
  <c r="T361" i="15"/>
  <c r="A362" i="15"/>
  <c r="B362" i="15"/>
  <c r="C362" i="15"/>
  <c r="F362" i="15"/>
  <c r="G362" i="15"/>
  <c r="H362" i="15"/>
  <c r="I362" i="15"/>
  <c r="J362" i="15"/>
  <c r="M362" i="15"/>
  <c r="N362" i="15"/>
  <c r="O362" i="15"/>
  <c r="P362" i="15"/>
  <c r="Q362" i="15"/>
  <c r="S362" i="15"/>
  <c r="T362" i="15"/>
  <c r="A363" i="15"/>
  <c r="B363" i="15"/>
  <c r="C363" i="15"/>
  <c r="F363" i="15"/>
  <c r="G363" i="15"/>
  <c r="H363" i="15"/>
  <c r="I363" i="15"/>
  <c r="J363" i="15"/>
  <c r="M363" i="15"/>
  <c r="N363" i="15"/>
  <c r="O363" i="15"/>
  <c r="P363" i="15"/>
  <c r="Q363" i="15"/>
  <c r="S363" i="15"/>
  <c r="T363" i="15"/>
  <c r="A364" i="15"/>
  <c r="B364" i="15"/>
  <c r="C364" i="15"/>
  <c r="F364" i="15"/>
  <c r="G364" i="15"/>
  <c r="H364" i="15"/>
  <c r="I364" i="15"/>
  <c r="J364" i="15"/>
  <c r="M364" i="15"/>
  <c r="N364" i="15"/>
  <c r="O364" i="15"/>
  <c r="P364" i="15"/>
  <c r="Q364" i="15"/>
  <c r="S364" i="15"/>
  <c r="T364" i="15"/>
  <c r="A365" i="15"/>
  <c r="B365" i="15"/>
  <c r="C365" i="15"/>
  <c r="F365" i="15"/>
  <c r="G365" i="15"/>
  <c r="H365" i="15"/>
  <c r="I365" i="15"/>
  <c r="J365" i="15"/>
  <c r="M365" i="15"/>
  <c r="N365" i="15"/>
  <c r="O365" i="15"/>
  <c r="P365" i="15"/>
  <c r="Q365" i="15"/>
  <c r="S365" i="15"/>
  <c r="T365" i="15"/>
  <c r="A366" i="15"/>
  <c r="B366" i="15"/>
  <c r="C366" i="15"/>
  <c r="F366" i="15"/>
  <c r="G366" i="15"/>
  <c r="H366" i="15"/>
  <c r="I366" i="15"/>
  <c r="J366" i="15"/>
  <c r="M366" i="15"/>
  <c r="N366" i="15"/>
  <c r="O366" i="15"/>
  <c r="P366" i="15"/>
  <c r="Q366" i="15"/>
  <c r="R366" i="15"/>
  <c r="S366" i="15"/>
  <c r="T366" i="15"/>
  <c r="A367" i="15"/>
  <c r="B367" i="15"/>
  <c r="C367" i="15"/>
  <c r="F367" i="15"/>
  <c r="G367" i="15"/>
  <c r="H367" i="15"/>
  <c r="I367" i="15"/>
  <c r="J367" i="15"/>
  <c r="M367" i="15"/>
  <c r="N367" i="15"/>
  <c r="O367" i="15"/>
  <c r="P367" i="15"/>
  <c r="Q367" i="15"/>
  <c r="S367" i="15"/>
  <c r="T367" i="15"/>
  <c r="A368" i="15"/>
  <c r="B368" i="15"/>
  <c r="C368" i="15"/>
  <c r="F368" i="15"/>
  <c r="G368" i="15"/>
  <c r="H368" i="15"/>
  <c r="I368" i="15"/>
  <c r="J368" i="15"/>
  <c r="M368" i="15"/>
  <c r="N368" i="15"/>
  <c r="O368" i="15"/>
  <c r="P368" i="15"/>
  <c r="Q368" i="15"/>
  <c r="S368" i="15"/>
  <c r="T368" i="15"/>
  <c r="A369" i="15"/>
  <c r="B369" i="15"/>
  <c r="C369" i="15"/>
  <c r="F369" i="15"/>
  <c r="G369" i="15"/>
  <c r="H369" i="15"/>
  <c r="I369" i="15"/>
  <c r="J369" i="15"/>
  <c r="M369" i="15"/>
  <c r="N369" i="15"/>
  <c r="O369" i="15"/>
  <c r="P369" i="15"/>
  <c r="Q369" i="15"/>
  <c r="R369" i="15"/>
  <c r="S369" i="15"/>
  <c r="T369" i="15"/>
  <c r="A370" i="15"/>
  <c r="B370" i="15"/>
  <c r="C370" i="15"/>
  <c r="F370" i="15"/>
  <c r="G370" i="15"/>
  <c r="H370" i="15"/>
  <c r="I370" i="15"/>
  <c r="J370" i="15"/>
  <c r="M370" i="15"/>
  <c r="N370" i="15"/>
  <c r="O370" i="15"/>
  <c r="P370" i="15"/>
  <c r="Q370" i="15"/>
  <c r="S370" i="15"/>
  <c r="T370" i="15"/>
  <c r="A371" i="15"/>
  <c r="B371" i="15"/>
  <c r="C371" i="15"/>
  <c r="F371" i="15"/>
  <c r="G371" i="15"/>
  <c r="H371" i="15"/>
  <c r="I371" i="15"/>
  <c r="J371" i="15"/>
  <c r="K371" i="15"/>
  <c r="L371" i="15"/>
  <c r="M371" i="15"/>
  <c r="N371" i="15"/>
  <c r="O371" i="15"/>
  <c r="P371" i="15"/>
  <c r="Q371" i="15"/>
  <c r="S371" i="15"/>
  <c r="T371" i="15"/>
  <c r="A372" i="15"/>
  <c r="B372" i="15"/>
  <c r="C372" i="15"/>
  <c r="F372" i="15"/>
  <c r="G372" i="15"/>
  <c r="H372" i="15"/>
  <c r="I372" i="15"/>
  <c r="J372" i="15"/>
  <c r="M372" i="15"/>
  <c r="N372" i="15"/>
  <c r="O372" i="15"/>
  <c r="P372" i="15"/>
  <c r="Q372" i="15"/>
  <c r="S372" i="15"/>
  <c r="T372" i="15"/>
  <c r="A373" i="15"/>
  <c r="B373" i="15"/>
  <c r="C373" i="15"/>
  <c r="F373" i="15"/>
  <c r="G373" i="15"/>
  <c r="H373" i="15"/>
  <c r="I373" i="15"/>
  <c r="J373" i="15"/>
  <c r="M373" i="15"/>
  <c r="N373" i="15"/>
  <c r="O373" i="15"/>
  <c r="P373" i="15"/>
  <c r="Q373" i="15"/>
  <c r="R373" i="15"/>
  <c r="S373" i="15"/>
  <c r="T373" i="15"/>
  <c r="A374" i="15"/>
  <c r="B374" i="15"/>
  <c r="C374" i="15"/>
  <c r="F374" i="15"/>
  <c r="G374" i="15"/>
  <c r="H374" i="15"/>
  <c r="I374" i="15"/>
  <c r="J374" i="15"/>
  <c r="M374" i="15"/>
  <c r="N374" i="15"/>
  <c r="O374" i="15"/>
  <c r="P374" i="15"/>
  <c r="Q374" i="15"/>
  <c r="S374" i="15"/>
  <c r="T374" i="15"/>
  <c r="A375" i="15"/>
  <c r="B375" i="15"/>
  <c r="C375" i="15"/>
  <c r="F375" i="15"/>
  <c r="G375" i="15"/>
  <c r="H375" i="15"/>
  <c r="I375" i="15"/>
  <c r="J375" i="15"/>
  <c r="M375" i="15"/>
  <c r="N375" i="15"/>
  <c r="O375" i="15"/>
  <c r="P375" i="15"/>
  <c r="Q375" i="15"/>
  <c r="S375" i="15"/>
  <c r="T375" i="15"/>
  <c r="A376" i="15"/>
  <c r="B376" i="15"/>
  <c r="C376" i="15"/>
  <c r="F376" i="15"/>
  <c r="G376" i="15"/>
  <c r="H376" i="15"/>
  <c r="I376" i="15"/>
  <c r="J376" i="15"/>
  <c r="M376" i="15"/>
  <c r="N376" i="15"/>
  <c r="O376" i="15"/>
  <c r="P376" i="15"/>
  <c r="Q376" i="15"/>
  <c r="S376" i="15"/>
  <c r="T376" i="15"/>
  <c r="A377" i="15"/>
  <c r="B377" i="15"/>
  <c r="C377" i="15"/>
  <c r="F377" i="15"/>
  <c r="G377" i="15"/>
  <c r="H377" i="15"/>
  <c r="I377" i="15"/>
  <c r="J377" i="15"/>
  <c r="M377" i="15"/>
  <c r="N377" i="15"/>
  <c r="O377" i="15"/>
  <c r="P377" i="15"/>
  <c r="Q377" i="15"/>
  <c r="S377" i="15"/>
  <c r="T377" i="15"/>
  <c r="A378" i="15"/>
  <c r="B378" i="15"/>
  <c r="C378" i="15"/>
  <c r="F378" i="15"/>
  <c r="G378" i="15"/>
  <c r="H378" i="15"/>
  <c r="I378" i="15"/>
  <c r="J378" i="15"/>
  <c r="M378" i="15"/>
  <c r="N378" i="15"/>
  <c r="O378" i="15"/>
  <c r="P378" i="15"/>
  <c r="Q378" i="15"/>
  <c r="S378" i="15"/>
  <c r="T378" i="15"/>
  <c r="A379" i="15"/>
  <c r="B379" i="15"/>
  <c r="C379" i="15"/>
  <c r="F379" i="15"/>
  <c r="G379" i="15"/>
  <c r="H379" i="15"/>
  <c r="I379" i="15"/>
  <c r="J379" i="15"/>
  <c r="M379" i="15"/>
  <c r="N379" i="15"/>
  <c r="O379" i="15"/>
  <c r="P379" i="15"/>
  <c r="Q379" i="15"/>
  <c r="S379" i="15"/>
  <c r="T379" i="15"/>
  <c r="A380" i="15"/>
  <c r="B380" i="15"/>
  <c r="C380" i="15"/>
  <c r="F380" i="15"/>
  <c r="G380" i="15"/>
  <c r="H380" i="15"/>
  <c r="I380" i="15"/>
  <c r="J380" i="15"/>
  <c r="M380" i="15"/>
  <c r="N380" i="15"/>
  <c r="O380" i="15"/>
  <c r="P380" i="15"/>
  <c r="Q380" i="15"/>
  <c r="R380" i="15"/>
  <c r="S380" i="15"/>
  <c r="T380" i="15"/>
  <c r="A381" i="15"/>
  <c r="B381" i="15"/>
  <c r="C381" i="15"/>
  <c r="F381" i="15"/>
  <c r="G381" i="15"/>
  <c r="H381" i="15"/>
  <c r="I381" i="15"/>
  <c r="J381" i="15"/>
  <c r="M381" i="15"/>
  <c r="N381" i="15"/>
  <c r="O381" i="15"/>
  <c r="P381" i="15"/>
  <c r="Q381" i="15"/>
  <c r="S381" i="15"/>
  <c r="T381" i="15"/>
  <c r="A382" i="15"/>
  <c r="B382" i="15"/>
  <c r="C382" i="15"/>
  <c r="F382" i="15"/>
  <c r="G382" i="15"/>
  <c r="H382" i="15"/>
  <c r="I382" i="15"/>
  <c r="J382" i="15"/>
  <c r="M382" i="15"/>
  <c r="N382" i="15"/>
  <c r="O382" i="15"/>
  <c r="P382" i="15"/>
  <c r="Q382" i="15"/>
  <c r="S382" i="15"/>
  <c r="T382" i="15"/>
  <c r="A383" i="15"/>
  <c r="B383" i="15"/>
  <c r="C383" i="15"/>
  <c r="F383" i="15"/>
  <c r="G383" i="15"/>
  <c r="H383" i="15"/>
  <c r="I383" i="15"/>
  <c r="J383" i="15"/>
  <c r="M383" i="15"/>
  <c r="N383" i="15"/>
  <c r="O383" i="15"/>
  <c r="P383" i="15"/>
  <c r="Q383" i="15"/>
  <c r="S383" i="15"/>
  <c r="T383" i="15"/>
  <c r="A384" i="15"/>
  <c r="B384" i="15"/>
  <c r="C384" i="15"/>
  <c r="F384" i="15"/>
  <c r="G384" i="15"/>
  <c r="H384" i="15"/>
  <c r="I384" i="15"/>
  <c r="J384" i="15"/>
  <c r="M384" i="15"/>
  <c r="N384" i="15"/>
  <c r="O384" i="15"/>
  <c r="P384" i="15"/>
  <c r="Q384" i="15"/>
  <c r="S384" i="15"/>
  <c r="T384" i="15"/>
  <c r="A385" i="15"/>
  <c r="B385" i="15"/>
  <c r="C385" i="15"/>
  <c r="F385" i="15"/>
  <c r="G385" i="15"/>
  <c r="H385" i="15"/>
  <c r="I385" i="15"/>
  <c r="J385" i="15"/>
  <c r="M385" i="15"/>
  <c r="N385" i="15"/>
  <c r="O385" i="15"/>
  <c r="P385" i="15"/>
  <c r="Q385" i="15"/>
  <c r="S385" i="15"/>
  <c r="T385" i="15"/>
  <c r="A386" i="15"/>
  <c r="B386" i="15"/>
  <c r="C386" i="15"/>
  <c r="F386" i="15"/>
  <c r="G386" i="15"/>
  <c r="H386" i="15"/>
  <c r="I386" i="15"/>
  <c r="J386" i="15"/>
  <c r="M386" i="15"/>
  <c r="N386" i="15"/>
  <c r="O386" i="15"/>
  <c r="P386" i="15"/>
  <c r="Q386" i="15"/>
  <c r="S386" i="15"/>
  <c r="T386" i="15"/>
  <c r="A387" i="15"/>
  <c r="B387" i="15"/>
  <c r="C387" i="15"/>
  <c r="F387" i="15"/>
  <c r="G387" i="15"/>
  <c r="H387" i="15"/>
  <c r="I387" i="15"/>
  <c r="J387" i="15"/>
  <c r="M387" i="15"/>
  <c r="N387" i="15"/>
  <c r="O387" i="15"/>
  <c r="P387" i="15"/>
  <c r="Q387" i="15"/>
  <c r="S387" i="15"/>
  <c r="T387" i="15"/>
  <c r="A388" i="15"/>
  <c r="B388" i="15"/>
  <c r="C388" i="15"/>
  <c r="F388" i="15"/>
  <c r="G388" i="15"/>
  <c r="H388" i="15"/>
  <c r="I388" i="15"/>
  <c r="J388" i="15"/>
  <c r="M388" i="15"/>
  <c r="N388" i="15"/>
  <c r="O388" i="15"/>
  <c r="P388" i="15"/>
  <c r="Q388" i="15"/>
  <c r="S388" i="15"/>
  <c r="T388" i="15"/>
  <c r="A389" i="15"/>
  <c r="B389" i="15"/>
  <c r="C389" i="15"/>
  <c r="F389" i="15"/>
  <c r="G389" i="15"/>
  <c r="H389" i="15"/>
  <c r="I389" i="15"/>
  <c r="J389" i="15"/>
  <c r="M389" i="15"/>
  <c r="N389" i="15"/>
  <c r="O389" i="15"/>
  <c r="P389" i="15"/>
  <c r="Q389" i="15"/>
  <c r="S389" i="15"/>
  <c r="T389" i="15"/>
  <c r="A390" i="15"/>
  <c r="B390" i="15"/>
  <c r="C390" i="15"/>
  <c r="F390" i="15"/>
  <c r="G390" i="15"/>
  <c r="H390" i="15"/>
  <c r="I390" i="15"/>
  <c r="J390" i="15"/>
  <c r="K390" i="15"/>
  <c r="L390" i="15"/>
  <c r="M390" i="15"/>
  <c r="N390" i="15"/>
  <c r="O390" i="15"/>
  <c r="P390" i="15"/>
  <c r="Q390" i="15"/>
  <c r="S390" i="15"/>
  <c r="T390" i="15"/>
  <c r="A391" i="15"/>
  <c r="B391" i="15"/>
  <c r="C391" i="15"/>
  <c r="F391" i="15"/>
  <c r="G391" i="15"/>
  <c r="H391" i="15"/>
  <c r="I391" i="15"/>
  <c r="J391" i="15"/>
  <c r="M391" i="15"/>
  <c r="N391" i="15"/>
  <c r="O391" i="15"/>
  <c r="P391" i="15"/>
  <c r="Q391" i="15"/>
  <c r="S391" i="15"/>
  <c r="T391" i="15"/>
  <c r="A392" i="15"/>
  <c r="B392" i="15"/>
  <c r="C392" i="15"/>
  <c r="F392" i="15"/>
  <c r="G392" i="15"/>
  <c r="H392" i="15"/>
  <c r="I392" i="15"/>
  <c r="J392" i="15"/>
  <c r="M392" i="15"/>
  <c r="N392" i="15"/>
  <c r="O392" i="15"/>
  <c r="P392" i="15"/>
  <c r="Q392" i="15"/>
  <c r="S392" i="15"/>
  <c r="T392" i="15"/>
  <c r="A393" i="15"/>
  <c r="B393" i="15"/>
  <c r="C393" i="15"/>
  <c r="F393" i="15"/>
  <c r="G393" i="15"/>
  <c r="H393" i="15"/>
  <c r="I393" i="15"/>
  <c r="J393" i="15"/>
  <c r="M393" i="15"/>
  <c r="N393" i="15"/>
  <c r="O393" i="15"/>
  <c r="P393" i="15"/>
  <c r="Q393" i="15"/>
  <c r="S393" i="15"/>
  <c r="T393" i="15"/>
  <c r="A394" i="15"/>
  <c r="B394" i="15"/>
  <c r="C394" i="15"/>
  <c r="F394" i="15"/>
  <c r="G394" i="15"/>
  <c r="H394" i="15"/>
  <c r="I394" i="15"/>
  <c r="J394" i="15"/>
  <c r="M394" i="15"/>
  <c r="N394" i="15"/>
  <c r="O394" i="15"/>
  <c r="P394" i="15"/>
  <c r="Q394" i="15"/>
  <c r="S394" i="15"/>
  <c r="T394" i="15"/>
  <c r="A395" i="15"/>
  <c r="B395" i="15"/>
  <c r="C395" i="15"/>
  <c r="F395" i="15"/>
  <c r="G395" i="15"/>
  <c r="H395" i="15"/>
  <c r="I395" i="15"/>
  <c r="J395" i="15"/>
  <c r="M395" i="15"/>
  <c r="N395" i="15"/>
  <c r="O395" i="15"/>
  <c r="P395" i="15"/>
  <c r="Q395" i="15"/>
  <c r="R395" i="15"/>
  <c r="S395" i="15"/>
  <c r="T395" i="15"/>
  <c r="A396" i="15"/>
  <c r="B396" i="15"/>
  <c r="C396" i="15"/>
  <c r="F396" i="15"/>
  <c r="G396" i="15"/>
  <c r="H396" i="15"/>
  <c r="I396" i="15"/>
  <c r="J396" i="15"/>
  <c r="M396" i="15"/>
  <c r="N396" i="15"/>
  <c r="O396" i="15"/>
  <c r="P396" i="15"/>
  <c r="Q396" i="15"/>
  <c r="R396" i="15"/>
  <c r="S396" i="15"/>
  <c r="T396" i="15"/>
  <c r="A397" i="15"/>
  <c r="B397" i="15"/>
  <c r="C397" i="15"/>
  <c r="F397" i="15"/>
  <c r="G397" i="15"/>
  <c r="H397" i="15"/>
  <c r="I397" i="15"/>
  <c r="J397" i="15"/>
  <c r="M397" i="15"/>
  <c r="N397" i="15"/>
  <c r="O397" i="15"/>
  <c r="P397" i="15"/>
  <c r="Q397" i="15"/>
  <c r="S397" i="15"/>
  <c r="T397" i="15"/>
  <c r="A398" i="15"/>
  <c r="B398" i="15"/>
  <c r="C398" i="15"/>
  <c r="F398" i="15"/>
  <c r="G398" i="15"/>
  <c r="H398" i="15"/>
  <c r="I398" i="15"/>
  <c r="J398" i="15"/>
  <c r="M398" i="15"/>
  <c r="N398" i="15"/>
  <c r="O398" i="15"/>
  <c r="P398" i="15"/>
  <c r="Q398" i="15"/>
  <c r="S398" i="15"/>
  <c r="T398" i="15"/>
  <c r="A399" i="15"/>
  <c r="B399" i="15"/>
  <c r="C399" i="15"/>
  <c r="F399" i="15"/>
  <c r="G399" i="15"/>
  <c r="H399" i="15"/>
  <c r="I399" i="15"/>
  <c r="J399" i="15"/>
  <c r="M399" i="15"/>
  <c r="N399" i="15"/>
  <c r="O399" i="15"/>
  <c r="P399" i="15"/>
  <c r="Q399" i="15"/>
  <c r="S399" i="15"/>
  <c r="T399" i="15"/>
  <c r="A400" i="15"/>
  <c r="B400" i="15"/>
  <c r="C400" i="15"/>
  <c r="F400" i="15"/>
  <c r="G400" i="15"/>
  <c r="H400" i="15"/>
  <c r="I400" i="15"/>
  <c r="J400" i="15"/>
  <c r="M400" i="15"/>
  <c r="N400" i="15"/>
  <c r="O400" i="15"/>
  <c r="P400" i="15"/>
  <c r="Q400" i="15"/>
  <c r="R400" i="15"/>
  <c r="S400" i="15"/>
  <c r="T400" i="15"/>
  <c r="A401" i="15"/>
  <c r="B401" i="15"/>
  <c r="C401" i="15"/>
  <c r="F401" i="15"/>
  <c r="G401" i="15"/>
  <c r="H401" i="15"/>
  <c r="I401" i="15"/>
  <c r="J401" i="15"/>
  <c r="M401" i="15"/>
  <c r="N401" i="15"/>
  <c r="O401" i="15"/>
  <c r="P401" i="15"/>
  <c r="Q401" i="15"/>
  <c r="S401" i="15"/>
  <c r="T401" i="15"/>
  <c r="A402" i="15"/>
  <c r="B402" i="15"/>
  <c r="C402" i="15"/>
  <c r="F402" i="15"/>
  <c r="G402" i="15"/>
  <c r="H402" i="15"/>
  <c r="I402" i="15"/>
  <c r="J402" i="15"/>
  <c r="M402" i="15"/>
  <c r="N402" i="15"/>
  <c r="O402" i="15"/>
  <c r="P402" i="15"/>
  <c r="Q402" i="15"/>
  <c r="S402" i="15"/>
  <c r="T402" i="15"/>
  <c r="A403" i="15"/>
  <c r="B403" i="15"/>
  <c r="C403" i="15"/>
  <c r="F403" i="15"/>
  <c r="G403" i="15"/>
  <c r="H403" i="15"/>
  <c r="I403" i="15"/>
  <c r="J403" i="15"/>
  <c r="M403" i="15"/>
  <c r="N403" i="15"/>
  <c r="O403" i="15"/>
  <c r="P403" i="15"/>
  <c r="Q403" i="15"/>
  <c r="S403" i="15"/>
  <c r="T403" i="15"/>
  <c r="A404" i="15"/>
  <c r="B404" i="15"/>
  <c r="C404" i="15"/>
  <c r="F404" i="15"/>
  <c r="G404" i="15"/>
  <c r="H404" i="15"/>
  <c r="I404" i="15"/>
  <c r="J404" i="15"/>
  <c r="M404" i="15"/>
  <c r="N404" i="15"/>
  <c r="O404" i="15"/>
  <c r="P404" i="15"/>
  <c r="Q404" i="15"/>
  <c r="S404" i="15"/>
  <c r="T404" i="15"/>
  <c r="A405" i="15"/>
  <c r="B405" i="15"/>
  <c r="C405" i="15"/>
  <c r="F405" i="15"/>
  <c r="G405" i="15"/>
  <c r="H405" i="15"/>
  <c r="I405" i="15"/>
  <c r="J405" i="15"/>
  <c r="M405" i="15"/>
  <c r="N405" i="15"/>
  <c r="O405" i="15"/>
  <c r="P405" i="15"/>
  <c r="Q405" i="15"/>
  <c r="S405" i="15"/>
  <c r="T405" i="15"/>
  <c r="A406" i="15"/>
  <c r="B406" i="15"/>
  <c r="C406" i="15"/>
  <c r="F406" i="15"/>
  <c r="G406" i="15"/>
  <c r="H406" i="15"/>
  <c r="I406" i="15"/>
  <c r="J406" i="15"/>
  <c r="M406" i="15"/>
  <c r="N406" i="15"/>
  <c r="O406" i="15"/>
  <c r="P406" i="15"/>
  <c r="Q406" i="15"/>
  <c r="R406" i="15"/>
  <c r="S406" i="15"/>
  <c r="T406" i="15"/>
  <c r="A407" i="15"/>
  <c r="B407" i="15"/>
  <c r="C407" i="15"/>
  <c r="F407" i="15"/>
  <c r="G407" i="15"/>
  <c r="H407" i="15"/>
  <c r="I407" i="15"/>
  <c r="J407" i="15"/>
  <c r="M407" i="15"/>
  <c r="N407" i="15"/>
  <c r="O407" i="15"/>
  <c r="P407" i="15"/>
  <c r="Q407" i="15"/>
  <c r="R407" i="15"/>
  <c r="S407" i="15"/>
  <c r="T407" i="15"/>
  <c r="A408" i="15"/>
  <c r="B408" i="15"/>
  <c r="C408" i="15"/>
  <c r="F408" i="15"/>
  <c r="G408" i="15"/>
  <c r="H408" i="15"/>
  <c r="I408" i="15"/>
  <c r="J408" i="15"/>
  <c r="M408" i="15"/>
  <c r="N408" i="15"/>
  <c r="O408" i="15"/>
  <c r="P408" i="15"/>
  <c r="Q408" i="15"/>
  <c r="S408" i="15"/>
  <c r="T408" i="15"/>
  <c r="A409" i="15"/>
  <c r="B409" i="15"/>
  <c r="C409" i="15"/>
  <c r="F409" i="15"/>
  <c r="G409" i="15"/>
  <c r="H409" i="15"/>
  <c r="I409" i="15"/>
  <c r="J409" i="15"/>
  <c r="M409" i="15"/>
  <c r="N409" i="15"/>
  <c r="O409" i="15"/>
  <c r="P409" i="15"/>
  <c r="Q409" i="15"/>
  <c r="S409" i="15"/>
  <c r="T409" i="15"/>
  <c r="A410" i="15"/>
  <c r="B410" i="15"/>
  <c r="C410" i="15"/>
  <c r="F410" i="15"/>
  <c r="G410" i="15"/>
  <c r="H410" i="15"/>
  <c r="I410" i="15"/>
  <c r="J410" i="15"/>
  <c r="M410" i="15"/>
  <c r="N410" i="15"/>
  <c r="O410" i="15"/>
  <c r="P410" i="15"/>
  <c r="Q410" i="15"/>
  <c r="S410" i="15"/>
  <c r="T410" i="15"/>
  <c r="A411" i="15"/>
  <c r="B411" i="15"/>
  <c r="C411" i="15"/>
  <c r="F411" i="15"/>
  <c r="G411" i="15"/>
  <c r="H411" i="15"/>
  <c r="I411" i="15"/>
  <c r="J411" i="15"/>
  <c r="M411" i="15"/>
  <c r="N411" i="15"/>
  <c r="O411" i="15"/>
  <c r="P411" i="15"/>
  <c r="Q411" i="15"/>
  <c r="R411" i="15"/>
  <c r="S411" i="15"/>
  <c r="T411" i="15"/>
  <c r="A412" i="15"/>
  <c r="B412" i="15"/>
  <c r="C412" i="15"/>
  <c r="F412" i="15"/>
  <c r="G412" i="15"/>
  <c r="H412" i="15"/>
  <c r="I412" i="15"/>
  <c r="J412" i="15"/>
  <c r="M412" i="15"/>
  <c r="N412" i="15"/>
  <c r="O412" i="15"/>
  <c r="P412" i="15"/>
  <c r="Q412" i="15"/>
  <c r="R412" i="15"/>
  <c r="S412" i="15"/>
  <c r="T412" i="15"/>
  <c r="A413" i="15"/>
  <c r="B413" i="15"/>
  <c r="C413" i="15"/>
  <c r="F413" i="15"/>
  <c r="G413" i="15"/>
  <c r="H413" i="15"/>
  <c r="I413" i="15"/>
  <c r="J413" i="15"/>
  <c r="M413" i="15"/>
  <c r="N413" i="15"/>
  <c r="O413" i="15"/>
  <c r="P413" i="15"/>
  <c r="Q413" i="15"/>
  <c r="R413" i="15"/>
  <c r="S413" i="15"/>
  <c r="T413" i="15"/>
  <c r="A414" i="15"/>
  <c r="B414" i="15"/>
  <c r="C414" i="15"/>
  <c r="F414" i="15"/>
  <c r="G414" i="15"/>
  <c r="H414" i="15"/>
  <c r="I414" i="15"/>
  <c r="J414" i="15"/>
  <c r="M414" i="15"/>
  <c r="N414" i="15"/>
  <c r="O414" i="15"/>
  <c r="P414" i="15"/>
  <c r="Q414" i="15"/>
  <c r="S414" i="15"/>
  <c r="T414" i="15"/>
  <c r="A415" i="15"/>
  <c r="B415" i="15"/>
  <c r="C415" i="15"/>
  <c r="F415" i="15"/>
  <c r="G415" i="15"/>
  <c r="H415" i="15"/>
  <c r="I415" i="15"/>
  <c r="J415" i="15"/>
  <c r="M415" i="15"/>
  <c r="N415" i="15"/>
  <c r="O415" i="15"/>
  <c r="P415" i="15"/>
  <c r="Q415" i="15"/>
  <c r="S415" i="15"/>
  <c r="T415" i="15"/>
  <c r="A416" i="15"/>
  <c r="B416" i="15"/>
  <c r="C416" i="15"/>
  <c r="F416" i="15"/>
  <c r="G416" i="15"/>
  <c r="H416" i="15"/>
  <c r="I416" i="15"/>
  <c r="J416" i="15"/>
  <c r="M416" i="15"/>
  <c r="N416" i="15"/>
  <c r="O416" i="15"/>
  <c r="P416" i="15"/>
  <c r="Q416" i="15"/>
  <c r="S416" i="15"/>
  <c r="T416" i="15"/>
  <c r="A417" i="15"/>
  <c r="B417" i="15"/>
  <c r="C417" i="15"/>
  <c r="F417" i="15"/>
  <c r="G417" i="15"/>
  <c r="H417" i="15"/>
  <c r="I417" i="15"/>
  <c r="J417" i="15"/>
  <c r="M417" i="15"/>
  <c r="N417" i="15"/>
  <c r="O417" i="15"/>
  <c r="P417" i="15"/>
  <c r="Q417" i="15"/>
  <c r="S417" i="15"/>
  <c r="T417" i="15"/>
  <c r="A418" i="15"/>
  <c r="B418" i="15"/>
  <c r="C418" i="15"/>
  <c r="F418" i="15"/>
  <c r="G418" i="15"/>
  <c r="H418" i="15"/>
  <c r="I418" i="15"/>
  <c r="J418" i="15"/>
  <c r="M418" i="15"/>
  <c r="N418" i="15"/>
  <c r="O418" i="15"/>
  <c r="P418" i="15"/>
  <c r="Q418" i="15"/>
  <c r="R418" i="15"/>
  <c r="S418" i="15"/>
  <c r="T418" i="15"/>
  <c r="A419" i="15"/>
  <c r="B419" i="15"/>
  <c r="C419" i="15"/>
  <c r="F419" i="15"/>
  <c r="G419" i="15"/>
  <c r="H419" i="15"/>
  <c r="I419" i="15"/>
  <c r="J419" i="15"/>
  <c r="M419" i="15"/>
  <c r="N419" i="15"/>
  <c r="O419" i="15"/>
  <c r="P419" i="15"/>
  <c r="Q419" i="15"/>
  <c r="R419" i="15"/>
  <c r="S419" i="15"/>
  <c r="T419" i="15"/>
  <c r="A420" i="15"/>
  <c r="B420" i="15"/>
  <c r="C420" i="15"/>
  <c r="F420" i="15"/>
  <c r="G420" i="15"/>
  <c r="H420" i="15"/>
  <c r="I420" i="15"/>
  <c r="J420" i="15"/>
  <c r="M420" i="15"/>
  <c r="N420" i="15"/>
  <c r="O420" i="15"/>
  <c r="P420" i="15"/>
  <c r="Q420" i="15"/>
  <c r="R420" i="15"/>
  <c r="S420" i="15"/>
  <c r="T420" i="15"/>
  <c r="A421" i="15"/>
  <c r="B421" i="15"/>
  <c r="C421" i="15"/>
  <c r="F421" i="15"/>
  <c r="G421" i="15"/>
  <c r="H421" i="15"/>
  <c r="I421" i="15"/>
  <c r="J421" i="15"/>
  <c r="M421" i="15"/>
  <c r="N421" i="15"/>
  <c r="O421" i="15"/>
  <c r="P421" i="15"/>
  <c r="Q421" i="15"/>
  <c r="S421" i="15"/>
  <c r="T421" i="15"/>
  <c r="A422" i="15"/>
  <c r="B422" i="15"/>
  <c r="C422" i="15"/>
  <c r="F422" i="15"/>
  <c r="G422" i="15"/>
  <c r="H422" i="15"/>
  <c r="I422" i="15"/>
  <c r="J422" i="15"/>
  <c r="M422" i="15"/>
  <c r="N422" i="15"/>
  <c r="O422" i="15"/>
  <c r="P422" i="15"/>
  <c r="Q422" i="15"/>
  <c r="R422" i="15"/>
  <c r="S422" i="15"/>
  <c r="T422" i="15"/>
  <c r="A423" i="15"/>
  <c r="B423" i="15"/>
  <c r="C423" i="15"/>
  <c r="F423" i="15"/>
  <c r="G423" i="15"/>
  <c r="H423" i="15"/>
  <c r="I423" i="15"/>
  <c r="J423" i="15"/>
  <c r="M423" i="15"/>
  <c r="N423" i="15"/>
  <c r="O423" i="15"/>
  <c r="P423" i="15"/>
  <c r="Q423" i="15"/>
  <c r="R423" i="15"/>
  <c r="S423" i="15"/>
  <c r="T423" i="15"/>
  <c r="A424" i="15"/>
  <c r="B424" i="15"/>
  <c r="C424" i="15"/>
  <c r="F424" i="15"/>
  <c r="G424" i="15"/>
  <c r="H424" i="15"/>
  <c r="I424" i="15"/>
  <c r="J424" i="15"/>
  <c r="M424" i="15"/>
  <c r="N424" i="15"/>
  <c r="O424" i="15"/>
  <c r="P424" i="15"/>
  <c r="Q424" i="15"/>
  <c r="R424" i="15"/>
  <c r="S424" i="15"/>
  <c r="T424" i="15"/>
  <c r="A425" i="15"/>
  <c r="B425" i="15"/>
  <c r="C425" i="15"/>
  <c r="F425" i="15"/>
  <c r="G425" i="15"/>
  <c r="H425" i="15"/>
  <c r="I425" i="15"/>
  <c r="J425" i="15"/>
  <c r="M425" i="15"/>
  <c r="N425" i="15"/>
  <c r="O425" i="15"/>
  <c r="P425" i="15"/>
  <c r="Q425" i="15"/>
  <c r="R425" i="15"/>
  <c r="S425" i="15"/>
  <c r="T425" i="15"/>
  <c r="A426" i="15"/>
  <c r="B426" i="15"/>
  <c r="C426" i="15"/>
  <c r="F426" i="15"/>
  <c r="G426" i="15"/>
  <c r="H426" i="15"/>
  <c r="I426" i="15"/>
  <c r="J426" i="15"/>
  <c r="M426" i="15"/>
  <c r="N426" i="15"/>
  <c r="O426" i="15"/>
  <c r="P426" i="15"/>
  <c r="Q426" i="15"/>
  <c r="R426" i="15"/>
  <c r="S426" i="15"/>
  <c r="T426" i="15"/>
  <c r="A427" i="15"/>
  <c r="B427" i="15"/>
  <c r="C427" i="15"/>
  <c r="F427" i="15"/>
  <c r="G427" i="15"/>
  <c r="H427" i="15"/>
  <c r="I427" i="15"/>
  <c r="J427" i="15"/>
  <c r="M427" i="15"/>
  <c r="N427" i="15"/>
  <c r="O427" i="15"/>
  <c r="P427" i="15"/>
  <c r="Q427" i="15"/>
  <c r="R427" i="15"/>
  <c r="S427" i="15"/>
  <c r="T427" i="15"/>
  <c r="A428" i="15"/>
  <c r="B428" i="15"/>
  <c r="C428" i="15"/>
  <c r="F428" i="15"/>
  <c r="G428" i="15"/>
  <c r="H428" i="15"/>
  <c r="I428" i="15"/>
  <c r="J428" i="15"/>
  <c r="M428" i="15"/>
  <c r="N428" i="15"/>
  <c r="O428" i="15"/>
  <c r="P428" i="15"/>
  <c r="Q428" i="15"/>
  <c r="R428" i="15"/>
  <c r="S428" i="15"/>
  <c r="T428" i="15"/>
  <c r="A429" i="15"/>
  <c r="B429" i="15"/>
  <c r="C429" i="15"/>
  <c r="F429" i="15"/>
  <c r="G429" i="15"/>
  <c r="H429" i="15"/>
  <c r="I429" i="15"/>
  <c r="J429" i="15"/>
  <c r="M429" i="15"/>
  <c r="N429" i="15"/>
  <c r="O429" i="15"/>
  <c r="P429" i="15"/>
  <c r="Q429" i="15"/>
  <c r="R429" i="15"/>
  <c r="S429" i="15"/>
  <c r="T429" i="15"/>
  <c r="N392" i="1" a="1"/>
  <c r="N392" i="1"/>
  <c r="L389" i="15" s="1"/>
  <c r="M392" i="1" a="1"/>
  <c r="M392" i="1"/>
  <c r="K389" i="15" s="1"/>
  <c r="N395" i="1" a="1"/>
  <c r="N395" i="1"/>
  <c r="L392" i="15" s="1"/>
  <c r="M395" i="1" a="1"/>
  <c r="M395" i="1"/>
  <c r="K392" i="15" s="1"/>
  <c r="N394" i="1" a="1"/>
  <c r="N394" i="1"/>
  <c r="L391" i="15" s="1"/>
  <c r="M394" i="1" a="1"/>
  <c r="M394" i="1"/>
  <c r="K391" i="15" s="1"/>
  <c r="N388" i="1" a="1"/>
  <c r="N388" i="1"/>
  <c r="L385" i="15" s="1"/>
  <c r="M388" i="1" a="1"/>
  <c r="M388" i="1"/>
  <c r="K385" i="15" s="1"/>
  <c r="N386" i="1" a="1"/>
  <c r="N386" i="1"/>
  <c r="L383" i="15" s="1"/>
  <c r="M386" i="1" a="1"/>
  <c r="M386" i="1"/>
  <c r="K383" i="15" s="1"/>
  <c r="N385" i="1" a="1"/>
  <c r="N385" i="1"/>
  <c r="L382" i="15" s="1"/>
  <c r="M385" i="1" a="1"/>
  <c r="M385" i="1"/>
  <c r="K382" i="15" s="1"/>
  <c r="N381" i="1" a="1"/>
  <c r="N381" i="1"/>
  <c r="L378" i="15" s="1"/>
  <c r="M381" i="1" a="1"/>
  <c r="M381" i="1"/>
  <c r="K378" i="15" s="1"/>
  <c r="N380" i="1" a="1"/>
  <c r="N380" i="1"/>
  <c r="L377" i="15" s="1"/>
  <c r="M380" i="1" a="1"/>
  <c r="M380" i="1"/>
  <c r="K377" i="15" s="1"/>
  <c r="N378" i="1" a="1"/>
  <c r="N378" i="1"/>
  <c r="L375" i="15" s="1"/>
  <c r="M378" i="1" a="1"/>
  <c r="M378" i="1"/>
  <c r="K375" i="15" s="1"/>
  <c r="N377" i="1" a="1"/>
  <c r="N377" i="1"/>
  <c r="L374" i="15" s="1"/>
  <c r="M377" i="1" a="1"/>
  <c r="M377" i="1"/>
  <c r="K374" i="15" s="1"/>
  <c r="N373" i="1" a="1"/>
  <c r="N373" i="1"/>
  <c r="L370" i="15" s="1"/>
  <c r="M373" i="1" a="1"/>
  <c r="M373" i="1"/>
  <c r="K370" i="15" s="1"/>
  <c r="N371" i="1" a="1"/>
  <c r="N371" i="1"/>
  <c r="L368" i="15" s="1"/>
  <c r="M371" i="1" a="1"/>
  <c r="M371" i="1"/>
  <c r="K368" i="15" s="1"/>
  <c r="N370" i="1" a="1"/>
  <c r="N370" i="1"/>
  <c r="L367" i="15" s="1"/>
  <c r="M370" i="1" a="1"/>
  <c r="M370" i="1"/>
  <c r="K367" i="15" s="1"/>
  <c r="N367" i="1" a="1"/>
  <c r="N367" i="1"/>
  <c r="L364" i="15" s="1"/>
  <c r="M367" i="1" a="1"/>
  <c r="M367" i="1"/>
  <c r="K364" i="15" s="1"/>
  <c r="N355" i="1" a="1"/>
  <c r="N355" i="1"/>
  <c r="L352" i="15" s="1"/>
  <c r="M355" i="1" a="1"/>
  <c r="M355" i="1"/>
  <c r="K352" i="15" s="1"/>
  <c r="N354" i="1" a="1"/>
  <c r="N354" i="1"/>
  <c r="L351" i="15" s="1"/>
  <c r="M354" i="1" a="1"/>
  <c r="M354" i="1"/>
  <c r="K351" i="15" s="1"/>
  <c r="N353" i="1" a="1"/>
  <c r="N353" i="1"/>
  <c r="L350" i="15" s="1"/>
  <c r="M353" i="1" a="1"/>
  <c r="M353" i="1"/>
  <c r="K350" i="15" s="1"/>
  <c r="N352" i="1" a="1"/>
  <c r="N352" i="1"/>
  <c r="L349" i="15" s="1"/>
  <c r="M352" i="1" a="1"/>
  <c r="M352" i="1"/>
  <c r="K349" i="15" s="1"/>
  <c r="N350" i="1" a="1"/>
  <c r="N350" i="1"/>
  <c r="L347" i="15" s="1"/>
  <c r="M350" i="1" a="1"/>
  <c r="M350" i="1"/>
  <c r="K347" i="15" s="1"/>
  <c r="AO329" i="1"/>
  <c r="N345" i="1" a="1"/>
  <c r="N345" i="1" s="1"/>
  <c r="L342" i="15" s="1"/>
  <c r="M345" i="1" a="1"/>
  <c r="M345" i="1" s="1"/>
  <c r="K342" i="15" s="1"/>
  <c r="M344" i="1" a="1"/>
  <c r="M344" i="1"/>
  <c r="K341" i="15" s="1"/>
  <c r="N344" i="1" a="1"/>
  <c r="N344" i="1"/>
  <c r="L341" i="15" s="1"/>
  <c r="N341" i="1" a="1"/>
  <c r="N341" i="1" s="1"/>
  <c r="L338" i="15" s="1"/>
  <c r="M341" i="1" a="1"/>
  <c r="M341" i="1" s="1"/>
  <c r="K338" i="15" s="1"/>
  <c r="N340" i="1" a="1"/>
  <c r="N340" i="1" s="1"/>
  <c r="L337" i="15" s="1"/>
  <c r="M340" i="1" a="1"/>
  <c r="M340" i="1" s="1"/>
  <c r="K337" i="15" s="1"/>
  <c r="M339" i="1" a="1"/>
  <c r="M339" i="1"/>
  <c r="K336" i="15" s="1"/>
  <c r="N339" i="1" a="1"/>
  <c r="N339" i="1"/>
  <c r="L336" i="15" s="1"/>
  <c r="N338" i="1" a="1"/>
  <c r="N338" i="1" s="1"/>
  <c r="L335" i="15" s="1"/>
  <c r="M338" i="1" a="1"/>
  <c r="M338" i="1" s="1"/>
  <c r="K335" i="15" s="1"/>
  <c r="M333" i="1" a="1"/>
  <c r="M333" i="1" s="1"/>
  <c r="K330" i="15" s="1"/>
  <c r="M332" i="1" a="1"/>
  <c r="M332" i="1" s="1"/>
  <c r="K329" i="15" s="1"/>
  <c r="M331" i="1" a="1"/>
  <c r="M331" i="1" s="1"/>
  <c r="K328" i="15" s="1"/>
  <c r="N329" i="1" a="1"/>
  <c r="N329" i="1" s="1"/>
  <c r="L326" i="15" s="1"/>
  <c r="M329" i="1" a="1"/>
  <c r="M329" i="1" s="1"/>
  <c r="K326" i="15" s="1"/>
  <c r="N328" i="1" a="1"/>
  <c r="N328" i="1" s="1"/>
  <c r="L325" i="15" s="1"/>
  <c r="M328" i="1" a="1"/>
  <c r="M328" i="1" s="1"/>
  <c r="K325" i="15" s="1"/>
  <c r="N327" i="1" a="1"/>
  <c r="N327" i="1" s="1"/>
  <c r="L324" i="15" s="1"/>
  <c r="M327" i="1" a="1"/>
  <c r="M327" i="1" s="1"/>
  <c r="K324" i="15" s="1"/>
  <c r="N326" i="1" a="1"/>
  <c r="N326" i="1" s="1"/>
  <c r="L323" i="15" s="1"/>
  <c r="M326" i="1" a="1"/>
  <c r="M326" i="1" s="1"/>
  <c r="K323" i="15" s="1"/>
  <c r="N325" i="1" a="1"/>
  <c r="N325" i="1" s="1"/>
  <c r="L322" i="15" s="1"/>
  <c r="M325" i="1" a="1"/>
  <c r="M325" i="1" s="1"/>
  <c r="K322" i="15" s="1"/>
  <c r="N320" i="1" a="1"/>
  <c r="N320" i="1" s="1"/>
  <c r="L317" i="15" s="1"/>
  <c r="M320" i="1" a="1"/>
  <c r="M320" i="1" s="1"/>
  <c r="K317" i="15" s="1"/>
  <c r="N319" i="1" a="1"/>
  <c r="N319" i="1" s="1"/>
  <c r="L316" i="15" s="1"/>
  <c r="M319" i="1" a="1"/>
  <c r="M319" i="1" s="1"/>
  <c r="K316" i="15" s="1"/>
  <c r="N315" i="1" a="1"/>
  <c r="N315" i="1" s="1"/>
  <c r="L312" i="15" s="1"/>
  <c r="M315" i="1" a="1"/>
  <c r="M315" i="1" s="1"/>
  <c r="K312" i="15" s="1"/>
  <c r="N314" i="1" a="1"/>
  <c r="N314" i="1" s="1"/>
  <c r="L311" i="15" s="1"/>
  <c r="M314" i="1" a="1"/>
  <c r="M314" i="1" s="1"/>
  <c r="K311" i="15" s="1"/>
  <c r="M311" i="1" a="1"/>
  <c r="M311" i="1" s="1"/>
  <c r="K308" i="15" s="1"/>
  <c r="N298" i="1" a="1"/>
  <c r="N298" i="1"/>
  <c r="L295" i="15" s="1"/>
  <c r="M298" i="1" a="1"/>
  <c r="M298" i="1"/>
  <c r="K295" i="15" s="1"/>
  <c r="BS277" i="1"/>
  <c r="BS275" i="1"/>
  <c r="A11" i="15"/>
  <c r="B11" i="15"/>
  <c r="C11" i="15"/>
  <c r="F11" i="15"/>
  <c r="G11" i="15"/>
  <c r="H11" i="15"/>
  <c r="I11" i="15"/>
  <c r="J11" i="15"/>
  <c r="M11" i="15"/>
  <c r="N11" i="15"/>
  <c r="O11" i="15"/>
  <c r="P11" i="15"/>
  <c r="Q11" i="15"/>
  <c r="S11" i="15"/>
  <c r="T11" i="15"/>
  <c r="A12" i="15"/>
  <c r="B12" i="15"/>
  <c r="C12" i="15"/>
  <c r="F12" i="15"/>
  <c r="G12" i="15"/>
  <c r="H12" i="15"/>
  <c r="I12" i="15"/>
  <c r="J12" i="15"/>
  <c r="M12" i="15"/>
  <c r="N12" i="15"/>
  <c r="O12" i="15"/>
  <c r="P12" i="15"/>
  <c r="Q12" i="15"/>
  <c r="S12" i="15"/>
  <c r="T12" i="15"/>
  <c r="A13" i="15"/>
  <c r="B13" i="15"/>
  <c r="C13" i="15"/>
  <c r="F13" i="15"/>
  <c r="G13" i="15"/>
  <c r="H13" i="15"/>
  <c r="I13" i="15"/>
  <c r="J13" i="15"/>
  <c r="M13" i="15"/>
  <c r="N13" i="15"/>
  <c r="O13" i="15"/>
  <c r="P13" i="15"/>
  <c r="Q13" i="15"/>
  <c r="S13" i="15"/>
  <c r="T13" i="15"/>
  <c r="A14" i="15"/>
  <c r="B14" i="15"/>
  <c r="C14" i="15"/>
  <c r="F14" i="15"/>
  <c r="G14" i="15"/>
  <c r="H14" i="15"/>
  <c r="I14" i="15"/>
  <c r="J14" i="15"/>
  <c r="M14" i="15"/>
  <c r="N14" i="15"/>
  <c r="O14" i="15"/>
  <c r="P14" i="15"/>
  <c r="Q14" i="15"/>
  <c r="S14" i="15"/>
  <c r="T14" i="15"/>
  <c r="M306" i="1" a="1"/>
  <c r="M306" i="1"/>
  <c r="K303" i="15" s="1"/>
  <c r="N295" i="1" a="1"/>
  <c r="N295" i="1"/>
  <c r="L292" i="15" s="1"/>
  <c r="M295" i="1" a="1"/>
  <c r="M295" i="1"/>
  <c r="K292" i="15" s="1"/>
  <c r="N299" i="1" a="1"/>
  <c r="N299" i="1"/>
  <c r="L296" i="15" s="1"/>
  <c r="M299" i="1" a="1"/>
  <c r="M299" i="1"/>
  <c r="K296" i="15" s="1"/>
  <c r="N304" i="1" a="1"/>
  <c r="N304" i="1"/>
  <c r="L301" i="15" s="1"/>
  <c r="M304" i="1" a="1"/>
  <c r="M304" i="1"/>
  <c r="K301" i="15" s="1"/>
  <c r="N303" i="1" a="1"/>
  <c r="N303" i="1"/>
  <c r="L300" i="15" s="1"/>
  <c r="M303" i="1" a="1"/>
  <c r="M303" i="1"/>
  <c r="K300" i="15" s="1"/>
  <c r="N301" i="1" a="1"/>
  <c r="N301" i="1"/>
  <c r="L298" i="15" s="1"/>
  <c r="M301" i="1" a="1"/>
  <c r="M301" i="1"/>
  <c r="K298" i="15" s="1"/>
  <c r="N300" i="1" a="1"/>
  <c r="N300" i="1"/>
  <c r="L297" i="15" s="1"/>
  <c r="M300" i="1" a="1"/>
  <c r="M300" i="1"/>
  <c r="K297" i="15" s="1"/>
  <c r="N297" i="1" a="1"/>
  <c r="N297" i="1"/>
  <c r="L294" i="15" s="1"/>
  <c r="M297" i="1" a="1"/>
  <c r="M297" i="1"/>
  <c r="K294" i="15" s="1"/>
  <c r="M294" i="1" a="1"/>
  <c r="M294" i="1"/>
  <c r="K291" i="15" s="1"/>
  <c r="N291" i="1" a="1"/>
  <c r="N291" i="1"/>
  <c r="L288" i="15" s="1"/>
  <c r="M291" i="1" a="1"/>
  <c r="M291" i="1"/>
  <c r="K288" i="15" s="1"/>
  <c r="M290" i="1" a="1"/>
  <c r="M290" i="1"/>
  <c r="K287" i="15" s="1"/>
  <c r="N289" i="1" a="1"/>
  <c r="N289" i="1"/>
  <c r="L286" i="15" s="1"/>
  <c r="M289" i="1" a="1"/>
  <c r="M289" i="1"/>
  <c r="K286" i="15" s="1"/>
  <c r="N288" i="1" a="1"/>
  <c r="N288" i="1"/>
  <c r="L285" i="15" s="1"/>
  <c r="M288" i="1" a="1"/>
  <c r="M288" i="1"/>
  <c r="K285" i="15" s="1"/>
  <c r="M286" i="1" a="1"/>
  <c r="M286" i="1"/>
  <c r="K283" i="15" s="1"/>
  <c r="N285" i="1" a="1"/>
  <c r="N285" i="1"/>
  <c r="L282" i="15" s="1"/>
  <c r="M285" i="1" a="1"/>
  <c r="M285" i="1"/>
  <c r="K282" i="15" s="1"/>
  <c r="N284" i="1" a="1"/>
  <c r="N284" i="1"/>
  <c r="L281" i="15" s="1"/>
  <c r="M284" i="1" a="1"/>
  <c r="M284" i="1"/>
  <c r="K281" i="15" s="1"/>
  <c r="N283" i="1" a="1"/>
  <c r="N283" i="1"/>
  <c r="L280" i="15" s="1"/>
  <c r="M283" i="1" a="1"/>
  <c r="M283" i="1"/>
  <c r="K280" i="15" s="1"/>
  <c r="M281" i="1" a="1"/>
  <c r="M281" i="1" s="1"/>
  <c r="K278" i="15" s="1"/>
  <c r="N280" i="1" a="1"/>
  <c r="N280" i="1" s="1"/>
  <c r="L277" i="15" s="1"/>
  <c r="M280" i="1" a="1"/>
  <c r="M280" i="1" s="1"/>
  <c r="K277" i="15" s="1"/>
  <c r="N279" i="1" a="1"/>
  <c r="N279" i="1" s="1"/>
  <c r="L276" i="15" s="1"/>
  <c r="M279" i="1" a="1"/>
  <c r="M279" i="1" s="1"/>
  <c r="K276" i="15" s="1"/>
  <c r="N272" i="1" a="1"/>
  <c r="N272" i="1" s="1"/>
  <c r="L269" i="15" s="1"/>
  <c r="M272" i="1" a="1"/>
  <c r="M272" i="1" s="1"/>
  <c r="K269" i="15" s="1"/>
  <c r="N271" i="1" a="1"/>
  <c r="N271" i="1" s="1"/>
  <c r="L268" i="15" s="1"/>
  <c r="M271" i="1" a="1"/>
  <c r="M271" i="1" s="1"/>
  <c r="K268" i="15" s="1"/>
  <c r="N270" i="1" a="1"/>
  <c r="N270" i="1" s="1"/>
  <c r="L267" i="15" s="1"/>
  <c r="M270" i="1" a="1"/>
  <c r="M270" i="1" s="1"/>
  <c r="K267" i="15" s="1"/>
  <c r="N269" i="1" a="1"/>
  <c r="N269" i="1" s="1"/>
  <c r="L266" i="15" s="1"/>
  <c r="M269" i="1" a="1"/>
  <c r="M269" i="1" s="1"/>
  <c r="K266" i="15" s="1"/>
  <c r="N268" i="1" a="1"/>
  <c r="N268" i="1" s="1"/>
  <c r="L265" i="15" s="1"/>
  <c r="M268" i="1" a="1"/>
  <c r="M268" i="1" s="1"/>
  <c r="K265" i="15" s="1"/>
  <c r="N267" i="1" a="1"/>
  <c r="N267" i="1" s="1"/>
  <c r="L264" i="15" s="1"/>
  <c r="M267" i="1" a="1"/>
  <c r="M267" i="1" s="1"/>
  <c r="K264" i="15" s="1"/>
  <c r="N265" i="1" a="1"/>
  <c r="N265" i="1" s="1"/>
  <c r="L262" i="15" s="1"/>
  <c r="M265" i="1" a="1"/>
  <c r="M265" i="1" s="1"/>
  <c r="K262" i="15" s="1"/>
  <c r="M261" i="1" a="1"/>
  <c r="M261" i="1" s="1"/>
  <c r="K258" i="15" s="1"/>
  <c r="N261" i="1" a="1"/>
  <c r="N261" i="1" s="1"/>
  <c r="L258" i="15" s="1"/>
  <c r="M262" i="1" a="1"/>
  <c r="M262" i="1" s="1"/>
  <c r="K259" i="15" s="1"/>
  <c r="N262" i="1" a="1"/>
  <c r="N262" i="1" s="1"/>
  <c r="L259" i="15" s="1"/>
  <c r="N260" i="1" a="1"/>
  <c r="N260" i="1" s="1"/>
  <c r="L257" i="15" s="1"/>
  <c r="M260" i="1" a="1"/>
  <c r="M260" i="1" s="1"/>
  <c r="K257" i="15" s="1"/>
  <c r="N266" i="1" a="1"/>
  <c r="N266" i="1" s="1"/>
  <c r="L263" i="15" s="1"/>
  <c r="M266" i="1" a="1"/>
  <c r="M266" i="1" s="1"/>
  <c r="K263" i="15" s="1"/>
  <c r="M264" i="1" a="1"/>
  <c r="M264" i="1"/>
  <c r="K261" i="15" s="1"/>
  <c r="N263" i="1" a="1"/>
  <c r="N263" i="1"/>
  <c r="L260" i="15" s="1"/>
  <c r="M263" i="1" a="1"/>
  <c r="M263" i="1"/>
  <c r="K260" i="15" s="1"/>
  <c r="M259" i="1" a="1"/>
  <c r="M259" i="1"/>
  <c r="K256" i="15" s="1"/>
  <c r="N258" i="1" a="1"/>
  <c r="N258" i="1"/>
  <c r="L255" i="15" s="1"/>
  <c r="M258" i="1" a="1"/>
  <c r="M258" i="1"/>
  <c r="K255" i="15" s="1"/>
  <c r="N257" i="1" a="1"/>
  <c r="N257" i="1"/>
  <c r="L254" i="15" s="1"/>
  <c r="M257" i="1" a="1"/>
  <c r="M257" i="1"/>
  <c r="K254" i="15" s="1"/>
  <c r="N256" i="1" a="1"/>
  <c r="N256" i="1"/>
  <c r="L253" i="15" s="1"/>
  <c r="M256" i="1" a="1"/>
  <c r="M256" i="1"/>
  <c r="K253" i="15" s="1"/>
  <c r="AP230" i="1"/>
  <c r="M253" i="1" a="1"/>
  <c r="M253" i="1" s="1"/>
  <c r="K250" i="15" s="1"/>
  <c r="N236" i="1" a="1"/>
  <c r="N236" i="1" s="1"/>
  <c r="L233" i="15" s="1"/>
  <c r="M236" i="1" a="1"/>
  <c r="M236" i="1" s="1"/>
  <c r="K233" i="15" s="1"/>
  <c r="M237" i="1" a="1"/>
  <c r="M237" i="1" s="1"/>
  <c r="K234" i="15" s="1"/>
  <c r="N237" i="1" a="1"/>
  <c r="N237" i="1" s="1"/>
  <c r="L234" i="15" s="1"/>
  <c r="M238" i="1" a="1"/>
  <c r="M238" i="1" s="1"/>
  <c r="K235" i="15" s="1"/>
  <c r="N238" i="1" a="1"/>
  <c r="N238" i="1" s="1"/>
  <c r="L235" i="15" s="1"/>
  <c r="M239" i="1" a="1"/>
  <c r="M239" i="1" s="1"/>
  <c r="K236" i="15" s="1"/>
  <c r="N239" i="1" a="1"/>
  <c r="N239" i="1" s="1"/>
  <c r="L236" i="15" s="1"/>
  <c r="M241" i="1" a="1"/>
  <c r="M241" i="1" s="1"/>
  <c r="K238" i="15" s="1"/>
  <c r="N241" i="1" a="1"/>
  <c r="N241" i="1" s="1"/>
  <c r="L238" i="15" s="1"/>
  <c r="M242" i="1" a="1"/>
  <c r="M242" i="1" s="1"/>
  <c r="K239" i="15" s="1"/>
  <c r="N242" i="1" a="1"/>
  <c r="N242" i="1" s="1"/>
  <c r="L239" i="15" s="1"/>
  <c r="M243" i="1" a="1"/>
  <c r="M243" i="1" s="1"/>
  <c r="K240" i="15" s="1"/>
  <c r="N243" i="1" a="1"/>
  <c r="N243" i="1" s="1"/>
  <c r="L240" i="15" s="1"/>
  <c r="M244" i="1" a="1"/>
  <c r="M244" i="1" s="1"/>
  <c r="K241" i="15" s="1"/>
  <c r="N244" i="1" a="1"/>
  <c r="N244" i="1" s="1"/>
  <c r="L241" i="15" s="1"/>
  <c r="N252" i="1" a="1"/>
  <c r="N252" i="1" s="1"/>
  <c r="L249" i="15" s="1"/>
  <c r="M252" i="1" a="1"/>
  <c r="M252" i="1" s="1"/>
  <c r="K249" i="15" s="1"/>
  <c r="N251" i="1" a="1"/>
  <c r="N251" i="1" s="1"/>
  <c r="L248" i="15" s="1"/>
  <c r="M251" i="1" a="1"/>
  <c r="M251" i="1" s="1"/>
  <c r="K248" i="15" s="1"/>
  <c r="M248" i="1" a="1"/>
  <c r="M248" i="1" s="1"/>
  <c r="K245" i="15" s="1"/>
  <c r="M247" i="1" a="1"/>
  <c r="M247" i="1" s="1"/>
  <c r="K244" i="15" s="1"/>
  <c r="M246" i="1" a="1"/>
  <c r="M246" i="1" s="1"/>
  <c r="K243" i="15" s="1"/>
  <c r="N235" i="1" a="1"/>
  <c r="N235" i="1" s="1"/>
  <c r="L232" i="15" s="1"/>
  <c r="M235" i="1" a="1"/>
  <c r="M235" i="1" s="1"/>
  <c r="K232" i="15" s="1"/>
  <c r="N234" i="1" a="1"/>
  <c r="N234" i="1"/>
  <c r="L231" i="15" s="1"/>
  <c r="M234" i="1" a="1"/>
  <c r="M234" i="1"/>
  <c r="K231" i="15" s="1"/>
  <c r="N233" i="1" a="1"/>
  <c r="N233" i="1"/>
  <c r="L230" i="15" s="1"/>
  <c r="M233" i="1" a="1"/>
  <c r="M233" i="1"/>
  <c r="K230" i="15" s="1"/>
  <c r="M231" i="1" a="1"/>
  <c r="M231" i="1"/>
  <c r="K228" i="15" s="1"/>
  <c r="N230" i="1" a="1"/>
  <c r="N230" i="1"/>
  <c r="L227" i="15" s="1"/>
  <c r="M230" i="1" a="1"/>
  <c r="M230" i="1"/>
  <c r="K227" i="15" s="1"/>
  <c r="N229" i="1" a="1"/>
  <c r="N229" i="1"/>
  <c r="L226" i="15" s="1"/>
  <c r="M229" i="1" a="1"/>
  <c r="M229" i="1"/>
  <c r="K226" i="15" s="1"/>
  <c r="N228" i="1" a="1"/>
  <c r="N228" i="1"/>
  <c r="L225" i="15" s="1"/>
  <c r="M228" i="1" a="1"/>
  <c r="M228" i="1"/>
  <c r="K225" i="15" s="1"/>
  <c r="M226" i="1" a="1"/>
  <c r="M226" i="1"/>
  <c r="K223" i="15" s="1"/>
  <c r="N225" i="1" a="1"/>
  <c r="N225" i="1"/>
  <c r="L222" i="15" s="1"/>
  <c r="M225" i="1" a="1"/>
  <c r="M225" i="1"/>
  <c r="K222" i="15" s="1"/>
  <c r="N224" i="1" a="1"/>
  <c r="N224" i="1"/>
  <c r="L221" i="15" s="1"/>
  <c r="M224" i="1" a="1"/>
  <c r="M224" i="1"/>
  <c r="K221" i="15" s="1"/>
  <c r="N223" i="1" a="1"/>
  <c r="N223" i="1"/>
  <c r="L220" i="15" s="1"/>
  <c r="M223" i="1" a="1"/>
  <c r="M223" i="1"/>
  <c r="K220" i="15" s="1"/>
  <c r="N137" i="1" a="1"/>
  <c r="N137" i="1" s="1"/>
  <c r="L134" i="15" s="1"/>
  <c r="M137" i="1" a="1"/>
  <c r="M137" i="1" s="1"/>
  <c r="K134" i="15" s="1"/>
  <c r="N195" i="1" a="1"/>
  <c r="N195" i="1" s="1"/>
  <c r="L192" i="15" s="1"/>
  <c r="M195" i="1" a="1"/>
  <c r="M195" i="1" s="1"/>
  <c r="K192" i="15" s="1"/>
  <c r="N194" i="1" a="1"/>
  <c r="N194" i="1" s="1"/>
  <c r="L191" i="15" s="1"/>
  <c r="M194" i="1" a="1"/>
  <c r="M194" i="1" s="1"/>
  <c r="K191" i="15" s="1"/>
  <c r="N193" i="1" a="1"/>
  <c r="N193" i="1" s="1"/>
  <c r="L190" i="15" s="1"/>
  <c r="M193" i="1" a="1"/>
  <c r="M193" i="1" s="1"/>
  <c r="K190" i="15" s="1"/>
  <c r="M220" i="1" a="1"/>
  <c r="M220" i="1" s="1"/>
  <c r="K217" i="15" s="1"/>
  <c r="N219" i="1" a="1"/>
  <c r="N219" i="1" s="1"/>
  <c r="L216" i="15" s="1"/>
  <c r="M219" i="1" a="1"/>
  <c r="M219" i="1" s="1"/>
  <c r="K216" i="15" s="1"/>
  <c r="N218" i="1" a="1"/>
  <c r="N218" i="1" s="1"/>
  <c r="L215" i="15" s="1"/>
  <c r="M218" i="1" a="1"/>
  <c r="M218" i="1" s="1"/>
  <c r="K215" i="15" s="1"/>
  <c r="N217" i="1" a="1"/>
  <c r="N217" i="1" s="1"/>
  <c r="L214" i="15" s="1"/>
  <c r="M217" i="1" a="1"/>
  <c r="M217" i="1" s="1"/>
  <c r="K214" i="15" s="1"/>
  <c r="N210" i="1" a="1"/>
  <c r="N210" i="1" s="1"/>
  <c r="L207" i="15" s="1"/>
  <c r="M210" i="1" a="1"/>
  <c r="M210" i="1" s="1"/>
  <c r="K207" i="15" s="1"/>
  <c r="N207" i="1" a="1"/>
  <c r="N207" i="1" s="1"/>
  <c r="L204" i="15" s="1"/>
  <c r="M207" i="1" a="1"/>
  <c r="M207" i="1" s="1"/>
  <c r="K204" i="15" s="1"/>
  <c r="N200" i="1" a="1"/>
  <c r="N200" i="1" s="1"/>
  <c r="L197" i="15" s="1"/>
  <c r="M200" i="1" a="1"/>
  <c r="M200" i="1" s="1"/>
  <c r="K197" i="15" s="1"/>
  <c r="M203" i="1" a="1"/>
  <c r="M203" i="1" s="1"/>
  <c r="K200" i="15" s="1"/>
  <c r="N202" i="1" a="1"/>
  <c r="N202" i="1" s="1"/>
  <c r="L199" i="15" s="1"/>
  <c r="M202" i="1" a="1"/>
  <c r="M202" i="1" s="1"/>
  <c r="K199" i="15" s="1"/>
  <c r="N201" i="1" a="1"/>
  <c r="N201" i="1" s="1"/>
  <c r="L198" i="15" s="1"/>
  <c r="M201" i="1" a="1"/>
  <c r="M201" i="1" s="1"/>
  <c r="K198" i="15" s="1"/>
  <c r="N197" i="1" a="1"/>
  <c r="N197" i="1" s="1"/>
  <c r="L194" i="15" s="1"/>
  <c r="M197" i="1" a="1"/>
  <c r="M197" i="1" s="1"/>
  <c r="K194" i="15" s="1"/>
  <c r="N198" i="1" a="1"/>
  <c r="N198" i="1" s="1"/>
  <c r="L195" i="15" s="1"/>
  <c r="M198" i="1" a="1"/>
  <c r="M198" i="1" s="1"/>
  <c r="K195" i="15" s="1"/>
  <c r="N189" i="1" a="1"/>
  <c r="N189" i="1" s="1"/>
  <c r="L186" i="15" s="1"/>
  <c r="M189" i="1" a="1"/>
  <c r="M189" i="1" s="1"/>
  <c r="K186" i="15" s="1"/>
  <c r="M190" i="1" a="1"/>
  <c r="M190" i="1" s="1"/>
  <c r="K187" i="15" s="1"/>
  <c r="N184" i="1" a="1"/>
  <c r="N184" i="1" s="1"/>
  <c r="L181" i="15" s="1"/>
  <c r="M184" i="1" a="1"/>
  <c r="M184" i="1" s="1"/>
  <c r="K181" i="15" s="1"/>
  <c r="M168" i="1" a="1"/>
  <c r="M168" i="1"/>
  <c r="K165" i="15" s="1"/>
  <c r="M169" i="1" a="1"/>
  <c r="M169" i="1"/>
  <c r="K166" i="15" s="1"/>
  <c r="N174" i="1" a="1"/>
  <c r="N174" i="1"/>
  <c r="L171" i="15" s="1"/>
  <c r="M174" i="1" a="1"/>
  <c r="M174" i="1"/>
  <c r="K171" i="15" s="1"/>
  <c r="N173" i="1" a="1"/>
  <c r="N173" i="1"/>
  <c r="L170" i="15" s="1"/>
  <c r="M173" i="1" a="1"/>
  <c r="M173" i="1"/>
  <c r="K170" i="15" s="1"/>
  <c r="N159" i="1" a="1"/>
  <c r="N159" i="1"/>
  <c r="L156" i="15" s="1"/>
  <c r="M159" i="1" a="1"/>
  <c r="M159" i="1"/>
  <c r="K156" i="15" s="1"/>
  <c r="N158" i="1" a="1"/>
  <c r="N158" i="1"/>
  <c r="L155" i="15" s="1"/>
  <c r="M158" i="1" a="1"/>
  <c r="M158" i="1"/>
  <c r="K155" i="15" s="1"/>
  <c r="N157" i="1" a="1"/>
  <c r="N157" i="1"/>
  <c r="L154" i="15" s="1"/>
  <c r="M157" i="1" a="1"/>
  <c r="M157" i="1"/>
  <c r="K154" i="15" s="1"/>
  <c r="A10" i="15"/>
  <c r="B10" i="15"/>
  <c r="C10" i="15"/>
  <c r="F10" i="15"/>
  <c r="G10" i="15"/>
  <c r="H10" i="15"/>
  <c r="I10" i="15"/>
  <c r="J10" i="15"/>
  <c r="L10" i="15"/>
  <c r="M10" i="15"/>
  <c r="N10" i="15"/>
  <c r="O10" i="15"/>
  <c r="P10" i="15"/>
  <c r="Q10" i="15"/>
  <c r="S10" i="15"/>
  <c r="T10" i="15"/>
  <c r="A430" i="15"/>
  <c r="B430" i="15"/>
  <c r="C430" i="15"/>
  <c r="F430" i="15"/>
  <c r="G430" i="15"/>
  <c r="H430" i="15"/>
  <c r="I430" i="15"/>
  <c r="J430" i="15"/>
  <c r="M430" i="15"/>
  <c r="N430" i="15"/>
  <c r="O430" i="15"/>
  <c r="P430" i="15"/>
  <c r="Q430" i="15"/>
  <c r="R430" i="15"/>
  <c r="S430" i="15"/>
  <c r="T430" i="15"/>
  <c r="A431" i="15"/>
  <c r="B431" i="15"/>
  <c r="C431" i="15"/>
  <c r="F431" i="15"/>
  <c r="G431" i="15"/>
  <c r="H431" i="15"/>
  <c r="I431" i="15"/>
  <c r="J431" i="15"/>
  <c r="M431" i="15"/>
  <c r="N431" i="15"/>
  <c r="O431" i="15"/>
  <c r="P431" i="15"/>
  <c r="Q431" i="15"/>
  <c r="R431" i="15"/>
  <c r="S431" i="15"/>
  <c r="T431" i="15"/>
  <c r="A432" i="15"/>
  <c r="B432" i="15"/>
  <c r="C432" i="15"/>
  <c r="F432" i="15"/>
  <c r="G432" i="15"/>
  <c r="H432" i="15"/>
  <c r="I432" i="15"/>
  <c r="J432" i="15"/>
  <c r="M432" i="15"/>
  <c r="N432" i="15"/>
  <c r="O432" i="15"/>
  <c r="P432" i="15"/>
  <c r="Q432" i="15"/>
  <c r="R432" i="15"/>
  <c r="S432" i="15"/>
  <c r="T432" i="15"/>
  <c r="A433" i="15"/>
  <c r="B433" i="15"/>
  <c r="C433" i="15"/>
  <c r="F433" i="15"/>
  <c r="G433" i="15"/>
  <c r="H433" i="15"/>
  <c r="I433" i="15"/>
  <c r="J433" i="15"/>
  <c r="M433" i="15"/>
  <c r="N433" i="15"/>
  <c r="O433" i="15"/>
  <c r="P433" i="15"/>
  <c r="Q433" i="15"/>
  <c r="R433" i="15"/>
  <c r="S433" i="15"/>
  <c r="T433" i="15"/>
  <c r="A434" i="15"/>
  <c r="B434" i="15"/>
  <c r="C434" i="15"/>
  <c r="F434" i="15"/>
  <c r="G434" i="15"/>
  <c r="H434" i="15"/>
  <c r="I434" i="15"/>
  <c r="J434" i="15"/>
  <c r="M434" i="15"/>
  <c r="N434" i="15"/>
  <c r="O434" i="15"/>
  <c r="P434" i="15"/>
  <c r="Q434" i="15"/>
  <c r="R434" i="15"/>
  <c r="S434" i="15"/>
  <c r="T434" i="15"/>
  <c r="A435" i="15"/>
  <c r="B435" i="15"/>
  <c r="C435" i="15"/>
  <c r="F435" i="15"/>
  <c r="G435" i="15"/>
  <c r="H435" i="15"/>
  <c r="I435" i="15"/>
  <c r="J435" i="15"/>
  <c r="M435" i="15"/>
  <c r="N435" i="15"/>
  <c r="O435" i="15"/>
  <c r="P435" i="15"/>
  <c r="Q435" i="15"/>
  <c r="R435" i="15"/>
  <c r="S435" i="15"/>
  <c r="T435" i="15"/>
  <c r="A436" i="15"/>
  <c r="B436" i="15"/>
  <c r="C436" i="15"/>
  <c r="F436" i="15"/>
  <c r="G436" i="15"/>
  <c r="H436" i="15"/>
  <c r="I436" i="15"/>
  <c r="J436" i="15"/>
  <c r="M436" i="15"/>
  <c r="N436" i="15"/>
  <c r="O436" i="15"/>
  <c r="P436" i="15"/>
  <c r="Q436" i="15"/>
  <c r="R436" i="15"/>
  <c r="S436" i="15"/>
  <c r="T436" i="15"/>
  <c r="A437" i="15"/>
  <c r="B437" i="15"/>
  <c r="C437" i="15"/>
  <c r="F437" i="15"/>
  <c r="G437" i="15"/>
  <c r="H437" i="15"/>
  <c r="I437" i="15"/>
  <c r="J437" i="15"/>
  <c r="M437" i="15"/>
  <c r="N437" i="15"/>
  <c r="O437" i="15"/>
  <c r="P437" i="15"/>
  <c r="Q437" i="15"/>
  <c r="S437" i="15"/>
  <c r="T437" i="15"/>
  <c r="A438" i="15"/>
  <c r="B438" i="15"/>
  <c r="C438" i="15"/>
  <c r="F438" i="15"/>
  <c r="G438" i="15"/>
  <c r="H438" i="15"/>
  <c r="I438" i="15"/>
  <c r="J438" i="15"/>
  <c r="M438" i="15"/>
  <c r="N438" i="15"/>
  <c r="O438" i="15"/>
  <c r="P438" i="15"/>
  <c r="Q438" i="15"/>
  <c r="S438" i="15"/>
  <c r="T438" i="15"/>
  <c r="A439" i="15"/>
  <c r="B439" i="15"/>
  <c r="C439" i="15"/>
  <c r="F439" i="15"/>
  <c r="G439" i="15"/>
  <c r="H439" i="15"/>
  <c r="I439" i="15"/>
  <c r="J439" i="15"/>
  <c r="M439" i="15"/>
  <c r="N439" i="15"/>
  <c r="O439" i="15"/>
  <c r="P439" i="15"/>
  <c r="Q439" i="15"/>
  <c r="R439" i="15"/>
  <c r="S439" i="15"/>
  <c r="T439" i="15"/>
  <c r="A440" i="15"/>
  <c r="B440" i="15"/>
  <c r="C440" i="15"/>
  <c r="F440" i="15"/>
  <c r="G440" i="15"/>
  <c r="H440" i="15"/>
  <c r="I440" i="15"/>
  <c r="J440" i="15"/>
  <c r="M440" i="15"/>
  <c r="N440" i="15"/>
  <c r="O440" i="15"/>
  <c r="P440" i="15"/>
  <c r="Q440" i="15"/>
  <c r="R440" i="15"/>
  <c r="S440" i="15"/>
  <c r="T440" i="15"/>
  <c r="A441" i="15"/>
  <c r="B441" i="15"/>
  <c r="C441" i="15"/>
  <c r="F441" i="15"/>
  <c r="G441" i="15"/>
  <c r="H441" i="15"/>
  <c r="I441" i="15"/>
  <c r="J441" i="15"/>
  <c r="M441" i="15"/>
  <c r="N441" i="15"/>
  <c r="O441" i="15"/>
  <c r="P441" i="15"/>
  <c r="Q441" i="15"/>
  <c r="S441" i="15"/>
  <c r="T441" i="15"/>
  <c r="A442" i="15"/>
  <c r="B442" i="15"/>
  <c r="C442" i="15"/>
  <c r="F442" i="15"/>
  <c r="G442" i="15"/>
  <c r="H442" i="15"/>
  <c r="I442" i="15"/>
  <c r="J442" i="15"/>
  <c r="M442" i="15"/>
  <c r="N442" i="15"/>
  <c r="O442" i="15"/>
  <c r="P442" i="15"/>
  <c r="Q442" i="15"/>
  <c r="R442" i="15"/>
  <c r="S442" i="15"/>
  <c r="T442" i="15"/>
  <c r="A443" i="15"/>
  <c r="B443" i="15"/>
  <c r="C443" i="15"/>
  <c r="F443" i="15"/>
  <c r="G443" i="15"/>
  <c r="H443" i="15"/>
  <c r="I443" i="15"/>
  <c r="J443" i="15"/>
  <c r="M443" i="15"/>
  <c r="N443" i="15"/>
  <c r="O443" i="15"/>
  <c r="P443" i="15"/>
  <c r="Q443" i="15"/>
  <c r="S443" i="15"/>
  <c r="T443" i="15"/>
  <c r="A444" i="15"/>
  <c r="B444" i="15"/>
  <c r="C444" i="15"/>
  <c r="F444" i="15"/>
  <c r="G444" i="15"/>
  <c r="H444" i="15"/>
  <c r="I444" i="15"/>
  <c r="J444" i="15"/>
  <c r="M444" i="15"/>
  <c r="N444" i="15"/>
  <c r="O444" i="15"/>
  <c r="P444" i="15"/>
  <c r="Q444" i="15"/>
  <c r="S444" i="15"/>
  <c r="T444" i="15"/>
  <c r="A445" i="15"/>
  <c r="B445" i="15"/>
  <c r="C445" i="15"/>
  <c r="F445" i="15"/>
  <c r="G445" i="15"/>
  <c r="H445" i="15"/>
  <c r="I445" i="15"/>
  <c r="J445" i="15"/>
  <c r="M445" i="15"/>
  <c r="N445" i="15"/>
  <c r="O445" i="15"/>
  <c r="P445" i="15"/>
  <c r="Q445" i="15"/>
  <c r="S445" i="15"/>
  <c r="T445" i="15"/>
  <c r="A446" i="15"/>
  <c r="B446" i="15"/>
  <c r="C446" i="15"/>
  <c r="F446" i="15"/>
  <c r="G446" i="15"/>
  <c r="H446" i="15"/>
  <c r="I446" i="15"/>
  <c r="J446" i="15"/>
  <c r="M446" i="15"/>
  <c r="N446" i="15"/>
  <c r="O446" i="15"/>
  <c r="P446" i="15"/>
  <c r="Q446" i="15"/>
  <c r="R446" i="15"/>
  <c r="S446" i="15"/>
  <c r="T446" i="15"/>
  <c r="A447" i="15"/>
  <c r="B447" i="15"/>
  <c r="C447" i="15"/>
  <c r="F447" i="15"/>
  <c r="G447" i="15"/>
  <c r="H447" i="15"/>
  <c r="I447" i="15"/>
  <c r="J447" i="15"/>
  <c r="M447" i="15"/>
  <c r="N447" i="15"/>
  <c r="O447" i="15"/>
  <c r="P447" i="15"/>
  <c r="Q447" i="15"/>
  <c r="R447" i="15"/>
  <c r="S447" i="15"/>
  <c r="T447" i="15"/>
  <c r="A448" i="15"/>
  <c r="B448" i="15"/>
  <c r="C448" i="15"/>
  <c r="F448" i="15"/>
  <c r="G448" i="15"/>
  <c r="H448" i="15"/>
  <c r="I448" i="15"/>
  <c r="J448" i="15"/>
  <c r="M448" i="15"/>
  <c r="N448" i="15"/>
  <c r="O448" i="15"/>
  <c r="P448" i="15"/>
  <c r="Q448" i="15"/>
  <c r="R448" i="15"/>
  <c r="S448" i="15"/>
  <c r="T448" i="15"/>
  <c r="A449" i="15"/>
  <c r="B449" i="15"/>
  <c r="C449" i="15"/>
  <c r="F449" i="15"/>
  <c r="G449" i="15"/>
  <c r="H449" i="15"/>
  <c r="I449" i="15"/>
  <c r="J449" i="15"/>
  <c r="M449" i="15"/>
  <c r="N449" i="15"/>
  <c r="O449" i="15"/>
  <c r="P449" i="15"/>
  <c r="Q449" i="15"/>
  <c r="R449" i="15"/>
  <c r="S449" i="15"/>
  <c r="T449" i="15"/>
  <c r="A450" i="15"/>
  <c r="B450" i="15"/>
  <c r="C450" i="15"/>
  <c r="F450" i="15"/>
  <c r="G450" i="15"/>
  <c r="H450" i="15"/>
  <c r="I450" i="15"/>
  <c r="J450" i="15"/>
  <c r="M450" i="15"/>
  <c r="N450" i="15"/>
  <c r="O450" i="15"/>
  <c r="P450" i="15"/>
  <c r="Q450" i="15"/>
  <c r="R450" i="15"/>
  <c r="S450" i="15"/>
  <c r="T450" i="15"/>
  <c r="A451" i="15"/>
  <c r="B451" i="15"/>
  <c r="C451" i="15"/>
  <c r="F451" i="15"/>
  <c r="G451" i="15"/>
  <c r="H451" i="15"/>
  <c r="I451" i="15"/>
  <c r="J451" i="15"/>
  <c r="M451" i="15"/>
  <c r="N451" i="15"/>
  <c r="O451" i="15"/>
  <c r="P451" i="15"/>
  <c r="Q451" i="15"/>
  <c r="R451" i="15"/>
  <c r="S451" i="15"/>
  <c r="T451" i="15"/>
  <c r="A452" i="15"/>
  <c r="B452" i="15"/>
  <c r="C452" i="15"/>
  <c r="F452" i="15"/>
  <c r="G452" i="15"/>
  <c r="H452" i="15"/>
  <c r="I452" i="15"/>
  <c r="J452" i="15"/>
  <c r="M452" i="15"/>
  <c r="N452" i="15"/>
  <c r="O452" i="15"/>
  <c r="P452" i="15"/>
  <c r="Q452" i="15"/>
  <c r="R452" i="15"/>
  <c r="S452" i="15"/>
  <c r="T452" i="15"/>
  <c r="A453" i="15"/>
  <c r="B453" i="15"/>
  <c r="C453" i="15"/>
  <c r="F453" i="15"/>
  <c r="G453" i="15"/>
  <c r="H453" i="15"/>
  <c r="I453" i="15"/>
  <c r="J453" i="15"/>
  <c r="M453" i="15"/>
  <c r="N453" i="15"/>
  <c r="O453" i="15"/>
  <c r="P453" i="15"/>
  <c r="Q453" i="15"/>
  <c r="R453" i="15"/>
  <c r="S453" i="15"/>
  <c r="T453" i="15"/>
  <c r="A454" i="15"/>
  <c r="B454" i="15"/>
  <c r="C454" i="15"/>
  <c r="F454" i="15"/>
  <c r="G454" i="15"/>
  <c r="H454" i="15"/>
  <c r="I454" i="15"/>
  <c r="J454" i="15"/>
  <c r="M454" i="15"/>
  <c r="N454" i="15"/>
  <c r="O454" i="15"/>
  <c r="P454" i="15"/>
  <c r="Q454" i="15"/>
  <c r="R454" i="15"/>
  <c r="S454" i="15"/>
  <c r="T454" i="15"/>
  <c r="A455" i="15"/>
  <c r="B455" i="15"/>
  <c r="C455" i="15"/>
  <c r="F455" i="15"/>
  <c r="G455" i="15"/>
  <c r="H455" i="15"/>
  <c r="I455" i="15"/>
  <c r="J455" i="15"/>
  <c r="M455" i="15"/>
  <c r="N455" i="15"/>
  <c r="O455" i="15"/>
  <c r="P455" i="15"/>
  <c r="Q455" i="15"/>
  <c r="R455" i="15"/>
  <c r="S455" i="15"/>
  <c r="T455" i="15"/>
  <c r="A456" i="15"/>
  <c r="B456" i="15"/>
  <c r="C456" i="15"/>
  <c r="F456" i="15"/>
  <c r="G456" i="15"/>
  <c r="H456" i="15"/>
  <c r="I456" i="15"/>
  <c r="J456" i="15"/>
  <c r="M456" i="15"/>
  <c r="N456" i="15"/>
  <c r="O456" i="15"/>
  <c r="P456" i="15"/>
  <c r="Q456" i="15"/>
  <c r="S456" i="15"/>
  <c r="T456" i="15"/>
  <c r="A457" i="15"/>
  <c r="B457" i="15"/>
  <c r="C457" i="15"/>
  <c r="F457" i="15"/>
  <c r="G457" i="15"/>
  <c r="H457" i="15"/>
  <c r="I457" i="15"/>
  <c r="J457" i="15"/>
  <c r="M457" i="15"/>
  <c r="N457" i="15"/>
  <c r="O457" i="15"/>
  <c r="P457" i="15"/>
  <c r="Q457" i="15"/>
  <c r="S457" i="15"/>
  <c r="T457" i="15"/>
  <c r="A458" i="15"/>
  <c r="B458" i="15"/>
  <c r="C458" i="15"/>
  <c r="F458" i="15"/>
  <c r="G458" i="15"/>
  <c r="H458" i="15"/>
  <c r="I458" i="15"/>
  <c r="J458" i="15"/>
  <c r="M458" i="15"/>
  <c r="N458" i="15"/>
  <c r="O458" i="15"/>
  <c r="P458" i="15"/>
  <c r="Q458" i="15"/>
  <c r="S458" i="15"/>
  <c r="T458" i="15"/>
  <c r="A459" i="15"/>
  <c r="B459" i="15"/>
  <c r="C459" i="15"/>
  <c r="F459" i="15"/>
  <c r="G459" i="15"/>
  <c r="H459" i="15"/>
  <c r="I459" i="15"/>
  <c r="J459" i="15"/>
  <c r="M459" i="15"/>
  <c r="N459" i="15"/>
  <c r="O459" i="15"/>
  <c r="P459" i="15"/>
  <c r="Q459" i="15"/>
  <c r="R459" i="15"/>
  <c r="S459" i="15"/>
  <c r="T459" i="15"/>
  <c r="A460" i="15"/>
  <c r="B460" i="15"/>
  <c r="C460" i="15"/>
  <c r="F460" i="15"/>
  <c r="G460" i="15"/>
  <c r="H460" i="15"/>
  <c r="I460" i="15"/>
  <c r="J460" i="15"/>
  <c r="M460" i="15"/>
  <c r="N460" i="15"/>
  <c r="O460" i="15"/>
  <c r="P460" i="15"/>
  <c r="Q460" i="15"/>
  <c r="R460" i="15"/>
  <c r="S460" i="15"/>
  <c r="T460" i="15"/>
  <c r="A461" i="15"/>
  <c r="B461" i="15"/>
  <c r="C461" i="15"/>
  <c r="F461" i="15"/>
  <c r="G461" i="15"/>
  <c r="H461" i="15"/>
  <c r="I461" i="15"/>
  <c r="J461" i="15"/>
  <c r="M461" i="15"/>
  <c r="N461" i="15"/>
  <c r="O461" i="15"/>
  <c r="P461" i="15"/>
  <c r="Q461" i="15"/>
  <c r="R461" i="15"/>
  <c r="S461" i="15"/>
  <c r="T461" i="15"/>
  <c r="A462" i="15"/>
  <c r="B462" i="15"/>
  <c r="C462" i="15"/>
  <c r="F462" i="15"/>
  <c r="G462" i="15"/>
  <c r="H462" i="15"/>
  <c r="I462" i="15"/>
  <c r="J462" i="15"/>
  <c r="M462" i="15"/>
  <c r="N462" i="15"/>
  <c r="O462" i="15"/>
  <c r="P462" i="15"/>
  <c r="Q462" i="15"/>
  <c r="R462" i="15"/>
  <c r="S462" i="15"/>
  <c r="T462" i="15"/>
  <c r="A463" i="15"/>
  <c r="B463" i="15"/>
  <c r="C463" i="15"/>
  <c r="F463" i="15"/>
  <c r="G463" i="15"/>
  <c r="H463" i="15"/>
  <c r="I463" i="15"/>
  <c r="J463" i="15"/>
  <c r="M463" i="15"/>
  <c r="N463" i="15"/>
  <c r="O463" i="15"/>
  <c r="P463" i="15"/>
  <c r="Q463" i="15"/>
  <c r="R463" i="15"/>
  <c r="S463" i="15"/>
  <c r="T463" i="15"/>
  <c r="A464" i="15"/>
  <c r="B464" i="15"/>
  <c r="C464" i="15"/>
  <c r="F464" i="15"/>
  <c r="G464" i="15"/>
  <c r="H464" i="15"/>
  <c r="I464" i="15"/>
  <c r="J464" i="15"/>
  <c r="M464" i="15"/>
  <c r="N464" i="15"/>
  <c r="O464" i="15"/>
  <c r="P464" i="15"/>
  <c r="Q464" i="15"/>
  <c r="R464" i="15"/>
  <c r="S464" i="15"/>
  <c r="T464" i="15"/>
  <c r="A465" i="15"/>
  <c r="B465" i="15"/>
  <c r="C465" i="15"/>
  <c r="F465" i="15"/>
  <c r="G465" i="15"/>
  <c r="H465" i="15"/>
  <c r="I465" i="15"/>
  <c r="J465" i="15"/>
  <c r="M465" i="15"/>
  <c r="N465" i="15"/>
  <c r="O465" i="15"/>
  <c r="P465" i="15"/>
  <c r="Q465" i="15"/>
  <c r="R465" i="15"/>
  <c r="S465" i="15"/>
  <c r="T465" i="15"/>
  <c r="A466" i="15"/>
  <c r="B466" i="15"/>
  <c r="C466" i="15"/>
  <c r="F466" i="15"/>
  <c r="G466" i="15"/>
  <c r="H466" i="15"/>
  <c r="I466" i="15"/>
  <c r="J466" i="15"/>
  <c r="M466" i="15"/>
  <c r="N466" i="15"/>
  <c r="O466" i="15"/>
  <c r="P466" i="15"/>
  <c r="Q466" i="15"/>
  <c r="R466" i="15"/>
  <c r="S466" i="15"/>
  <c r="T466" i="15"/>
  <c r="A467" i="15"/>
  <c r="B467" i="15"/>
  <c r="C467" i="15"/>
  <c r="F467" i="15"/>
  <c r="G467" i="15"/>
  <c r="H467" i="15"/>
  <c r="I467" i="15"/>
  <c r="J467" i="15"/>
  <c r="M467" i="15"/>
  <c r="N467" i="15"/>
  <c r="O467" i="15"/>
  <c r="P467" i="15"/>
  <c r="Q467" i="15"/>
  <c r="R467" i="15"/>
  <c r="S467" i="15"/>
  <c r="T467" i="15"/>
  <c r="A468" i="15"/>
  <c r="B468" i="15"/>
  <c r="C468" i="15"/>
  <c r="F468" i="15"/>
  <c r="G468" i="15"/>
  <c r="H468" i="15"/>
  <c r="I468" i="15"/>
  <c r="J468" i="15"/>
  <c r="M468" i="15"/>
  <c r="N468" i="15"/>
  <c r="O468" i="15"/>
  <c r="P468" i="15"/>
  <c r="Q468" i="15"/>
  <c r="R468" i="15"/>
  <c r="S468" i="15"/>
  <c r="T468" i="15"/>
  <c r="A469" i="15"/>
  <c r="B469" i="15"/>
  <c r="C469" i="15"/>
  <c r="F469" i="15"/>
  <c r="G469" i="15"/>
  <c r="H469" i="15"/>
  <c r="I469" i="15"/>
  <c r="J469" i="15"/>
  <c r="M469" i="15"/>
  <c r="N469" i="15"/>
  <c r="O469" i="15"/>
  <c r="P469" i="15"/>
  <c r="Q469" i="15"/>
  <c r="R469" i="15"/>
  <c r="S469" i="15"/>
  <c r="T469" i="15"/>
  <c r="A470" i="15"/>
  <c r="B470" i="15"/>
  <c r="C470" i="15"/>
  <c r="F470" i="15"/>
  <c r="G470" i="15"/>
  <c r="H470" i="15"/>
  <c r="I470" i="15"/>
  <c r="J470" i="15"/>
  <c r="M470" i="15"/>
  <c r="N470" i="15"/>
  <c r="O470" i="15"/>
  <c r="P470" i="15"/>
  <c r="Q470" i="15"/>
  <c r="R470" i="15"/>
  <c r="S470" i="15"/>
  <c r="T470" i="15"/>
  <c r="A471" i="15"/>
  <c r="B471" i="15"/>
  <c r="C471" i="15"/>
  <c r="F471" i="15"/>
  <c r="G471" i="15"/>
  <c r="H471" i="15"/>
  <c r="I471" i="15"/>
  <c r="J471" i="15"/>
  <c r="M471" i="15"/>
  <c r="N471" i="15"/>
  <c r="O471" i="15"/>
  <c r="P471" i="15"/>
  <c r="Q471" i="15"/>
  <c r="R471" i="15"/>
  <c r="S471" i="15"/>
  <c r="T471" i="15"/>
  <c r="A472" i="15"/>
  <c r="B472" i="15"/>
  <c r="C472" i="15"/>
  <c r="F472" i="15"/>
  <c r="G472" i="15"/>
  <c r="H472" i="15"/>
  <c r="I472" i="15"/>
  <c r="J472" i="15"/>
  <c r="M472" i="15"/>
  <c r="N472" i="15"/>
  <c r="O472" i="15"/>
  <c r="P472" i="15"/>
  <c r="Q472" i="15"/>
  <c r="R472" i="15"/>
  <c r="S472" i="15"/>
  <c r="T472" i="15"/>
  <c r="A473" i="15"/>
  <c r="B473" i="15"/>
  <c r="C473" i="15"/>
  <c r="F473" i="15"/>
  <c r="G473" i="15"/>
  <c r="H473" i="15"/>
  <c r="I473" i="15"/>
  <c r="J473" i="15"/>
  <c r="M473" i="15"/>
  <c r="N473" i="15"/>
  <c r="O473" i="15"/>
  <c r="P473" i="15"/>
  <c r="Q473" i="15"/>
  <c r="R473" i="15"/>
  <c r="S473" i="15"/>
  <c r="T473" i="15"/>
  <c r="A474" i="15"/>
  <c r="B474" i="15"/>
  <c r="C474" i="15"/>
  <c r="F474" i="15"/>
  <c r="G474" i="15"/>
  <c r="H474" i="15"/>
  <c r="I474" i="15"/>
  <c r="J474" i="15"/>
  <c r="M474" i="15"/>
  <c r="N474" i="15"/>
  <c r="O474" i="15"/>
  <c r="P474" i="15"/>
  <c r="Q474" i="15"/>
  <c r="R474" i="15"/>
  <c r="S474" i="15"/>
  <c r="T474" i="15"/>
  <c r="A475" i="15"/>
  <c r="B475" i="15"/>
  <c r="C475" i="15"/>
  <c r="F475" i="15"/>
  <c r="G475" i="15"/>
  <c r="H475" i="15"/>
  <c r="I475" i="15"/>
  <c r="J475" i="15"/>
  <c r="M475" i="15"/>
  <c r="N475" i="15"/>
  <c r="O475" i="15"/>
  <c r="P475" i="15"/>
  <c r="Q475" i="15"/>
  <c r="R475" i="15"/>
  <c r="S475" i="15"/>
  <c r="T475" i="15"/>
  <c r="A476" i="15"/>
  <c r="B476" i="15"/>
  <c r="C476" i="15"/>
  <c r="F476" i="15"/>
  <c r="G476" i="15"/>
  <c r="H476" i="15"/>
  <c r="I476" i="15"/>
  <c r="J476" i="15"/>
  <c r="M476" i="15"/>
  <c r="N476" i="15"/>
  <c r="O476" i="15"/>
  <c r="P476" i="15"/>
  <c r="Q476" i="15"/>
  <c r="R476" i="15"/>
  <c r="S476" i="15"/>
  <c r="T476" i="15"/>
  <c r="A477" i="15"/>
  <c r="B477" i="15"/>
  <c r="C477" i="15"/>
  <c r="F477" i="15"/>
  <c r="G477" i="15"/>
  <c r="H477" i="15"/>
  <c r="I477" i="15"/>
  <c r="J477" i="15"/>
  <c r="M477" i="15"/>
  <c r="N477" i="15"/>
  <c r="O477" i="15"/>
  <c r="P477" i="15"/>
  <c r="Q477" i="15"/>
  <c r="R477" i="15"/>
  <c r="S477" i="15"/>
  <c r="T477" i="15"/>
  <c r="A478" i="15"/>
  <c r="B478" i="15"/>
  <c r="C478" i="15"/>
  <c r="F478" i="15"/>
  <c r="G478" i="15"/>
  <c r="H478" i="15"/>
  <c r="I478" i="15"/>
  <c r="J478" i="15"/>
  <c r="M478" i="15"/>
  <c r="N478" i="15"/>
  <c r="O478" i="15"/>
  <c r="P478" i="15"/>
  <c r="Q478" i="15"/>
  <c r="R478" i="15"/>
  <c r="S478" i="15"/>
  <c r="T478" i="15"/>
  <c r="A479" i="15"/>
  <c r="B479" i="15"/>
  <c r="C479" i="15"/>
  <c r="F479" i="15"/>
  <c r="G479" i="15"/>
  <c r="H479" i="15"/>
  <c r="I479" i="15"/>
  <c r="J479" i="15"/>
  <c r="M479" i="15"/>
  <c r="N479" i="15"/>
  <c r="O479" i="15"/>
  <c r="P479" i="15"/>
  <c r="Q479" i="15"/>
  <c r="R479" i="15"/>
  <c r="S479" i="15"/>
  <c r="T479" i="15"/>
  <c r="A480" i="15"/>
  <c r="B480" i="15"/>
  <c r="C480" i="15"/>
  <c r="F480" i="15"/>
  <c r="G480" i="15"/>
  <c r="H480" i="15"/>
  <c r="I480" i="15"/>
  <c r="J480" i="15"/>
  <c r="M480" i="15"/>
  <c r="N480" i="15"/>
  <c r="O480" i="15"/>
  <c r="P480" i="15"/>
  <c r="Q480" i="15"/>
  <c r="R480" i="15"/>
  <c r="S480" i="15"/>
  <c r="T480" i="15"/>
  <c r="A481" i="15"/>
  <c r="B481" i="15"/>
  <c r="C481" i="15"/>
  <c r="F481" i="15"/>
  <c r="G481" i="15"/>
  <c r="H481" i="15"/>
  <c r="I481" i="15"/>
  <c r="J481" i="15"/>
  <c r="M481" i="15"/>
  <c r="N481" i="15"/>
  <c r="O481" i="15"/>
  <c r="P481" i="15"/>
  <c r="Q481" i="15"/>
  <c r="R481" i="15"/>
  <c r="S481" i="15"/>
  <c r="T481" i="15"/>
  <c r="A482" i="15"/>
  <c r="B482" i="15"/>
  <c r="C482" i="15"/>
  <c r="F482" i="15"/>
  <c r="G482" i="15"/>
  <c r="H482" i="15"/>
  <c r="I482" i="15"/>
  <c r="J482" i="15"/>
  <c r="M482" i="15"/>
  <c r="N482" i="15"/>
  <c r="O482" i="15"/>
  <c r="P482" i="15"/>
  <c r="Q482" i="15"/>
  <c r="R482" i="15"/>
  <c r="S482" i="15"/>
  <c r="T482" i="15"/>
  <c r="A483" i="15"/>
  <c r="B483" i="15"/>
  <c r="C483" i="15"/>
  <c r="F483" i="15"/>
  <c r="G483" i="15"/>
  <c r="H483" i="15"/>
  <c r="I483" i="15"/>
  <c r="J483" i="15"/>
  <c r="M483" i="15"/>
  <c r="N483" i="15"/>
  <c r="O483" i="15"/>
  <c r="P483" i="15"/>
  <c r="Q483" i="15"/>
  <c r="R483" i="15"/>
  <c r="S483" i="15"/>
  <c r="T483" i="15"/>
  <c r="A484" i="15"/>
  <c r="B484" i="15"/>
  <c r="C484" i="15"/>
  <c r="F484" i="15"/>
  <c r="G484" i="15"/>
  <c r="H484" i="15"/>
  <c r="I484" i="15"/>
  <c r="J484" i="15"/>
  <c r="M484" i="15"/>
  <c r="N484" i="15"/>
  <c r="O484" i="15"/>
  <c r="P484" i="15"/>
  <c r="Q484" i="15"/>
  <c r="R484" i="15"/>
  <c r="S484" i="15"/>
  <c r="T484" i="15"/>
  <c r="A485" i="15"/>
  <c r="B485" i="15"/>
  <c r="C485" i="15"/>
  <c r="F485" i="15"/>
  <c r="G485" i="15"/>
  <c r="H485" i="15"/>
  <c r="I485" i="15"/>
  <c r="J485" i="15"/>
  <c r="M485" i="15"/>
  <c r="N485" i="15"/>
  <c r="O485" i="15"/>
  <c r="P485" i="15"/>
  <c r="Q485" i="15"/>
  <c r="R485" i="15"/>
  <c r="S485" i="15"/>
  <c r="T485" i="15"/>
  <c r="A486" i="15"/>
  <c r="B486" i="15"/>
  <c r="C486" i="15"/>
  <c r="F486" i="15"/>
  <c r="G486" i="15"/>
  <c r="H486" i="15"/>
  <c r="I486" i="15"/>
  <c r="J486" i="15"/>
  <c r="M486" i="15"/>
  <c r="N486" i="15"/>
  <c r="O486" i="15"/>
  <c r="P486" i="15"/>
  <c r="Q486" i="15"/>
  <c r="R486" i="15"/>
  <c r="S486" i="15"/>
  <c r="T486" i="15"/>
  <c r="A487" i="15"/>
  <c r="B487" i="15"/>
  <c r="C487" i="15"/>
  <c r="F487" i="15"/>
  <c r="G487" i="15"/>
  <c r="H487" i="15"/>
  <c r="I487" i="15"/>
  <c r="J487" i="15"/>
  <c r="M487" i="15"/>
  <c r="N487" i="15"/>
  <c r="O487" i="15"/>
  <c r="P487" i="15"/>
  <c r="Q487" i="15"/>
  <c r="R487" i="15"/>
  <c r="S487" i="15"/>
  <c r="T487" i="15"/>
  <c r="A488" i="15"/>
  <c r="B488" i="15"/>
  <c r="C488" i="15"/>
  <c r="F488" i="15"/>
  <c r="G488" i="15"/>
  <c r="H488" i="15"/>
  <c r="I488" i="15"/>
  <c r="J488" i="15"/>
  <c r="M488" i="15"/>
  <c r="N488" i="15"/>
  <c r="O488" i="15"/>
  <c r="P488" i="15"/>
  <c r="Q488" i="15"/>
  <c r="R488" i="15"/>
  <c r="S488" i="15"/>
  <c r="T488" i="15"/>
  <c r="A489" i="15"/>
  <c r="B489" i="15"/>
  <c r="C489" i="15"/>
  <c r="F489" i="15"/>
  <c r="G489" i="15"/>
  <c r="H489" i="15"/>
  <c r="I489" i="15"/>
  <c r="J489" i="15"/>
  <c r="M489" i="15"/>
  <c r="N489" i="15"/>
  <c r="O489" i="15"/>
  <c r="P489" i="15"/>
  <c r="Q489" i="15"/>
  <c r="R489" i="15"/>
  <c r="S489" i="15"/>
  <c r="T489" i="15"/>
  <c r="A490" i="15"/>
  <c r="B490" i="15"/>
  <c r="C490" i="15"/>
  <c r="F490" i="15"/>
  <c r="G490" i="15"/>
  <c r="H490" i="15"/>
  <c r="I490" i="15"/>
  <c r="J490" i="15"/>
  <c r="M490" i="15"/>
  <c r="N490" i="15"/>
  <c r="O490" i="15"/>
  <c r="P490" i="15"/>
  <c r="Q490" i="15"/>
  <c r="R490" i="15"/>
  <c r="S490" i="15"/>
  <c r="T490" i="15"/>
  <c r="A491" i="15"/>
  <c r="B491" i="15"/>
  <c r="C491" i="15"/>
  <c r="F491" i="15"/>
  <c r="G491" i="15"/>
  <c r="H491" i="15"/>
  <c r="I491" i="15"/>
  <c r="J491" i="15"/>
  <c r="M491" i="15"/>
  <c r="N491" i="15"/>
  <c r="O491" i="15"/>
  <c r="P491" i="15"/>
  <c r="Q491" i="15"/>
  <c r="R491" i="15"/>
  <c r="S491" i="15"/>
  <c r="T491" i="15"/>
  <c r="A492" i="15"/>
  <c r="B492" i="15"/>
  <c r="C492" i="15"/>
  <c r="F492" i="15"/>
  <c r="G492" i="15"/>
  <c r="H492" i="15"/>
  <c r="I492" i="15"/>
  <c r="J492" i="15"/>
  <c r="M492" i="15"/>
  <c r="N492" i="15"/>
  <c r="O492" i="15"/>
  <c r="P492" i="15"/>
  <c r="Q492" i="15"/>
  <c r="R492" i="15"/>
  <c r="S492" i="15"/>
  <c r="T492" i="15"/>
  <c r="A493" i="15"/>
  <c r="B493" i="15"/>
  <c r="C493" i="15"/>
  <c r="F493" i="15"/>
  <c r="G493" i="15"/>
  <c r="H493" i="15"/>
  <c r="I493" i="15"/>
  <c r="J493" i="15"/>
  <c r="M493" i="15"/>
  <c r="N493" i="15"/>
  <c r="O493" i="15"/>
  <c r="P493" i="15"/>
  <c r="Q493" i="15"/>
  <c r="R493" i="15"/>
  <c r="S493" i="15"/>
  <c r="T493" i="15"/>
  <c r="A494" i="15"/>
  <c r="B494" i="15"/>
  <c r="C494" i="15"/>
  <c r="F494" i="15"/>
  <c r="G494" i="15"/>
  <c r="H494" i="15"/>
  <c r="I494" i="15"/>
  <c r="J494" i="15"/>
  <c r="M494" i="15"/>
  <c r="N494" i="15"/>
  <c r="O494" i="15"/>
  <c r="P494" i="15"/>
  <c r="Q494" i="15"/>
  <c r="R494" i="15"/>
  <c r="S494" i="15"/>
  <c r="T494" i="15"/>
  <c r="A495" i="15"/>
  <c r="B495" i="15"/>
  <c r="C495" i="15"/>
  <c r="F495" i="15"/>
  <c r="G495" i="15"/>
  <c r="H495" i="15"/>
  <c r="I495" i="15"/>
  <c r="J495" i="15"/>
  <c r="M495" i="15"/>
  <c r="N495" i="15"/>
  <c r="O495" i="15"/>
  <c r="P495" i="15"/>
  <c r="Q495" i="15"/>
  <c r="R495" i="15"/>
  <c r="S495" i="15"/>
  <c r="T495" i="15"/>
  <c r="A496" i="15"/>
  <c r="B496" i="15"/>
  <c r="C496" i="15"/>
  <c r="F496" i="15"/>
  <c r="G496" i="15"/>
  <c r="H496" i="15"/>
  <c r="I496" i="15"/>
  <c r="J496" i="15"/>
  <c r="M496" i="15"/>
  <c r="N496" i="15"/>
  <c r="O496" i="15"/>
  <c r="P496" i="15"/>
  <c r="Q496" i="15"/>
  <c r="R496" i="15"/>
  <c r="S496" i="15"/>
  <c r="T496" i="15"/>
  <c r="A497" i="15"/>
  <c r="B497" i="15"/>
  <c r="C497" i="15"/>
  <c r="F497" i="15"/>
  <c r="G497" i="15"/>
  <c r="H497" i="15"/>
  <c r="I497" i="15"/>
  <c r="J497" i="15"/>
  <c r="M497" i="15"/>
  <c r="N497" i="15"/>
  <c r="O497" i="15"/>
  <c r="P497" i="15"/>
  <c r="Q497" i="15"/>
  <c r="R497" i="15"/>
  <c r="S497" i="15"/>
  <c r="T497" i="15"/>
  <c r="A498" i="15"/>
  <c r="B498" i="15"/>
  <c r="C498" i="15"/>
  <c r="F498" i="15"/>
  <c r="G498" i="15"/>
  <c r="H498" i="15"/>
  <c r="I498" i="15"/>
  <c r="J498" i="15"/>
  <c r="M498" i="15"/>
  <c r="N498" i="15"/>
  <c r="O498" i="15"/>
  <c r="P498" i="15"/>
  <c r="Q498" i="15"/>
  <c r="R498" i="15"/>
  <c r="S498" i="15"/>
  <c r="T498" i="15"/>
  <c r="A499" i="15"/>
  <c r="B499" i="15"/>
  <c r="C499" i="15"/>
  <c r="F499" i="15"/>
  <c r="G499" i="15"/>
  <c r="H499" i="15"/>
  <c r="I499" i="15"/>
  <c r="J499" i="15"/>
  <c r="M499" i="15"/>
  <c r="N499" i="15"/>
  <c r="O499" i="15"/>
  <c r="P499" i="15"/>
  <c r="Q499" i="15"/>
  <c r="R499" i="15"/>
  <c r="S499" i="15"/>
  <c r="T499" i="15"/>
  <c r="A500" i="15"/>
  <c r="B500" i="15"/>
  <c r="C500" i="15"/>
  <c r="F500" i="15"/>
  <c r="G500" i="15"/>
  <c r="H500" i="15"/>
  <c r="I500" i="15"/>
  <c r="J500" i="15"/>
  <c r="M500" i="15"/>
  <c r="N500" i="15"/>
  <c r="O500" i="15"/>
  <c r="P500" i="15"/>
  <c r="Q500" i="15"/>
  <c r="R500" i="15"/>
  <c r="S500" i="15"/>
  <c r="T500" i="15"/>
  <c r="A501" i="15"/>
  <c r="B501" i="15"/>
  <c r="C501" i="15"/>
  <c r="F501" i="15"/>
  <c r="G501" i="15"/>
  <c r="H501" i="15"/>
  <c r="I501" i="15"/>
  <c r="J501" i="15"/>
  <c r="M501" i="15"/>
  <c r="N501" i="15"/>
  <c r="O501" i="15"/>
  <c r="P501" i="15"/>
  <c r="Q501" i="15"/>
  <c r="R501" i="15"/>
  <c r="S501" i="15"/>
  <c r="T501" i="15"/>
  <c r="A502" i="15"/>
  <c r="B502" i="15"/>
  <c r="C502" i="15"/>
  <c r="F502" i="15"/>
  <c r="G502" i="15"/>
  <c r="H502" i="15"/>
  <c r="I502" i="15"/>
  <c r="J502" i="15"/>
  <c r="M502" i="15"/>
  <c r="N502" i="15"/>
  <c r="O502" i="15"/>
  <c r="P502" i="15"/>
  <c r="Q502" i="15"/>
  <c r="R502" i="15"/>
  <c r="S502" i="15"/>
  <c r="T502" i="15"/>
  <c r="A503" i="15"/>
  <c r="B503" i="15"/>
  <c r="C503" i="15"/>
  <c r="F503" i="15"/>
  <c r="G503" i="15"/>
  <c r="H503" i="15"/>
  <c r="I503" i="15"/>
  <c r="J503" i="15"/>
  <c r="M503" i="15"/>
  <c r="N503" i="15"/>
  <c r="O503" i="15"/>
  <c r="P503" i="15"/>
  <c r="Q503" i="15"/>
  <c r="R503" i="15"/>
  <c r="S503" i="15"/>
  <c r="T503" i="15"/>
  <c r="A504" i="15"/>
  <c r="B504" i="15"/>
  <c r="C504" i="15"/>
  <c r="F504" i="15"/>
  <c r="G504" i="15"/>
  <c r="H504" i="15"/>
  <c r="I504" i="15"/>
  <c r="J504" i="15"/>
  <c r="M504" i="15"/>
  <c r="N504" i="15"/>
  <c r="O504" i="15"/>
  <c r="P504" i="15"/>
  <c r="Q504" i="15"/>
  <c r="R504" i="15"/>
  <c r="S504" i="15"/>
  <c r="T504" i="15"/>
  <c r="A505" i="15"/>
  <c r="B505" i="15"/>
  <c r="C505" i="15"/>
  <c r="F505" i="15"/>
  <c r="G505" i="15"/>
  <c r="H505" i="15"/>
  <c r="I505" i="15"/>
  <c r="J505" i="15"/>
  <c r="M505" i="15"/>
  <c r="N505" i="15"/>
  <c r="O505" i="15"/>
  <c r="P505" i="15"/>
  <c r="Q505" i="15"/>
  <c r="R505" i="15"/>
  <c r="S505" i="15"/>
  <c r="T505" i="15"/>
  <c r="A506" i="15"/>
  <c r="B506" i="15"/>
  <c r="C506" i="15"/>
  <c r="F506" i="15"/>
  <c r="G506" i="15"/>
  <c r="H506" i="15"/>
  <c r="I506" i="15"/>
  <c r="J506" i="15"/>
  <c r="M506" i="15"/>
  <c r="N506" i="15"/>
  <c r="O506" i="15"/>
  <c r="P506" i="15"/>
  <c r="Q506" i="15"/>
  <c r="R506" i="15"/>
  <c r="S506" i="15"/>
  <c r="T506" i="15"/>
  <c r="A507" i="15"/>
  <c r="B507" i="15"/>
  <c r="C507" i="15"/>
  <c r="F507" i="15"/>
  <c r="G507" i="15"/>
  <c r="H507" i="15"/>
  <c r="I507" i="15"/>
  <c r="J507" i="15"/>
  <c r="M507" i="15"/>
  <c r="N507" i="15"/>
  <c r="O507" i="15"/>
  <c r="P507" i="15"/>
  <c r="Q507" i="15"/>
  <c r="R507" i="15"/>
  <c r="S507" i="15"/>
  <c r="T507" i="15"/>
  <c r="A508" i="15"/>
  <c r="B508" i="15"/>
  <c r="C508" i="15"/>
  <c r="F508" i="15"/>
  <c r="G508" i="15"/>
  <c r="H508" i="15"/>
  <c r="I508" i="15"/>
  <c r="J508" i="15"/>
  <c r="M508" i="15"/>
  <c r="N508" i="15"/>
  <c r="O508" i="15"/>
  <c r="P508" i="15"/>
  <c r="Q508" i="15"/>
  <c r="R508" i="15"/>
  <c r="S508" i="15"/>
  <c r="T508" i="15"/>
  <c r="A509" i="15"/>
  <c r="B509" i="15"/>
  <c r="C509" i="15"/>
  <c r="F509" i="15"/>
  <c r="G509" i="15"/>
  <c r="H509" i="15"/>
  <c r="I509" i="15"/>
  <c r="J509" i="15"/>
  <c r="M509" i="15"/>
  <c r="N509" i="15"/>
  <c r="O509" i="15"/>
  <c r="P509" i="15"/>
  <c r="Q509" i="15"/>
  <c r="R509" i="15"/>
  <c r="S509" i="15"/>
  <c r="T509" i="15"/>
  <c r="A510" i="15"/>
  <c r="B510" i="15"/>
  <c r="C510" i="15"/>
  <c r="F510" i="15"/>
  <c r="G510" i="15"/>
  <c r="H510" i="15"/>
  <c r="I510" i="15"/>
  <c r="J510" i="15"/>
  <c r="M510" i="15"/>
  <c r="N510" i="15"/>
  <c r="O510" i="15"/>
  <c r="P510" i="15"/>
  <c r="Q510" i="15"/>
  <c r="R510" i="15"/>
  <c r="S510" i="15"/>
  <c r="T510" i="15"/>
  <c r="A511" i="15"/>
  <c r="B511" i="15"/>
  <c r="C511" i="15"/>
  <c r="F511" i="15"/>
  <c r="G511" i="15"/>
  <c r="H511" i="15"/>
  <c r="I511" i="15"/>
  <c r="J511" i="15"/>
  <c r="M511" i="15"/>
  <c r="N511" i="15"/>
  <c r="O511" i="15"/>
  <c r="P511" i="15"/>
  <c r="Q511" i="15"/>
  <c r="R511" i="15"/>
  <c r="S511" i="15"/>
  <c r="T511" i="15"/>
  <c r="A512" i="15"/>
  <c r="B512" i="15"/>
  <c r="C512" i="15"/>
  <c r="F512" i="15"/>
  <c r="G512" i="15"/>
  <c r="H512" i="15"/>
  <c r="I512" i="15"/>
  <c r="J512" i="15"/>
  <c r="M512" i="15"/>
  <c r="N512" i="15"/>
  <c r="O512" i="15"/>
  <c r="P512" i="15"/>
  <c r="Q512" i="15"/>
  <c r="R512" i="15"/>
  <c r="S512" i="15"/>
  <c r="T512" i="15"/>
  <c r="A513" i="15"/>
  <c r="B513" i="15"/>
  <c r="C513" i="15"/>
  <c r="F513" i="15"/>
  <c r="G513" i="15"/>
  <c r="H513" i="15"/>
  <c r="I513" i="15"/>
  <c r="J513" i="15"/>
  <c r="M513" i="15"/>
  <c r="N513" i="15"/>
  <c r="O513" i="15"/>
  <c r="P513" i="15"/>
  <c r="Q513" i="15"/>
  <c r="R513" i="15"/>
  <c r="S513" i="15"/>
  <c r="T513" i="15"/>
  <c r="A514" i="15"/>
  <c r="B514" i="15"/>
  <c r="C514" i="15"/>
  <c r="F514" i="15"/>
  <c r="G514" i="15"/>
  <c r="H514" i="15"/>
  <c r="I514" i="15"/>
  <c r="J514" i="15"/>
  <c r="M514" i="15"/>
  <c r="N514" i="15"/>
  <c r="O514" i="15"/>
  <c r="P514" i="15"/>
  <c r="Q514" i="15"/>
  <c r="R514" i="15"/>
  <c r="S514" i="15"/>
  <c r="T514" i="15"/>
  <c r="A515" i="15"/>
  <c r="B515" i="15"/>
  <c r="C515" i="15"/>
  <c r="F515" i="15"/>
  <c r="G515" i="15"/>
  <c r="H515" i="15"/>
  <c r="I515" i="15"/>
  <c r="J515" i="15"/>
  <c r="M515" i="15"/>
  <c r="N515" i="15"/>
  <c r="O515" i="15"/>
  <c r="P515" i="15"/>
  <c r="Q515" i="15"/>
  <c r="R515" i="15"/>
  <c r="S515" i="15"/>
  <c r="T515" i="15"/>
  <c r="A516" i="15"/>
  <c r="B516" i="15"/>
  <c r="C516" i="15"/>
  <c r="F516" i="15"/>
  <c r="G516" i="15"/>
  <c r="H516" i="15"/>
  <c r="I516" i="15"/>
  <c r="J516" i="15"/>
  <c r="M516" i="15"/>
  <c r="N516" i="15"/>
  <c r="O516" i="15"/>
  <c r="P516" i="15"/>
  <c r="Q516" i="15"/>
  <c r="R516" i="15"/>
  <c r="S516" i="15"/>
  <c r="T516" i="15"/>
  <c r="A517" i="15"/>
  <c r="B517" i="15"/>
  <c r="C517" i="15"/>
  <c r="F517" i="15"/>
  <c r="G517" i="15"/>
  <c r="H517" i="15"/>
  <c r="I517" i="15"/>
  <c r="J517" i="15"/>
  <c r="M517" i="15"/>
  <c r="N517" i="15"/>
  <c r="O517" i="15"/>
  <c r="P517" i="15"/>
  <c r="Q517" i="15"/>
  <c r="R517" i="15"/>
  <c r="S517" i="15"/>
  <c r="T517" i="15"/>
  <c r="A518" i="15"/>
  <c r="B518" i="15"/>
  <c r="C518" i="15"/>
  <c r="F518" i="15"/>
  <c r="G518" i="15"/>
  <c r="H518" i="15"/>
  <c r="I518" i="15"/>
  <c r="J518" i="15"/>
  <c r="M518" i="15"/>
  <c r="N518" i="15"/>
  <c r="O518" i="15"/>
  <c r="P518" i="15"/>
  <c r="Q518" i="15"/>
  <c r="R518" i="15"/>
  <c r="S518" i="15"/>
  <c r="T518" i="15"/>
  <c r="A519" i="15"/>
  <c r="B519" i="15"/>
  <c r="C519" i="15"/>
  <c r="F519" i="15"/>
  <c r="G519" i="15"/>
  <c r="H519" i="15"/>
  <c r="I519" i="15"/>
  <c r="J519" i="15"/>
  <c r="M519" i="15"/>
  <c r="N519" i="15"/>
  <c r="O519" i="15"/>
  <c r="P519" i="15"/>
  <c r="Q519" i="15"/>
  <c r="R519" i="15"/>
  <c r="S519" i="15"/>
  <c r="T519" i="15"/>
  <c r="A520" i="15"/>
  <c r="B520" i="15"/>
  <c r="C520" i="15"/>
  <c r="F520" i="15"/>
  <c r="G520" i="15"/>
  <c r="H520" i="15"/>
  <c r="I520" i="15"/>
  <c r="J520" i="15"/>
  <c r="M520" i="15"/>
  <c r="N520" i="15"/>
  <c r="O520" i="15"/>
  <c r="P520" i="15"/>
  <c r="Q520" i="15"/>
  <c r="R520" i="15"/>
  <c r="S520" i="15"/>
  <c r="T520" i="15"/>
  <c r="A521" i="15"/>
  <c r="B521" i="15"/>
  <c r="C521" i="15"/>
  <c r="F521" i="15"/>
  <c r="G521" i="15"/>
  <c r="H521" i="15"/>
  <c r="I521" i="15"/>
  <c r="J521" i="15"/>
  <c r="M521" i="15"/>
  <c r="N521" i="15"/>
  <c r="O521" i="15"/>
  <c r="P521" i="15"/>
  <c r="Q521" i="15"/>
  <c r="R521" i="15"/>
  <c r="S521" i="15"/>
  <c r="T521" i="15"/>
  <c r="A522" i="15"/>
  <c r="B522" i="15"/>
  <c r="C522" i="15"/>
  <c r="F522" i="15"/>
  <c r="G522" i="15"/>
  <c r="H522" i="15"/>
  <c r="I522" i="15"/>
  <c r="J522" i="15"/>
  <c r="M522" i="15"/>
  <c r="N522" i="15"/>
  <c r="O522" i="15"/>
  <c r="P522" i="15"/>
  <c r="Q522" i="15"/>
  <c r="R522" i="15"/>
  <c r="S522" i="15"/>
  <c r="T522" i="15"/>
  <c r="A523" i="15"/>
  <c r="B523" i="15"/>
  <c r="C523" i="15"/>
  <c r="F523" i="15"/>
  <c r="G523" i="15"/>
  <c r="H523" i="15"/>
  <c r="I523" i="15"/>
  <c r="J523" i="15"/>
  <c r="M523" i="15"/>
  <c r="N523" i="15"/>
  <c r="O523" i="15"/>
  <c r="P523" i="15"/>
  <c r="Q523" i="15"/>
  <c r="R523" i="15"/>
  <c r="S523" i="15"/>
  <c r="T523" i="15"/>
  <c r="A524" i="15"/>
  <c r="B524" i="15"/>
  <c r="C524" i="15"/>
  <c r="F524" i="15"/>
  <c r="G524" i="15"/>
  <c r="H524" i="15"/>
  <c r="I524" i="15"/>
  <c r="J524" i="15"/>
  <c r="M524" i="15"/>
  <c r="N524" i="15"/>
  <c r="O524" i="15"/>
  <c r="P524" i="15"/>
  <c r="Q524" i="15"/>
  <c r="R524" i="15"/>
  <c r="S524" i="15"/>
  <c r="T524" i="15"/>
  <c r="A525" i="15"/>
  <c r="B525" i="15"/>
  <c r="C525" i="15"/>
  <c r="F525" i="15"/>
  <c r="G525" i="15"/>
  <c r="H525" i="15"/>
  <c r="I525" i="15"/>
  <c r="J525" i="15"/>
  <c r="M525" i="15"/>
  <c r="N525" i="15"/>
  <c r="O525" i="15"/>
  <c r="P525" i="15"/>
  <c r="Q525" i="15"/>
  <c r="R525" i="15"/>
  <c r="S525" i="15"/>
  <c r="T525" i="15"/>
  <c r="A526" i="15"/>
  <c r="B526" i="15"/>
  <c r="C526" i="15"/>
  <c r="F526" i="15"/>
  <c r="G526" i="15"/>
  <c r="H526" i="15"/>
  <c r="I526" i="15"/>
  <c r="J526" i="15"/>
  <c r="M526" i="15"/>
  <c r="N526" i="15"/>
  <c r="O526" i="15"/>
  <c r="P526" i="15"/>
  <c r="Q526" i="15"/>
  <c r="R526" i="15"/>
  <c r="S526" i="15"/>
  <c r="T526" i="15"/>
  <c r="A527" i="15"/>
  <c r="B527" i="15"/>
  <c r="C527" i="15"/>
  <c r="F527" i="15"/>
  <c r="G527" i="15"/>
  <c r="H527" i="15"/>
  <c r="I527" i="15"/>
  <c r="J527" i="15"/>
  <c r="M527" i="15"/>
  <c r="N527" i="15"/>
  <c r="O527" i="15"/>
  <c r="P527" i="15"/>
  <c r="Q527" i="15"/>
  <c r="R527" i="15"/>
  <c r="S527" i="15"/>
  <c r="T527" i="15"/>
  <c r="A528" i="15"/>
  <c r="B528" i="15"/>
  <c r="C528" i="15"/>
  <c r="F528" i="15"/>
  <c r="G528" i="15"/>
  <c r="H528" i="15"/>
  <c r="I528" i="15"/>
  <c r="J528" i="15"/>
  <c r="M528" i="15"/>
  <c r="N528" i="15"/>
  <c r="O528" i="15"/>
  <c r="P528" i="15"/>
  <c r="Q528" i="15"/>
  <c r="R528" i="15"/>
  <c r="S528" i="15"/>
  <c r="T528" i="15"/>
  <c r="A529" i="15"/>
  <c r="B529" i="15"/>
  <c r="C529" i="15"/>
  <c r="F529" i="15"/>
  <c r="G529" i="15"/>
  <c r="H529" i="15"/>
  <c r="I529" i="15"/>
  <c r="J529" i="15"/>
  <c r="M529" i="15"/>
  <c r="N529" i="15"/>
  <c r="O529" i="15"/>
  <c r="P529" i="15"/>
  <c r="Q529" i="15"/>
  <c r="R529" i="15"/>
  <c r="S529" i="15"/>
  <c r="T529" i="15"/>
  <c r="A530" i="15"/>
  <c r="B530" i="15"/>
  <c r="C530" i="15"/>
  <c r="F530" i="15"/>
  <c r="G530" i="15"/>
  <c r="H530" i="15"/>
  <c r="I530" i="15"/>
  <c r="J530" i="15"/>
  <c r="M530" i="15"/>
  <c r="N530" i="15"/>
  <c r="O530" i="15"/>
  <c r="P530" i="15"/>
  <c r="Q530" i="15"/>
  <c r="R530" i="15"/>
  <c r="S530" i="15"/>
  <c r="T530" i="15"/>
  <c r="A531" i="15"/>
  <c r="B531" i="15"/>
  <c r="C531" i="15"/>
  <c r="F531" i="15"/>
  <c r="G531" i="15"/>
  <c r="H531" i="15"/>
  <c r="I531" i="15"/>
  <c r="J531" i="15"/>
  <c r="M531" i="15"/>
  <c r="N531" i="15"/>
  <c r="O531" i="15"/>
  <c r="P531" i="15"/>
  <c r="Q531" i="15"/>
  <c r="R531" i="15"/>
  <c r="S531" i="15"/>
  <c r="T531" i="15"/>
  <c r="A532" i="15"/>
  <c r="B532" i="15"/>
  <c r="C532" i="15"/>
  <c r="F532" i="15"/>
  <c r="G532" i="15"/>
  <c r="H532" i="15"/>
  <c r="I532" i="15"/>
  <c r="J532" i="15"/>
  <c r="M532" i="15"/>
  <c r="N532" i="15"/>
  <c r="O532" i="15"/>
  <c r="P532" i="15"/>
  <c r="Q532" i="15"/>
  <c r="R532" i="15"/>
  <c r="S532" i="15"/>
  <c r="T532" i="15"/>
  <c r="A533" i="15"/>
  <c r="B533" i="15"/>
  <c r="C533" i="15"/>
  <c r="F533" i="15"/>
  <c r="G533" i="15"/>
  <c r="H533" i="15"/>
  <c r="I533" i="15"/>
  <c r="J533" i="15"/>
  <c r="M533" i="15"/>
  <c r="N533" i="15"/>
  <c r="O533" i="15"/>
  <c r="P533" i="15"/>
  <c r="Q533" i="15"/>
  <c r="R533" i="15"/>
  <c r="S533" i="15"/>
  <c r="T533" i="15"/>
  <c r="A534" i="15"/>
  <c r="B534" i="15"/>
  <c r="C534" i="15"/>
  <c r="F534" i="15"/>
  <c r="G534" i="15"/>
  <c r="H534" i="15"/>
  <c r="I534" i="15"/>
  <c r="J534" i="15"/>
  <c r="M534" i="15"/>
  <c r="N534" i="15"/>
  <c r="O534" i="15"/>
  <c r="P534" i="15"/>
  <c r="Q534" i="15"/>
  <c r="R534" i="15"/>
  <c r="S534" i="15"/>
  <c r="T534" i="15"/>
  <c r="A535" i="15"/>
  <c r="B535" i="15"/>
  <c r="C535" i="15"/>
  <c r="F535" i="15"/>
  <c r="G535" i="15"/>
  <c r="H535" i="15"/>
  <c r="I535" i="15"/>
  <c r="J535" i="15"/>
  <c r="M535" i="15"/>
  <c r="N535" i="15"/>
  <c r="O535" i="15"/>
  <c r="P535" i="15"/>
  <c r="Q535" i="15"/>
  <c r="R535" i="15"/>
  <c r="S535" i="15"/>
  <c r="T535" i="15"/>
  <c r="A536" i="15"/>
  <c r="B536" i="15"/>
  <c r="C536" i="15"/>
  <c r="F536" i="15"/>
  <c r="G536" i="15"/>
  <c r="H536" i="15"/>
  <c r="I536" i="15"/>
  <c r="J536" i="15"/>
  <c r="M536" i="15"/>
  <c r="N536" i="15"/>
  <c r="O536" i="15"/>
  <c r="P536" i="15"/>
  <c r="Q536" i="15"/>
  <c r="R536" i="15"/>
  <c r="S536" i="15"/>
  <c r="T536" i="15"/>
  <c r="A537" i="15"/>
  <c r="B537" i="15"/>
  <c r="C537" i="15"/>
  <c r="F537" i="15"/>
  <c r="G537" i="15"/>
  <c r="H537" i="15"/>
  <c r="I537" i="15"/>
  <c r="J537" i="15"/>
  <c r="M537" i="15"/>
  <c r="N537" i="15"/>
  <c r="O537" i="15"/>
  <c r="P537" i="15"/>
  <c r="Q537" i="15"/>
  <c r="R537" i="15"/>
  <c r="S537" i="15"/>
  <c r="T537" i="15"/>
  <c r="A538" i="15"/>
  <c r="B538" i="15"/>
  <c r="C538" i="15"/>
  <c r="F538" i="15"/>
  <c r="G538" i="15"/>
  <c r="H538" i="15"/>
  <c r="I538" i="15"/>
  <c r="J538" i="15"/>
  <c r="M538" i="15"/>
  <c r="N538" i="15"/>
  <c r="O538" i="15"/>
  <c r="P538" i="15"/>
  <c r="Q538" i="15"/>
  <c r="R538" i="15"/>
  <c r="S538" i="15"/>
  <c r="T538" i="15"/>
  <c r="A539" i="15"/>
  <c r="B539" i="15"/>
  <c r="C539" i="15"/>
  <c r="F539" i="15"/>
  <c r="G539" i="15"/>
  <c r="H539" i="15"/>
  <c r="I539" i="15"/>
  <c r="J539" i="15"/>
  <c r="M539" i="15"/>
  <c r="N539" i="15"/>
  <c r="O539" i="15"/>
  <c r="P539" i="15"/>
  <c r="Q539" i="15"/>
  <c r="R539" i="15"/>
  <c r="S539" i="15"/>
  <c r="T539" i="15"/>
  <c r="A540" i="15"/>
  <c r="B540" i="15"/>
  <c r="C540" i="15"/>
  <c r="F540" i="15"/>
  <c r="G540" i="15"/>
  <c r="H540" i="15"/>
  <c r="I540" i="15"/>
  <c r="J540" i="15"/>
  <c r="M540" i="15"/>
  <c r="N540" i="15"/>
  <c r="O540" i="15"/>
  <c r="P540" i="15"/>
  <c r="Q540" i="15"/>
  <c r="R540" i="15"/>
  <c r="S540" i="15"/>
  <c r="T540" i="15"/>
  <c r="A541" i="15"/>
  <c r="B541" i="15"/>
  <c r="C541" i="15"/>
  <c r="F541" i="15"/>
  <c r="G541" i="15"/>
  <c r="H541" i="15"/>
  <c r="I541" i="15"/>
  <c r="J541" i="15"/>
  <c r="M541" i="15"/>
  <c r="N541" i="15"/>
  <c r="O541" i="15"/>
  <c r="P541" i="15"/>
  <c r="Q541" i="15"/>
  <c r="R541" i="15"/>
  <c r="S541" i="15"/>
  <c r="T541" i="15"/>
  <c r="A542" i="15"/>
  <c r="B542" i="15"/>
  <c r="C542" i="15"/>
  <c r="F542" i="15"/>
  <c r="G542" i="15"/>
  <c r="H542" i="15"/>
  <c r="I542" i="15"/>
  <c r="J542" i="15"/>
  <c r="M542" i="15"/>
  <c r="N542" i="15"/>
  <c r="O542" i="15"/>
  <c r="P542" i="15"/>
  <c r="Q542" i="15"/>
  <c r="R542" i="15"/>
  <c r="S542" i="15"/>
  <c r="T542" i="15"/>
  <c r="A543" i="15"/>
  <c r="B543" i="15"/>
  <c r="C543" i="15"/>
  <c r="F543" i="15"/>
  <c r="G543" i="15"/>
  <c r="H543" i="15"/>
  <c r="I543" i="15"/>
  <c r="J543" i="15"/>
  <c r="M543" i="15"/>
  <c r="N543" i="15"/>
  <c r="O543" i="15"/>
  <c r="P543" i="15"/>
  <c r="Q543" i="15"/>
  <c r="R543" i="15"/>
  <c r="S543" i="15"/>
  <c r="T543" i="15"/>
  <c r="A544" i="15"/>
  <c r="B544" i="15"/>
  <c r="C544" i="15"/>
  <c r="F544" i="15"/>
  <c r="G544" i="15"/>
  <c r="H544" i="15"/>
  <c r="I544" i="15"/>
  <c r="J544" i="15"/>
  <c r="M544" i="15"/>
  <c r="N544" i="15"/>
  <c r="O544" i="15"/>
  <c r="P544" i="15"/>
  <c r="Q544" i="15"/>
  <c r="R544" i="15"/>
  <c r="S544" i="15"/>
  <c r="T544" i="15"/>
  <c r="A545" i="15"/>
  <c r="B545" i="15"/>
  <c r="C545" i="15"/>
  <c r="F545" i="15"/>
  <c r="G545" i="15"/>
  <c r="H545" i="15"/>
  <c r="I545" i="15"/>
  <c r="J545" i="15"/>
  <c r="M545" i="15"/>
  <c r="N545" i="15"/>
  <c r="O545" i="15"/>
  <c r="P545" i="15"/>
  <c r="Q545" i="15"/>
  <c r="R545" i="15"/>
  <c r="S545" i="15"/>
  <c r="T545" i="15"/>
  <c r="A546" i="15"/>
  <c r="B546" i="15"/>
  <c r="C546" i="15"/>
  <c r="F546" i="15"/>
  <c r="G546" i="15"/>
  <c r="H546" i="15"/>
  <c r="I546" i="15"/>
  <c r="J546" i="15"/>
  <c r="M546" i="15"/>
  <c r="N546" i="15"/>
  <c r="O546" i="15"/>
  <c r="P546" i="15"/>
  <c r="Q546" i="15"/>
  <c r="R546" i="15"/>
  <c r="S546" i="15"/>
  <c r="T546" i="15"/>
  <c r="A547" i="15"/>
  <c r="B547" i="15"/>
  <c r="C547" i="15"/>
  <c r="F547" i="15"/>
  <c r="G547" i="15"/>
  <c r="H547" i="15"/>
  <c r="I547" i="15"/>
  <c r="J547" i="15"/>
  <c r="M547" i="15"/>
  <c r="N547" i="15"/>
  <c r="O547" i="15"/>
  <c r="P547" i="15"/>
  <c r="Q547" i="15"/>
  <c r="R547" i="15"/>
  <c r="S547" i="15"/>
  <c r="T547" i="15"/>
  <c r="A548" i="15"/>
  <c r="B548" i="15"/>
  <c r="C548" i="15"/>
  <c r="F548" i="15"/>
  <c r="G548" i="15"/>
  <c r="H548" i="15"/>
  <c r="I548" i="15"/>
  <c r="J548" i="15"/>
  <c r="M548" i="15"/>
  <c r="N548" i="15"/>
  <c r="O548" i="15"/>
  <c r="P548" i="15"/>
  <c r="Q548" i="15"/>
  <c r="R548" i="15"/>
  <c r="S548" i="15"/>
  <c r="T548" i="15"/>
  <c r="A549" i="15"/>
  <c r="B549" i="15"/>
  <c r="C549" i="15"/>
  <c r="F549" i="15"/>
  <c r="G549" i="15"/>
  <c r="H549" i="15"/>
  <c r="I549" i="15"/>
  <c r="J549" i="15"/>
  <c r="M549" i="15"/>
  <c r="N549" i="15"/>
  <c r="O549" i="15"/>
  <c r="P549" i="15"/>
  <c r="Q549" i="15"/>
  <c r="R549" i="15"/>
  <c r="S549" i="15"/>
  <c r="T549" i="15"/>
  <c r="A550" i="15"/>
  <c r="B550" i="15"/>
  <c r="C550" i="15"/>
  <c r="F550" i="15"/>
  <c r="G550" i="15"/>
  <c r="H550" i="15"/>
  <c r="I550" i="15"/>
  <c r="J550" i="15"/>
  <c r="M550" i="15"/>
  <c r="N550" i="15"/>
  <c r="O550" i="15"/>
  <c r="P550" i="15"/>
  <c r="Q550" i="15"/>
  <c r="R550" i="15"/>
  <c r="S550" i="15"/>
  <c r="T550" i="15"/>
  <c r="A551" i="15"/>
  <c r="B551" i="15"/>
  <c r="C551" i="15"/>
  <c r="F551" i="15"/>
  <c r="G551" i="15"/>
  <c r="H551" i="15"/>
  <c r="I551" i="15"/>
  <c r="J551" i="15"/>
  <c r="M551" i="15"/>
  <c r="N551" i="15"/>
  <c r="O551" i="15"/>
  <c r="P551" i="15"/>
  <c r="Q551" i="15"/>
  <c r="R551" i="15"/>
  <c r="S551" i="15"/>
  <c r="T551" i="15"/>
  <c r="A552" i="15"/>
  <c r="B552" i="15"/>
  <c r="C552" i="15"/>
  <c r="F552" i="15"/>
  <c r="G552" i="15"/>
  <c r="H552" i="15"/>
  <c r="I552" i="15"/>
  <c r="J552" i="15"/>
  <c r="M552" i="15"/>
  <c r="N552" i="15"/>
  <c r="O552" i="15"/>
  <c r="P552" i="15"/>
  <c r="Q552" i="15"/>
  <c r="R552" i="15"/>
  <c r="S552" i="15"/>
  <c r="T552" i="15"/>
  <c r="A553" i="15"/>
  <c r="B553" i="15"/>
  <c r="C553" i="15"/>
  <c r="F553" i="15"/>
  <c r="G553" i="15"/>
  <c r="H553" i="15"/>
  <c r="I553" i="15"/>
  <c r="J553" i="15"/>
  <c r="M553" i="15"/>
  <c r="N553" i="15"/>
  <c r="O553" i="15"/>
  <c r="P553" i="15"/>
  <c r="Q553" i="15"/>
  <c r="R553" i="15"/>
  <c r="S553" i="15"/>
  <c r="T553" i="15"/>
  <c r="A554" i="15"/>
  <c r="B554" i="15"/>
  <c r="C554" i="15"/>
  <c r="F554" i="15"/>
  <c r="G554" i="15"/>
  <c r="H554" i="15"/>
  <c r="I554" i="15"/>
  <c r="J554" i="15"/>
  <c r="M554" i="15"/>
  <c r="N554" i="15"/>
  <c r="O554" i="15"/>
  <c r="P554" i="15"/>
  <c r="Q554" i="15"/>
  <c r="R554" i="15"/>
  <c r="S554" i="15"/>
  <c r="T554" i="15"/>
  <c r="A555" i="15"/>
  <c r="B555" i="15"/>
  <c r="C555" i="15"/>
  <c r="F555" i="15"/>
  <c r="G555" i="15"/>
  <c r="H555" i="15"/>
  <c r="I555" i="15"/>
  <c r="J555" i="15"/>
  <c r="M555" i="15"/>
  <c r="N555" i="15"/>
  <c r="O555" i="15"/>
  <c r="P555" i="15"/>
  <c r="Q555" i="15"/>
  <c r="R555" i="15"/>
  <c r="S555" i="15"/>
  <c r="T555" i="15"/>
  <c r="A556" i="15"/>
  <c r="B556" i="15"/>
  <c r="C556" i="15"/>
  <c r="F556" i="15"/>
  <c r="G556" i="15"/>
  <c r="H556" i="15"/>
  <c r="I556" i="15"/>
  <c r="J556" i="15"/>
  <c r="M556" i="15"/>
  <c r="N556" i="15"/>
  <c r="O556" i="15"/>
  <c r="P556" i="15"/>
  <c r="Q556" i="15"/>
  <c r="R556" i="15"/>
  <c r="S556" i="15"/>
  <c r="T556" i="15"/>
  <c r="A557" i="15"/>
  <c r="B557" i="15"/>
  <c r="C557" i="15"/>
  <c r="F557" i="15"/>
  <c r="G557" i="15"/>
  <c r="H557" i="15"/>
  <c r="I557" i="15"/>
  <c r="J557" i="15"/>
  <c r="M557" i="15"/>
  <c r="N557" i="15"/>
  <c r="O557" i="15"/>
  <c r="P557" i="15"/>
  <c r="Q557" i="15"/>
  <c r="R557" i="15"/>
  <c r="S557" i="15"/>
  <c r="T557" i="15"/>
  <c r="A558" i="15"/>
  <c r="B558" i="15"/>
  <c r="C558" i="15"/>
  <c r="F558" i="15"/>
  <c r="G558" i="15"/>
  <c r="H558" i="15"/>
  <c r="I558" i="15"/>
  <c r="J558" i="15"/>
  <c r="M558" i="15"/>
  <c r="N558" i="15"/>
  <c r="O558" i="15"/>
  <c r="P558" i="15"/>
  <c r="Q558" i="15"/>
  <c r="R558" i="15"/>
  <c r="S558" i="15"/>
  <c r="T558" i="15"/>
  <c r="A559" i="15"/>
  <c r="B559" i="15"/>
  <c r="C559" i="15"/>
  <c r="F559" i="15"/>
  <c r="G559" i="15"/>
  <c r="H559" i="15"/>
  <c r="I559" i="15"/>
  <c r="J559" i="15"/>
  <c r="M559" i="15"/>
  <c r="N559" i="15"/>
  <c r="O559" i="15"/>
  <c r="P559" i="15"/>
  <c r="Q559" i="15"/>
  <c r="R559" i="15"/>
  <c r="S559" i="15"/>
  <c r="T559" i="15"/>
  <c r="A560" i="15"/>
  <c r="B560" i="15"/>
  <c r="C560" i="15"/>
  <c r="F560" i="15"/>
  <c r="G560" i="15"/>
  <c r="H560" i="15"/>
  <c r="I560" i="15"/>
  <c r="J560" i="15"/>
  <c r="M560" i="15"/>
  <c r="N560" i="15"/>
  <c r="O560" i="15"/>
  <c r="P560" i="15"/>
  <c r="Q560" i="15"/>
  <c r="R560" i="15"/>
  <c r="S560" i="15"/>
  <c r="T560" i="15"/>
  <c r="A561" i="15"/>
  <c r="B561" i="15"/>
  <c r="C561" i="15"/>
  <c r="F561" i="15"/>
  <c r="G561" i="15"/>
  <c r="H561" i="15"/>
  <c r="I561" i="15"/>
  <c r="J561" i="15"/>
  <c r="M561" i="15"/>
  <c r="N561" i="15"/>
  <c r="O561" i="15"/>
  <c r="P561" i="15"/>
  <c r="Q561" i="15"/>
  <c r="R561" i="15"/>
  <c r="S561" i="15"/>
  <c r="T561" i="15"/>
  <c r="A562" i="15"/>
  <c r="B562" i="15"/>
  <c r="C562" i="15"/>
  <c r="F562" i="15"/>
  <c r="G562" i="15"/>
  <c r="H562" i="15"/>
  <c r="I562" i="15"/>
  <c r="J562" i="15"/>
  <c r="M562" i="15"/>
  <c r="N562" i="15"/>
  <c r="O562" i="15"/>
  <c r="P562" i="15"/>
  <c r="Q562" i="15"/>
  <c r="R562" i="15"/>
  <c r="S562" i="15"/>
  <c r="T562" i="15"/>
  <c r="A563" i="15"/>
  <c r="B563" i="15"/>
  <c r="C563" i="15"/>
  <c r="F563" i="15"/>
  <c r="G563" i="15"/>
  <c r="H563" i="15"/>
  <c r="I563" i="15"/>
  <c r="J563" i="15"/>
  <c r="M563" i="15"/>
  <c r="N563" i="15"/>
  <c r="O563" i="15"/>
  <c r="P563" i="15"/>
  <c r="Q563" i="15"/>
  <c r="R563" i="15"/>
  <c r="S563" i="15"/>
  <c r="T563" i="15"/>
  <c r="A564" i="15"/>
  <c r="B564" i="15"/>
  <c r="C564" i="15"/>
  <c r="F564" i="15"/>
  <c r="G564" i="15"/>
  <c r="H564" i="15"/>
  <c r="I564" i="15"/>
  <c r="J564" i="15"/>
  <c r="M564" i="15"/>
  <c r="N564" i="15"/>
  <c r="O564" i="15"/>
  <c r="P564" i="15"/>
  <c r="Q564" i="15"/>
  <c r="R564" i="15"/>
  <c r="S564" i="15"/>
  <c r="T564" i="15"/>
  <c r="A565" i="15"/>
  <c r="B565" i="15"/>
  <c r="C565" i="15"/>
  <c r="F565" i="15"/>
  <c r="G565" i="15"/>
  <c r="H565" i="15"/>
  <c r="I565" i="15"/>
  <c r="J565" i="15"/>
  <c r="M565" i="15"/>
  <c r="N565" i="15"/>
  <c r="O565" i="15"/>
  <c r="P565" i="15"/>
  <c r="Q565" i="15"/>
  <c r="R565" i="15"/>
  <c r="S565" i="15"/>
  <c r="T565" i="15"/>
  <c r="A566" i="15"/>
  <c r="B566" i="15"/>
  <c r="C566" i="15"/>
  <c r="F566" i="15"/>
  <c r="G566" i="15"/>
  <c r="H566" i="15"/>
  <c r="I566" i="15"/>
  <c r="J566" i="15"/>
  <c r="M566" i="15"/>
  <c r="N566" i="15"/>
  <c r="O566" i="15"/>
  <c r="P566" i="15"/>
  <c r="Q566" i="15"/>
  <c r="R566" i="15"/>
  <c r="S566" i="15"/>
  <c r="T566" i="15"/>
  <c r="A567" i="15"/>
  <c r="B567" i="15"/>
  <c r="C567" i="15"/>
  <c r="F567" i="15"/>
  <c r="G567" i="15"/>
  <c r="H567" i="15"/>
  <c r="I567" i="15"/>
  <c r="J567" i="15"/>
  <c r="M567" i="15"/>
  <c r="N567" i="15"/>
  <c r="O567" i="15"/>
  <c r="P567" i="15"/>
  <c r="Q567" i="15"/>
  <c r="R567" i="15"/>
  <c r="S567" i="15"/>
  <c r="T567" i="15"/>
  <c r="A568" i="15"/>
  <c r="B568" i="15"/>
  <c r="C568" i="15"/>
  <c r="F568" i="15"/>
  <c r="G568" i="15"/>
  <c r="H568" i="15"/>
  <c r="I568" i="15"/>
  <c r="J568" i="15"/>
  <c r="M568" i="15"/>
  <c r="N568" i="15"/>
  <c r="O568" i="15"/>
  <c r="P568" i="15"/>
  <c r="Q568" i="15"/>
  <c r="R568" i="15"/>
  <c r="S568" i="15"/>
  <c r="T568" i="15"/>
  <c r="A569" i="15"/>
  <c r="B569" i="15"/>
  <c r="C569" i="15"/>
  <c r="F569" i="15"/>
  <c r="G569" i="15"/>
  <c r="H569" i="15"/>
  <c r="I569" i="15"/>
  <c r="J569" i="15"/>
  <c r="M569" i="15"/>
  <c r="N569" i="15"/>
  <c r="O569" i="15"/>
  <c r="P569" i="15"/>
  <c r="Q569" i="15"/>
  <c r="R569" i="15"/>
  <c r="S569" i="15"/>
  <c r="T569" i="15"/>
  <c r="A570" i="15"/>
  <c r="B570" i="15"/>
  <c r="C570" i="15"/>
  <c r="F570" i="15"/>
  <c r="G570" i="15"/>
  <c r="H570" i="15"/>
  <c r="I570" i="15"/>
  <c r="J570" i="15"/>
  <c r="M570" i="15"/>
  <c r="N570" i="15"/>
  <c r="O570" i="15"/>
  <c r="P570" i="15"/>
  <c r="Q570" i="15"/>
  <c r="R570" i="15"/>
  <c r="S570" i="15"/>
  <c r="T570" i="15"/>
  <c r="A571" i="15"/>
  <c r="B571" i="15"/>
  <c r="C571" i="15"/>
  <c r="F571" i="15"/>
  <c r="G571" i="15"/>
  <c r="H571" i="15"/>
  <c r="I571" i="15"/>
  <c r="J571" i="15"/>
  <c r="M571" i="15"/>
  <c r="N571" i="15"/>
  <c r="O571" i="15"/>
  <c r="P571" i="15"/>
  <c r="Q571" i="15"/>
  <c r="R571" i="15"/>
  <c r="S571" i="15"/>
  <c r="T571" i="15"/>
  <c r="A572" i="15"/>
  <c r="B572" i="15"/>
  <c r="C572" i="15"/>
  <c r="F572" i="15"/>
  <c r="G572" i="15"/>
  <c r="H572" i="15"/>
  <c r="I572" i="15"/>
  <c r="J572" i="15"/>
  <c r="M572" i="15"/>
  <c r="N572" i="15"/>
  <c r="O572" i="15"/>
  <c r="P572" i="15"/>
  <c r="Q572" i="15"/>
  <c r="R572" i="15"/>
  <c r="S572" i="15"/>
  <c r="T572" i="15"/>
  <c r="A573" i="15"/>
  <c r="B573" i="15"/>
  <c r="C573" i="15"/>
  <c r="F573" i="15"/>
  <c r="G573" i="15"/>
  <c r="H573" i="15"/>
  <c r="I573" i="15"/>
  <c r="J573" i="15"/>
  <c r="M573" i="15"/>
  <c r="N573" i="15"/>
  <c r="O573" i="15"/>
  <c r="P573" i="15"/>
  <c r="Q573" i="15"/>
  <c r="R573" i="15"/>
  <c r="S573" i="15"/>
  <c r="T573" i="15"/>
  <c r="A574" i="15"/>
  <c r="B574" i="15"/>
  <c r="C574" i="15"/>
  <c r="F574" i="15"/>
  <c r="G574" i="15"/>
  <c r="H574" i="15"/>
  <c r="I574" i="15"/>
  <c r="J574" i="15"/>
  <c r="M574" i="15"/>
  <c r="N574" i="15"/>
  <c r="O574" i="15"/>
  <c r="P574" i="15"/>
  <c r="Q574" i="15"/>
  <c r="R574" i="15"/>
  <c r="S574" i="15"/>
  <c r="T574" i="15"/>
  <c r="A575" i="15"/>
  <c r="B575" i="15"/>
  <c r="C575" i="15"/>
  <c r="F575" i="15"/>
  <c r="G575" i="15"/>
  <c r="H575" i="15"/>
  <c r="I575" i="15"/>
  <c r="J575" i="15"/>
  <c r="M575" i="15"/>
  <c r="N575" i="15"/>
  <c r="O575" i="15"/>
  <c r="P575" i="15"/>
  <c r="Q575" i="15"/>
  <c r="R575" i="15"/>
  <c r="S575" i="15"/>
  <c r="T575" i="15"/>
  <c r="A576" i="15"/>
  <c r="B576" i="15"/>
  <c r="C576" i="15"/>
  <c r="F576" i="15"/>
  <c r="G576" i="15"/>
  <c r="H576" i="15"/>
  <c r="I576" i="15"/>
  <c r="J576" i="15"/>
  <c r="M576" i="15"/>
  <c r="N576" i="15"/>
  <c r="O576" i="15"/>
  <c r="P576" i="15"/>
  <c r="Q576" i="15"/>
  <c r="R576" i="15"/>
  <c r="S576" i="15"/>
  <c r="T576" i="15"/>
  <c r="A577" i="15"/>
  <c r="B577" i="15"/>
  <c r="C577" i="15"/>
  <c r="F577" i="15"/>
  <c r="G577" i="15"/>
  <c r="H577" i="15"/>
  <c r="I577" i="15"/>
  <c r="J577" i="15"/>
  <c r="M577" i="15"/>
  <c r="N577" i="15"/>
  <c r="O577" i="15"/>
  <c r="P577" i="15"/>
  <c r="Q577" i="15"/>
  <c r="R577" i="15"/>
  <c r="S577" i="15"/>
  <c r="T577" i="15"/>
  <c r="A578" i="15"/>
  <c r="B578" i="15"/>
  <c r="C578" i="15"/>
  <c r="F578" i="15"/>
  <c r="G578" i="15"/>
  <c r="H578" i="15"/>
  <c r="I578" i="15"/>
  <c r="J578" i="15"/>
  <c r="M578" i="15"/>
  <c r="N578" i="15"/>
  <c r="O578" i="15"/>
  <c r="P578" i="15"/>
  <c r="Q578" i="15"/>
  <c r="R578" i="15"/>
  <c r="S578" i="15"/>
  <c r="T578" i="15"/>
  <c r="A579" i="15"/>
  <c r="B579" i="15"/>
  <c r="C579" i="15"/>
  <c r="F579" i="15"/>
  <c r="G579" i="15"/>
  <c r="H579" i="15"/>
  <c r="I579" i="15"/>
  <c r="J579" i="15"/>
  <c r="M579" i="15"/>
  <c r="N579" i="15"/>
  <c r="O579" i="15"/>
  <c r="P579" i="15"/>
  <c r="Q579" i="15"/>
  <c r="R579" i="15"/>
  <c r="S579" i="15"/>
  <c r="T579" i="15"/>
  <c r="A580" i="15"/>
  <c r="B580" i="15"/>
  <c r="C580" i="15"/>
  <c r="F580" i="15"/>
  <c r="G580" i="15"/>
  <c r="H580" i="15"/>
  <c r="I580" i="15"/>
  <c r="J580" i="15"/>
  <c r="M580" i="15"/>
  <c r="N580" i="15"/>
  <c r="O580" i="15"/>
  <c r="P580" i="15"/>
  <c r="Q580" i="15"/>
  <c r="R580" i="15"/>
  <c r="S580" i="15"/>
  <c r="T580" i="15"/>
  <c r="A581" i="15"/>
  <c r="B581" i="15"/>
  <c r="C581" i="15"/>
  <c r="F581" i="15"/>
  <c r="G581" i="15"/>
  <c r="H581" i="15"/>
  <c r="I581" i="15"/>
  <c r="J581" i="15"/>
  <c r="M581" i="15"/>
  <c r="N581" i="15"/>
  <c r="O581" i="15"/>
  <c r="P581" i="15"/>
  <c r="Q581" i="15"/>
  <c r="R581" i="15"/>
  <c r="S581" i="15"/>
  <c r="T581" i="15"/>
  <c r="A582" i="15"/>
  <c r="B582" i="15"/>
  <c r="C582" i="15"/>
  <c r="F582" i="15"/>
  <c r="G582" i="15"/>
  <c r="H582" i="15"/>
  <c r="I582" i="15"/>
  <c r="J582" i="15"/>
  <c r="M582" i="15"/>
  <c r="N582" i="15"/>
  <c r="O582" i="15"/>
  <c r="P582" i="15"/>
  <c r="Q582" i="15"/>
  <c r="R582" i="15"/>
  <c r="S582" i="15"/>
  <c r="T582" i="15"/>
  <c r="A583" i="15"/>
  <c r="B583" i="15"/>
  <c r="C583" i="15"/>
  <c r="F583" i="15"/>
  <c r="G583" i="15"/>
  <c r="H583" i="15"/>
  <c r="I583" i="15"/>
  <c r="J583" i="15"/>
  <c r="M583" i="15"/>
  <c r="N583" i="15"/>
  <c r="O583" i="15"/>
  <c r="P583" i="15"/>
  <c r="Q583" i="15"/>
  <c r="R583" i="15"/>
  <c r="S583" i="15"/>
  <c r="T583" i="15"/>
  <c r="A584" i="15"/>
  <c r="B584" i="15"/>
  <c r="C584" i="15"/>
  <c r="F584" i="15"/>
  <c r="G584" i="15"/>
  <c r="H584" i="15"/>
  <c r="I584" i="15"/>
  <c r="J584" i="15"/>
  <c r="M584" i="15"/>
  <c r="N584" i="15"/>
  <c r="O584" i="15"/>
  <c r="P584" i="15"/>
  <c r="Q584" i="15"/>
  <c r="R584" i="15"/>
  <c r="S584" i="15"/>
  <c r="T584" i="15"/>
  <c r="A585" i="15"/>
  <c r="B585" i="15"/>
  <c r="C585" i="15"/>
  <c r="F585" i="15"/>
  <c r="G585" i="15"/>
  <c r="H585" i="15"/>
  <c r="I585" i="15"/>
  <c r="J585" i="15"/>
  <c r="M585" i="15"/>
  <c r="N585" i="15"/>
  <c r="O585" i="15"/>
  <c r="P585" i="15"/>
  <c r="Q585" i="15"/>
  <c r="R585" i="15"/>
  <c r="S585" i="15"/>
  <c r="T585" i="15"/>
  <c r="A586" i="15"/>
  <c r="B586" i="15"/>
  <c r="C586" i="15"/>
  <c r="F586" i="15"/>
  <c r="G586" i="15"/>
  <c r="H586" i="15"/>
  <c r="I586" i="15"/>
  <c r="J586" i="15"/>
  <c r="M586" i="15"/>
  <c r="N586" i="15"/>
  <c r="O586" i="15"/>
  <c r="P586" i="15"/>
  <c r="Q586" i="15"/>
  <c r="R586" i="15"/>
  <c r="S586" i="15"/>
  <c r="T586" i="15"/>
  <c r="A587" i="15"/>
  <c r="B587" i="15"/>
  <c r="C587" i="15"/>
  <c r="F587" i="15"/>
  <c r="G587" i="15"/>
  <c r="H587" i="15"/>
  <c r="I587" i="15"/>
  <c r="J587" i="15"/>
  <c r="M587" i="15"/>
  <c r="N587" i="15"/>
  <c r="O587" i="15"/>
  <c r="P587" i="15"/>
  <c r="Q587" i="15"/>
  <c r="R587" i="15"/>
  <c r="S587" i="15"/>
  <c r="T587" i="15"/>
  <c r="A588" i="15"/>
  <c r="B588" i="15"/>
  <c r="C588" i="15"/>
  <c r="F588" i="15"/>
  <c r="G588" i="15"/>
  <c r="H588" i="15"/>
  <c r="I588" i="15"/>
  <c r="J588" i="15"/>
  <c r="M588" i="15"/>
  <c r="N588" i="15"/>
  <c r="O588" i="15"/>
  <c r="P588" i="15"/>
  <c r="Q588" i="15"/>
  <c r="R588" i="15"/>
  <c r="S588" i="15"/>
  <c r="T588" i="15"/>
  <c r="A589" i="15"/>
  <c r="B589" i="15"/>
  <c r="C589" i="15"/>
  <c r="F589" i="15"/>
  <c r="G589" i="15"/>
  <c r="H589" i="15"/>
  <c r="I589" i="15"/>
  <c r="J589" i="15"/>
  <c r="M589" i="15"/>
  <c r="N589" i="15"/>
  <c r="O589" i="15"/>
  <c r="P589" i="15"/>
  <c r="Q589" i="15"/>
  <c r="R589" i="15"/>
  <c r="S589" i="15"/>
  <c r="T589" i="15"/>
  <c r="A590" i="15"/>
  <c r="B590" i="15"/>
  <c r="C590" i="15"/>
  <c r="F590" i="15"/>
  <c r="G590" i="15"/>
  <c r="H590" i="15"/>
  <c r="I590" i="15"/>
  <c r="J590" i="15"/>
  <c r="M590" i="15"/>
  <c r="N590" i="15"/>
  <c r="O590" i="15"/>
  <c r="P590" i="15"/>
  <c r="Q590" i="15"/>
  <c r="R590" i="15"/>
  <c r="S590" i="15"/>
  <c r="T590" i="15"/>
  <c r="A591" i="15"/>
  <c r="B591" i="15"/>
  <c r="C591" i="15"/>
  <c r="F591" i="15"/>
  <c r="G591" i="15"/>
  <c r="H591" i="15"/>
  <c r="I591" i="15"/>
  <c r="J591" i="15"/>
  <c r="M591" i="15"/>
  <c r="N591" i="15"/>
  <c r="O591" i="15"/>
  <c r="P591" i="15"/>
  <c r="Q591" i="15"/>
  <c r="R591" i="15"/>
  <c r="S591" i="15"/>
  <c r="T591" i="15"/>
  <c r="A592" i="15"/>
  <c r="B592" i="15"/>
  <c r="C592" i="15"/>
  <c r="F592" i="15"/>
  <c r="G592" i="15"/>
  <c r="H592" i="15"/>
  <c r="I592" i="15"/>
  <c r="J592" i="15"/>
  <c r="M592" i="15"/>
  <c r="N592" i="15"/>
  <c r="O592" i="15"/>
  <c r="P592" i="15"/>
  <c r="Q592" i="15"/>
  <c r="R592" i="15"/>
  <c r="S592" i="15"/>
  <c r="T592" i="15"/>
  <c r="A593" i="15"/>
  <c r="B593" i="15"/>
  <c r="C593" i="15"/>
  <c r="F593" i="15"/>
  <c r="G593" i="15"/>
  <c r="H593" i="15"/>
  <c r="I593" i="15"/>
  <c r="J593" i="15"/>
  <c r="M593" i="15"/>
  <c r="N593" i="15"/>
  <c r="O593" i="15"/>
  <c r="P593" i="15"/>
  <c r="Q593" i="15"/>
  <c r="R593" i="15"/>
  <c r="S593" i="15"/>
  <c r="T593" i="15"/>
  <c r="A594" i="15"/>
  <c r="B594" i="15"/>
  <c r="C594" i="15"/>
  <c r="F594" i="15"/>
  <c r="G594" i="15"/>
  <c r="H594" i="15"/>
  <c r="I594" i="15"/>
  <c r="J594" i="15"/>
  <c r="M594" i="15"/>
  <c r="N594" i="15"/>
  <c r="O594" i="15"/>
  <c r="P594" i="15"/>
  <c r="Q594" i="15"/>
  <c r="R594" i="15"/>
  <c r="S594" i="15"/>
  <c r="T594" i="15"/>
  <c r="A595" i="15"/>
  <c r="B595" i="15"/>
  <c r="C595" i="15"/>
  <c r="F595" i="15"/>
  <c r="G595" i="15"/>
  <c r="H595" i="15"/>
  <c r="I595" i="15"/>
  <c r="J595" i="15"/>
  <c r="M595" i="15"/>
  <c r="N595" i="15"/>
  <c r="O595" i="15"/>
  <c r="P595" i="15"/>
  <c r="Q595" i="15"/>
  <c r="R595" i="15"/>
  <c r="S595" i="15"/>
  <c r="T595" i="15"/>
  <c r="A596" i="15"/>
  <c r="B596" i="15"/>
  <c r="C596" i="15"/>
  <c r="F596" i="15"/>
  <c r="G596" i="15"/>
  <c r="H596" i="15"/>
  <c r="I596" i="15"/>
  <c r="J596" i="15"/>
  <c r="M596" i="15"/>
  <c r="N596" i="15"/>
  <c r="O596" i="15"/>
  <c r="P596" i="15"/>
  <c r="Q596" i="15"/>
  <c r="R596" i="15"/>
  <c r="S596" i="15"/>
  <c r="T596" i="15"/>
  <c r="A597" i="15"/>
  <c r="B597" i="15"/>
  <c r="C597" i="15"/>
  <c r="F597" i="15"/>
  <c r="G597" i="15"/>
  <c r="H597" i="15"/>
  <c r="I597" i="15"/>
  <c r="J597" i="15"/>
  <c r="M597" i="15"/>
  <c r="N597" i="15"/>
  <c r="O597" i="15"/>
  <c r="P597" i="15"/>
  <c r="Q597" i="15"/>
  <c r="R597" i="15"/>
  <c r="S597" i="15"/>
  <c r="T597" i="15"/>
  <c r="A598" i="15"/>
  <c r="B598" i="15"/>
  <c r="C598" i="15"/>
  <c r="F598" i="15"/>
  <c r="G598" i="15"/>
  <c r="H598" i="15"/>
  <c r="I598" i="15"/>
  <c r="J598" i="15"/>
  <c r="M598" i="15"/>
  <c r="N598" i="15"/>
  <c r="O598" i="15"/>
  <c r="P598" i="15"/>
  <c r="Q598" i="15"/>
  <c r="R598" i="15"/>
  <c r="S598" i="15"/>
  <c r="T598" i="15"/>
  <c r="A599" i="15"/>
  <c r="B599" i="15"/>
  <c r="C599" i="15"/>
  <c r="F599" i="15"/>
  <c r="G599" i="15"/>
  <c r="H599" i="15"/>
  <c r="I599" i="15"/>
  <c r="J599" i="15"/>
  <c r="M599" i="15"/>
  <c r="N599" i="15"/>
  <c r="O599" i="15"/>
  <c r="P599" i="15"/>
  <c r="Q599" i="15"/>
  <c r="R599" i="15"/>
  <c r="S599" i="15"/>
  <c r="T599" i="15"/>
  <c r="A600" i="15"/>
  <c r="B600" i="15"/>
  <c r="C600" i="15"/>
  <c r="F600" i="15"/>
  <c r="G600" i="15"/>
  <c r="H600" i="15"/>
  <c r="I600" i="15"/>
  <c r="J600" i="15"/>
  <c r="M600" i="15"/>
  <c r="N600" i="15"/>
  <c r="O600" i="15"/>
  <c r="P600" i="15"/>
  <c r="Q600" i="15"/>
  <c r="R600" i="15"/>
  <c r="S600" i="15"/>
  <c r="T600" i="15"/>
  <c r="A601" i="15"/>
  <c r="B601" i="15"/>
  <c r="C601" i="15"/>
  <c r="F601" i="15"/>
  <c r="G601" i="15"/>
  <c r="H601" i="15"/>
  <c r="I601" i="15"/>
  <c r="J601" i="15"/>
  <c r="M601" i="15"/>
  <c r="N601" i="15"/>
  <c r="O601" i="15"/>
  <c r="P601" i="15"/>
  <c r="Q601" i="15"/>
  <c r="R601" i="15"/>
  <c r="S601" i="15"/>
  <c r="T601" i="15"/>
  <c r="A602" i="15"/>
  <c r="B602" i="15"/>
  <c r="C602" i="15"/>
  <c r="F602" i="15"/>
  <c r="G602" i="15"/>
  <c r="H602" i="15"/>
  <c r="I602" i="15"/>
  <c r="J602" i="15"/>
  <c r="M602" i="15"/>
  <c r="N602" i="15"/>
  <c r="O602" i="15"/>
  <c r="P602" i="15"/>
  <c r="Q602" i="15"/>
  <c r="R602" i="15"/>
  <c r="S602" i="15"/>
  <c r="T602" i="15"/>
  <c r="A603" i="15"/>
  <c r="B603" i="15"/>
  <c r="C603" i="15"/>
  <c r="F603" i="15"/>
  <c r="G603" i="15"/>
  <c r="H603" i="15"/>
  <c r="I603" i="15"/>
  <c r="J603" i="15"/>
  <c r="M603" i="15"/>
  <c r="N603" i="15"/>
  <c r="O603" i="15"/>
  <c r="P603" i="15"/>
  <c r="Q603" i="15"/>
  <c r="R603" i="15"/>
  <c r="S603" i="15"/>
  <c r="T603" i="15"/>
  <c r="A604" i="15"/>
  <c r="B604" i="15"/>
  <c r="C604" i="15"/>
  <c r="F604" i="15"/>
  <c r="G604" i="15"/>
  <c r="H604" i="15"/>
  <c r="I604" i="15"/>
  <c r="J604" i="15"/>
  <c r="M604" i="15"/>
  <c r="N604" i="15"/>
  <c r="O604" i="15"/>
  <c r="P604" i="15"/>
  <c r="Q604" i="15"/>
  <c r="R604" i="15"/>
  <c r="S604" i="15"/>
  <c r="T604" i="15"/>
  <c r="A605" i="15"/>
  <c r="B605" i="15"/>
  <c r="C605" i="15"/>
  <c r="F605" i="15"/>
  <c r="G605" i="15"/>
  <c r="H605" i="15"/>
  <c r="I605" i="15"/>
  <c r="J605" i="15"/>
  <c r="M605" i="15"/>
  <c r="N605" i="15"/>
  <c r="O605" i="15"/>
  <c r="P605" i="15"/>
  <c r="Q605" i="15"/>
  <c r="R605" i="15"/>
  <c r="S605" i="15"/>
  <c r="T605" i="15"/>
  <c r="A606" i="15"/>
  <c r="B606" i="15"/>
  <c r="C606" i="15"/>
  <c r="F606" i="15"/>
  <c r="G606" i="15"/>
  <c r="H606" i="15"/>
  <c r="I606" i="15"/>
  <c r="J606" i="15"/>
  <c r="M606" i="15"/>
  <c r="N606" i="15"/>
  <c r="O606" i="15"/>
  <c r="P606" i="15"/>
  <c r="Q606" i="15"/>
  <c r="R606" i="15"/>
  <c r="S606" i="15"/>
  <c r="T606" i="15"/>
  <c r="A607" i="15"/>
  <c r="B607" i="15"/>
  <c r="C607" i="15"/>
  <c r="F607" i="15"/>
  <c r="G607" i="15"/>
  <c r="H607" i="15"/>
  <c r="I607" i="15"/>
  <c r="J607" i="15"/>
  <c r="M607" i="15"/>
  <c r="N607" i="15"/>
  <c r="O607" i="15"/>
  <c r="P607" i="15"/>
  <c r="Q607" i="15"/>
  <c r="R607" i="15"/>
  <c r="S607" i="15"/>
  <c r="T607" i="15"/>
  <c r="A608" i="15"/>
  <c r="B608" i="15"/>
  <c r="C608" i="15"/>
  <c r="F608" i="15"/>
  <c r="G608" i="15"/>
  <c r="H608" i="15"/>
  <c r="I608" i="15"/>
  <c r="J608" i="15"/>
  <c r="M608" i="15"/>
  <c r="N608" i="15"/>
  <c r="O608" i="15"/>
  <c r="P608" i="15"/>
  <c r="Q608" i="15"/>
  <c r="R608" i="15"/>
  <c r="S608" i="15"/>
  <c r="T608" i="15"/>
  <c r="A609" i="15"/>
  <c r="B609" i="15"/>
  <c r="C609" i="15"/>
  <c r="F609" i="15"/>
  <c r="G609" i="15"/>
  <c r="H609" i="15"/>
  <c r="I609" i="15"/>
  <c r="J609" i="15"/>
  <c r="M609" i="15"/>
  <c r="N609" i="15"/>
  <c r="O609" i="15"/>
  <c r="P609" i="15"/>
  <c r="Q609" i="15"/>
  <c r="R609" i="15"/>
  <c r="S609" i="15"/>
  <c r="T609" i="15"/>
  <c r="A610" i="15"/>
  <c r="B610" i="15"/>
  <c r="C610" i="15"/>
  <c r="F610" i="15"/>
  <c r="G610" i="15"/>
  <c r="H610" i="15"/>
  <c r="I610" i="15"/>
  <c r="J610" i="15"/>
  <c r="M610" i="15"/>
  <c r="N610" i="15"/>
  <c r="O610" i="15"/>
  <c r="P610" i="15"/>
  <c r="Q610" i="15"/>
  <c r="R610" i="15"/>
  <c r="S610" i="15"/>
  <c r="T610" i="15"/>
  <c r="A611" i="15"/>
  <c r="B611" i="15"/>
  <c r="C611" i="15"/>
  <c r="F611" i="15"/>
  <c r="G611" i="15"/>
  <c r="H611" i="15"/>
  <c r="I611" i="15"/>
  <c r="J611" i="15"/>
  <c r="M611" i="15"/>
  <c r="N611" i="15"/>
  <c r="O611" i="15"/>
  <c r="P611" i="15"/>
  <c r="Q611" i="15"/>
  <c r="R611" i="15"/>
  <c r="S611" i="15"/>
  <c r="T611" i="15"/>
  <c r="A612" i="15"/>
  <c r="B612" i="15"/>
  <c r="C612" i="15"/>
  <c r="F612" i="15"/>
  <c r="G612" i="15"/>
  <c r="H612" i="15"/>
  <c r="I612" i="15"/>
  <c r="J612" i="15"/>
  <c r="M612" i="15"/>
  <c r="N612" i="15"/>
  <c r="O612" i="15"/>
  <c r="P612" i="15"/>
  <c r="Q612" i="15"/>
  <c r="R612" i="15"/>
  <c r="S612" i="15"/>
  <c r="T612" i="15"/>
  <c r="A613" i="15"/>
  <c r="B613" i="15"/>
  <c r="C613" i="15"/>
  <c r="F613" i="15"/>
  <c r="G613" i="15"/>
  <c r="H613" i="15"/>
  <c r="I613" i="15"/>
  <c r="J613" i="15"/>
  <c r="M613" i="15"/>
  <c r="N613" i="15"/>
  <c r="O613" i="15"/>
  <c r="P613" i="15"/>
  <c r="Q613" i="15"/>
  <c r="R613" i="15"/>
  <c r="S613" i="15"/>
  <c r="T613" i="15"/>
  <c r="A614" i="15"/>
  <c r="B614" i="15"/>
  <c r="C614" i="15"/>
  <c r="F614" i="15"/>
  <c r="G614" i="15"/>
  <c r="H614" i="15"/>
  <c r="I614" i="15"/>
  <c r="J614" i="15"/>
  <c r="M614" i="15"/>
  <c r="N614" i="15"/>
  <c r="O614" i="15"/>
  <c r="P614" i="15"/>
  <c r="Q614" i="15"/>
  <c r="R614" i="15"/>
  <c r="S614" i="15"/>
  <c r="T614" i="15"/>
  <c r="A615" i="15"/>
  <c r="B615" i="15"/>
  <c r="C615" i="15"/>
  <c r="F615" i="15"/>
  <c r="G615" i="15"/>
  <c r="H615" i="15"/>
  <c r="I615" i="15"/>
  <c r="J615" i="15"/>
  <c r="M615" i="15"/>
  <c r="N615" i="15"/>
  <c r="O615" i="15"/>
  <c r="P615" i="15"/>
  <c r="Q615" i="15"/>
  <c r="R615" i="15"/>
  <c r="S615" i="15"/>
  <c r="T615" i="15"/>
  <c r="A616" i="15"/>
  <c r="B616" i="15"/>
  <c r="C616" i="15"/>
  <c r="F616" i="15"/>
  <c r="G616" i="15"/>
  <c r="H616" i="15"/>
  <c r="I616" i="15"/>
  <c r="J616" i="15"/>
  <c r="M616" i="15"/>
  <c r="N616" i="15"/>
  <c r="O616" i="15"/>
  <c r="P616" i="15"/>
  <c r="Q616" i="15"/>
  <c r="R616" i="15"/>
  <c r="S616" i="15"/>
  <c r="T616" i="15"/>
  <c r="A617" i="15"/>
  <c r="B617" i="15"/>
  <c r="C617" i="15"/>
  <c r="F617" i="15"/>
  <c r="G617" i="15"/>
  <c r="H617" i="15"/>
  <c r="I617" i="15"/>
  <c r="J617" i="15"/>
  <c r="M617" i="15"/>
  <c r="N617" i="15"/>
  <c r="O617" i="15"/>
  <c r="P617" i="15"/>
  <c r="Q617" i="15"/>
  <c r="R617" i="15"/>
  <c r="S617" i="15"/>
  <c r="T617" i="15"/>
  <c r="A618" i="15"/>
  <c r="B618" i="15"/>
  <c r="C618" i="15"/>
  <c r="F618" i="15"/>
  <c r="G618" i="15"/>
  <c r="H618" i="15"/>
  <c r="I618" i="15"/>
  <c r="J618" i="15"/>
  <c r="M618" i="15"/>
  <c r="N618" i="15"/>
  <c r="O618" i="15"/>
  <c r="P618" i="15"/>
  <c r="Q618" i="15"/>
  <c r="R618" i="15"/>
  <c r="S618" i="15"/>
  <c r="T618" i="15"/>
  <c r="A619" i="15"/>
  <c r="B619" i="15"/>
  <c r="C619" i="15"/>
  <c r="F619" i="15"/>
  <c r="G619" i="15"/>
  <c r="H619" i="15"/>
  <c r="I619" i="15"/>
  <c r="J619" i="15"/>
  <c r="M619" i="15"/>
  <c r="N619" i="15"/>
  <c r="O619" i="15"/>
  <c r="P619" i="15"/>
  <c r="Q619" i="15"/>
  <c r="R619" i="15"/>
  <c r="S619" i="15"/>
  <c r="T619" i="15"/>
  <c r="A620" i="15"/>
  <c r="B620" i="15"/>
  <c r="C620" i="15"/>
  <c r="F620" i="15"/>
  <c r="G620" i="15"/>
  <c r="H620" i="15"/>
  <c r="I620" i="15"/>
  <c r="J620" i="15"/>
  <c r="M620" i="15"/>
  <c r="N620" i="15"/>
  <c r="O620" i="15"/>
  <c r="P620" i="15"/>
  <c r="Q620" i="15"/>
  <c r="R620" i="15"/>
  <c r="S620" i="15"/>
  <c r="T620" i="15"/>
  <c r="A621" i="15"/>
  <c r="B621" i="15"/>
  <c r="C621" i="15"/>
  <c r="F621" i="15"/>
  <c r="G621" i="15"/>
  <c r="H621" i="15"/>
  <c r="I621" i="15"/>
  <c r="J621" i="15"/>
  <c r="M621" i="15"/>
  <c r="N621" i="15"/>
  <c r="O621" i="15"/>
  <c r="P621" i="15"/>
  <c r="Q621" i="15"/>
  <c r="R621" i="15"/>
  <c r="S621" i="15"/>
  <c r="T621" i="15"/>
  <c r="A622" i="15"/>
  <c r="B622" i="15"/>
  <c r="C622" i="15"/>
  <c r="F622" i="15"/>
  <c r="G622" i="15"/>
  <c r="H622" i="15"/>
  <c r="I622" i="15"/>
  <c r="J622" i="15"/>
  <c r="M622" i="15"/>
  <c r="N622" i="15"/>
  <c r="O622" i="15"/>
  <c r="P622" i="15"/>
  <c r="Q622" i="15"/>
  <c r="R622" i="15"/>
  <c r="S622" i="15"/>
  <c r="T622" i="15"/>
  <c r="A623" i="15"/>
  <c r="B623" i="15"/>
  <c r="C623" i="15"/>
  <c r="F623" i="15"/>
  <c r="G623" i="15"/>
  <c r="H623" i="15"/>
  <c r="I623" i="15"/>
  <c r="J623" i="15"/>
  <c r="M623" i="15"/>
  <c r="N623" i="15"/>
  <c r="O623" i="15"/>
  <c r="P623" i="15"/>
  <c r="Q623" i="15"/>
  <c r="R623" i="15"/>
  <c r="S623" i="15"/>
  <c r="T623" i="15"/>
  <c r="A624" i="15"/>
  <c r="B624" i="15"/>
  <c r="C624" i="15"/>
  <c r="F624" i="15"/>
  <c r="G624" i="15"/>
  <c r="H624" i="15"/>
  <c r="I624" i="15"/>
  <c r="J624" i="15"/>
  <c r="M624" i="15"/>
  <c r="N624" i="15"/>
  <c r="O624" i="15"/>
  <c r="P624" i="15"/>
  <c r="Q624" i="15"/>
  <c r="R624" i="15"/>
  <c r="S624" i="15"/>
  <c r="T624" i="15"/>
  <c r="A625" i="15"/>
  <c r="B625" i="15"/>
  <c r="C625" i="15"/>
  <c r="F625" i="15"/>
  <c r="G625" i="15"/>
  <c r="H625" i="15"/>
  <c r="I625" i="15"/>
  <c r="J625" i="15"/>
  <c r="M625" i="15"/>
  <c r="N625" i="15"/>
  <c r="O625" i="15"/>
  <c r="P625" i="15"/>
  <c r="Q625" i="15"/>
  <c r="R625" i="15"/>
  <c r="S625" i="15"/>
  <c r="T625" i="15"/>
  <c r="A626" i="15"/>
  <c r="B626" i="15"/>
  <c r="C626" i="15"/>
  <c r="F626" i="15"/>
  <c r="G626" i="15"/>
  <c r="H626" i="15"/>
  <c r="I626" i="15"/>
  <c r="J626" i="15"/>
  <c r="M626" i="15"/>
  <c r="N626" i="15"/>
  <c r="O626" i="15"/>
  <c r="P626" i="15"/>
  <c r="Q626" i="15"/>
  <c r="R626" i="15"/>
  <c r="S626" i="15"/>
  <c r="T626" i="15"/>
  <c r="A627" i="15"/>
  <c r="B627" i="15"/>
  <c r="C627" i="15"/>
  <c r="F627" i="15"/>
  <c r="G627" i="15"/>
  <c r="H627" i="15"/>
  <c r="I627" i="15"/>
  <c r="J627" i="15"/>
  <c r="M627" i="15"/>
  <c r="N627" i="15"/>
  <c r="O627" i="15"/>
  <c r="P627" i="15"/>
  <c r="Q627" i="15"/>
  <c r="R627" i="15"/>
  <c r="S627" i="15"/>
  <c r="T627" i="15"/>
  <c r="A628" i="15"/>
  <c r="B628" i="15"/>
  <c r="C628" i="15"/>
  <c r="F628" i="15"/>
  <c r="G628" i="15"/>
  <c r="H628" i="15"/>
  <c r="I628" i="15"/>
  <c r="J628" i="15"/>
  <c r="M628" i="15"/>
  <c r="N628" i="15"/>
  <c r="O628" i="15"/>
  <c r="P628" i="15"/>
  <c r="Q628" i="15"/>
  <c r="R628" i="15"/>
  <c r="S628" i="15"/>
  <c r="T628" i="15"/>
  <c r="A629" i="15"/>
  <c r="B629" i="15"/>
  <c r="C629" i="15"/>
  <c r="F629" i="15"/>
  <c r="G629" i="15"/>
  <c r="H629" i="15"/>
  <c r="I629" i="15"/>
  <c r="J629" i="15"/>
  <c r="M629" i="15"/>
  <c r="N629" i="15"/>
  <c r="O629" i="15"/>
  <c r="P629" i="15"/>
  <c r="Q629" i="15"/>
  <c r="R629" i="15"/>
  <c r="S629" i="15"/>
  <c r="T629" i="15"/>
  <c r="A630" i="15"/>
  <c r="B630" i="15"/>
  <c r="C630" i="15"/>
  <c r="F630" i="15"/>
  <c r="G630" i="15"/>
  <c r="H630" i="15"/>
  <c r="I630" i="15"/>
  <c r="J630" i="15"/>
  <c r="M630" i="15"/>
  <c r="N630" i="15"/>
  <c r="O630" i="15"/>
  <c r="P630" i="15"/>
  <c r="Q630" i="15"/>
  <c r="R630" i="15"/>
  <c r="S630" i="15"/>
  <c r="T630" i="15"/>
  <c r="A631" i="15"/>
  <c r="B631" i="15"/>
  <c r="C631" i="15"/>
  <c r="F631" i="15"/>
  <c r="G631" i="15"/>
  <c r="H631" i="15"/>
  <c r="I631" i="15"/>
  <c r="J631" i="15"/>
  <c r="M631" i="15"/>
  <c r="N631" i="15"/>
  <c r="O631" i="15"/>
  <c r="P631" i="15"/>
  <c r="Q631" i="15"/>
  <c r="R631" i="15"/>
  <c r="S631" i="15"/>
  <c r="T631" i="15"/>
  <c r="A632" i="15"/>
  <c r="B632" i="15"/>
  <c r="C632" i="15"/>
  <c r="F632" i="15"/>
  <c r="G632" i="15"/>
  <c r="H632" i="15"/>
  <c r="I632" i="15"/>
  <c r="J632" i="15"/>
  <c r="M632" i="15"/>
  <c r="N632" i="15"/>
  <c r="O632" i="15"/>
  <c r="P632" i="15"/>
  <c r="Q632" i="15"/>
  <c r="R632" i="15"/>
  <c r="S632" i="15"/>
  <c r="T632" i="15"/>
  <c r="A633" i="15"/>
  <c r="B633" i="15"/>
  <c r="C633" i="15"/>
  <c r="F633" i="15"/>
  <c r="G633" i="15"/>
  <c r="H633" i="15"/>
  <c r="I633" i="15"/>
  <c r="J633" i="15"/>
  <c r="M633" i="15"/>
  <c r="N633" i="15"/>
  <c r="O633" i="15"/>
  <c r="P633" i="15"/>
  <c r="Q633" i="15"/>
  <c r="R633" i="15"/>
  <c r="S633" i="15"/>
  <c r="T633" i="15"/>
  <c r="A634" i="15"/>
  <c r="B634" i="15"/>
  <c r="C634" i="15"/>
  <c r="F634" i="15"/>
  <c r="G634" i="15"/>
  <c r="H634" i="15"/>
  <c r="I634" i="15"/>
  <c r="J634" i="15"/>
  <c r="M634" i="15"/>
  <c r="N634" i="15"/>
  <c r="O634" i="15"/>
  <c r="P634" i="15"/>
  <c r="Q634" i="15"/>
  <c r="R634" i="15"/>
  <c r="S634" i="15"/>
  <c r="T634" i="15"/>
  <c r="A635" i="15"/>
  <c r="B635" i="15"/>
  <c r="C635" i="15"/>
  <c r="F635" i="15"/>
  <c r="G635" i="15"/>
  <c r="H635" i="15"/>
  <c r="I635" i="15"/>
  <c r="J635" i="15"/>
  <c r="M635" i="15"/>
  <c r="N635" i="15"/>
  <c r="O635" i="15"/>
  <c r="P635" i="15"/>
  <c r="Q635" i="15"/>
  <c r="R635" i="15"/>
  <c r="S635" i="15"/>
  <c r="T635" i="15"/>
  <c r="A636" i="15"/>
  <c r="B636" i="15"/>
  <c r="C636" i="15"/>
  <c r="F636" i="15"/>
  <c r="G636" i="15"/>
  <c r="H636" i="15"/>
  <c r="I636" i="15"/>
  <c r="J636" i="15"/>
  <c r="M636" i="15"/>
  <c r="N636" i="15"/>
  <c r="O636" i="15"/>
  <c r="P636" i="15"/>
  <c r="Q636" i="15"/>
  <c r="R636" i="15"/>
  <c r="S636" i="15"/>
  <c r="T636" i="15"/>
  <c r="A637" i="15"/>
  <c r="B637" i="15"/>
  <c r="C637" i="15"/>
  <c r="F637" i="15"/>
  <c r="G637" i="15"/>
  <c r="H637" i="15"/>
  <c r="I637" i="15"/>
  <c r="J637" i="15"/>
  <c r="M637" i="15"/>
  <c r="N637" i="15"/>
  <c r="O637" i="15"/>
  <c r="P637" i="15"/>
  <c r="Q637" i="15"/>
  <c r="R637" i="15"/>
  <c r="S637" i="15"/>
  <c r="T637" i="15"/>
  <c r="A638" i="15"/>
  <c r="B638" i="15"/>
  <c r="C638" i="15"/>
  <c r="F638" i="15"/>
  <c r="G638" i="15"/>
  <c r="H638" i="15"/>
  <c r="I638" i="15"/>
  <c r="J638" i="15"/>
  <c r="M638" i="15"/>
  <c r="N638" i="15"/>
  <c r="O638" i="15"/>
  <c r="P638" i="15"/>
  <c r="Q638" i="15"/>
  <c r="R638" i="15"/>
  <c r="S638" i="15"/>
  <c r="T638" i="15"/>
  <c r="A639" i="15"/>
  <c r="B639" i="15"/>
  <c r="C639" i="15"/>
  <c r="F639" i="15"/>
  <c r="G639" i="15"/>
  <c r="H639" i="15"/>
  <c r="I639" i="15"/>
  <c r="J639" i="15"/>
  <c r="M639" i="15"/>
  <c r="N639" i="15"/>
  <c r="O639" i="15"/>
  <c r="P639" i="15"/>
  <c r="Q639" i="15"/>
  <c r="R639" i="15"/>
  <c r="S639" i="15"/>
  <c r="T639" i="15"/>
  <c r="A640" i="15"/>
  <c r="B640" i="15"/>
  <c r="C640" i="15"/>
  <c r="F640" i="15"/>
  <c r="G640" i="15"/>
  <c r="H640" i="15"/>
  <c r="I640" i="15"/>
  <c r="J640" i="15"/>
  <c r="M640" i="15"/>
  <c r="N640" i="15"/>
  <c r="O640" i="15"/>
  <c r="P640" i="15"/>
  <c r="Q640" i="15"/>
  <c r="R640" i="15"/>
  <c r="S640" i="15"/>
  <c r="T640" i="15"/>
  <c r="A641" i="15"/>
  <c r="B641" i="15"/>
  <c r="C641" i="15"/>
  <c r="F641" i="15"/>
  <c r="G641" i="15"/>
  <c r="H641" i="15"/>
  <c r="I641" i="15"/>
  <c r="J641" i="15"/>
  <c r="M641" i="15"/>
  <c r="N641" i="15"/>
  <c r="O641" i="15"/>
  <c r="P641" i="15"/>
  <c r="Q641" i="15"/>
  <c r="R641" i="15"/>
  <c r="S641" i="15"/>
  <c r="T641" i="15"/>
  <c r="A642" i="15"/>
  <c r="B642" i="15"/>
  <c r="C642" i="15"/>
  <c r="F642" i="15"/>
  <c r="G642" i="15"/>
  <c r="H642" i="15"/>
  <c r="I642" i="15"/>
  <c r="J642" i="15"/>
  <c r="M642" i="15"/>
  <c r="N642" i="15"/>
  <c r="O642" i="15"/>
  <c r="P642" i="15"/>
  <c r="Q642" i="15"/>
  <c r="R642" i="15"/>
  <c r="S642" i="15"/>
  <c r="T642" i="15"/>
  <c r="A643" i="15"/>
  <c r="B643" i="15"/>
  <c r="C643" i="15"/>
  <c r="F643" i="15"/>
  <c r="G643" i="15"/>
  <c r="H643" i="15"/>
  <c r="I643" i="15"/>
  <c r="J643" i="15"/>
  <c r="M643" i="15"/>
  <c r="N643" i="15"/>
  <c r="O643" i="15"/>
  <c r="P643" i="15"/>
  <c r="Q643" i="15"/>
  <c r="R643" i="15"/>
  <c r="S643" i="15"/>
  <c r="T643" i="15"/>
  <c r="A644" i="15"/>
  <c r="B644" i="15"/>
  <c r="C644" i="15"/>
  <c r="F644" i="15"/>
  <c r="G644" i="15"/>
  <c r="H644" i="15"/>
  <c r="I644" i="15"/>
  <c r="J644" i="15"/>
  <c r="M644" i="15"/>
  <c r="N644" i="15"/>
  <c r="O644" i="15"/>
  <c r="P644" i="15"/>
  <c r="Q644" i="15"/>
  <c r="R644" i="15"/>
  <c r="S644" i="15"/>
  <c r="T644" i="15"/>
  <c r="A645" i="15"/>
  <c r="B645" i="15"/>
  <c r="C645" i="15"/>
  <c r="F645" i="15"/>
  <c r="G645" i="15"/>
  <c r="H645" i="15"/>
  <c r="I645" i="15"/>
  <c r="J645" i="15"/>
  <c r="M645" i="15"/>
  <c r="N645" i="15"/>
  <c r="O645" i="15"/>
  <c r="P645" i="15"/>
  <c r="Q645" i="15"/>
  <c r="R645" i="15"/>
  <c r="S645" i="15"/>
  <c r="T645" i="15"/>
  <c r="A646" i="15"/>
  <c r="B646" i="15"/>
  <c r="C646" i="15"/>
  <c r="F646" i="15"/>
  <c r="G646" i="15"/>
  <c r="H646" i="15"/>
  <c r="I646" i="15"/>
  <c r="J646" i="15"/>
  <c r="M646" i="15"/>
  <c r="N646" i="15"/>
  <c r="O646" i="15"/>
  <c r="P646" i="15"/>
  <c r="Q646" i="15"/>
  <c r="R646" i="15"/>
  <c r="S646" i="15"/>
  <c r="T646" i="15"/>
  <c r="A647" i="15"/>
  <c r="B647" i="15"/>
  <c r="C647" i="15"/>
  <c r="F647" i="15"/>
  <c r="G647" i="15"/>
  <c r="H647" i="15"/>
  <c r="I647" i="15"/>
  <c r="J647" i="15"/>
  <c r="M647" i="15"/>
  <c r="N647" i="15"/>
  <c r="O647" i="15"/>
  <c r="P647" i="15"/>
  <c r="Q647" i="15"/>
  <c r="R647" i="15"/>
  <c r="S647" i="15"/>
  <c r="T647" i="15"/>
  <c r="A648" i="15"/>
  <c r="B648" i="15"/>
  <c r="C648" i="15"/>
  <c r="F648" i="15"/>
  <c r="G648" i="15"/>
  <c r="H648" i="15"/>
  <c r="I648" i="15"/>
  <c r="J648" i="15"/>
  <c r="M648" i="15"/>
  <c r="N648" i="15"/>
  <c r="O648" i="15"/>
  <c r="P648" i="15"/>
  <c r="Q648" i="15"/>
  <c r="R648" i="15"/>
  <c r="S648" i="15"/>
  <c r="T648" i="15"/>
  <c r="A649" i="15"/>
  <c r="B649" i="15"/>
  <c r="C649" i="15"/>
  <c r="F649" i="15"/>
  <c r="G649" i="15"/>
  <c r="H649" i="15"/>
  <c r="I649" i="15"/>
  <c r="J649" i="15"/>
  <c r="M649" i="15"/>
  <c r="N649" i="15"/>
  <c r="O649" i="15"/>
  <c r="P649" i="15"/>
  <c r="Q649" i="15"/>
  <c r="R649" i="15"/>
  <c r="S649" i="15"/>
  <c r="T649" i="15"/>
  <c r="A650" i="15"/>
  <c r="B650" i="15"/>
  <c r="C650" i="15"/>
  <c r="F650" i="15"/>
  <c r="G650" i="15"/>
  <c r="H650" i="15"/>
  <c r="I650" i="15"/>
  <c r="J650" i="15"/>
  <c r="M650" i="15"/>
  <c r="N650" i="15"/>
  <c r="O650" i="15"/>
  <c r="P650" i="15"/>
  <c r="Q650" i="15"/>
  <c r="R650" i="15"/>
  <c r="S650" i="15"/>
  <c r="T650" i="15"/>
  <c r="A651" i="15"/>
  <c r="B651" i="15"/>
  <c r="C651" i="15"/>
  <c r="F651" i="15"/>
  <c r="G651" i="15"/>
  <c r="H651" i="15"/>
  <c r="I651" i="15"/>
  <c r="J651" i="15"/>
  <c r="M651" i="15"/>
  <c r="N651" i="15"/>
  <c r="O651" i="15"/>
  <c r="P651" i="15"/>
  <c r="Q651" i="15"/>
  <c r="R651" i="15"/>
  <c r="S651" i="15"/>
  <c r="T651" i="15"/>
  <c r="A652" i="15"/>
  <c r="B652" i="15"/>
  <c r="C652" i="15"/>
  <c r="F652" i="15"/>
  <c r="G652" i="15"/>
  <c r="H652" i="15"/>
  <c r="I652" i="15"/>
  <c r="J652" i="15"/>
  <c r="M652" i="15"/>
  <c r="N652" i="15"/>
  <c r="O652" i="15"/>
  <c r="P652" i="15"/>
  <c r="Q652" i="15"/>
  <c r="R652" i="15"/>
  <c r="S652" i="15"/>
  <c r="T652" i="15"/>
  <c r="A653" i="15"/>
  <c r="B653" i="15"/>
  <c r="C653" i="15"/>
  <c r="F653" i="15"/>
  <c r="G653" i="15"/>
  <c r="H653" i="15"/>
  <c r="I653" i="15"/>
  <c r="J653" i="15"/>
  <c r="M653" i="15"/>
  <c r="N653" i="15"/>
  <c r="O653" i="15"/>
  <c r="P653" i="15"/>
  <c r="Q653" i="15"/>
  <c r="R653" i="15"/>
  <c r="S653" i="15"/>
  <c r="T653" i="15"/>
  <c r="A654" i="15"/>
  <c r="B654" i="15"/>
  <c r="C654" i="15"/>
  <c r="F654" i="15"/>
  <c r="G654" i="15"/>
  <c r="H654" i="15"/>
  <c r="I654" i="15"/>
  <c r="J654" i="15"/>
  <c r="M654" i="15"/>
  <c r="N654" i="15"/>
  <c r="O654" i="15"/>
  <c r="P654" i="15"/>
  <c r="Q654" i="15"/>
  <c r="R654" i="15"/>
  <c r="S654" i="15"/>
  <c r="T654" i="15"/>
  <c r="A655" i="15"/>
  <c r="B655" i="15"/>
  <c r="C655" i="15"/>
  <c r="F655" i="15"/>
  <c r="G655" i="15"/>
  <c r="H655" i="15"/>
  <c r="I655" i="15"/>
  <c r="J655" i="15"/>
  <c r="M655" i="15"/>
  <c r="N655" i="15"/>
  <c r="O655" i="15"/>
  <c r="P655" i="15"/>
  <c r="Q655" i="15"/>
  <c r="R655" i="15"/>
  <c r="S655" i="15"/>
  <c r="T655" i="15"/>
  <c r="A656" i="15"/>
  <c r="B656" i="15"/>
  <c r="C656" i="15"/>
  <c r="F656" i="15"/>
  <c r="G656" i="15"/>
  <c r="H656" i="15"/>
  <c r="I656" i="15"/>
  <c r="J656" i="15"/>
  <c r="M656" i="15"/>
  <c r="N656" i="15"/>
  <c r="O656" i="15"/>
  <c r="P656" i="15"/>
  <c r="Q656" i="15"/>
  <c r="R656" i="15"/>
  <c r="S656" i="15"/>
  <c r="T656" i="15"/>
  <c r="A657" i="15"/>
  <c r="B657" i="15"/>
  <c r="C657" i="15"/>
  <c r="F657" i="15"/>
  <c r="G657" i="15"/>
  <c r="H657" i="15"/>
  <c r="I657" i="15"/>
  <c r="J657" i="15"/>
  <c r="M657" i="15"/>
  <c r="N657" i="15"/>
  <c r="O657" i="15"/>
  <c r="P657" i="15"/>
  <c r="Q657" i="15"/>
  <c r="R657" i="15"/>
  <c r="S657" i="15"/>
  <c r="T657" i="15"/>
  <c r="A658" i="15"/>
  <c r="B658" i="15"/>
  <c r="C658" i="15"/>
  <c r="F658" i="15"/>
  <c r="G658" i="15"/>
  <c r="H658" i="15"/>
  <c r="I658" i="15"/>
  <c r="J658" i="15"/>
  <c r="M658" i="15"/>
  <c r="N658" i="15"/>
  <c r="O658" i="15"/>
  <c r="P658" i="15"/>
  <c r="Q658" i="15"/>
  <c r="R658" i="15"/>
  <c r="S658" i="15"/>
  <c r="T658" i="15"/>
  <c r="A659" i="15"/>
  <c r="B659" i="15"/>
  <c r="C659" i="15"/>
  <c r="F659" i="15"/>
  <c r="G659" i="15"/>
  <c r="H659" i="15"/>
  <c r="I659" i="15"/>
  <c r="J659" i="15"/>
  <c r="M659" i="15"/>
  <c r="N659" i="15"/>
  <c r="O659" i="15"/>
  <c r="P659" i="15"/>
  <c r="Q659" i="15"/>
  <c r="R659" i="15"/>
  <c r="S659" i="15"/>
  <c r="T659" i="15"/>
  <c r="A660" i="15"/>
  <c r="B660" i="15"/>
  <c r="C660" i="15"/>
  <c r="F660" i="15"/>
  <c r="G660" i="15"/>
  <c r="H660" i="15"/>
  <c r="I660" i="15"/>
  <c r="J660" i="15"/>
  <c r="M660" i="15"/>
  <c r="N660" i="15"/>
  <c r="O660" i="15"/>
  <c r="P660" i="15"/>
  <c r="Q660" i="15"/>
  <c r="R660" i="15"/>
  <c r="S660" i="15"/>
  <c r="T660" i="15"/>
  <c r="A661" i="15"/>
  <c r="B661" i="15"/>
  <c r="C661" i="15"/>
  <c r="F661" i="15"/>
  <c r="G661" i="15"/>
  <c r="H661" i="15"/>
  <c r="I661" i="15"/>
  <c r="J661" i="15"/>
  <c r="M661" i="15"/>
  <c r="N661" i="15"/>
  <c r="O661" i="15"/>
  <c r="P661" i="15"/>
  <c r="Q661" i="15"/>
  <c r="R661" i="15"/>
  <c r="S661" i="15"/>
  <c r="T661" i="15"/>
  <c r="A662" i="15"/>
  <c r="B662" i="15"/>
  <c r="C662" i="15"/>
  <c r="F662" i="15"/>
  <c r="G662" i="15"/>
  <c r="H662" i="15"/>
  <c r="I662" i="15"/>
  <c r="J662" i="15"/>
  <c r="M662" i="15"/>
  <c r="N662" i="15"/>
  <c r="O662" i="15"/>
  <c r="P662" i="15"/>
  <c r="Q662" i="15"/>
  <c r="R662" i="15"/>
  <c r="S662" i="15"/>
  <c r="T662" i="15"/>
  <c r="A663" i="15"/>
  <c r="B663" i="15"/>
  <c r="C663" i="15"/>
  <c r="F663" i="15"/>
  <c r="G663" i="15"/>
  <c r="H663" i="15"/>
  <c r="I663" i="15"/>
  <c r="J663" i="15"/>
  <c r="M663" i="15"/>
  <c r="N663" i="15"/>
  <c r="O663" i="15"/>
  <c r="P663" i="15"/>
  <c r="Q663" i="15"/>
  <c r="R663" i="15"/>
  <c r="S663" i="15"/>
  <c r="T663" i="15"/>
  <c r="A664" i="15"/>
  <c r="B664" i="15"/>
  <c r="C664" i="15"/>
  <c r="F664" i="15"/>
  <c r="G664" i="15"/>
  <c r="H664" i="15"/>
  <c r="I664" i="15"/>
  <c r="J664" i="15"/>
  <c r="M664" i="15"/>
  <c r="N664" i="15"/>
  <c r="O664" i="15"/>
  <c r="P664" i="15"/>
  <c r="Q664" i="15"/>
  <c r="R664" i="15"/>
  <c r="S664" i="15"/>
  <c r="T664" i="15"/>
  <c r="A665" i="15"/>
  <c r="B665" i="15"/>
  <c r="C665" i="15"/>
  <c r="F665" i="15"/>
  <c r="G665" i="15"/>
  <c r="H665" i="15"/>
  <c r="I665" i="15"/>
  <c r="J665" i="15"/>
  <c r="M665" i="15"/>
  <c r="N665" i="15"/>
  <c r="O665" i="15"/>
  <c r="P665" i="15"/>
  <c r="Q665" i="15"/>
  <c r="R665" i="15"/>
  <c r="S665" i="15"/>
  <c r="T665" i="15"/>
  <c r="A666" i="15"/>
  <c r="B666" i="15"/>
  <c r="C666" i="15"/>
  <c r="F666" i="15"/>
  <c r="G666" i="15"/>
  <c r="H666" i="15"/>
  <c r="I666" i="15"/>
  <c r="J666" i="15"/>
  <c r="M666" i="15"/>
  <c r="N666" i="15"/>
  <c r="O666" i="15"/>
  <c r="P666" i="15"/>
  <c r="Q666" i="15"/>
  <c r="R666" i="15"/>
  <c r="S666" i="15"/>
  <c r="T666" i="15"/>
  <c r="A667" i="15"/>
  <c r="B667" i="15"/>
  <c r="C667" i="15"/>
  <c r="F667" i="15"/>
  <c r="G667" i="15"/>
  <c r="H667" i="15"/>
  <c r="I667" i="15"/>
  <c r="J667" i="15"/>
  <c r="M667" i="15"/>
  <c r="N667" i="15"/>
  <c r="O667" i="15"/>
  <c r="P667" i="15"/>
  <c r="Q667" i="15"/>
  <c r="R667" i="15"/>
  <c r="S667" i="15"/>
  <c r="T667" i="15"/>
  <c r="A668" i="15"/>
  <c r="B668" i="15"/>
  <c r="C668" i="15"/>
  <c r="F668" i="15"/>
  <c r="G668" i="15"/>
  <c r="H668" i="15"/>
  <c r="I668" i="15"/>
  <c r="J668" i="15"/>
  <c r="M668" i="15"/>
  <c r="N668" i="15"/>
  <c r="O668" i="15"/>
  <c r="P668" i="15"/>
  <c r="Q668" i="15"/>
  <c r="R668" i="15"/>
  <c r="S668" i="15"/>
  <c r="T668" i="15"/>
  <c r="A669" i="15"/>
  <c r="B669" i="15"/>
  <c r="C669" i="15"/>
  <c r="F669" i="15"/>
  <c r="G669" i="15"/>
  <c r="H669" i="15"/>
  <c r="I669" i="15"/>
  <c r="J669" i="15"/>
  <c r="M669" i="15"/>
  <c r="N669" i="15"/>
  <c r="O669" i="15"/>
  <c r="P669" i="15"/>
  <c r="Q669" i="15"/>
  <c r="R669" i="15"/>
  <c r="S669" i="15"/>
  <c r="T669" i="15"/>
  <c r="A670" i="15"/>
  <c r="B670" i="15"/>
  <c r="C670" i="15"/>
  <c r="F670" i="15"/>
  <c r="G670" i="15"/>
  <c r="H670" i="15"/>
  <c r="I670" i="15"/>
  <c r="J670" i="15"/>
  <c r="M670" i="15"/>
  <c r="N670" i="15"/>
  <c r="O670" i="15"/>
  <c r="P670" i="15"/>
  <c r="Q670" i="15"/>
  <c r="R670" i="15"/>
  <c r="S670" i="15"/>
  <c r="T670" i="15"/>
  <c r="A671" i="15"/>
  <c r="B671" i="15"/>
  <c r="C671" i="15"/>
  <c r="F671" i="15"/>
  <c r="G671" i="15"/>
  <c r="H671" i="15"/>
  <c r="I671" i="15"/>
  <c r="J671" i="15"/>
  <c r="M671" i="15"/>
  <c r="N671" i="15"/>
  <c r="O671" i="15"/>
  <c r="P671" i="15"/>
  <c r="Q671" i="15"/>
  <c r="R671" i="15"/>
  <c r="S671" i="15"/>
  <c r="T671" i="15"/>
  <c r="A672" i="15"/>
  <c r="B672" i="15"/>
  <c r="C672" i="15"/>
  <c r="F672" i="15"/>
  <c r="G672" i="15"/>
  <c r="H672" i="15"/>
  <c r="I672" i="15"/>
  <c r="J672" i="15"/>
  <c r="M672" i="15"/>
  <c r="N672" i="15"/>
  <c r="O672" i="15"/>
  <c r="P672" i="15"/>
  <c r="Q672" i="15"/>
  <c r="R672" i="15"/>
  <c r="S672" i="15"/>
  <c r="T672" i="15"/>
  <c r="A673" i="15"/>
  <c r="B673" i="15"/>
  <c r="C673" i="15"/>
  <c r="F673" i="15"/>
  <c r="G673" i="15"/>
  <c r="H673" i="15"/>
  <c r="I673" i="15"/>
  <c r="J673" i="15"/>
  <c r="M673" i="15"/>
  <c r="N673" i="15"/>
  <c r="O673" i="15"/>
  <c r="P673" i="15"/>
  <c r="Q673" i="15"/>
  <c r="R673" i="15"/>
  <c r="S673" i="15"/>
  <c r="T673" i="15"/>
  <c r="A674" i="15"/>
  <c r="B674" i="15"/>
  <c r="C674" i="15"/>
  <c r="F674" i="15"/>
  <c r="G674" i="15"/>
  <c r="H674" i="15"/>
  <c r="I674" i="15"/>
  <c r="J674" i="15"/>
  <c r="M674" i="15"/>
  <c r="N674" i="15"/>
  <c r="O674" i="15"/>
  <c r="P674" i="15"/>
  <c r="Q674" i="15"/>
  <c r="R674" i="15"/>
  <c r="S674" i="15"/>
  <c r="T674" i="15"/>
  <c r="A675" i="15"/>
  <c r="B675" i="15"/>
  <c r="C675" i="15"/>
  <c r="F675" i="15"/>
  <c r="G675" i="15"/>
  <c r="H675" i="15"/>
  <c r="I675" i="15"/>
  <c r="J675" i="15"/>
  <c r="M675" i="15"/>
  <c r="N675" i="15"/>
  <c r="O675" i="15"/>
  <c r="P675" i="15"/>
  <c r="Q675" i="15"/>
  <c r="R675" i="15"/>
  <c r="S675" i="15"/>
  <c r="T675" i="15"/>
  <c r="A676" i="15"/>
  <c r="B676" i="15"/>
  <c r="C676" i="15"/>
  <c r="F676" i="15"/>
  <c r="G676" i="15"/>
  <c r="H676" i="15"/>
  <c r="I676" i="15"/>
  <c r="J676" i="15"/>
  <c r="M676" i="15"/>
  <c r="N676" i="15"/>
  <c r="O676" i="15"/>
  <c r="P676" i="15"/>
  <c r="Q676" i="15"/>
  <c r="R676" i="15"/>
  <c r="S676" i="15"/>
  <c r="T676" i="15"/>
  <c r="A677" i="15"/>
  <c r="B677" i="15"/>
  <c r="C677" i="15"/>
  <c r="F677" i="15"/>
  <c r="G677" i="15"/>
  <c r="H677" i="15"/>
  <c r="I677" i="15"/>
  <c r="J677" i="15"/>
  <c r="M677" i="15"/>
  <c r="N677" i="15"/>
  <c r="O677" i="15"/>
  <c r="P677" i="15"/>
  <c r="Q677" i="15"/>
  <c r="R677" i="15"/>
  <c r="S677" i="15"/>
  <c r="T677" i="15"/>
  <c r="A678" i="15"/>
  <c r="B678" i="15"/>
  <c r="C678" i="15"/>
  <c r="F678" i="15"/>
  <c r="G678" i="15"/>
  <c r="H678" i="15"/>
  <c r="I678" i="15"/>
  <c r="J678" i="15"/>
  <c r="M678" i="15"/>
  <c r="N678" i="15"/>
  <c r="O678" i="15"/>
  <c r="P678" i="15"/>
  <c r="Q678" i="15"/>
  <c r="R678" i="15"/>
  <c r="S678" i="15"/>
  <c r="T678" i="15"/>
  <c r="A679" i="15"/>
  <c r="B679" i="15"/>
  <c r="C679" i="15"/>
  <c r="F679" i="15"/>
  <c r="G679" i="15"/>
  <c r="H679" i="15"/>
  <c r="I679" i="15"/>
  <c r="J679" i="15"/>
  <c r="M679" i="15"/>
  <c r="N679" i="15"/>
  <c r="O679" i="15"/>
  <c r="P679" i="15"/>
  <c r="Q679" i="15"/>
  <c r="R679" i="15"/>
  <c r="S679" i="15"/>
  <c r="T679" i="15"/>
  <c r="A680" i="15"/>
  <c r="B680" i="15"/>
  <c r="C680" i="15"/>
  <c r="F680" i="15"/>
  <c r="G680" i="15"/>
  <c r="H680" i="15"/>
  <c r="I680" i="15"/>
  <c r="J680" i="15"/>
  <c r="M680" i="15"/>
  <c r="N680" i="15"/>
  <c r="O680" i="15"/>
  <c r="P680" i="15"/>
  <c r="Q680" i="15"/>
  <c r="R680" i="15"/>
  <c r="S680" i="15"/>
  <c r="T680" i="15"/>
  <c r="A681" i="15"/>
  <c r="B681" i="15"/>
  <c r="C681" i="15"/>
  <c r="F681" i="15"/>
  <c r="G681" i="15"/>
  <c r="H681" i="15"/>
  <c r="I681" i="15"/>
  <c r="J681" i="15"/>
  <c r="M681" i="15"/>
  <c r="N681" i="15"/>
  <c r="O681" i="15"/>
  <c r="P681" i="15"/>
  <c r="Q681" i="15"/>
  <c r="R681" i="15"/>
  <c r="S681" i="15"/>
  <c r="T681" i="15"/>
  <c r="A682" i="15"/>
  <c r="B682" i="15"/>
  <c r="C682" i="15"/>
  <c r="F682" i="15"/>
  <c r="G682" i="15"/>
  <c r="H682" i="15"/>
  <c r="I682" i="15"/>
  <c r="J682" i="15"/>
  <c r="M682" i="15"/>
  <c r="N682" i="15"/>
  <c r="O682" i="15"/>
  <c r="P682" i="15"/>
  <c r="Q682" i="15"/>
  <c r="R682" i="15"/>
  <c r="S682" i="15"/>
  <c r="T682" i="15"/>
  <c r="A683" i="15"/>
  <c r="B683" i="15"/>
  <c r="C683" i="15"/>
  <c r="F683" i="15"/>
  <c r="G683" i="15"/>
  <c r="H683" i="15"/>
  <c r="I683" i="15"/>
  <c r="J683" i="15"/>
  <c r="M683" i="15"/>
  <c r="N683" i="15"/>
  <c r="O683" i="15"/>
  <c r="P683" i="15"/>
  <c r="Q683" i="15"/>
  <c r="R683" i="15"/>
  <c r="S683" i="15"/>
  <c r="T683" i="15"/>
  <c r="A684" i="15"/>
  <c r="B684" i="15"/>
  <c r="C684" i="15"/>
  <c r="F684" i="15"/>
  <c r="G684" i="15"/>
  <c r="H684" i="15"/>
  <c r="I684" i="15"/>
  <c r="J684" i="15"/>
  <c r="M684" i="15"/>
  <c r="N684" i="15"/>
  <c r="O684" i="15"/>
  <c r="P684" i="15"/>
  <c r="Q684" i="15"/>
  <c r="R684" i="15"/>
  <c r="S684" i="15"/>
  <c r="T684" i="15"/>
  <c r="A685" i="15"/>
  <c r="B685" i="15"/>
  <c r="C685" i="15"/>
  <c r="F685" i="15"/>
  <c r="G685" i="15"/>
  <c r="H685" i="15"/>
  <c r="I685" i="15"/>
  <c r="J685" i="15"/>
  <c r="M685" i="15"/>
  <c r="N685" i="15"/>
  <c r="O685" i="15"/>
  <c r="P685" i="15"/>
  <c r="Q685" i="15"/>
  <c r="R685" i="15"/>
  <c r="S685" i="15"/>
  <c r="T685" i="15"/>
  <c r="A686" i="15"/>
  <c r="B686" i="15"/>
  <c r="C686" i="15"/>
  <c r="F686" i="15"/>
  <c r="G686" i="15"/>
  <c r="H686" i="15"/>
  <c r="I686" i="15"/>
  <c r="J686" i="15"/>
  <c r="M686" i="15"/>
  <c r="N686" i="15"/>
  <c r="O686" i="15"/>
  <c r="P686" i="15"/>
  <c r="Q686" i="15"/>
  <c r="R686" i="15"/>
  <c r="S686" i="15"/>
  <c r="T686" i="15"/>
  <c r="A687" i="15"/>
  <c r="B687" i="15"/>
  <c r="C687" i="15"/>
  <c r="F687" i="15"/>
  <c r="G687" i="15"/>
  <c r="H687" i="15"/>
  <c r="I687" i="15"/>
  <c r="J687" i="15"/>
  <c r="M687" i="15"/>
  <c r="N687" i="15"/>
  <c r="O687" i="15"/>
  <c r="P687" i="15"/>
  <c r="Q687" i="15"/>
  <c r="R687" i="15"/>
  <c r="S687" i="15"/>
  <c r="T687" i="15"/>
  <c r="A688" i="15"/>
  <c r="B688" i="15"/>
  <c r="C688" i="15"/>
  <c r="F688" i="15"/>
  <c r="G688" i="15"/>
  <c r="H688" i="15"/>
  <c r="I688" i="15"/>
  <c r="J688" i="15"/>
  <c r="M688" i="15"/>
  <c r="N688" i="15"/>
  <c r="O688" i="15"/>
  <c r="P688" i="15"/>
  <c r="Q688" i="15"/>
  <c r="R688" i="15"/>
  <c r="S688" i="15"/>
  <c r="T688" i="15"/>
  <c r="A689" i="15"/>
  <c r="B689" i="15"/>
  <c r="C689" i="15"/>
  <c r="F689" i="15"/>
  <c r="G689" i="15"/>
  <c r="H689" i="15"/>
  <c r="I689" i="15"/>
  <c r="J689" i="15"/>
  <c r="M689" i="15"/>
  <c r="N689" i="15"/>
  <c r="O689" i="15"/>
  <c r="P689" i="15"/>
  <c r="Q689" i="15"/>
  <c r="R689" i="15"/>
  <c r="S689" i="15"/>
  <c r="T689" i="15"/>
  <c r="A690" i="15"/>
  <c r="B690" i="15"/>
  <c r="C690" i="15"/>
  <c r="F690" i="15"/>
  <c r="G690" i="15"/>
  <c r="H690" i="15"/>
  <c r="I690" i="15"/>
  <c r="J690" i="15"/>
  <c r="M690" i="15"/>
  <c r="N690" i="15"/>
  <c r="O690" i="15"/>
  <c r="P690" i="15"/>
  <c r="Q690" i="15"/>
  <c r="R690" i="15"/>
  <c r="S690" i="15"/>
  <c r="T690" i="15"/>
  <c r="A691" i="15"/>
  <c r="B691" i="15"/>
  <c r="C691" i="15"/>
  <c r="F691" i="15"/>
  <c r="G691" i="15"/>
  <c r="H691" i="15"/>
  <c r="I691" i="15"/>
  <c r="J691" i="15"/>
  <c r="M691" i="15"/>
  <c r="N691" i="15"/>
  <c r="O691" i="15"/>
  <c r="P691" i="15"/>
  <c r="Q691" i="15"/>
  <c r="R691" i="15"/>
  <c r="S691" i="15"/>
  <c r="T691" i="15"/>
  <c r="A692" i="15"/>
  <c r="B692" i="15"/>
  <c r="C692" i="15"/>
  <c r="F692" i="15"/>
  <c r="G692" i="15"/>
  <c r="H692" i="15"/>
  <c r="I692" i="15"/>
  <c r="J692" i="15"/>
  <c r="M692" i="15"/>
  <c r="N692" i="15"/>
  <c r="O692" i="15"/>
  <c r="P692" i="15"/>
  <c r="Q692" i="15"/>
  <c r="R692" i="15"/>
  <c r="S692" i="15"/>
  <c r="T692" i="15"/>
  <c r="A693" i="15"/>
  <c r="B693" i="15"/>
  <c r="C693" i="15"/>
  <c r="F693" i="15"/>
  <c r="G693" i="15"/>
  <c r="H693" i="15"/>
  <c r="I693" i="15"/>
  <c r="J693" i="15"/>
  <c r="M693" i="15"/>
  <c r="N693" i="15"/>
  <c r="O693" i="15"/>
  <c r="P693" i="15"/>
  <c r="Q693" i="15"/>
  <c r="R693" i="15"/>
  <c r="S693" i="15"/>
  <c r="T693" i="15"/>
  <c r="A694" i="15"/>
  <c r="B694" i="15"/>
  <c r="C694" i="15"/>
  <c r="F694" i="15"/>
  <c r="G694" i="15"/>
  <c r="H694" i="15"/>
  <c r="I694" i="15"/>
  <c r="J694" i="15"/>
  <c r="M694" i="15"/>
  <c r="N694" i="15"/>
  <c r="O694" i="15"/>
  <c r="P694" i="15"/>
  <c r="Q694" i="15"/>
  <c r="R694" i="15"/>
  <c r="S694" i="15"/>
  <c r="T694" i="15"/>
  <c r="A695" i="15"/>
  <c r="B695" i="15"/>
  <c r="C695" i="15"/>
  <c r="F695" i="15"/>
  <c r="G695" i="15"/>
  <c r="H695" i="15"/>
  <c r="I695" i="15"/>
  <c r="J695" i="15"/>
  <c r="M695" i="15"/>
  <c r="N695" i="15"/>
  <c r="O695" i="15"/>
  <c r="P695" i="15"/>
  <c r="Q695" i="15"/>
  <c r="R695" i="15"/>
  <c r="S695" i="15"/>
  <c r="T695" i="15"/>
  <c r="A696" i="15"/>
  <c r="B696" i="15"/>
  <c r="C696" i="15"/>
  <c r="F696" i="15"/>
  <c r="G696" i="15"/>
  <c r="H696" i="15"/>
  <c r="I696" i="15"/>
  <c r="J696" i="15"/>
  <c r="M696" i="15"/>
  <c r="N696" i="15"/>
  <c r="O696" i="15"/>
  <c r="P696" i="15"/>
  <c r="Q696" i="15"/>
  <c r="R696" i="15"/>
  <c r="S696" i="15"/>
  <c r="T696" i="15"/>
  <c r="A697" i="15"/>
  <c r="B697" i="15"/>
  <c r="C697" i="15"/>
  <c r="F697" i="15"/>
  <c r="G697" i="15"/>
  <c r="H697" i="15"/>
  <c r="I697" i="15"/>
  <c r="J697" i="15"/>
  <c r="M697" i="15"/>
  <c r="N697" i="15"/>
  <c r="O697" i="15"/>
  <c r="P697" i="15"/>
  <c r="Q697" i="15"/>
  <c r="R697" i="15"/>
  <c r="S697" i="15"/>
  <c r="T697" i="15"/>
  <c r="A698" i="15"/>
  <c r="B698" i="15"/>
  <c r="C698" i="15"/>
  <c r="F698" i="15"/>
  <c r="G698" i="15"/>
  <c r="H698" i="15"/>
  <c r="I698" i="15"/>
  <c r="J698" i="15"/>
  <c r="M698" i="15"/>
  <c r="N698" i="15"/>
  <c r="O698" i="15"/>
  <c r="P698" i="15"/>
  <c r="Q698" i="15"/>
  <c r="R698" i="15"/>
  <c r="S698" i="15"/>
  <c r="T698" i="15"/>
  <c r="A699" i="15"/>
  <c r="B699" i="15"/>
  <c r="C699" i="15"/>
  <c r="F699" i="15"/>
  <c r="G699" i="15"/>
  <c r="H699" i="15"/>
  <c r="I699" i="15"/>
  <c r="J699" i="15"/>
  <c r="M699" i="15"/>
  <c r="N699" i="15"/>
  <c r="O699" i="15"/>
  <c r="P699" i="15"/>
  <c r="Q699" i="15"/>
  <c r="R699" i="15"/>
  <c r="S699" i="15"/>
  <c r="T699" i="15"/>
  <c r="A700" i="15"/>
  <c r="B700" i="15"/>
  <c r="C700" i="15"/>
  <c r="F700" i="15"/>
  <c r="G700" i="15"/>
  <c r="H700" i="15"/>
  <c r="I700" i="15"/>
  <c r="J700" i="15"/>
  <c r="M700" i="15"/>
  <c r="N700" i="15"/>
  <c r="O700" i="15"/>
  <c r="P700" i="15"/>
  <c r="Q700" i="15"/>
  <c r="R700" i="15"/>
  <c r="S700" i="15"/>
  <c r="T700" i="15"/>
  <c r="A701" i="15"/>
  <c r="B701" i="15"/>
  <c r="C701" i="15"/>
  <c r="F701" i="15"/>
  <c r="G701" i="15"/>
  <c r="H701" i="15"/>
  <c r="I701" i="15"/>
  <c r="J701" i="15"/>
  <c r="M701" i="15"/>
  <c r="N701" i="15"/>
  <c r="O701" i="15"/>
  <c r="P701" i="15"/>
  <c r="Q701" i="15"/>
  <c r="R701" i="15"/>
  <c r="S701" i="15"/>
  <c r="T701" i="15"/>
  <c r="A702" i="15"/>
  <c r="B702" i="15"/>
  <c r="C702" i="15"/>
  <c r="F702" i="15"/>
  <c r="G702" i="15"/>
  <c r="H702" i="15"/>
  <c r="I702" i="15"/>
  <c r="J702" i="15"/>
  <c r="M702" i="15"/>
  <c r="N702" i="15"/>
  <c r="O702" i="15"/>
  <c r="P702" i="15"/>
  <c r="Q702" i="15"/>
  <c r="R702" i="15"/>
  <c r="S702" i="15"/>
  <c r="T702" i="15"/>
  <c r="A703" i="15"/>
  <c r="B703" i="15"/>
  <c r="C703" i="15"/>
  <c r="F703" i="15"/>
  <c r="G703" i="15"/>
  <c r="H703" i="15"/>
  <c r="I703" i="15"/>
  <c r="J703" i="15"/>
  <c r="M703" i="15"/>
  <c r="N703" i="15"/>
  <c r="O703" i="15"/>
  <c r="P703" i="15"/>
  <c r="Q703" i="15"/>
  <c r="R703" i="15"/>
  <c r="S703" i="15"/>
  <c r="T703" i="15"/>
  <c r="A704" i="15"/>
  <c r="B704" i="15"/>
  <c r="C704" i="15"/>
  <c r="F704" i="15"/>
  <c r="G704" i="15"/>
  <c r="H704" i="15"/>
  <c r="I704" i="15"/>
  <c r="J704" i="15"/>
  <c r="M704" i="15"/>
  <c r="N704" i="15"/>
  <c r="O704" i="15"/>
  <c r="P704" i="15"/>
  <c r="Q704" i="15"/>
  <c r="R704" i="15"/>
  <c r="S704" i="15"/>
  <c r="T704" i="15"/>
  <c r="A705" i="15"/>
  <c r="B705" i="15"/>
  <c r="C705" i="15"/>
  <c r="F705" i="15"/>
  <c r="G705" i="15"/>
  <c r="H705" i="15"/>
  <c r="I705" i="15"/>
  <c r="J705" i="15"/>
  <c r="M705" i="15"/>
  <c r="N705" i="15"/>
  <c r="O705" i="15"/>
  <c r="P705" i="15"/>
  <c r="Q705" i="15"/>
  <c r="R705" i="15"/>
  <c r="S705" i="15"/>
  <c r="T705" i="15"/>
  <c r="A706" i="15"/>
  <c r="B706" i="15"/>
  <c r="C706" i="15"/>
  <c r="F706" i="15"/>
  <c r="G706" i="15"/>
  <c r="H706" i="15"/>
  <c r="I706" i="15"/>
  <c r="J706" i="15"/>
  <c r="M706" i="15"/>
  <c r="N706" i="15"/>
  <c r="O706" i="15"/>
  <c r="P706" i="15"/>
  <c r="Q706" i="15"/>
  <c r="R706" i="15"/>
  <c r="S706" i="15"/>
  <c r="T706" i="15"/>
  <c r="A707" i="15"/>
  <c r="B707" i="15"/>
  <c r="C707" i="15"/>
  <c r="F707" i="15"/>
  <c r="G707" i="15"/>
  <c r="H707" i="15"/>
  <c r="I707" i="15"/>
  <c r="J707" i="15"/>
  <c r="M707" i="15"/>
  <c r="N707" i="15"/>
  <c r="O707" i="15"/>
  <c r="P707" i="15"/>
  <c r="Q707" i="15"/>
  <c r="R707" i="15"/>
  <c r="S707" i="15"/>
  <c r="T707" i="15"/>
  <c r="A708" i="15"/>
  <c r="B708" i="15"/>
  <c r="C708" i="15"/>
  <c r="F708" i="15"/>
  <c r="G708" i="15"/>
  <c r="H708" i="15"/>
  <c r="I708" i="15"/>
  <c r="J708" i="15"/>
  <c r="M708" i="15"/>
  <c r="N708" i="15"/>
  <c r="O708" i="15"/>
  <c r="P708" i="15"/>
  <c r="Q708" i="15"/>
  <c r="R708" i="15"/>
  <c r="S708" i="15"/>
  <c r="T708" i="15"/>
  <c r="A709" i="15"/>
  <c r="B709" i="15"/>
  <c r="C709" i="15"/>
  <c r="F709" i="15"/>
  <c r="G709" i="15"/>
  <c r="H709" i="15"/>
  <c r="I709" i="15"/>
  <c r="J709" i="15"/>
  <c r="M709" i="15"/>
  <c r="N709" i="15"/>
  <c r="O709" i="15"/>
  <c r="P709" i="15"/>
  <c r="Q709" i="15"/>
  <c r="R709" i="15"/>
  <c r="S709" i="15"/>
  <c r="T709" i="15"/>
  <c r="A710" i="15"/>
  <c r="B710" i="15"/>
  <c r="C710" i="15"/>
  <c r="F710" i="15"/>
  <c r="G710" i="15"/>
  <c r="H710" i="15"/>
  <c r="I710" i="15"/>
  <c r="J710" i="15"/>
  <c r="M710" i="15"/>
  <c r="N710" i="15"/>
  <c r="O710" i="15"/>
  <c r="P710" i="15"/>
  <c r="Q710" i="15"/>
  <c r="R710" i="15"/>
  <c r="S710" i="15"/>
  <c r="T710" i="15"/>
  <c r="A711" i="15"/>
  <c r="B711" i="15"/>
  <c r="C711" i="15"/>
  <c r="F711" i="15"/>
  <c r="G711" i="15"/>
  <c r="H711" i="15"/>
  <c r="I711" i="15"/>
  <c r="J711" i="15"/>
  <c r="M711" i="15"/>
  <c r="N711" i="15"/>
  <c r="O711" i="15"/>
  <c r="P711" i="15"/>
  <c r="Q711" i="15"/>
  <c r="R711" i="15"/>
  <c r="S711" i="15"/>
  <c r="T711" i="15"/>
  <c r="A712" i="15"/>
  <c r="B712" i="15"/>
  <c r="C712" i="15"/>
  <c r="F712" i="15"/>
  <c r="G712" i="15"/>
  <c r="H712" i="15"/>
  <c r="I712" i="15"/>
  <c r="J712" i="15"/>
  <c r="M712" i="15"/>
  <c r="N712" i="15"/>
  <c r="O712" i="15"/>
  <c r="P712" i="15"/>
  <c r="Q712" i="15"/>
  <c r="R712" i="15"/>
  <c r="S712" i="15"/>
  <c r="T712" i="15"/>
  <c r="A713" i="15"/>
  <c r="B713" i="15"/>
  <c r="C713" i="15"/>
  <c r="F713" i="15"/>
  <c r="G713" i="15"/>
  <c r="H713" i="15"/>
  <c r="I713" i="15"/>
  <c r="J713" i="15"/>
  <c r="M713" i="15"/>
  <c r="N713" i="15"/>
  <c r="O713" i="15"/>
  <c r="P713" i="15"/>
  <c r="Q713" i="15"/>
  <c r="R713" i="15"/>
  <c r="S713" i="15"/>
  <c r="T713" i="15"/>
  <c r="A714" i="15"/>
  <c r="B714" i="15"/>
  <c r="C714" i="15"/>
  <c r="F714" i="15"/>
  <c r="G714" i="15"/>
  <c r="H714" i="15"/>
  <c r="I714" i="15"/>
  <c r="J714" i="15"/>
  <c r="M714" i="15"/>
  <c r="N714" i="15"/>
  <c r="O714" i="15"/>
  <c r="P714" i="15"/>
  <c r="Q714" i="15"/>
  <c r="R714" i="15"/>
  <c r="S714" i="15"/>
  <c r="T714" i="15"/>
  <c r="A715" i="15"/>
  <c r="B715" i="15"/>
  <c r="C715" i="15"/>
  <c r="F715" i="15"/>
  <c r="G715" i="15"/>
  <c r="H715" i="15"/>
  <c r="I715" i="15"/>
  <c r="J715" i="15"/>
  <c r="M715" i="15"/>
  <c r="N715" i="15"/>
  <c r="O715" i="15"/>
  <c r="P715" i="15"/>
  <c r="Q715" i="15"/>
  <c r="R715" i="15"/>
  <c r="S715" i="15"/>
  <c r="T715" i="15"/>
  <c r="A716" i="15"/>
  <c r="B716" i="15"/>
  <c r="C716" i="15"/>
  <c r="F716" i="15"/>
  <c r="G716" i="15"/>
  <c r="H716" i="15"/>
  <c r="I716" i="15"/>
  <c r="J716" i="15"/>
  <c r="M716" i="15"/>
  <c r="N716" i="15"/>
  <c r="O716" i="15"/>
  <c r="P716" i="15"/>
  <c r="Q716" i="15"/>
  <c r="R716" i="15"/>
  <c r="S716" i="15"/>
  <c r="T716" i="15"/>
  <c r="A717" i="15"/>
  <c r="B717" i="15"/>
  <c r="C717" i="15"/>
  <c r="F717" i="15"/>
  <c r="G717" i="15"/>
  <c r="H717" i="15"/>
  <c r="I717" i="15"/>
  <c r="J717" i="15"/>
  <c r="M717" i="15"/>
  <c r="N717" i="15"/>
  <c r="O717" i="15"/>
  <c r="P717" i="15"/>
  <c r="Q717" i="15"/>
  <c r="R717" i="15"/>
  <c r="S717" i="15"/>
  <c r="T717" i="15"/>
  <c r="A718" i="15"/>
  <c r="B718" i="15"/>
  <c r="C718" i="15"/>
  <c r="F718" i="15"/>
  <c r="G718" i="15"/>
  <c r="H718" i="15"/>
  <c r="I718" i="15"/>
  <c r="J718" i="15"/>
  <c r="M718" i="15"/>
  <c r="N718" i="15"/>
  <c r="O718" i="15"/>
  <c r="P718" i="15"/>
  <c r="Q718" i="15"/>
  <c r="R718" i="15"/>
  <c r="S718" i="15"/>
  <c r="T718" i="15"/>
  <c r="A719" i="15"/>
  <c r="B719" i="15"/>
  <c r="C719" i="15"/>
  <c r="F719" i="15"/>
  <c r="G719" i="15"/>
  <c r="H719" i="15"/>
  <c r="I719" i="15"/>
  <c r="J719" i="15"/>
  <c r="M719" i="15"/>
  <c r="N719" i="15"/>
  <c r="O719" i="15"/>
  <c r="P719" i="15"/>
  <c r="Q719" i="15"/>
  <c r="R719" i="15"/>
  <c r="S719" i="15"/>
  <c r="T719" i="15"/>
  <c r="A720" i="15"/>
  <c r="B720" i="15"/>
  <c r="C720" i="15"/>
  <c r="F720" i="15"/>
  <c r="G720" i="15"/>
  <c r="H720" i="15"/>
  <c r="I720" i="15"/>
  <c r="J720" i="15"/>
  <c r="M720" i="15"/>
  <c r="N720" i="15"/>
  <c r="O720" i="15"/>
  <c r="P720" i="15"/>
  <c r="Q720" i="15"/>
  <c r="R720" i="15"/>
  <c r="S720" i="15"/>
  <c r="T720" i="15"/>
  <c r="A721" i="15"/>
  <c r="B721" i="15"/>
  <c r="C721" i="15"/>
  <c r="F721" i="15"/>
  <c r="G721" i="15"/>
  <c r="H721" i="15"/>
  <c r="I721" i="15"/>
  <c r="J721" i="15"/>
  <c r="M721" i="15"/>
  <c r="N721" i="15"/>
  <c r="O721" i="15"/>
  <c r="P721" i="15"/>
  <c r="Q721" i="15"/>
  <c r="R721" i="15"/>
  <c r="S721" i="15"/>
  <c r="T721" i="15"/>
  <c r="A722" i="15"/>
  <c r="B722" i="15"/>
  <c r="C722" i="15"/>
  <c r="F722" i="15"/>
  <c r="G722" i="15"/>
  <c r="H722" i="15"/>
  <c r="I722" i="15"/>
  <c r="J722" i="15"/>
  <c r="M722" i="15"/>
  <c r="N722" i="15"/>
  <c r="O722" i="15"/>
  <c r="P722" i="15"/>
  <c r="Q722" i="15"/>
  <c r="R722" i="15"/>
  <c r="S722" i="15"/>
  <c r="T722" i="15"/>
  <c r="A723" i="15"/>
  <c r="B723" i="15"/>
  <c r="C723" i="15"/>
  <c r="F723" i="15"/>
  <c r="G723" i="15"/>
  <c r="H723" i="15"/>
  <c r="I723" i="15"/>
  <c r="J723" i="15"/>
  <c r="M723" i="15"/>
  <c r="N723" i="15"/>
  <c r="O723" i="15"/>
  <c r="P723" i="15"/>
  <c r="Q723" i="15"/>
  <c r="R723" i="15"/>
  <c r="S723" i="15"/>
  <c r="T723" i="15"/>
  <c r="A724" i="15"/>
  <c r="B724" i="15"/>
  <c r="C724" i="15"/>
  <c r="F724" i="15"/>
  <c r="G724" i="15"/>
  <c r="H724" i="15"/>
  <c r="I724" i="15"/>
  <c r="J724" i="15"/>
  <c r="M724" i="15"/>
  <c r="N724" i="15"/>
  <c r="O724" i="15"/>
  <c r="P724" i="15"/>
  <c r="Q724" i="15"/>
  <c r="R724" i="15"/>
  <c r="S724" i="15"/>
  <c r="T724" i="15"/>
  <c r="A725" i="15"/>
  <c r="B725" i="15"/>
  <c r="C725" i="15"/>
  <c r="F725" i="15"/>
  <c r="G725" i="15"/>
  <c r="H725" i="15"/>
  <c r="I725" i="15"/>
  <c r="J725" i="15"/>
  <c r="M725" i="15"/>
  <c r="N725" i="15"/>
  <c r="O725" i="15"/>
  <c r="P725" i="15"/>
  <c r="Q725" i="15"/>
  <c r="R725" i="15"/>
  <c r="S725" i="15"/>
  <c r="T725" i="15"/>
  <c r="A726" i="15"/>
  <c r="B726" i="15"/>
  <c r="C726" i="15"/>
  <c r="F726" i="15"/>
  <c r="G726" i="15"/>
  <c r="H726" i="15"/>
  <c r="I726" i="15"/>
  <c r="J726" i="15"/>
  <c r="M726" i="15"/>
  <c r="N726" i="15"/>
  <c r="O726" i="15"/>
  <c r="P726" i="15"/>
  <c r="Q726" i="15"/>
  <c r="R726" i="15"/>
  <c r="S726" i="15"/>
  <c r="T726" i="15"/>
  <c r="A727" i="15"/>
  <c r="B727" i="15"/>
  <c r="C727" i="15"/>
  <c r="F727" i="15"/>
  <c r="G727" i="15"/>
  <c r="H727" i="15"/>
  <c r="I727" i="15"/>
  <c r="J727" i="15"/>
  <c r="M727" i="15"/>
  <c r="N727" i="15"/>
  <c r="O727" i="15"/>
  <c r="P727" i="15"/>
  <c r="Q727" i="15"/>
  <c r="R727" i="15"/>
  <c r="S727" i="15"/>
  <c r="T727" i="15"/>
  <c r="A728" i="15"/>
  <c r="B728" i="15"/>
  <c r="C728" i="15"/>
  <c r="F728" i="15"/>
  <c r="G728" i="15"/>
  <c r="H728" i="15"/>
  <c r="I728" i="15"/>
  <c r="J728" i="15"/>
  <c r="M728" i="15"/>
  <c r="N728" i="15"/>
  <c r="O728" i="15"/>
  <c r="P728" i="15"/>
  <c r="Q728" i="15"/>
  <c r="R728" i="15"/>
  <c r="S728" i="15"/>
  <c r="T728" i="15"/>
  <c r="A729" i="15"/>
  <c r="B729" i="15"/>
  <c r="C729" i="15"/>
  <c r="F729" i="15"/>
  <c r="G729" i="15"/>
  <c r="H729" i="15"/>
  <c r="I729" i="15"/>
  <c r="J729" i="15"/>
  <c r="M729" i="15"/>
  <c r="N729" i="15"/>
  <c r="O729" i="15"/>
  <c r="P729" i="15"/>
  <c r="Q729" i="15"/>
  <c r="R729" i="15"/>
  <c r="S729" i="15"/>
  <c r="T729" i="15"/>
  <c r="A730" i="15"/>
  <c r="B730" i="15"/>
  <c r="C730" i="15"/>
  <c r="F730" i="15"/>
  <c r="G730" i="15"/>
  <c r="H730" i="15"/>
  <c r="I730" i="15"/>
  <c r="J730" i="15"/>
  <c r="M730" i="15"/>
  <c r="N730" i="15"/>
  <c r="O730" i="15"/>
  <c r="P730" i="15"/>
  <c r="Q730" i="15"/>
  <c r="R730" i="15"/>
  <c r="S730" i="15"/>
  <c r="T730" i="15"/>
  <c r="A731" i="15"/>
  <c r="B731" i="15"/>
  <c r="C731" i="15"/>
  <c r="F731" i="15"/>
  <c r="G731" i="15"/>
  <c r="H731" i="15"/>
  <c r="I731" i="15"/>
  <c r="J731" i="15"/>
  <c r="M731" i="15"/>
  <c r="N731" i="15"/>
  <c r="O731" i="15"/>
  <c r="P731" i="15"/>
  <c r="Q731" i="15"/>
  <c r="R731" i="15"/>
  <c r="S731" i="15"/>
  <c r="T731" i="15"/>
  <c r="A732" i="15"/>
  <c r="B732" i="15"/>
  <c r="C732" i="15"/>
  <c r="F732" i="15"/>
  <c r="G732" i="15"/>
  <c r="H732" i="15"/>
  <c r="I732" i="15"/>
  <c r="J732" i="15"/>
  <c r="M732" i="15"/>
  <c r="N732" i="15"/>
  <c r="O732" i="15"/>
  <c r="P732" i="15"/>
  <c r="Q732" i="15"/>
  <c r="R732" i="15"/>
  <c r="S732" i="15"/>
  <c r="T732" i="15"/>
  <c r="A733" i="15"/>
  <c r="B733" i="15"/>
  <c r="C733" i="15"/>
  <c r="F733" i="15"/>
  <c r="G733" i="15"/>
  <c r="H733" i="15"/>
  <c r="I733" i="15"/>
  <c r="J733" i="15"/>
  <c r="M733" i="15"/>
  <c r="N733" i="15"/>
  <c r="O733" i="15"/>
  <c r="P733" i="15"/>
  <c r="Q733" i="15"/>
  <c r="R733" i="15"/>
  <c r="S733" i="15"/>
  <c r="T733" i="15"/>
  <c r="A734" i="15"/>
  <c r="B734" i="15"/>
  <c r="C734" i="15"/>
  <c r="F734" i="15"/>
  <c r="G734" i="15"/>
  <c r="H734" i="15"/>
  <c r="I734" i="15"/>
  <c r="J734" i="15"/>
  <c r="M734" i="15"/>
  <c r="N734" i="15"/>
  <c r="O734" i="15"/>
  <c r="P734" i="15"/>
  <c r="Q734" i="15"/>
  <c r="R734" i="15"/>
  <c r="S734" i="15"/>
  <c r="T734" i="15"/>
  <c r="A735" i="15"/>
  <c r="B735" i="15"/>
  <c r="C735" i="15"/>
  <c r="F735" i="15"/>
  <c r="G735" i="15"/>
  <c r="H735" i="15"/>
  <c r="I735" i="15"/>
  <c r="J735" i="15"/>
  <c r="M735" i="15"/>
  <c r="N735" i="15"/>
  <c r="O735" i="15"/>
  <c r="P735" i="15"/>
  <c r="Q735" i="15"/>
  <c r="R735" i="15"/>
  <c r="S735" i="15"/>
  <c r="T735" i="15"/>
  <c r="A736" i="15"/>
  <c r="B736" i="15"/>
  <c r="C736" i="15"/>
  <c r="F736" i="15"/>
  <c r="G736" i="15"/>
  <c r="H736" i="15"/>
  <c r="I736" i="15"/>
  <c r="J736" i="15"/>
  <c r="M736" i="15"/>
  <c r="N736" i="15"/>
  <c r="O736" i="15"/>
  <c r="P736" i="15"/>
  <c r="Q736" i="15"/>
  <c r="R736" i="15"/>
  <c r="S736" i="15"/>
  <c r="T736" i="15"/>
  <c r="A737" i="15"/>
  <c r="B737" i="15"/>
  <c r="C737" i="15"/>
  <c r="F737" i="15"/>
  <c r="G737" i="15"/>
  <c r="H737" i="15"/>
  <c r="I737" i="15"/>
  <c r="J737" i="15"/>
  <c r="M737" i="15"/>
  <c r="N737" i="15"/>
  <c r="O737" i="15"/>
  <c r="P737" i="15"/>
  <c r="Q737" i="15"/>
  <c r="R737" i="15"/>
  <c r="S737" i="15"/>
  <c r="T737" i="15"/>
  <c r="A738" i="15"/>
  <c r="B738" i="15"/>
  <c r="C738" i="15"/>
  <c r="F738" i="15"/>
  <c r="G738" i="15"/>
  <c r="H738" i="15"/>
  <c r="I738" i="15"/>
  <c r="J738" i="15"/>
  <c r="M738" i="15"/>
  <c r="N738" i="15"/>
  <c r="O738" i="15"/>
  <c r="P738" i="15"/>
  <c r="Q738" i="15"/>
  <c r="R738" i="15"/>
  <c r="S738" i="15"/>
  <c r="T738" i="15"/>
  <c r="A739" i="15"/>
  <c r="B739" i="15"/>
  <c r="C739" i="15"/>
  <c r="F739" i="15"/>
  <c r="G739" i="15"/>
  <c r="H739" i="15"/>
  <c r="I739" i="15"/>
  <c r="J739" i="15"/>
  <c r="M739" i="15"/>
  <c r="N739" i="15"/>
  <c r="O739" i="15"/>
  <c r="P739" i="15"/>
  <c r="Q739" i="15"/>
  <c r="R739" i="15"/>
  <c r="S739" i="15"/>
  <c r="T739" i="15"/>
  <c r="A740" i="15"/>
  <c r="B740" i="15"/>
  <c r="C740" i="15"/>
  <c r="F740" i="15"/>
  <c r="G740" i="15"/>
  <c r="H740" i="15"/>
  <c r="I740" i="15"/>
  <c r="J740" i="15"/>
  <c r="M740" i="15"/>
  <c r="N740" i="15"/>
  <c r="O740" i="15"/>
  <c r="P740" i="15"/>
  <c r="Q740" i="15"/>
  <c r="R740" i="15"/>
  <c r="S740" i="15"/>
  <c r="T740" i="15"/>
  <c r="A741" i="15"/>
  <c r="B741" i="15"/>
  <c r="C741" i="15"/>
  <c r="F741" i="15"/>
  <c r="G741" i="15"/>
  <c r="H741" i="15"/>
  <c r="I741" i="15"/>
  <c r="J741" i="15"/>
  <c r="M741" i="15"/>
  <c r="N741" i="15"/>
  <c r="O741" i="15"/>
  <c r="P741" i="15"/>
  <c r="Q741" i="15"/>
  <c r="R741" i="15"/>
  <c r="S741" i="15"/>
  <c r="T741" i="15"/>
  <c r="A742" i="15"/>
  <c r="B742" i="15"/>
  <c r="C742" i="15"/>
  <c r="F742" i="15"/>
  <c r="G742" i="15"/>
  <c r="H742" i="15"/>
  <c r="I742" i="15"/>
  <c r="J742" i="15"/>
  <c r="M742" i="15"/>
  <c r="N742" i="15"/>
  <c r="O742" i="15"/>
  <c r="P742" i="15"/>
  <c r="Q742" i="15"/>
  <c r="R742" i="15"/>
  <c r="S742" i="15"/>
  <c r="T742" i="15"/>
  <c r="A743" i="15"/>
  <c r="B743" i="15"/>
  <c r="C743" i="15"/>
  <c r="F743" i="15"/>
  <c r="G743" i="15"/>
  <c r="H743" i="15"/>
  <c r="I743" i="15"/>
  <c r="J743" i="15"/>
  <c r="M743" i="15"/>
  <c r="N743" i="15"/>
  <c r="O743" i="15"/>
  <c r="P743" i="15"/>
  <c r="Q743" i="15"/>
  <c r="R743" i="15"/>
  <c r="S743" i="15"/>
  <c r="T743" i="15"/>
  <c r="A744" i="15"/>
  <c r="B744" i="15"/>
  <c r="C744" i="15"/>
  <c r="F744" i="15"/>
  <c r="G744" i="15"/>
  <c r="H744" i="15"/>
  <c r="I744" i="15"/>
  <c r="J744" i="15"/>
  <c r="M744" i="15"/>
  <c r="N744" i="15"/>
  <c r="O744" i="15"/>
  <c r="P744" i="15"/>
  <c r="Q744" i="15"/>
  <c r="R744" i="15"/>
  <c r="S744" i="15"/>
  <c r="T744" i="15"/>
  <c r="A745" i="15"/>
  <c r="B745" i="15"/>
  <c r="C745" i="15"/>
  <c r="F745" i="15"/>
  <c r="G745" i="15"/>
  <c r="H745" i="15"/>
  <c r="I745" i="15"/>
  <c r="J745" i="15"/>
  <c r="M745" i="15"/>
  <c r="N745" i="15"/>
  <c r="O745" i="15"/>
  <c r="P745" i="15"/>
  <c r="Q745" i="15"/>
  <c r="R745" i="15"/>
  <c r="S745" i="15"/>
  <c r="T745" i="15"/>
  <c r="A746" i="15"/>
  <c r="B746" i="15"/>
  <c r="C746" i="15"/>
  <c r="F746" i="15"/>
  <c r="G746" i="15"/>
  <c r="H746" i="15"/>
  <c r="I746" i="15"/>
  <c r="J746" i="15"/>
  <c r="M746" i="15"/>
  <c r="N746" i="15"/>
  <c r="O746" i="15"/>
  <c r="P746" i="15"/>
  <c r="Q746" i="15"/>
  <c r="R746" i="15"/>
  <c r="S746" i="15"/>
  <c r="T746" i="15"/>
  <c r="A747" i="15"/>
  <c r="B747" i="15"/>
  <c r="C747" i="15"/>
  <c r="F747" i="15"/>
  <c r="G747" i="15"/>
  <c r="H747" i="15"/>
  <c r="I747" i="15"/>
  <c r="J747" i="15"/>
  <c r="M747" i="15"/>
  <c r="N747" i="15"/>
  <c r="O747" i="15"/>
  <c r="P747" i="15"/>
  <c r="Q747" i="15"/>
  <c r="R747" i="15"/>
  <c r="S747" i="15"/>
  <c r="T747" i="15"/>
  <c r="A748" i="15"/>
  <c r="B748" i="15"/>
  <c r="C748" i="15"/>
  <c r="F748" i="15"/>
  <c r="G748" i="15"/>
  <c r="H748" i="15"/>
  <c r="I748" i="15"/>
  <c r="J748" i="15"/>
  <c r="M748" i="15"/>
  <c r="N748" i="15"/>
  <c r="O748" i="15"/>
  <c r="P748" i="15"/>
  <c r="Q748" i="15"/>
  <c r="R748" i="15"/>
  <c r="S748" i="15"/>
  <c r="T748" i="15"/>
  <c r="A749" i="15"/>
  <c r="B749" i="15"/>
  <c r="C749" i="15"/>
  <c r="F749" i="15"/>
  <c r="G749" i="15"/>
  <c r="H749" i="15"/>
  <c r="I749" i="15"/>
  <c r="J749" i="15"/>
  <c r="M749" i="15"/>
  <c r="N749" i="15"/>
  <c r="O749" i="15"/>
  <c r="P749" i="15"/>
  <c r="Q749" i="15"/>
  <c r="R749" i="15"/>
  <c r="S749" i="15"/>
  <c r="T749" i="15"/>
  <c r="A750" i="15"/>
  <c r="B750" i="15"/>
  <c r="C750" i="15"/>
  <c r="F750" i="15"/>
  <c r="G750" i="15"/>
  <c r="H750" i="15"/>
  <c r="I750" i="15"/>
  <c r="J750" i="15"/>
  <c r="M750" i="15"/>
  <c r="N750" i="15"/>
  <c r="O750" i="15"/>
  <c r="P750" i="15"/>
  <c r="Q750" i="15"/>
  <c r="R750" i="15"/>
  <c r="S750" i="15"/>
  <c r="T750" i="15"/>
  <c r="A751" i="15"/>
  <c r="B751" i="15"/>
  <c r="C751" i="15"/>
  <c r="F751" i="15"/>
  <c r="G751" i="15"/>
  <c r="H751" i="15"/>
  <c r="I751" i="15"/>
  <c r="J751" i="15"/>
  <c r="M751" i="15"/>
  <c r="N751" i="15"/>
  <c r="O751" i="15"/>
  <c r="P751" i="15"/>
  <c r="Q751" i="15"/>
  <c r="R751" i="15"/>
  <c r="S751" i="15"/>
  <c r="T751" i="15"/>
  <c r="A752" i="15"/>
  <c r="B752" i="15"/>
  <c r="C752" i="15"/>
  <c r="F752" i="15"/>
  <c r="G752" i="15"/>
  <c r="H752" i="15"/>
  <c r="I752" i="15"/>
  <c r="J752" i="15"/>
  <c r="M752" i="15"/>
  <c r="N752" i="15"/>
  <c r="O752" i="15"/>
  <c r="P752" i="15"/>
  <c r="Q752" i="15"/>
  <c r="R752" i="15"/>
  <c r="S752" i="15"/>
  <c r="T752" i="15"/>
  <c r="A753" i="15"/>
  <c r="B753" i="15"/>
  <c r="C753" i="15"/>
  <c r="F753" i="15"/>
  <c r="G753" i="15"/>
  <c r="H753" i="15"/>
  <c r="I753" i="15"/>
  <c r="J753" i="15"/>
  <c r="M753" i="15"/>
  <c r="N753" i="15"/>
  <c r="O753" i="15"/>
  <c r="P753" i="15"/>
  <c r="Q753" i="15"/>
  <c r="R753" i="15"/>
  <c r="S753" i="15"/>
  <c r="T753" i="15"/>
  <c r="A754" i="15"/>
  <c r="B754" i="15"/>
  <c r="C754" i="15"/>
  <c r="F754" i="15"/>
  <c r="G754" i="15"/>
  <c r="H754" i="15"/>
  <c r="I754" i="15"/>
  <c r="J754" i="15"/>
  <c r="M754" i="15"/>
  <c r="N754" i="15"/>
  <c r="O754" i="15"/>
  <c r="P754" i="15"/>
  <c r="Q754" i="15"/>
  <c r="R754" i="15"/>
  <c r="S754" i="15"/>
  <c r="T754" i="15"/>
  <c r="A755" i="15"/>
  <c r="B755" i="15"/>
  <c r="C755" i="15"/>
  <c r="F755" i="15"/>
  <c r="G755" i="15"/>
  <c r="H755" i="15"/>
  <c r="I755" i="15"/>
  <c r="J755" i="15"/>
  <c r="M755" i="15"/>
  <c r="N755" i="15"/>
  <c r="O755" i="15"/>
  <c r="P755" i="15"/>
  <c r="Q755" i="15"/>
  <c r="R755" i="15"/>
  <c r="S755" i="15"/>
  <c r="T755" i="15"/>
  <c r="A756" i="15"/>
  <c r="B756" i="15"/>
  <c r="C756" i="15"/>
  <c r="F756" i="15"/>
  <c r="G756" i="15"/>
  <c r="H756" i="15"/>
  <c r="I756" i="15"/>
  <c r="J756" i="15"/>
  <c r="M756" i="15"/>
  <c r="N756" i="15"/>
  <c r="O756" i="15"/>
  <c r="P756" i="15"/>
  <c r="Q756" i="15"/>
  <c r="R756" i="15"/>
  <c r="S756" i="15"/>
  <c r="T756" i="15"/>
  <c r="A757" i="15"/>
  <c r="B757" i="15"/>
  <c r="C757" i="15"/>
  <c r="F757" i="15"/>
  <c r="G757" i="15"/>
  <c r="H757" i="15"/>
  <c r="I757" i="15"/>
  <c r="J757" i="15"/>
  <c r="M757" i="15"/>
  <c r="N757" i="15"/>
  <c r="O757" i="15"/>
  <c r="P757" i="15"/>
  <c r="Q757" i="15"/>
  <c r="R757" i="15"/>
  <c r="S757" i="15"/>
  <c r="T757" i="15"/>
  <c r="A758" i="15"/>
  <c r="B758" i="15"/>
  <c r="C758" i="15"/>
  <c r="F758" i="15"/>
  <c r="G758" i="15"/>
  <c r="H758" i="15"/>
  <c r="I758" i="15"/>
  <c r="J758" i="15"/>
  <c r="M758" i="15"/>
  <c r="N758" i="15"/>
  <c r="O758" i="15"/>
  <c r="P758" i="15"/>
  <c r="Q758" i="15"/>
  <c r="R758" i="15"/>
  <c r="S758" i="15"/>
  <c r="T758" i="15"/>
  <c r="A759" i="15"/>
  <c r="B759" i="15"/>
  <c r="C759" i="15"/>
  <c r="F759" i="15"/>
  <c r="G759" i="15"/>
  <c r="H759" i="15"/>
  <c r="I759" i="15"/>
  <c r="J759" i="15"/>
  <c r="M759" i="15"/>
  <c r="N759" i="15"/>
  <c r="O759" i="15"/>
  <c r="P759" i="15"/>
  <c r="Q759" i="15"/>
  <c r="R759" i="15"/>
  <c r="S759" i="15"/>
  <c r="T759" i="15"/>
  <c r="A760" i="15"/>
  <c r="B760" i="15"/>
  <c r="C760" i="15"/>
  <c r="F760" i="15"/>
  <c r="G760" i="15"/>
  <c r="H760" i="15"/>
  <c r="I760" i="15"/>
  <c r="J760" i="15"/>
  <c r="M760" i="15"/>
  <c r="N760" i="15"/>
  <c r="O760" i="15"/>
  <c r="P760" i="15"/>
  <c r="Q760" i="15"/>
  <c r="R760" i="15"/>
  <c r="S760" i="15"/>
  <c r="T760" i="15"/>
  <c r="A761" i="15"/>
  <c r="B761" i="15"/>
  <c r="C761" i="15"/>
  <c r="F761" i="15"/>
  <c r="G761" i="15"/>
  <c r="H761" i="15"/>
  <c r="I761" i="15"/>
  <c r="J761" i="15"/>
  <c r="M761" i="15"/>
  <c r="N761" i="15"/>
  <c r="O761" i="15"/>
  <c r="P761" i="15"/>
  <c r="Q761" i="15"/>
  <c r="R761" i="15"/>
  <c r="S761" i="15"/>
  <c r="T761" i="15"/>
  <c r="A762" i="15"/>
  <c r="B762" i="15"/>
  <c r="C762" i="15"/>
  <c r="F762" i="15"/>
  <c r="G762" i="15"/>
  <c r="H762" i="15"/>
  <c r="I762" i="15"/>
  <c r="J762" i="15"/>
  <c r="M762" i="15"/>
  <c r="N762" i="15"/>
  <c r="O762" i="15"/>
  <c r="P762" i="15"/>
  <c r="Q762" i="15"/>
  <c r="R762" i="15"/>
  <c r="S762" i="15"/>
  <c r="T762" i="15"/>
  <c r="A763" i="15"/>
  <c r="B763" i="15"/>
  <c r="C763" i="15"/>
  <c r="F763" i="15"/>
  <c r="G763" i="15"/>
  <c r="H763" i="15"/>
  <c r="I763" i="15"/>
  <c r="J763" i="15"/>
  <c r="M763" i="15"/>
  <c r="N763" i="15"/>
  <c r="O763" i="15"/>
  <c r="P763" i="15"/>
  <c r="Q763" i="15"/>
  <c r="R763" i="15"/>
  <c r="S763" i="15"/>
  <c r="T763" i="15"/>
  <c r="A764" i="15"/>
  <c r="B764" i="15"/>
  <c r="C764" i="15"/>
  <c r="F764" i="15"/>
  <c r="G764" i="15"/>
  <c r="H764" i="15"/>
  <c r="I764" i="15"/>
  <c r="J764" i="15"/>
  <c r="M764" i="15"/>
  <c r="N764" i="15"/>
  <c r="O764" i="15"/>
  <c r="P764" i="15"/>
  <c r="Q764" i="15"/>
  <c r="R764" i="15"/>
  <c r="S764" i="15"/>
  <c r="T764" i="15"/>
  <c r="A765" i="15"/>
  <c r="B765" i="15"/>
  <c r="C765" i="15"/>
  <c r="F765" i="15"/>
  <c r="G765" i="15"/>
  <c r="H765" i="15"/>
  <c r="I765" i="15"/>
  <c r="J765" i="15"/>
  <c r="M765" i="15"/>
  <c r="N765" i="15"/>
  <c r="O765" i="15"/>
  <c r="P765" i="15"/>
  <c r="Q765" i="15"/>
  <c r="R765" i="15"/>
  <c r="S765" i="15"/>
  <c r="T765" i="15"/>
  <c r="A766" i="15"/>
  <c r="B766" i="15"/>
  <c r="C766" i="15"/>
  <c r="F766" i="15"/>
  <c r="G766" i="15"/>
  <c r="H766" i="15"/>
  <c r="I766" i="15"/>
  <c r="J766" i="15"/>
  <c r="M766" i="15"/>
  <c r="N766" i="15"/>
  <c r="O766" i="15"/>
  <c r="P766" i="15"/>
  <c r="Q766" i="15"/>
  <c r="R766" i="15"/>
  <c r="S766" i="15"/>
  <c r="T766" i="15"/>
  <c r="A767" i="15"/>
  <c r="B767" i="15"/>
  <c r="C767" i="15"/>
  <c r="F767" i="15"/>
  <c r="G767" i="15"/>
  <c r="H767" i="15"/>
  <c r="I767" i="15"/>
  <c r="J767" i="15"/>
  <c r="M767" i="15"/>
  <c r="N767" i="15"/>
  <c r="O767" i="15"/>
  <c r="P767" i="15"/>
  <c r="Q767" i="15"/>
  <c r="R767" i="15"/>
  <c r="S767" i="15"/>
  <c r="T767" i="15"/>
  <c r="A768" i="15"/>
  <c r="B768" i="15"/>
  <c r="C768" i="15"/>
  <c r="F768" i="15"/>
  <c r="G768" i="15"/>
  <c r="H768" i="15"/>
  <c r="I768" i="15"/>
  <c r="J768" i="15"/>
  <c r="M768" i="15"/>
  <c r="N768" i="15"/>
  <c r="O768" i="15"/>
  <c r="P768" i="15"/>
  <c r="Q768" i="15"/>
  <c r="R768" i="15"/>
  <c r="S768" i="15"/>
  <c r="T768" i="15"/>
  <c r="A769" i="15"/>
  <c r="B769" i="15"/>
  <c r="C769" i="15"/>
  <c r="F769" i="15"/>
  <c r="G769" i="15"/>
  <c r="H769" i="15"/>
  <c r="I769" i="15"/>
  <c r="J769" i="15"/>
  <c r="M769" i="15"/>
  <c r="N769" i="15"/>
  <c r="O769" i="15"/>
  <c r="P769" i="15"/>
  <c r="Q769" i="15"/>
  <c r="R769" i="15"/>
  <c r="S769" i="15"/>
  <c r="T769" i="15"/>
  <c r="A770" i="15"/>
  <c r="B770" i="15"/>
  <c r="C770" i="15"/>
  <c r="F770" i="15"/>
  <c r="G770" i="15"/>
  <c r="H770" i="15"/>
  <c r="I770" i="15"/>
  <c r="J770" i="15"/>
  <c r="M770" i="15"/>
  <c r="N770" i="15"/>
  <c r="O770" i="15"/>
  <c r="P770" i="15"/>
  <c r="Q770" i="15"/>
  <c r="R770" i="15"/>
  <c r="S770" i="15"/>
  <c r="T770" i="15"/>
  <c r="A771" i="15"/>
  <c r="B771" i="15"/>
  <c r="C771" i="15"/>
  <c r="F771" i="15"/>
  <c r="G771" i="15"/>
  <c r="H771" i="15"/>
  <c r="I771" i="15"/>
  <c r="J771" i="15"/>
  <c r="M771" i="15"/>
  <c r="N771" i="15"/>
  <c r="O771" i="15"/>
  <c r="P771" i="15"/>
  <c r="Q771" i="15"/>
  <c r="R771" i="15"/>
  <c r="S771" i="15"/>
  <c r="T771" i="15"/>
  <c r="A772" i="15"/>
  <c r="B772" i="15"/>
  <c r="C772" i="15"/>
  <c r="F772" i="15"/>
  <c r="G772" i="15"/>
  <c r="H772" i="15"/>
  <c r="I772" i="15"/>
  <c r="J772" i="15"/>
  <c r="M772" i="15"/>
  <c r="N772" i="15"/>
  <c r="O772" i="15"/>
  <c r="P772" i="15"/>
  <c r="Q772" i="15"/>
  <c r="R772" i="15"/>
  <c r="S772" i="15"/>
  <c r="T772" i="15"/>
  <c r="A773" i="15"/>
  <c r="B773" i="15"/>
  <c r="C773" i="15"/>
  <c r="F773" i="15"/>
  <c r="G773" i="15"/>
  <c r="H773" i="15"/>
  <c r="I773" i="15"/>
  <c r="J773" i="15"/>
  <c r="M773" i="15"/>
  <c r="N773" i="15"/>
  <c r="O773" i="15"/>
  <c r="P773" i="15"/>
  <c r="Q773" i="15"/>
  <c r="R773" i="15"/>
  <c r="S773" i="15"/>
  <c r="T773" i="15"/>
  <c r="A774" i="15"/>
  <c r="B774" i="15"/>
  <c r="C774" i="15"/>
  <c r="F774" i="15"/>
  <c r="G774" i="15"/>
  <c r="H774" i="15"/>
  <c r="I774" i="15"/>
  <c r="J774" i="15"/>
  <c r="M774" i="15"/>
  <c r="N774" i="15"/>
  <c r="O774" i="15"/>
  <c r="P774" i="15"/>
  <c r="Q774" i="15"/>
  <c r="R774" i="15"/>
  <c r="S774" i="15"/>
  <c r="T774" i="15"/>
  <c r="A775" i="15"/>
  <c r="B775" i="15"/>
  <c r="C775" i="15"/>
  <c r="F775" i="15"/>
  <c r="G775" i="15"/>
  <c r="H775" i="15"/>
  <c r="I775" i="15"/>
  <c r="J775" i="15"/>
  <c r="M775" i="15"/>
  <c r="N775" i="15"/>
  <c r="O775" i="15"/>
  <c r="P775" i="15"/>
  <c r="Q775" i="15"/>
  <c r="R775" i="15"/>
  <c r="S775" i="15"/>
  <c r="T775" i="15"/>
  <c r="A776" i="15"/>
  <c r="B776" i="15"/>
  <c r="C776" i="15"/>
  <c r="F776" i="15"/>
  <c r="G776" i="15"/>
  <c r="H776" i="15"/>
  <c r="I776" i="15"/>
  <c r="J776" i="15"/>
  <c r="M776" i="15"/>
  <c r="N776" i="15"/>
  <c r="O776" i="15"/>
  <c r="P776" i="15"/>
  <c r="Q776" i="15"/>
  <c r="R776" i="15"/>
  <c r="S776" i="15"/>
  <c r="T776" i="15"/>
  <c r="A777" i="15"/>
  <c r="B777" i="15"/>
  <c r="C777" i="15"/>
  <c r="F777" i="15"/>
  <c r="G777" i="15"/>
  <c r="H777" i="15"/>
  <c r="I777" i="15"/>
  <c r="J777" i="15"/>
  <c r="M777" i="15"/>
  <c r="N777" i="15"/>
  <c r="O777" i="15"/>
  <c r="P777" i="15"/>
  <c r="Q777" i="15"/>
  <c r="R777" i="15"/>
  <c r="S777" i="15"/>
  <c r="T777" i="15"/>
  <c r="A778" i="15"/>
  <c r="B778" i="15"/>
  <c r="C778" i="15"/>
  <c r="F778" i="15"/>
  <c r="G778" i="15"/>
  <c r="H778" i="15"/>
  <c r="I778" i="15"/>
  <c r="J778" i="15"/>
  <c r="M778" i="15"/>
  <c r="N778" i="15"/>
  <c r="O778" i="15"/>
  <c r="P778" i="15"/>
  <c r="Q778" i="15"/>
  <c r="R778" i="15"/>
  <c r="S778" i="15"/>
  <c r="T778" i="15"/>
  <c r="A779" i="15"/>
  <c r="B779" i="15"/>
  <c r="C779" i="15"/>
  <c r="F779" i="15"/>
  <c r="G779" i="15"/>
  <c r="H779" i="15"/>
  <c r="I779" i="15"/>
  <c r="J779" i="15"/>
  <c r="M779" i="15"/>
  <c r="N779" i="15"/>
  <c r="O779" i="15"/>
  <c r="P779" i="15"/>
  <c r="Q779" i="15"/>
  <c r="R779" i="15"/>
  <c r="S779" i="15"/>
  <c r="T779" i="15"/>
  <c r="A780" i="15"/>
  <c r="B780" i="15"/>
  <c r="C780" i="15"/>
  <c r="F780" i="15"/>
  <c r="G780" i="15"/>
  <c r="H780" i="15"/>
  <c r="I780" i="15"/>
  <c r="J780" i="15"/>
  <c r="M780" i="15"/>
  <c r="N780" i="15"/>
  <c r="O780" i="15"/>
  <c r="P780" i="15"/>
  <c r="Q780" i="15"/>
  <c r="R780" i="15"/>
  <c r="S780" i="15"/>
  <c r="T780" i="15"/>
  <c r="A781" i="15"/>
  <c r="B781" i="15"/>
  <c r="C781" i="15"/>
  <c r="F781" i="15"/>
  <c r="G781" i="15"/>
  <c r="H781" i="15"/>
  <c r="I781" i="15"/>
  <c r="J781" i="15"/>
  <c r="M781" i="15"/>
  <c r="N781" i="15"/>
  <c r="O781" i="15"/>
  <c r="P781" i="15"/>
  <c r="Q781" i="15"/>
  <c r="R781" i="15"/>
  <c r="S781" i="15"/>
  <c r="T781" i="15"/>
  <c r="A782" i="15"/>
  <c r="B782" i="15"/>
  <c r="C782" i="15"/>
  <c r="F782" i="15"/>
  <c r="G782" i="15"/>
  <c r="H782" i="15"/>
  <c r="I782" i="15"/>
  <c r="J782" i="15"/>
  <c r="M782" i="15"/>
  <c r="N782" i="15"/>
  <c r="O782" i="15"/>
  <c r="P782" i="15"/>
  <c r="Q782" i="15"/>
  <c r="R782" i="15"/>
  <c r="S782" i="15"/>
  <c r="T782" i="15"/>
  <c r="A783" i="15"/>
  <c r="B783" i="15"/>
  <c r="C783" i="15"/>
  <c r="F783" i="15"/>
  <c r="G783" i="15"/>
  <c r="H783" i="15"/>
  <c r="I783" i="15"/>
  <c r="J783" i="15"/>
  <c r="M783" i="15"/>
  <c r="N783" i="15"/>
  <c r="O783" i="15"/>
  <c r="P783" i="15"/>
  <c r="Q783" i="15"/>
  <c r="R783" i="15"/>
  <c r="S783" i="15"/>
  <c r="T783" i="15"/>
  <c r="A784" i="15"/>
  <c r="B784" i="15"/>
  <c r="C784" i="15"/>
  <c r="F784" i="15"/>
  <c r="G784" i="15"/>
  <c r="H784" i="15"/>
  <c r="I784" i="15"/>
  <c r="J784" i="15"/>
  <c r="M784" i="15"/>
  <c r="N784" i="15"/>
  <c r="O784" i="15"/>
  <c r="P784" i="15"/>
  <c r="Q784" i="15"/>
  <c r="R784" i="15"/>
  <c r="S784" i="15"/>
  <c r="T784" i="15"/>
  <c r="A785" i="15"/>
  <c r="B785" i="15"/>
  <c r="C785" i="15"/>
  <c r="F785" i="15"/>
  <c r="G785" i="15"/>
  <c r="H785" i="15"/>
  <c r="I785" i="15"/>
  <c r="J785" i="15"/>
  <c r="M785" i="15"/>
  <c r="N785" i="15"/>
  <c r="O785" i="15"/>
  <c r="P785" i="15"/>
  <c r="Q785" i="15"/>
  <c r="R785" i="15"/>
  <c r="S785" i="15"/>
  <c r="T785" i="15"/>
  <c r="A786" i="15"/>
  <c r="B786" i="15"/>
  <c r="C786" i="15"/>
  <c r="F786" i="15"/>
  <c r="G786" i="15"/>
  <c r="H786" i="15"/>
  <c r="I786" i="15"/>
  <c r="J786" i="15"/>
  <c r="M786" i="15"/>
  <c r="N786" i="15"/>
  <c r="O786" i="15"/>
  <c r="P786" i="15"/>
  <c r="Q786" i="15"/>
  <c r="R786" i="15"/>
  <c r="S786" i="15"/>
  <c r="T786" i="15"/>
  <c r="A787" i="15"/>
  <c r="B787" i="15"/>
  <c r="C787" i="15"/>
  <c r="F787" i="15"/>
  <c r="G787" i="15"/>
  <c r="H787" i="15"/>
  <c r="I787" i="15"/>
  <c r="J787" i="15"/>
  <c r="M787" i="15"/>
  <c r="N787" i="15"/>
  <c r="O787" i="15"/>
  <c r="P787" i="15"/>
  <c r="Q787" i="15"/>
  <c r="R787" i="15"/>
  <c r="S787" i="15"/>
  <c r="T787" i="15"/>
  <c r="A788" i="15"/>
  <c r="B788" i="15"/>
  <c r="C788" i="15"/>
  <c r="F788" i="15"/>
  <c r="G788" i="15"/>
  <c r="H788" i="15"/>
  <c r="I788" i="15"/>
  <c r="J788" i="15"/>
  <c r="M788" i="15"/>
  <c r="N788" i="15"/>
  <c r="O788" i="15"/>
  <c r="P788" i="15"/>
  <c r="Q788" i="15"/>
  <c r="R788" i="15"/>
  <c r="S788" i="15"/>
  <c r="T788" i="15"/>
  <c r="A789" i="15"/>
  <c r="B789" i="15"/>
  <c r="C789" i="15"/>
  <c r="F789" i="15"/>
  <c r="G789" i="15"/>
  <c r="H789" i="15"/>
  <c r="I789" i="15"/>
  <c r="J789" i="15"/>
  <c r="M789" i="15"/>
  <c r="N789" i="15"/>
  <c r="O789" i="15"/>
  <c r="P789" i="15"/>
  <c r="Q789" i="15"/>
  <c r="R789" i="15"/>
  <c r="S789" i="15"/>
  <c r="T789" i="15"/>
  <c r="A790" i="15"/>
  <c r="B790" i="15"/>
  <c r="C790" i="15"/>
  <c r="F790" i="15"/>
  <c r="G790" i="15"/>
  <c r="H790" i="15"/>
  <c r="I790" i="15"/>
  <c r="J790" i="15"/>
  <c r="M790" i="15"/>
  <c r="N790" i="15"/>
  <c r="O790" i="15"/>
  <c r="P790" i="15"/>
  <c r="Q790" i="15"/>
  <c r="R790" i="15"/>
  <c r="S790" i="15"/>
  <c r="T790" i="15"/>
  <c r="A791" i="15"/>
  <c r="B791" i="15"/>
  <c r="C791" i="15"/>
  <c r="F791" i="15"/>
  <c r="G791" i="15"/>
  <c r="H791" i="15"/>
  <c r="I791" i="15"/>
  <c r="J791" i="15"/>
  <c r="M791" i="15"/>
  <c r="N791" i="15"/>
  <c r="O791" i="15"/>
  <c r="P791" i="15"/>
  <c r="Q791" i="15"/>
  <c r="R791" i="15"/>
  <c r="S791" i="15"/>
  <c r="T791" i="15"/>
  <c r="A792" i="15"/>
  <c r="B792" i="15"/>
  <c r="C792" i="15"/>
  <c r="F792" i="15"/>
  <c r="G792" i="15"/>
  <c r="H792" i="15"/>
  <c r="I792" i="15"/>
  <c r="J792" i="15"/>
  <c r="M792" i="15"/>
  <c r="N792" i="15"/>
  <c r="O792" i="15"/>
  <c r="P792" i="15"/>
  <c r="Q792" i="15"/>
  <c r="R792" i="15"/>
  <c r="S792" i="15"/>
  <c r="T792" i="15"/>
  <c r="A793" i="15"/>
  <c r="B793" i="15"/>
  <c r="C793" i="15"/>
  <c r="F793" i="15"/>
  <c r="G793" i="15"/>
  <c r="H793" i="15"/>
  <c r="I793" i="15"/>
  <c r="J793" i="15"/>
  <c r="M793" i="15"/>
  <c r="N793" i="15"/>
  <c r="O793" i="15"/>
  <c r="P793" i="15"/>
  <c r="Q793" i="15"/>
  <c r="R793" i="15"/>
  <c r="S793" i="15"/>
  <c r="T793" i="15"/>
  <c r="A794" i="15"/>
  <c r="B794" i="15"/>
  <c r="C794" i="15"/>
  <c r="F794" i="15"/>
  <c r="G794" i="15"/>
  <c r="H794" i="15"/>
  <c r="I794" i="15"/>
  <c r="J794" i="15"/>
  <c r="M794" i="15"/>
  <c r="N794" i="15"/>
  <c r="O794" i="15"/>
  <c r="P794" i="15"/>
  <c r="Q794" i="15"/>
  <c r="R794" i="15"/>
  <c r="S794" i="15"/>
  <c r="T794" i="15"/>
  <c r="A795" i="15"/>
  <c r="B795" i="15"/>
  <c r="C795" i="15"/>
  <c r="F795" i="15"/>
  <c r="G795" i="15"/>
  <c r="H795" i="15"/>
  <c r="I795" i="15"/>
  <c r="J795" i="15"/>
  <c r="M795" i="15"/>
  <c r="N795" i="15"/>
  <c r="O795" i="15"/>
  <c r="P795" i="15"/>
  <c r="Q795" i="15"/>
  <c r="R795" i="15"/>
  <c r="S795" i="15"/>
  <c r="T795" i="15"/>
  <c r="A796" i="15"/>
  <c r="B796" i="15"/>
  <c r="C796" i="15"/>
  <c r="F796" i="15"/>
  <c r="G796" i="15"/>
  <c r="H796" i="15"/>
  <c r="I796" i="15"/>
  <c r="J796" i="15"/>
  <c r="M796" i="15"/>
  <c r="N796" i="15"/>
  <c r="O796" i="15"/>
  <c r="P796" i="15"/>
  <c r="Q796" i="15"/>
  <c r="R796" i="15"/>
  <c r="S796" i="15"/>
  <c r="T796" i="15"/>
  <c r="A797" i="15"/>
  <c r="B797" i="15"/>
  <c r="C797" i="15"/>
  <c r="F797" i="15"/>
  <c r="G797" i="15"/>
  <c r="H797" i="15"/>
  <c r="I797" i="15"/>
  <c r="J797" i="15"/>
  <c r="M797" i="15"/>
  <c r="N797" i="15"/>
  <c r="O797" i="15"/>
  <c r="P797" i="15"/>
  <c r="Q797" i="15"/>
  <c r="R797" i="15"/>
  <c r="S797" i="15"/>
  <c r="T797" i="15"/>
  <c r="A798" i="15"/>
  <c r="B798" i="15"/>
  <c r="C798" i="15"/>
  <c r="F798" i="15"/>
  <c r="G798" i="15"/>
  <c r="H798" i="15"/>
  <c r="I798" i="15"/>
  <c r="J798" i="15"/>
  <c r="M798" i="15"/>
  <c r="N798" i="15"/>
  <c r="O798" i="15"/>
  <c r="P798" i="15"/>
  <c r="Q798" i="15"/>
  <c r="R798" i="15"/>
  <c r="S798" i="15"/>
  <c r="T798" i="15"/>
  <c r="A799" i="15"/>
  <c r="B799" i="15"/>
  <c r="C799" i="15"/>
  <c r="F799" i="15"/>
  <c r="G799" i="15"/>
  <c r="H799" i="15"/>
  <c r="I799" i="15"/>
  <c r="J799" i="15"/>
  <c r="M799" i="15"/>
  <c r="N799" i="15"/>
  <c r="O799" i="15"/>
  <c r="P799" i="15"/>
  <c r="Q799" i="15"/>
  <c r="R799" i="15"/>
  <c r="S799" i="15"/>
  <c r="T799" i="15"/>
  <c r="A800" i="15"/>
  <c r="B800" i="15"/>
  <c r="C800" i="15"/>
  <c r="F800" i="15"/>
  <c r="G800" i="15"/>
  <c r="H800" i="15"/>
  <c r="I800" i="15"/>
  <c r="J800" i="15"/>
  <c r="M800" i="15"/>
  <c r="N800" i="15"/>
  <c r="O800" i="15"/>
  <c r="P800" i="15"/>
  <c r="Q800" i="15"/>
  <c r="R800" i="15"/>
  <c r="S800" i="15"/>
  <c r="T800" i="15"/>
  <c r="A801" i="15"/>
  <c r="B801" i="15"/>
  <c r="C801" i="15"/>
  <c r="F801" i="15"/>
  <c r="G801" i="15"/>
  <c r="H801" i="15"/>
  <c r="I801" i="15"/>
  <c r="J801" i="15"/>
  <c r="M801" i="15"/>
  <c r="N801" i="15"/>
  <c r="O801" i="15"/>
  <c r="P801" i="15"/>
  <c r="Q801" i="15"/>
  <c r="R801" i="15"/>
  <c r="S801" i="15"/>
  <c r="T801" i="15"/>
  <c r="A802" i="15"/>
  <c r="B802" i="15"/>
  <c r="C802" i="15"/>
  <c r="F802" i="15"/>
  <c r="G802" i="15"/>
  <c r="H802" i="15"/>
  <c r="I802" i="15"/>
  <c r="J802" i="15"/>
  <c r="M802" i="15"/>
  <c r="N802" i="15"/>
  <c r="O802" i="15"/>
  <c r="P802" i="15"/>
  <c r="Q802" i="15"/>
  <c r="R802" i="15"/>
  <c r="S802" i="15"/>
  <c r="T802" i="15"/>
  <c r="A803" i="15"/>
  <c r="B803" i="15"/>
  <c r="C803" i="15"/>
  <c r="F803" i="15"/>
  <c r="G803" i="15"/>
  <c r="H803" i="15"/>
  <c r="I803" i="15"/>
  <c r="J803" i="15"/>
  <c r="M803" i="15"/>
  <c r="N803" i="15"/>
  <c r="O803" i="15"/>
  <c r="P803" i="15"/>
  <c r="Q803" i="15"/>
  <c r="R803" i="15"/>
  <c r="S803" i="15"/>
  <c r="T803" i="15"/>
  <c r="A804" i="15"/>
  <c r="B804" i="15"/>
  <c r="C804" i="15"/>
  <c r="F804" i="15"/>
  <c r="G804" i="15"/>
  <c r="H804" i="15"/>
  <c r="I804" i="15"/>
  <c r="J804" i="15"/>
  <c r="M804" i="15"/>
  <c r="N804" i="15"/>
  <c r="O804" i="15"/>
  <c r="P804" i="15"/>
  <c r="Q804" i="15"/>
  <c r="R804" i="15"/>
  <c r="S804" i="15"/>
  <c r="T804" i="15"/>
  <c r="A805" i="15"/>
  <c r="B805" i="15"/>
  <c r="C805" i="15"/>
  <c r="F805" i="15"/>
  <c r="G805" i="15"/>
  <c r="H805" i="15"/>
  <c r="I805" i="15"/>
  <c r="J805" i="15"/>
  <c r="M805" i="15"/>
  <c r="N805" i="15"/>
  <c r="O805" i="15"/>
  <c r="P805" i="15"/>
  <c r="Q805" i="15"/>
  <c r="R805" i="15"/>
  <c r="S805" i="15"/>
  <c r="T805" i="15"/>
  <c r="A806" i="15"/>
  <c r="B806" i="15"/>
  <c r="C806" i="15"/>
  <c r="F806" i="15"/>
  <c r="G806" i="15"/>
  <c r="H806" i="15"/>
  <c r="I806" i="15"/>
  <c r="J806" i="15"/>
  <c r="M806" i="15"/>
  <c r="N806" i="15"/>
  <c r="O806" i="15"/>
  <c r="P806" i="15"/>
  <c r="Q806" i="15"/>
  <c r="R806" i="15"/>
  <c r="S806" i="15"/>
  <c r="T806" i="15"/>
  <c r="A807" i="15"/>
  <c r="B807" i="15"/>
  <c r="C807" i="15"/>
  <c r="F807" i="15"/>
  <c r="G807" i="15"/>
  <c r="H807" i="15"/>
  <c r="I807" i="15"/>
  <c r="J807" i="15"/>
  <c r="M807" i="15"/>
  <c r="N807" i="15"/>
  <c r="O807" i="15"/>
  <c r="P807" i="15"/>
  <c r="Q807" i="15"/>
  <c r="R807" i="15"/>
  <c r="S807" i="15"/>
  <c r="T807" i="15"/>
  <c r="A808" i="15"/>
  <c r="B808" i="15"/>
  <c r="C808" i="15"/>
  <c r="F808" i="15"/>
  <c r="G808" i="15"/>
  <c r="H808" i="15"/>
  <c r="I808" i="15"/>
  <c r="J808" i="15"/>
  <c r="M808" i="15"/>
  <c r="N808" i="15"/>
  <c r="O808" i="15"/>
  <c r="P808" i="15"/>
  <c r="Q808" i="15"/>
  <c r="R808" i="15"/>
  <c r="S808" i="15"/>
  <c r="T808" i="15"/>
  <c r="A809" i="15"/>
  <c r="B809" i="15"/>
  <c r="C809" i="15"/>
  <c r="F809" i="15"/>
  <c r="G809" i="15"/>
  <c r="H809" i="15"/>
  <c r="I809" i="15"/>
  <c r="J809" i="15"/>
  <c r="M809" i="15"/>
  <c r="N809" i="15"/>
  <c r="O809" i="15"/>
  <c r="P809" i="15"/>
  <c r="Q809" i="15"/>
  <c r="R809" i="15"/>
  <c r="S809" i="15"/>
  <c r="T809" i="15"/>
  <c r="A810" i="15"/>
  <c r="B810" i="15"/>
  <c r="C810" i="15"/>
  <c r="F810" i="15"/>
  <c r="G810" i="15"/>
  <c r="H810" i="15"/>
  <c r="I810" i="15"/>
  <c r="J810" i="15"/>
  <c r="M810" i="15"/>
  <c r="N810" i="15"/>
  <c r="O810" i="15"/>
  <c r="P810" i="15"/>
  <c r="Q810" i="15"/>
  <c r="R810" i="15"/>
  <c r="S810" i="15"/>
  <c r="T810" i="15"/>
  <c r="A811" i="15"/>
  <c r="B811" i="15"/>
  <c r="C811" i="15"/>
  <c r="F811" i="15"/>
  <c r="G811" i="15"/>
  <c r="H811" i="15"/>
  <c r="I811" i="15"/>
  <c r="J811" i="15"/>
  <c r="M811" i="15"/>
  <c r="N811" i="15"/>
  <c r="O811" i="15"/>
  <c r="P811" i="15"/>
  <c r="Q811" i="15"/>
  <c r="R811" i="15"/>
  <c r="S811" i="15"/>
  <c r="T811" i="15"/>
  <c r="A812" i="15"/>
  <c r="B812" i="15"/>
  <c r="C812" i="15"/>
  <c r="F812" i="15"/>
  <c r="G812" i="15"/>
  <c r="H812" i="15"/>
  <c r="I812" i="15"/>
  <c r="J812" i="15"/>
  <c r="M812" i="15"/>
  <c r="N812" i="15"/>
  <c r="O812" i="15"/>
  <c r="P812" i="15"/>
  <c r="Q812" i="15"/>
  <c r="R812" i="15"/>
  <c r="S812" i="15"/>
  <c r="T812" i="15"/>
  <c r="A813" i="15"/>
  <c r="B813" i="15"/>
  <c r="C813" i="15"/>
  <c r="F813" i="15"/>
  <c r="G813" i="15"/>
  <c r="H813" i="15"/>
  <c r="I813" i="15"/>
  <c r="J813" i="15"/>
  <c r="M813" i="15"/>
  <c r="N813" i="15"/>
  <c r="O813" i="15"/>
  <c r="P813" i="15"/>
  <c r="Q813" i="15"/>
  <c r="R813" i="15"/>
  <c r="S813" i="15"/>
  <c r="T813" i="15"/>
  <c r="A814" i="15"/>
  <c r="B814" i="15"/>
  <c r="C814" i="15"/>
  <c r="F814" i="15"/>
  <c r="G814" i="15"/>
  <c r="H814" i="15"/>
  <c r="I814" i="15"/>
  <c r="J814" i="15"/>
  <c r="M814" i="15"/>
  <c r="N814" i="15"/>
  <c r="O814" i="15"/>
  <c r="P814" i="15"/>
  <c r="Q814" i="15"/>
  <c r="R814" i="15"/>
  <c r="S814" i="15"/>
  <c r="T814" i="15"/>
  <c r="A815" i="15"/>
  <c r="B815" i="15"/>
  <c r="C815" i="15"/>
  <c r="F815" i="15"/>
  <c r="G815" i="15"/>
  <c r="H815" i="15"/>
  <c r="I815" i="15"/>
  <c r="J815" i="15"/>
  <c r="M815" i="15"/>
  <c r="N815" i="15"/>
  <c r="O815" i="15"/>
  <c r="P815" i="15"/>
  <c r="Q815" i="15"/>
  <c r="R815" i="15"/>
  <c r="S815" i="15"/>
  <c r="T815" i="15"/>
  <c r="A816" i="15"/>
  <c r="B816" i="15"/>
  <c r="C816" i="15"/>
  <c r="F816" i="15"/>
  <c r="G816" i="15"/>
  <c r="H816" i="15"/>
  <c r="I816" i="15"/>
  <c r="J816" i="15"/>
  <c r="M816" i="15"/>
  <c r="N816" i="15"/>
  <c r="O816" i="15"/>
  <c r="P816" i="15"/>
  <c r="Q816" i="15"/>
  <c r="R816" i="15"/>
  <c r="S816" i="15"/>
  <c r="T816" i="15"/>
  <c r="A817" i="15"/>
  <c r="B817" i="15"/>
  <c r="C817" i="15"/>
  <c r="F817" i="15"/>
  <c r="G817" i="15"/>
  <c r="H817" i="15"/>
  <c r="I817" i="15"/>
  <c r="J817" i="15"/>
  <c r="M817" i="15"/>
  <c r="N817" i="15"/>
  <c r="O817" i="15"/>
  <c r="P817" i="15"/>
  <c r="Q817" i="15"/>
  <c r="R817" i="15"/>
  <c r="S817" i="15"/>
  <c r="T817" i="15"/>
  <c r="A818" i="15"/>
  <c r="B818" i="15"/>
  <c r="C818" i="15"/>
  <c r="F818" i="15"/>
  <c r="G818" i="15"/>
  <c r="H818" i="15"/>
  <c r="I818" i="15"/>
  <c r="J818" i="15"/>
  <c r="M818" i="15"/>
  <c r="N818" i="15"/>
  <c r="O818" i="15"/>
  <c r="P818" i="15"/>
  <c r="Q818" i="15"/>
  <c r="R818" i="15"/>
  <c r="S818" i="15"/>
  <c r="T818" i="15"/>
  <c r="A819" i="15"/>
  <c r="B819" i="15"/>
  <c r="C819" i="15"/>
  <c r="F819" i="15"/>
  <c r="G819" i="15"/>
  <c r="H819" i="15"/>
  <c r="I819" i="15"/>
  <c r="J819" i="15"/>
  <c r="M819" i="15"/>
  <c r="N819" i="15"/>
  <c r="O819" i="15"/>
  <c r="P819" i="15"/>
  <c r="Q819" i="15"/>
  <c r="R819" i="15"/>
  <c r="S819" i="15"/>
  <c r="T819" i="15"/>
  <c r="A820" i="15"/>
  <c r="B820" i="15"/>
  <c r="C820" i="15"/>
  <c r="F820" i="15"/>
  <c r="G820" i="15"/>
  <c r="H820" i="15"/>
  <c r="I820" i="15"/>
  <c r="J820" i="15"/>
  <c r="M820" i="15"/>
  <c r="N820" i="15"/>
  <c r="O820" i="15"/>
  <c r="P820" i="15"/>
  <c r="Q820" i="15"/>
  <c r="R820" i="15"/>
  <c r="S820" i="15"/>
  <c r="T820" i="15"/>
  <c r="A821" i="15"/>
  <c r="B821" i="15"/>
  <c r="C821" i="15"/>
  <c r="F821" i="15"/>
  <c r="G821" i="15"/>
  <c r="H821" i="15"/>
  <c r="I821" i="15"/>
  <c r="J821" i="15"/>
  <c r="M821" i="15"/>
  <c r="N821" i="15"/>
  <c r="O821" i="15"/>
  <c r="P821" i="15"/>
  <c r="Q821" i="15"/>
  <c r="R821" i="15"/>
  <c r="S821" i="15"/>
  <c r="T821" i="15"/>
  <c r="A822" i="15"/>
  <c r="B822" i="15"/>
  <c r="C822" i="15"/>
  <c r="F822" i="15"/>
  <c r="G822" i="15"/>
  <c r="H822" i="15"/>
  <c r="I822" i="15"/>
  <c r="J822" i="15"/>
  <c r="M822" i="15"/>
  <c r="N822" i="15"/>
  <c r="O822" i="15"/>
  <c r="P822" i="15"/>
  <c r="Q822" i="15"/>
  <c r="R822" i="15"/>
  <c r="S822" i="15"/>
  <c r="T822" i="15"/>
  <c r="A823" i="15"/>
  <c r="B823" i="15"/>
  <c r="C823" i="15"/>
  <c r="F823" i="15"/>
  <c r="G823" i="15"/>
  <c r="H823" i="15"/>
  <c r="I823" i="15"/>
  <c r="J823" i="15"/>
  <c r="M823" i="15"/>
  <c r="N823" i="15"/>
  <c r="O823" i="15"/>
  <c r="P823" i="15"/>
  <c r="Q823" i="15"/>
  <c r="R823" i="15"/>
  <c r="S823" i="15"/>
  <c r="T823" i="15"/>
  <c r="A824" i="15"/>
  <c r="B824" i="15"/>
  <c r="C824" i="15"/>
  <c r="F824" i="15"/>
  <c r="G824" i="15"/>
  <c r="H824" i="15"/>
  <c r="I824" i="15"/>
  <c r="J824" i="15"/>
  <c r="M824" i="15"/>
  <c r="N824" i="15"/>
  <c r="O824" i="15"/>
  <c r="P824" i="15"/>
  <c r="Q824" i="15"/>
  <c r="R824" i="15"/>
  <c r="S824" i="15"/>
  <c r="T824" i="15"/>
  <c r="A825" i="15"/>
  <c r="B825" i="15"/>
  <c r="C825" i="15"/>
  <c r="F825" i="15"/>
  <c r="G825" i="15"/>
  <c r="H825" i="15"/>
  <c r="I825" i="15"/>
  <c r="J825" i="15"/>
  <c r="M825" i="15"/>
  <c r="N825" i="15"/>
  <c r="O825" i="15"/>
  <c r="P825" i="15"/>
  <c r="Q825" i="15"/>
  <c r="R825" i="15"/>
  <c r="S825" i="15"/>
  <c r="T825" i="15"/>
  <c r="A826" i="15"/>
  <c r="B826" i="15"/>
  <c r="C826" i="15"/>
  <c r="F826" i="15"/>
  <c r="G826" i="15"/>
  <c r="H826" i="15"/>
  <c r="I826" i="15"/>
  <c r="J826" i="15"/>
  <c r="M826" i="15"/>
  <c r="N826" i="15"/>
  <c r="O826" i="15"/>
  <c r="P826" i="15"/>
  <c r="Q826" i="15"/>
  <c r="R826" i="15"/>
  <c r="S826" i="15"/>
  <c r="T826" i="15"/>
  <c r="A827" i="15"/>
  <c r="B827" i="15"/>
  <c r="C827" i="15"/>
  <c r="F827" i="15"/>
  <c r="G827" i="15"/>
  <c r="H827" i="15"/>
  <c r="I827" i="15"/>
  <c r="J827" i="15"/>
  <c r="M827" i="15"/>
  <c r="N827" i="15"/>
  <c r="O827" i="15"/>
  <c r="P827" i="15"/>
  <c r="Q827" i="15"/>
  <c r="R827" i="15"/>
  <c r="S827" i="15"/>
  <c r="T827" i="15"/>
  <c r="A828" i="15"/>
  <c r="B828" i="15"/>
  <c r="C828" i="15"/>
  <c r="F828" i="15"/>
  <c r="G828" i="15"/>
  <c r="H828" i="15"/>
  <c r="I828" i="15"/>
  <c r="J828" i="15"/>
  <c r="M828" i="15"/>
  <c r="N828" i="15"/>
  <c r="O828" i="15"/>
  <c r="P828" i="15"/>
  <c r="Q828" i="15"/>
  <c r="R828" i="15"/>
  <c r="S828" i="15"/>
  <c r="T828" i="15"/>
  <c r="A829" i="15"/>
  <c r="B829" i="15"/>
  <c r="C829" i="15"/>
  <c r="F829" i="15"/>
  <c r="G829" i="15"/>
  <c r="H829" i="15"/>
  <c r="I829" i="15"/>
  <c r="J829" i="15"/>
  <c r="M829" i="15"/>
  <c r="N829" i="15"/>
  <c r="O829" i="15"/>
  <c r="P829" i="15"/>
  <c r="Q829" i="15"/>
  <c r="R829" i="15"/>
  <c r="S829" i="15"/>
  <c r="T829" i="15"/>
  <c r="A830" i="15"/>
  <c r="B830" i="15"/>
  <c r="C830" i="15"/>
  <c r="F830" i="15"/>
  <c r="G830" i="15"/>
  <c r="H830" i="15"/>
  <c r="I830" i="15"/>
  <c r="J830" i="15"/>
  <c r="M830" i="15"/>
  <c r="N830" i="15"/>
  <c r="O830" i="15"/>
  <c r="P830" i="15"/>
  <c r="Q830" i="15"/>
  <c r="R830" i="15"/>
  <c r="S830" i="15"/>
  <c r="T830" i="15"/>
  <c r="A831" i="15"/>
  <c r="B831" i="15"/>
  <c r="C831" i="15"/>
  <c r="F831" i="15"/>
  <c r="G831" i="15"/>
  <c r="H831" i="15"/>
  <c r="I831" i="15"/>
  <c r="J831" i="15"/>
  <c r="M831" i="15"/>
  <c r="N831" i="15"/>
  <c r="O831" i="15"/>
  <c r="P831" i="15"/>
  <c r="Q831" i="15"/>
  <c r="R831" i="15"/>
  <c r="S831" i="15"/>
  <c r="T831" i="15"/>
  <c r="A832" i="15"/>
  <c r="B832" i="15"/>
  <c r="C832" i="15"/>
  <c r="F832" i="15"/>
  <c r="G832" i="15"/>
  <c r="H832" i="15"/>
  <c r="I832" i="15"/>
  <c r="J832" i="15"/>
  <c r="M832" i="15"/>
  <c r="N832" i="15"/>
  <c r="O832" i="15"/>
  <c r="P832" i="15"/>
  <c r="Q832" i="15"/>
  <c r="R832" i="15"/>
  <c r="S832" i="15"/>
  <c r="T832" i="15"/>
  <c r="A833" i="15"/>
  <c r="B833" i="15"/>
  <c r="C833" i="15"/>
  <c r="F833" i="15"/>
  <c r="G833" i="15"/>
  <c r="H833" i="15"/>
  <c r="I833" i="15"/>
  <c r="J833" i="15"/>
  <c r="M833" i="15"/>
  <c r="N833" i="15"/>
  <c r="O833" i="15"/>
  <c r="P833" i="15"/>
  <c r="Q833" i="15"/>
  <c r="R833" i="15"/>
  <c r="S833" i="15"/>
  <c r="T833" i="15"/>
  <c r="A834" i="15"/>
  <c r="B834" i="15"/>
  <c r="C834" i="15"/>
  <c r="F834" i="15"/>
  <c r="G834" i="15"/>
  <c r="H834" i="15"/>
  <c r="I834" i="15"/>
  <c r="J834" i="15"/>
  <c r="M834" i="15"/>
  <c r="N834" i="15"/>
  <c r="O834" i="15"/>
  <c r="P834" i="15"/>
  <c r="Q834" i="15"/>
  <c r="R834" i="15"/>
  <c r="S834" i="15"/>
  <c r="T834" i="15"/>
  <c r="A835" i="15"/>
  <c r="B835" i="15"/>
  <c r="C835" i="15"/>
  <c r="F835" i="15"/>
  <c r="G835" i="15"/>
  <c r="H835" i="15"/>
  <c r="I835" i="15"/>
  <c r="J835" i="15"/>
  <c r="M835" i="15"/>
  <c r="N835" i="15"/>
  <c r="O835" i="15"/>
  <c r="P835" i="15"/>
  <c r="Q835" i="15"/>
  <c r="R835" i="15"/>
  <c r="S835" i="15"/>
  <c r="T835" i="15"/>
  <c r="A836" i="15"/>
  <c r="B836" i="15"/>
  <c r="C836" i="15"/>
  <c r="F836" i="15"/>
  <c r="G836" i="15"/>
  <c r="H836" i="15"/>
  <c r="I836" i="15"/>
  <c r="J836" i="15"/>
  <c r="M836" i="15"/>
  <c r="N836" i="15"/>
  <c r="O836" i="15"/>
  <c r="P836" i="15"/>
  <c r="Q836" i="15"/>
  <c r="R836" i="15"/>
  <c r="S836" i="15"/>
  <c r="T836" i="15"/>
  <c r="A837" i="15"/>
  <c r="B837" i="15"/>
  <c r="C837" i="15"/>
  <c r="F837" i="15"/>
  <c r="G837" i="15"/>
  <c r="H837" i="15"/>
  <c r="I837" i="15"/>
  <c r="J837" i="15"/>
  <c r="M837" i="15"/>
  <c r="N837" i="15"/>
  <c r="O837" i="15"/>
  <c r="P837" i="15"/>
  <c r="Q837" i="15"/>
  <c r="R837" i="15"/>
  <c r="S837" i="15"/>
  <c r="T837" i="15"/>
  <c r="A838" i="15"/>
  <c r="B838" i="15"/>
  <c r="C838" i="15"/>
  <c r="F838" i="15"/>
  <c r="G838" i="15"/>
  <c r="H838" i="15"/>
  <c r="I838" i="15"/>
  <c r="J838" i="15"/>
  <c r="M838" i="15"/>
  <c r="N838" i="15"/>
  <c r="O838" i="15"/>
  <c r="P838" i="15"/>
  <c r="Q838" i="15"/>
  <c r="R838" i="15"/>
  <c r="S838" i="15"/>
  <c r="T838" i="15"/>
  <c r="A839" i="15"/>
  <c r="B839" i="15"/>
  <c r="C839" i="15"/>
  <c r="F839" i="15"/>
  <c r="G839" i="15"/>
  <c r="H839" i="15"/>
  <c r="I839" i="15"/>
  <c r="J839" i="15"/>
  <c r="M839" i="15"/>
  <c r="N839" i="15"/>
  <c r="O839" i="15"/>
  <c r="P839" i="15"/>
  <c r="Q839" i="15"/>
  <c r="R839" i="15"/>
  <c r="S839" i="15"/>
  <c r="T839" i="15"/>
  <c r="A840" i="15"/>
  <c r="B840" i="15"/>
  <c r="C840" i="15"/>
  <c r="F840" i="15"/>
  <c r="G840" i="15"/>
  <c r="H840" i="15"/>
  <c r="I840" i="15"/>
  <c r="J840" i="15"/>
  <c r="M840" i="15"/>
  <c r="N840" i="15"/>
  <c r="O840" i="15"/>
  <c r="P840" i="15"/>
  <c r="Q840" i="15"/>
  <c r="R840" i="15"/>
  <c r="S840" i="15"/>
  <c r="T840" i="15"/>
  <c r="A841" i="15"/>
  <c r="B841" i="15"/>
  <c r="C841" i="15"/>
  <c r="F841" i="15"/>
  <c r="G841" i="15"/>
  <c r="H841" i="15"/>
  <c r="I841" i="15"/>
  <c r="J841" i="15"/>
  <c r="M841" i="15"/>
  <c r="N841" i="15"/>
  <c r="O841" i="15"/>
  <c r="P841" i="15"/>
  <c r="Q841" i="15"/>
  <c r="R841" i="15"/>
  <c r="S841" i="15"/>
  <c r="T841" i="15"/>
  <c r="A842" i="15"/>
  <c r="B842" i="15"/>
  <c r="C842" i="15"/>
  <c r="F842" i="15"/>
  <c r="G842" i="15"/>
  <c r="H842" i="15"/>
  <c r="I842" i="15"/>
  <c r="J842" i="15"/>
  <c r="M842" i="15"/>
  <c r="N842" i="15"/>
  <c r="O842" i="15"/>
  <c r="P842" i="15"/>
  <c r="Q842" i="15"/>
  <c r="R842" i="15"/>
  <c r="S842" i="15"/>
  <c r="T842" i="15"/>
  <c r="A843" i="15"/>
  <c r="B843" i="15"/>
  <c r="C843" i="15"/>
  <c r="F843" i="15"/>
  <c r="G843" i="15"/>
  <c r="H843" i="15"/>
  <c r="I843" i="15"/>
  <c r="J843" i="15"/>
  <c r="M843" i="15"/>
  <c r="N843" i="15"/>
  <c r="O843" i="15"/>
  <c r="P843" i="15"/>
  <c r="Q843" i="15"/>
  <c r="R843" i="15"/>
  <c r="S843" i="15"/>
  <c r="T843" i="15"/>
  <c r="A844" i="15"/>
  <c r="B844" i="15"/>
  <c r="C844" i="15"/>
  <c r="F844" i="15"/>
  <c r="G844" i="15"/>
  <c r="H844" i="15"/>
  <c r="I844" i="15"/>
  <c r="J844" i="15"/>
  <c r="M844" i="15"/>
  <c r="N844" i="15"/>
  <c r="O844" i="15"/>
  <c r="P844" i="15"/>
  <c r="Q844" i="15"/>
  <c r="R844" i="15"/>
  <c r="S844" i="15"/>
  <c r="T844" i="15"/>
  <c r="A845" i="15"/>
  <c r="B845" i="15"/>
  <c r="C845" i="15"/>
  <c r="F845" i="15"/>
  <c r="G845" i="15"/>
  <c r="H845" i="15"/>
  <c r="I845" i="15"/>
  <c r="J845" i="15"/>
  <c r="M845" i="15"/>
  <c r="N845" i="15"/>
  <c r="O845" i="15"/>
  <c r="P845" i="15"/>
  <c r="Q845" i="15"/>
  <c r="R845" i="15"/>
  <c r="S845" i="15"/>
  <c r="T845" i="15"/>
  <c r="A846" i="15"/>
  <c r="B846" i="15"/>
  <c r="C846" i="15"/>
  <c r="F846" i="15"/>
  <c r="G846" i="15"/>
  <c r="H846" i="15"/>
  <c r="I846" i="15"/>
  <c r="J846" i="15"/>
  <c r="M846" i="15"/>
  <c r="N846" i="15"/>
  <c r="O846" i="15"/>
  <c r="P846" i="15"/>
  <c r="Q846" i="15"/>
  <c r="R846" i="15"/>
  <c r="S846" i="15"/>
  <c r="T846" i="15"/>
  <c r="A847" i="15"/>
  <c r="B847" i="15"/>
  <c r="C847" i="15"/>
  <c r="F847" i="15"/>
  <c r="G847" i="15"/>
  <c r="H847" i="15"/>
  <c r="I847" i="15"/>
  <c r="J847" i="15"/>
  <c r="M847" i="15"/>
  <c r="N847" i="15"/>
  <c r="O847" i="15"/>
  <c r="P847" i="15"/>
  <c r="Q847" i="15"/>
  <c r="R847" i="15"/>
  <c r="S847" i="15"/>
  <c r="T847" i="15"/>
  <c r="A848" i="15"/>
  <c r="B848" i="15"/>
  <c r="C848" i="15"/>
  <c r="F848" i="15"/>
  <c r="G848" i="15"/>
  <c r="H848" i="15"/>
  <c r="I848" i="15"/>
  <c r="J848" i="15"/>
  <c r="M848" i="15"/>
  <c r="N848" i="15"/>
  <c r="O848" i="15"/>
  <c r="P848" i="15"/>
  <c r="Q848" i="15"/>
  <c r="R848" i="15"/>
  <c r="S848" i="15"/>
  <c r="T848" i="15"/>
  <c r="A849" i="15"/>
  <c r="B849" i="15"/>
  <c r="C849" i="15"/>
  <c r="F849" i="15"/>
  <c r="G849" i="15"/>
  <c r="H849" i="15"/>
  <c r="I849" i="15"/>
  <c r="J849" i="15"/>
  <c r="M849" i="15"/>
  <c r="N849" i="15"/>
  <c r="O849" i="15"/>
  <c r="P849" i="15"/>
  <c r="Q849" i="15"/>
  <c r="R849" i="15"/>
  <c r="S849" i="15"/>
  <c r="T849" i="15"/>
  <c r="A850" i="15"/>
  <c r="B850" i="15"/>
  <c r="C850" i="15"/>
  <c r="F850" i="15"/>
  <c r="G850" i="15"/>
  <c r="H850" i="15"/>
  <c r="I850" i="15"/>
  <c r="J850" i="15"/>
  <c r="M850" i="15"/>
  <c r="N850" i="15"/>
  <c r="O850" i="15"/>
  <c r="P850" i="15"/>
  <c r="Q850" i="15"/>
  <c r="R850" i="15"/>
  <c r="S850" i="15"/>
  <c r="T850" i="15"/>
  <c r="A851" i="15"/>
  <c r="B851" i="15"/>
  <c r="C851" i="15"/>
  <c r="F851" i="15"/>
  <c r="G851" i="15"/>
  <c r="H851" i="15"/>
  <c r="I851" i="15"/>
  <c r="J851" i="15"/>
  <c r="M851" i="15"/>
  <c r="N851" i="15"/>
  <c r="O851" i="15"/>
  <c r="P851" i="15"/>
  <c r="Q851" i="15"/>
  <c r="R851" i="15"/>
  <c r="S851" i="15"/>
  <c r="T851" i="15"/>
  <c r="A852" i="15"/>
  <c r="B852" i="15"/>
  <c r="C852" i="15"/>
  <c r="F852" i="15"/>
  <c r="G852" i="15"/>
  <c r="H852" i="15"/>
  <c r="I852" i="15"/>
  <c r="J852" i="15"/>
  <c r="M852" i="15"/>
  <c r="N852" i="15"/>
  <c r="O852" i="15"/>
  <c r="P852" i="15"/>
  <c r="Q852" i="15"/>
  <c r="R852" i="15"/>
  <c r="S852" i="15"/>
  <c r="T852" i="15"/>
  <c r="A853" i="15"/>
  <c r="B853" i="15"/>
  <c r="C853" i="15"/>
  <c r="F853" i="15"/>
  <c r="G853" i="15"/>
  <c r="H853" i="15"/>
  <c r="I853" i="15"/>
  <c r="J853" i="15"/>
  <c r="M853" i="15"/>
  <c r="N853" i="15"/>
  <c r="O853" i="15"/>
  <c r="P853" i="15"/>
  <c r="Q853" i="15"/>
  <c r="R853" i="15"/>
  <c r="S853" i="15"/>
  <c r="T853" i="15"/>
  <c r="A854" i="15"/>
  <c r="B854" i="15"/>
  <c r="C854" i="15"/>
  <c r="F854" i="15"/>
  <c r="G854" i="15"/>
  <c r="H854" i="15"/>
  <c r="I854" i="15"/>
  <c r="J854" i="15"/>
  <c r="M854" i="15"/>
  <c r="N854" i="15"/>
  <c r="O854" i="15"/>
  <c r="P854" i="15"/>
  <c r="Q854" i="15"/>
  <c r="R854" i="15"/>
  <c r="S854" i="15"/>
  <c r="T854" i="15"/>
  <c r="A855" i="15"/>
  <c r="B855" i="15"/>
  <c r="C855" i="15"/>
  <c r="F855" i="15"/>
  <c r="G855" i="15"/>
  <c r="H855" i="15"/>
  <c r="I855" i="15"/>
  <c r="J855" i="15"/>
  <c r="M855" i="15"/>
  <c r="N855" i="15"/>
  <c r="O855" i="15"/>
  <c r="P855" i="15"/>
  <c r="Q855" i="15"/>
  <c r="R855" i="15"/>
  <c r="S855" i="15"/>
  <c r="T855" i="15"/>
  <c r="A856" i="15"/>
  <c r="B856" i="15"/>
  <c r="C856" i="15"/>
  <c r="F856" i="15"/>
  <c r="G856" i="15"/>
  <c r="H856" i="15"/>
  <c r="I856" i="15"/>
  <c r="J856" i="15"/>
  <c r="M856" i="15"/>
  <c r="N856" i="15"/>
  <c r="O856" i="15"/>
  <c r="P856" i="15"/>
  <c r="Q856" i="15"/>
  <c r="R856" i="15"/>
  <c r="S856" i="15"/>
  <c r="T856" i="15"/>
  <c r="A857" i="15"/>
  <c r="B857" i="15"/>
  <c r="C857" i="15"/>
  <c r="F857" i="15"/>
  <c r="G857" i="15"/>
  <c r="H857" i="15"/>
  <c r="I857" i="15"/>
  <c r="J857" i="15"/>
  <c r="M857" i="15"/>
  <c r="N857" i="15"/>
  <c r="O857" i="15"/>
  <c r="P857" i="15"/>
  <c r="Q857" i="15"/>
  <c r="R857" i="15"/>
  <c r="S857" i="15"/>
  <c r="T857" i="15"/>
  <c r="A858" i="15"/>
  <c r="B858" i="15"/>
  <c r="C858" i="15"/>
  <c r="F858" i="15"/>
  <c r="G858" i="15"/>
  <c r="H858" i="15"/>
  <c r="I858" i="15"/>
  <c r="J858" i="15"/>
  <c r="M858" i="15"/>
  <c r="N858" i="15"/>
  <c r="O858" i="15"/>
  <c r="P858" i="15"/>
  <c r="Q858" i="15"/>
  <c r="R858" i="15"/>
  <c r="S858" i="15"/>
  <c r="T858" i="15"/>
  <c r="A859" i="15"/>
  <c r="B859" i="15"/>
  <c r="C859" i="15"/>
  <c r="F859" i="15"/>
  <c r="G859" i="15"/>
  <c r="H859" i="15"/>
  <c r="I859" i="15"/>
  <c r="J859" i="15"/>
  <c r="M859" i="15"/>
  <c r="N859" i="15"/>
  <c r="O859" i="15"/>
  <c r="P859" i="15"/>
  <c r="Q859" i="15"/>
  <c r="R859" i="15"/>
  <c r="S859" i="15"/>
  <c r="T859" i="15"/>
  <c r="A860" i="15"/>
  <c r="B860" i="15"/>
  <c r="C860" i="15"/>
  <c r="F860" i="15"/>
  <c r="G860" i="15"/>
  <c r="H860" i="15"/>
  <c r="I860" i="15"/>
  <c r="J860" i="15"/>
  <c r="M860" i="15"/>
  <c r="N860" i="15"/>
  <c r="O860" i="15"/>
  <c r="P860" i="15"/>
  <c r="Q860" i="15"/>
  <c r="R860" i="15"/>
  <c r="S860" i="15"/>
  <c r="T860" i="15"/>
  <c r="A861" i="15"/>
  <c r="B861" i="15"/>
  <c r="C861" i="15"/>
  <c r="F861" i="15"/>
  <c r="G861" i="15"/>
  <c r="H861" i="15"/>
  <c r="I861" i="15"/>
  <c r="J861" i="15"/>
  <c r="M861" i="15"/>
  <c r="N861" i="15"/>
  <c r="O861" i="15"/>
  <c r="P861" i="15"/>
  <c r="Q861" i="15"/>
  <c r="R861" i="15"/>
  <c r="S861" i="15"/>
  <c r="T861" i="15"/>
  <c r="A862" i="15"/>
  <c r="B862" i="15"/>
  <c r="C862" i="15"/>
  <c r="F862" i="15"/>
  <c r="G862" i="15"/>
  <c r="H862" i="15"/>
  <c r="I862" i="15"/>
  <c r="J862" i="15"/>
  <c r="M862" i="15"/>
  <c r="N862" i="15"/>
  <c r="O862" i="15"/>
  <c r="P862" i="15"/>
  <c r="Q862" i="15"/>
  <c r="R862" i="15"/>
  <c r="S862" i="15"/>
  <c r="T862" i="15"/>
  <c r="A863" i="15"/>
  <c r="B863" i="15"/>
  <c r="C863" i="15"/>
  <c r="F863" i="15"/>
  <c r="G863" i="15"/>
  <c r="H863" i="15"/>
  <c r="I863" i="15"/>
  <c r="J863" i="15"/>
  <c r="M863" i="15"/>
  <c r="N863" i="15"/>
  <c r="O863" i="15"/>
  <c r="P863" i="15"/>
  <c r="Q863" i="15"/>
  <c r="R863" i="15"/>
  <c r="S863" i="15"/>
  <c r="T863" i="15"/>
  <c r="A864" i="15"/>
  <c r="B864" i="15"/>
  <c r="C864" i="15"/>
  <c r="F864" i="15"/>
  <c r="G864" i="15"/>
  <c r="H864" i="15"/>
  <c r="I864" i="15"/>
  <c r="J864" i="15"/>
  <c r="M864" i="15"/>
  <c r="N864" i="15"/>
  <c r="O864" i="15"/>
  <c r="P864" i="15"/>
  <c r="Q864" i="15"/>
  <c r="R864" i="15"/>
  <c r="S864" i="15"/>
  <c r="T864" i="15"/>
  <c r="A865" i="15"/>
  <c r="B865" i="15"/>
  <c r="C865" i="15"/>
  <c r="F865" i="15"/>
  <c r="G865" i="15"/>
  <c r="H865" i="15"/>
  <c r="I865" i="15"/>
  <c r="J865" i="15"/>
  <c r="M865" i="15"/>
  <c r="N865" i="15"/>
  <c r="O865" i="15"/>
  <c r="P865" i="15"/>
  <c r="Q865" i="15"/>
  <c r="R865" i="15"/>
  <c r="S865" i="15"/>
  <c r="T865" i="15"/>
  <c r="A866" i="15"/>
  <c r="B866" i="15"/>
  <c r="C866" i="15"/>
  <c r="F866" i="15"/>
  <c r="G866" i="15"/>
  <c r="H866" i="15"/>
  <c r="I866" i="15"/>
  <c r="J866" i="15"/>
  <c r="M866" i="15"/>
  <c r="N866" i="15"/>
  <c r="O866" i="15"/>
  <c r="P866" i="15"/>
  <c r="Q866" i="15"/>
  <c r="R866" i="15"/>
  <c r="S866" i="15"/>
  <c r="T866" i="15"/>
  <c r="A867" i="15"/>
  <c r="B867" i="15"/>
  <c r="C867" i="15"/>
  <c r="F867" i="15"/>
  <c r="G867" i="15"/>
  <c r="H867" i="15"/>
  <c r="I867" i="15"/>
  <c r="J867" i="15"/>
  <c r="M867" i="15"/>
  <c r="N867" i="15"/>
  <c r="O867" i="15"/>
  <c r="P867" i="15"/>
  <c r="Q867" i="15"/>
  <c r="R867" i="15"/>
  <c r="S867" i="15"/>
  <c r="T867" i="15"/>
  <c r="A868" i="15"/>
  <c r="B868" i="15"/>
  <c r="C868" i="15"/>
  <c r="F868" i="15"/>
  <c r="G868" i="15"/>
  <c r="H868" i="15"/>
  <c r="I868" i="15"/>
  <c r="J868" i="15"/>
  <c r="M868" i="15"/>
  <c r="N868" i="15"/>
  <c r="O868" i="15"/>
  <c r="P868" i="15"/>
  <c r="Q868" i="15"/>
  <c r="R868" i="15"/>
  <c r="S868" i="15"/>
  <c r="T868" i="15"/>
  <c r="A869" i="15"/>
  <c r="B869" i="15"/>
  <c r="C869" i="15"/>
  <c r="F869" i="15"/>
  <c r="G869" i="15"/>
  <c r="H869" i="15"/>
  <c r="I869" i="15"/>
  <c r="J869" i="15"/>
  <c r="M869" i="15"/>
  <c r="N869" i="15"/>
  <c r="O869" i="15"/>
  <c r="P869" i="15"/>
  <c r="Q869" i="15"/>
  <c r="R869" i="15"/>
  <c r="S869" i="15"/>
  <c r="T869" i="15"/>
  <c r="A870" i="15"/>
  <c r="B870" i="15"/>
  <c r="C870" i="15"/>
  <c r="F870" i="15"/>
  <c r="G870" i="15"/>
  <c r="H870" i="15"/>
  <c r="I870" i="15"/>
  <c r="J870" i="15"/>
  <c r="M870" i="15"/>
  <c r="N870" i="15"/>
  <c r="O870" i="15"/>
  <c r="P870" i="15"/>
  <c r="Q870" i="15"/>
  <c r="R870" i="15"/>
  <c r="S870" i="15"/>
  <c r="T870" i="15"/>
  <c r="A871" i="15"/>
  <c r="B871" i="15"/>
  <c r="C871" i="15"/>
  <c r="F871" i="15"/>
  <c r="G871" i="15"/>
  <c r="H871" i="15"/>
  <c r="I871" i="15"/>
  <c r="J871" i="15"/>
  <c r="M871" i="15"/>
  <c r="N871" i="15"/>
  <c r="O871" i="15"/>
  <c r="P871" i="15"/>
  <c r="Q871" i="15"/>
  <c r="R871" i="15"/>
  <c r="S871" i="15"/>
  <c r="T871" i="15"/>
  <c r="A872" i="15"/>
  <c r="B872" i="15"/>
  <c r="C872" i="15"/>
  <c r="F872" i="15"/>
  <c r="G872" i="15"/>
  <c r="H872" i="15"/>
  <c r="I872" i="15"/>
  <c r="J872" i="15"/>
  <c r="M872" i="15"/>
  <c r="N872" i="15"/>
  <c r="O872" i="15"/>
  <c r="P872" i="15"/>
  <c r="Q872" i="15"/>
  <c r="R872" i="15"/>
  <c r="S872" i="15"/>
  <c r="T872" i="15"/>
  <c r="A873" i="15"/>
  <c r="B873" i="15"/>
  <c r="C873" i="15"/>
  <c r="F873" i="15"/>
  <c r="G873" i="15"/>
  <c r="H873" i="15"/>
  <c r="I873" i="15"/>
  <c r="J873" i="15"/>
  <c r="M873" i="15"/>
  <c r="N873" i="15"/>
  <c r="O873" i="15"/>
  <c r="P873" i="15"/>
  <c r="Q873" i="15"/>
  <c r="R873" i="15"/>
  <c r="S873" i="15"/>
  <c r="T873" i="15"/>
  <c r="A874" i="15"/>
  <c r="B874" i="15"/>
  <c r="C874" i="15"/>
  <c r="F874" i="15"/>
  <c r="G874" i="15"/>
  <c r="H874" i="15"/>
  <c r="I874" i="15"/>
  <c r="J874" i="15"/>
  <c r="M874" i="15"/>
  <c r="N874" i="15"/>
  <c r="O874" i="15"/>
  <c r="P874" i="15"/>
  <c r="Q874" i="15"/>
  <c r="R874" i="15"/>
  <c r="S874" i="15"/>
  <c r="T874" i="15"/>
  <c r="A875" i="15"/>
  <c r="B875" i="15"/>
  <c r="C875" i="15"/>
  <c r="F875" i="15"/>
  <c r="G875" i="15"/>
  <c r="H875" i="15"/>
  <c r="I875" i="15"/>
  <c r="J875" i="15"/>
  <c r="M875" i="15"/>
  <c r="N875" i="15"/>
  <c r="O875" i="15"/>
  <c r="P875" i="15"/>
  <c r="Q875" i="15"/>
  <c r="R875" i="15"/>
  <c r="S875" i="15"/>
  <c r="T875" i="15"/>
  <c r="A876" i="15"/>
  <c r="B876" i="15"/>
  <c r="C876" i="15"/>
  <c r="F876" i="15"/>
  <c r="G876" i="15"/>
  <c r="H876" i="15"/>
  <c r="I876" i="15"/>
  <c r="J876" i="15"/>
  <c r="M876" i="15"/>
  <c r="N876" i="15"/>
  <c r="O876" i="15"/>
  <c r="P876" i="15"/>
  <c r="Q876" i="15"/>
  <c r="R876" i="15"/>
  <c r="S876" i="15"/>
  <c r="T876" i="15"/>
  <c r="A877" i="15"/>
  <c r="B877" i="15"/>
  <c r="C877" i="15"/>
  <c r="F877" i="15"/>
  <c r="G877" i="15"/>
  <c r="H877" i="15"/>
  <c r="I877" i="15"/>
  <c r="J877" i="15"/>
  <c r="M877" i="15"/>
  <c r="N877" i="15"/>
  <c r="O877" i="15"/>
  <c r="P877" i="15"/>
  <c r="Q877" i="15"/>
  <c r="R877" i="15"/>
  <c r="S877" i="15"/>
  <c r="T877" i="15"/>
  <c r="A878" i="15"/>
  <c r="B878" i="15"/>
  <c r="C878" i="15"/>
  <c r="F878" i="15"/>
  <c r="G878" i="15"/>
  <c r="H878" i="15"/>
  <c r="I878" i="15"/>
  <c r="J878" i="15"/>
  <c r="M878" i="15"/>
  <c r="N878" i="15"/>
  <c r="O878" i="15"/>
  <c r="P878" i="15"/>
  <c r="Q878" i="15"/>
  <c r="R878" i="15"/>
  <c r="S878" i="15"/>
  <c r="T878" i="15"/>
  <c r="A879" i="15"/>
  <c r="B879" i="15"/>
  <c r="C879" i="15"/>
  <c r="F879" i="15"/>
  <c r="G879" i="15"/>
  <c r="H879" i="15"/>
  <c r="I879" i="15"/>
  <c r="J879" i="15"/>
  <c r="M879" i="15"/>
  <c r="N879" i="15"/>
  <c r="O879" i="15"/>
  <c r="P879" i="15"/>
  <c r="Q879" i="15"/>
  <c r="R879" i="15"/>
  <c r="S879" i="15"/>
  <c r="T879" i="15"/>
  <c r="A880" i="15"/>
  <c r="B880" i="15"/>
  <c r="C880" i="15"/>
  <c r="F880" i="15"/>
  <c r="G880" i="15"/>
  <c r="H880" i="15"/>
  <c r="I880" i="15"/>
  <c r="J880" i="15"/>
  <c r="M880" i="15"/>
  <c r="N880" i="15"/>
  <c r="O880" i="15"/>
  <c r="P880" i="15"/>
  <c r="Q880" i="15"/>
  <c r="R880" i="15"/>
  <c r="S880" i="15"/>
  <c r="T880" i="15"/>
  <c r="A881" i="15"/>
  <c r="B881" i="15"/>
  <c r="C881" i="15"/>
  <c r="F881" i="15"/>
  <c r="G881" i="15"/>
  <c r="H881" i="15"/>
  <c r="I881" i="15"/>
  <c r="J881" i="15"/>
  <c r="M881" i="15"/>
  <c r="N881" i="15"/>
  <c r="O881" i="15"/>
  <c r="P881" i="15"/>
  <c r="Q881" i="15"/>
  <c r="R881" i="15"/>
  <c r="S881" i="15"/>
  <c r="T881" i="15"/>
  <c r="A882" i="15"/>
  <c r="B882" i="15"/>
  <c r="C882" i="15"/>
  <c r="F882" i="15"/>
  <c r="G882" i="15"/>
  <c r="H882" i="15"/>
  <c r="I882" i="15"/>
  <c r="J882" i="15"/>
  <c r="M882" i="15"/>
  <c r="N882" i="15"/>
  <c r="O882" i="15"/>
  <c r="P882" i="15"/>
  <c r="Q882" i="15"/>
  <c r="R882" i="15"/>
  <c r="S882" i="15"/>
  <c r="T882" i="15"/>
  <c r="A883" i="15"/>
  <c r="B883" i="15"/>
  <c r="C883" i="15"/>
  <c r="F883" i="15"/>
  <c r="G883" i="15"/>
  <c r="H883" i="15"/>
  <c r="I883" i="15"/>
  <c r="J883" i="15"/>
  <c r="M883" i="15"/>
  <c r="N883" i="15"/>
  <c r="O883" i="15"/>
  <c r="P883" i="15"/>
  <c r="Q883" i="15"/>
  <c r="R883" i="15"/>
  <c r="S883" i="15"/>
  <c r="T883" i="15"/>
  <c r="A884" i="15"/>
  <c r="B884" i="15"/>
  <c r="C884" i="15"/>
  <c r="F884" i="15"/>
  <c r="G884" i="15"/>
  <c r="H884" i="15"/>
  <c r="I884" i="15"/>
  <c r="J884" i="15"/>
  <c r="M884" i="15"/>
  <c r="N884" i="15"/>
  <c r="O884" i="15"/>
  <c r="P884" i="15"/>
  <c r="Q884" i="15"/>
  <c r="R884" i="15"/>
  <c r="S884" i="15"/>
  <c r="T884" i="15"/>
  <c r="A885" i="15"/>
  <c r="B885" i="15"/>
  <c r="C885" i="15"/>
  <c r="F885" i="15"/>
  <c r="G885" i="15"/>
  <c r="H885" i="15"/>
  <c r="I885" i="15"/>
  <c r="J885" i="15"/>
  <c r="M885" i="15"/>
  <c r="N885" i="15"/>
  <c r="O885" i="15"/>
  <c r="P885" i="15"/>
  <c r="Q885" i="15"/>
  <c r="R885" i="15"/>
  <c r="S885" i="15"/>
  <c r="T885" i="15"/>
  <c r="A886" i="15"/>
  <c r="B886" i="15"/>
  <c r="C886" i="15"/>
  <c r="F886" i="15"/>
  <c r="G886" i="15"/>
  <c r="H886" i="15"/>
  <c r="I886" i="15"/>
  <c r="J886" i="15"/>
  <c r="M886" i="15"/>
  <c r="N886" i="15"/>
  <c r="O886" i="15"/>
  <c r="P886" i="15"/>
  <c r="Q886" i="15"/>
  <c r="R886" i="15"/>
  <c r="S886" i="15"/>
  <c r="T886" i="15"/>
  <c r="A887" i="15"/>
  <c r="B887" i="15"/>
  <c r="C887" i="15"/>
  <c r="F887" i="15"/>
  <c r="G887" i="15"/>
  <c r="H887" i="15"/>
  <c r="I887" i="15"/>
  <c r="J887" i="15"/>
  <c r="M887" i="15"/>
  <c r="N887" i="15"/>
  <c r="O887" i="15"/>
  <c r="P887" i="15"/>
  <c r="Q887" i="15"/>
  <c r="R887" i="15"/>
  <c r="S887" i="15"/>
  <c r="T887" i="15"/>
  <c r="A888" i="15"/>
  <c r="B888" i="15"/>
  <c r="C888" i="15"/>
  <c r="F888" i="15"/>
  <c r="G888" i="15"/>
  <c r="H888" i="15"/>
  <c r="I888" i="15"/>
  <c r="J888" i="15"/>
  <c r="M888" i="15"/>
  <c r="N888" i="15"/>
  <c r="O888" i="15"/>
  <c r="P888" i="15"/>
  <c r="Q888" i="15"/>
  <c r="R888" i="15"/>
  <c r="S888" i="15"/>
  <c r="T888" i="15"/>
  <c r="A889" i="15"/>
  <c r="B889" i="15"/>
  <c r="C889" i="15"/>
  <c r="F889" i="15"/>
  <c r="G889" i="15"/>
  <c r="H889" i="15"/>
  <c r="I889" i="15"/>
  <c r="J889" i="15"/>
  <c r="M889" i="15"/>
  <c r="N889" i="15"/>
  <c r="O889" i="15"/>
  <c r="P889" i="15"/>
  <c r="Q889" i="15"/>
  <c r="R889" i="15"/>
  <c r="S889" i="15"/>
  <c r="T889" i="15"/>
  <c r="A890" i="15"/>
  <c r="B890" i="15"/>
  <c r="C890" i="15"/>
  <c r="F890" i="15"/>
  <c r="G890" i="15"/>
  <c r="H890" i="15"/>
  <c r="I890" i="15"/>
  <c r="J890" i="15"/>
  <c r="M890" i="15"/>
  <c r="N890" i="15"/>
  <c r="O890" i="15"/>
  <c r="P890" i="15"/>
  <c r="Q890" i="15"/>
  <c r="R890" i="15"/>
  <c r="S890" i="15"/>
  <c r="T890" i="15"/>
  <c r="A891" i="15"/>
  <c r="B891" i="15"/>
  <c r="C891" i="15"/>
  <c r="F891" i="15"/>
  <c r="G891" i="15"/>
  <c r="H891" i="15"/>
  <c r="I891" i="15"/>
  <c r="J891" i="15"/>
  <c r="M891" i="15"/>
  <c r="N891" i="15"/>
  <c r="O891" i="15"/>
  <c r="P891" i="15"/>
  <c r="Q891" i="15"/>
  <c r="R891" i="15"/>
  <c r="S891" i="15"/>
  <c r="T891" i="15"/>
  <c r="A892" i="15"/>
  <c r="B892" i="15"/>
  <c r="C892" i="15"/>
  <c r="F892" i="15"/>
  <c r="G892" i="15"/>
  <c r="H892" i="15"/>
  <c r="I892" i="15"/>
  <c r="J892" i="15"/>
  <c r="M892" i="15"/>
  <c r="N892" i="15"/>
  <c r="O892" i="15"/>
  <c r="P892" i="15"/>
  <c r="Q892" i="15"/>
  <c r="R892" i="15"/>
  <c r="S892" i="15"/>
  <c r="T892" i="15"/>
  <c r="A893" i="15"/>
  <c r="B893" i="15"/>
  <c r="C893" i="15"/>
  <c r="F893" i="15"/>
  <c r="G893" i="15"/>
  <c r="H893" i="15"/>
  <c r="I893" i="15"/>
  <c r="J893" i="15"/>
  <c r="M893" i="15"/>
  <c r="N893" i="15"/>
  <c r="O893" i="15"/>
  <c r="P893" i="15"/>
  <c r="Q893" i="15"/>
  <c r="R893" i="15"/>
  <c r="S893" i="15"/>
  <c r="T893" i="15"/>
  <c r="A894" i="15"/>
  <c r="B894" i="15"/>
  <c r="C894" i="15"/>
  <c r="F894" i="15"/>
  <c r="G894" i="15"/>
  <c r="H894" i="15"/>
  <c r="I894" i="15"/>
  <c r="J894" i="15"/>
  <c r="M894" i="15"/>
  <c r="N894" i="15"/>
  <c r="O894" i="15"/>
  <c r="P894" i="15"/>
  <c r="Q894" i="15"/>
  <c r="R894" i="15"/>
  <c r="S894" i="15"/>
  <c r="T894" i="15"/>
  <c r="A895" i="15"/>
  <c r="B895" i="15"/>
  <c r="C895" i="15"/>
  <c r="F895" i="15"/>
  <c r="G895" i="15"/>
  <c r="H895" i="15"/>
  <c r="I895" i="15"/>
  <c r="J895" i="15"/>
  <c r="M895" i="15"/>
  <c r="N895" i="15"/>
  <c r="O895" i="15"/>
  <c r="P895" i="15"/>
  <c r="Q895" i="15"/>
  <c r="R895" i="15"/>
  <c r="S895" i="15"/>
  <c r="T895" i="15"/>
  <c r="A896" i="15"/>
  <c r="B896" i="15"/>
  <c r="C896" i="15"/>
  <c r="F896" i="15"/>
  <c r="G896" i="15"/>
  <c r="H896" i="15"/>
  <c r="I896" i="15"/>
  <c r="J896" i="15"/>
  <c r="M896" i="15"/>
  <c r="N896" i="15"/>
  <c r="O896" i="15"/>
  <c r="P896" i="15"/>
  <c r="Q896" i="15"/>
  <c r="R896" i="15"/>
  <c r="S896" i="15"/>
  <c r="T896" i="15"/>
  <c r="A897" i="15"/>
  <c r="B897" i="15"/>
  <c r="C897" i="15"/>
  <c r="F897" i="15"/>
  <c r="G897" i="15"/>
  <c r="H897" i="15"/>
  <c r="I897" i="15"/>
  <c r="J897" i="15"/>
  <c r="M897" i="15"/>
  <c r="N897" i="15"/>
  <c r="O897" i="15"/>
  <c r="P897" i="15"/>
  <c r="Q897" i="15"/>
  <c r="R897" i="15"/>
  <c r="S897" i="15"/>
  <c r="T897" i="15"/>
  <c r="A898" i="15"/>
  <c r="B898" i="15"/>
  <c r="C898" i="15"/>
  <c r="F898" i="15"/>
  <c r="G898" i="15"/>
  <c r="H898" i="15"/>
  <c r="I898" i="15"/>
  <c r="J898" i="15"/>
  <c r="M898" i="15"/>
  <c r="N898" i="15"/>
  <c r="O898" i="15"/>
  <c r="P898" i="15"/>
  <c r="Q898" i="15"/>
  <c r="R898" i="15"/>
  <c r="S898" i="15"/>
  <c r="T898" i="15"/>
  <c r="A899" i="15"/>
  <c r="B899" i="15"/>
  <c r="C899" i="15"/>
  <c r="F899" i="15"/>
  <c r="G899" i="15"/>
  <c r="H899" i="15"/>
  <c r="I899" i="15"/>
  <c r="J899" i="15"/>
  <c r="M899" i="15"/>
  <c r="N899" i="15"/>
  <c r="O899" i="15"/>
  <c r="P899" i="15"/>
  <c r="Q899" i="15"/>
  <c r="R899" i="15"/>
  <c r="S899" i="15"/>
  <c r="T899" i="15"/>
  <c r="A900" i="15"/>
  <c r="B900" i="15"/>
  <c r="C900" i="15"/>
  <c r="F900" i="15"/>
  <c r="G900" i="15"/>
  <c r="H900" i="15"/>
  <c r="I900" i="15"/>
  <c r="J900" i="15"/>
  <c r="M900" i="15"/>
  <c r="N900" i="15"/>
  <c r="O900" i="15"/>
  <c r="P900" i="15"/>
  <c r="Q900" i="15"/>
  <c r="R900" i="15"/>
  <c r="S900" i="15"/>
  <c r="T900" i="15"/>
  <c r="A901" i="15"/>
  <c r="B901" i="15"/>
  <c r="C901" i="15"/>
  <c r="F901" i="15"/>
  <c r="G901" i="15"/>
  <c r="H901" i="15"/>
  <c r="I901" i="15"/>
  <c r="J901" i="15"/>
  <c r="M901" i="15"/>
  <c r="N901" i="15"/>
  <c r="O901" i="15"/>
  <c r="P901" i="15"/>
  <c r="Q901" i="15"/>
  <c r="R901" i="15"/>
  <c r="S901" i="15"/>
  <c r="T901" i="15"/>
  <c r="A902" i="15"/>
  <c r="B902" i="15"/>
  <c r="C902" i="15"/>
  <c r="F902" i="15"/>
  <c r="G902" i="15"/>
  <c r="H902" i="15"/>
  <c r="I902" i="15"/>
  <c r="J902" i="15"/>
  <c r="M902" i="15"/>
  <c r="N902" i="15"/>
  <c r="O902" i="15"/>
  <c r="P902" i="15"/>
  <c r="Q902" i="15"/>
  <c r="R902" i="15"/>
  <c r="S902" i="15"/>
  <c r="T902" i="15"/>
  <c r="A903" i="15"/>
  <c r="B903" i="15"/>
  <c r="C903" i="15"/>
  <c r="F903" i="15"/>
  <c r="G903" i="15"/>
  <c r="H903" i="15"/>
  <c r="I903" i="15"/>
  <c r="J903" i="15"/>
  <c r="M903" i="15"/>
  <c r="N903" i="15"/>
  <c r="O903" i="15"/>
  <c r="P903" i="15"/>
  <c r="Q903" i="15"/>
  <c r="R903" i="15"/>
  <c r="S903" i="15"/>
  <c r="T903" i="15"/>
  <c r="A904" i="15"/>
  <c r="B904" i="15"/>
  <c r="C904" i="15"/>
  <c r="F904" i="15"/>
  <c r="G904" i="15"/>
  <c r="H904" i="15"/>
  <c r="I904" i="15"/>
  <c r="J904" i="15"/>
  <c r="M904" i="15"/>
  <c r="N904" i="15"/>
  <c r="O904" i="15"/>
  <c r="P904" i="15"/>
  <c r="Q904" i="15"/>
  <c r="R904" i="15"/>
  <c r="S904" i="15"/>
  <c r="T904" i="15"/>
  <c r="A905" i="15"/>
  <c r="B905" i="15"/>
  <c r="C905" i="15"/>
  <c r="F905" i="15"/>
  <c r="G905" i="15"/>
  <c r="H905" i="15"/>
  <c r="I905" i="15"/>
  <c r="J905" i="15"/>
  <c r="M905" i="15"/>
  <c r="N905" i="15"/>
  <c r="O905" i="15"/>
  <c r="P905" i="15"/>
  <c r="Q905" i="15"/>
  <c r="R905" i="15"/>
  <c r="S905" i="15"/>
  <c r="T905" i="15"/>
  <c r="A906" i="15"/>
  <c r="B906" i="15"/>
  <c r="C906" i="15"/>
  <c r="F906" i="15"/>
  <c r="G906" i="15"/>
  <c r="H906" i="15"/>
  <c r="I906" i="15"/>
  <c r="J906" i="15"/>
  <c r="M906" i="15"/>
  <c r="N906" i="15"/>
  <c r="O906" i="15"/>
  <c r="P906" i="15"/>
  <c r="Q906" i="15"/>
  <c r="R906" i="15"/>
  <c r="S906" i="15"/>
  <c r="T906" i="15"/>
  <c r="A907" i="15"/>
  <c r="B907" i="15"/>
  <c r="C907" i="15"/>
  <c r="F907" i="15"/>
  <c r="G907" i="15"/>
  <c r="H907" i="15"/>
  <c r="I907" i="15"/>
  <c r="J907" i="15"/>
  <c r="M907" i="15"/>
  <c r="N907" i="15"/>
  <c r="O907" i="15"/>
  <c r="P907" i="15"/>
  <c r="Q907" i="15"/>
  <c r="R907" i="15"/>
  <c r="S907" i="15"/>
  <c r="T907" i="15"/>
  <c r="A908" i="15"/>
  <c r="B908" i="15"/>
  <c r="C908" i="15"/>
  <c r="F908" i="15"/>
  <c r="G908" i="15"/>
  <c r="H908" i="15"/>
  <c r="I908" i="15"/>
  <c r="J908" i="15"/>
  <c r="M908" i="15"/>
  <c r="N908" i="15"/>
  <c r="O908" i="15"/>
  <c r="P908" i="15"/>
  <c r="Q908" i="15"/>
  <c r="R908" i="15"/>
  <c r="S908" i="15"/>
  <c r="T908" i="15"/>
  <c r="A909" i="15"/>
  <c r="B909" i="15"/>
  <c r="C909" i="15"/>
  <c r="F909" i="15"/>
  <c r="G909" i="15"/>
  <c r="H909" i="15"/>
  <c r="I909" i="15"/>
  <c r="J909" i="15"/>
  <c r="M909" i="15"/>
  <c r="N909" i="15"/>
  <c r="O909" i="15"/>
  <c r="P909" i="15"/>
  <c r="Q909" i="15"/>
  <c r="R909" i="15"/>
  <c r="S909" i="15"/>
  <c r="T909" i="15"/>
  <c r="A910" i="15"/>
  <c r="B910" i="15"/>
  <c r="C910" i="15"/>
  <c r="F910" i="15"/>
  <c r="G910" i="15"/>
  <c r="H910" i="15"/>
  <c r="I910" i="15"/>
  <c r="J910" i="15"/>
  <c r="M910" i="15"/>
  <c r="N910" i="15"/>
  <c r="O910" i="15"/>
  <c r="P910" i="15"/>
  <c r="Q910" i="15"/>
  <c r="R910" i="15"/>
  <c r="S910" i="15"/>
  <c r="T910" i="15"/>
  <c r="A911" i="15"/>
  <c r="B911" i="15"/>
  <c r="C911" i="15"/>
  <c r="F911" i="15"/>
  <c r="G911" i="15"/>
  <c r="H911" i="15"/>
  <c r="I911" i="15"/>
  <c r="J911" i="15"/>
  <c r="M911" i="15"/>
  <c r="N911" i="15"/>
  <c r="O911" i="15"/>
  <c r="P911" i="15"/>
  <c r="Q911" i="15"/>
  <c r="R911" i="15"/>
  <c r="S911" i="15"/>
  <c r="T911" i="15"/>
  <c r="A912" i="15"/>
  <c r="B912" i="15"/>
  <c r="C912" i="15"/>
  <c r="F912" i="15"/>
  <c r="G912" i="15"/>
  <c r="H912" i="15"/>
  <c r="I912" i="15"/>
  <c r="J912" i="15"/>
  <c r="M912" i="15"/>
  <c r="N912" i="15"/>
  <c r="O912" i="15"/>
  <c r="P912" i="15"/>
  <c r="Q912" i="15"/>
  <c r="R912" i="15"/>
  <c r="S912" i="15"/>
  <c r="T912" i="15"/>
  <c r="A913" i="15"/>
  <c r="B913" i="15"/>
  <c r="C913" i="15"/>
  <c r="F913" i="15"/>
  <c r="G913" i="15"/>
  <c r="H913" i="15"/>
  <c r="I913" i="15"/>
  <c r="J913" i="15"/>
  <c r="M913" i="15"/>
  <c r="N913" i="15"/>
  <c r="O913" i="15"/>
  <c r="P913" i="15"/>
  <c r="Q913" i="15"/>
  <c r="R913" i="15"/>
  <c r="S913" i="15"/>
  <c r="T913" i="15"/>
  <c r="A914" i="15"/>
  <c r="B914" i="15"/>
  <c r="C914" i="15"/>
  <c r="F914" i="15"/>
  <c r="G914" i="15"/>
  <c r="H914" i="15"/>
  <c r="I914" i="15"/>
  <c r="J914" i="15"/>
  <c r="M914" i="15"/>
  <c r="N914" i="15"/>
  <c r="O914" i="15"/>
  <c r="P914" i="15"/>
  <c r="Q914" i="15"/>
  <c r="R914" i="15"/>
  <c r="S914" i="15"/>
  <c r="T914" i="15"/>
  <c r="A915" i="15"/>
  <c r="B915" i="15"/>
  <c r="C915" i="15"/>
  <c r="F915" i="15"/>
  <c r="G915" i="15"/>
  <c r="H915" i="15"/>
  <c r="I915" i="15"/>
  <c r="J915" i="15"/>
  <c r="M915" i="15"/>
  <c r="N915" i="15"/>
  <c r="O915" i="15"/>
  <c r="P915" i="15"/>
  <c r="Q915" i="15"/>
  <c r="R915" i="15"/>
  <c r="S915" i="15"/>
  <c r="T915" i="15"/>
  <c r="A916" i="15"/>
  <c r="B916" i="15"/>
  <c r="C916" i="15"/>
  <c r="F916" i="15"/>
  <c r="G916" i="15"/>
  <c r="H916" i="15"/>
  <c r="I916" i="15"/>
  <c r="J916" i="15"/>
  <c r="M916" i="15"/>
  <c r="N916" i="15"/>
  <c r="O916" i="15"/>
  <c r="P916" i="15"/>
  <c r="Q916" i="15"/>
  <c r="R916" i="15"/>
  <c r="S916" i="15"/>
  <c r="T916" i="15"/>
  <c r="A917" i="15"/>
  <c r="B917" i="15"/>
  <c r="C917" i="15"/>
  <c r="F917" i="15"/>
  <c r="G917" i="15"/>
  <c r="H917" i="15"/>
  <c r="I917" i="15"/>
  <c r="J917" i="15"/>
  <c r="M917" i="15"/>
  <c r="N917" i="15"/>
  <c r="O917" i="15"/>
  <c r="P917" i="15"/>
  <c r="Q917" i="15"/>
  <c r="R917" i="15"/>
  <c r="S917" i="15"/>
  <c r="T917" i="15"/>
  <c r="A918" i="15"/>
  <c r="B918" i="15"/>
  <c r="C918" i="15"/>
  <c r="F918" i="15"/>
  <c r="G918" i="15"/>
  <c r="H918" i="15"/>
  <c r="I918" i="15"/>
  <c r="J918" i="15"/>
  <c r="M918" i="15"/>
  <c r="N918" i="15"/>
  <c r="O918" i="15"/>
  <c r="P918" i="15"/>
  <c r="Q918" i="15"/>
  <c r="R918" i="15"/>
  <c r="S918" i="15"/>
  <c r="T918" i="15"/>
  <c r="A919" i="15"/>
  <c r="B919" i="15"/>
  <c r="C919" i="15"/>
  <c r="F919" i="15"/>
  <c r="G919" i="15"/>
  <c r="H919" i="15"/>
  <c r="I919" i="15"/>
  <c r="J919" i="15"/>
  <c r="M919" i="15"/>
  <c r="N919" i="15"/>
  <c r="O919" i="15"/>
  <c r="P919" i="15"/>
  <c r="Q919" i="15"/>
  <c r="R919" i="15"/>
  <c r="S919" i="15"/>
  <c r="T919" i="15"/>
  <c r="A920" i="15"/>
  <c r="B920" i="15"/>
  <c r="C920" i="15"/>
  <c r="F920" i="15"/>
  <c r="G920" i="15"/>
  <c r="H920" i="15"/>
  <c r="I920" i="15"/>
  <c r="J920" i="15"/>
  <c r="M920" i="15"/>
  <c r="N920" i="15"/>
  <c r="O920" i="15"/>
  <c r="P920" i="15"/>
  <c r="Q920" i="15"/>
  <c r="R920" i="15"/>
  <c r="S920" i="15"/>
  <c r="T920" i="15"/>
  <c r="A921" i="15"/>
  <c r="B921" i="15"/>
  <c r="C921" i="15"/>
  <c r="F921" i="15"/>
  <c r="G921" i="15"/>
  <c r="H921" i="15"/>
  <c r="I921" i="15"/>
  <c r="J921" i="15"/>
  <c r="M921" i="15"/>
  <c r="N921" i="15"/>
  <c r="O921" i="15"/>
  <c r="P921" i="15"/>
  <c r="Q921" i="15"/>
  <c r="R921" i="15"/>
  <c r="S921" i="15"/>
  <c r="T921" i="15"/>
  <c r="A922" i="15"/>
  <c r="B922" i="15"/>
  <c r="C922" i="15"/>
  <c r="F922" i="15"/>
  <c r="G922" i="15"/>
  <c r="H922" i="15"/>
  <c r="I922" i="15"/>
  <c r="J922" i="15"/>
  <c r="M922" i="15"/>
  <c r="N922" i="15"/>
  <c r="O922" i="15"/>
  <c r="P922" i="15"/>
  <c r="Q922" i="15"/>
  <c r="R922" i="15"/>
  <c r="S922" i="15"/>
  <c r="T922" i="15"/>
  <c r="A923" i="15"/>
  <c r="B923" i="15"/>
  <c r="C923" i="15"/>
  <c r="F923" i="15"/>
  <c r="G923" i="15"/>
  <c r="H923" i="15"/>
  <c r="I923" i="15"/>
  <c r="J923" i="15"/>
  <c r="M923" i="15"/>
  <c r="N923" i="15"/>
  <c r="O923" i="15"/>
  <c r="P923" i="15"/>
  <c r="Q923" i="15"/>
  <c r="R923" i="15"/>
  <c r="S923" i="15"/>
  <c r="T923" i="15"/>
  <c r="A924" i="15"/>
  <c r="B924" i="15"/>
  <c r="C924" i="15"/>
  <c r="F924" i="15"/>
  <c r="G924" i="15"/>
  <c r="H924" i="15"/>
  <c r="I924" i="15"/>
  <c r="J924" i="15"/>
  <c r="M924" i="15"/>
  <c r="N924" i="15"/>
  <c r="O924" i="15"/>
  <c r="P924" i="15"/>
  <c r="Q924" i="15"/>
  <c r="R924" i="15"/>
  <c r="S924" i="15"/>
  <c r="T924" i="15"/>
  <c r="A925" i="15"/>
  <c r="B925" i="15"/>
  <c r="C925" i="15"/>
  <c r="F925" i="15"/>
  <c r="G925" i="15"/>
  <c r="H925" i="15"/>
  <c r="I925" i="15"/>
  <c r="J925" i="15"/>
  <c r="M925" i="15"/>
  <c r="N925" i="15"/>
  <c r="O925" i="15"/>
  <c r="P925" i="15"/>
  <c r="Q925" i="15"/>
  <c r="R925" i="15"/>
  <c r="S925" i="15"/>
  <c r="T925" i="15"/>
  <c r="A926" i="15"/>
  <c r="B926" i="15"/>
  <c r="C926" i="15"/>
  <c r="F926" i="15"/>
  <c r="G926" i="15"/>
  <c r="H926" i="15"/>
  <c r="I926" i="15"/>
  <c r="J926" i="15"/>
  <c r="M926" i="15"/>
  <c r="N926" i="15"/>
  <c r="O926" i="15"/>
  <c r="P926" i="15"/>
  <c r="Q926" i="15"/>
  <c r="R926" i="15"/>
  <c r="S926" i="15"/>
  <c r="T926" i="15"/>
  <c r="A927" i="15"/>
  <c r="B927" i="15"/>
  <c r="C927" i="15"/>
  <c r="F927" i="15"/>
  <c r="G927" i="15"/>
  <c r="H927" i="15"/>
  <c r="I927" i="15"/>
  <c r="J927" i="15"/>
  <c r="M927" i="15"/>
  <c r="N927" i="15"/>
  <c r="O927" i="15"/>
  <c r="P927" i="15"/>
  <c r="Q927" i="15"/>
  <c r="R927" i="15"/>
  <c r="S927" i="15"/>
  <c r="T927" i="15"/>
  <c r="A928" i="15"/>
  <c r="B928" i="15"/>
  <c r="C928" i="15"/>
  <c r="F928" i="15"/>
  <c r="G928" i="15"/>
  <c r="H928" i="15"/>
  <c r="I928" i="15"/>
  <c r="J928" i="15"/>
  <c r="M928" i="15"/>
  <c r="N928" i="15"/>
  <c r="O928" i="15"/>
  <c r="P928" i="15"/>
  <c r="Q928" i="15"/>
  <c r="R928" i="15"/>
  <c r="S928" i="15"/>
  <c r="T928" i="15"/>
  <c r="A929" i="15"/>
  <c r="B929" i="15"/>
  <c r="C929" i="15"/>
  <c r="F929" i="15"/>
  <c r="G929" i="15"/>
  <c r="H929" i="15"/>
  <c r="I929" i="15"/>
  <c r="J929" i="15"/>
  <c r="M929" i="15"/>
  <c r="N929" i="15"/>
  <c r="O929" i="15"/>
  <c r="P929" i="15"/>
  <c r="Q929" i="15"/>
  <c r="R929" i="15"/>
  <c r="S929" i="15"/>
  <c r="T929" i="15"/>
  <c r="A930" i="15"/>
  <c r="B930" i="15"/>
  <c r="C930" i="15"/>
  <c r="F930" i="15"/>
  <c r="G930" i="15"/>
  <c r="H930" i="15"/>
  <c r="I930" i="15"/>
  <c r="J930" i="15"/>
  <c r="M930" i="15"/>
  <c r="N930" i="15"/>
  <c r="O930" i="15"/>
  <c r="P930" i="15"/>
  <c r="Q930" i="15"/>
  <c r="R930" i="15"/>
  <c r="S930" i="15"/>
  <c r="T930" i="15"/>
  <c r="A931" i="15"/>
  <c r="B931" i="15"/>
  <c r="C931" i="15"/>
  <c r="F931" i="15"/>
  <c r="G931" i="15"/>
  <c r="H931" i="15"/>
  <c r="I931" i="15"/>
  <c r="J931" i="15"/>
  <c r="M931" i="15"/>
  <c r="N931" i="15"/>
  <c r="O931" i="15"/>
  <c r="P931" i="15"/>
  <c r="Q931" i="15"/>
  <c r="R931" i="15"/>
  <c r="S931" i="15"/>
  <c r="T931" i="15"/>
  <c r="A932" i="15"/>
  <c r="B932" i="15"/>
  <c r="C932" i="15"/>
  <c r="F932" i="15"/>
  <c r="G932" i="15"/>
  <c r="H932" i="15"/>
  <c r="I932" i="15"/>
  <c r="J932" i="15"/>
  <c r="M932" i="15"/>
  <c r="N932" i="15"/>
  <c r="O932" i="15"/>
  <c r="P932" i="15"/>
  <c r="Q932" i="15"/>
  <c r="R932" i="15"/>
  <c r="S932" i="15"/>
  <c r="T932" i="15"/>
  <c r="A933" i="15"/>
  <c r="B933" i="15"/>
  <c r="C933" i="15"/>
  <c r="F933" i="15"/>
  <c r="G933" i="15"/>
  <c r="H933" i="15"/>
  <c r="I933" i="15"/>
  <c r="J933" i="15"/>
  <c r="M933" i="15"/>
  <c r="N933" i="15"/>
  <c r="O933" i="15"/>
  <c r="P933" i="15"/>
  <c r="Q933" i="15"/>
  <c r="R933" i="15"/>
  <c r="S933" i="15"/>
  <c r="T933" i="15"/>
  <c r="A934" i="15"/>
  <c r="B934" i="15"/>
  <c r="C934" i="15"/>
  <c r="F934" i="15"/>
  <c r="G934" i="15"/>
  <c r="H934" i="15"/>
  <c r="I934" i="15"/>
  <c r="J934" i="15"/>
  <c r="M934" i="15"/>
  <c r="N934" i="15"/>
  <c r="O934" i="15"/>
  <c r="P934" i="15"/>
  <c r="Q934" i="15"/>
  <c r="R934" i="15"/>
  <c r="S934" i="15"/>
  <c r="T934" i="15"/>
  <c r="A935" i="15"/>
  <c r="B935" i="15"/>
  <c r="C935" i="15"/>
  <c r="F935" i="15"/>
  <c r="G935" i="15"/>
  <c r="H935" i="15"/>
  <c r="I935" i="15"/>
  <c r="J935" i="15"/>
  <c r="M935" i="15"/>
  <c r="N935" i="15"/>
  <c r="O935" i="15"/>
  <c r="P935" i="15"/>
  <c r="Q935" i="15"/>
  <c r="R935" i="15"/>
  <c r="S935" i="15"/>
  <c r="T935" i="15"/>
  <c r="A936" i="15"/>
  <c r="B936" i="15"/>
  <c r="C936" i="15"/>
  <c r="F936" i="15"/>
  <c r="G936" i="15"/>
  <c r="H936" i="15"/>
  <c r="I936" i="15"/>
  <c r="J936" i="15"/>
  <c r="M936" i="15"/>
  <c r="N936" i="15"/>
  <c r="O936" i="15"/>
  <c r="P936" i="15"/>
  <c r="Q936" i="15"/>
  <c r="R936" i="15"/>
  <c r="S936" i="15"/>
  <c r="T936" i="15"/>
  <c r="A937" i="15"/>
  <c r="B937" i="15"/>
  <c r="C937" i="15"/>
  <c r="F937" i="15"/>
  <c r="G937" i="15"/>
  <c r="H937" i="15"/>
  <c r="I937" i="15"/>
  <c r="J937" i="15"/>
  <c r="M937" i="15"/>
  <c r="N937" i="15"/>
  <c r="O937" i="15"/>
  <c r="P937" i="15"/>
  <c r="Q937" i="15"/>
  <c r="R937" i="15"/>
  <c r="S937" i="15"/>
  <c r="T937" i="15"/>
  <c r="A938" i="15"/>
  <c r="B938" i="15"/>
  <c r="C938" i="15"/>
  <c r="F938" i="15"/>
  <c r="G938" i="15"/>
  <c r="H938" i="15"/>
  <c r="I938" i="15"/>
  <c r="J938" i="15"/>
  <c r="M938" i="15"/>
  <c r="N938" i="15"/>
  <c r="O938" i="15"/>
  <c r="P938" i="15"/>
  <c r="Q938" i="15"/>
  <c r="R938" i="15"/>
  <c r="S938" i="15"/>
  <c r="T938" i="15"/>
  <c r="A939" i="15"/>
  <c r="B939" i="15"/>
  <c r="C939" i="15"/>
  <c r="F939" i="15"/>
  <c r="G939" i="15"/>
  <c r="H939" i="15"/>
  <c r="I939" i="15"/>
  <c r="J939" i="15"/>
  <c r="M939" i="15"/>
  <c r="N939" i="15"/>
  <c r="O939" i="15"/>
  <c r="P939" i="15"/>
  <c r="Q939" i="15"/>
  <c r="R939" i="15"/>
  <c r="S939" i="15"/>
  <c r="T939" i="15"/>
  <c r="A940" i="15"/>
  <c r="B940" i="15"/>
  <c r="C940" i="15"/>
  <c r="F940" i="15"/>
  <c r="G940" i="15"/>
  <c r="H940" i="15"/>
  <c r="I940" i="15"/>
  <c r="J940" i="15"/>
  <c r="M940" i="15"/>
  <c r="N940" i="15"/>
  <c r="O940" i="15"/>
  <c r="P940" i="15"/>
  <c r="Q940" i="15"/>
  <c r="R940" i="15"/>
  <c r="S940" i="15"/>
  <c r="T940" i="15"/>
  <c r="A941" i="15"/>
  <c r="B941" i="15"/>
  <c r="C941" i="15"/>
  <c r="F941" i="15"/>
  <c r="G941" i="15"/>
  <c r="H941" i="15"/>
  <c r="I941" i="15"/>
  <c r="J941" i="15"/>
  <c r="M941" i="15"/>
  <c r="N941" i="15"/>
  <c r="O941" i="15"/>
  <c r="P941" i="15"/>
  <c r="Q941" i="15"/>
  <c r="R941" i="15"/>
  <c r="S941" i="15"/>
  <c r="T941" i="15"/>
  <c r="A942" i="15"/>
  <c r="B942" i="15"/>
  <c r="C942" i="15"/>
  <c r="F942" i="15"/>
  <c r="G942" i="15"/>
  <c r="H942" i="15"/>
  <c r="I942" i="15"/>
  <c r="J942" i="15"/>
  <c r="M942" i="15"/>
  <c r="N942" i="15"/>
  <c r="O942" i="15"/>
  <c r="P942" i="15"/>
  <c r="Q942" i="15"/>
  <c r="R942" i="15"/>
  <c r="S942" i="15"/>
  <c r="T942" i="15"/>
  <c r="A943" i="15"/>
  <c r="B943" i="15"/>
  <c r="C943" i="15"/>
  <c r="F943" i="15"/>
  <c r="G943" i="15"/>
  <c r="H943" i="15"/>
  <c r="I943" i="15"/>
  <c r="J943" i="15"/>
  <c r="M943" i="15"/>
  <c r="N943" i="15"/>
  <c r="O943" i="15"/>
  <c r="P943" i="15"/>
  <c r="Q943" i="15"/>
  <c r="R943" i="15"/>
  <c r="S943" i="15"/>
  <c r="T943" i="15"/>
  <c r="A944" i="15"/>
  <c r="B944" i="15"/>
  <c r="C944" i="15"/>
  <c r="F944" i="15"/>
  <c r="G944" i="15"/>
  <c r="H944" i="15"/>
  <c r="I944" i="15"/>
  <c r="J944" i="15"/>
  <c r="M944" i="15"/>
  <c r="N944" i="15"/>
  <c r="O944" i="15"/>
  <c r="P944" i="15"/>
  <c r="Q944" i="15"/>
  <c r="R944" i="15"/>
  <c r="S944" i="15"/>
  <c r="T944" i="15"/>
  <c r="A945" i="15"/>
  <c r="B945" i="15"/>
  <c r="C945" i="15"/>
  <c r="F945" i="15"/>
  <c r="G945" i="15"/>
  <c r="H945" i="15"/>
  <c r="I945" i="15"/>
  <c r="J945" i="15"/>
  <c r="M945" i="15"/>
  <c r="N945" i="15"/>
  <c r="O945" i="15"/>
  <c r="P945" i="15"/>
  <c r="Q945" i="15"/>
  <c r="R945" i="15"/>
  <c r="S945" i="15"/>
  <c r="T945" i="15"/>
  <c r="A946" i="15"/>
  <c r="B946" i="15"/>
  <c r="C946" i="15"/>
  <c r="F946" i="15"/>
  <c r="G946" i="15"/>
  <c r="H946" i="15"/>
  <c r="I946" i="15"/>
  <c r="J946" i="15"/>
  <c r="M946" i="15"/>
  <c r="N946" i="15"/>
  <c r="O946" i="15"/>
  <c r="P946" i="15"/>
  <c r="Q946" i="15"/>
  <c r="R946" i="15"/>
  <c r="S946" i="15"/>
  <c r="T946" i="15"/>
  <c r="A947" i="15"/>
  <c r="B947" i="15"/>
  <c r="C947" i="15"/>
  <c r="F947" i="15"/>
  <c r="G947" i="15"/>
  <c r="H947" i="15"/>
  <c r="I947" i="15"/>
  <c r="J947" i="15"/>
  <c r="M947" i="15"/>
  <c r="N947" i="15"/>
  <c r="O947" i="15"/>
  <c r="P947" i="15"/>
  <c r="Q947" i="15"/>
  <c r="R947" i="15"/>
  <c r="S947" i="15"/>
  <c r="T947" i="15"/>
  <c r="A948" i="15"/>
  <c r="B948" i="15"/>
  <c r="C948" i="15"/>
  <c r="F948" i="15"/>
  <c r="G948" i="15"/>
  <c r="H948" i="15"/>
  <c r="I948" i="15"/>
  <c r="J948" i="15"/>
  <c r="M948" i="15"/>
  <c r="N948" i="15"/>
  <c r="O948" i="15"/>
  <c r="P948" i="15"/>
  <c r="Q948" i="15"/>
  <c r="R948" i="15"/>
  <c r="S948" i="15"/>
  <c r="T948" i="15"/>
  <c r="A949" i="15"/>
  <c r="B949" i="15"/>
  <c r="C949" i="15"/>
  <c r="F949" i="15"/>
  <c r="G949" i="15"/>
  <c r="H949" i="15"/>
  <c r="I949" i="15"/>
  <c r="J949" i="15"/>
  <c r="M949" i="15"/>
  <c r="N949" i="15"/>
  <c r="O949" i="15"/>
  <c r="P949" i="15"/>
  <c r="Q949" i="15"/>
  <c r="R949" i="15"/>
  <c r="S949" i="15"/>
  <c r="T949" i="15"/>
  <c r="A950" i="15"/>
  <c r="B950" i="15"/>
  <c r="C950" i="15"/>
  <c r="F950" i="15"/>
  <c r="G950" i="15"/>
  <c r="H950" i="15"/>
  <c r="I950" i="15"/>
  <c r="J950" i="15"/>
  <c r="M950" i="15"/>
  <c r="N950" i="15"/>
  <c r="O950" i="15"/>
  <c r="P950" i="15"/>
  <c r="Q950" i="15"/>
  <c r="R950" i="15"/>
  <c r="S950" i="15"/>
  <c r="T950" i="15"/>
  <c r="A951" i="15"/>
  <c r="B951" i="15"/>
  <c r="C951" i="15"/>
  <c r="F951" i="15"/>
  <c r="G951" i="15"/>
  <c r="H951" i="15"/>
  <c r="I951" i="15"/>
  <c r="J951" i="15"/>
  <c r="M951" i="15"/>
  <c r="N951" i="15"/>
  <c r="O951" i="15"/>
  <c r="P951" i="15"/>
  <c r="Q951" i="15"/>
  <c r="R951" i="15"/>
  <c r="S951" i="15"/>
  <c r="T951" i="15"/>
  <c r="A952" i="15"/>
  <c r="B952" i="15"/>
  <c r="C952" i="15"/>
  <c r="F952" i="15"/>
  <c r="G952" i="15"/>
  <c r="H952" i="15"/>
  <c r="I952" i="15"/>
  <c r="J952" i="15"/>
  <c r="M952" i="15"/>
  <c r="N952" i="15"/>
  <c r="O952" i="15"/>
  <c r="P952" i="15"/>
  <c r="Q952" i="15"/>
  <c r="R952" i="15"/>
  <c r="S952" i="15"/>
  <c r="T952" i="15"/>
  <c r="A953" i="15"/>
  <c r="B953" i="15"/>
  <c r="C953" i="15"/>
  <c r="F953" i="15"/>
  <c r="G953" i="15"/>
  <c r="H953" i="15"/>
  <c r="I953" i="15"/>
  <c r="J953" i="15"/>
  <c r="M953" i="15"/>
  <c r="N953" i="15"/>
  <c r="O953" i="15"/>
  <c r="P953" i="15"/>
  <c r="Q953" i="15"/>
  <c r="R953" i="15"/>
  <c r="S953" i="15"/>
  <c r="T953" i="15"/>
  <c r="A954" i="15"/>
  <c r="B954" i="15"/>
  <c r="C954" i="15"/>
  <c r="F954" i="15"/>
  <c r="G954" i="15"/>
  <c r="H954" i="15"/>
  <c r="I954" i="15"/>
  <c r="J954" i="15"/>
  <c r="M954" i="15"/>
  <c r="N954" i="15"/>
  <c r="O954" i="15"/>
  <c r="P954" i="15"/>
  <c r="Q954" i="15"/>
  <c r="R954" i="15"/>
  <c r="S954" i="15"/>
  <c r="T954" i="15"/>
  <c r="A955" i="15"/>
  <c r="B955" i="15"/>
  <c r="C955" i="15"/>
  <c r="F955" i="15"/>
  <c r="G955" i="15"/>
  <c r="H955" i="15"/>
  <c r="I955" i="15"/>
  <c r="J955" i="15"/>
  <c r="M955" i="15"/>
  <c r="N955" i="15"/>
  <c r="O955" i="15"/>
  <c r="P955" i="15"/>
  <c r="Q955" i="15"/>
  <c r="R955" i="15"/>
  <c r="S955" i="15"/>
  <c r="T955" i="15"/>
  <c r="A956" i="15"/>
  <c r="B956" i="15"/>
  <c r="C956" i="15"/>
  <c r="F956" i="15"/>
  <c r="G956" i="15"/>
  <c r="H956" i="15"/>
  <c r="I956" i="15"/>
  <c r="J956" i="15"/>
  <c r="M956" i="15"/>
  <c r="N956" i="15"/>
  <c r="O956" i="15"/>
  <c r="P956" i="15"/>
  <c r="Q956" i="15"/>
  <c r="R956" i="15"/>
  <c r="S956" i="15"/>
  <c r="T956" i="15"/>
  <c r="A957" i="15"/>
  <c r="B957" i="15"/>
  <c r="C957" i="15"/>
  <c r="F957" i="15"/>
  <c r="G957" i="15"/>
  <c r="H957" i="15"/>
  <c r="I957" i="15"/>
  <c r="J957" i="15"/>
  <c r="M957" i="15"/>
  <c r="N957" i="15"/>
  <c r="O957" i="15"/>
  <c r="P957" i="15"/>
  <c r="Q957" i="15"/>
  <c r="R957" i="15"/>
  <c r="S957" i="15"/>
  <c r="T957" i="15"/>
  <c r="A958" i="15"/>
  <c r="B958" i="15"/>
  <c r="C958" i="15"/>
  <c r="F958" i="15"/>
  <c r="G958" i="15"/>
  <c r="H958" i="15"/>
  <c r="I958" i="15"/>
  <c r="J958" i="15"/>
  <c r="M958" i="15"/>
  <c r="N958" i="15"/>
  <c r="O958" i="15"/>
  <c r="P958" i="15"/>
  <c r="Q958" i="15"/>
  <c r="R958" i="15"/>
  <c r="S958" i="15"/>
  <c r="T958" i="15"/>
  <c r="A959" i="15"/>
  <c r="B959" i="15"/>
  <c r="C959" i="15"/>
  <c r="F959" i="15"/>
  <c r="G959" i="15"/>
  <c r="H959" i="15"/>
  <c r="I959" i="15"/>
  <c r="J959" i="15"/>
  <c r="M959" i="15"/>
  <c r="N959" i="15"/>
  <c r="O959" i="15"/>
  <c r="P959" i="15"/>
  <c r="Q959" i="15"/>
  <c r="R959" i="15"/>
  <c r="S959" i="15"/>
  <c r="T959" i="15"/>
  <c r="A960" i="15"/>
  <c r="B960" i="15"/>
  <c r="C960" i="15"/>
  <c r="F960" i="15"/>
  <c r="G960" i="15"/>
  <c r="H960" i="15"/>
  <c r="I960" i="15"/>
  <c r="J960" i="15"/>
  <c r="M960" i="15"/>
  <c r="N960" i="15"/>
  <c r="O960" i="15"/>
  <c r="P960" i="15"/>
  <c r="Q960" i="15"/>
  <c r="R960" i="15"/>
  <c r="S960" i="15"/>
  <c r="T960" i="15"/>
  <c r="A961" i="15"/>
  <c r="B961" i="15"/>
  <c r="C961" i="15"/>
  <c r="F961" i="15"/>
  <c r="G961" i="15"/>
  <c r="H961" i="15"/>
  <c r="I961" i="15"/>
  <c r="J961" i="15"/>
  <c r="M961" i="15"/>
  <c r="N961" i="15"/>
  <c r="O961" i="15"/>
  <c r="P961" i="15"/>
  <c r="Q961" i="15"/>
  <c r="R961" i="15"/>
  <c r="S961" i="15"/>
  <c r="T961" i="15"/>
  <c r="A962" i="15"/>
  <c r="B962" i="15"/>
  <c r="C962" i="15"/>
  <c r="F962" i="15"/>
  <c r="G962" i="15"/>
  <c r="H962" i="15"/>
  <c r="I962" i="15"/>
  <c r="J962" i="15"/>
  <c r="M962" i="15"/>
  <c r="N962" i="15"/>
  <c r="O962" i="15"/>
  <c r="P962" i="15"/>
  <c r="Q962" i="15"/>
  <c r="R962" i="15"/>
  <c r="S962" i="15"/>
  <c r="T962" i="15"/>
  <c r="A963" i="15"/>
  <c r="B963" i="15"/>
  <c r="C963" i="15"/>
  <c r="F963" i="15"/>
  <c r="G963" i="15"/>
  <c r="H963" i="15"/>
  <c r="I963" i="15"/>
  <c r="J963" i="15"/>
  <c r="M963" i="15"/>
  <c r="N963" i="15"/>
  <c r="O963" i="15"/>
  <c r="P963" i="15"/>
  <c r="Q963" i="15"/>
  <c r="R963" i="15"/>
  <c r="S963" i="15"/>
  <c r="T963" i="15"/>
  <c r="A964" i="15"/>
  <c r="B964" i="15"/>
  <c r="C964" i="15"/>
  <c r="F964" i="15"/>
  <c r="G964" i="15"/>
  <c r="H964" i="15"/>
  <c r="I964" i="15"/>
  <c r="J964" i="15"/>
  <c r="M964" i="15"/>
  <c r="N964" i="15"/>
  <c r="O964" i="15"/>
  <c r="P964" i="15"/>
  <c r="Q964" i="15"/>
  <c r="R964" i="15"/>
  <c r="S964" i="15"/>
  <c r="T964" i="15"/>
  <c r="A965" i="15"/>
  <c r="B965" i="15"/>
  <c r="C965" i="15"/>
  <c r="F965" i="15"/>
  <c r="G965" i="15"/>
  <c r="H965" i="15"/>
  <c r="I965" i="15"/>
  <c r="J965" i="15"/>
  <c r="M965" i="15"/>
  <c r="N965" i="15"/>
  <c r="O965" i="15"/>
  <c r="P965" i="15"/>
  <c r="Q965" i="15"/>
  <c r="R965" i="15"/>
  <c r="S965" i="15"/>
  <c r="T965" i="15"/>
  <c r="A966" i="15"/>
  <c r="B966" i="15"/>
  <c r="C966" i="15"/>
  <c r="F966" i="15"/>
  <c r="G966" i="15"/>
  <c r="H966" i="15"/>
  <c r="I966" i="15"/>
  <c r="J966" i="15"/>
  <c r="M966" i="15"/>
  <c r="N966" i="15"/>
  <c r="O966" i="15"/>
  <c r="P966" i="15"/>
  <c r="Q966" i="15"/>
  <c r="R966" i="15"/>
  <c r="S966" i="15"/>
  <c r="T966" i="15"/>
  <c r="A967" i="15"/>
  <c r="B967" i="15"/>
  <c r="C967" i="15"/>
  <c r="F967" i="15"/>
  <c r="G967" i="15"/>
  <c r="H967" i="15"/>
  <c r="I967" i="15"/>
  <c r="J967" i="15"/>
  <c r="M967" i="15"/>
  <c r="N967" i="15"/>
  <c r="O967" i="15"/>
  <c r="P967" i="15"/>
  <c r="Q967" i="15"/>
  <c r="R967" i="15"/>
  <c r="S967" i="15"/>
  <c r="T967" i="15"/>
  <c r="A968" i="15"/>
  <c r="B968" i="15"/>
  <c r="C968" i="15"/>
  <c r="F968" i="15"/>
  <c r="G968" i="15"/>
  <c r="H968" i="15"/>
  <c r="I968" i="15"/>
  <c r="J968" i="15"/>
  <c r="M968" i="15"/>
  <c r="N968" i="15"/>
  <c r="O968" i="15"/>
  <c r="P968" i="15"/>
  <c r="Q968" i="15"/>
  <c r="R968" i="15"/>
  <c r="S968" i="15"/>
  <c r="T968" i="15"/>
  <c r="A969" i="15"/>
  <c r="B969" i="15"/>
  <c r="C969" i="15"/>
  <c r="F969" i="15"/>
  <c r="G969" i="15"/>
  <c r="H969" i="15"/>
  <c r="I969" i="15"/>
  <c r="J969" i="15"/>
  <c r="M969" i="15"/>
  <c r="N969" i="15"/>
  <c r="O969" i="15"/>
  <c r="P969" i="15"/>
  <c r="Q969" i="15"/>
  <c r="R969" i="15"/>
  <c r="S969" i="15"/>
  <c r="T969" i="15"/>
  <c r="A970" i="15"/>
  <c r="B970" i="15"/>
  <c r="C970" i="15"/>
  <c r="F970" i="15"/>
  <c r="G970" i="15"/>
  <c r="H970" i="15"/>
  <c r="I970" i="15"/>
  <c r="J970" i="15"/>
  <c r="M970" i="15"/>
  <c r="N970" i="15"/>
  <c r="O970" i="15"/>
  <c r="P970" i="15"/>
  <c r="Q970" i="15"/>
  <c r="R970" i="15"/>
  <c r="S970" i="15"/>
  <c r="T970" i="15"/>
  <c r="A971" i="15"/>
  <c r="B971" i="15"/>
  <c r="C971" i="15"/>
  <c r="F971" i="15"/>
  <c r="G971" i="15"/>
  <c r="H971" i="15"/>
  <c r="I971" i="15"/>
  <c r="J971" i="15"/>
  <c r="M971" i="15"/>
  <c r="N971" i="15"/>
  <c r="O971" i="15"/>
  <c r="P971" i="15"/>
  <c r="Q971" i="15"/>
  <c r="R971" i="15"/>
  <c r="S971" i="15"/>
  <c r="T971" i="15"/>
  <c r="A972" i="15"/>
  <c r="B972" i="15"/>
  <c r="C972" i="15"/>
  <c r="F972" i="15"/>
  <c r="G972" i="15"/>
  <c r="H972" i="15"/>
  <c r="I972" i="15"/>
  <c r="J972" i="15"/>
  <c r="M972" i="15"/>
  <c r="N972" i="15"/>
  <c r="O972" i="15"/>
  <c r="P972" i="15"/>
  <c r="Q972" i="15"/>
  <c r="R972" i="15"/>
  <c r="S972" i="15"/>
  <c r="T972" i="15"/>
  <c r="A973" i="15"/>
  <c r="B973" i="15"/>
  <c r="C973" i="15"/>
  <c r="F973" i="15"/>
  <c r="G973" i="15"/>
  <c r="H973" i="15"/>
  <c r="I973" i="15"/>
  <c r="J973" i="15"/>
  <c r="M973" i="15"/>
  <c r="N973" i="15"/>
  <c r="O973" i="15"/>
  <c r="P973" i="15"/>
  <c r="Q973" i="15"/>
  <c r="R973" i="15"/>
  <c r="S973" i="15"/>
  <c r="T973" i="15"/>
  <c r="A974" i="15"/>
  <c r="B974" i="15"/>
  <c r="C974" i="15"/>
  <c r="F974" i="15"/>
  <c r="G974" i="15"/>
  <c r="H974" i="15"/>
  <c r="I974" i="15"/>
  <c r="J974" i="15"/>
  <c r="M974" i="15"/>
  <c r="N974" i="15"/>
  <c r="O974" i="15"/>
  <c r="P974" i="15"/>
  <c r="Q974" i="15"/>
  <c r="R974" i="15"/>
  <c r="S974" i="15"/>
  <c r="T974" i="15"/>
  <c r="A975" i="15"/>
  <c r="B975" i="15"/>
  <c r="C975" i="15"/>
  <c r="F975" i="15"/>
  <c r="G975" i="15"/>
  <c r="H975" i="15"/>
  <c r="I975" i="15"/>
  <c r="J975" i="15"/>
  <c r="M975" i="15"/>
  <c r="N975" i="15"/>
  <c r="O975" i="15"/>
  <c r="P975" i="15"/>
  <c r="Q975" i="15"/>
  <c r="R975" i="15"/>
  <c r="S975" i="15"/>
  <c r="T975" i="15"/>
  <c r="A976" i="15"/>
  <c r="B976" i="15"/>
  <c r="C976" i="15"/>
  <c r="F976" i="15"/>
  <c r="G976" i="15"/>
  <c r="H976" i="15"/>
  <c r="I976" i="15"/>
  <c r="J976" i="15"/>
  <c r="M976" i="15"/>
  <c r="N976" i="15"/>
  <c r="O976" i="15"/>
  <c r="P976" i="15"/>
  <c r="Q976" i="15"/>
  <c r="R976" i="15"/>
  <c r="S976" i="15"/>
  <c r="T976" i="15"/>
  <c r="A977" i="15"/>
  <c r="B977" i="15"/>
  <c r="C977" i="15"/>
  <c r="F977" i="15"/>
  <c r="G977" i="15"/>
  <c r="H977" i="15"/>
  <c r="I977" i="15"/>
  <c r="J977" i="15"/>
  <c r="M977" i="15"/>
  <c r="N977" i="15"/>
  <c r="O977" i="15"/>
  <c r="P977" i="15"/>
  <c r="Q977" i="15"/>
  <c r="R977" i="15"/>
  <c r="S977" i="15"/>
  <c r="T977" i="15"/>
  <c r="A978" i="15"/>
  <c r="B978" i="15"/>
  <c r="C978" i="15"/>
  <c r="F978" i="15"/>
  <c r="G978" i="15"/>
  <c r="H978" i="15"/>
  <c r="I978" i="15"/>
  <c r="J978" i="15"/>
  <c r="M978" i="15"/>
  <c r="N978" i="15"/>
  <c r="O978" i="15"/>
  <c r="P978" i="15"/>
  <c r="Q978" i="15"/>
  <c r="R978" i="15"/>
  <c r="S978" i="15"/>
  <c r="T978" i="15"/>
  <c r="A979" i="15"/>
  <c r="B979" i="15"/>
  <c r="C979" i="15"/>
  <c r="F979" i="15"/>
  <c r="G979" i="15"/>
  <c r="H979" i="15"/>
  <c r="I979" i="15"/>
  <c r="J979" i="15"/>
  <c r="M979" i="15"/>
  <c r="N979" i="15"/>
  <c r="O979" i="15"/>
  <c r="P979" i="15"/>
  <c r="Q979" i="15"/>
  <c r="R979" i="15"/>
  <c r="S979" i="15"/>
  <c r="T979" i="15"/>
  <c r="A980" i="15"/>
  <c r="B980" i="15"/>
  <c r="C980" i="15"/>
  <c r="F980" i="15"/>
  <c r="G980" i="15"/>
  <c r="H980" i="15"/>
  <c r="I980" i="15"/>
  <c r="J980" i="15"/>
  <c r="M980" i="15"/>
  <c r="N980" i="15"/>
  <c r="O980" i="15"/>
  <c r="P980" i="15"/>
  <c r="Q980" i="15"/>
  <c r="R980" i="15"/>
  <c r="S980" i="15"/>
  <c r="T980" i="15"/>
  <c r="A981" i="15"/>
  <c r="B981" i="15"/>
  <c r="C981" i="15"/>
  <c r="F981" i="15"/>
  <c r="G981" i="15"/>
  <c r="H981" i="15"/>
  <c r="I981" i="15"/>
  <c r="J981" i="15"/>
  <c r="M981" i="15"/>
  <c r="N981" i="15"/>
  <c r="O981" i="15"/>
  <c r="P981" i="15"/>
  <c r="Q981" i="15"/>
  <c r="R981" i="15"/>
  <c r="S981" i="15"/>
  <c r="T981" i="15"/>
  <c r="A982" i="15"/>
  <c r="B982" i="15"/>
  <c r="C982" i="15"/>
  <c r="F982" i="15"/>
  <c r="G982" i="15"/>
  <c r="H982" i="15"/>
  <c r="I982" i="15"/>
  <c r="J982" i="15"/>
  <c r="M982" i="15"/>
  <c r="N982" i="15"/>
  <c r="O982" i="15"/>
  <c r="P982" i="15"/>
  <c r="Q982" i="15"/>
  <c r="R982" i="15"/>
  <c r="S982" i="15"/>
  <c r="T982" i="15"/>
  <c r="A983" i="15"/>
  <c r="B983" i="15"/>
  <c r="C983" i="15"/>
  <c r="F983" i="15"/>
  <c r="G983" i="15"/>
  <c r="H983" i="15"/>
  <c r="I983" i="15"/>
  <c r="J983" i="15"/>
  <c r="M983" i="15"/>
  <c r="N983" i="15"/>
  <c r="O983" i="15"/>
  <c r="P983" i="15"/>
  <c r="Q983" i="15"/>
  <c r="R983" i="15"/>
  <c r="S983" i="15"/>
  <c r="T983" i="15"/>
  <c r="A984" i="15"/>
  <c r="B984" i="15"/>
  <c r="C984" i="15"/>
  <c r="F984" i="15"/>
  <c r="G984" i="15"/>
  <c r="H984" i="15"/>
  <c r="I984" i="15"/>
  <c r="J984" i="15"/>
  <c r="M984" i="15"/>
  <c r="N984" i="15"/>
  <c r="O984" i="15"/>
  <c r="P984" i="15"/>
  <c r="Q984" i="15"/>
  <c r="R984" i="15"/>
  <c r="S984" i="15"/>
  <c r="T984" i="15"/>
  <c r="A985" i="15"/>
  <c r="B985" i="15"/>
  <c r="C985" i="15"/>
  <c r="F985" i="15"/>
  <c r="G985" i="15"/>
  <c r="H985" i="15"/>
  <c r="I985" i="15"/>
  <c r="J985" i="15"/>
  <c r="M985" i="15"/>
  <c r="N985" i="15"/>
  <c r="O985" i="15"/>
  <c r="P985" i="15"/>
  <c r="Q985" i="15"/>
  <c r="R985" i="15"/>
  <c r="S985" i="15"/>
  <c r="T985" i="15"/>
  <c r="A986" i="15"/>
  <c r="B986" i="15"/>
  <c r="C986" i="15"/>
  <c r="F986" i="15"/>
  <c r="G986" i="15"/>
  <c r="H986" i="15"/>
  <c r="I986" i="15"/>
  <c r="J986" i="15"/>
  <c r="M986" i="15"/>
  <c r="N986" i="15"/>
  <c r="O986" i="15"/>
  <c r="P986" i="15"/>
  <c r="Q986" i="15"/>
  <c r="R986" i="15"/>
  <c r="S986" i="15"/>
  <c r="T986" i="15"/>
  <c r="A987" i="15"/>
  <c r="B987" i="15"/>
  <c r="C987" i="15"/>
  <c r="F987" i="15"/>
  <c r="G987" i="15"/>
  <c r="H987" i="15"/>
  <c r="I987" i="15"/>
  <c r="J987" i="15"/>
  <c r="M987" i="15"/>
  <c r="N987" i="15"/>
  <c r="O987" i="15"/>
  <c r="P987" i="15"/>
  <c r="Q987" i="15"/>
  <c r="R987" i="15"/>
  <c r="S987" i="15"/>
  <c r="T987" i="15"/>
  <c r="A988" i="15"/>
  <c r="B988" i="15"/>
  <c r="C988" i="15"/>
  <c r="F988" i="15"/>
  <c r="G988" i="15"/>
  <c r="H988" i="15"/>
  <c r="I988" i="15"/>
  <c r="J988" i="15"/>
  <c r="M988" i="15"/>
  <c r="N988" i="15"/>
  <c r="O988" i="15"/>
  <c r="P988" i="15"/>
  <c r="Q988" i="15"/>
  <c r="R988" i="15"/>
  <c r="S988" i="15"/>
  <c r="T988" i="15"/>
  <c r="A989" i="15"/>
  <c r="B989" i="15"/>
  <c r="C989" i="15"/>
  <c r="F989" i="15"/>
  <c r="G989" i="15"/>
  <c r="H989" i="15"/>
  <c r="I989" i="15"/>
  <c r="J989" i="15"/>
  <c r="M989" i="15"/>
  <c r="N989" i="15"/>
  <c r="O989" i="15"/>
  <c r="P989" i="15"/>
  <c r="Q989" i="15"/>
  <c r="R989" i="15"/>
  <c r="S989" i="15"/>
  <c r="T989" i="15"/>
  <c r="A990" i="15"/>
  <c r="B990" i="15"/>
  <c r="C990" i="15"/>
  <c r="F990" i="15"/>
  <c r="G990" i="15"/>
  <c r="H990" i="15"/>
  <c r="I990" i="15"/>
  <c r="J990" i="15"/>
  <c r="M990" i="15"/>
  <c r="N990" i="15"/>
  <c r="O990" i="15"/>
  <c r="P990" i="15"/>
  <c r="Q990" i="15"/>
  <c r="R990" i="15"/>
  <c r="S990" i="15"/>
  <c r="T990" i="15"/>
  <c r="A991" i="15"/>
  <c r="B991" i="15"/>
  <c r="C991" i="15"/>
  <c r="F991" i="15"/>
  <c r="G991" i="15"/>
  <c r="H991" i="15"/>
  <c r="I991" i="15"/>
  <c r="J991" i="15"/>
  <c r="M991" i="15"/>
  <c r="N991" i="15"/>
  <c r="O991" i="15"/>
  <c r="P991" i="15"/>
  <c r="Q991" i="15"/>
  <c r="R991" i="15"/>
  <c r="S991" i="15"/>
  <c r="T991" i="15"/>
  <c r="A992" i="15"/>
  <c r="B992" i="15"/>
  <c r="C992" i="15"/>
  <c r="F992" i="15"/>
  <c r="G992" i="15"/>
  <c r="H992" i="15"/>
  <c r="I992" i="15"/>
  <c r="J992" i="15"/>
  <c r="M992" i="15"/>
  <c r="N992" i="15"/>
  <c r="O992" i="15"/>
  <c r="P992" i="15"/>
  <c r="Q992" i="15"/>
  <c r="R992" i="15"/>
  <c r="S992" i="15"/>
  <c r="T992" i="15"/>
  <c r="A993" i="15"/>
  <c r="B993" i="15"/>
  <c r="C993" i="15"/>
  <c r="F993" i="15"/>
  <c r="G993" i="15"/>
  <c r="H993" i="15"/>
  <c r="I993" i="15"/>
  <c r="J993" i="15"/>
  <c r="M993" i="15"/>
  <c r="N993" i="15"/>
  <c r="O993" i="15"/>
  <c r="P993" i="15"/>
  <c r="Q993" i="15"/>
  <c r="R993" i="15"/>
  <c r="S993" i="15"/>
  <c r="T993" i="15"/>
  <c r="A994" i="15"/>
  <c r="B994" i="15"/>
  <c r="C994" i="15"/>
  <c r="F994" i="15"/>
  <c r="G994" i="15"/>
  <c r="H994" i="15"/>
  <c r="I994" i="15"/>
  <c r="J994" i="15"/>
  <c r="M994" i="15"/>
  <c r="N994" i="15"/>
  <c r="O994" i="15"/>
  <c r="P994" i="15"/>
  <c r="Q994" i="15"/>
  <c r="R994" i="15"/>
  <c r="S994" i="15"/>
  <c r="T994" i="15"/>
  <c r="A995" i="15"/>
  <c r="B995" i="15"/>
  <c r="C995" i="15"/>
  <c r="F995" i="15"/>
  <c r="G995" i="15"/>
  <c r="H995" i="15"/>
  <c r="I995" i="15"/>
  <c r="J995" i="15"/>
  <c r="M995" i="15"/>
  <c r="N995" i="15"/>
  <c r="O995" i="15"/>
  <c r="P995" i="15"/>
  <c r="Q995" i="15"/>
  <c r="R995" i="15"/>
  <c r="S995" i="15"/>
  <c r="T995" i="15"/>
  <c r="A996" i="15"/>
  <c r="B996" i="15"/>
  <c r="C996" i="15"/>
  <c r="F996" i="15"/>
  <c r="G996" i="15"/>
  <c r="H996" i="15"/>
  <c r="I996" i="15"/>
  <c r="J996" i="15"/>
  <c r="M996" i="15"/>
  <c r="N996" i="15"/>
  <c r="O996" i="15"/>
  <c r="P996" i="15"/>
  <c r="Q996" i="15"/>
  <c r="R996" i="15"/>
  <c r="S996" i="15"/>
  <c r="T996" i="15"/>
  <c r="A997" i="15"/>
  <c r="B997" i="15"/>
  <c r="C997" i="15"/>
  <c r="F997" i="15"/>
  <c r="G997" i="15"/>
  <c r="H997" i="15"/>
  <c r="I997" i="15"/>
  <c r="J997" i="15"/>
  <c r="M997" i="15"/>
  <c r="N997" i="15"/>
  <c r="O997" i="15"/>
  <c r="P997" i="15"/>
  <c r="Q997" i="15"/>
  <c r="R997" i="15"/>
  <c r="S997" i="15"/>
  <c r="T997" i="15"/>
  <c r="A998" i="15"/>
  <c r="B998" i="15"/>
  <c r="C998" i="15"/>
  <c r="F998" i="15"/>
  <c r="G998" i="15"/>
  <c r="H998" i="15"/>
  <c r="I998" i="15"/>
  <c r="J998" i="15"/>
  <c r="M998" i="15"/>
  <c r="N998" i="15"/>
  <c r="O998" i="15"/>
  <c r="P998" i="15"/>
  <c r="Q998" i="15"/>
  <c r="R998" i="15"/>
  <c r="S998" i="15"/>
  <c r="T998" i="15"/>
  <c r="A999" i="15"/>
  <c r="B999" i="15"/>
  <c r="C999" i="15"/>
  <c r="D999" i="15"/>
  <c r="E999" i="15"/>
  <c r="F999" i="15"/>
  <c r="G999" i="15"/>
  <c r="H999" i="15"/>
  <c r="I999" i="15"/>
  <c r="J999" i="15"/>
  <c r="K999" i="15"/>
  <c r="L999" i="15"/>
  <c r="M999" i="15"/>
  <c r="N999" i="15"/>
  <c r="O999" i="15"/>
  <c r="P999" i="15"/>
  <c r="Q999" i="15"/>
  <c r="R999" i="15"/>
  <c r="S999" i="15"/>
  <c r="T999" i="15"/>
  <c r="A1000" i="15"/>
  <c r="B1000" i="15"/>
  <c r="C1000" i="15"/>
  <c r="D1000" i="15"/>
  <c r="E1000" i="15"/>
  <c r="F1000" i="15"/>
  <c r="G1000" i="15"/>
  <c r="H1000" i="15"/>
  <c r="I1000" i="15"/>
  <c r="J1000" i="15"/>
  <c r="K1000" i="15"/>
  <c r="L1000" i="15"/>
  <c r="M1000" i="15"/>
  <c r="N1000" i="15"/>
  <c r="O1000" i="15"/>
  <c r="P1000" i="15"/>
  <c r="Q1000" i="15"/>
  <c r="R1000" i="15"/>
  <c r="S1000" i="15"/>
  <c r="T1000" i="15"/>
  <c r="A1001" i="15"/>
  <c r="B1001" i="15"/>
  <c r="C1001" i="15"/>
  <c r="D1001" i="15"/>
  <c r="E1001" i="15"/>
  <c r="F1001" i="15"/>
  <c r="G1001" i="15"/>
  <c r="H1001" i="15"/>
  <c r="I1001" i="15"/>
  <c r="J1001" i="15"/>
  <c r="K1001" i="15"/>
  <c r="L1001" i="15"/>
  <c r="M1001" i="15"/>
  <c r="N1001" i="15"/>
  <c r="O1001" i="15"/>
  <c r="P1001" i="15"/>
  <c r="Q1001" i="15"/>
  <c r="R1001" i="15"/>
  <c r="S1001" i="15"/>
  <c r="T1001" i="15"/>
  <c r="A1002" i="15"/>
  <c r="B1002" i="15"/>
  <c r="C1002" i="15"/>
  <c r="D1002" i="15"/>
  <c r="E1002" i="15"/>
  <c r="F1002" i="15"/>
  <c r="G1002" i="15"/>
  <c r="H1002" i="15"/>
  <c r="I1002" i="15"/>
  <c r="J1002" i="15"/>
  <c r="K1002" i="15"/>
  <c r="L1002" i="15"/>
  <c r="M1002" i="15"/>
  <c r="N1002" i="15"/>
  <c r="O1002" i="15"/>
  <c r="P1002" i="15"/>
  <c r="Q1002" i="15"/>
  <c r="R1002" i="15"/>
  <c r="S1002" i="15"/>
  <c r="T1002" i="15"/>
  <c r="A1003" i="15"/>
  <c r="B1003" i="15"/>
  <c r="C1003" i="15"/>
  <c r="D1003" i="15"/>
  <c r="E1003" i="15"/>
  <c r="F1003" i="15"/>
  <c r="G1003" i="15"/>
  <c r="H1003" i="15"/>
  <c r="I1003" i="15"/>
  <c r="J1003" i="15"/>
  <c r="K1003" i="15"/>
  <c r="L1003" i="15"/>
  <c r="M1003" i="15"/>
  <c r="N1003" i="15"/>
  <c r="O1003" i="15"/>
  <c r="P1003" i="15"/>
  <c r="Q1003" i="15"/>
  <c r="R1003" i="15"/>
  <c r="S1003" i="15"/>
  <c r="T1003" i="15"/>
  <c r="A1004" i="15"/>
  <c r="B1004" i="15"/>
  <c r="C1004" i="15"/>
  <c r="D1004" i="15"/>
  <c r="E1004" i="15"/>
  <c r="F1004" i="15"/>
  <c r="G1004" i="15"/>
  <c r="H1004" i="15"/>
  <c r="I1004" i="15"/>
  <c r="J1004" i="15"/>
  <c r="K1004" i="15"/>
  <c r="L1004" i="15"/>
  <c r="M1004" i="15"/>
  <c r="N1004" i="15"/>
  <c r="O1004" i="15"/>
  <c r="P1004" i="15"/>
  <c r="Q1004" i="15"/>
  <c r="R1004" i="15"/>
  <c r="S1004" i="15"/>
  <c r="T1004" i="15"/>
  <c r="A1005" i="15"/>
  <c r="B1005" i="15"/>
  <c r="C1005" i="15"/>
  <c r="D1005" i="15"/>
  <c r="E1005" i="15"/>
  <c r="F1005" i="15"/>
  <c r="G1005" i="15"/>
  <c r="H1005" i="15"/>
  <c r="I1005" i="15"/>
  <c r="J1005" i="15"/>
  <c r="K1005" i="15"/>
  <c r="L1005" i="15"/>
  <c r="M1005" i="15"/>
  <c r="N1005" i="15"/>
  <c r="O1005" i="15"/>
  <c r="P1005" i="15"/>
  <c r="Q1005" i="15"/>
  <c r="R1005" i="15"/>
  <c r="S1005" i="15"/>
  <c r="T1005" i="15"/>
  <c r="A1006" i="15"/>
  <c r="B1006" i="15"/>
  <c r="C1006" i="15"/>
  <c r="D1006" i="15"/>
  <c r="E1006" i="15"/>
  <c r="F1006" i="15"/>
  <c r="G1006" i="15"/>
  <c r="H1006" i="15"/>
  <c r="I1006" i="15"/>
  <c r="J1006" i="15"/>
  <c r="K1006" i="15"/>
  <c r="L1006" i="15"/>
  <c r="M1006" i="15"/>
  <c r="N1006" i="15"/>
  <c r="O1006" i="15"/>
  <c r="P1006" i="15"/>
  <c r="Q1006" i="15"/>
  <c r="R1006" i="15"/>
  <c r="S1006" i="15"/>
  <c r="T1006" i="15"/>
  <c r="A1007" i="15"/>
  <c r="B1007" i="15"/>
  <c r="C1007" i="15"/>
  <c r="D1007" i="15"/>
  <c r="E1007" i="15"/>
  <c r="F1007" i="15"/>
  <c r="G1007" i="15"/>
  <c r="H1007" i="15"/>
  <c r="I1007" i="15"/>
  <c r="J1007" i="15"/>
  <c r="K1007" i="15"/>
  <c r="L1007" i="15"/>
  <c r="M1007" i="15"/>
  <c r="N1007" i="15"/>
  <c r="O1007" i="15"/>
  <c r="P1007" i="15"/>
  <c r="Q1007" i="15"/>
  <c r="R1007" i="15"/>
  <c r="S1007" i="15"/>
  <c r="T1007" i="15"/>
  <c r="A1008" i="15"/>
  <c r="B1008" i="15"/>
  <c r="C1008" i="15"/>
  <c r="D1008" i="15"/>
  <c r="E1008" i="15"/>
  <c r="F1008" i="15"/>
  <c r="G1008" i="15"/>
  <c r="H1008" i="15"/>
  <c r="I1008" i="15"/>
  <c r="J1008" i="15"/>
  <c r="K1008" i="15"/>
  <c r="L1008" i="15"/>
  <c r="M1008" i="15"/>
  <c r="N1008" i="15"/>
  <c r="O1008" i="15"/>
  <c r="P1008" i="15"/>
  <c r="Q1008" i="15"/>
  <c r="R1008" i="15"/>
  <c r="S1008" i="15"/>
  <c r="T1008" i="15"/>
  <c r="A1009" i="15"/>
  <c r="B1009" i="15"/>
  <c r="C1009" i="15"/>
  <c r="D1009" i="15"/>
  <c r="E1009" i="15"/>
  <c r="F1009" i="15"/>
  <c r="G1009" i="15"/>
  <c r="H1009" i="15"/>
  <c r="I1009" i="15"/>
  <c r="J1009" i="15"/>
  <c r="K1009" i="15"/>
  <c r="L1009" i="15"/>
  <c r="M1009" i="15"/>
  <c r="N1009" i="15"/>
  <c r="O1009" i="15"/>
  <c r="P1009" i="15"/>
  <c r="Q1009" i="15"/>
  <c r="R1009" i="15"/>
  <c r="S1009" i="15"/>
  <c r="T1009" i="15"/>
  <c r="A1010" i="15"/>
  <c r="B1010" i="15"/>
  <c r="C1010" i="15"/>
  <c r="D1010" i="15"/>
  <c r="E1010" i="15"/>
  <c r="F1010" i="15"/>
  <c r="G1010" i="15"/>
  <c r="H1010" i="15"/>
  <c r="I1010" i="15"/>
  <c r="J1010" i="15"/>
  <c r="K1010" i="15"/>
  <c r="L1010" i="15"/>
  <c r="M1010" i="15"/>
  <c r="N1010" i="15"/>
  <c r="O1010" i="15"/>
  <c r="P1010" i="15"/>
  <c r="Q1010" i="15"/>
  <c r="R1010" i="15"/>
  <c r="S1010" i="15"/>
  <c r="T1010" i="15"/>
  <c r="A1011" i="15"/>
  <c r="B1011" i="15"/>
  <c r="C1011" i="15"/>
  <c r="D1011" i="15"/>
  <c r="E1011" i="15"/>
  <c r="F1011" i="15"/>
  <c r="G1011" i="15"/>
  <c r="H1011" i="15"/>
  <c r="I1011" i="15"/>
  <c r="J1011" i="15"/>
  <c r="K1011" i="15"/>
  <c r="L1011" i="15"/>
  <c r="M1011" i="15"/>
  <c r="N1011" i="15"/>
  <c r="O1011" i="15"/>
  <c r="P1011" i="15"/>
  <c r="Q1011" i="15"/>
  <c r="R1011" i="15"/>
  <c r="S1011" i="15"/>
  <c r="T1011" i="15"/>
  <c r="A1012" i="15"/>
  <c r="B1012" i="15"/>
  <c r="C1012" i="15"/>
  <c r="D1012" i="15"/>
  <c r="E1012" i="15"/>
  <c r="F1012" i="15"/>
  <c r="G1012" i="15"/>
  <c r="H1012" i="15"/>
  <c r="I1012" i="15"/>
  <c r="J1012" i="15"/>
  <c r="K1012" i="15"/>
  <c r="L1012" i="15"/>
  <c r="M1012" i="15"/>
  <c r="N1012" i="15"/>
  <c r="O1012" i="15"/>
  <c r="P1012" i="15"/>
  <c r="Q1012" i="15"/>
  <c r="R1012" i="15"/>
  <c r="S1012" i="15"/>
  <c r="T1012" i="15"/>
  <c r="A1013" i="15"/>
  <c r="B1013" i="15"/>
  <c r="C1013" i="15"/>
  <c r="D1013" i="15"/>
  <c r="E1013" i="15"/>
  <c r="F1013" i="15"/>
  <c r="G1013" i="15"/>
  <c r="H1013" i="15"/>
  <c r="I1013" i="15"/>
  <c r="J1013" i="15"/>
  <c r="K1013" i="15"/>
  <c r="L1013" i="15"/>
  <c r="M1013" i="15"/>
  <c r="N1013" i="15"/>
  <c r="O1013" i="15"/>
  <c r="P1013" i="15"/>
  <c r="Q1013" i="15"/>
  <c r="R1013" i="15"/>
  <c r="S1013" i="15"/>
  <c r="T1013" i="15"/>
  <c r="A1014" i="15"/>
  <c r="B1014" i="15"/>
  <c r="C1014" i="15"/>
  <c r="D1014" i="15"/>
  <c r="E1014" i="15"/>
  <c r="F1014" i="15"/>
  <c r="G1014" i="15"/>
  <c r="H1014" i="15"/>
  <c r="I1014" i="15"/>
  <c r="J1014" i="15"/>
  <c r="K1014" i="15"/>
  <c r="L1014" i="15"/>
  <c r="M1014" i="15"/>
  <c r="N1014" i="15"/>
  <c r="O1014" i="15"/>
  <c r="P1014" i="15"/>
  <c r="Q1014" i="15"/>
  <c r="R1014" i="15"/>
  <c r="S1014" i="15"/>
  <c r="T1014" i="15"/>
  <c r="A1015" i="15"/>
  <c r="B1015" i="15"/>
  <c r="C1015" i="15"/>
  <c r="D1015" i="15"/>
  <c r="E1015" i="15"/>
  <c r="F1015" i="15"/>
  <c r="G1015" i="15"/>
  <c r="H1015" i="15"/>
  <c r="I1015" i="15"/>
  <c r="J1015" i="15"/>
  <c r="K1015" i="15"/>
  <c r="L1015" i="15"/>
  <c r="M1015" i="15"/>
  <c r="N1015" i="15"/>
  <c r="O1015" i="15"/>
  <c r="P1015" i="15"/>
  <c r="Q1015" i="15"/>
  <c r="R1015" i="15"/>
  <c r="S1015" i="15"/>
  <c r="T1015" i="15"/>
  <c r="A1016" i="15"/>
  <c r="B1016" i="15"/>
  <c r="C1016" i="15"/>
  <c r="D1016" i="15"/>
  <c r="E1016" i="15"/>
  <c r="F1016" i="15"/>
  <c r="G1016" i="15"/>
  <c r="H1016" i="15"/>
  <c r="I1016" i="15"/>
  <c r="J1016" i="15"/>
  <c r="K1016" i="15"/>
  <c r="L1016" i="15"/>
  <c r="M1016" i="15"/>
  <c r="N1016" i="15"/>
  <c r="O1016" i="15"/>
  <c r="P1016" i="15"/>
  <c r="Q1016" i="15"/>
  <c r="R1016" i="15"/>
  <c r="S1016" i="15"/>
  <c r="T1016" i="15"/>
  <c r="A1017" i="15"/>
  <c r="B1017" i="15"/>
  <c r="C1017" i="15"/>
  <c r="D1017" i="15"/>
  <c r="E1017" i="15"/>
  <c r="F1017" i="15"/>
  <c r="G1017" i="15"/>
  <c r="H1017" i="15"/>
  <c r="I1017" i="15"/>
  <c r="J1017" i="15"/>
  <c r="K1017" i="15"/>
  <c r="L1017" i="15"/>
  <c r="M1017" i="15"/>
  <c r="N1017" i="15"/>
  <c r="O1017" i="15"/>
  <c r="P1017" i="15"/>
  <c r="Q1017" i="15"/>
  <c r="R1017" i="15"/>
  <c r="S1017" i="15"/>
  <c r="T1017" i="15"/>
  <c r="A1018" i="15"/>
  <c r="B1018" i="15"/>
  <c r="C1018" i="15"/>
  <c r="D1018" i="15"/>
  <c r="E1018" i="15"/>
  <c r="F1018" i="15"/>
  <c r="G1018" i="15"/>
  <c r="H1018" i="15"/>
  <c r="I1018" i="15"/>
  <c r="J1018" i="15"/>
  <c r="K1018" i="15"/>
  <c r="L1018" i="15"/>
  <c r="M1018" i="15"/>
  <c r="N1018" i="15"/>
  <c r="O1018" i="15"/>
  <c r="P1018" i="15"/>
  <c r="Q1018" i="15"/>
  <c r="R1018" i="15"/>
  <c r="S1018" i="15"/>
  <c r="T1018" i="15"/>
  <c r="A1019" i="15"/>
  <c r="B1019" i="15"/>
  <c r="C1019" i="15"/>
  <c r="D1019" i="15"/>
  <c r="E1019" i="15"/>
  <c r="F1019" i="15"/>
  <c r="G1019" i="15"/>
  <c r="H1019" i="15"/>
  <c r="I1019" i="15"/>
  <c r="J1019" i="15"/>
  <c r="K1019" i="15"/>
  <c r="L1019" i="15"/>
  <c r="M1019" i="15"/>
  <c r="N1019" i="15"/>
  <c r="O1019" i="15"/>
  <c r="P1019" i="15"/>
  <c r="Q1019" i="15"/>
  <c r="R1019" i="15"/>
  <c r="S1019" i="15"/>
  <c r="T1019" i="15"/>
  <c r="A1020" i="15"/>
  <c r="B1020" i="15"/>
  <c r="C1020" i="15"/>
  <c r="D1020" i="15"/>
  <c r="E1020" i="15"/>
  <c r="F1020" i="15"/>
  <c r="G1020" i="15"/>
  <c r="H1020" i="15"/>
  <c r="I1020" i="15"/>
  <c r="J1020" i="15"/>
  <c r="K1020" i="15"/>
  <c r="L1020" i="15"/>
  <c r="M1020" i="15"/>
  <c r="N1020" i="15"/>
  <c r="O1020" i="15"/>
  <c r="P1020" i="15"/>
  <c r="Q1020" i="15"/>
  <c r="R1020" i="15"/>
  <c r="S1020" i="15"/>
  <c r="T1020" i="15"/>
  <c r="A1021" i="15"/>
  <c r="B1021" i="15"/>
  <c r="C1021" i="15"/>
  <c r="D1021" i="15"/>
  <c r="E1021" i="15"/>
  <c r="F1021" i="15"/>
  <c r="G1021" i="15"/>
  <c r="H1021" i="15"/>
  <c r="I1021" i="15"/>
  <c r="J1021" i="15"/>
  <c r="K1021" i="15"/>
  <c r="L1021" i="15"/>
  <c r="M1021" i="15"/>
  <c r="N1021" i="15"/>
  <c r="O1021" i="15"/>
  <c r="P1021" i="15"/>
  <c r="Q1021" i="15"/>
  <c r="R1021" i="15"/>
  <c r="S1021" i="15"/>
  <c r="T1021" i="15"/>
  <c r="A1022" i="15"/>
  <c r="B1022" i="15"/>
  <c r="C1022" i="15"/>
  <c r="D1022" i="15"/>
  <c r="E1022" i="15"/>
  <c r="F1022" i="15"/>
  <c r="G1022" i="15"/>
  <c r="H1022" i="15"/>
  <c r="I1022" i="15"/>
  <c r="J1022" i="15"/>
  <c r="K1022" i="15"/>
  <c r="L1022" i="15"/>
  <c r="M1022" i="15"/>
  <c r="N1022" i="15"/>
  <c r="O1022" i="15"/>
  <c r="P1022" i="15"/>
  <c r="Q1022" i="15"/>
  <c r="R1022" i="15"/>
  <c r="S1022" i="15"/>
  <c r="T1022" i="15"/>
  <c r="A1023" i="15"/>
  <c r="B1023" i="15"/>
  <c r="C1023" i="15"/>
  <c r="D1023" i="15"/>
  <c r="E1023" i="15"/>
  <c r="F1023" i="15"/>
  <c r="G1023" i="15"/>
  <c r="H1023" i="15"/>
  <c r="I1023" i="15"/>
  <c r="J1023" i="15"/>
  <c r="K1023" i="15"/>
  <c r="L1023" i="15"/>
  <c r="M1023" i="15"/>
  <c r="N1023" i="15"/>
  <c r="O1023" i="15"/>
  <c r="P1023" i="15"/>
  <c r="Q1023" i="15"/>
  <c r="R1023" i="15"/>
  <c r="S1023" i="15"/>
  <c r="T1023" i="15"/>
  <c r="A1024" i="15"/>
  <c r="B1024" i="15"/>
  <c r="C1024" i="15"/>
  <c r="D1024" i="15"/>
  <c r="E1024" i="15"/>
  <c r="F1024" i="15"/>
  <c r="G1024" i="15"/>
  <c r="H1024" i="15"/>
  <c r="I1024" i="15"/>
  <c r="J1024" i="15"/>
  <c r="K1024" i="15"/>
  <c r="L1024" i="15"/>
  <c r="M1024" i="15"/>
  <c r="N1024" i="15"/>
  <c r="O1024" i="15"/>
  <c r="P1024" i="15"/>
  <c r="Q1024" i="15"/>
  <c r="R1024" i="15"/>
  <c r="S1024" i="15"/>
  <c r="T1024" i="15"/>
  <c r="A1025" i="15"/>
  <c r="B1025" i="15"/>
  <c r="C1025" i="15"/>
  <c r="D1025" i="15"/>
  <c r="E1025" i="15"/>
  <c r="F1025" i="15"/>
  <c r="G1025" i="15"/>
  <c r="H1025" i="15"/>
  <c r="I1025" i="15"/>
  <c r="J1025" i="15"/>
  <c r="K1025" i="15"/>
  <c r="L1025" i="15"/>
  <c r="M1025" i="15"/>
  <c r="N1025" i="15"/>
  <c r="O1025" i="15"/>
  <c r="P1025" i="15"/>
  <c r="Q1025" i="15"/>
  <c r="R1025" i="15"/>
  <c r="S1025" i="15"/>
  <c r="T1025" i="15"/>
  <c r="A1026" i="15"/>
  <c r="B1026" i="15"/>
  <c r="C1026" i="15"/>
  <c r="D1026" i="15"/>
  <c r="E1026" i="15"/>
  <c r="F1026" i="15"/>
  <c r="G1026" i="15"/>
  <c r="H1026" i="15"/>
  <c r="I1026" i="15"/>
  <c r="J1026" i="15"/>
  <c r="K1026" i="15"/>
  <c r="L1026" i="15"/>
  <c r="M1026" i="15"/>
  <c r="N1026" i="15"/>
  <c r="O1026" i="15"/>
  <c r="P1026" i="15"/>
  <c r="Q1026" i="15"/>
  <c r="R1026" i="15"/>
  <c r="S1026" i="15"/>
  <c r="T1026" i="15"/>
  <c r="A1027" i="15"/>
  <c r="B1027" i="15"/>
  <c r="C1027" i="15"/>
  <c r="D1027" i="15"/>
  <c r="E1027" i="15"/>
  <c r="F1027" i="15"/>
  <c r="G1027" i="15"/>
  <c r="H1027" i="15"/>
  <c r="I1027" i="15"/>
  <c r="J1027" i="15"/>
  <c r="K1027" i="15"/>
  <c r="L1027" i="15"/>
  <c r="M1027" i="15"/>
  <c r="N1027" i="15"/>
  <c r="O1027" i="15"/>
  <c r="P1027" i="15"/>
  <c r="Q1027" i="15"/>
  <c r="R1027" i="15"/>
  <c r="S1027" i="15"/>
  <c r="T1027" i="15"/>
  <c r="A1028" i="15"/>
  <c r="B1028" i="15"/>
  <c r="C1028" i="15"/>
  <c r="D1028" i="15"/>
  <c r="E1028" i="15"/>
  <c r="F1028" i="15"/>
  <c r="G1028" i="15"/>
  <c r="H1028" i="15"/>
  <c r="I1028" i="15"/>
  <c r="J1028" i="15"/>
  <c r="K1028" i="15"/>
  <c r="L1028" i="15"/>
  <c r="M1028" i="15"/>
  <c r="N1028" i="15"/>
  <c r="O1028" i="15"/>
  <c r="P1028" i="15"/>
  <c r="Q1028" i="15"/>
  <c r="R1028" i="15"/>
  <c r="S1028" i="15"/>
  <c r="T1028" i="15"/>
  <c r="A1029" i="15"/>
  <c r="B1029" i="15"/>
  <c r="C1029" i="15"/>
  <c r="D1029" i="15"/>
  <c r="E1029" i="15"/>
  <c r="F1029" i="15"/>
  <c r="G1029" i="15"/>
  <c r="H1029" i="15"/>
  <c r="I1029" i="15"/>
  <c r="J1029" i="15"/>
  <c r="K1029" i="15"/>
  <c r="L1029" i="15"/>
  <c r="M1029" i="15"/>
  <c r="N1029" i="15"/>
  <c r="O1029" i="15"/>
  <c r="P1029" i="15"/>
  <c r="Q1029" i="15"/>
  <c r="R1029" i="15"/>
  <c r="S1029" i="15"/>
  <c r="T1029" i="15"/>
  <c r="A1030" i="15"/>
  <c r="B1030" i="15"/>
  <c r="C1030" i="15"/>
  <c r="D1030" i="15"/>
  <c r="E1030" i="15"/>
  <c r="F1030" i="15"/>
  <c r="G1030" i="15"/>
  <c r="H1030" i="15"/>
  <c r="I1030" i="15"/>
  <c r="J1030" i="15"/>
  <c r="K1030" i="15"/>
  <c r="L1030" i="15"/>
  <c r="M1030" i="15"/>
  <c r="N1030" i="15"/>
  <c r="O1030" i="15"/>
  <c r="P1030" i="15"/>
  <c r="Q1030" i="15"/>
  <c r="R1030" i="15"/>
  <c r="S1030" i="15"/>
  <c r="T1030" i="15"/>
  <c r="A1031" i="15"/>
  <c r="B1031" i="15"/>
  <c r="C1031" i="15"/>
  <c r="D1031" i="15"/>
  <c r="E1031" i="15"/>
  <c r="F1031" i="15"/>
  <c r="G1031" i="15"/>
  <c r="H1031" i="15"/>
  <c r="I1031" i="15"/>
  <c r="J1031" i="15"/>
  <c r="K1031" i="15"/>
  <c r="L1031" i="15"/>
  <c r="M1031" i="15"/>
  <c r="N1031" i="15"/>
  <c r="O1031" i="15"/>
  <c r="P1031" i="15"/>
  <c r="Q1031" i="15"/>
  <c r="R1031" i="15"/>
  <c r="S1031" i="15"/>
  <c r="T1031" i="15"/>
  <c r="A1032" i="15"/>
  <c r="B1032" i="15"/>
  <c r="C1032" i="15"/>
  <c r="D1032" i="15"/>
  <c r="E1032" i="15"/>
  <c r="F1032" i="15"/>
  <c r="G1032" i="15"/>
  <c r="H1032" i="15"/>
  <c r="I1032" i="15"/>
  <c r="J1032" i="15"/>
  <c r="K1032" i="15"/>
  <c r="L1032" i="15"/>
  <c r="M1032" i="15"/>
  <c r="N1032" i="15"/>
  <c r="O1032" i="15"/>
  <c r="P1032" i="15"/>
  <c r="Q1032" i="15"/>
  <c r="R1032" i="15"/>
  <c r="S1032" i="15"/>
  <c r="T1032" i="15"/>
  <c r="A1033" i="15"/>
  <c r="B1033" i="15"/>
  <c r="C1033" i="15"/>
  <c r="D1033" i="15"/>
  <c r="E1033" i="15"/>
  <c r="F1033" i="15"/>
  <c r="G1033" i="15"/>
  <c r="H1033" i="15"/>
  <c r="I1033" i="15"/>
  <c r="J1033" i="15"/>
  <c r="K1033" i="15"/>
  <c r="L1033" i="15"/>
  <c r="M1033" i="15"/>
  <c r="N1033" i="15"/>
  <c r="O1033" i="15"/>
  <c r="P1033" i="15"/>
  <c r="Q1033" i="15"/>
  <c r="R1033" i="15"/>
  <c r="S1033" i="15"/>
  <c r="T1033" i="15"/>
  <c r="A1034" i="15"/>
  <c r="B1034" i="15"/>
  <c r="C1034" i="15"/>
  <c r="D1034" i="15"/>
  <c r="E1034" i="15"/>
  <c r="F1034" i="15"/>
  <c r="G1034" i="15"/>
  <c r="H1034" i="15"/>
  <c r="I1034" i="15"/>
  <c r="J1034" i="15"/>
  <c r="K1034" i="15"/>
  <c r="L1034" i="15"/>
  <c r="M1034" i="15"/>
  <c r="N1034" i="15"/>
  <c r="O1034" i="15"/>
  <c r="P1034" i="15"/>
  <c r="Q1034" i="15"/>
  <c r="R1034" i="15"/>
  <c r="S1034" i="15"/>
  <c r="T1034" i="15"/>
  <c r="A1035" i="15"/>
  <c r="B1035" i="15"/>
  <c r="C1035" i="15"/>
  <c r="D1035" i="15"/>
  <c r="E1035" i="15"/>
  <c r="F1035" i="15"/>
  <c r="G1035" i="15"/>
  <c r="H1035" i="15"/>
  <c r="I1035" i="15"/>
  <c r="J1035" i="15"/>
  <c r="K1035" i="15"/>
  <c r="L1035" i="15"/>
  <c r="M1035" i="15"/>
  <c r="N1035" i="15"/>
  <c r="O1035" i="15"/>
  <c r="P1035" i="15"/>
  <c r="Q1035" i="15"/>
  <c r="R1035" i="15"/>
  <c r="S1035" i="15"/>
  <c r="T1035" i="15"/>
  <c r="A1036" i="15"/>
  <c r="B1036" i="15"/>
  <c r="C1036" i="15"/>
  <c r="D1036" i="15"/>
  <c r="E1036" i="15"/>
  <c r="F1036" i="15"/>
  <c r="G1036" i="15"/>
  <c r="H1036" i="15"/>
  <c r="I1036" i="15"/>
  <c r="J1036" i="15"/>
  <c r="K1036" i="15"/>
  <c r="L1036" i="15"/>
  <c r="M1036" i="15"/>
  <c r="N1036" i="15"/>
  <c r="O1036" i="15"/>
  <c r="P1036" i="15"/>
  <c r="Q1036" i="15"/>
  <c r="R1036" i="15"/>
  <c r="S1036" i="15"/>
  <c r="T1036" i="15"/>
  <c r="A1037" i="15"/>
  <c r="B1037" i="15"/>
  <c r="C1037" i="15"/>
  <c r="D1037" i="15"/>
  <c r="E1037" i="15"/>
  <c r="F1037" i="15"/>
  <c r="G1037" i="15"/>
  <c r="H1037" i="15"/>
  <c r="I1037" i="15"/>
  <c r="J1037" i="15"/>
  <c r="K1037" i="15"/>
  <c r="L1037" i="15"/>
  <c r="M1037" i="15"/>
  <c r="N1037" i="15"/>
  <c r="O1037" i="15"/>
  <c r="P1037" i="15"/>
  <c r="Q1037" i="15"/>
  <c r="R1037" i="15"/>
  <c r="S1037" i="15"/>
  <c r="T1037" i="15"/>
  <c r="A1038" i="15"/>
  <c r="B1038" i="15"/>
  <c r="C1038" i="15"/>
  <c r="D1038" i="15"/>
  <c r="E1038" i="15"/>
  <c r="F1038" i="15"/>
  <c r="G1038" i="15"/>
  <c r="H1038" i="15"/>
  <c r="I1038" i="15"/>
  <c r="J1038" i="15"/>
  <c r="K1038" i="15"/>
  <c r="L1038" i="15"/>
  <c r="M1038" i="15"/>
  <c r="N1038" i="15"/>
  <c r="O1038" i="15"/>
  <c r="P1038" i="15"/>
  <c r="Q1038" i="15"/>
  <c r="R1038" i="15"/>
  <c r="S1038" i="15"/>
  <c r="T1038" i="15"/>
  <c r="A1039" i="15"/>
  <c r="B1039" i="15"/>
  <c r="C1039" i="15"/>
  <c r="D1039" i="15"/>
  <c r="E1039" i="15"/>
  <c r="F1039" i="15"/>
  <c r="G1039" i="15"/>
  <c r="H1039" i="15"/>
  <c r="I1039" i="15"/>
  <c r="J1039" i="15"/>
  <c r="K1039" i="15"/>
  <c r="L1039" i="15"/>
  <c r="M1039" i="15"/>
  <c r="N1039" i="15"/>
  <c r="O1039" i="15"/>
  <c r="P1039" i="15"/>
  <c r="Q1039" i="15"/>
  <c r="R1039" i="15"/>
  <c r="S1039" i="15"/>
  <c r="T1039" i="15"/>
  <c r="A1040" i="15"/>
  <c r="B1040" i="15"/>
  <c r="C1040" i="15"/>
  <c r="D1040" i="15"/>
  <c r="E1040" i="15"/>
  <c r="F1040" i="15"/>
  <c r="G1040" i="15"/>
  <c r="H1040" i="15"/>
  <c r="I1040" i="15"/>
  <c r="J1040" i="15"/>
  <c r="K1040" i="15"/>
  <c r="L1040" i="15"/>
  <c r="M1040" i="15"/>
  <c r="N1040" i="15"/>
  <c r="O1040" i="15"/>
  <c r="P1040" i="15"/>
  <c r="Q1040" i="15"/>
  <c r="R1040" i="15"/>
  <c r="S1040" i="15"/>
  <c r="T1040" i="15"/>
  <c r="A1041" i="15"/>
  <c r="B1041" i="15"/>
  <c r="C1041" i="15"/>
  <c r="D1041" i="15"/>
  <c r="E1041" i="15"/>
  <c r="F1041" i="15"/>
  <c r="G1041" i="15"/>
  <c r="H1041" i="15"/>
  <c r="I1041" i="15"/>
  <c r="J1041" i="15"/>
  <c r="K1041" i="15"/>
  <c r="L1041" i="15"/>
  <c r="M1041" i="15"/>
  <c r="N1041" i="15"/>
  <c r="O1041" i="15"/>
  <c r="P1041" i="15"/>
  <c r="Q1041" i="15"/>
  <c r="R1041" i="15"/>
  <c r="S1041" i="15"/>
  <c r="T1041" i="15"/>
  <c r="A1042" i="15"/>
  <c r="B1042" i="15"/>
  <c r="C1042" i="15"/>
  <c r="D1042" i="15"/>
  <c r="E1042" i="15"/>
  <c r="F1042" i="15"/>
  <c r="G1042" i="15"/>
  <c r="H1042" i="15"/>
  <c r="I1042" i="15"/>
  <c r="J1042" i="15"/>
  <c r="K1042" i="15"/>
  <c r="L1042" i="15"/>
  <c r="M1042" i="15"/>
  <c r="N1042" i="15"/>
  <c r="O1042" i="15"/>
  <c r="P1042" i="15"/>
  <c r="Q1042" i="15"/>
  <c r="R1042" i="15"/>
  <c r="S1042" i="15"/>
  <c r="T1042" i="15"/>
  <c r="A1043" i="15"/>
  <c r="B1043" i="15"/>
  <c r="C1043" i="15"/>
  <c r="D1043" i="15"/>
  <c r="E1043" i="15"/>
  <c r="F1043" i="15"/>
  <c r="G1043" i="15"/>
  <c r="H1043" i="15"/>
  <c r="I1043" i="15"/>
  <c r="J1043" i="15"/>
  <c r="K1043" i="15"/>
  <c r="L1043" i="15"/>
  <c r="M1043" i="15"/>
  <c r="N1043" i="15"/>
  <c r="O1043" i="15"/>
  <c r="P1043" i="15"/>
  <c r="Q1043" i="15"/>
  <c r="R1043" i="15"/>
  <c r="S1043" i="15"/>
  <c r="T1043" i="15"/>
  <c r="A1044" i="15"/>
  <c r="B1044" i="15"/>
  <c r="C1044" i="15"/>
  <c r="D1044" i="15"/>
  <c r="E1044" i="15"/>
  <c r="F1044" i="15"/>
  <c r="G1044" i="15"/>
  <c r="H1044" i="15"/>
  <c r="I1044" i="15"/>
  <c r="J1044" i="15"/>
  <c r="K1044" i="15"/>
  <c r="L1044" i="15"/>
  <c r="M1044" i="15"/>
  <c r="N1044" i="15"/>
  <c r="O1044" i="15"/>
  <c r="P1044" i="15"/>
  <c r="Q1044" i="15"/>
  <c r="R1044" i="15"/>
  <c r="S1044" i="15"/>
  <c r="T1044" i="15"/>
  <c r="A1045" i="15"/>
  <c r="B1045" i="15"/>
  <c r="C1045" i="15"/>
  <c r="D1045" i="15"/>
  <c r="E1045" i="15"/>
  <c r="F1045" i="15"/>
  <c r="G1045" i="15"/>
  <c r="H1045" i="15"/>
  <c r="I1045" i="15"/>
  <c r="J1045" i="15"/>
  <c r="K1045" i="15"/>
  <c r="L1045" i="15"/>
  <c r="M1045" i="15"/>
  <c r="N1045" i="15"/>
  <c r="O1045" i="15"/>
  <c r="P1045" i="15"/>
  <c r="Q1045" i="15"/>
  <c r="R1045" i="15"/>
  <c r="S1045" i="15"/>
  <c r="T1045" i="15"/>
  <c r="A1046" i="15"/>
  <c r="B1046" i="15"/>
  <c r="C1046" i="15"/>
  <c r="D1046" i="15"/>
  <c r="E1046" i="15"/>
  <c r="F1046" i="15"/>
  <c r="G1046" i="15"/>
  <c r="H1046" i="15"/>
  <c r="I1046" i="15"/>
  <c r="J1046" i="15"/>
  <c r="K1046" i="15"/>
  <c r="L1046" i="15"/>
  <c r="M1046" i="15"/>
  <c r="N1046" i="15"/>
  <c r="O1046" i="15"/>
  <c r="P1046" i="15"/>
  <c r="Q1046" i="15"/>
  <c r="R1046" i="15"/>
  <c r="S1046" i="15"/>
  <c r="T1046" i="15"/>
  <c r="A1047" i="15"/>
  <c r="B1047" i="15"/>
  <c r="C1047" i="15"/>
  <c r="D1047" i="15"/>
  <c r="E1047" i="15"/>
  <c r="F1047" i="15"/>
  <c r="G1047" i="15"/>
  <c r="H1047" i="15"/>
  <c r="I1047" i="15"/>
  <c r="J1047" i="15"/>
  <c r="K1047" i="15"/>
  <c r="L1047" i="15"/>
  <c r="M1047" i="15"/>
  <c r="N1047" i="15"/>
  <c r="O1047" i="15"/>
  <c r="P1047" i="15"/>
  <c r="Q1047" i="15"/>
  <c r="R1047" i="15"/>
  <c r="S1047" i="15"/>
  <c r="T1047" i="15"/>
  <c r="A1048" i="15"/>
  <c r="B1048" i="15"/>
  <c r="C1048" i="15"/>
  <c r="D1048" i="15"/>
  <c r="E1048" i="15"/>
  <c r="F1048" i="15"/>
  <c r="G1048" i="15"/>
  <c r="H1048" i="15"/>
  <c r="I1048" i="15"/>
  <c r="J1048" i="15"/>
  <c r="K1048" i="15"/>
  <c r="L1048" i="15"/>
  <c r="M1048" i="15"/>
  <c r="N1048" i="15"/>
  <c r="O1048" i="15"/>
  <c r="P1048" i="15"/>
  <c r="Q1048" i="15"/>
  <c r="R1048" i="15"/>
  <c r="S1048" i="15"/>
  <c r="T1048" i="15"/>
  <c r="A1049" i="15"/>
  <c r="B1049" i="15"/>
  <c r="C1049" i="15"/>
  <c r="D1049" i="15"/>
  <c r="E1049" i="15"/>
  <c r="F1049" i="15"/>
  <c r="G1049" i="15"/>
  <c r="H1049" i="15"/>
  <c r="I1049" i="15"/>
  <c r="J1049" i="15"/>
  <c r="K1049" i="15"/>
  <c r="L1049" i="15"/>
  <c r="M1049" i="15"/>
  <c r="N1049" i="15"/>
  <c r="O1049" i="15"/>
  <c r="P1049" i="15"/>
  <c r="Q1049" i="15"/>
  <c r="R1049" i="15"/>
  <c r="S1049" i="15"/>
  <c r="T1049" i="15"/>
  <c r="A1050" i="15"/>
  <c r="B1050" i="15"/>
  <c r="C1050" i="15"/>
  <c r="D1050" i="15"/>
  <c r="E1050" i="15"/>
  <c r="F1050" i="15"/>
  <c r="G1050" i="15"/>
  <c r="H1050" i="15"/>
  <c r="I1050" i="15"/>
  <c r="J1050" i="15"/>
  <c r="K1050" i="15"/>
  <c r="L1050" i="15"/>
  <c r="M1050" i="15"/>
  <c r="N1050" i="15"/>
  <c r="O1050" i="15"/>
  <c r="P1050" i="15"/>
  <c r="Q1050" i="15"/>
  <c r="R1050" i="15"/>
  <c r="S1050" i="15"/>
  <c r="T1050" i="15"/>
  <c r="N156" i="1" a="1"/>
  <c r="N156" i="1"/>
  <c r="L153" i="15" s="1"/>
  <c r="M156" i="1" a="1"/>
  <c r="M156" i="1"/>
  <c r="K153" i="15" s="1"/>
  <c r="N120" i="1" a="1"/>
  <c r="N120" i="1" s="1"/>
  <c r="L117" i="15" s="1"/>
  <c r="M120" i="1" a="1"/>
  <c r="M120" i="1" s="1"/>
  <c r="K117" i="15" s="1"/>
  <c r="N119" i="1" a="1"/>
  <c r="N119" i="1" s="1"/>
  <c r="L116" i="15" s="1"/>
  <c r="M119" i="1" a="1"/>
  <c r="M119" i="1" s="1"/>
  <c r="K116" i="15" s="1"/>
  <c r="N117" i="1" a="1"/>
  <c r="N117" i="1" s="1"/>
  <c r="L114" i="15" s="1"/>
  <c r="M117" i="1" a="1"/>
  <c r="M117" i="1" s="1"/>
  <c r="K114" i="15" s="1"/>
  <c r="N116" i="1" a="1"/>
  <c r="N116" i="1" s="1"/>
  <c r="L113" i="15" s="1"/>
  <c r="M116" i="1" a="1"/>
  <c r="M116" i="1" s="1"/>
  <c r="K113" i="15" s="1"/>
  <c r="M122" i="1" a="1"/>
  <c r="M122" i="1" s="1"/>
  <c r="K119" i="15" s="1"/>
  <c r="N122" i="1" a="1"/>
  <c r="N122" i="1" s="1"/>
  <c r="L119" i="15" s="1"/>
  <c r="N151" i="1" a="1"/>
  <c r="N151" i="1" s="1"/>
  <c r="L148" i="15" s="1"/>
  <c r="M151" i="1" a="1"/>
  <c r="M151" i="1" s="1"/>
  <c r="K148" i="15" s="1"/>
  <c r="M150" i="1" a="1"/>
  <c r="M150" i="1" s="1"/>
  <c r="K147" i="15" s="1"/>
  <c r="M149" i="1" a="1"/>
  <c r="M149" i="1" s="1"/>
  <c r="K146" i="15" s="1"/>
  <c r="M153" i="1" a="1"/>
  <c r="M153" i="1" s="1"/>
  <c r="K150" i="15" s="1"/>
  <c r="N153" i="1" a="1"/>
  <c r="N153" i="1" s="1"/>
  <c r="L150" i="15" s="1"/>
  <c r="M154" i="1" a="1"/>
  <c r="M154" i="1" s="1"/>
  <c r="K151" i="15" s="1"/>
  <c r="M155" i="1" a="1"/>
  <c r="M155" i="1" s="1"/>
  <c r="K152" i="15" s="1"/>
  <c r="N155" i="1" a="1"/>
  <c r="N155" i="1" s="1"/>
  <c r="L152" i="15" s="1"/>
  <c r="N147" i="1" a="1"/>
  <c r="N147" i="1" s="1"/>
  <c r="L144" i="15" s="1"/>
  <c r="M147" i="1" a="1"/>
  <c r="M147" i="1" s="1"/>
  <c r="K144" i="15" s="1"/>
  <c r="N145" i="1" a="1"/>
  <c r="N145" i="1" s="1"/>
  <c r="L142" i="15" s="1"/>
  <c r="M145" i="1" a="1"/>
  <c r="M145" i="1" s="1"/>
  <c r="K142" i="15" s="1"/>
  <c r="N144" i="1" a="1"/>
  <c r="N144" i="1" s="1"/>
  <c r="L141" i="15" s="1"/>
  <c r="M144" i="1" a="1"/>
  <c r="M144" i="1" s="1"/>
  <c r="K141" i="15" s="1"/>
  <c r="M142" i="1" a="1"/>
  <c r="M142" i="1" s="1"/>
  <c r="K139" i="15" s="1"/>
  <c r="N141" i="1" a="1"/>
  <c r="N141" i="1" s="1"/>
  <c r="L138" i="15" s="1"/>
  <c r="M141" i="1" a="1"/>
  <c r="M141" i="1" s="1"/>
  <c r="K138" i="15" s="1"/>
  <c r="N140" i="1" a="1"/>
  <c r="N140" i="1" s="1"/>
  <c r="L137" i="15" s="1"/>
  <c r="M140" i="1" a="1"/>
  <c r="M140" i="1" s="1"/>
  <c r="K137" i="15" s="1"/>
  <c r="N139" i="1" a="1"/>
  <c r="N139" i="1" s="1"/>
  <c r="L136" i="15" s="1"/>
  <c r="M139" i="1" a="1"/>
  <c r="M139" i="1" s="1"/>
  <c r="K136" i="15" s="1"/>
  <c r="N138" i="1" a="1"/>
  <c r="N138" i="1" s="1"/>
  <c r="L135" i="15" s="1"/>
  <c r="M138" i="1" a="1"/>
  <c r="M138" i="1" s="1"/>
  <c r="K135" i="15" s="1"/>
  <c r="N135" i="1" a="1"/>
  <c r="N135" i="1" s="1"/>
  <c r="L132" i="15" s="1"/>
  <c r="M135" i="1" a="1"/>
  <c r="M135" i="1" s="1"/>
  <c r="K132" i="15" s="1"/>
  <c r="N134" i="1" a="1"/>
  <c r="N134" i="1" s="1"/>
  <c r="L131" i="15" s="1"/>
  <c r="M134" i="1" a="1"/>
  <c r="M134" i="1" s="1"/>
  <c r="K131" i="15" s="1"/>
  <c r="N132" i="1" a="1"/>
  <c r="N132" i="1" s="1"/>
  <c r="L129" i="15" s="1"/>
  <c r="M132" i="1" a="1"/>
  <c r="M132" i="1" s="1"/>
  <c r="K129" i="15" s="1"/>
  <c r="N131" i="1" a="1"/>
  <c r="N131" i="1" s="1"/>
  <c r="L128" i="15" s="1"/>
  <c r="M131" i="1" a="1"/>
  <c r="M131" i="1" s="1"/>
  <c r="K128" i="15" s="1"/>
  <c r="N125" i="1" a="1"/>
  <c r="N125" i="1" s="1"/>
  <c r="L122" i="15" s="1"/>
  <c r="M125" i="1" a="1"/>
  <c r="M125" i="1" s="1"/>
  <c r="K122" i="15" s="1"/>
  <c r="N124" i="1" a="1"/>
  <c r="N124" i="1" s="1"/>
  <c r="L121" i="15" s="1"/>
  <c r="M124" i="1" a="1"/>
  <c r="M124" i="1" s="1"/>
  <c r="K121" i="15" s="1"/>
  <c r="N123" i="1" a="1"/>
  <c r="N123" i="1" s="1"/>
  <c r="L120" i="15" s="1"/>
  <c r="M123" i="1" a="1"/>
  <c r="M123" i="1" s="1"/>
  <c r="K120" i="15" s="1"/>
  <c r="M115" i="1" a="1"/>
  <c r="M115" i="1" s="1"/>
  <c r="K112" i="15" s="1"/>
  <c r="N113" i="1" a="1"/>
  <c r="N113" i="1" s="1"/>
  <c r="L110" i="15" s="1"/>
  <c r="M113" i="1" a="1"/>
  <c r="M113" i="1" s="1"/>
  <c r="K110" i="15" s="1"/>
  <c r="N112" i="1" a="1"/>
  <c r="N112" i="1" s="1"/>
  <c r="L109" i="15" s="1"/>
  <c r="M112" i="1" a="1"/>
  <c r="M112" i="1" s="1"/>
  <c r="K109" i="15" s="1"/>
  <c r="N111" i="1" a="1"/>
  <c r="N111" i="1" s="1"/>
  <c r="L108" i="15" s="1"/>
  <c r="M111" i="1" a="1"/>
  <c r="M111" i="1" s="1"/>
  <c r="K108" i="15" s="1"/>
  <c r="N109" i="1" a="1"/>
  <c r="N109" i="1" s="1"/>
  <c r="L106" i="15" s="1"/>
  <c r="M109" i="1" a="1"/>
  <c r="M109" i="1" s="1"/>
  <c r="K106" i="15" s="1"/>
  <c r="N108" i="1" a="1"/>
  <c r="N108" i="1" s="1"/>
  <c r="L105" i="15" s="1"/>
  <c r="M108" i="1" a="1"/>
  <c r="M108" i="1" s="1"/>
  <c r="K105" i="15" s="1"/>
  <c r="N106" i="1" a="1"/>
  <c r="N106" i="1" s="1"/>
  <c r="L103" i="15" s="1"/>
  <c r="M106" i="1" a="1"/>
  <c r="M106" i="1" s="1"/>
  <c r="K103" i="15" s="1"/>
  <c r="N105" i="1" a="1"/>
  <c r="N105" i="1" s="1"/>
  <c r="L102" i="15" s="1"/>
  <c r="M105" i="1" a="1"/>
  <c r="M105" i="1" s="1"/>
  <c r="K102" i="15" s="1"/>
  <c r="A4" i="15"/>
  <c r="B4" i="15"/>
  <c r="C4" i="15"/>
  <c r="F4" i="15"/>
  <c r="G4" i="15"/>
  <c r="H4" i="15"/>
  <c r="I4" i="15"/>
  <c r="J4" i="15"/>
  <c r="M4" i="15"/>
  <c r="N4" i="15"/>
  <c r="O4" i="15"/>
  <c r="P4" i="15"/>
  <c r="Q4" i="15"/>
  <c r="S4" i="15"/>
  <c r="T4" i="15"/>
  <c r="A5" i="15"/>
  <c r="B5" i="15"/>
  <c r="C5" i="15"/>
  <c r="F5" i="15"/>
  <c r="G5" i="15"/>
  <c r="H5" i="15"/>
  <c r="I5" i="15"/>
  <c r="J5" i="15"/>
  <c r="M5" i="15"/>
  <c r="N5" i="15"/>
  <c r="O5" i="15"/>
  <c r="P5" i="15"/>
  <c r="Q5" i="15"/>
  <c r="R5" i="15"/>
  <c r="S5" i="15"/>
  <c r="T5" i="15"/>
  <c r="A6" i="15"/>
  <c r="B6" i="15"/>
  <c r="C6" i="15"/>
  <c r="F6" i="15"/>
  <c r="G6" i="15"/>
  <c r="H6" i="15"/>
  <c r="I6" i="15"/>
  <c r="J6" i="15"/>
  <c r="M6" i="15"/>
  <c r="N6" i="15"/>
  <c r="O6" i="15"/>
  <c r="P6" i="15"/>
  <c r="Q6" i="15"/>
  <c r="R6" i="15"/>
  <c r="S6" i="15"/>
  <c r="T6" i="15"/>
  <c r="A7" i="15"/>
  <c r="B7" i="15"/>
  <c r="C7" i="15"/>
  <c r="F7" i="15"/>
  <c r="G7" i="15"/>
  <c r="H7" i="15"/>
  <c r="I7" i="15"/>
  <c r="J7" i="15"/>
  <c r="M7" i="15"/>
  <c r="N7" i="15"/>
  <c r="O7" i="15"/>
  <c r="P7" i="15"/>
  <c r="Q7" i="15"/>
  <c r="R7" i="15"/>
  <c r="S7" i="15"/>
  <c r="T7" i="15"/>
  <c r="A8" i="15"/>
  <c r="B8" i="15"/>
  <c r="C8" i="15"/>
  <c r="F8" i="15"/>
  <c r="G8" i="15"/>
  <c r="H8" i="15"/>
  <c r="I8" i="15"/>
  <c r="J8" i="15"/>
  <c r="M8" i="15"/>
  <c r="N8" i="15"/>
  <c r="O8" i="15"/>
  <c r="P8" i="15"/>
  <c r="Q8" i="15"/>
  <c r="R8" i="15"/>
  <c r="S8" i="15"/>
  <c r="T8" i="15"/>
  <c r="A9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S9" i="15"/>
  <c r="T9" i="15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BR275" i="1" s="1"/>
  <c r="AY276" i="1"/>
  <c r="AY277" i="1"/>
  <c r="BR277" i="1" s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6" i="1"/>
  <c r="N79" i="1" a="1"/>
  <c r="N79" i="1" s="1"/>
  <c r="L76" i="15" s="1"/>
  <c r="M79" i="1" a="1"/>
  <c r="M79" i="1"/>
  <c r="K76" i="15" s="1"/>
  <c r="M102" i="1" a="1"/>
  <c r="M102" i="1" s="1"/>
  <c r="K99" i="15" s="1"/>
  <c r="N100" i="1" a="1"/>
  <c r="N100" i="1"/>
  <c r="L97" i="15" s="1"/>
  <c r="M100" i="1" a="1"/>
  <c r="M100" i="1"/>
  <c r="K97" i="15" s="1"/>
  <c r="M101" i="1" a="1"/>
  <c r="M101" i="1" s="1"/>
  <c r="K98" i="15" s="1"/>
  <c r="N98" i="1" a="1"/>
  <c r="N98" i="1" s="1"/>
  <c r="L95" i="15" s="1"/>
  <c r="M98" i="1" a="1"/>
  <c r="M98" i="1" s="1"/>
  <c r="K95" i="15" s="1"/>
  <c r="N95" i="1" a="1"/>
  <c r="N95" i="1" s="1"/>
  <c r="L92" i="15" s="1"/>
  <c r="M95" i="1" a="1"/>
  <c r="M95" i="1" s="1"/>
  <c r="K92" i="15" s="1"/>
  <c r="N94" i="1" a="1"/>
  <c r="N94" i="1" s="1"/>
  <c r="L91" i="15" s="1"/>
  <c r="M94" i="1" a="1"/>
  <c r="M94" i="1" s="1"/>
  <c r="K91" i="15" s="1"/>
  <c r="N91" i="1" a="1"/>
  <c r="N91" i="1" s="1"/>
  <c r="L88" i="15" s="1"/>
  <c r="M91" i="1" a="1"/>
  <c r="M91" i="1" s="1"/>
  <c r="K88" i="15" s="1"/>
  <c r="N90" i="1" a="1"/>
  <c r="N90" i="1" s="1"/>
  <c r="L87" i="15" s="1"/>
  <c r="M90" i="1" a="1"/>
  <c r="M90" i="1" s="1"/>
  <c r="K87" i="15" s="1"/>
  <c r="N87" i="1" a="1"/>
  <c r="N87" i="1" s="1"/>
  <c r="L84" i="15" s="1"/>
  <c r="M87" i="1" a="1"/>
  <c r="M87" i="1" s="1"/>
  <c r="K84" i="15" s="1"/>
  <c r="N86" i="1" a="1"/>
  <c r="N86" i="1" s="1"/>
  <c r="L83" i="15" s="1"/>
  <c r="M86" i="1" a="1"/>
  <c r="M86" i="1" s="1"/>
  <c r="K83" i="15" s="1"/>
  <c r="N85" i="1" a="1"/>
  <c r="N85" i="1" s="1"/>
  <c r="L82" i="15" s="1"/>
  <c r="M85" i="1" a="1"/>
  <c r="M85" i="1" s="1"/>
  <c r="K82" i="15" s="1"/>
  <c r="N82" i="1" a="1"/>
  <c r="N82" i="1" s="1"/>
  <c r="L79" i="15" s="1"/>
  <c r="M82" i="1" a="1"/>
  <c r="M82" i="1" s="1"/>
  <c r="K79" i="15" s="1"/>
  <c r="N81" i="1" a="1"/>
  <c r="N81" i="1" s="1"/>
  <c r="L78" i="15" s="1"/>
  <c r="M81" i="1" a="1"/>
  <c r="M81" i="1" s="1"/>
  <c r="K78" i="15" s="1"/>
  <c r="N78" i="1" a="1"/>
  <c r="N78" i="1" s="1"/>
  <c r="L75" i="15" s="1"/>
  <c r="M78" i="1" a="1"/>
  <c r="M78" i="1" s="1"/>
  <c r="K75" i="15" s="1"/>
  <c r="M75" i="1" a="1"/>
  <c r="M75" i="1"/>
  <c r="K72" i="15" s="1"/>
  <c r="N65" i="1" a="1"/>
  <c r="N65" i="1" s="1"/>
  <c r="L62" i="15" s="1"/>
  <c r="M65" i="1" a="1"/>
  <c r="M65" i="1" s="1"/>
  <c r="K62" i="15" s="1"/>
  <c r="N63" i="1" a="1"/>
  <c r="N63" i="1"/>
  <c r="L60" i="15" s="1"/>
  <c r="M63" i="1" a="1"/>
  <c r="M63" i="1"/>
  <c r="K60" i="15" s="1"/>
  <c r="N62" i="1" a="1"/>
  <c r="N62" i="1" s="1"/>
  <c r="L59" i="15" s="1"/>
  <c r="M62" i="1" a="1"/>
  <c r="M62" i="1" s="1"/>
  <c r="K59" i="15" s="1"/>
  <c r="M74" i="1" a="1"/>
  <c r="M74" i="1"/>
  <c r="K71" i="15" s="1"/>
  <c r="M73" i="1" a="1"/>
  <c r="M73" i="1" s="1"/>
  <c r="K70" i="15" s="1"/>
  <c r="M68" i="1" a="1"/>
  <c r="M68" i="1" s="1"/>
  <c r="K65" i="15" s="1"/>
  <c r="M69" i="1" a="1"/>
  <c r="M69" i="1"/>
  <c r="K66" i="15" s="1"/>
  <c r="N69" i="1" a="1"/>
  <c r="N69" i="1" s="1"/>
  <c r="L66" i="15" s="1"/>
  <c r="M49" i="1" a="1"/>
  <c r="M49" i="1" s="1"/>
  <c r="K46" i="15" s="1"/>
  <c r="N49" i="1" a="1"/>
  <c r="N49" i="1" s="1"/>
  <c r="L46" i="15" s="1"/>
  <c r="M50" i="1" a="1"/>
  <c r="M50" i="1" s="1"/>
  <c r="K47" i="15" s="1"/>
  <c r="N50" i="1" a="1"/>
  <c r="N50" i="1" s="1"/>
  <c r="L47" i="15" s="1"/>
  <c r="M51" i="1" a="1"/>
  <c r="M51" i="1" s="1"/>
  <c r="K48" i="15" s="1"/>
  <c r="N51" i="1" a="1"/>
  <c r="N51" i="1" s="1"/>
  <c r="L48" i="15" s="1"/>
  <c r="M64" i="1" a="1"/>
  <c r="M64" i="1" s="1"/>
  <c r="K61" i="15" s="1"/>
  <c r="N64" i="1" a="1"/>
  <c r="N64" i="1" s="1"/>
  <c r="L61" i="15" s="1"/>
  <c r="N66" i="1" a="1"/>
  <c r="N66" i="1"/>
  <c r="L63" i="15" s="1"/>
  <c r="N55" i="1" a="1"/>
  <c r="N55" i="1" s="1"/>
  <c r="L52" i="15" s="1"/>
  <c r="M55" i="1" a="1"/>
  <c r="M55" i="1" s="1"/>
  <c r="K52" i="15" s="1"/>
  <c r="M56" i="1" a="1"/>
  <c r="M56" i="1" s="1"/>
  <c r="K53" i="15" s="1"/>
  <c r="M57" i="1" a="1"/>
  <c r="M57" i="1" s="1"/>
  <c r="K54" i="15" s="1"/>
  <c r="N57" i="1" a="1"/>
  <c r="N57" i="1" s="1"/>
  <c r="L54" i="15" s="1"/>
  <c r="N54" i="1" a="1"/>
  <c r="N54" i="1" s="1"/>
  <c r="L51" i="15" s="1"/>
  <c r="M54" i="1" a="1"/>
  <c r="M54" i="1" s="1"/>
  <c r="K51" i="15" s="1"/>
  <c r="M61" i="1" a="1"/>
  <c r="M61" i="1" s="1"/>
  <c r="K58" i="15" s="1"/>
  <c r="N60" i="1" a="1"/>
  <c r="N60" i="1" s="1"/>
  <c r="L57" i="15" s="1"/>
  <c r="M60" i="1" a="1"/>
  <c r="M60" i="1" s="1"/>
  <c r="K57" i="15" s="1"/>
  <c r="N59" i="1" a="1"/>
  <c r="N59" i="1" s="1"/>
  <c r="L56" i="15" s="1"/>
  <c r="M59" i="1" a="1"/>
  <c r="M59" i="1" s="1"/>
  <c r="K56" i="15" s="1"/>
  <c r="N53" i="1" a="1"/>
  <c r="N53" i="1" s="1"/>
  <c r="L50" i="15" s="1"/>
  <c r="M53" i="1" a="1"/>
  <c r="M53" i="1" s="1"/>
  <c r="K50" i="15" s="1"/>
  <c r="U12" i="1" a="1"/>
  <c r="U12" i="1" s="1"/>
  <c r="M46" i="1" a="1"/>
  <c r="M46" i="1"/>
  <c r="K43" i="15" s="1"/>
  <c r="N46" i="1" a="1"/>
  <c r="N46" i="1" s="1"/>
  <c r="L43" i="15" s="1"/>
  <c r="M40" i="1" a="1"/>
  <c r="M40" i="1" s="1"/>
  <c r="K37" i="15" s="1"/>
  <c r="N15" i="1" a="1"/>
  <c r="N15" i="1" s="1"/>
  <c r="L12" i="15" s="1"/>
  <c r="M15" i="1" a="1"/>
  <c r="M15" i="1" s="1"/>
  <c r="K12" i="15" s="1"/>
  <c r="M28" i="1" a="1"/>
  <c r="M28" i="1" s="1"/>
  <c r="K25" i="15" s="1"/>
  <c r="A28" i="1"/>
  <c r="C28" i="1"/>
  <c r="G28" i="1"/>
  <c r="R28" i="1"/>
  <c r="R25" i="15" s="1"/>
  <c r="S28" i="1" a="1"/>
  <c r="S28" i="1" s="1"/>
  <c r="D25" i="15" s="1"/>
  <c r="T28" i="1" a="1"/>
  <c r="T28" i="1"/>
  <c r="E25" i="15" s="1"/>
  <c r="U28" i="1" a="1"/>
  <c r="U28" i="1" s="1"/>
  <c r="AI28" i="1"/>
  <c r="AJ28" i="1"/>
  <c r="AK28" i="1"/>
  <c r="AL28" i="1"/>
  <c r="AM28" i="1"/>
  <c r="AN28" i="1"/>
  <c r="AO28" i="1"/>
  <c r="AP28" i="1"/>
  <c r="AQ28" i="1"/>
  <c r="BB28" i="1"/>
  <c r="BE28" i="1" a="1"/>
  <c r="BE28" i="1" s="1"/>
  <c r="BR28" i="1"/>
  <c r="BS28" i="1"/>
  <c r="N39" i="1" a="1"/>
  <c r="N39" i="1" s="1"/>
  <c r="L36" i="15" s="1"/>
  <c r="M39" i="1" a="1"/>
  <c r="M39" i="1" s="1"/>
  <c r="K36" i="15" s="1"/>
  <c r="N38" i="1" a="1"/>
  <c r="N38" i="1" s="1"/>
  <c r="L35" i="15" s="1"/>
  <c r="M38" i="1" a="1"/>
  <c r="M38" i="1" s="1"/>
  <c r="K35" i="15" s="1"/>
  <c r="N37" i="1" a="1"/>
  <c r="N37" i="1" s="1"/>
  <c r="L34" i="15" s="1"/>
  <c r="M37" i="1" a="1"/>
  <c r="M37" i="1" s="1"/>
  <c r="K34" i="15" s="1"/>
  <c r="N36" i="1" a="1"/>
  <c r="N36" i="1" s="1"/>
  <c r="L33" i="15" s="1"/>
  <c r="M36" i="1" a="1"/>
  <c r="M36" i="1" s="1"/>
  <c r="K33" i="15" s="1"/>
  <c r="M35" i="1" a="1"/>
  <c r="M35" i="1" s="1"/>
  <c r="K32" i="15" s="1"/>
  <c r="N34" i="1" a="1"/>
  <c r="N34" i="1" s="1"/>
  <c r="L31" i="15" s="1"/>
  <c r="M34" i="1" a="1"/>
  <c r="M34" i="1" s="1"/>
  <c r="K31" i="15" s="1"/>
  <c r="N33" i="1" a="1"/>
  <c r="N33" i="1" s="1"/>
  <c r="L30" i="15" s="1"/>
  <c r="M33" i="1" a="1"/>
  <c r="M33" i="1" s="1"/>
  <c r="K30" i="15" s="1"/>
  <c r="N30" i="1" a="1"/>
  <c r="N30" i="1" s="1"/>
  <c r="L27" i="15" s="1"/>
  <c r="M30" i="1" a="1"/>
  <c r="M30" i="1" s="1"/>
  <c r="K27" i="15" s="1"/>
  <c r="N29" i="1" a="1"/>
  <c r="N29" i="1" s="1"/>
  <c r="L26" i="15" s="1"/>
  <c r="M29" i="1" a="1"/>
  <c r="M29" i="1" s="1"/>
  <c r="K26" i="15" s="1"/>
  <c r="N27" i="1" a="1"/>
  <c r="N27" i="1" s="1"/>
  <c r="L24" i="15" s="1"/>
  <c r="M27" i="1" a="1"/>
  <c r="M27" i="1" s="1"/>
  <c r="K24" i="15" s="1"/>
  <c r="N23" i="1" a="1"/>
  <c r="N23" i="1" s="1"/>
  <c r="L20" i="15" s="1"/>
  <c r="M23" i="1" a="1"/>
  <c r="M23" i="1" s="1"/>
  <c r="K20" i="15" s="1"/>
  <c r="N22" i="1" a="1"/>
  <c r="N22" i="1" s="1"/>
  <c r="L19" i="15" s="1"/>
  <c r="M22" i="1" a="1"/>
  <c r="M22" i="1" s="1"/>
  <c r="K19" i="15" s="1"/>
  <c r="N20" i="1" a="1"/>
  <c r="N20" i="1" s="1"/>
  <c r="L17" i="15" s="1"/>
  <c r="M20" i="1" a="1"/>
  <c r="M20" i="1" s="1"/>
  <c r="K17" i="15" s="1"/>
  <c r="N19" i="1" a="1"/>
  <c r="N19" i="1" s="1"/>
  <c r="L16" i="15" s="1"/>
  <c r="M19" i="1" a="1"/>
  <c r="M19" i="1" s="1"/>
  <c r="K16" i="15" s="1"/>
  <c r="N17" i="1" a="1"/>
  <c r="N17" i="1" s="1"/>
  <c r="L14" i="15" s="1"/>
  <c r="M17" i="1" a="1"/>
  <c r="M17" i="1" s="1"/>
  <c r="K14" i="15" s="1"/>
  <c r="N16" i="1" a="1"/>
  <c r="N16" i="1" s="1"/>
  <c r="L13" i="15" s="1"/>
  <c r="M16" i="1" a="1"/>
  <c r="M16" i="1" s="1"/>
  <c r="K13" i="15" s="1"/>
  <c r="N14" i="1" a="1"/>
  <c r="N14" i="1" s="1"/>
  <c r="L11" i="15" s="1"/>
  <c r="M14" i="1" a="1"/>
  <c r="M14" i="1" s="1"/>
  <c r="K11" i="15" s="1"/>
  <c r="M13" i="1" a="1"/>
  <c r="M13" i="1" s="1"/>
  <c r="K10" i="15" s="1"/>
  <c r="N7" i="1" a="1"/>
  <c r="N7" i="1" s="1"/>
  <c r="L4" i="15" s="1"/>
  <c r="M7" i="1" a="1"/>
  <c r="M7" i="1" s="1"/>
  <c r="K4" i="15" s="1"/>
  <c r="B4" i="12"/>
  <c r="C4" i="12"/>
  <c r="D4" i="12"/>
  <c r="E4" i="12"/>
  <c r="G4" i="12"/>
  <c r="H4" i="12"/>
  <c r="I4" i="12"/>
  <c r="J4" i="12"/>
  <c r="K4" i="12"/>
  <c r="B5" i="12"/>
  <c r="C5" i="12"/>
  <c r="D5" i="12"/>
  <c r="E5" i="12"/>
  <c r="G5" i="12"/>
  <c r="H5" i="12"/>
  <c r="I5" i="12"/>
  <c r="J5" i="12"/>
  <c r="K5" i="12"/>
  <c r="B6" i="12"/>
  <c r="C6" i="12"/>
  <c r="D6" i="12"/>
  <c r="E6" i="12"/>
  <c r="G6" i="12"/>
  <c r="H6" i="12"/>
  <c r="I6" i="12"/>
  <c r="J6" i="12"/>
  <c r="K6" i="12"/>
  <c r="B7" i="12"/>
  <c r="C7" i="12"/>
  <c r="D7" i="12"/>
  <c r="E7" i="12"/>
  <c r="G7" i="12"/>
  <c r="H7" i="12"/>
  <c r="I7" i="12"/>
  <c r="J7" i="12"/>
  <c r="K7" i="12"/>
  <c r="B8" i="12"/>
  <c r="C8" i="12"/>
  <c r="D8" i="12"/>
  <c r="E8" i="12"/>
  <c r="G8" i="12"/>
  <c r="H8" i="12"/>
  <c r="I8" i="12"/>
  <c r="J8" i="12"/>
  <c r="K8" i="12"/>
  <c r="B9" i="12"/>
  <c r="C9" i="12"/>
  <c r="D9" i="12"/>
  <c r="E9" i="12"/>
  <c r="G9" i="12"/>
  <c r="H9" i="12"/>
  <c r="I9" i="12"/>
  <c r="J9" i="12"/>
  <c r="K9" i="12"/>
  <c r="B10" i="12"/>
  <c r="C10" i="12"/>
  <c r="D10" i="12"/>
  <c r="E10" i="12"/>
  <c r="G10" i="12"/>
  <c r="H10" i="12"/>
  <c r="I10" i="12"/>
  <c r="J10" i="12"/>
  <c r="K10" i="12"/>
  <c r="B11" i="12"/>
  <c r="C11" i="12"/>
  <c r="D11" i="12"/>
  <c r="E11" i="12"/>
  <c r="G11" i="12"/>
  <c r="H11" i="12"/>
  <c r="I11" i="12"/>
  <c r="J11" i="12"/>
  <c r="K11" i="12"/>
  <c r="B12" i="12"/>
  <c r="C12" i="12"/>
  <c r="D12" i="12"/>
  <c r="E12" i="12"/>
  <c r="G12" i="12"/>
  <c r="H12" i="12"/>
  <c r="I12" i="12"/>
  <c r="J12" i="12"/>
  <c r="K12" i="12"/>
  <c r="B13" i="12"/>
  <c r="C13" i="12"/>
  <c r="D13" i="12"/>
  <c r="E13" i="12"/>
  <c r="G13" i="12"/>
  <c r="H13" i="12"/>
  <c r="I13" i="12"/>
  <c r="J13" i="12"/>
  <c r="K13" i="12"/>
  <c r="B14" i="12"/>
  <c r="C14" i="12"/>
  <c r="D14" i="12"/>
  <c r="E14" i="12"/>
  <c r="G14" i="12"/>
  <c r="H14" i="12"/>
  <c r="I14" i="12"/>
  <c r="J14" i="12"/>
  <c r="K14" i="12"/>
  <c r="B15" i="12"/>
  <c r="C15" i="12"/>
  <c r="D15" i="12"/>
  <c r="E15" i="12"/>
  <c r="G15" i="12"/>
  <c r="H15" i="12"/>
  <c r="I15" i="12"/>
  <c r="J15" i="12"/>
  <c r="K15" i="12"/>
  <c r="B16" i="12"/>
  <c r="C16" i="12"/>
  <c r="D16" i="12"/>
  <c r="E16" i="12"/>
  <c r="G16" i="12"/>
  <c r="H16" i="12"/>
  <c r="I16" i="12"/>
  <c r="J16" i="12"/>
  <c r="K16" i="12"/>
  <c r="B17" i="12"/>
  <c r="C17" i="12"/>
  <c r="D17" i="12"/>
  <c r="E17" i="12"/>
  <c r="G17" i="12"/>
  <c r="H17" i="12"/>
  <c r="I17" i="12"/>
  <c r="J17" i="12"/>
  <c r="K17" i="12"/>
  <c r="B18" i="12"/>
  <c r="C18" i="12"/>
  <c r="D18" i="12"/>
  <c r="E18" i="12"/>
  <c r="G18" i="12"/>
  <c r="H18" i="12"/>
  <c r="I18" i="12"/>
  <c r="J18" i="12"/>
  <c r="K18" i="12"/>
  <c r="B19" i="12"/>
  <c r="C19" i="12"/>
  <c r="D19" i="12"/>
  <c r="E19" i="12"/>
  <c r="G19" i="12"/>
  <c r="H19" i="12"/>
  <c r="I19" i="12"/>
  <c r="J19" i="12"/>
  <c r="K19" i="12"/>
  <c r="B20" i="12"/>
  <c r="C20" i="12"/>
  <c r="D20" i="12"/>
  <c r="E20" i="12"/>
  <c r="G20" i="12"/>
  <c r="H20" i="12"/>
  <c r="I20" i="12"/>
  <c r="J20" i="12"/>
  <c r="K20" i="12"/>
  <c r="B21" i="12"/>
  <c r="C21" i="12"/>
  <c r="D21" i="12"/>
  <c r="E21" i="12"/>
  <c r="G21" i="12"/>
  <c r="H21" i="12"/>
  <c r="I21" i="12"/>
  <c r="J21" i="12"/>
  <c r="K21" i="12"/>
  <c r="B22" i="12"/>
  <c r="C22" i="12"/>
  <c r="D22" i="12"/>
  <c r="E22" i="12"/>
  <c r="G22" i="12"/>
  <c r="H22" i="12"/>
  <c r="I22" i="12"/>
  <c r="J22" i="12"/>
  <c r="K22" i="12"/>
  <c r="B23" i="12"/>
  <c r="C23" i="12"/>
  <c r="D23" i="12"/>
  <c r="E23" i="12"/>
  <c r="G23" i="12"/>
  <c r="H23" i="12"/>
  <c r="I23" i="12"/>
  <c r="J23" i="12"/>
  <c r="K23" i="12"/>
  <c r="B24" i="12"/>
  <c r="C24" i="12"/>
  <c r="D24" i="12"/>
  <c r="E24" i="12"/>
  <c r="G24" i="12"/>
  <c r="H24" i="12"/>
  <c r="I24" i="12"/>
  <c r="J24" i="12"/>
  <c r="K24" i="12"/>
  <c r="B25" i="12"/>
  <c r="C25" i="12"/>
  <c r="D25" i="12"/>
  <c r="E25" i="12"/>
  <c r="G25" i="12"/>
  <c r="H25" i="12"/>
  <c r="I25" i="12"/>
  <c r="J25" i="12"/>
  <c r="K25" i="12"/>
  <c r="B26" i="12"/>
  <c r="C26" i="12"/>
  <c r="D26" i="12"/>
  <c r="E26" i="12"/>
  <c r="G26" i="12"/>
  <c r="H26" i="12"/>
  <c r="I26" i="12"/>
  <c r="J26" i="12"/>
  <c r="K26" i="12"/>
  <c r="B27" i="12"/>
  <c r="C27" i="12"/>
  <c r="D27" i="12"/>
  <c r="E27" i="12"/>
  <c r="G27" i="12"/>
  <c r="H27" i="12"/>
  <c r="I27" i="12"/>
  <c r="J27" i="12"/>
  <c r="K27" i="12"/>
  <c r="B28" i="12"/>
  <c r="C28" i="12"/>
  <c r="D28" i="12"/>
  <c r="E28" i="12"/>
  <c r="G28" i="12"/>
  <c r="H28" i="12"/>
  <c r="I28" i="12"/>
  <c r="J28" i="12"/>
  <c r="K28" i="12"/>
  <c r="B29" i="12"/>
  <c r="C29" i="12"/>
  <c r="D29" i="12"/>
  <c r="E29" i="12"/>
  <c r="G29" i="12"/>
  <c r="H29" i="12"/>
  <c r="I29" i="12"/>
  <c r="J29" i="12"/>
  <c r="K29" i="12"/>
  <c r="B30" i="12"/>
  <c r="C30" i="12"/>
  <c r="D30" i="12"/>
  <c r="E30" i="12"/>
  <c r="G30" i="12"/>
  <c r="H30" i="12"/>
  <c r="I30" i="12"/>
  <c r="J30" i="12"/>
  <c r="K30" i="12"/>
  <c r="B31" i="12"/>
  <c r="C31" i="12"/>
  <c r="D31" i="12"/>
  <c r="E31" i="12"/>
  <c r="G31" i="12"/>
  <c r="H31" i="12"/>
  <c r="I31" i="12"/>
  <c r="J31" i="12"/>
  <c r="K31" i="12"/>
  <c r="B32" i="12"/>
  <c r="C32" i="12"/>
  <c r="D32" i="12"/>
  <c r="E32" i="12"/>
  <c r="G32" i="12"/>
  <c r="H32" i="12"/>
  <c r="I32" i="12"/>
  <c r="J32" i="12"/>
  <c r="K32" i="12"/>
  <c r="B33" i="12"/>
  <c r="C33" i="12"/>
  <c r="D33" i="12"/>
  <c r="E33" i="12"/>
  <c r="G33" i="12"/>
  <c r="H33" i="12"/>
  <c r="I33" i="12"/>
  <c r="J33" i="12"/>
  <c r="K33" i="12"/>
  <c r="B34" i="12"/>
  <c r="C34" i="12"/>
  <c r="D34" i="12"/>
  <c r="E34" i="12"/>
  <c r="G34" i="12"/>
  <c r="H34" i="12"/>
  <c r="I34" i="12"/>
  <c r="J34" i="12"/>
  <c r="K34" i="12"/>
  <c r="B35" i="12"/>
  <c r="C35" i="12"/>
  <c r="D35" i="12"/>
  <c r="E35" i="12"/>
  <c r="G35" i="12"/>
  <c r="H35" i="12"/>
  <c r="I35" i="12"/>
  <c r="J35" i="12"/>
  <c r="K35" i="12"/>
  <c r="B36" i="12"/>
  <c r="C36" i="12"/>
  <c r="D36" i="12"/>
  <c r="E36" i="12"/>
  <c r="G36" i="12"/>
  <c r="H36" i="12"/>
  <c r="I36" i="12"/>
  <c r="J36" i="12"/>
  <c r="K36" i="12"/>
  <c r="B37" i="12"/>
  <c r="C37" i="12"/>
  <c r="D37" i="12"/>
  <c r="E37" i="12"/>
  <c r="G37" i="12"/>
  <c r="H37" i="12"/>
  <c r="I37" i="12"/>
  <c r="J37" i="12"/>
  <c r="K37" i="12"/>
  <c r="B38" i="12"/>
  <c r="C38" i="12"/>
  <c r="D38" i="12"/>
  <c r="E38" i="12"/>
  <c r="G38" i="12"/>
  <c r="H38" i="12"/>
  <c r="I38" i="12"/>
  <c r="J38" i="12"/>
  <c r="K38" i="12"/>
  <c r="B39" i="12"/>
  <c r="C39" i="12"/>
  <c r="D39" i="12"/>
  <c r="E39" i="12"/>
  <c r="G39" i="12"/>
  <c r="H39" i="12"/>
  <c r="I39" i="12"/>
  <c r="J39" i="12"/>
  <c r="K39" i="12"/>
  <c r="B40" i="12"/>
  <c r="C40" i="12"/>
  <c r="D40" i="12"/>
  <c r="E40" i="12"/>
  <c r="G40" i="12"/>
  <c r="H40" i="12"/>
  <c r="I40" i="12"/>
  <c r="J40" i="12"/>
  <c r="K40" i="12"/>
  <c r="B41" i="12"/>
  <c r="C41" i="12"/>
  <c r="D41" i="12"/>
  <c r="E41" i="12"/>
  <c r="G41" i="12"/>
  <c r="H41" i="12"/>
  <c r="I41" i="12"/>
  <c r="J41" i="12"/>
  <c r="K41" i="12"/>
  <c r="B42" i="12"/>
  <c r="C42" i="12"/>
  <c r="D42" i="12"/>
  <c r="E42" i="12"/>
  <c r="G42" i="12"/>
  <c r="H42" i="12"/>
  <c r="I42" i="12"/>
  <c r="J42" i="12"/>
  <c r="K42" i="12"/>
  <c r="B43" i="12"/>
  <c r="C43" i="12"/>
  <c r="D43" i="12"/>
  <c r="E43" i="12"/>
  <c r="G43" i="12"/>
  <c r="H43" i="12"/>
  <c r="I43" i="12"/>
  <c r="J43" i="12"/>
  <c r="K43" i="12"/>
  <c r="B44" i="12"/>
  <c r="C44" i="12"/>
  <c r="D44" i="12"/>
  <c r="E44" i="12"/>
  <c r="G44" i="12"/>
  <c r="H44" i="12"/>
  <c r="I44" i="12"/>
  <c r="J44" i="12"/>
  <c r="K44" i="12"/>
  <c r="B45" i="12"/>
  <c r="C45" i="12"/>
  <c r="D45" i="12"/>
  <c r="E45" i="12"/>
  <c r="G45" i="12"/>
  <c r="H45" i="12"/>
  <c r="I45" i="12"/>
  <c r="J45" i="12"/>
  <c r="K45" i="12"/>
  <c r="B46" i="12"/>
  <c r="C46" i="12"/>
  <c r="D46" i="12"/>
  <c r="E46" i="12"/>
  <c r="G46" i="12"/>
  <c r="H46" i="12"/>
  <c r="I46" i="12"/>
  <c r="J46" i="12"/>
  <c r="K46" i="12"/>
  <c r="B47" i="12"/>
  <c r="C47" i="12"/>
  <c r="D47" i="12"/>
  <c r="E47" i="12"/>
  <c r="G47" i="12"/>
  <c r="H47" i="12"/>
  <c r="I47" i="12"/>
  <c r="J47" i="12"/>
  <c r="K47" i="12"/>
  <c r="B48" i="12"/>
  <c r="C48" i="12"/>
  <c r="D48" i="12"/>
  <c r="E48" i="12"/>
  <c r="G48" i="12"/>
  <c r="H48" i="12"/>
  <c r="I48" i="12"/>
  <c r="J48" i="12"/>
  <c r="K48" i="12"/>
  <c r="B49" i="12"/>
  <c r="C49" i="12"/>
  <c r="D49" i="12"/>
  <c r="E49" i="12"/>
  <c r="G49" i="12"/>
  <c r="H49" i="12"/>
  <c r="I49" i="12"/>
  <c r="J49" i="12"/>
  <c r="K49" i="12"/>
  <c r="B50" i="12"/>
  <c r="C50" i="12"/>
  <c r="D50" i="12"/>
  <c r="E50" i="12"/>
  <c r="G50" i="12"/>
  <c r="H50" i="12"/>
  <c r="I50" i="12"/>
  <c r="J50" i="12"/>
  <c r="K50" i="12"/>
  <c r="B51" i="12"/>
  <c r="C51" i="12"/>
  <c r="D51" i="12"/>
  <c r="E51" i="12"/>
  <c r="G51" i="12"/>
  <c r="H51" i="12"/>
  <c r="I51" i="12"/>
  <c r="J51" i="12"/>
  <c r="K51" i="12"/>
  <c r="B52" i="12"/>
  <c r="C52" i="12"/>
  <c r="D52" i="12"/>
  <c r="E52" i="12"/>
  <c r="G52" i="12"/>
  <c r="H52" i="12"/>
  <c r="I52" i="12"/>
  <c r="J52" i="12"/>
  <c r="K52" i="12"/>
  <c r="B53" i="12"/>
  <c r="C53" i="12"/>
  <c r="D53" i="12"/>
  <c r="E53" i="12"/>
  <c r="G53" i="12"/>
  <c r="H53" i="12"/>
  <c r="I53" i="12"/>
  <c r="J53" i="12"/>
  <c r="K53" i="12"/>
  <c r="B54" i="12"/>
  <c r="C54" i="12"/>
  <c r="D54" i="12"/>
  <c r="E54" i="12"/>
  <c r="G54" i="12"/>
  <c r="H54" i="12"/>
  <c r="I54" i="12"/>
  <c r="J54" i="12"/>
  <c r="K54" i="12"/>
  <c r="B55" i="12"/>
  <c r="C55" i="12"/>
  <c r="D55" i="12"/>
  <c r="E55" i="12"/>
  <c r="G55" i="12"/>
  <c r="H55" i="12"/>
  <c r="I55" i="12"/>
  <c r="J55" i="12"/>
  <c r="K55" i="12"/>
  <c r="B56" i="12"/>
  <c r="C56" i="12"/>
  <c r="D56" i="12"/>
  <c r="E56" i="12"/>
  <c r="G56" i="12"/>
  <c r="H56" i="12"/>
  <c r="I56" i="12"/>
  <c r="J56" i="12"/>
  <c r="K56" i="12"/>
  <c r="B57" i="12"/>
  <c r="C57" i="12"/>
  <c r="D57" i="12"/>
  <c r="E57" i="12"/>
  <c r="G57" i="12"/>
  <c r="H57" i="12"/>
  <c r="I57" i="12"/>
  <c r="J57" i="12"/>
  <c r="K57" i="12"/>
  <c r="B58" i="12"/>
  <c r="C58" i="12"/>
  <c r="D58" i="12"/>
  <c r="E58" i="12"/>
  <c r="G58" i="12"/>
  <c r="H58" i="12"/>
  <c r="I58" i="12"/>
  <c r="J58" i="12"/>
  <c r="K58" i="12"/>
  <c r="B59" i="12"/>
  <c r="C59" i="12"/>
  <c r="D59" i="12"/>
  <c r="E59" i="12"/>
  <c r="G59" i="12"/>
  <c r="H59" i="12"/>
  <c r="I59" i="12"/>
  <c r="J59" i="12"/>
  <c r="K59" i="12"/>
  <c r="B60" i="12"/>
  <c r="C60" i="12"/>
  <c r="D60" i="12"/>
  <c r="E60" i="12"/>
  <c r="G60" i="12"/>
  <c r="H60" i="12"/>
  <c r="I60" i="12"/>
  <c r="J60" i="12"/>
  <c r="K60" i="12"/>
  <c r="B61" i="12"/>
  <c r="C61" i="12"/>
  <c r="D61" i="12"/>
  <c r="E61" i="12"/>
  <c r="G61" i="12"/>
  <c r="H61" i="12"/>
  <c r="I61" i="12"/>
  <c r="J61" i="12"/>
  <c r="K61" i="12"/>
  <c r="B62" i="12"/>
  <c r="C62" i="12"/>
  <c r="D62" i="12"/>
  <c r="E62" i="12"/>
  <c r="G62" i="12"/>
  <c r="H62" i="12"/>
  <c r="I62" i="12"/>
  <c r="J62" i="12"/>
  <c r="K62" i="12"/>
  <c r="B63" i="12"/>
  <c r="C63" i="12"/>
  <c r="D63" i="12"/>
  <c r="E63" i="12"/>
  <c r="G63" i="12"/>
  <c r="H63" i="12"/>
  <c r="I63" i="12"/>
  <c r="J63" i="12"/>
  <c r="K63" i="12"/>
  <c r="B64" i="12"/>
  <c r="C64" i="12"/>
  <c r="D64" i="12"/>
  <c r="E64" i="12"/>
  <c r="G64" i="12"/>
  <c r="H64" i="12"/>
  <c r="I64" i="12"/>
  <c r="J64" i="12"/>
  <c r="K64" i="12"/>
  <c r="B65" i="12"/>
  <c r="C65" i="12"/>
  <c r="D65" i="12"/>
  <c r="E65" i="12"/>
  <c r="G65" i="12"/>
  <c r="H65" i="12"/>
  <c r="I65" i="12"/>
  <c r="J65" i="12"/>
  <c r="K65" i="12"/>
  <c r="B66" i="12"/>
  <c r="C66" i="12"/>
  <c r="D66" i="12"/>
  <c r="E66" i="12"/>
  <c r="G66" i="12"/>
  <c r="H66" i="12"/>
  <c r="I66" i="12"/>
  <c r="J66" i="12"/>
  <c r="K66" i="12"/>
  <c r="B67" i="12"/>
  <c r="C67" i="12"/>
  <c r="D67" i="12"/>
  <c r="E67" i="12"/>
  <c r="G67" i="12"/>
  <c r="H67" i="12"/>
  <c r="I67" i="12"/>
  <c r="J67" i="12"/>
  <c r="K67" i="12"/>
  <c r="B68" i="12"/>
  <c r="C68" i="12"/>
  <c r="D68" i="12"/>
  <c r="E68" i="12"/>
  <c r="G68" i="12"/>
  <c r="H68" i="12"/>
  <c r="I68" i="12"/>
  <c r="J68" i="12"/>
  <c r="K68" i="12"/>
  <c r="B69" i="12"/>
  <c r="C69" i="12"/>
  <c r="D69" i="12"/>
  <c r="E69" i="12"/>
  <c r="G69" i="12"/>
  <c r="H69" i="12"/>
  <c r="I69" i="12"/>
  <c r="J69" i="12"/>
  <c r="K69" i="12"/>
  <c r="B70" i="12"/>
  <c r="C70" i="12"/>
  <c r="D70" i="12"/>
  <c r="E70" i="12"/>
  <c r="G70" i="12"/>
  <c r="H70" i="12"/>
  <c r="I70" i="12"/>
  <c r="J70" i="12"/>
  <c r="K70" i="12"/>
  <c r="B71" i="12"/>
  <c r="C71" i="12"/>
  <c r="D71" i="12"/>
  <c r="E71" i="12"/>
  <c r="G71" i="12"/>
  <c r="H71" i="12"/>
  <c r="I71" i="12"/>
  <c r="J71" i="12"/>
  <c r="K71" i="12"/>
  <c r="B72" i="12"/>
  <c r="C72" i="12"/>
  <c r="D72" i="12"/>
  <c r="E72" i="12"/>
  <c r="G72" i="12"/>
  <c r="H72" i="12"/>
  <c r="I72" i="12"/>
  <c r="J72" i="12"/>
  <c r="K72" i="12"/>
  <c r="B73" i="12"/>
  <c r="C73" i="12"/>
  <c r="D73" i="12"/>
  <c r="E73" i="12"/>
  <c r="G73" i="12"/>
  <c r="H73" i="12"/>
  <c r="I73" i="12"/>
  <c r="J73" i="12"/>
  <c r="K73" i="12"/>
  <c r="B74" i="12"/>
  <c r="C74" i="12"/>
  <c r="D74" i="12"/>
  <c r="E74" i="12"/>
  <c r="G74" i="12"/>
  <c r="H74" i="12"/>
  <c r="I74" i="12"/>
  <c r="J74" i="12"/>
  <c r="K74" i="12"/>
  <c r="B75" i="12"/>
  <c r="C75" i="12"/>
  <c r="D75" i="12"/>
  <c r="E75" i="12"/>
  <c r="G75" i="12"/>
  <c r="H75" i="12"/>
  <c r="I75" i="12"/>
  <c r="J75" i="12"/>
  <c r="K75" i="12"/>
  <c r="B76" i="12"/>
  <c r="C76" i="12"/>
  <c r="D76" i="12"/>
  <c r="E76" i="12"/>
  <c r="G76" i="12"/>
  <c r="H76" i="12"/>
  <c r="I76" i="12"/>
  <c r="J76" i="12"/>
  <c r="K76" i="12"/>
  <c r="B77" i="12"/>
  <c r="C77" i="12"/>
  <c r="D77" i="12"/>
  <c r="E77" i="12"/>
  <c r="G77" i="12"/>
  <c r="H77" i="12"/>
  <c r="I77" i="12"/>
  <c r="J77" i="12"/>
  <c r="K77" i="12"/>
  <c r="B78" i="12"/>
  <c r="C78" i="12"/>
  <c r="D78" i="12"/>
  <c r="E78" i="12"/>
  <c r="G78" i="12"/>
  <c r="H78" i="12"/>
  <c r="I78" i="12"/>
  <c r="J78" i="12"/>
  <c r="K78" i="12"/>
  <c r="B79" i="12"/>
  <c r="C79" i="12"/>
  <c r="D79" i="12"/>
  <c r="E79" i="12"/>
  <c r="G79" i="12"/>
  <c r="H79" i="12"/>
  <c r="I79" i="12"/>
  <c r="J79" i="12"/>
  <c r="K79" i="12"/>
  <c r="B80" i="12"/>
  <c r="C80" i="12"/>
  <c r="D80" i="12"/>
  <c r="E80" i="12"/>
  <c r="G80" i="12"/>
  <c r="H80" i="12"/>
  <c r="I80" i="12"/>
  <c r="J80" i="12"/>
  <c r="K80" i="12"/>
  <c r="B81" i="12"/>
  <c r="C81" i="12"/>
  <c r="D81" i="12"/>
  <c r="E81" i="12"/>
  <c r="G81" i="12"/>
  <c r="H81" i="12"/>
  <c r="I81" i="12"/>
  <c r="J81" i="12"/>
  <c r="K81" i="12"/>
  <c r="B82" i="12"/>
  <c r="C82" i="12"/>
  <c r="D82" i="12"/>
  <c r="E82" i="12"/>
  <c r="G82" i="12"/>
  <c r="H82" i="12"/>
  <c r="I82" i="12"/>
  <c r="J82" i="12"/>
  <c r="K82" i="12"/>
  <c r="B83" i="12"/>
  <c r="C83" i="12"/>
  <c r="D83" i="12"/>
  <c r="E83" i="12"/>
  <c r="G83" i="12"/>
  <c r="H83" i="12"/>
  <c r="I83" i="12"/>
  <c r="J83" i="12"/>
  <c r="K83" i="12"/>
  <c r="B84" i="12"/>
  <c r="C84" i="12"/>
  <c r="D84" i="12"/>
  <c r="E84" i="12"/>
  <c r="G84" i="12"/>
  <c r="H84" i="12"/>
  <c r="I84" i="12"/>
  <c r="J84" i="12"/>
  <c r="K84" i="12"/>
  <c r="B85" i="12"/>
  <c r="C85" i="12"/>
  <c r="D85" i="12"/>
  <c r="E85" i="12"/>
  <c r="G85" i="12"/>
  <c r="H85" i="12"/>
  <c r="I85" i="12"/>
  <c r="J85" i="12"/>
  <c r="K85" i="12"/>
  <c r="B86" i="12"/>
  <c r="C86" i="12"/>
  <c r="D86" i="12"/>
  <c r="E86" i="12"/>
  <c r="G86" i="12"/>
  <c r="H86" i="12"/>
  <c r="I86" i="12"/>
  <c r="J86" i="12"/>
  <c r="K86" i="12"/>
  <c r="B87" i="12"/>
  <c r="C87" i="12"/>
  <c r="D87" i="12"/>
  <c r="E87" i="12"/>
  <c r="G87" i="12"/>
  <c r="H87" i="12"/>
  <c r="I87" i="12"/>
  <c r="J87" i="12"/>
  <c r="K87" i="12"/>
  <c r="B88" i="12"/>
  <c r="C88" i="12"/>
  <c r="D88" i="12"/>
  <c r="E88" i="12"/>
  <c r="G88" i="12"/>
  <c r="H88" i="12"/>
  <c r="I88" i="12"/>
  <c r="J88" i="12"/>
  <c r="K88" i="12"/>
  <c r="B89" i="12"/>
  <c r="C89" i="12"/>
  <c r="D89" i="12"/>
  <c r="E89" i="12"/>
  <c r="G89" i="12"/>
  <c r="H89" i="12"/>
  <c r="I89" i="12"/>
  <c r="J89" i="12"/>
  <c r="K89" i="12"/>
  <c r="B90" i="12"/>
  <c r="C90" i="12"/>
  <c r="D90" i="12"/>
  <c r="E90" i="12"/>
  <c r="G90" i="12"/>
  <c r="H90" i="12"/>
  <c r="I90" i="12"/>
  <c r="J90" i="12"/>
  <c r="K90" i="12"/>
  <c r="B91" i="12"/>
  <c r="C91" i="12"/>
  <c r="D91" i="12"/>
  <c r="E91" i="12"/>
  <c r="G91" i="12"/>
  <c r="H91" i="12"/>
  <c r="I91" i="12"/>
  <c r="J91" i="12"/>
  <c r="K91" i="12"/>
  <c r="B92" i="12"/>
  <c r="C92" i="12"/>
  <c r="D92" i="12"/>
  <c r="E92" i="12"/>
  <c r="G92" i="12"/>
  <c r="H92" i="12"/>
  <c r="I92" i="12"/>
  <c r="J92" i="12"/>
  <c r="K92" i="12"/>
  <c r="B93" i="12"/>
  <c r="C93" i="12"/>
  <c r="D93" i="12"/>
  <c r="E93" i="12"/>
  <c r="G93" i="12"/>
  <c r="H93" i="12"/>
  <c r="I93" i="12"/>
  <c r="J93" i="12"/>
  <c r="K93" i="12"/>
  <c r="B94" i="12"/>
  <c r="C94" i="12"/>
  <c r="D94" i="12"/>
  <c r="E94" i="12"/>
  <c r="G94" i="12"/>
  <c r="H94" i="12"/>
  <c r="I94" i="12"/>
  <c r="J94" i="12"/>
  <c r="K94" i="12"/>
  <c r="B95" i="12"/>
  <c r="C95" i="12"/>
  <c r="D95" i="12"/>
  <c r="E95" i="12"/>
  <c r="G95" i="12"/>
  <c r="H95" i="12"/>
  <c r="I95" i="12"/>
  <c r="J95" i="12"/>
  <c r="K95" i="12"/>
  <c r="B96" i="12"/>
  <c r="C96" i="12"/>
  <c r="D96" i="12"/>
  <c r="E96" i="12"/>
  <c r="G96" i="12"/>
  <c r="H96" i="12"/>
  <c r="I96" i="12"/>
  <c r="J96" i="12"/>
  <c r="K96" i="12"/>
  <c r="B97" i="12"/>
  <c r="C97" i="12"/>
  <c r="D97" i="12"/>
  <c r="E97" i="12"/>
  <c r="G97" i="12"/>
  <c r="H97" i="12"/>
  <c r="I97" i="12"/>
  <c r="J97" i="12"/>
  <c r="K97" i="12"/>
  <c r="B98" i="12"/>
  <c r="C98" i="12"/>
  <c r="D98" i="12"/>
  <c r="E98" i="12"/>
  <c r="G98" i="12"/>
  <c r="H98" i="12"/>
  <c r="I98" i="12"/>
  <c r="J98" i="12"/>
  <c r="K98" i="12"/>
  <c r="B99" i="12"/>
  <c r="C99" i="12"/>
  <c r="D99" i="12"/>
  <c r="E99" i="12"/>
  <c r="G99" i="12"/>
  <c r="H99" i="12"/>
  <c r="I99" i="12"/>
  <c r="J99" i="12"/>
  <c r="K99" i="12"/>
  <c r="B100" i="12"/>
  <c r="C100" i="12"/>
  <c r="D100" i="12"/>
  <c r="E100" i="12"/>
  <c r="G100" i="12"/>
  <c r="H100" i="12"/>
  <c r="I100" i="12"/>
  <c r="J100" i="12"/>
  <c r="K100" i="12"/>
  <c r="B101" i="12"/>
  <c r="C101" i="12"/>
  <c r="D101" i="12"/>
  <c r="E101" i="12"/>
  <c r="G101" i="12"/>
  <c r="H101" i="12"/>
  <c r="I101" i="12"/>
  <c r="J101" i="12"/>
  <c r="K101" i="12"/>
  <c r="B102" i="12"/>
  <c r="C102" i="12"/>
  <c r="D102" i="12"/>
  <c r="E102" i="12"/>
  <c r="G102" i="12"/>
  <c r="H102" i="12"/>
  <c r="I102" i="12"/>
  <c r="J102" i="12"/>
  <c r="K102" i="12"/>
  <c r="B103" i="12"/>
  <c r="C103" i="12"/>
  <c r="D103" i="12"/>
  <c r="E103" i="12"/>
  <c r="G103" i="12"/>
  <c r="H103" i="12"/>
  <c r="I103" i="12"/>
  <c r="J103" i="12"/>
  <c r="K103" i="12"/>
  <c r="B104" i="12"/>
  <c r="C104" i="12"/>
  <c r="D104" i="12"/>
  <c r="E104" i="12"/>
  <c r="G104" i="12"/>
  <c r="H104" i="12"/>
  <c r="I104" i="12"/>
  <c r="J104" i="12"/>
  <c r="K104" i="12"/>
  <c r="B105" i="12"/>
  <c r="C105" i="12"/>
  <c r="D105" i="12"/>
  <c r="E105" i="12"/>
  <c r="G105" i="12"/>
  <c r="H105" i="12"/>
  <c r="I105" i="12"/>
  <c r="J105" i="12"/>
  <c r="K105" i="12"/>
  <c r="B106" i="12"/>
  <c r="C106" i="12"/>
  <c r="D106" i="12"/>
  <c r="E106" i="12"/>
  <c r="G106" i="12"/>
  <c r="H106" i="12"/>
  <c r="I106" i="12"/>
  <c r="J106" i="12"/>
  <c r="K106" i="12"/>
  <c r="B107" i="12"/>
  <c r="C107" i="12"/>
  <c r="D107" i="12"/>
  <c r="E107" i="12"/>
  <c r="G107" i="12"/>
  <c r="H107" i="12"/>
  <c r="I107" i="12"/>
  <c r="J107" i="12"/>
  <c r="K107" i="12"/>
  <c r="B108" i="12"/>
  <c r="C108" i="12"/>
  <c r="D108" i="12"/>
  <c r="E108" i="12"/>
  <c r="G108" i="12"/>
  <c r="H108" i="12"/>
  <c r="I108" i="12"/>
  <c r="J108" i="12"/>
  <c r="K108" i="12"/>
  <c r="B109" i="12"/>
  <c r="C109" i="12"/>
  <c r="D109" i="12"/>
  <c r="E109" i="12"/>
  <c r="G109" i="12"/>
  <c r="H109" i="12"/>
  <c r="I109" i="12"/>
  <c r="J109" i="12"/>
  <c r="K109" i="12"/>
  <c r="B110" i="12"/>
  <c r="C110" i="12"/>
  <c r="D110" i="12"/>
  <c r="E110" i="12"/>
  <c r="G110" i="12"/>
  <c r="H110" i="12"/>
  <c r="I110" i="12"/>
  <c r="J110" i="12"/>
  <c r="K110" i="12"/>
  <c r="B111" i="12"/>
  <c r="C111" i="12"/>
  <c r="D111" i="12"/>
  <c r="E111" i="12"/>
  <c r="G111" i="12"/>
  <c r="H111" i="12"/>
  <c r="I111" i="12"/>
  <c r="J111" i="12"/>
  <c r="K111" i="12"/>
  <c r="B112" i="12"/>
  <c r="C112" i="12"/>
  <c r="D112" i="12"/>
  <c r="E112" i="12"/>
  <c r="G112" i="12"/>
  <c r="H112" i="12"/>
  <c r="I112" i="12"/>
  <c r="J112" i="12"/>
  <c r="K112" i="12"/>
  <c r="B113" i="12"/>
  <c r="C113" i="12"/>
  <c r="D113" i="12"/>
  <c r="E113" i="12"/>
  <c r="G113" i="12"/>
  <c r="H113" i="12"/>
  <c r="I113" i="12"/>
  <c r="J113" i="12"/>
  <c r="K113" i="12"/>
  <c r="B114" i="12"/>
  <c r="C114" i="12"/>
  <c r="D114" i="12"/>
  <c r="E114" i="12"/>
  <c r="G114" i="12"/>
  <c r="H114" i="12"/>
  <c r="I114" i="12"/>
  <c r="J114" i="12"/>
  <c r="K114" i="12"/>
  <c r="B115" i="12"/>
  <c r="C115" i="12"/>
  <c r="D115" i="12"/>
  <c r="E115" i="12"/>
  <c r="G115" i="12"/>
  <c r="H115" i="12"/>
  <c r="I115" i="12"/>
  <c r="J115" i="12"/>
  <c r="K115" i="12"/>
  <c r="B116" i="12"/>
  <c r="C116" i="12"/>
  <c r="D116" i="12"/>
  <c r="E116" i="12"/>
  <c r="G116" i="12"/>
  <c r="H116" i="12"/>
  <c r="I116" i="12"/>
  <c r="J116" i="12"/>
  <c r="K116" i="12"/>
  <c r="B117" i="12"/>
  <c r="C117" i="12"/>
  <c r="D117" i="12"/>
  <c r="E117" i="12"/>
  <c r="G117" i="12"/>
  <c r="H117" i="12"/>
  <c r="I117" i="12"/>
  <c r="J117" i="12"/>
  <c r="K117" i="12"/>
  <c r="B118" i="12"/>
  <c r="C118" i="12"/>
  <c r="D118" i="12"/>
  <c r="E118" i="12"/>
  <c r="G118" i="12"/>
  <c r="H118" i="12"/>
  <c r="I118" i="12"/>
  <c r="J118" i="12"/>
  <c r="K118" i="12"/>
  <c r="B119" i="12"/>
  <c r="C119" i="12"/>
  <c r="D119" i="12"/>
  <c r="E119" i="12"/>
  <c r="G119" i="12"/>
  <c r="H119" i="12"/>
  <c r="I119" i="12"/>
  <c r="J119" i="12"/>
  <c r="K119" i="12"/>
  <c r="B120" i="12"/>
  <c r="C120" i="12"/>
  <c r="D120" i="12"/>
  <c r="E120" i="12"/>
  <c r="G120" i="12"/>
  <c r="H120" i="12"/>
  <c r="I120" i="12"/>
  <c r="J120" i="12"/>
  <c r="K120" i="12"/>
  <c r="B121" i="12"/>
  <c r="C121" i="12"/>
  <c r="D121" i="12"/>
  <c r="E121" i="12"/>
  <c r="G121" i="12"/>
  <c r="H121" i="12"/>
  <c r="I121" i="12"/>
  <c r="J121" i="12"/>
  <c r="K121" i="12"/>
  <c r="B122" i="12"/>
  <c r="C122" i="12"/>
  <c r="D122" i="12"/>
  <c r="E122" i="12"/>
  <c r="G122" i="12"/>
  <c r="H122" i="12"/>
  <c r="I122" i="12"/>
  <c r="J122" i="12"/>
  <c r="K122" i="12"/>
  <c r="B123" i="12"/>
  <c r="C123" i="12"/>
  <c r="D123" i="12"/>
  <c r="E123" i="12"/>
  <c r="G123" i="12"/>
  <c r="H123" i="12"/>
  <c r="I123" i="12"/>
  <c r="J123" i="12"/>
  <c r="K123" i="12"/>
  <c r="B124" i="12"/>
  <c r="C124" i="12"/>
  <c r="D124" i="12"/>
  <c r="E124" i="12"/>
  <c r="G124" i="12"/>
  <c r="H124" i="12"/>
  <c r="I124" i="12"/>
  <c r="J124" i="12"/>
  <c r="K124" i="12"/>
  <c r="B125" i="12"/>
  <c r="C125" i="12"/>
  <c r="D125" i="12"/>
  <c r="E125" i="12"/>
  <c r="G125" i="12"/>
  <c r="H125" i="12"/>
  <c r="I125" i="12"/>
  <c r="J125" i="12"/>
  <c r="K125" i="12"/>
  <c r="B126" i="12"/>
  <c r="C126" i="12"/>
  <c r="D126" i="12"/>
  <c r="E126" i="12"/>
  <c r="G126" i="12"/>
  <c r="H126" i="12"/>
  <c r="I126" i="12"/>
  <c r="J126" i="12"/>
  <c r="K126" i="12"/>
  <c r="B127" i="12"/>
  <c r="C127" i="12"/>
  <c r="D127" i="12"/>
  <c r="E127" i="12"/>
  <c r="G127" i="12"/>
  <c r="H127" i="12"/>
  <c r="I127" i="12"/>
  <c r="J127" i="12"/>
  <c r="K127" i="12"/>
  <c r="B128" i="12"/>
  <c r="C128" i="12"/>
  <c r="D128" i="12"/>
  <c r="E128" i="12"/>
  <c r="G128" i="12"/>
  <c r="H128" i="12"/>
  <c r="I128" i="12"/>
  <c r="J128" i="12"/>
  <c r="K128" i="12"/>
  <c r="B129" i="12"/>
  <c r="C129" i="12"/>
  <c r="D129" i="12"/>
  <c r="E129" i="12"/>
  <c r="G129" i="12"/>
  <c r="H129" i="12"/>
  <c r="I129" i="12"/>
  <c r="J129" i="12"/>
  <c r="K129" i="12"/>
  <c r="B130" i="12"/>
  <c r="C130" i="12"/>
  <c r="D130" i="12"/>
  <c r="E130" i="12"/>
  <c r="G130" i="12"/>
  <c r="H130" i="12"/>
  <c r="I130" i="12"/>
  <c r="J130" i="12"/>
  <c r="K130" i="12"/>
  <c r="B131" i="12"/>
  <c r="C131" i="12"/>
  <c r="D131" i="12"/>
  <c r="E131" i="12"/>
  <c r="G131" i="12"/>
  <c r="H131" i="12"/>
  <c r="I131" i="12"/>
  <c r="J131" i="12"/>
  <c r="K131" i="12"/>
  <c r="B132" i="12"/>
  <c r="C132" i="12"/>
  <c r="D132" i="12"/>
  <c r="E132" i="12"/>
  <c r="G132" i="12"/>
  <c r="H132" i="12"/>
  <c r="I132" i="12"/>
  <c r="J132" i="12"/>
  <c r="K132" i="12"/>
  <c r="B133" i="12"/>
  <c r="C133" i="12"/>
  <c r="D133" i="12"/>
  <c r="E133" i="12"/>
  <c r="G133" i="12"/>
  <c r="H133" i="12"/>
  <c r="I133" i="12"/>
  <c r="J133" i="12"/>
  <c r="K133" i="12"/>
  <c r="B134" i="12"/>
  <c r="C134" i="12"/>
  <c r="D134" i="12"/>
  <c r="E134" i="12"/>
  <c r="G134" i="12"/>
  <c r="H134" i="12"/>
  <c r="I134" i="12"/>
  <c r="J134" i="12"/>
  <c r="K134" i="12"/>
  <c r="B135" i="12"/>
  <c r="C135" i="12"/>
  <c r="D135" i="12"/>
  <c r="E135" i="12"/>
  <c r="G135" i="12"/>
  <c r="H135" i="12"/>
  <c r="I135" i="12"/>
  <c r="J135" i="12"/>
  <c r="K135" i="12"/>
  <c r="B136" i="12"/>
  <c r="C136" i="12"/>
  <c r="D136" i="12"/>
  <c r="E136" i="12"/>
  <c r="G136" i="12"/>
  <c r="H136" i="12"/>
  <c r="I136" i="12"/>
  <c r="J136" i="12"/>
  <c r="K136" i="12"/>
  <c r="B137" i="12"/>
  <c r="C137" i="12"/>
  <c r="D137" i="12"/>
  <c r="E137" i="12"/>
  <c r="G137" i="12"/>
  <c r="H137" i="12"/>
  <c r="I137" i="12"/>
  <c r="J137" i="12"/>
  <c r="K137" i="12"/>
  <c r="B138" i="12"/>
  <c r="C138" i="12"/>
  <c r="D138" i="12"/>
  <c r="E138" i="12"/>
  <c r="G138" i="12"/>
  <c r="H138" i="12"/>
  <c r="I138" i="12"/>
  <c r="J138" i="12"/>
  <c r="K138" i="12"/>
  <c r="B139" i="12"/>
  <c r="C139" i="12"/>
  <c r="D139" i="12"/>
  <c r="E139" i="12"/>
  <c r="G139" i="12"/>
  <c r="H139" i="12"/>
  <c r="I139" i="12"/>
  <c r="J139" i="12"/>
  <c r="K139" i="12"/>
  <c r="B140" i="12"/>
  <c r="C140" i="12"/>
  <c r="D140" i="12"/>
  <c r="E140" i="12"/>
  <c r="G140" i="12"/>
  <c r="H140" i="12"/>
  <c r="I140" i="12"/>
  <c r="J140" i="12"/>
  <c r="K140" i="12"/>
  <c r="B141" i="12"/>
  <c r="C141" i="12"/>
  <c r="D141" i="12"/>
  <c r="E141" i="12"/>
  <c r="G141" i="12"/>
  <c r="H141" i="12"/>
  <c r="I141" i="12"/>
  <c r="J141" i="12"/>
  <c r="K141" i="12"/>
  <c r="B142" i="12"/>
  <c r="C142" i="12"/>
  <c r="D142" i="12"/>
  <c r="E142" i="12"/>
  <c r="G142" i="12"/>
  <c r="H142" i="12"/>
  <c r="I142" i="12"/>
  <c r="J142" i="12"/>
  <c r="K142" i="12"/>
  <c r="B143" i="12"/>
  <c r="C143" i="12"/>
  <c r="D143" i="12"/>
  <c r="E143" i="12"/>
  <c r="G143" i="12"/>
  <c r="H143" i="12"/>
  <c r="I143" i="12"/>
  <c r="J143" i="12"/>
  <c r="K143" i="12"/>
  <c r="B144" i="12"/>
  <c r="C144" i="12"/>
  <c r="D144" i="12"/>
  <c r="E144" i="12"/>
  <c r="G144" i="12"/>
  <c r="H144" i="12"/>
  <c r="I144" i="12"/>
  <c r="J144" i="12"/>
  <c r="K144" i="12"/>
  <c r="B145" i="12"/>
  <c r="C145" i="12"/>
  <c r="D145" i="12"/>
  <c r="E145" i="12"/>
  <c r="G145" i="12"/>
  <c r="H145" i="12"/>
  <c r="I145" i="12"/>
  <c r="J145" i="12"/>
  <c r="K145" i="12"/>
  <c r="B146" i="12"/>
  <c r="C146" i="12"/>
  <c r="D146" i="12"/>
  <c r="E146" i="12"/>
  <c r="G146" i="12"/>
  <c r="H146" i="12"/>
  <c r="I146" i="12"/>
  <c r="J146" i="12"/>
  <c r="K146" i="12"/>
  <c r="B147" i="12"/>
  <c r="C147" i="12"/>
  <c r="D147" i="12"/>
  <c r="E147" i="12"/>
  <c r="G147" i="12"/>
  <c r="H147" i="12"/>
  <c r="I147" i="12"/>
  <c r="J147" i="12"/>
  <c r="K147" i="12"/>
  <c r="B148" i="12"/>
  <c r="C148" i="12"/>
  <c r="D148" i="12"/>
  <c r="E148" i="12"/>
  <c r="G148" i="12"/>
  <c r="H148" i="12"/>
  <c r="I148" i="12"/>
  <c r="J148" i="12"/>
  <c r="K148" i="12"/>
  <c r="B149" i="12"/>
  <c r="C149" i="12"/>
  <c r="D149" i="12"/>
  <c r="E149" i="12"/>
  <c r="G149" i="12"/>
  <c r="H149" i="12"/>
  <c r="I149" i="12"/>
  <c r="J149" i="12"/>
  <c r="K149" i="12"/>
  <c r="B150" i="12"/>
  <c r="C150" i="12"/>
  <c r="D150" i="12"/>
  <c r="E150" i="12"/>
  <c r="G150" i="12"/>
  <c r="H150" i="12"/>
  <c r="I150" i="12"/>
  <c r="J150" i="12"/>
  <c r="K150" i="12"/>
  <c r="B151" i="12"/>
  <c r="C151" i="12"/>
  <c r="D151" i="12"/>
  <c r="E151" i="12"/>
  <c r="G151" i="12"/>
  <c r="H151" i="12"/>
  <c r="I151" i="12"/>
  <c r="J151" i="12"/>
  <c r="K151" i="12"/>
  <c r="B152" i="12"/>
  <c r="C152" i="12"/>
  <c r="D152" i="12"/>
  <c r="E152" i="12"/>
  <c r="G152" i="12"/>
  <c r="H152" i="12"/>
  <c r="I152" i="12"/>
  <c r="J152" i="12"/>
  <c r="K152" i="12"/>
  <c r="B153" i="12"/>
  <c r="C153" i="12"/>
  <c r="D153" i="12"/>
  <c r="E153" i="12"/>
  <c r="G153" i="12"/>
  <c r="H153" i="12"/>
  <c r="I153" i="12"/>
  <c r="J153" i="12"/>
  <c r="K153" i="12"/>
  <c r="B154" i="12"/>
  <c r="C154" i="12"/>
  <c r="D154" i="12"/>
  <c r="E154" i="12"/>
  <c r="G154" i="12"/>
  <c r="H154" i="12"/>
  <c r="I154" i="12"/>
  <c r="J154" i="12"/>
  <c r="K154" i="12"/>
  <c r="B155" i="12"/>
  <c r="C155" i="12"/>
  <c r="D155" i="12"/>
  <c r="E155" i="12"/>
  <c r="G155" i="12"/>
  <c r="H155" i="12"/>
  <c r="I155" i="12"/>
  <c r="J155" i="12"/>
  <c r="K155" i="12"/>
  <c r="B156" i="12"/>
  <c r="C156" i="12"/>
  <c r="D156" i="12"/>
  <c r="E156" i="12"/>
  <c r="G156" i="12"/>
  <c r="H156" i="12"/>
  <c r="I156" i="12"/>
  <c r="J156" i="12"/>
  <c r="K156" i="12"/>
  <c r="B157" i="12"/>
  <c r="C157" i="12"/>
  <c r="D157" i="12"/>
  <c r="E157" i="12"/>
  <c r="G157" i="12"/>
  <c r="H157" i="12"/>
  <c r="I157" i="12"/>
  <c r="J157" i="12"/>
  <c r="K157" i="12"/>
  <c r="B158" i="12"/>
  <c r="C158" i="12"/>
  <c r="D158" i="12"/>
  <c r="E158" i="12"/>
  <c r="G158" i="12"/>
  <c r="H158" i="12"/>
  <c r="I158" i="12"/>
  <c r="J158" i="12"/>
  <c r="K158" i="12"/>
  <c r="B159" i="12"/>
  <c r="C159" i="12"/>
  <c r="D159" i="12"/>
  <c r="E159" i="12"/>
  <c r="G159" i="12"/>
  <c r="H159" i="12"/>
  <c r="I159" i="12"/>
  <c r="J159" i="12"/>
  <c r="K159" i="12"/>
  <c r="B160" i="12"/>
  <c r="C160" i="12"/>
  <c r="D160" i="12"/>
  <c r="E160" i="12"/>
  <c r="G160" i="12"/>
  <c r="H160" i="12"/>
  <c r="I160" i="12"/>
  <c r="J160" i="12"/>
  <c r="K160" i="12"/>
  <c r="B161" i="12"/>
  <c r="C161" i="12"/>
  <c r="D161" i="12"/>
  <c r="E161" i="12"/>
  <c r="G161" i="12"/>
  <c r="H161" i="12"/>
  <c r="I161" i="12"/>
  <c r="J161" i="12"/>
  <c r="K161" i="12"/>
  <c r="B162" i="12"/>
  <c r="C162" i="12"/>
  <c r="D162" i="12"/>
  <c r="E162" i="12"/>
  <c r="G162" i="12"/>
  <c r="H162" i="12"/>
  <c r="I162" i="12"/>
  <c r="J162" i="12"/>
  <c r="K162" i="12"/>
  <c r="B163" i="12"/>
  <c r="C163" i="12"/>
  <c r="D163" i="12"/>
  <c r="E163" i="12"/>
  <c r="G163" i="12"/>
  <c r="H163" i="12"/>
  <c r="I163" i="12"/>
  <c r="J163" i="12"/>
  <c r="K163" i="12"/>
  <c r="B164" i="12"/>
  <c r="C164" i="12"/>
  <c r="D164" i="12"/>
  <c r="E164" i="12"/>
  <c r="G164" i="12"/>
  <c r="H164" i="12"/>
  <c r="I164" i="12"/>
  <c r="J164" i="12"/>
  <c r="K164" i="12"/>
  <c r="B165" i="12"/>
  <c r="C165" i="12"/>
  <c r="D165" i="12"/>
  <c r="E165" i="12"/>
  <c r="G165" i="12"/>
  <c r="H165" i="12"/>
  <c r="I165" i="12"/>
  <c r="J165" i="12"/>
  <c r="K165" i="12"/>
  <c r="B166" i="12"/>
  <c r="C166" i="12"/>
  <c r="D166" i="12"/>
  <c r="E166" i="12"/>
  <c r="G166" i="12"/>
  <c r="H166" i="12"/>
  <c r="I166" i="12"/>
  <c r="J166" i="12"/>
  <c r="K166" i="12"/>
  <c r="B167" i="12"/>
  <c r="C167" i="12"/>
  <c r="D167" i="12"/>
  <c r="E167" i="12"/>
  <c r="G167" i="12"/>
  <c r="H167" i="12"/>
  <c r="I167" i="12"/>
  <c r="J167" i="12"/>
  <c r="K167" i="12"/>
  <c r="B168" i="12"/>
  <c r="C168" i="12"/>
  <c r="D168" i="12"/>
  <c r="E168" i="12"/>
  <c r="G168" i="12"/>
  <c r="H168" i="12"/>
  <c r="I168" i="12"/>
  <c r="J168" i="12"/>
  <c r="K168" i="12"/>
  <c r="B169" i="12"/>
  <c r="C169" i="12"/>
  <c r="D169" i="12"/>
  <c r="E169" i="12"/>
  <c r="G169" i="12"/>
  <c r="H169" i="12"/>
  <c r="I169" i="12"/>
  <c r="J169" i="12"/>
  <c r="K169" i="12"/>
  <c r="B170" i="12"/>
  <c r="C170" i="12"/>
  <c r="D170" i="12"/>
  <c r="E170" i="12"/>
  <c r="G170" i="12"/>
  <c r="H170" i="12"/>
  <c r="I170" i="12"/>
  <c r="J170" i="12"/>
  <c r="K170" i="12"/>
  <c r="B171" i="12"/>
  <c r="C171" i="12"/>
  <c r="D171" i="12"/>
  <c r="E171" i="12"/>
  <c r="G171" i="12"/>
  <c r="H171" i="12"/>
  <c r="I171" i="12"/>
  <c r="J171" i="12"/>
  <c r="K171" i="12"/>
  <c r="B172" i="12"/>
  <c r="C172" i="12"/>
  <c r="D172" i="12"/>
  <c r="E172" i="12"/>
  <c r="G172" i="12"/>
  <c r="H172" i="12"/>
  <c r="I172" i="12"/>
  <c r="J172" i="12"/>
  <c r="K172" i="12"/>
  <c r="B173" i="12"/>
  <c r="C173" i="12"/>
  <c r="D173" i="12"/>
  <c r="E173" i="12"/>
  <c r="G173" i="12"/>
  <c r="H173" i="12"/>
  <c r="I173" i="12"/>
  <c r="J173" i="12"/>
  <c r="K173" i="12"/>
  <c r="B174" i="12"/>
  <c r="C174" i="12"/>
  <c r="D174" i="12"/>
  <c r="E174" i="12"/>
  <c r="G174" i="12"/>
  <c r="H174" i="12"/>
  <c r="I174" i="12"/>
  <c r="J174" i="12"/>
  <c r="K174" i="12"/>
  <c r="B175" i="12"/>
  <c r="C175" i="12"/>
  <c r="D175" i="12"/>
  <c r="E175" i="12"/>
  <c r="G175" i="12"/>
  <c r="H175" i="12"/>
  <c r="I175" i="12"/>
  <c r="J175" i="12"/>
  <c r="K175" i="12"/>
  <c r="B176" i="12"/>
  <c r="C176" i="12"/>
  <c r="D176" i="12"/>
  <c r="E176" i="12"/>
  <c r="G176" i="12"/>
  <c r="H176" i="12"/>
  <c r="I176" i="12"/>
  <c r="J176" i="12"/>
  <c r="K176" i="12"/>
  <c r="B177" i="12"/>
  <c r="C177" i="12"/>
  <c r="D177" i="12"/>
  <c r="E177" i="12"/>
  <c r="G177" i="12"/>
  <c r="H177" i="12"/>
  <c r="I177" i="12"/>
  <c r="J177" i="12"/>
  <c r="K177" i="12"/>
  <c r="B178" i="12"/>
  <c r="C178" i="12"/>
  <c r="D178" i="12"/>
  <c r="E178" i="12"/>
  <c r="G178" i="12"/>
  <c r="H178" i="12"/>
  <c r="I178" i="12"/>
  <c r="J178" i="12"/>
  <c r="K178" i="12"/>
  <c r="B179" i="12"/>
  <c r="C179" i="12"/>
  <c r="D179" i="12"/>
  <c r="E179" i="12"/>
  <c r="G179" i="12"/>
  <c r="H179" i="12"/>
  <c r="I179" i="12"/>
  <c r="J179" i="12"/>
  <c r="K179" i="12"/>
  <c r="B180" i="12"/>
  <c r="C180" i="12"/>
  <c r="D180" i="12"/>
  <c r="E180" i="12"/>
  <c r="G180" i="12"/>
  <c r="H180" i="12"/>
  <c r="I180" i="12"/>
  <c r="J180" i="12"/>
  <c r="K180" i="12"/>
  <c r="B181" i="12"/>
  <c r="C181" i="12"/>
  <c r="D181" i="12"/>
  <c r="E181" i="12"/>
  <c r="G181" i="12"/>
  <c r="H181" i="12"/>
  <c r="I181" i="12"/>
  <c r="J181" i="12"/>
  <c r="K181" i="12"/>
  <c r="B182" i="12"/>
  <c r="C182" i="12"/>
  <c r="D182" i="12"/>
  <c r="E182" i="12"/>
  <c r="G182" i="12"/>
  <c r="H182" i="12"/>
  <c r="I182" i="12"/>
  <c r="J182" i="12"/>
  <c r="K182" i="12"/>
  <c r="B183" i="12"/>
  <c r="C183" i="12"/>
  <c r="D183" i="12"/>
  <c r="E183" i="12"/>
  <c r="G183" i="12"/>
  <c r="H183" i="12"/>
  <c r="I183" i="12"/>
  <c r="J183" i="12"/>
  <c r="K183" i="12"/>
  <c r="B184" i="12"/>
  <c r="C184" i="12"/>
  <c r="D184" i="12"/>
  <c r="E184" i="12"/>
  <c r="G184" i="12"/>
  <c r="H184" i="12"/>
  <c r="I184" i="12"/>
  <c r="J184" i="12"/>
  <c r="K184" i="12"/>
  <c r="B185" i="12"/>
  <c r="C185" i="12"/>
  <c r="D185" i="12"/>
  <c r="E185" i="12"/>
  <c r="G185" i="12"/>
  <c r="H185" i="12"/>
  <c r="I185" i="12"/>
  <c r="J185" i="12"/>
  <c r="K185" i="12"/>
  <c r="B186" i="12"/>
  <c r="C186" i="12"/>
  <c r="D186" i="12"/>
  <c r="E186" i="12"/>
  <c r="G186" i="12"/>
  <c r="H186" i="12"/>
  <c r="I186" i="12"/>
  <c r="J186" i="12"/>
  <c r="K186" i="12"/>
  <c r="B187" i="12"/>
  <c r="C187" i="12"/>
  <c r="D187" i="12"/>
  <c r="E187" i="12"/>
  <c r="G187" i="12"/>
  <c r="H187" i="12"/>
  <c r="I187" i="12"/>
  <c r="J187" i="12"/>
  <c r="K187" i="12"/>
  <c r="B188" i="12"/>
  <c r="C188" i="12"/>
  <c r="D188" i="12"/>
  <c r="E188" i="12"/>
  <c r="G188" i="12"/>
  <c r="H188" i="12"/>
  <c r="I188" i="12"/>
  <c r="J188" i="12"/>
  <c r="K188" i="12"/>
  <c r="B189" i="12"/>
  <c r="C189" i="12"/>
  <c r="D189" i="12"/>
  <c r="E189" i="12"/>
  <c r="G189" i="12"/>
  <c r="H189" i="12"/>
  <c r="I189" i="12"/>
  <c r="J189" i="12"/>
  <c r="K189" i="12"/>
  <c r="B190" i="12"/>
  <c r="C190" i="12"/>
  <c r="D190" i="12"/>
  <c r="E190" i="12"/>
  <c r="G190" i="12"/>
  <c r="H190" i="12"/>
  <c r="I190" i="12"/>
  <c r="J190" i="12"/>
  <c r="K190" i="12"/>
  <c r="B191" i="12"/>
  <c r="C191" i="12"/>
  <c r="D191" i="12"/>
  <c r="E191" i="12"/>
  <c r="G191" i="12"/>
  <c r="H191" i="12"/>
  <c r="I191" i="12"/>
  <c r="J191" i="12"/>
  <c r="K191" i="12"/>
  <c r="B192" i="12"/>
  <c r="C192" i="12"/>
  <c r="D192" i="12"/>
  <c r="E192" i="12"/>
  <c r="G192" i="12"/>
  <c r="H192" i="12"/>
  <c r="I192" i="12"/>
  <c r="J192" i="12"/>
  <c r="K192" i="12"/>
  <c r="B193" i="12"/>
  <c r="C193" i="12"/>
  <c r="D193" i="12"/>
  <c r="E193" i="12"/>
  <c r="G193" i="12"/>
  <c r="H193" i="12"/>
  <c r="I193" i="12"/>
  <c r="J193" i="12"/>
  <c r="K193" i="12"/>
  <c r="B194" i="12"/>
  <c r="C194" i="12"/>
  <c r="D194" i="12"/>
  <c r="E194" i="12"/>
  <c r="G194" i="12"/>
  <c r="H194" i="12"/>
  <c r="I194" i="12"/>
  <c r="J194" i="12"/>
  <c r="K194" i="12"/>
  <c r="B195" i="12"/>
  <c r="C195" i="12"/>
  <c r="D195" i="12"/>
  <c r="E195" i="12"/>
  <c r="G195" i="12"/>
  <c r="H195" i="12"/>
  <c r="I195" i="12"/>
  <c r="J195" i="12"/>
  <c r="K195" i="12"/>
  <c r="B196" i="12"/>
  <c r="C196" i="12"/>
  <c r="D196" i="12"/>
  <c r="E196" i="12"/>
  <c r="G196" i="12"/>
  <c r="H196" i="12"/>
  <c r="I196" i="12"/>
  <c r="J196" i="12"/>
  <c r="K196" i="12"/>
  <c r="B197" i="12"/>
  <c r="C197" i="12"/>
  <c r="D197" i="12"/>
  <c r="E197" i="12"/>
  <c r="G197" i="12"/>
  <c r="H197" i="12"/>
  <c r="I197" i="12"/>
  <c r="J197" i="12"/>
  <c r="K197" i="12"/>
  <c r="B198" i="12"/>
  <c r="C198" i="12"/>
  <c r="D198" i="12"/>
  <c r="E198" i="12"/>
  <c r="G198" i="12"/>
  <c r="H198" i="12"/>
  <c r="I198" i="12"/>
  <c r="J198" i="12"/>
  <c r="K198" i="12"/>
  <c r="B199" i="12"/>
  <c r="C199" i="12"/>
  <c r="D199" i="12"/>
  <c r="E199" i="12"/>
  <c r="G199" i="12"/>
  <c r="H199" i="12"/>
  <c r="I199" i="12"/>
  <c r="J199" i="12"/>
  <c r="K199" i="12"/>
  <c r="B200" i="12"/>
  <c r="C200" i="12"/>
  <c r="D200" i="12"/>
  <c r="E200" i="12"/>
  <c r="G200" i="12"/>
  <c r="H200" i="12"/>
  <c r="I200" i="12"/>
  <c r="J200" i="12"/>
  <c r="K200" i="12"/>
  <c r="B201" i="12"/>
  <c r="C201" i="12"/>
  <c r="D201" i="12"/>
  <c r="E201" i="12"/>
  <c r="G201" i="12"/>
  <c r="H201" i="12"/>
  <c r="I201" i="12"/>
  <c r="J201" i="12"/>
  <c r="K201" i="12"/>
  <c r="B202" i="12"/>
  <c r="C202" i="12"/>
  <c r="D202" i="12"/>
  <c r="E202" i="12"/>
  <c r="G202" i="12"/>
  <c r="H202" i="12"/>
  <c r="I202" i="12"/>
  <c r="J202" i="12"/>
  <c r="K202" i="12"/>
  <c r="B203" i="12"/>
  <c r="C203" i="12"/>
  <c r="D203" i="12"/>
  <c r="E203" i="12"/>
  <c r="G203" i="12"/>
  <c r="H203" i="12"/>
  <c r="I203" i="12"/>
  <c r="J203" i="12"/>
  <c r="K203" i="12"/>
  <c r="B204" i="12"/>
  <c r="C204" i="12"/>
  <c r="D204" i="12"/>
  <c r="E204" i="12"/>
  <c r="G204" i="12"/>
  <c r="H204" i="12"/>
  <c r="I204" i="12"/>
  <c r="J204" i="12"/>
  <c r="K204" i="12"/>
  <c r="B205" i="12"/>
  <c r="C205" i="12"/>
  <c r="D205" i="12"/>
  <c r="E205" i="12"/>
  <c r="G205" i="12"/>
  <c r="H205" i="12"/>
  <c r="I205" i="12"/>
  <c r="J205" i="12"/>
  <c r="K205" i="12"/>
  <c r="B206" i="12"/>
  <c r="C206" i="12"/>
  <c r="D206" i="12"/>
  <c r="E206" i="12"/>
  <c r="G206" i="12"/>
  <c r="H206" i="12"/>
  <c r="I206" i="12"/>
  <c r="J206" i="12"/>
  <c r="K206" i="12"/>
  <c r="B207" i="12"/>
  <c r="C207" i="12"/>
  <c r="D207" i="12"/>
  <c r="E207" i="12"/>
  <c r="G207" i="12"/>
  <c r="H207" i="12"/>
  <c r="I207" i="12"/>
  <c r="J207" i="12"/>
  <c r="K207" i="12"/>
  <c r="B208" i="12"/>
  <c r="C208" i="12"/>
  <c r="D208" i="12"/>
  <c r="E208" i="12"/>
  <c r="G208" i="12"/>
  <c r="H208" i="12"/>
  <c r="I208" i="12"/>
  <c r="J208" i="12"/>
  <c r="K208" i="12"/>
  <c r="B209" i="12"/>
  <c r="C209" i="12"/>
  <c r="D209" i="12"/>
  <c r="E209" i="12"/>
  <c r="G209" i="12"/>
  <c r="H209" i="12"/>
  <c r="I209" i="12"/>
  <c r="J209" i="12"/>
  <c r="K209" i="12"/>
  <c r="B210" i="12"/>
  <c r="C210" i="12"/>
  <c r="D210" i="12"/>
  <c r="E210" i="12"/>
  <c r="G210" i="12"/>
  <c r="H210" i="12"/>
  <c r="I210" i="12"/>
  <c r="J210" i="12"/>
  <c r="K210" i="12"/>
  <c r="B211" i="12"/>
  <c r="C211" i="12"/>
  <c r="D211" i="12"/>
  <c r="E211" i="12"/>
  <c r="G211" i="12"/>
  <c r="H211" i="12"/>
  <c r="I211" i="12"/>
  <c r="J211" i="12"/>
  <c r="K211" i="12"/>
  <c r="B212" i="12"/>
  <c r="C212" i="12"/>
  <c r="D212" i="12"/>
  <c r="E212" i="12"/>
  <c r="G212" i="12"/>
  <c r="H212" i="12"/>
  <c r="I212" i="12"/>
  <c r="J212" i="12"/>
  <c r="K212" i="12"/>
  <c r="B213" i="12"/>
  <c r="C213" i="12"/>
  <c r="D213" i="12"/>
  <c r="E213" i="12"/>
  <c r="G213" i="12"/>
  <c r="H213" i="12"/>
  <c r="I213" i="12"/>
  <c r="J213" i="12"/>
  <c r="K213" i="12"/>
  <c r="B214" i="12"/>
  <c r="C214" i="12"/>
  <c r="D214" i="12"/>
  <c r="E214" i="12"/>
  <c r="G214" i="12"/>
  <c r="H214" i="12"/>
  <c r="I214" i="12"/>
  <c r="J214" i="12"/>
  <c r="K214" i="12"/>
  <c r="B215" i="12"/>
  <c r="C215" i="12"/>
  <c r="D215" i="12"/>
  <c r="E215" i="12"/>
  <c r="G215" i="12"/>
  <c r="H215" i="12"/>
  <c r="I215" i="12"/>
  <c r="J215" i="12"/>
  <c r="K215" i="12"/>
  <c r="B216" i="12"/>
  <c r="C216" i="12"/>
  <c r="D216" i="12"/>
  <c r="E216" i="12"/>
  <c r="G216" i="12"/>
  <c r="H216" i="12"/>
  <c r="I216" i="12"/>
  <c r="J216" i="12"/>
  <c r="K216" i="12"/>
  <c r="B217" i="12"/>
  <c r="C217" i="12"/>
  <c r="D217" i="12"/>
  <c r="E217" i="12"/>
  <c r="G217" i="12"/>
  <c r="H217" i="12"/>
  <c r="I217" i="12"/>
  <c r="J217" i="12"/>
  <c r="K217" i="12"/>
  <c r="B218" i="12"/>
  <c r="C218" i="12"/>
  <c r="D218" i="12"/>
  <c r="E218" i="12"/>
  <c r="G218" i="12"/>
  <c r="H218" i="12"/>
  <c r="I218" i="12"/>
  <c r="J218" i="12"/>
  <c r="K218" i="12"/>
  <c r="B219" i="12"/>
  <c r="C219" i="12"/>
  <c r="D219" i="12"/>
  <c r="E219" i="12"/>
  <c r="G219" i="12"/>
  <c r="H219" i="12"/>
  <c r="I219" i="12"/>
  <c r="J219" i="12"/>
  <c r="K219" i="12"/>
  <c r="B220" i="12"/>
  <c r="C220" i="12"/>
  <c r="D220" i="12"/>
  <c r="E220" i="12"/>
  <c r="G220" i="12"/>
  <c r="H220" i="12"/>
  <c r="I220" i="12"/>
  <c r="J220" i="12"/>
  <c r="K220" i="12"/>
  <c r="B221" i="12"/>
  <c r="C221" i="12"/>
  <c r="D221" i="12"/>
  <c r="E221" i="12"/>
  <c r="G221" i="12"/>
  <c r="H221" i="12"/>
  <c r="I221" i="12"/>
  <c r="J221" i="12"/>
  <c r="K221" i="12"/>
  <c r="B222" i="12"/>
  <c r="C222" i="12"/>
  <c r="D222" i="12"/>
  <c r="E222" i="12"/>
  <c r="G222" i="12"/>
  <c r="H222" i="12"/>
  <c r="I222" i="12"/>
  <c r="J222" i="12"/>
  <c r="K222" i="12"/>
  <c r="B223" i="12"/>
  <c r="C223" i="12"/>
  <c r="D223" i="12"/>
  <c r="E223" i="12"/>
  <c r="G223" i="12"/>
  <c r="H223" i="12"/>
  <c r="I223" i="12"/>
  <c r="J223" i="12"/>
  <c r="K223" i="12"/>
  <c r="B224" i="12"/>
  <c r="C224" i="12"/>
  <c r="D224" i="12"/>
  <c r="E224" i="12"/>
  <c r="G224" i="12"/>
  <c r="H224" i="12"/>
  <c r="I224" i="12"/>
  <c r="J224" i="12"/>
  <c r="K224" i="12"/>
  <c r="B225" i="12"/>
  <c r="C225" i="12"/>
  <c r="D225" i="12"/>
  <c r="E225" i="12"/>
  <c r="G225" i="12"/>
  <c r="H225" i="12"/>
  <c r="I225" i="12"/>
  <c r="J225" i="12"/>
  <c r="K225" i="12"/>
  <c r="B226" i="12"/>
  <c r="C226" i="12"/>
  <c r="D226" i="12"/>
  <c r="E226" i="12"/>
  <c r="G226" i="12"/>
  <c r="H226" i="12"/>
  <c r="I226" i="12"/>
  <c r="J226" i="12"/>
  <c r="K226" i="12"/>
  <c r="B227" i="12"/>
  <c r="C227" i="12"/>
  <c r="D227" i="12"/>
  <c r="E227" i="12"/>
  <c r="G227" i="12"/>
  <c r="H227" i="12"/>
  <c r="I227" i="12"/>
  <c r="J227" i="12"/>
  <c r="K227" i="12"/>
  <c r="B228" i="12"/>
  <c r="C228" i="12"/>
  <c r="D228" i="12"/>
  <c r="E228" i="12"/>
  <c r="G228" i="12"/>
  <c r="H228" i="12"/>
  <c r="I228" i="12"/>
  <c r="J228" i="12"/>
  <c r="K228" i="12"/>
  <c r="B229" i="12"/>
  <c r="C229" i="12"/>
  <c r="D229" i="12"/>
  <c r="E229" i="12"/>
  <c r="G229" i="12"/>
  <c r="H229" i="12"/>
  <c r="I229" i="12"/>
  <c r="J229" i="12"/>
  <c r="K229" i="12"/>
  <c r="B230" i="12"/>
  <c r="C230" i="12"/>
  <c r="D230" i="12"/>
  <c r="E230" i="12"/>
  <c r="G230" i="12"/>
  <c r="H230" i="12"/>
  <c r="I230" i="12"/>
  <c r="J230" i="12"/>
  <c r="K230" i="12"/>
  <c r="B231" i="12"/>
  <c r="C231" i="12"/>
  <c r="D231" i="12"/>
  <c r="E231" i="12"/>
  <c r="G231" i="12"/>
  <c r="H231" i="12"/>
  <c r="I231" i="12"/>
  <c r="J231" i="12"/>
  <c r="K231" i="12"/>
  <c r="B232" i="12"/>
  <c r="C232" i="12"/>
  <c r="D232" i="12"/>
  <c r="E232" i="12"/>
  <c r="G232" i="12"/>
  <c r="H232" i="12"/>
  <c r="I232" i="12"/>
  <c r="J232" i="12"/>
  <c r="K232" i="12"/>
  <c r="B233" i="12"/>
  <c r="C233" i="12"/>
  <c r="D233" i="12"/>
  <c r="E233" i="12"/>
  <c r="G233" i="12"/>
  <c r="H233" i="12"/>
  <c r="I233" i="12"/>
  <c r="J233" i="12"/>
  <c r="K233" i="12"/>
  <c r="B234" i="12"/>
  <c r="C234" i="12"/>
  <c r="D234" i="12"/>
  <c r="E234" i="12"/>
  <c r="G234" i="12"/>
  <c r="H234" i="12"/>
  <c r="I234" i="12"/>
  <c r="J234" i="12"/>
  <c r="K234" i="12"/>
  <c r="B235" i="12"/>
  <c r="C235" i="12"/>
  <c r="D235" i="12"/>
  <c r="E235" i="12"/>
  <c r="G235" i="12"/>
  <c r="H235" i="12"/>
  <c r="I235" i="12"/>
  <c r="J235" i="12"/>
  <c r="K235" i="12"/>
  <c r="B236" i="12"/>
  <c r="C236" i="12"/>
  <c r="D236" i="12"/>
  <c r="E236" i="12"/>
  <c r="G236" i="12"/>
  <c r="H236" i="12"/>
  <c r="I236" i="12"/>
  <c r="J236" i="12"/>
  <c r="K236" i="12"/>
  <c r="B237" i="12"/>
  <c r="C237" i="12"/>
  <c r="D237" i="12"/>
  <c r="E237" i="12"/>
  <c r="G237" i="12"/>
  <c r="H237" i="12"/>
  <c r="I237" i="12"/>
  <c r="J237" i="12"/>
  <c r="K237" i="12"/>
  <c r="B238" i="12"/>
  <c r="C238" i="12"/>
  <c r="D238" i="12"/>
  <c r="E238" i="12"/>
  <c r="G238" i="12"/>
  <c r="H238" i="12"/>
  <c r="I238" i="12"/>
  <c r="J238" i="12"/>
  <c r="K238" i="12"/>
  <c r="B239" i="12"/>
  <c r="C239" i="12"/>
  <c r="D239" i="12"/>
  <c r="E239" i="12"/>
  <c r="G239" i="12"/>
  <c r="H239" i="12"/>
  <c r="I239" i="12"/>
  <c r="J239" i="12"/>
  <c r="K239" i="12"/>
  <c r="B240" i="12"/>
  <c r="C240" i="12"/>
  <c r="D240" i="12"/>
  <c r="E240" i="12"/>
  <c r="G240" i="12"/>
  <c r="H240" i="12"/>
  <c r="I240" i="12"/>
  <c r="J240" i="12"/>
  <c r="K240" i="12"/>
  <c r="B241" i="12"/>
  <c r="C241" i="12"/>
  <c r="D241" i="12"/>
  <c r="E241" i="12"/>
  <c r="G241" i="12"/>
  <c r="H241" i="12"/>
  <c r="I241" i="12"/>
  <c r="J241" i="12"/>
  <c r="K241" i="12"/>
  <c r="B242" i="12"/>
  <c r="C242" i="12"/>
  <c r="D242" i="12"/>
  <c r="E242" i="12"/>
  <c r="G242" i="12"/>
  <c r="H242" i="12"/>
  <c r="I242" i="12"/>
  <c r="J242" i="12"/>
  <c r="K242" i="12"/>
  <c r="B243" i="12"/>
  <c r="C243" i="12"/>
  <c r="D243" i="12"/>
  <c r="E243" i="12"/>
  <c r="G243" i="12"/>
  <c r="H243" i="12"/>
  <c r="I243" i="12"/>
  <c r="J243" i="12"/>
  <c r="K243" i="12"/>
  <c r="B244" i="12"/>
  <c r="C244" i="12"/>
  <c r="D244" i="12"/>
  <c r="E244" i="12"/>
  <c r="G244" i="12"/>
  <c r="H244" i="12"/>
  <c r="I244" i="12"/>
  <c r="J244" i="12"/>
  <c r="K244" i="12"/>
  <c r="B245" i="12"/>
  <c r="C245" i="12"/>
  <c r="D245" i="12"/>
  <c r="E245" i="12"/>
  <c r="G245" i="12"/>
  <c r="H245" i="12"/>
  <c r="I245" i="12"/>
  <c r="J245" i="12"/>
  <c r="K245" i="12"/>
  <c r="B246" i="12"/>
  <c r="C246" i="12"/>
  <c r="D246" i="12"/>
  <c r="E246" i="12"/>
  <c r="G246" i="12"/>
  <c r="H246" i="12"/>
  <c r="I246" i="12"/>
  <c r="J246" i="12"/>
  <c r="K246" i="12"/>
  <c r="B247" i="12"/>
  <c r="C247" i="12"/>
  <c r="D247" i="12"/>
  <c r="E247" i="12"/>
  <c r="G247" i="12"/>
  <c r="H247" i="12"/>
  <c r="I247" i="12"/>
  <c r="J247" i="12"/>
  <c r="K247" i="12"/>
  <c r="B248" i="12"/>
  <c r="C248" i="12"/>
  <c r="D248" i="12"/>
  <c r="E248" i="12"/>
  <c r="G248" i="12"/>
  <c r="H248" i="12"/>
  <c r="I248" i="12"/>
  <c r="J248" i="12"/>
  <c r="K248" i="12"/>
  <c r="B249" i="12"/>
  <c r="C249" i="12"/>
  <c r="D249" i="12"/>
  <c r="E249" i="12"/>
  <c r="G249" i="12"/>
  <c r="H249" i="12"/>
  <c r="I249" i="12"/>
  <c r="J249" i="12"/>
  <c r="K249" i="12"/>
  <c r="B250" i="12"/>
  <c r="C250" i="12"/>
  <c r="D250" i="12"/>
  <c r="E250" i="12"/>
  <c r="G250" i="12"/>
  <c r="H250" i="12"/>
  <c r="I250" i="12"/>
  <c r="J250" i="12"/>
  <c r="K250" i="12"/>
  <c r="B251" i="12"/>
  <c r="C251" i="12"/>
  <c r="D251" i="12"/>
  <c r="E251" i="12"/>
  <c r="G251" i="12"/>
  <c r="H251" i="12"/>
  <c r="I251" i="12"/>
  <c r="J251" i="12"/>
  <c r="K251" i="12"/>
  <c r="B252" i="12"/>
  <c r="C252" i="12"/>
  <c r="D252" i="12"/>
  <c r="E252" i="12"/>
  <c r="G252" i="12"/>
  <c r="H252" i="12"/>
  <c r="I252" i="12"/>
  <c r="J252" i="12"/>
  <c r="K252" i="12"/>
  <c r="B253" i="12"/>
  <c r="C253" i="12"/>
  <c r="D253" i="12"/>
  <c r="E253" i="12"/>
  <c r="G253" i="12"/>
  <c r="H253" i="12"/>
  <c r="I253" i="12"/>
  <c r="J253" i="12"/>
  <c r="K253" i="12"/>
  <c r="B254" i="12"/>
  <c r="C254" i="12"/>
  <c r="D254" i="12"/>
  <c r="E254" i="12"/>
  <c r="G254" i="12"/>
  <c r="H254" i="12"/>
  <c r="I254" i="12"/>
  <c r="J254" i="12"/>
  <c r="K254" i="12"/>
  <c r="B255" i="12"/>
  <c r="C255" i="12"/>
  <c r="D255" i="12"/>
  <c r="E255" i="12"/>
  <c r="G255" i="12"/>
  <c r="H255" i="12"/>
  <c r="I255" i="12"/>
  <c r="J255" i="12"/>
  <c r="K255" i="12"/>
  <c r="B256" i="12"/>
  <c r="C256" i="12"/>
  <c r="D256" i="12"/>
  <c r="E256" i="12"/>
  <c r="G256" i="12"/>
  <c r="H256" i="12"/>
  <c r="I256" i="12"/>
  <c r="J256" i="12"/>
  <c r="K256" i="12"/>
  <c r="B257" i="12"/>
  <c r="C257" i="12"/>
  <c r="D257" i="12"/>
  <c r="E257" i="12"/>
  <c r="G257" i="12"/>
  <c r="H257" i="12"/>
  <c r="I257" i="12"/>
  <c r="J257" i="12"/>
  <c r="K257" i="12"/>
  <c r="B258" i="12"/>
  <c r="C258" i="12"/>
  <c r="D258" i="12"/>
  <c r="E258" i="12"/>
  <c r="G258" i="12"/>
  <c r="H258" i="12"/>
  <c r="I258" i="12"/>
  <c r="J258" i="12"/>
  <c r="K258" i="12"/>
  <c r="B259" i="12"/>
  <c r="C259" i="12"/>
  <c r="D259" i="12"/>
  <c r="E259" i="12"/>
  <c r="G259" i="12"/>
  <c r="H259" i="12"/>
  <c r="I259" i="12"/>
  <c r="J259" i="12"/>
  <c r="K259" i="12"/>
  <c r="B260" i="12"/>
  <c r="C260" i="12"/>
  <c r="D260" i="12"/>
  <c r="E260" i="12"/>
  <c r="G260" i="12"/>
  <c r="H260" i="12"/>
  <c r="I260" i="12"/>
  <c r="J260" i="12"/>
  <c r="K260" i="12"/>
  <c r="B261" i="12"/>
  <c r="C261" i="12"/>
  <c r="D261" i="12"/>
  <c r="E261" i="12"/>
  <c r="G261" i="12"/>
  <c r="H261" i="12"/>
  <c r="I261" i="12"/>
  <c r="J261" i="12"/>
  <c r="K261" i="12"/>
  <c r="B262" i="12"/>
  <c r="C262" i="12"/>
  <c r="D262" i="12"/>
  <c r="E262" i="12"/>
  <c r="G262" i="12"/>
  <c r="H262" i="12"/>
  <c r="I262" i="12"/>
  <c r="J262" i="12"/>
  <c r="K262" i="12"/>
  <c r="B263" i="12"/>
  <c r="C263" i="12"/>
  <c r="D263" i="12"/>
  <c r="E263" i="12"/>
  <c r="G263" i="12"/>
  <c r="H263" i="12"/>
  <c r="I263" i="12"/>
  <c r="J263" i="12"/>
  <c r="K263" i="12"/>
  <c r="B264" i="12"/>
  <c r="C264" i="12"/>
  <c r="D264" i="12"/>
  <c r="E264" i="12"/>
  <c r="G264" i="12"/>
  <c r="H264" i="12"/>
  <c r="I264" i="12"/>
  <c r="J264" i="12"/>
  <c r="K264" i="12"/>
  <c r="B265" i="12"/>
  <c r="C265" i="12"/>
  <c r="D265" i="12"/>
  <c r="E265" i="12"/>
  <c r="G265" i="12"/>
  <c r="H265" i="12"/>
  <c r="I265" i="12"/>
  <c r="J265" i="12"/>
  <c r="K265" i="12"/>
  <c r="B266" i="12"/>
  <c r="C266" i="12"/>
  <c r="D266" i="12"/>
  <c r="E266" i="12"/>
  <c r="G266" i="12"/>
  <c r="H266" i="12"/>
  <c r="I266" i="12"/>
  <c r="J266" i="12"/>
  <c r="K266" i="12"/>
  <c r="B267" i="12"/>
  <c r="C267" i="12"/>
  <c r="D267" i="12"/>
  <c r="E267" i="12"/>
  <c r="G267" i="12"/>
  <c r="H267" i="12"/>
  <c r="I267" i="12"/>
  <c r="J267" i="12"/>
  <c r="K267" i="12"/>
  <c r="B268" i="12"/>
  <c r="C268" i="12"/>
  <c r="D268" i="12"/>
  <c r="E268" i="12"/>
  <c r="G268" i="12"/>
  <c r="H268" i="12"/>
  <c r="I268" i="12"/>
  <c r="J268" i="12"/>
  <c r="K268" i="12"/>
  <c r="B269" i="12"/>
  <c r="C269" i="12"/>
  <c r="D269" i="12"/>
  <c r="E269" i="12"/>
  <c r="G269" i="12"/>
  <c r="H269" i="12"/>
  <c r="I269" i="12"/>
  <c r="J269" i="12"/>
  <c r="K269" i="12"/>
  <c r="B270" i="12"/>
  <c r="C270" i="12"/>
  <c r="D270" i="12"/>
  <c r="E270" i="12"/>
  <c r="G270" i="12"/>
  <c r="H270" i="12"/>
  <c r="I270" i="12"/>
  <c r="J270" i="12"/>
  <c r="K270" i="12"/>
  <c r="B271" i="12"/>
  <c r="C271" i="12"/>
  <c r="D271" i="12"/>
  <c r="E271" i="12"/>
  <c r="G271" i="12"/>
  <c r="H271" i="12"/>
  <c r="I271" i="12"/>
  <c r="J271" i="12"/>
  <c r="K271" i="12"/>
  <c r="B272" i="12"/>
  <c r="C272" i="12"/>
  <c r="D272" i="12"/>
  <c r="E272" i="12"/>
  <c r="G272" i="12"/>
  <c r="H272" i="12"/>
  <c r="I272" i="12"/>
  <c r="J272" i="12"/>
  <c r="K272" i="12"/>
  <c r="B273" i="12"/>
  <c r="C273" i="12"/>
  <c r="D273" i="12"/>
  <c r="E273" i="12"/>
  <c r="G273" i="12"/>
  <c r="H273" i="12"/>
  <c r="I273" i="12"/>
  <c r="J273" i="12"/>
  <c r="K273" i="12"/>
  <c r="B274" i="12"/>
  <c r="C274" i="12"/>
  <c r="D274" i="12"/>
  <c r="E274" i="12"/>
  <c r="G274" i="12"/>
  <c r="H274" i="12"/>
  <c r="I274" i="12"/>
  <c r="J274" i="12"/>
  <c r="K274" i="12"/>
  <c r="B275" i="12"/>
  <c r="C275" i="12"/>
  <c r="D275" i="12"/>
  <c r="E275" i="12"/>
  <c r="G275" i="12"/>
  <c r="H275" i="12"/>
  <c r="I275" i="12"/>
  <c r="J275" i="12"/>
  <c r="K275" i="12"/>
  <c r="B276" i="12"/>
  <c r="C276" i="12"/>
  <c r="D276" i="12"/>
  <c r="E276" i="12"/>
  <c r="G276" i="12"/>
  <c r="H276" i="12"/>
  <c r="I276" i="12"/>
  <c r="J276" i="12"/>
  <c r="K276" i="12"/>
  <c r="B277" i="12"/>
  <c r="C277" i="12"/>
  <c r="D277" i="12"/>
  <c r="E277" i="12"/>
  <c r="G277" i="12"/>
  <c r="H277" i="12"/>
  <c r="I277" i="12"/>
  <c r="J277" i="12"/>
  <c r="K277" i="12"/>
  <c r="B278" i="12"/>
  <c r="C278" i="12"/>
  <c r="D278" i="12"/>
  <c r="E278" i="12"/>
  <c r="G278" i="12"/>
  <c r="H278" i="12"/>
  <c r="I278" i="12"/>
  <c r="J278" i="12"/>
  <c r="K278" i="12"/>
  <c r="B279" i="12"/>
  <c r="C279" i="12"/>
  <c r="D279" i="12"/>
  <c r="E279" i="12"/>
  <c r="G279" i="12"/>
  <c r="H279" i="12"/>
  <c r="I279" i="12"/>
  <c r="J279" i="12"/>
  <c r="K279" i="12"/>
  <c r="B280" i="12"/>
  <c r="C280" i="12"/>
  <c r="D280" i="12"/>
  <c r="E280" i="12"/>
  <c r="G280" i="12"/>
  <c r="H280" i="12"/>
  <c r="I280" i="12"/>
  <c r="J280" i="12"/>
  <c r="K280" i="12"/>
  <c r="B281" i="12"/>
  <c r="C281" i="12"/>
  <c r="D281" i="12"/>
  <c r="E281" i="12"/>
  <c r="G281" i="12"/>
  <c r="H281" i="12"/>
  <c r="I281" i="12"/>
  <c r="J281" i="12"/>
  <c r="K281" i="12"/>
  <c r="B282" i="12"/>
  <c r="C282" i="12"/>
  <c r="D282" i="12"/>
  <c r="E282" i="12"/>
  <c r="G282" i="12"/>
  <c r="H282" i="12"/>
  <c r="I282" i="12"/>
  <c r="J282" i="12"/>
  <c r="K282" i="12"/>
  <c r="B283" i="12"/>
  <c r="C283" i="12"/>
  <c r="D283" i="12"/>
  <c r="E283" i="12"/>
  <c r="G283" i="12"/>
  <c r="H283" i="12"/>
  <c r="I283" i="12"/>
  <c r="J283" i="12"/>
  <c r="K283" i="12"/>
  <c r="B284" i="12"/>
  <c r="C284" i="12"/>
  <c r="D284" i="12"/>
  <c r="E284" i="12"/>
  <c r="G284" i="12"/>
  <c r="H284" i="12"/>
  <c r="I284" i="12"/>
  <c r="J284" i="12"/>
  <c r="K284" i="12"/>
  <c r="B285" i="12"/>
  <c r="C285" i="12"/>
  <c r="D285" i="12"/>
  <c r="E285" i="12"/>
  <c r="G285" i="12"/>
  <c r="H285" i="12"/>
  <c r="I285" i="12"/>
  <c r="J285" i="12"/>
  <c r="K285" i="12"/>
  <c r="B286" i="12"/>
  <c r="C286" i="12"/>
  <c r="D286" i="12"/>
  <c r="E286" i="12"/>
  <c r="G286" i="12"/>
  <c r="H286" i="12"/>
  <c r="I286" i="12"/>
  <c r="J286" i="12"/>
  <c r="K286" i="12"/>
  <c r="B287" i="12"/>
  <c r="C287" i="12"/>
  <c r="D287" i="12"/>
  <c r="E287" i="12"/>
  <c r="G287" i="12"/>
  <c r="H287" i="12"/>
  <c r="I287" i="12"/>
  <c r="J287" i="12"/>
  <c r="K287" i="12"/>
  <c r="B288" i="12"/>
  <c r="C288" i="12"/>
  <c r="D288" i="12"/>
  <c r="E288" i="12"/>
  <c r="G288" i="12"/>
  <c r="H288" i="12"/>
  <c r="I288" i="12"/>
  <c r="J288" i="12"/>
  <c r="K288" i="12"/>
  <c r="B289" i="12"/>
  <c r="C289" i="12"/>
  <c r="D289" i="12"/>
  <c r="E289" i="12"/>
  <c r="G289" i="12"/>
  <c r="H289" i="12"/>
  <c r="I289" i="12"/>
  <c r="J289" i="12"/>
  <c r="K289" i="12"/>
  <c r="B290" i="12"/>
  <c r="C290" i="12"/>
  <c r="D290" i="12"/>
  <c r="E290" i="12"/>
  <c r="G290" i="12"/>
  <c r="H290" i="12"/>
  <c r="I290" i="12"/>
  <c r="J290" i="12"/>
  <c r="K290" i="12"/>
  <c r="B291" i="12"/>
  <c r="C291" i="12"/>
  <c r="D291" i="12"/>
  <c r="E291" i="12"/>
  <c r="G291" i="12"/>
  <c r="H291" i="12"/>
  <c r="I291" i="12"/>
  <c r="J291" i="12"/>
  <c r="K291" i="12"/>
  <c r="B292" i="12"/>
  <c r="C292" i="12"/>
  <c r="D292" i="12"/>
  <c r="E292" i="12"/>
  <c r="G292" i="12"/>
  <c r="H292" i="12"/>
  <c r="I292" i="12"/>
  <c r="J292" i="12"/>
  <c r="K292" i="12"/>
  <c r="B293" i="12"/>
  <c r="C293" i="12"/>
  <c r="D293" i="12"/>
  <c r="E293" i="12"/>
  <c r="G293" i="12"/>
  <c r="H293" i="12"/>
  <c r="I293" i="12"/>
  <c r="J293" i="12"/>
  <c r="K293" i="12"/>
  <c r="B294" i="12"/>
  <c r="C294" i="12"/>
  <c r="D294" i="12"/>
  <c r="E294" i="12"/>
  <c r="G294" i="12"/>
  <c r="H294" i="12"/>
  <c r="I294" i="12"/>
  <c r="J294" i="12"/>
  <c r="K294" i="12"/>
  <c r="B295" i="12"/>
  <c r="C295" i="12"/>
  <c r="D295" i="12"/>
  <c r="E295" i="12"/>
  <c r="G295" i="12"/>
  <c r="H295" i="12"/>
  <c r="I295" i="12"/>
  <c r="J295" i="12"/>
  <c r="K295" i="12"/>
  <c r="B296" i="12"/>
  <c r="C296" i="12"/>
  <c r="D296" i="12"/>
  <c r="E296" i="12"/>
  <c r="G296" i="12"/>
  <c r="H296" i="12"/>
  <c r="I296" i="12"/>
  <c r="J296" i="12"/>
  <c r="K296" i="12"/>
  <c r="B297" i="12"/>
  <c r="C297" i="12"/>
  <c r="D297" i="12"/>
  <c r="E297" i="12"/>
  <c r="G297" i="12"/>
  <c r="H297" i="12"/>
  <c r="I297" i="12"/>
  <c r="J297" i="12"/>
  <c r="K297" i="12"/>
  <c r="B298" i="12"/>
  <c r="C298" i="12"/>
  <c r="D298" i="12"/>
  <c r="E298" i="12"/>
  <c r="G298" i="12"/>
  <c r="H298" i="12"/>
  <c r="I298" i="12"/>
  <c r="J298" i="12"/>
  <c r="K298" i="12"/>
  <c r="B299" i="12"/>
  <c r="C299" i="12"/>
  <c r="D299" i="12"/>
  <c r="E299" i="12"/>
  <c r="G299" i="12"/>
  <c r="H299" i="12"/>
  <c r="I299" i="12"/>
  <c r="J299" i="12"/>
  <c r="K299" i="12"/>
  <c r="B300" i="12"/>
  <c r="C300" i="12"/>
  <c r="D300" i="12"/>
  <c r="E300" i="12"/>
  <c r="G300" i="12"/>
  <c r="H300" i="12"/>
  <c r="I300" i="12"/>
  <c r="J300" i="12"/>
  <c r="K300" i="12"/>
  <c r="B301" i="12"/>
  <c r="C301" i="12"/>
  <c r="D301" i="12"/>
  <c r="E301" i="12"/>
  <c r="G301" i="12"/>
  <c r="H301" i="12"/>
  <c r="I301" i="12"/>
  <c r="J301" i="12"/>
  <c r="K301" i="12"/>
  <c r="B302" i="12"/>
  <c r="C302" i="12"/>
  <c r="D302" i="12"/>
  <c r="E302" i="12"/>
  <c r="G302" i="12"/>
  <c r="H302" i="12"/>
  <c r="I302" i="12"/>
  <c r="J302" i="12"/>
  <c r="K302" i="12"/>
  <c r="B303" i="12"/>
  <c r="C303" i="12"/>
  <c r="D303" i="12"/>
  <c r="E303" i="12"/>
  <c r="G303" i="12"/>
  <c r="H303" i="12"/>
  <c r="I303" i="12"/>
  <c r="J303" i="12"/>
  <c r="K303" i="12"/>
  <c r="B304" i="12"/>
  <c r="C304" i="12"/>
  <c r="D304" i="12"/>
  <c r="E304" i="12"/>
  <c r="G304" i="12"/>
  <c r="H304" i="12"/>
  <c r="I304" i="12"/>
  <c r="J304" i="12"/>
  <c r="K304" i="12"/>
  <c r="B305" i="12"/>
  <c r="C305" i="12"/>
  <c r="D305" i="12"/>
  <c r="E305" i="12"/>
  <c r="G305" i="12"/>
  <c r="H305" i="12"/>
  <c r="I305" i="12"/>
  <c r="J305" i="12"/>
  <c r="K305" i="12"/>
  <c r="B306" i="12"/>
  <c r="C306" i="12"/>
  <c r="D306" i="12"/>
  <c r="E306" i="12"/>
  <c r="G306" i="12"/>
  <c r="H306" i="12"/>
  <c r="I306" i="12"/>
  <c r="J306" i="12"/>
  <c r="K306" i="12"/>
  <c r="B307" i="12"/>
  <c r="C307" i="12"/>
  <c r="D307" i="12"/>
  <c r="E307" i="12"/>
  <c r="G307" i="12"/>
  <c r="H307" i="12"/>
  <c r="I307" i="12"/>
  <c r="J307" i="12"/>
  <c r="K307" i="12"/>
  <c r="B308" i="12"/>
  <c r="C308" i="12"/>
  <c r="D308" i="12"/>
  <c r="E308" i="12"/>
  <c r="G308" i="12"/>
  <c r="H308" i="12"/>
  <c r="I308" i="12"/>
  <c r="J308" i="12"/>
  <c r="K308" i="12"/>
  <c r="B309" i="12"/>
  <c r="C309" i="12"/>
  <c r="D309" i="12"/>
  <c r="E309" i="12"/>
  <c r="G309" i="12"/>
  <c r="H309" i="12"/>
  <c r="I309" i="12"/>
  <c r="J309" i="12"/>
  <c r="K309" i="12"/>
  <c r="B310" i="12"/>
  <c r="C310" i="12"/>
  <c r="D310" i="12"/>
  <c r="E310" i="12"/>
  <c r="G310" i="12"/>
  <c r="H310" i="12"/>
  <c r="I310" i="12"/>
  <c r="J310" i="12"/>
  <c r="K310" i="12"/>
  <c r="B311" i="12"/>
  <c r="C311" i="12"/>
  <c r="D311" i="12"/>
  <c r="E311" i="12"/>
  <c r="G311" i="12"/>
  <c r="H311" i="12"/>
  <c r="I311" i="12"/>
  <c r="J311" i="12"/>
  <c r="K311" i="12"/>
  <c r="B312" i="12"/>
  <c r="C312" i="12"/>
  <c r="D312" i="12"/>
  <c r="E312" i="12"/>
  <c r="G312" i="12"/>
  <c r="H312" i="12"/>
  <c r="I312" i="12"/>
  <c r="J312" i="12"/>
  <c r="K312" i="12"/>
  <c r="B313" i="12"/>
  <c r="C313" i="12"/>
  <c r="D313" i="12"/>
  <c r="E313" i="12"/>
  <c r="G313" i="12"/>
  <c r="H313" i="12"/>
  <c r="I313" i="12"/>
  <c r="J313" i="12"/>
  <c r="K313" i="12"/>
  <c r="B314" i="12"/>
  <c r="C314" i="12"/>
  <c r="D314" i="12"/>
  <c r="E314" i="12"/>
  <c r="G314" i="12"/>
  <c r="H314" i="12"/>
  <c r="I314" i="12"/>
  <c r="J314" i="12"/>
  <c r="K314" i="12"/>
  <c r="B315" i="12"/>
  <c r="C315" i="12"/>
  <c r="D315" i="12"/>
  <c r="E315" i="12"/>
  <c r="G315" i="12"/>
  <c r="H315" i="12"/>
  <c r="I315" i="12"/>
  <c r="J315" i="12"/>
  <c r="K315" i="12"/>
  <c r="B316" i="12"/>
  <c r="C316" i="12"/>
  <c r="D316" i="12"/>
  <c r="E316" i="12"/>
  <c r="G316" i="12"/>
  <c r="H316" i="12"/>
  <c r="I316" i="12"/>
  <c r="J316" i="12"/>
  <c r="K316" i="12"/>
  <c r="B317" i="12"/>
  <c r="C317" i="12"/>
  <c r="D317" i="12"/>
  <c r="E317" i="12"/>
  <c r="G317" i="12"/>
  <c r="H317" i="12"/>
  <c r="I317" i="12"/>
  <c r="J317" i="12"/>
  <c r="K317" i="12"/>
  <c r="B318" i="12"/>
  <c r="C318" i="12"/>
  <c r="D318" i="12"/>
  <c r="E318" i="12"/>
  <c r="G318" i="12"/>
  <c r="H318" i="12"/>
  <c r="I318" i="12"/>
  <c r="J318" i="12"/>
  <c r="K318" i="12"/>
  <c r="B319" i="12"/>
  <c r="C319" i="12"/>
  <c r="D319" i="12"/>
  <c r="E319" i="12"/>
  <c r="G319" i="12"/>
  <c r="H319" i="12"/>
  <c r="I319" i="12"/>
  <c r="J319" i="12"/>
  <c r="K319" i="12"/>
  <c r="B320" i="12"/>
  <c r="C320" i="12"/>
  <c r="D320" i="12"/>
  <c r="E320" i="12"/>
  <c r="G320" i="12"/>
  <c r="H320" i="12"/>
  <c r="I320" i="12"/>
  <c r="J320" i="12"/>
  <c r="K320" i="12"/>
  <c r="B321" i="12"/>
  <c r="C321" i="12"/>
  <c r="D321" i="12"/>
  <c r="E321" i="12"/>
  <c r="G321" i="12"/>
  <c r="H321" i="12"/>
  <c r="I321" i="12"/>
  <c r="J321" i="12"/>
  <c r="K321" i="12"/>
  <c r="B322" i="12"/>
  <c r="C322" i="12"/>
  <c r="D322" i="12"/>
  <c r="E322" i="12"/>
  <c r="G322" i="12"/>
  <c r="H322" i="12"/>
  <c r="I322" i="12"/>
  <c r="J322" i="12"/>
  <c r="K322" i="12"/>
  <c r="B323" i="12"/>
  <c r="C323" i="12"/>
  <c r="D323" i="12"/>
  <c r="E323" i="12"/>
  <c r="G323" i="12"/>
  <c r="H323" i="12"/>
  <c r="I323" i="12"/>
  <c r="J323" i="12"/>
  <c r="K323" i="12"/>
  <c r="B324" i="12"/>
  <c r="C324" i="12"/>
  <c r="D324" i="12"/>
  <c r="E324" i="12"/>
  <c r="G324" i="12"/>
  <c r="H324" i="12"/>
  <c r="I324" i="12"/>
  <c r="J324" i="12"/>
  <c r="K324" i="12"/>
  <c r="B325" i="12"/>
  <c r="C325" i="12"/>
  <c r="D325" i="12"/>
  <c r="E325" i="12"/>
  <c r="G325" i="12"/>
  <c r="H325" i="12"/>
  <c r="I325" i="12"/>
  <c r="J325" i="12"/>
  <c r="K325" i="12"/>
  <c r="B326" i="12"/>
  <c r="C326" i="12"/>
  <c r="D326" i="12"/>
  <c r="E326" i="12"/>
  <c r="G326" i="12"/>
  <c r="H326" i="12"/>
  <c r="I326" i="12"/>
  <c r="J326" i="12"/>
  <c r="K326" i="12"/>
  <c r="B327" i="12"/>
  <c r="C327" i="12"/>
  <c r="D327" i="12"/>
  <c r="E327" i="12"/>
  <c r="G327" i="12"/>
  <c r="H327" i="12"/>
  <c r="I327" i="12"/>
  <c r="J327" i="12"/>
  <c r="K327" i="12"/>
  <c r="B328" i="12"/>
  <c r="C328" i="12"/>
  <c r="D328" i="12"/>
  <c r="E328" i="12"/>
  <c r="G328" i="12"/>
  <c r="H328" i="12"/>
  <c r="I328" i="12"/>
  <c r="J328" i="12"/>
  <c r="K328" i="12"/>
  <c r="B329" i="12"/>
  <c r="C329" i="12"/>
  <c r="D329" i="12"/>
  <c r="E329" i="12"/>
  <c r="G329" i="12"/>
  <c r="H329" i="12"/>
  <c r="I329" i="12"/>
  <c r="J329" i="12"/>
  <c r="K329" i="12"/>
  <c r="B330" i="12"/>
  <c r="C330" i="12"/>
  <c r="D330" i="12"/>
  <c r="E330" i="12"/>
  <c r="G330" i="12"/>
  <c r="H330" i="12"/>
  <c r="I330" i="12"/>
  <c r="J330" i="12"/>
  <c r="K330" i="12"/>
  <c r="B331" i="12"/>
  <c r="C331" i="12"/>
  <c r="D331" i="12"/>
  <c r="E331" i="12"/>
  <c r="G331" i="12"/>
  <c r="H331" i="12"/>
  <c r="I331" i="12"/>
  <c r="J331" i="12"/>
  <c r="K331" i="12"/>
  <c r="B332" i="12"/>
  <c r="C332" i="12"/>
  <c r="D332" i="12"/>
  <c r="E332" i="12"/>
  <c r="G332" i="12"/>
  <c r="H332" i="12"/>
  <c r="I332" i="12"/>
  <c r="J332" i="12"/>
  <c r="K332" i="12"/>
  <c r="B333" i="12"/>
  <c r="C333" i="12"/>
  <c r="D333" i="12"/>
  <c r="E333" i="12"/>
  <c r="G333" i="12"/>
  <c r="H333" i="12"/>
  <c r="I333" i="12"/>
  <c r="J333" i="12"/>
  <c r="K333" i="12"/>
  <c r="B334" i="12"/>
  <c r="C334" i="12"/>
  <c r="D334" i="12"/>
  <c r="E334" i="12"/>
  <c r="G334" i="12"/>
  <c r="H334" i="12"/>
  <c r="I334" i="12"/>
  <c r="J334" i="12"/>
  <c r="K334" i="12"/>
  <c r="B335" i="12"/>
  <c r="C335" i="12"/>
  <c r="D335" i="12"/>
  <c r="E335" i="12"/>
  <c r="G335" i="12"/>
  <c r="H335" i="12"/>
  <c r="I335" i="12"/>
  <c r="J335" i="12"/>
  <c r="K335" i="12"/>
  <c r="B336" i="12"/>
  <c r="C336" i="12"/>
  <c r="D336" i="12"/>
  <c r="E336" i="12"/>
  <c r="G336" i="12"/>
  <c r="H336" i="12"/>
  <c r="I336" i="12"/>
  <c r="J336" i="12"/>
  <c r="K336" i="12"/>
  <c r="B337" i="12"/>
  <c r="C337" i="12"/>
  <c r="D337" i="12"/>
  <c r="E337" i="12"/>
  <c r="G337" i="12"/>
  <c r="H337" i="12"/>
  <c r="I337" i="12"/>
  <c r="J337" i="12"/>
  <c r="K337" i="12"/>
  <c r="B338" i="12"/>
  <c r="C338" i="12"/>
  <c r="D338" i="12"/>
  <c r="E338" i="12"/>
  <c r="G338" i="12"/>
  <c r="H338" i="12"/>
  <c r="I338" i="12"/>
  <c r="J338" i="12"/>
  <c r="K338" i="12"/>
  <c r="B339" i="12"/>
  <c r="C339" i="12"/>
  <c r="D339" i="12"/>
  <c r="E339" i="12"/>
  <c r="G339" i="12"/>
  <c r="H339" i="12"/>
  <c r="I339" i="12"/>
  <c r="J339" i="12"/>
  <c r="K339" i="12"/>
  <c r="B340" i="12"/>
  <c r="C340" i="12"/>
  <c r="D340" i="12"/>
  <c r="E340" i="12"/>
  <c r="G340" i="12"/>
  <c r="H340" i="12"/>
  <c r="I340" i="12"/>
  <c r="J340" i="12"/>
  <c r="K340" i="12"/>
  <c r="B341" i="12"/>
  <c r="C341" i="12"/>
  <c r="D341" i="12"/>
  <c r="E341" i="12"/>
  <c r="G341" i="12"/>
  <c r="H341" i="12"/>
  <c r="I341" i="12"/>
  <c r="J341" i="12"/>
  <c r="K341" i="12"/>
  <c r="B342" i="12"/>
  <c r="C342" i="12"/>
  <c r="D342" i="12"/>
  <c r="E342" i="12"/>
  <c r="G342" i="12"/>
  <c r="H342" i="12"/>
  <c r="I342" i="12"/>
  <c r="J342" i="12"/>
  <c r="K342" i="12"/>
  <c r="B343" i="12"/>
  <c r="C343" i="12"/>
  <c r="D343" i="12"/>
  <c r="E343" i="12"/>
  <c r="G343" i="12"/>
  <c r="H343" i="12"/>
  <c r="I343" i="12"/>
  <c r="J343" i="12"/>
  <c r="K343" i="12"/>
  <c r="B344" i="12"/>
  <c r="C344" i="12"/>
  <c r="D344" i="12"/>
  <c r="E344" i="12"/>
  <c r="G344" i="12"/>
  <c r="H344" i="12"/>
  <c r="I344" i="12"/>
  <c r="J344" i="12"/>
  <c r="K344" i="12"/>
  <c r="B345" i="12"/>
  <c r="C345" i="12"/>
  <c r="D345" i="12"/>
  <c r="E345" i="12"/>
  <c r="G345" i="12"/>
  <c r="H345" i="12"/>
  <c r="I345" i="12"/>
  <c r="J345" i="12"/>
  <c r="K345" i="12"/>
  <c r="B346" i="12"/>
  <c r="C346" i="12"/>
  <c r="D346" i="12"/>
  <c r="E346" i="12"/>
  <c r="G346" i="12"/>
  <c r="H346" i="12"/>
  <c r="I346" i="12"/>
  <c r="J346" i="12"/>
  <c r="K346" i="12"/>
  <c r="B347" i="12"/>
  <c r="C347" i="12"/>
  <c r="D347" i="12"/>
  <c r="E347" i="12"/>
  <c r="G347" i="12"/>
  <c r="H347" i="12"/>
  <c r="I347" i="12"/>
  <c r="J347" i="12"/>
  <c r="K347" i="12"/>
  <c r="B348" i="12"/>
  <c r="C348" i="12"/>
  <c r="D348" i="12"/>
  <c r="E348" i="12"/>
  <c r="G348" i="12"/>
  <c r="H348" i="12"/>
  <c r="I348" i="12"/>
  <c r="J348" i="12"/>
  <c r="K348" i="12"/>
  <c r="B349" i="12"/>
  <c r="C349" i="12"/>
  <c r="D349" i="12"/>
  <c r="E349" i="12"/>
  <c r="G349" i="12"/>
  <c r="H349" i="12"/>
  <c r="I349" i="12"/>
  <c r="J349" i="12"/>
  <c r="K349" i="12"/>
  <c r="B350" i="12"/>
  <c r="C350" i="12"/>
  <c r="D350" i="12"/>
  <c r="E350" i="12"/>
  <c r="G350" i="12"/>
  <c r="H350" i="12"/>
  <c r="I350" i="12"/>
  <c r="J350" i="12"/>
  <c r="K350" i="12"/>
  <c r="B351" i="12"/>
  <c r="C351" i="12"/>
  <c r="D351" i="12"/>
  <c r="E351" i="12"/>
  <c r="G351" i="12"/>
  <c r="H351" i="12"/>
  <c r="I351" i="12"/>
  <c r="J351" i="12"/>
  <c r="K351" i="12"/>
  <c r="B352" i="12"/>
  <c r="C352" i="12"/>
  <c r="D352" i="12"/>
  <c r="E352" i="12"/>
  <c r="G352" i="12"/>
  <c r="H352" i="12"/>
  <c r="I352" i="12"/>
  <c r="J352" i="12"/>
  <c r="K352" i="12"/>
  <c r="B353" i="12"/>
  <c r="C353" i="12"/>
  <c r="D353" i="12"/>
  <c r="E353" i="12"/>
  <c r="G353" i="12"/>
  <c r="H353" i="12"/>
  <c r="I353" i="12"/>
  <c r="J353" i="12"/>
  <c r="K353" i="12"/>
  <c r="B354" i="12"/>
  <c r="C354" i="12"/>
  <c r="D354" i="12"/>
  <c r="E354" i="12"/>
  <c r="G354" i="12"/>
  <c r="H354" i="12"/>
  <c r="I354" i="12"/>
  <c r="J354" i="12"/>
  <c r="K354" i="12"/>
  <c r="B355" i="12"/>
  <c r="C355" i="12"/>
  <c r="D355" i="12"/>
  <c r="E355" i="12"/>
  <c r="G355" i="12"/>
  <c r="H355" i="12"/>
  <c r="I355" i="12"/>
  <c r="J355" i="12"/>
  <c r="K355" i="12"/>
  <c r="B356" i="12"/>
  <c r="C356" i="12"/>
  <c r="D356" i="12"/>
  <c r="E356" i="12"/>
  <c r="G356" i="12"/>
  <c r="H356" i="12"/>
  <c r="I356" i="12"/>
  <c r="J356" i="12"/>
  <c r="K356" i="12"/>
  <c r="B357" i="12"/>
  <c r="C357" i="12"/>
  <c r="D357" i="12"/>
  <c r="E357" i="12"/>
  <c r="G357" i="12"/>
  <c r="H357" i="12"/>
  <c r="I357" i="12"/>
  <c r="J357" i="12"/>
  <c r="K357" i="12"/>
  <c r="B358" i="12"/>
  <c r="C358" i="12"/>
  <c r="D358" i="12"/>
  <c r="E358" i="12"/>
  <c r="G358" i="12"/>
  <c r="H358" i="12"/>
  <c r="I358" i="12"/>
  <c r="J358" i="12"/>
  <c r="K358" i="12"/>
  <c r="B359" i="12"/>
  <c r="C359" i="12"/>
  <c r="D359" i="12"/>
  <c r="E359" i="12"/>
  <c r="G359" i="12"/>
  <c r="H359" i="12"/>
  <c r="I359" i="12"/>
  <c r="J359" i="12"/>
  <c r="K359" i="12"/>
  <c r="B360" i="12"/>
  <c r="C360" i="12"/>
  <c r="D360" i="12"/>
  <c r="E360" i="12"/>
  <c r="G360" i="12"/>
  <c r="H360" i="12"/>
  <c r="I360" i="12"/>
  <c r="J360" i="12"/>
  <c r="K360" i="12"/>
  <c r="B361" i="12"/>
  <c r="C361" i="12"/>
  <c r="D361" i="12"/>
  <c r="E361" i="12"/>
  <c r="G361" i="12"/>
  <c r="H361" i="12"/>
  <c r="I361" i="12"/>
  <c r="J361" i="12"/>
  <c r="K361" i="12"/>
  <c r="B362" i="12"/>
  <c r="C362" i="12"/>
  <c r="D362" i="12"/>
  <c r="E362" i="12"/>
  <c r="G362" i="12"/>
  <c r="H362" i="12"/>
  <c r="I362" i="12"/>
  <c r="J362" i="12"/>
  <c r="K362" i="12"/>
  <c r="B363" i="12"/>
  <c r="C363" i="12"/>
  <c r="D363" i="12"/>
  <c r="E363" i="12"/>
  <c r="G363" i="12"/>
  <c r="H363" i="12"/>
  <c r="I363" i="12"/>
  <c r="J363" i="12"/>
  <c r="K363" i="12"/>
  <c r="B364" i="12"/>
  <c r="C364" i="12"/>
  <c r="D364" i="12"/>
  <c r="E364" i="12"/>
  <c r="G364" i="12"/>
  <c r="H364" i="12"/>
  <c r="I364" i="12"/>
  <c r="J364" i="12"/>
  <c r="K364" i="12"/>
  <c r="B365" i="12"/>
  <c r="C365" i="12"/>
  <c r="D365" i="12"/>
  <c r="E365" i="12"/>
  <c r="G365" i="12"/>
  <c r="H365" i="12"/>
  <c r="I365" i="12"/>
  <c r="J365" i="12"/>
  <c r="K365" i="12"/>
  <c r="B366" i="12"/>
  <c r="C366" i="12"/>
  <c r="D366" i="12"/>
  <c r="E366" i="12"/>
  <c r="G366" i="12"/>
  <c r="H366" i="12"/>
  <c r="I366" i="12"/>
  <c r="J366" i="12"/>
  <c r="K366" i="12"/>
  <c r="B367" i="12"/>
  <c r="C367" i="12"/>
  <c r="D367" i="12"/>
  <c r="E367" i="12"/>
  <c r="G367" i="12"/>
  <c r="H367" i="12"/>
  <c r="I367" i="12"/>
  <c r="J367" i="12"/>
  <c r="K367" i="12"/>
  <c r="B368" i="12"/>
  <c r="C368" i="12"/>
  <c r="D368" i="12"/>
  <c r="E368" i="12"/>
  <c r="G368" i="12"/>
  <c r="H368" i="12"/>
  <c r="I368" i="12"/>
  <c r="J368" i="12"/>
  <c r="K368" i="12"/>
  <c r="B369" i="12"/>
  <c r="C369" i="12"/>
  <c r="D369" i="12"/>
  <c r="E369" i="12"/>
  <c r="G369" i="12"/>
  <c r="H369" i="12"/>
  <c r="I369" i="12"/>
  <c r="J369" i="12"/>
  <c r="K369" i="12"/>
  <c r="B370" i="12"/>
  <c r="C370" i="12"/>
  <c r="D370" i="12"/>
  <c r="E370" i="12"/>
  <c r="G370" i="12"/>
  <c r="H370" i="12"/>
  <c r="I370" i="12"/>
  <c r="J370" i="12"/>
  <c r="K370" i="12"/>
  <c r="B371" i="12"/>
  <c r="C371" i="12"/>
  <c r="D371" i="12"/>
  <c r="E371" i="12"/>
  <c r="G371" i="12"/>
  <c r="H371" i="12"/>
  <c r="I371" i="12"/>
  <c r="J371" i="12"/>
  <c r="K371" i="12"/>
  <c r="B372" i="12"/>
  <c r="C372" i="12"/>
  <c r="D372" i="12"/>
  <c r="E372" i="12"/>
  <c r="G372" i="12"/>
  <c r="H372" i="12"/>
  <c r="I372" i="12"/>
  <c r="J372" i="12"/>
  <c r="K372" i="12"/>
  <c r="B373" i="12"/>
  <c r="C373" i="12"/>
  <c r="D373" i="12"/>
  <c r="E373" i="12"/>
  <c r="G373" i="12"/>
  <c r="H373" i="12"/>
  <c r="I373" i="12"/>
  <c r="J373" i="12"/>
  <c r="K373" i="12"/>
  <c r="B374" i="12"/>
  <c r="C374" i="12"/>
  <c r="D374" i="12"/>
  <c r="E374" i="12"/>
  <c r="G374" i="12"/>
  <c r="H374" i="12"/>
  <c r="I374" i="12"/>
  <c r="J374" i="12"/>
  <c r="K374" i="12"/>
  <c r="B375" i="12"/>
  <c r="C375" i="12"/>
  <c r="D375" i="12"/>
  <c r="E375" i="12"/>
  <c r="G375" i="12"/>
  <c r="H375" i="12"/>
  <c r="I375" i="12"/>
  <c r="J375" i="12"/>
  <c r="K375" i="12"/>
  <c r="B376" i="12"/>
  <c r="C376" i="12"/>
  <c r="D376" i="12"/>
  <c r="E376" i="12"/>
  <c r="G376" i="12"/>
  <c r="H376" i="12"/>
  <c r="I376" i="12"/>
  <c r="J376" i="12"/>
  <c r="K376" i="12"/>
  <c r="B377" i="12"/>
  <c r="C377" i="12"/>
  <c r="D377" i="12"/>
  <c r="E377" i="12"/>
  <c r="G377" i="12"/>
  <c r="H377" i="12"/>
  <c r="I377" i="12"/>
  <c r="J377" i="12"/>
  <c r="K377" i="12"/>
  <c r="B378" i="12"/>
  <c r="C378" i="12"/>
  <c r="D378" i="12"/>
  <c r="E378" i="12"/>
  <c r="G378" i="12"/>
  <c r="H378" i="12"/>
  <c r="I378" i="12"/>
  <c r="J378" i="12"/>
  <c r="K378" i="12"/>
  <c r="B379" i="12"/>
  <c r="C379" i="12"/>
  <c r="D379" i="12"/>
  <c r="E379" i="12"/>
  <c r="G379" i="12"/>
  <c r="H379" i="12"/>
  <c r="I379" i="12"/>
  <c r="J379" i="12"/>
  <c r="K379" i="12"/>
  <c r="B380" i="12"/>
  <c r="C380" i="12"/>
  <c r="D380" i="12"/>
  <c r="E380" i="12"/>
  <c r="G380" i="12"/>
  <c r="H380" i="12"/>
  <c r="I380" i="12"/>
  <c r="J380" i="12"/>
  <c r="K380" i="12"/>
  <c r="B381" i="12"/>
  <c r="C381" i="12"/>
  <c r="D381" i="12"/>
  <c r="E381" i="12"/>
  <c r="G381" i="12"/>
  <c r="H381" i="12"/>
  <c r="I381" i="12"/>
  <c r="J381" i="12"/>
  <c r="K381" i="12"/>
  <c r="B382" i="12"/>
  <c r="C382" i="12"/>
  <c r="D382" i="12"/>
  <c r="E382" i="12"/>
  <c r="G382" i="12"/>
  <c r="H382" i="12"/>
  <c r="I382" i="12"/>
  <c r="J382" i="12"/>
  <c r="K382" i="12"/>
  <c r="B383" i="12"/>
  <c r="C383" i="12"/>
  <c r="D383" i="12"/>
  <c r="E383" i="12"/>
  <c r="G383" i="12"/>
  <c r="H383" i="12"/>
  <c r="I383" i="12"/>
  <c r="J383" i="12"/>
  <c r="K383" i="12"/>
  <c r="B384" i="12"/>
  <c r="C384" i="12"/>
  <c r="D384" i="12"/>
  <c r="E384" i="12"/>
  <c r="G384" i="12"/>
  <c r="H384" i="12"/>
  <c r="I384" i="12"/>
  <c r="J384" i="12"/>
  <c r="K384" i="12"/>
  <c r="B385" i="12"/>
  <c r="C385" i="12"/>
  <c r="D385" i="12"/>
  <c r="E385" i="12"/>
  <c r="G385" i="12"/>
  <c r="H385" i="12"/>
  <c r="I385" i="12"/>
  <c r="J385" i="12"/>
  <c r="K385" i="12"/>
  <c r="B386" i="12"/>
  <c r="C386" i="12"/>
  <c r="D386" i="12"/>
  <c r="E386" i="12"/>
  <c r="G386" i="12"/>
  <c r="H386" i="12"/>
  <c r="I386" i="12"/>
  <c r="J386" i="12"/>
  <c r="K386" i="12"/>
  <c r="B387" i="12"/>
  <c r="C387" i="12"/>
  <c r="D387" i="12"/>
  <c r="E387" i="12"/>
  <c r="G387" i="12"/>
  <c r="H387" i="12"/>
  <c r="I387" i="12"/>
  <c r="J387" i="12"/>
  <c r="K387" i="12"/>
  <c r="B388" i="12"/>
  <c r="C388" i="12"/>
  <c r="D388" i="12"/>
  <c r="E388" i="12"/>
  <c r="G388" i="12"/>
  <c r="H388" i="12"/>
  <c r="I388" i="12"/>
  <c r="J388" i="12"/>
  <c r="K388" i="12"/>
  <c r="B389" i="12"/>
  <c r="C389" i="12"/>
  <c r="D389" i="12"/>
  <c r="E389" i="12"/>
  <c r="G389" i="12"/>
  <c r="H389" i="12"/>
  <c r="I389" i="12"/>
  <c r="J389" i="12"/>
  <c r="K389" i="12"/>
  <c r="B390" i="12"/>
  <c r="C390" i="12"/>
  <c r="D390" i="12"/>
  <c r="E390" i="12"/>
  <c r="G390" i="12"/>
  <c r="H390" i="12"/>
  <c r="I390" i="12"/>
  <c r="J390" i="12"/>
  <c r="K390" i="12"/>
  <c r="B391" i="12"/>
  <c r="C391" i="12"/>
  <c r="D391" i="12"/>
  <c r="E391" i="12"/>
  <c r="G391" i="12"/>
  <c r="H391" i="12"/>
  <c r="I391" i="12"/>
  <c r="J391" i="12"/>
  <c r="K391" i="12"/>
  <c r="B392" i="12"/>
  <c r="C392" i="12"/>
  <c r="D392" i="12"/>
  <c r="E392" i="12"/>
  <c r="G392" i="12"/>
  <c r="H392" i="12"/>
  <c r="I392" i="12"/>
  <c r="J392" i="12"/>
  <c r="K392" i="12"/>
  <c r="B393" i="12"/>
  <c r="C393" i="12"/>
  <c r="D393" i="12"/>
  <c r="E393" i="12"/>
  <c r="G393" i="12"/>
  <c r="H393" i="12"/>
  <c r="I393" i="12"/>
  <c r="J393" i="12"/>
  <c r="K393" i="12"/>
  <c r="B394" i="12"/>
  <c r="C394" i="12"/>
  <c r="D394" i="12"/>
  <c r="E394" i="12"/>
  <c r="G394" i="12"/>
  <c r="H394" i="12"/>
  <c r="I394" i="12"/>
  <c r="J394" i="12"/>
  <c r="K394" i="12"/>
  <c r="B395" i="12"/>
  <c r="C395" i="12"/>
  <c r="D395" i="12"/>
  <c r="E395" i="12"/>
  <c r="G395" i="12"/>
  <c r="H395" i="12"/>
  <c r="I395" i="12"/>
  <c r="J395" i="12"/>
  <c r="K395" i="12"/>
  <c r="B396" i="12"/>
  <c r="C396" i="12"/>
  <c r="D396" i="12"/>
  <c r="E396" i="12"/>
  <c r="G396" i="12"/>
  <c r="H396" i="12"/>
  <c r="I396" i="12"/>
  <c r="J396" i="12"/>
  <c r="K396" i="12"/>
  <c r="B397" i="12"/>
  <c r="C397" i="12"/>
  <c r="D397" i="12"/>
  <c r="E397" i="12"/>
  <c r="G397" i="12"/>
  <c r="H397" i="12"/>
  <c r="I397" i="12"/>
  <c r="J397" i="12"/>
  <c r="K397" i="12"/>
  <c r="B398" i="12"/>
  <c r="C398" i="12"/>
  <c r="D398" i="12"/>
  <c r="E398" i="12"/>
  <c r="G398" i="12"/>
  <c r="H398" i="12"/>
  <c r="I398" i="12"/>
  <c r="J398" i="12"/>
  <c r="K398" i="12"/>
  <c r="B399" i="12"/>
  <c r="C399" i="12"/>
  <c r="D399" i="12"/>
  <c r="E399" i="12"/>
  <c r="G399" i="12"/>
  <c r="H399" i="12"/>
  <c r="I399" i="12"/>
  <c r="J399" i="12"/>
  <c r="K399" i="12"/>
  <c r="B400" i="12"/>
  <c r="C400" i="12"/>
  <c r="D400" i="12"/>
  <c r="E400" i="12"/>
  <c r="G400" i="12"/>
  <c r="H400" i="12"/>
  <c r="I400" i="12"/>
  <c r="J400" i="12"/>
  <c r="K400" i="12"/>
  <c r="B401" i="12"/>
  <c r="C401" i="12"/>
  <c r="D401" i="12"/>
  <c r="E401" i="12"/>
  <c r="G401" i="12"/>
  <c r="H401" i="12"/>
  <c r="I401" i="12"/>
  <c r="J401" i="12"/>
  <c r="K401" i="12"/>
  <c r="B402" i="12"/>
  <c r="C402" i="12"/>
  <c r="D402" i="12"/>
  <c r="E402" i="12"/>
  <c r="G402" i="12"/>
  <c r="H402" i="12"/>
  <c r="I402" i="12"/>
  <c r="J402" i="12"/>
  <c r="K402" i="12"/>
  <c r="B403" i="12"/>
  <c r="C403" i="12"/>
  <c r="D403" i="12"/>
  <c r="E403" i="12"/>
  <c r="G403" i="12"/>
  <c r="H403" i="12"/>
  <c r="I403" i="12"/>
  <c r="J403" i="12"/>
  <c r="K403" i="12"/>
  <c r="B404" i="12"/>
  <c r="C404" i="12"/>
  <c r="D404" i="12"/>
  <c r="E404" i="12"/>
  <c r="G404" i="12"/>
  <c r="H404" i="12"/>
  <c r="I404" i="12"/>
  <c r="J404" i="12"/>
  <c r="K404" i="12"/>
  <c r="B405" i="12"/>
  <c r="C405" i="12"/>
  <c r="D405" i="12"/>
  <c r="E405" i="12"/>
  <c r="G405" i="12"/>
  <c r="H405" i="12"/>
  <c r="I405" i="12"/>
  <c r="J405" i="12"/>
  <c r="K405" i="12"/>
  <c r="B406" i="12"/>
  <c r="C406" i="12"/>
  <c r="D406" i="12"/>
  <c r="E406" i="12"/>
  <c r="G406" i="12"/>
  <c r="H406" i="12"/>
  <c r="I406" i="12"/>
  <c r="J406" i="12"/>
  <c r="K406" i="12"/>
  <c r="B407" i="12"/>
  <c r="C407" i="12"/>
  <c r="D407" i="12"/>
  <c r="E407" i="12"/>
  <c r="G407" i="12"/>
  <c r="H407" i="12"/>
  <c r="I407" i="12"/>
  <c r="J407" i="12"/>
  <c r="K407" i="12"/>
  <c r="B408" i="12"/>
  <c r="C408" i="12"/>
  <c r="D408" i="12"/>
  <c r="E408" i="12"/>
  <c r="G408" i="12"/>
  <c r="H408" i="12"/>
  <c r="I408" i="12"/>
  <c r="J408" i="12"/>
  <c r="K408" i="12"/>
  <c r="B409" i="12"/>
  <c r="C409" i="12"/>
  <c r="D409" i="12"/>
  <c r="E409" i="12"/>
  <c r="G409" i="12"/>
  <c r="H409" i="12"/>
  <c r="I409" i="12"/>
  <c r="J409" i="12"/>
  <c r="K409" i="12"/>
  <c r="B410" i="12"/>
  <c r="C410" i="12"/>
  <c r="D410" i="12"/>
  <c r="E410" i="12"/>
  <c r="G410" i="12"/>
  <c r="H410" i="12"/>
  <c r="I410" i="12"/>
  <c r="J410" i="12"/>
  <c r="K410" i="12"/>
  <c r="B411" i="12"/>
  <c r="C411" i="12"/>
  <c r="D411" i="12"/>
  <c r="E411" i="12"/>
  <c r="G411" i="12"/>
  <c r="H411" i="12"/>
  <c r="I411" i="12"/>
  <c r="J411" i="12"/>
  <c r="K411" i="12"/>
  <c r="B412" i="12"/>
  <c r="C412" i="12"/>
  <c r="D412" i="12"/>
  <c r="E412" i="12"/>
  <c r="G412" i="12"/>
  <c r="H412" i="12"/>
  <c r="I412" i="12"/>
  <c r="J412" i="12"/>
  <c r="K412" i="12"/>
  <c r="B413" i="12"/>
  <c r="C413" i="12"/>
  <c r="D413" i="12"/>
  <c r="E413" i="12"/>
  <c r="G413" i="12"/>
  <c r="H413" i="12"/>
  <c r="I413" i="12"/>
  <c r="J413" i="12"/>
  <c r="K413" i="12"/>
  <c r="B414" i="12"/>
  <c r="C414" i="12"/>
  <c r="D414" i="12"/>
  <c r="E414" i="12"/>
  <c r="G414" i="12"/>
  <c r="H414" i="12"/>
  <c r="I414" i="12"/>
  <c r="J414" i="12"/>
  <c r="K414" i="12"/>
  <c r="B415" i="12"/>
  <c r="C415" i="12"/>
  <c r="D415" i="12"/>
  <c r="E415" i="12"/>
  <c r="G415" i="12"/>
  <c r="H415" i="12"/>
  <c r="I415" i="12"/>
  <c r="J415" i="12"/>
  <c r="K415" i="12"/>
  <c r="B416" i="12"/>
  <c r="C416" i="12"/>
  <c r="D416" i="12"/>
  <c r="E416" i="12"/>
  <c r="G416" i="12"/>
  <c r="H416" i="12"/>
  <c r="I416" i="12"/>
  <c r="J416" i="12"/>
  <c r="K416" i="12"/>
  <c r="B417" i="12"/>
  <c r="C417" i="12"/>
  <c r="D417" i="12"/>
  <c r="E417" i="12"/>
  <c r="G417" i="12"/>
  <c r="H417" i="12"/>
  <c r="I417" i="12"/>
  <c r="J417" i="12"/>
  <c r="K417" i="12"/>
  <c r="B418" i="12"/>
  <c r="C418" i="12"/>
  <c r="D418" i="12"/>
  <c r="E418" i="12"/>
  <c r="G418" i="12"/>
  <c r="H418" i="12"/>
  <c r="I418" i="12"/>
  <c r="J418" i="12"/>
  <c r="K418" i="12"/>
  <c r="B419" i="12"/>
  <c r="C419" i="12"/>
  <c r="D419" i="12"/>
  <c r="E419" i="12"/>
  <c r="G419" i="12"/>
  <c r="H419" i="12"/>
  <c r="I419" i="12"/>
  <c r="J419" i="12"/>
  <c r="K419" i="12"/>
  <c r="B420" i="12"/>
  <c r="C420" i="12"/>
  <c r="D420" i="12"/>
  <c r="E420" i="12"/>
  <c r="G420" i="12"/>
  <c r="H420" i="12"/>
  <c r="I420" i="12"/>
  <c r="J420" i="12"/>
  <c r="K420" i="12"/>
  <c r="B421" i="12"/>
  <c r="C421" i="12"/>
  <c r="D421" i="12"/>
  <c r="E421" i="12"/>
  <c r="G421" i="12"/>
  <c r="H421" i="12"/>
  <c r="I421" i="12"/>
  <c r="J421" i="12"/>
  <c r="K421" i="12"/>
  <c r="B422" i="12"/>
  <c r="C422" i="12"/>
  <c r="D422" i="12"/>
  <c r="E422" i="12"/>
  <c r="G422" i="12"/>
  <c r="H422" i="12"/>
  <c r="I422" i="12"/>
  <c r="J422" i="12"/>
  <c r="K422" i="12"/>
  <c r="B423" i="12"/>
  <c r="C423" i="12"/>
  <c r="D423" i="12"/>
  <c r="E423" i="12"/>
  <c r="G423" i="12"/>
  <c r="H423" i="12"/>
  <c r="I423" i="12"/>
  <c r="J423" i="12"/>
  <c r="K423" i="12"/>
  <c r="B424" i="12"/>
  <c r="C424" i="12"/>
  <c r="D424" i="12"/>
  <c r="E424" i="12"/>
  <c r="G424" i="12"/>
  <c r="H424" i="12"/>
  <c r="I424" i="12"/>
  <c r="J424" i="12"/>
  <c r="K424" i="12"/>
  <c r="B425" i="12"/>
  <c r="C425" i="12"/>
  <c r="D425" i="12"/>
  <c r="E425" i="12"/>
  <c r="G425" i="12"/>
  <c r="H425" i="12"/>
  <c r="I425" i="12"/>
  <c r="J425" i="12"/>
  <c r="K425" i="12"/>
  <c r="B426" i="12"/>
  <c r="C426" i="12"/>
  <c r="D426" i="12"/>
  <c r="E426" i="12"/>
  <c r="G426" i="12"/>
  <c r="H426" i="12"/>
  <c r="I426" i="12"/>
  <c r="J426" i="12"/>
  <c r="K426" i="12"/>
  <c r="B427" i="12"/>
  <c r="C427" i="12"/>
  <c r="D427" i="12"/>
  <c r="E427" i="12"/>
  <c r="G427" i="12"/>
  <c r="H427" i="12"/>
  <c r="I427" i="12"/>
  <c r="J427" i="12"/>
  <c r="K427" i="12"/>
  <c r="B428" i="12"/>
  <c r="C428" i="12"/>
  <c r="D428" i="12"/>
  <c r="E428" i="12"/>
  <c r="G428" i="12"/>
  <c r="H428" i="12"/>
  <c r="I428" i="12"/>
  <c r="J428" i="12"/>
  <c r="K428" i="12"/>
  <c r="B429" i="12"/>
  <c r="C429" i="12"/>
  <c r="D429" i="12"/>
  <c r="E429" i="12"/>
  <c r="G429" i="12"/>
  <c r="H429" i="12"/>
  <c r="I429" i="12"/>
  <c r="J429" i="12"/>
  <c r="K429" i="12"/>
  <c r="B430" i="12"/>
  <c r="C430" i="12"/>
  <c r="D430" i="12"/>
  <c r="E430" i="12"/>
  <c r="G430" i="12"/>
  <c r="H430" i="12"/>
  <c r="I430" i="12"/>
  <c r="J430" i="12"/>
  <c r="K430" i="12"/>
  <c r="B431" i="12"/>
  <c r="C431" i="12"/>
  <c r="D431" i="12"/>
  <c r="E431" i="12"/>
  <c r="G431" i="12"/>
  <c r="H431" i="12"/>
  <c r="I431" i="12"/>
  <c r="J431" i="12"/>
  <c r="K431" i="12"/>
  <c r="B432" i="12"/>
  <c r="C432" i="12"/>
  <c r="D432" i="12"/>
  <c r="E432" i="12"/>
  <c r="G432" i="12"/>
  <c r="H432" i="12"/>
  <c r="I432" i="12"/>
  <c r="J432" i="12"/>
  <c r="K432" i="12"/>
  <c r="B433" i="12"/>
  <c r="C433" i="12"/>
  <c r="D433" i="12"/>
  <c r="E433" i="12"/>
  <c r="G433" i="12"/>
  <c r="H433" i="12"/>
  <c r="I433" i="12"/>
  <c r="J433" i="12"/>
  <c r="K433" i="12"/>
  <c r="B434" i="12"/>
  <c r="C434" i="12"/>
  <c r="D434" i="12"/>
  <c r="E434" i="12"/>
  <c r="G434" i="12"/>
  <c r="H434" i="12"/>
  <c r="I434" i="12"/>
  <c r="J434" i="12"/>
  <c r="K434" i="12"/>
  <c r="B435" i="12"/>
  <c r="C435" i="12"/>
  <c r="D435" i="12"/>
  <c r="E435" i="12"/>
  <c r="G435" i="12"/>
  <c r="H435" i="12"/>
  <c r="I435" i="12"/>
  <c r="J435" i="12"/>
  <c r="K435" i="12"/>
  <c r="B436" i="12"/>
  <c r="C436" i="12"/>
  <c r="D436" i="12"/>
  <c r="E436" i="12"/>
  <c r="G436" i="12"/>
  <c r="H436" i="12"/>
  <c r="I436" i="12"/>
  <c r="J436" i="12"/>
  <c r="K436" i="12"/>
  <c r="B437" i="12"/>
  <c r="C437" i="12"/>
  <c r="D437" i="12"/>
  <c r="E437" i="12"/>
  <c r="G437" i="12"/>
  <c r="H437" i="12"/>
  <c r="I437" i="12"/>
  <c r="J437" i="12"/>
  <c r="K437" i="12"/>
  <c r="B438" i="12"/>
  <c r="C438" i="12"/>
  <c r="D438" i="12"/>
  <c r="E438" i="12"/>
  <c r="G438" i="12"/>
  <c r="H438" i="12"/>
  <c r="I438" i="12"/>
  <c r="J438" i="12"/>
  <c r="K438" i="12"/>
  <c r="B439" i="12"/>
  <c r="C439" i="12"/>
  <c r="D439" i="12"/>
  <c r="E439" i="12"/>
  <c r="G439" i="12"/>
  <c r="H439" i="12"/>
  <c r="I439" i="12"/>
  <c r="J439" i="12"/>
  <c r="K439" i="12"/>
  <c r="B440" i="12"/>
  <c r="C440" i="12"/>
  <c r="D440" i="12"/>
  <c r="E440" i="12"/>
  <c r="G440" i="12"/>
  <c r="H440" i="12"/>
  <c r="I440" i="12"/>
  <c r="J440" i="12"/>
  <c r="K440" i="12"/>
  <c r="B441" i="12"/>
  <c r="C441" i="12"/>
  <c r="D441" i="12"/>
  <c r="E441" i="12"/>
  <c r="G441" i="12"/>
  <c r="H441" i="12"/>
  <c r="I441" i="12"/>
  <c r="J441" i="12"/>
  <c r="K441" i="12"/>
  <c r="B442" i="12"/>
  <c r="C442" i="12"/>
  <c r="D442" i="12"/>
  <c r="E442" i="12"/>
  <c r="G442" i="12"/>
  <c r="H442" i="12"/>
  <c r="I442" i="12"/>
  <c r="J442" i="12"/>
  <c r="K442" i="12"/>
  <c r="B443" i="12"/>
  <c r="C443" i="12"/>
  <c r="D443" i="12"/>
  <c r="E443" i="12"/>
  <c r="G443" i="12"/>
  <c r="H443" i="12"/>
  <c r="I443" i="12"/>
  <c r="J443" i="12"/>
  <c r="K443" i="12"/>
  <c r="B444" i="12"/>
  <c r="C444" i="12"/>
  <c r="D444" i="12"/>
  <c r="E444" i="12"/>
  <c r="G444" i="12"/>
  <c r="H444" i="12"/>
  <c r="I444" i="12"/>
  <c r="J444" i="12"/>
  <c r="K444" i="12"/>
  <c r="B445" i="12"/>
  <c r="C445" i="12"/>
  <c r="D445" i="12"/>
  <c r="E445" i="12"/>
  <c r="G445" i="12"/>
  <c r="H445" i="12"/>
  <c r="I445" i="12"/>
  <c r="J445" i="12"/>
  <c r="K445" i="12"/>
  <c r="B446" i="12"/>
  <c r="C446" i="12"/>
  <c r="D446" i="12"/>
  <c r="E446" i="12"/>
  <c r="G446" i="12"/>
  <c r="H446" i="12"/>
  <c r="I446" i="12"/>
  <c r="J446" i="12"/>
  <c r="K446" i="12"/>
  <c r="B447" i="12"/>
  <c r="C447" i="12"/>
  <c r="D447" i="12"/>
  <c r="E447" i="12"/>
  <c r="G447" i="12"/>
  <c r="H447" i="12"/>
  <c r="I447" i="12"/>
  <c r="J447" i="12"/>
  <c r="K447" i="12"/>
  <c r="B448" i="12"/>
  <c r="C448" i="12"/>
  <c r="D448" i="12"/>
  <c r="E448" i="12"/>
  <c r="G448" i="12"/>
  <c r="H448" i="12"/>
  <c r="I448" i="12"/>
  <c r="J448" i="12"/>
  <c r="K448" i="12"/>
  <c r="B449" i="12"/>
  <c r="C449" i="12"/>
  <c r="D449" i="12"/>
  <c r="E449" i="12"/>
  <c r="G449" i="12"/>
  <c r="H449" i="12"/>
  <c r="I449" i="12"/>
  <c r="J449" i="12"/>
  <c r="K449" i="12"/>
  <c r="B450" i="12"/>
  <c r="C450" i="12"/>
  <c r="D450" i="12"/>
  <c r="E450" i="12"/>
  <c r="G450" i="12"/>
  <c r="H450" i="12"/>
  <c r="I450" i="12"/>
  <c r="J450" i="12"/>
  <c r="K450" i="12"/>
  <c r="B451" i="12"/>
  <c r="C451" i="12"/>
  <c r="D451" i="12"/>
  <c r="E451" i="12"/>
  <c r="G451" i="12"/>
  <c r="H451" i="12"/>
  <c r="I451" i="12"/>
  <c r="J451" i="12"/>
  <c r="K451" i="12"/>
  <c r="B452" i="12"/>
  <c r="C452" i="12"/>
  <c r="D452" i="12"/>
  <c r="E452" i="12"/>
  <c r="G452" i="12"/>
  <c r="H452" i="12"/>
  <c r="I452" i="12"/>
  <c r="J452" i="12"/>
  <c r="K452" i="12"/>
  <c r="B453" i="12"/>
  <c r="C453" i="12"/>
  <c r="D453" i="12"/>
  <c r="E453" i="12"/>
  <c r="G453" i="12"/>
  <c r="H453" i="12"/>
  <c r="I453" i="12"/>
  <c r="J453" i="12"/>
  <c r="K453" i="12"/>
  <c r="B454" i="12"/>
  <c r="C454" i="12"/>
  <c r="D454" i="12"/>
  <c r="E454" i="12"/>
  <c r="G454" i="12"/>
  <c r="H454" i="12"/>
  <c r="I454" i="12"/>
  <c r="J454" i="12"/>
  <c r="K454" i="12"/>
  <c r="B455" i="12"/>
  <c r="C455" i="12"/>
  <c r="D455" i="12"/>
  <c r="E455" i="12"/>
  <c r="G455" i="12"/>
  <c r="H455" i="12"/>
  <c r="I455" i="12"/>
  <c r="J455" i="12"/>
  <c r="K455" i="12"/>
  <c r="B456" i="12"/>
  <c r="C456" i="12"/>
  <c r="D456" i="12"/>
  <c r="E456" i="12"/>
  <c r="G456" i="12"/>
  <c r="H456" i="12"/>
  <c r="I456" i="12"/>
  <c r="J456" i="12"/>
  <c r="K456" i="12"/>
  <c r="B457" i="12"/>
  <c r="C457" i="12"/>
  <c r="D457" i="12"/>
  <c r="E457" i="12"/>
  <c r="G457" i="12"/>
  <c r="H457" i="12"/>
  <c r="I457" i="12"/>
  <c r="J457" i="12"/>
  <c r="K457" i="12"/>
  <c r="B458" i="12"/>
  <c r="C458" i="12"/>
  <c r="D458" i="12"/>
  <c r="E458" i="12"/>
  <c r="G458" i="12"/>
  <c r="H458" i="12"/>
  <c r="I458" i="12"/>
  <c r="J458" i="12"/>
  <c r="K458" i="12"/>
  <c r="B459" i="12"/>
  <c r="C459" i="12"/>
  <c r="D459" i="12"/>
  <c r="E459" i="12"/>
  <c r="G459" i="12"/>
  <c r="H459" i="12"/>
  <c r="I459" i="12"/>
  <c r="J459" i="12"/>
  <c r="K459" i="12"/>
  <c r="B460" i="12"/>
  <c r="C460" i="12"/>
  <c r="D460" i="12"/>
  <c r="E460" i="12"/>
  <c r="G460" i="12"/>
  <c r="H460" i="12"/>
  <c r="I460" i="12"/>
  <c r="J460" i="12"/>
  <c r="K460" i="12"/>
  <c r="B461" i="12"/>
  <c r="C461" i="12"/>
  <c r="D461" i="12"/>
  <c r="E461" i="12"/>
  <c r="G461" i="12"/>
  <c r="H461" i="12"/>
  <c r="I461" i="12"/>
  <c r="J461" i="12"/>
  <c r="K461" i="12"/>
  <c r="B462" i="12"/>
  <c r="C462" i="12"/>
  <c r="D462" i="12"/>
  <c r="E462" i="12"/>
  <c r="G462" i="12"/>
  <c r="H462" i="12"/>
  <c r="I462" i="12"/>
  <c r="J462" i="12"/>
  <c r="K462" i="12"/>
  <c r="B463" i="12"/>
  <c r="C463" i="12"/>
  <c r="D463" i="12"/>
  <c r="E463" i="12"/>
  <c r="G463" i="12"/>
  <c r="H463" i="12"/>
  <c r="I463" i="12"/>
  <c r="J463" i="12"/>
  <c r="K463" i="12"/>
  <c r="B464" i="12"/>
  <c r="C464" i="12"/>
  <c r="D464" i="12"/>
  <c r="E464" i="12"/>
  <c r="G464" i="12"/>
  <c r="H464" i="12"/>
  <c r="I464" i="12"/>
  <c r="J464" i="12"/>
  <c r="K464" i="12"/>
  <c r="B465" i="12"/>
  <c r="C465" i="12"/>
  <c r="D465" i="12"/>
  <c r="E465" i="12"/>
  <c r="G465" i="12"/>
  <c r="H465" i="12"/>
  <c r="I465" i="12"/>
  <c r="J465" i="12"/>
  <c r="K465" i="12"/>
  <c r="B466" i="12"/>
  <c r="C466" i="12"/>
  <c r="D466" i="12"/>
  <c r="E466" i="12"/>
  <c r="G466" i="12"/>
  <c r="H466" i="12"/>
  <c r="I466" i="12"/>
  <c r="J466" i="12"/>
  <c r="K466" i="12"/>
  <c r="B467" i="12"/>
  <c r="C467" i="12"/>
  <c r="D467" i="12"/>
  <c r="E467" i="12"/>
  <c r="G467" i="12"/>
  <c r="H467" i="12"/>
  <c r="I467" i="12"/>
  <c r="J467" i="12"/>
  <c r="K467" i="12"/>
  <c r="B468" i="12"/>
  <c r="C468" i="12"/>
  <c r="D468" i="12"/>
  <c r="E468" i="12"/>
  <c r="G468" i="12"/>
  <c r="H468" i="12"/>
  <c r="I468" i="12"/>
  <c r="J468" i="12"/>
  <c r="K468" i="12"/>
  <c r="B469" i="12"/>
  <c r="C469" i="12"/>
  <c r="D469" i="12"/>
  <c r="E469" i="12"/>
  <c r="G469" i="12"/>
  <c r="H469" i="12"/>
  <c r="I469" i="12"/>
  <c r="J469" i="12"/>
  <c r="K469" i="12"/>
  <c r="B470" i="12"/>
  <c r="C470" i="12"/>
  <c r="D470" i="12"/>
  <c r="E470" i="12"/>
  <c r="G470" i="12"/>
  <c r="H470" i="12"/>
  <c r="I470" i="12"/>
  <c r="J470" i="12"/>
  <c r="K470" i="12"/>
  <c r="B471" i="12"/>
  <c r="C471" i="12"/>
  <c r="D471" i="12"/>
  <c r="E471" i="12"/>
  <c r="G471" i="12"/>
  <c r="H471" i="12"/>
  <c r="I471" i="12"/>
  <c r="J471" i="12"/>
  <c r="K471" i="12"/>
  <c r="B472" i="12"/>
  <c r="C472" i="12"/>
  <c r="D472" i="12"/>
  <c r="E472" i="12"/>
  <c r="G472" i="12"/>
  <c r="H472" i="12"/>
  <c r="I472" i="12"/>
  <c r="J472" i="12"/>
  <c r="K472" i="12"/>
  <c r="B473" i="12"/>
  <c r="C473" i="12"/>
  <c r="D473" i="12"/>
  <c r="E473" i="12"/>
  <c r="G473" i="12"/>
  <c r="H473" i="12"/>
  <c r="I473" i="12"/>
  <c r="J473" i="12"/>
  <c r="K473" i="12"/>
  <c r="B474" i="12"/>
  <c r="C474" i="12"/>
  <c r="D474" i="12"/>
  <c r="E474" i="12"/>
  <c r="G474" i="12"/>
  <c r="H474" i="12"/>
  <c r="I474" i="12"/>
  <c r="J474" i="12"/>
  <c r="K474" i="12"/>
  <c r="B475" i="12"/>
  <c r="C475" i="12"/>
  <c r="D475" i="12"/>
  <c r="E475" i="12"/>
  <c r="G475" i="12"/>
  <c r="H475" i="12"/>
  <c r="I475" i="12"/>
  <c r="J475" i="12"/>
  <c r="K475" i="12"/>
  <c r="B476" i="12"/>
  <c r="C476" i="12"/>
  <c r="D476" i="12"/>
  <c r="E476" i="12"/>
  <c r="G476" i="12"/>
  <c r="H476" i="12"/>
  <c r="I476" i="12"/>
  <c r="J476" i="12"/>
  <c r="K476" i="12"/>
  <c r="B477" i="12"/>
  <c r="C477" i="12"/>
  <c r="D477" i="12"/>
  <c r="E477" i="12"/>
  <c r="G477" i="12"/>
  <c r="H477" i="12"/>
  <c r="I477" i="12"/>
  <c r="J477" i="12"/>
  <c r="K477" i="12"/>
  <c r="B478" i="12"/>
  <c r="C478" i="12"/>
  <c r="D478" i="12"/>
  <c r="E478" i="12"/>
  <c r="G478" i="12"/>
  <c r="H478" i="12"/>
  <c r="I478" i="12"/>
  <c r="J478" i="12"/>
  <c r="K478" i="12"/>
  <c r="B479" i="12"/>
  <c r="C479" i="12"/>
  <c r="D479" i="12"/>
  <c r="E479" i="12"/>
  <c r="G479" i="12"/>
  <c r="H479" i="12"/>
  <c r="I479" i="12"/>
  <c r="J479" i="12"/>
  <c r="K479" i="12"/>
  <c r="B480" i="12"/>
  <c r="C480" i="12"/>
  <c r="D480" i="12"/>
  <c r="E480" i="12"/>
  <c r="G480" i="12"/>
  <c r="H480" i="12"/>
  <c r="I480" i="12"/>
  <c r="J480" i="12"/>
  <c r="K480" i="12"/>
  <c r="B481" i="12"/>
  <c r="C481" i="12"/>
  <c r="D481" i="12"/>
  <c r="E481" i="12"/>
  <c r="G481" i="12"/>
  <c r="H481" i="12"/>
  <c r="I481" i="12"/>
  <c r="J481" i="12"/>
  <c r="K481" i="12"/>
  <c r="B482" i="12"/>
  <c r="C482" i="12"/>
  <c r="D482" i="12"/>
  <c r="E482" i="12"/>
  <c r="G482" i="12"/>
  <c r="H482" i="12"/>
  <c r="I482" i="12"/>
  <c r="J482" i="12"/>
  <c r="K482" i="12"/>
  <c r="B483" i="12"/>
  <c r="C483" i="12"/>
  <c r="D483" i="12"/>
  <c r="E483" i="12"/>
  <c r="G483" i="12"/>
  <c r="H483" i="12"/>
  <c r="I483" i="12"/>
  <c r="J483" i="12"/>
  <c r="K483" i="12"/>
  <c r="B484" i="12"/>
  <c r="C484" i="12"/>
  <c r="D484" i="12"/>
  <c r="E484" i="12"/>
  <c r="G484" i="12"/>
  <c r="H484" i="12"/>
  <c r="I484" i="12"/>
  <c r="J484" i="12"/>
  <c r="K484" i="12"/>
  <c r="B485" i="12"/>
  <c r="C485" i="12"/>
  <c r="D485" i="12"/>
  <c r="E485" i="12"/>
  <c r="G485" i="12"/>
  <c r="H485" i="12"/>
  <c r="I485" i="12"/>
  <c r="J485" i="12"/>
  <c r="K485" i="12"/>
  <c r="B486" i="12"/>
  <c r="C486" i="12"/>
  <c r="D486" i="12"/>
  <c r="E486" i="12"/>
  <c r="G486" i="12"/>
  <c r="H486" i="12"/>
  <c r="I486" i="12"/>
  <c r="J486" i="12"/>
  <c r="K486" i="12"/>
  <c r="B487" i="12"/>
  <c r="C487" i="12"/>
  <c r="D487" i="12"/>
  <c r="E487" i="12"/>
  <c r="G487" i="12"/>
  <c r="H487" i="12"/>
  <c r="I487" i="12"/>
  <c r="J487" i="12"/>
  <c r="K487" i="12"/>
  <c r="B488" i="12"/>
  <c r="C488" i="12"/>
  <c r="D488" i="12"/>
  <c r="E488" i="12"/>
  <c r="G488" i="12"/>
  <c r="H488" i="12"/>
  <c r="I488" i="12"/>
  <c r="J488" i="12"/>
  <c r="K488" i="12"/>
  <c r="B489" i="12"/>
  <c r="C489" i="12"/>
  <c r="D489" i="12"/>
  <c r="E489" i="12"/>
  <c r="G489" i="12"/>
  <c r="H489" i="12"/>
  <c r="I489" i="12"/>
  <c r="J489" i="12"/>
  <c r="K489" i="12"/>
  <c r="B490" i="12"/>
  <c r="C490" i="12"/>
  <c r="D490" i="12"/>
  <c r="E490" i="12"/>
  <c r="G490" i="12"/>
  <c r="H490" i="12"/>
  <c r="I490" i="12"/>
  <c r="J490" i="12"/>
  <c r="K490" i="12"/>
  <c r="B491" i="12"/>
  <c r="C491" i="12"/>
  <c r="D491" i="12"/>
  <c r="E491" i="12"/>
  <c r="G491" i="12"/>
  <c r="H491" i="12"/>
  <c r="I491" i="12"/>
  <c r="J491" i="12"/>
  <c r="K491" i="12"/>
  <c r="B492" i="12"/>
  <c r="C492" i="12"/>
  <c r="D492" i="12"/>
  <c r="E492" i="12"/>
  <c r="G492" i="12"/>
  <c r="H492" i="12"/>
  <c r="I492" i="12"/>
  <c r="J492" i="12"/>
  <c r="K492" i="12"/>
  <c r="B493" i="12"/>
  <c r="C493" i="12"/>
  <c r="D493" i="12"/>
  <c r="E493" i="12"/>
  <c r="G493" i="12"/>
  <c r="H493" i="12"/>
  <c r="I493" i="12"/>
  <c r="J493" i="12"/>
  <c r="K493" i="12"/>
  <c r="B494" i="12"/>
  <c r="C494" i="12"/>
  <c r="D494" i="12"/>
  <c r="E494" i="12"/>
  <c r="G494" i="12"/>
  <c r="H494" i="12"/>
  <c r="I494" i="12"/>
  <c r="J494" i="12"/>
  <c r="K494" i="12"/>
  <c r="B495" i="12"/>
  <c r="C495" i="12"/>
  <c r="D495" i="12"/>
  <c r="E495" i="12"/>
  <c r="G495" i="12"/>
  <c r="H495" i="12"/>
  <c r="I495" i="12"/>
  <c r="J495" i="12"/>
  <c r="K495" i="12"/>
  <c r="B496" i="12"/>
  <c r="C496" i="12"/>
  <c r="D496" i="12"/>
  <c r="E496" i="12"/>
  <c r="G496" i="12"/>
  <c r="H496" i="12"/>
  <c r="I496" i="12"/>
  <c r="J496" i="12"/>
  <c r="K496" i="12"/>
  <c r="B497" i="12"/>
  <c r="C497" i="12"/>
  <c r="D497" i="12"/>
  <c r="E497" i="12"/>
  <c r="G497" i="12"/>
  <c r="H497" i="12"/>
  <c r="I497" i="12"/>
  <c r="J497" i="12"/>
  <c r="K497" i="12"/>
  <c r="B498" i="12"/>
  <c r="C498" i="12"/>
  <c r="D498" i="12"/>
  <c r="E498" i="12"/>
  <c r="G498" i="12"/>
  <c r="H498" i="12"/>
  <c r="I498" i="12"/>
  <c r="J498" i="12"/>
  <c r="K498" i="12"/>
  <c r="B499" i="12"/>
  <c r="C499" i="12"/>
  <c r="D499" i="12"/>
  <c r="E499" i="12"/>
  <c r="G499" i="12"/>
  <c r="H499" i="12"/>
  <c r="I499" i="12"/>
  <c r="J499" i="12"/>
  <c r="K499" i="12"/>
  <c r="B500" i="12"/>
  <c r="C500" i="12"/>
  <c r="D500" i="12"/>
  <c r="E500" i="12"/>
  <c r="G500" i="12"/>
  <c r="H500" i="12"/>
  <c r="I500" i="12"/>
  <c r="J500" i="12"/>
  <c r="K500" i="12"/>
  <c r="B501" i="12"/>
  <c r="C501" i="12"/>
  <c r="D501" i="12"/>
  <c r="E501" i="12"/>
  <c r="G501" i="12"/>
  <c r="H501" i="12"/>
  <c r="I501" i="12"/>
  <c r="J501" i="12"/>
  <c r="K501" i="12"/>
  <c r="B502" i="12"/>
  <c r="C502" i="12"/>
  <c r="D502" i="12"/>
  <c r="E502" i="12"/>
  <c r="G502" i="12"/>
  <c r="H502" i="12"/>
  <c r="I502" i="12"/>
  <c r="J502" i="12"/>
  <c r="K502" i="12"/>
  <c r="B503" i="12"/>
  <c r="C503" i="12"/>
  <c r="D503" i="12"/>
  <c r="E503" i="12"/>
  <c r="G503" i="12"/>
  <c r="H503" i="12"/>
  <c r="I503" i="12"/>
  <c r="J503" i="12"/>
  <c r="K503" i="12"/>
  <c r="B504" i="12"/>
  <c r="C504" i="12"/>
  <c r="D504" i="12"/>
  <c r="E504" i="12"/>
  <c r="G504" i="12"/>
  <c r="H504" i="12"/>
  <c r="I504" i="12"/>
  <c r="J504" i="12"/>
  <c r="K504" i="12"/>
  <c r="B505" i="12"/>
  <c r="C505" i="12"/>
  <c r="D505" i="12"/>
  <c r="E505" i="12"/>
  <c r="G505" i="12"/>
  <c r="H505" i="12"/>
  <c r="I505" i="12"/>
  <c r="J505" i="12"/>
  <c r="K505" i="12"/>
  <c r="B506" i="12"/>
  <c r="C506" i="12"/>
  <c r="D506" i="12"/>
  <c r="E506" i="12"/>
  <c r="G506" i="12"/>
  <c r="H506" i="12"/>
  <c r="I506" i="12"/>
  <c r="J506" i="12"/>
  <c r="K506" i="12"/>
  <c r="B507" i="12"/>
  <c r="C507" i="12"/>
  <c r="D507" i="12"/>
  <c r="E507" i="12"/>
  <c r="G507" i="12"/>
  <c r="H507" i="12"/>
  <c r="I507" i="12"/>
  <c r="J507" i="12"/>
  <c r="K507" i="12"/>
  <c r="B508" i="12"/>
  <c r="C508" i="12"/>
  <c r="D508" i="12"/>
  <c r="E508" i="12"/>
  <c r="G508" i="12"/>
  <c r="H508" i="12"/>
  <c r="I508" i="12"/>
  <c r="J508" i="12"/>
  <c r="K508" i="12"/>
  <c r="B509" i="12"/>
  <c r="C509" i="12"/>
  <c r="D509" i="12"/>
  <c r="E509" i="12"/>
  <c r="G509" i="12"/>
  <c r="H509" i="12"/>
  <c r="I509" i="12"/>
  <c r="J509" i="12"/>
  <c r="K509" i="12"/>
  <c r="B510" i="12"/>
  <c r="C510" i="12"/>
  <c r="D510" i="12"/>
  <c r="E510" i="12"/>
  <c r="G510" i="12"/>
  <c r="H510" i="12"/>
  <c r="I510" i="12"/>
  <c r="J510" i="12"/>
  <c r="K510" i="12"/>
  <c r="B511" i="12"/>
  <c r="C511" i="12"/>
  <c r="D511" i="12"/>
  <c r="E511" i="12"/>
  <c r="G511" i="12"/>
  <c r="H511" i="12"/>
  <c r="I511" i="12"/>
  <c r="J511" i="12"/>
  <c r="K511" i="12"/>
  <c r="B512" i="12"/>
  <c r="C512" i="12"/>
  <c r="D512" i="12"/>
  <c r="E512" i="12"/>
  <c r="G512" i="12"/>
  <c r="H512" i="12"/>
  <c r="I512" i="12"/>
  <c r="J512" i="12"/>
  <c r="K512" i="12"/>
  <c r="B513" i="12"/>
  <c r="C513" i="12"/>
  <c r="D513" i="12"/>
  <c r="E513" i="12"/>
  <c r="G513" i="12"/>
  <c r="H513" i="12"/>
  <c r="I513" i="12"/>
  <c r="J513" i="12"/>
  <c r="K513" i="12"/>
  <c r="B514" i="12"/>
  <c r="C514" i="12"/>
  <c r="D514" i="12"/>
  <c r="E514" i="12"/>
  <c r="G514" i="12"/>
  <c r="H514" i="12"/>
  <c r="I514" i="12"/>
  <c r="J514" i="12"/>
  <c r="K514" i="12"/>
  <c r="B515" i="12"/>
  <c r="C515" i="12"/>
  <c r="D515" i="12"/>
  <c r="E515" i="12"/>
  <c r="G515" i="12"/>
  <c r="H515" i="12"/>
  <c r="I515" i="12"/>
  <c r="J515" i="12"/>
  <c r="K515" i="12"/>
  <c r="B516" i="12"/>
  <c r="C516" i="12"/>
  <c r="D516" i="12"/>
  <c r="E516" i="12"/>
  <c r="G516" i="12"/>
  <c r="H516" i="12"/>
  <c r="I516" i="12"/>
  <c r="J516" i="12"/>
  <c r="K516" i="12"/>
  <c r="B517" i="12"/>
  <c r="C517" i="12"/>
  <c r="D517" i="12"/>
  <c r="E517" i="12"/>
  <c r="G517" i="12"/>
  <c r="H517" i="12"/>
  <c r="I517" i="12"/>
  <c r="J517" i="12"/>
  <c r="K517" i="12"/>
  <c r="B518" i="12"/>
  <c r="C518" i="12"/>
  <c r="D518" i="12"/>
  <c r="E518" i="12"/>
  <c r="G518" i="12"/>
  <c r="H518" i="12"/>
  <c r="I518" i="12"/>
  <c r="J518" i="12"/>
  <c r="K518" i="12"/>
  <c r="B519" i="12"/>
  <c r="C519" i="12"/>
  <c r="D519" i="12"/>
  <c r="E519" i="12"/>
  <c r="G519" i="12"/>
  <c r="H519" i="12"/>
  <c r="I519" i="12"/>
  <c r="J519" i="12"/>
  <c r="K519" i="12"/>
  <c r="B520" i="12"/>
  <c r="C520" i="12"/>
  <c r="D520" i="12"/>
  <c r="E520" i="12"/>
  <c r="G520" i="12"/>
  <c r="H520" i="12"/>
  <c r="I520" i="12"/>
  <c r="J520" i="12"/>
  <c r="K520" i="12"/>
  <c r="B521" i="12"/>
  <c r="C521" i="12"/>
  <c r="D521" i="12"/>
  <c r="E521" i="12"/>
  <c r="G521" i="12"/>
  <c r="H521" i="12"/>
  <c r="I521" i="12"/>
  <c r="J521" i="12"/>
  <c r="K521" i="12"/>
  <c r="B522" i="12"/>
  <c r="C522" i="12"/>
  <c r="D522" i="12"/>
  <c r="E522" i="12"/>
  <c r="G522" i="12"/>
  <c r="H522" i="12"/>
  <c r="I522" i="12"/>
  <c r="J522" i="12"/>
  <c r="K522" i="12"/>
  <c r="B523" i="12"/>
  <c r="C523" i="12"/>
  <c r="D523" i="12"/>
  <c r="E523" i="12"/>
  <c r="G523" i="12"/>
  <c r="H523" i="12"/>
  <c r="I523" i="12"/>
  <c r="J523" i="12"/>
  <c r="K523" i="12"/>
  <c r="B524" i="12"/>
  <c r="C524" i="12"/>
  <c r="D524" i="12"/>
  <c r="E524" i="12"/>
  <c r="G524" i="12"/>
  <c r="H524" i="12"/>
  <c r="I524" i="12"/>
  <c r="J524" i="12"/>
  <c r="K524" i="12"/>
  <c r="B525" i="12"/>
  <c r="C525" i="12"/>
  <c r="D525" i="12"/>
  <c r="E525" i="12"/>
  <c r="G525" i="12"/>
  <c r="H525" i="12"/>
  <c r="I525" i="12"/>
  <c r="J525" i="12"/>
  <c r="K525" i="12"/>
  <c r="B526" i="12"/>
  <c r="C526" i="12"/>
  <c r="D526" i="12"/>
  <c r="E526" i="12"/>
  <c r="G526" i="12"/>
  <c r="H526" i="12"/>
  <c r="I526" i="12"/>
  <c r="J526" i="12"/>
  <c r="K526" i="12"/>
  <c r="B527" i="12"/>
  <c r="C527" i="12"/>
  <c r="D527" i="12"/>
  <c r="E527" i="12"/>
  <c r="G527" i="12"/>
  <c r="H527" i="12"/>
  <c r="I527" i="12"/>
  <c r="J527" i="12"/>
  <c r="K527" i="12"/>
  <c r="B528" i="12"/>
  <c r="C528" i="12"/>
  <c r="D528" i="12"/>
  <c r="E528" i="12"/>
  <c r="G528" i="12"/>
  <c r="H528" i="12"/>
  <c r="I528" i="12"/>
  <c r="J528" i="12"/>
  <c r="K528" i="12"/>
  <c r="B529" i="12"/>
  <c r="C529" i="12"/>
  <c r="D529" i="12"/>
  <c r="E529" i="12"/>
  <c r="G529" i="12"/>
  <c r="H529" i="12"/>
  <c r="I529" i="12"/>
  <c r="J529" i="12"/>
  <c r="K529" i="12"/>
  <c r="B530" i="12"/>
  <c r="C530" i="12"/>
  <c r="D530" i="12"/>
  <c r="E530" i="12"/>
  <c r="G530" i="12"/>
  <c r="H530" i="12"/>
  <c r="I530" i="12"/>
  <c r="J530" i="12"/>
  <c r="K530" i="12"/>
  <c r="B531" i="12"/>
  <c r="C531" i="12"/>
  <c r="D531" i="12"/>
  <c r="E531" i="12"/>
  <c r="G531" i="12"/>
  <c r="H531" i="12"/>
  <c r="I531" i="12"/>
  <c r="J531" i="12"/>
  <c r="K531" i="12"/>
  <c r="B532" i="12"/>
  <c r="C532" i="12"/>
  <c r="D532" i="12"/>
  <c r="E532" i="12"/>
  <c r="G532" i="12"/>
  <c r="H532" i="12"/>
  <c r="I532" i="12"/>
  <c r="J532" i="12"/>
  <c r="K532" i="12"/>
  <c r="B533" i="12"/>
  <c r="C533" i="12"/>
  <c r="D533" i="12"/>
  <c r="E533" i="12"/>
  <c r="G533" i="12"/>
  <c r="H533" i="12"/>
  <c r="I533" i="12"/>
  <c r="J533" i="12"/>
  <c r="K533" i="12"/>
  <c r="B534" i="12"/>
  <c r="C534" i="12"/>
  <c r="D534" i="12"/>
  <c r="E534" i="12"/>
  <c r="G534" i="12"/>
  <c r="H534" i="12"/>
  <c r="I534" i="12"/>
  <c r="J534" i="12"/>
  <c r="K534" i="12"/>
  <c r="B535" i="12"/>
  <c r="C535" i="12"/>
  <c r="D535" i="12"/>
  <c r="E535" i="12"/>
  <c r="G535" i="12"/>
  <c r="H535" i="12"/>
  <c r="I535" i="12"/>
  <c r="J535" i="12"/>
  <c r="K535" i="12"/>
  <c r="B536" i="12"/>
  <c r="C536" i="12"/>
  <c r="D536" i="12"/>
  <c r="E536" i="12"/>
  <c r="G536" i="12"/>
  <c r="H536" i="12"/>
  <c r="I536" i="12"/>
  <c r="J536" i="12"/>
  <c r="K536" i="12"/>
  <c r="B537" i="12"/>
  <c r="C537" i="12"/>
  <c r="D537" i="12"/>
  <c r="E537" i="12"/>
  <c r="G537" i="12"/>
  <c r="H537" i="12"/>
  <c r="I537" i="12"/>
  <c r="J537" i="12"/>
  <c r="K537" i="12"/>
  <c r="B538" i="12"/>
  <c r="C538" i="12"/>
  <c r="D538" i="12"/>
  <c r="E538" i="12"/>
  <c r="G538" i="12"/>
  <c r="H538" i="12"/>
  <c r="I538" i="12"/>
  <c r="J538" i="12"/>
  <c r="K538" i="12"/>
  <c r="B539" i="12"/>
  <c r="C539" i="12"/>
  <c r="D539" i="12"/>
  <c r="E539" i="12"/>
  <c r="G539" i="12"/>
  <c r="H539" i="12"/>
  <c r="I539" i="12"/>
  <c r="J539" i="12"/>
  <c r="K539" i="12"/>
  <c r="B540" i="12"/>
  <c r="C540" i="12"/>
  <c r="D540" i="12"/>
  <c r="E540" i="12"/>
  <c r="G540" i="12"/>
  <c r="H540" i="12"/>
  <c r="I540" i="12"/>
  <c r="J540" i="12"/>
  <c r="K540" i="12"/>
  <c r="B541" i="12"/>
  <c r="C541" i="12"/>
  <c r="D541" i="12"/>
  <c r="E541" i="12"/>
  <c r="G541" i="12"/>
  <c r="H541" i="12"/>
  <c r="I541" i="12"/>
  <c r="J541" i="12"/>
  <c r="K541" i="12"/>
  <c r="B542" i="12"/>
  <c r="C542" i="12"/>
  <c r="D542" i="12"/>
  <c r="E542" i="12"/>
  <c r="G542" i="12"/>
  <c r="H542" i="12"/>
  <c r="I542" i="12"/>
  <c r="J542" i="12"/>
  <c r="K542" i="12"/>
  <c r="B543" i="12"/>
  <c r="C543" i="12"/>
  <c r="D543" i="12"/>
  <c r="E543" i="12"/>
  <c r="G543" i="12"/>
  <c r="H543" i="12"/>
  <c r="I543" i="12"/>
  <c r="J543" i="12"/>
  <c r="K543" i="12"/>
  <c r="B544" i="12"/>
  <c r="C544" i="12"/>
  <c r="D544" i="12"/>
  <c r="E544" i="12"/>
  <c r="G544" i="12"/>
  <c r="H544" i="12"/>
  <c r="I544" i="12"/>
  <c r="J544" i="12"/>
  <c r="K544" i="12"/>
  <c r="B545" i="12"/>
  <c r="C545" i="12"/>
  <c r="D545" i="12"/>
  <c r="E545" i="12"/>
  <c r="G545" i="12"/>
  <c r="H545" i="12"/>
  <c r="I545" i="12"/>
  <c r="J545" i="12"/>
  <c r="K545" i="12"/>
  <c r="B546" i="12"/>
  <c r="C546" i="12"/>
  <c r="D546" i="12"/>
  <c r="E546" i="12"/>
  <c r="G546" i="12"/>
  <c r="H546" i="12"/>
  <c r="I546" i="12"/>
  <c r="J546" i="12"/>
  <c r="K546" i="12"/>
  <c r="B547" i="12"/>
  <c r="C547" i="12"/>
  <c r="D547" i="12"/>
  <c r="E547" i="12"/>
  <c r="G547" i="12"/>
  <c r="H547" i="12"/>
  <c r="I547" i="12"/>
  <c r="J547" i="12"/>
  <c r="K547" i="12"/>
  <c r="B548" i="12"/>
  <c r="C548" i="12"/>
  <c r="D548" i="12"/>
  <c r="E548" i="12"/>
  <c r="G548" i="12"/>
  <c r="H548" i="12"/>
  <c r="I548" i="12"/>
  <c r="J548" i="12"/>
  <c r="K548" i="12"/>
  <c r="B549" i="12"/>
  <c r="C549" i="12"/>
  <c r="D549" i="12"/>
  <c r="E549" i="12"/>
  <c r="G549" i="12"/>
  <c r="H549" i="12"/>
  <c r="I549" i="12"/>
  <c r="J549" i="12"/>
  <c r="K549" i="12"/>
  <c r="B550" i="12"/>
  <c r="C550" i="12"/>
  <c r="D550" i="12"/>
  <c r="E550" i="12"/>
  <c r="G550" i="12"/>
  <c r="H550" i="12"/>
  <c r="I550" i="12"/>
  <c r="J550" i="12"/>
  <c r="K550" i="12"/>
  <c r="B551" i="12"/>
  <c r="C551" i="12"/>
  <c r="D551" i="12"/>
  <c r="E551" i="12"/>
  <c r="G551" i="12"/>
  <c r="H551" i="12"/>
  <c r="I551" i="12"/>
  <c r="J551" i="12"/>
  <c r="K551" i="12"/>
  <c r="B552" i="12"/>
  <c r="C552" i="12"/>
  <c r="D552" i="12"/>
  <c r="E552" i="12"/>
  <c r="G552" i="12"/>
  <c r="H552" i="12"/>
  <c r="I552" i="12"/>
  <c r="J552" i="12"/>
  <c r="K552" i="12"/>
  <c r="B553" i="12"/>
  <c r="C553" i="12"/>
  <c r="D553" i="12"/>
  <c r="E553" i="12"/>
  <c r="G553" i="12"/>
  <c r="H553" i="12"/>
  <c r="I553" i="12"/>
  <c r="J553" i="12"/>
  <c r="K553" i="12"/>
  <c r="B554" i="12"/>
  <c r="C554" i="12"/>
  <c r="D554" i="12"/>
  <c r="E554" i="12"/>
  <c r="G554" i="12"/>
  <c r="H554" i="12"/>
  <c r="I554" i="12"/>
  <c r="J554" i="12"/>
  <c r="K554" i="12"/>
  <c r="B555" i="12"/>
  <c r="C555" i="12"/>
  <c r="D555" i="12"/>
  <c r="E555" i="12"/>
  <c r="G555" i="12"/>
  <c r="H555" i="12"/>
  <c r="I555" i="12"/>
  <c r="J555" i="12"/>
  <c r="K555" i="12"/>
  <c r="B556" i="12"/>
  <c r="C556" i="12"/>
  <c r="D556" i="12"/>
  <c r="E556" i="12"/>
  <c r="G556" i="12"/>
  <c r="H556" i="12"/>
  <c r="I556" i="12"/>
  <c r="J556" i="12"/>
  <c r="K556" i="12"/>
  <c r="B557" i="12"/>
  <c r="C557" i="12"/>
  <c r="D557" i="12"/>
  <c r="E557" i="12"/>
  <c r="G557" i="12"/>
  <c r="H557" i="12"/>
  <c r="I557" i="12"/>
  <c r="J557" i="12"/>
  <c r="K557" i="12"/>
  <c r="B558" i="12"/>
  <c r="C558" i="12"/>
  <c r="D558" i="12"/>
  <c r="E558" i="12"/>
  <c r="G558" i="12"/>
  <c r="H558" i="12"/>
  <c r="I558" i="12"/>
  <c r="J558" i="12"/>
  <c r="K558" i="12"/>
  <c r="B559" i="12"/>
  <c r="C559" i="12"/>
  <c r="D559" i="12"/>
  <c r="E559" i="12"/>
  <c r="G559" i="12"/>
  <c r="H559" i="12"/>
  <c r="I559" i="12"/>
  <c r="J559" i="12"/>
  <c r="K559" i="12"/>
  <c r="B560" i="12"/>
  <c r="C560" i="12"/>
  <c r="D560" i="12"/>
  <c r="E560" i="12"/>
  <c r="G560" i="12"/>
  <c r="H560" i="12"/>
  <c r="I560" i="12"/>
  <c r="J560" i="12"/>
  <c r="K560" i="12"/>
  <c r="B561" i="12"/>
  <c r="C561" i="12"/>
  <c r="D561" i="12"/>
  <c r="E561" i="12"/>
  <c r="G561" i="12"/>
  <c r="H561" i="12"/>
  <c r="I561" i="12"/>
  <c r="J561" i="12"/>
  <c r="K561" i="12"/>
  <c r="B562" i="12"/>
  <c r="C562" i="12"/>
  <c r="D562" i="12"/>
  <c r="E562" i="12"/>
  <c r="G562" i="12"/>
  <c r="H562" i="12"/>
  <c r="I562" i="12"/>
  <c r="J562" i="12"/>
  <c r="K562" i="12"/>
  <c r="B563" i="12"/>
  <c r="C563" i="12"/>
  <c r="D563" i="12"/>
  <c r="E563" i="12"/>
  <c r="G563" i="12"/>
  <c r="H563" i="12"/>
  <c r="I563" i="12"/>
  <c r="J563" i="12"/>
  <c r="K563" i="12"/>
  <c r="B564" i="12"/>
  <c r="C564" i="12"/>
  <c r="D564" i="12"/>
  <c r="E564" i="12"/>
  <c r="G564" i="12"/>
  <c r="H564" i="12"/>
  <c r="I564" i="12"/>
  <c r="J564" i="12"/>
  <c r="K564" i="12"/>
  <c r="B565" i="12"/>
  <c r="C565" i="12"/>
  <c r="D565" i="12"/>
  <c r="E565" i="12"/>
  <c r="G565" i="12"/>
  <c r="H565" i="12"/>
  <c r="I565" i="12"/>
  <c r="J565" i="12"/>
  <c r="K565" i="12"/>
  <c r="B566" i="12"/>
  <c r="C566" i="12"/>
  <c r="D566" i="12"/>
  <c r="E566" i="12"/>
  <c r="G566" i="12"/>
  <c r="H566" i="12"/>
  <c r="I566" i="12"/>
  <c r="J566" i="12"/>
  <c r="K566" i="12"/>
  <c r="B567" i="12"/>
  <c r="C567" i="12"/>
  <c r="D567" i="12"/>
  <c r="E567" i="12"/>
  <c r="G567" i="12"/>
  <c r="H567" i="12"/>
  <c r="I567" i="12"/>
  <c r="J567" i="12"/>
  <c r="K567" i="12"/>
  <c r="B568" i="12"/>
  <c r="C568" i="12"/>
  <c r="D568" i="12"/>
  <c r="E568" i="12"/>
  <c r="G568" i="12"/>
  <c r="H568" i="12"/>
  <c r="I568" i="12"/>
  <c r="J568" i="12"/>
  <c r="K568" i="12"/>
  <c r="B569" i="12"/>
  <c r="C569" i="12"/>
  <c r="D569" i="12"/>
  <c r="E569" i="12"/>
  <c r="G569" i="12"/>
  <c r="H569" i="12"/>
  <c r="I569" i="12"/>
  <c r="J569" i="12"/>
  <c r="K569" i="12"/>
  <c r="B570" i="12"/>
  <c r="C570" i="12"/>
  <c r="D570" i="12"/>
  <c r="E570" i="12"/>
  <c r="G570" i="12"/>
  <c r="H570" i="12"/>
  <c r="I570" i="12"/>
  <c r="J570" i="12"/>
  <c r="K570" i="12"/>
  <c r="B571" i="12"/>
  <c r="C571" i="12"/>
  <c r="D571" i="12"/>
  <c r="E571" i="12"/>
  <c r="G571" i="12"/>
  <c r="H571" i="12"/>
  <c r="I571" i="12"/>
  <c r="J571" i="12"/>
  <c r="K571" i="12"/>
  <c r="B572" i="12"/>
  <c r="C572" i="12"/>
  <c r="D572" i="12"/>
  <c r="E572" i="12"/>
  <c r="G572" i="12"/>
  <c r="H572" i="12"/>
  <c r="I572" i="12"/>
  <c r="J572" i="12"/>
  <c r="K572" i="12"/>
  <c r="B573" i="12"/>
  <c r="C573" i="12"/>
  <c r="D573" i="12"/>
  <c r="E573" i="12"/>
  <c r="G573" i="12"/>
  <c r="H573" i="12"/>
  <c r="I573" i="12"/>
  <c r="J573" i="12"/>
  <c r="K573" i="12"/>
  <c r="B574" i="12"/>
  <c r="C574" i="12"/>
  <c r="D574" i="12"/>
  <c r="E574" i="12"/>
  <c r="G574" i="12"/>
  <c r="H574" i="12"/>
  <c r="I574" i="12"/>
  <c r="J574" i="12"/>
  <c r="K574" i="12"/>
  <c r="B575" i="12"/>
  <c r="C575" i="12"/>
  <c r="D575" i="12"/>
  <c r="E575" i="12"/>
  <c r="G575" i="12"/>
  <c r="H575" i="12"/>
  <c r="I575" i="12"/>
  <c r="J575" i="12"/>
  <c r="K575" i="12"/>
  <c r="B576" i="12"/>
  <c r="C576" i="12"/>
  <c r="D576" i="12"/>
  <c r="E576" i="12"/>
  <c r="G576" i="12"/>
  <c r="H576" i="12"/>
  <c r="I576" i="12"/>
  <c r="J576" i="12"/>
  <c r="K576" i="12"/>
  <c r="B577" i="12"/>
  <c r="C577" i="12"/>
  <c r="D577" i="12"/>
  <c r="E577" i="12"/>
  <c r="G577" i="12"/>
  <c r="H577" i="12"/>
  <c r="I577" i="12"/>
  <c r="J577" i="12"/>
  <c r="K577" i="12"/>
  <c r="B578" i="12"/>
  <c r="C578" i="12"/>
  <c r="D578" i="12"/>
  <c r="E578" i="12"/>
  <c r="G578" i="12"/>
  <c r="H578" i="12"/>
  <c r="I578" i="12"/>
  <c r="J578" i="12"/>
  <c r="K578" i="12"/>
  <c r="B579" i="12"/>
  <c r="C579" i="12"/>
  <c r="D579" i="12"/>
  <c r="E579" i="12"/>
  <c r="G579" i="12"/>
  <c r="H579" i="12"/>
  <c r="I579" i="12"/>
  <c r="J579" i="12"/>
  <c r="K579" i="12"/>
  <c r="B580" i="12"/>
  <c r="C580" i="12"/>
  <c r="D580" i="12"/>
  <c r="E580" i="12"/>
  <c r="G580" i="12"/>
  <c r="H580" i="12"/>
  <c r="I580" i="12"/>
  <c r="J580" i="12"/>
  <c r="K580" i="12"/>
  <c r="B581" i="12"/>
  <c r="C581" i="12"/>
  <c r="D581" i="12"/>
  <c r="E581" i="12"/>
  <c r="G581" i="12"/>
  <c r="H581" i="12"/>
  <c r="I581" i="12"/>
  <c r="J581" i="12"/>
  <c r="K581" i="12"/>
  <c r="B582" i="12"/>
  <c r="C582" i="12"/>
  <c r="D582" i="12"/>
  <c r="E582" i="12"/>
  <c r="G582" i="12"/>
  <c r="H582" i="12"/>
  <c r="I582" i="12"/>
  <c r="J582" i="12"/>
  <c r="K582" i="12"/>
  <c r="B583" i="12"/>
  <c r="C583" i="12"/>
  <c r="D583" i="12"/>
  <c r="E583" i="12"/>
  <c r="G583" i="12"/>
  <c r="H583" i="12"/>
  <c r="I583" i="12"/>
  <c r="J583" i="12"/>
  <c r="K583" i="12"/>
  <c r="B584" i="12"/>
  <c r="C584" i="12"/>
  <c r="D584" i="12"/>
  <c r="E584" i="12"/>
  <c r="G584" i="12"/>
  <c r="H584" i="12"/>
  <c r="I584" i="12"/>
  <c r="J584" i="12"/>
  <c r="K584" i="12"/>
  <c r="B585" i="12"/>
  <c r="C585" i="12"/>
  <c r="D585" i="12"/>
  <c r="E585" i="12"/>
  <c r="G585" i="12"/>
  <c r="H585" i="12"/>
  <c r="I585" i="12"/>
  <c r="J585" i="12"/>
  <c r="K585" i="12"/>
  <c r="B586" i="12"/>
  <c r="C586" i="12"/>
  <c r="D586" i="12"/>
  <c r="E586" i="12"/>
  <c r="G586" i="12"/>
  <c r="H586" i="12"/>
  <c r="I586" i="12"/>
  <c r="J586" i="12"/>
  <c r="K586" i="12"/>
  <c r="B587" i="12"/>
  <c r="C587" i="12"/>
  <c r="D587" i="12"/>
  <c r="E587" i="12"/>
  <c r="G587" i="12"/>
  <c r="H587" i="12"/>
  <c r="I587" i="12"/>
  <c r="J587" i="12"/>
  <c r="K587" i="12"/>
  <c r="B588" i="12"/>
  <c r="C588" i="12"/>
  <c r="D588" i="12"/>
  <c r="E588" i="12"/>
  <c r="G588" i="12"/>
  <c r="H588" i="12"/>
  <c r="I588" i="12"/>
  <c r="J588" i="12"/>
  <c r="K588" i="12"/>
  <c r="B589" i="12"/>
  <c r="C589" i="12"/>
  <c r="D589" i="12"/>
  <c r="E589" i="12"/>
  <c r="G589" i="12"/>
  <c r="H589" i="12"/>
  <c r="I589" i="12"/>
  <c r="J589" i="12"/>
  <c r="K589" i="12"/>
  <c r="B590" i="12"/>
  <c r="C590" i="12"/>
  <c r="D590" i="12"/>
  <c r="E590" i="12"/>
  <c r="G590" i="12"/>
  <c r="H590" i="12"/>
  <c r="I590" i="12"/>
  <c r="J590" i="12"/>
  <c r="K590" i="12"/>
  <c r="B591" i="12"/>
  <c r="C591" i="12"/>
  <c r="D591" i="12"/>
  <c r="E591" i="12"/>
  <c r="G591" i="12"/>
  <c r="H591" i="12"/>
  <c r="I591" i="12"/>
  <c r="J591" i="12"/>
  <c r="K591" i="12"/>
  <c r="B592" i="12"/>
  <c r="C592" i="12"/>
  <c r="D592" i="12"/>
  <c r="E592" i="12"/>
  <c r="G592" i="12"/>
  <c r="H592" i="12"/>
  <c r="I592" i="12"/>
  <c r="J592" i="12"/>
  <c r="K592" i="12"/>
  <c r="B593" i="12"/>
  <c r="C593" i="12"/>
  <c r="D593" i="12"/>
  <c r="E593" i="12"/>
  <c r="G593" i="12"/>
  <c r="H593" i="12"/>
  <c r="I593" i="12"/>
  <c r="J593" i="12"/>
  <c r="K593" i="12"/>
  <c r="B594" i="12"/>
  <c r="C594" i="12"/>
  <c r="D594" i="12"/>
  <c r="E594" i="12"/>
  <c r="G594" i="12"/>
  <c r="H594" i="12"/>
  <c r="I594" i="12"/>
  <c r="J594" i="12"/>
  <c r="K594" i="12"/>
  <c r="B595" i="12"/>
  <c r="C595" i="12"/>
  <c r="D595" i="12"/>
  <c r="E595" i="12"/>
  <c r="G595" i="12"/>
  <c r="H595" i="12"/>
  <c r="I595" i="12"/>
  <c r="J595" i="12"/>
  <c r="K595" i="12"/>
  <c r="B596" i="12"/>
  <c r="C596" i="12"/>
  <c r="D596" i="12"/>
  <c r="E596" i="12"/>
  <c r="G596" i="12"/>
  <c r="H596" i="12"/>
  <c r="I596" i="12"/>
  <c r="J596" i="12"/>
  <c r="K596" i="12"/>
  <c r="B597" i="12"/>
  <c r="C597" i="12"/>
  <c r="D597" i="12"/>
  <c r="E597" i="12"/>
  <c r="G597" i="12"/>
  <c r="H597" i="12"/>
  <c r="I597" i="12"/>
  <c r="J597" i="12"/>
  <c r="K597" i="12"/>
  <c r="B598" i="12"/>
  <c r="C598" i="12"/>
  <c r="D598" i="12"/>
  <c r="E598" i="12"/>
  <c r="G598" i="12"/>
  <c r="H598" i="12"/>
  <c r="I598" i="12"/>
  <c r="J598" i="12"/>
  <c r="K598" i="12"/>
  <c r="B599" i="12"/>
  <c r="C599" i="12"/>
  <c r="D599" i="12"/>
  <c r="E599" i="12"/>
  <c r="G599" i="12"/>
  <c r="H599" i="12"/>
  <c r="I599" i="12"/>
  <c r="J599" i="12"/>
  <c r="K599" i="12"/>
  <c r="B600" i="12"/>
  <c r="C600" i="12"/>
  <c r="D600" i="12"/>
  <c r="E600" i="12"/>
  <c r="G600" i="12"/>
  <c r="H600" i="12"/>
  <c r="I600" i="12"/>
  <c r="J600" i="12"/>
  <c r="K600" i="12"/>
  <c r="B601" i="12"/>
  <c r="C601" i="12"/>
  <c r="D601" i="12"/>
  <c r="E601" i="12"/>
  <c r="G601" i="12"/>
  <c r="H601" i="12"/>
  <c r="I601" i="12"/>
  <c r="J601" i="12"/>
  <c r="K601" i="12"/>
  <c r="B602" i="12"/>
  <c r="C602" i="12"/>
  <c r="D602" i="12"/>
  <c r="E602" i="12"/>
  <c r="G602" i="12"/>
  <c r="H602" i="12"/>
  <c r="I602" i="12"/>
  <c r="J602" i="12"/>
  <c r="K602" i="12"/>
  <c r="B603" i="12"/>
  <c r="C603" i="12"/>
  <c r="D603" i="12"/>
  <c r="E603" i="12"/>
  <c r="G603" i="12"/>
  <c r="H603" i="12"/>
  <c r="I603" i="12"/>
  <c r="J603" i="12"/>
  <c r="K603" i="12"/>
  <c r="B604" i="12"/>
  <c r="C604" i="12"/>
  <c r="D604" i="12"/>
  <c r="E604" i="12"/>
  <c r="G604" i="12"/>
  <c r="H604" i="12"/>
  <c r="I604" i="12"/>
  <c r="J604" i="12"/>
  <c r="K604" i="12"/>
  <c r="B605" i="12"/>
  <c r="C605" i="12"/>
  <c r="D605" i="12"/>
  <c r="E605" i="12"/>
  <c r="G605" i="12"/>
  <c r="H605" i="12"/>
  <c r="I605" i="12"/>
  <c r="J605" i="12"/>
  <c r="K605" i="12"/>
  <c r="B606" i="12"/>
  <c r="C606" i="12"/>
  <c r="D606" i="12"/>
  <c r="E606" i="12"/>
  <c r="G606" i="12"/>
  <c r="H606" i="12"/>
  <c r="I606" i="12"/>
  <c r="J606" i="12"/>
  <c r="K606" i="12"/>
  <c r="B607" i="12"/>
  <c r="C607" i="12"/>
  <c r="D607" i="12"/>
  <c r="E607" i="12"/>
  <c r="G607" i="12"/>
  <c r="H607" i="12"/>
  <c r="I607" i="12"/>
  <c r="J607" i="12"/>
  <c r="K607" i="12"/>
  <c r="B608" i="12"/>
  <c r="C608" i="12"/>
  <c r="D608" i="12"/>
  <c r="E608" i="12"/>
  <c r="G608" i="12"/>
  <c r="H608" i="12"/>
  <c r="I608" i="12"/>
  <c r="J608" i="12"/>
  <c r="K608" i="12"/>
  <c r="B609" i="12"/>
  <c r="C609" i="12"/>
  <c r="D609" i="12"/>
  <c r="E609" i="12"/>
  <c r="G609" i="12"/>
  <c r="H609" i="12"/>
  <c r="I609" i="12"/>
  <c r="J609" i="12"/>
  <c r="K609" i="12"/>
  <c r="B610" i="12"/>
  <c r="C610" i="12"/>
  <c r="D610" i="12"/>
  <c r="E610" i="12"/>
  <c r="G610" i="12"/>
  <c r="H610" i="12"/>
  <c r="I610" i="12"/>
  <c r="J610" i="12"/>
  <c r="K610" i="12"/>
  <c r="B611" i="12"/>
  <c r="C611" i="12"/>
  <c r="D611" i="12"/>
  <c r="E611" i="12"/>
  <c r="G611" i="12"/>
  <c r="H611" i="12"/>
  <c r="I611" i="12"/>
  <c r="J611" i="12"/>
  <c r="K611" i="12"/>
  <c r="B612" i="12"/>
  <c r="C612" i="12"/>
  <c r="D612" i="12"/>
  <c r="E612" i="12"/>
  <c r="G612" i="12"/>
  <c r="H612" i="12"/>
  <c r="I612" i="12"/>
  <c r="J612" i="12"/>
  <c r="K612" i="12"/>
  <c r="B613" i="12"/>
  <c r="C613" i="12"/>
  <c r="D613" i="12"/>
  <c r="E613" i="12"/>
  <c r="G613" i="12"/>
  <c r="H613" i="12"/>
  <c r="I613" i="12"/>
  <c r="J613" i="12"/>
  <c r="K613" i="12"/>
  <c r="B614" i="12"/>
  <c r="C614" i="12"/>
  <c r="D614" i="12"/>
  <c r="E614" i="12"/>
  <c r="G614" i="12"/>
  <c r="H614" i="12"/>
  <c r="I614" i="12"/>
  <c r="J614" i="12"/>
  <c r="K614" i="12"/>
  <c r="B615" i="12"/>
  <c r="C615" i="12"/>
  <c r="D615" i="12"/>
  <c r="E615" i="12"/>
  <c r="G615" i="12"/>
  <c r="H615" i="12"/>
  <c r="I615" i="12"/>
  <c r="J615" i="12"/>
  <c r="K615" i="12"/>
  <c r="B616" i="12"/>
  <c r="C616" i="12"/>
  <c r="D616" i="12"/>
  <c r="E616" i="12"/>
  <c r="G616" i="12"/>
  <c r="H616" i="12"/>
  <c r="I616" i="12"/>
  <c r="J616" i="12"/>
  <c r="K616" i="12"/>
  <c r="B617" i="12"/>
  <c r="C617" i="12"/>
  <c r="D617" i="12"/>
  <c r="E617" i="12"/>
  <c r="G617" i="12"/>
  <c r="H617" i="12"/>
  <c r="I617" i="12"/>
  <c r="J617" i="12"/>
  <c r="K617" i="12"/>
  <c r="B618" i="12"/>
  <c r="C618" i="12"/>
  <c r="D618" i="12"/>
  <c r="E618" i="12"/>
  <c r="G618" i="12"/>
  <c r="H618" i="12"/>
  <c r="I618" i="12"/>
  <c r="J618" i="12"/>
  <c r="K618" i="12"/>
  <c r="B619" i="12"/>
  <c r="C619" i="12"/>
  <c r="D619" i="12"/>
  <c r="E619" i="12"/>
  <c r="G619" i="12"/>
  <c r="H619" i="12"/>
  <c r="I619" i="12"/>
  <c r="J619" i="12"/>
  <c r="K619" i="12"/>
  <c r="B620" i="12"/>
  <c r="C620" i="12"/>
  <c r="D620" i="12"/>
  <c r="E620" i="12"/>
  <c r="G620" i="12"/>
  <c r="H620" i="12"/>
  <c r="I620" i="12"/>
  <c r="J620" i="12"/>
  <c r="K620" i="12"/>
  <c r="B621" i="12"/>
  <c r="C621" i="12"/>
  <c r="D621" i="12"/>
  <c r="E621" i="12"/>
  <c r="G621" i="12"/>
  <c r="H621" i="12"/>
  <c r="I621" i="12"/>
  <c r="J621" i="12"/>
  <c r="K621" i="12"/>
  <c r="B622" i="12"/>
  <c r="C622" i="12"/>
  <c r="D622" i="12"/>
  <c r="E622" i="12"/>
  <c r="G622" i="12"/>
  <c r="H622" i="12"/>
  <c r="I622" i="12"/>
  <c r="J622" i="12"/>
  <c r="K622" i="12"/>
  <c r="B623" i="12"/>
  <c r="C623" i="12"/>
  <c r="D623" i="12"/>
  <c r="E623" i="12"/>
  <c r="G623" i="12"/>
  <c r="H623" i="12"/>
  <c r="I623" i="12"/>
  <c r="J623" i="12"/>
  <c r="K623" i="12"/>
  <c r="B624" i="12"/>
  <c r="C624" i="12"/>
  <c r="D624" i="12"/>
  <c r="E624" i="12"/>
  <c r="G624" i="12"/>
  <c r="H624" i="12"/>
  <c r="I624" i="12"/>
  <c r="J624" i="12"/>
  <c r="K624" i="12"/>
  <c r="B625" i="12"/>
  <c r="C625" i="12"/>
  <c r="D625" i="12"/>
  <c r="E625" i="12"/>
  <c r="G625" i="12"/>
  <c r="H625" i="12"/>
  <c r="I625" i="12"/>
  <c r="J625" i="12"/>
  <c r="K625" i="12"/>
  <c r="B626" i="12"/>
  <c r="C626" i="12"/>
  <c r="D626" i="12"/>
  <c r="E626" i="12"/>
  <c r="G626" i="12"/>
  <c r="H626" i="12"/>
  <c r="I626" i="12"/>
  <c r="J626" i="12"/>
  <c r="K626" i="12"/>
  <c r="B627" i="12"/>
  <c r="C627" i="12"/>
  <c r="D627" i="12"/>
  <c r="E627" i="12"/>
  <c r="G627" i="12"/>
  <c r="H627" i="12"/>
  <c r="I627" i="12"/>
  <c r="J627" i="12"/>
  <c r="K627" i="12"/>
  <c r="B628" i="12"/>
  <c r="C628" i="12"/>
  <c r="D628" i="12"/>
  <c r="E628" i="12"/>
  <c r="G628" i="12"/>
  <c r="H628" i="12"/>
  <c r="I628" i="12"/>
  <c r="J628" i="12"/>
  <c r="K628" i="12"/>
  <c r="B629" i="12"/>
  <c r="C629" i="12"/>
  <c r="D629" i="12"/>
  <c r="E629" i="12"/>
  <c r="G629" i="12"/>
  <c r="H629" i="12"/>
  <c r="I629" i="12"/>
  <c r="J629" i="12"/>
  <c r="K629" i="12"/>
  <c r="B630" i="12"/>
  <c r="C630" i="12"/>
  <c r="D630" i="12"/>
  <c r="E630" i="12"/>
  <c r="G630" i="12"/>
  <c r="H630" i="12"/>
  <c r="I630" i="12"/>
  <c r="J630" i="12"/>
  <c r="K630" i="12"/>
  <c r="B631" i="12"/>
  <c r="C631" i="12"/>
  <c r="D631" i="12"/>
  <c r="E631" i="12"/>
  <c r="G631" i="12"/>
  <c r="H631" i="12"/>
  <c r="I631" i="12"/>
  <c r="J631" i="12"/>
  <c r="K631" i="12"/>
  <c r="B632" i="12"/>
  <c r="C632" i="12"/>
  <c r="D632" i="12"/>
  <c r="E632" i="12"/>
  <c r="G632" i="12"/>
  <c r="H632" i="12"/>
  <c r="I632" i="12"/>
  <c r="J632" i="12"/>
  <c r="K632" i="12"/>
  <c r="B633" i="12"/>
  <c r="C633" i="12"/>
  <c r="D633" i="12"/>
  <c r="E633" i="12"/>
  <c r="G633" i="12"/>
  <c r="H633" i="12"/>
  <c r="I633" i="12"/>
  <c r="J633" i="12"/>
  <c r="K633" i="12"/>
  <c r="B634" i="12"/>
  <c r="C634" i="12"/>
  <c r="D634" i="12"/>
  <c r="E634" i="12"/>
  <c r="G634" i="12"/>
  <c r="H634" i="12"/>
  <c r="I634" i="12"/>
  <c r="J634" i="12"/>
  <c r="K634" i="12"/>
  <c r="B635" i="12"/>
  <c r="C635" i="12"/>
  <c r="D635" i="12"/>
  <c r="E635" i="12"/>
  <c r="G635" i="12"/>
  <c r="H635" i="12"/>
  <c r="I635" i="12"/>
  <c r="J635" i="12"/>
  <c r="K635" i="12"/>
  <c r="B636" i="12"/>
  <c r="C636" i="12"/>
  <c r="D636" i="12"/>
  <c r="E636" i="12"/>
  <c r="G636" i="12"/>
  <c r="H636" i="12"/>
  <c r="I636" i="12"/>
  <c r="J636" i="12"/>
  <c r="K636" i="12"/>
  <c r="B637" i="12"/>
  <c r="C637" i="12"/>
  <c r="D637" i="12"/>
  <c r="E637" i="12"/>
  <c r="G637" i="12"/>
  <c r="H637" i="12"/>
  <c r="I637" i="12"/>
  <c r="J637" i="12"/>
  <c r="K637" i="12"/>
  <c r="B638" i="12"/>
  <c r="C638" i="12"/>
  <c r="D638" i="12"/>
  <c r="E638" i="12"/>
  <c r="G638" i="12"/>
  <c r="H638" i="12"/>
  <c r="I638" i="12"/>
  <c r="J638" i="12"/>
  <c r="K638" i="12"/>
  <c r="B639" i="12"/>
  <c r="C639" i="12"/>
  <c r="D639" i="12"/>
  <c r="E639" i="12"/>
  <c r="G639" i="12"/>
  <c r="H639" i="12"/>
  <c r="I639" i="12"/>
  <c r="J639" i="12"/>
  <c r="K639" i="12"/>
  <c r="B640" i="12"/>
  <c r="C640" i="12"/>
  <c r="D640" i="12"/>
  <c r="E640" i="12"/>
  <c r="G640" i="12"/>
  <c r="H640" i="12"/>
  <c r="I640" i="12"/>
  <c r="J640" i="12"/>
  <c r="K640" i="12"/>
  <c r="B641" i="12"/>
  <c r="C641" i="12"/>
  <c r="D641" i="12"/>
  <c r="E641" i="12"/>
  <c r="G641" i="12"/>
  <c r="H641" i="12"/>
  <c r="I641" i="12"/>
  <c r="J641" i="12"/>
  <c r="K641" i="12"/>
  <c r="B642" i="12"/>
  <c r="C642" i="12"/>
  <c r="D642" i="12"/>
  <c r="E642" i="12"/>
  <c r="G642" i="12"/>
  <c r="H642" i="12"/>
  <c r="I642" i="12"/>
  <c r="J642" i="12"/>
  <c r="K642" i="12"/>
  <c r="B643" i="12"/>
  <c r="C643" i="12"/>
  <c r="D643" i="12"/>
  <c r="E643" i="12"/>
  <c r="G643" i="12"/>
  <c r="H643" i="12"/>
  <c r="I643" i="12"/>
  <c r="J643" i="12"/>
  <c r="K643" i="12"/>
  <c r="B644" i="12"/>
  <c r="C644" i="12"/>
  <c r="D644" i="12"/>
  <c r="E644" i="12"/>
  <c r="G644" i="12"/>
  <c r="H644" i="12"/>
  <c r="I644" i="12"/>
  <c r="J644" i="12"/>
  <c r="K644" i="12"/>
  <c r="B645" i="12"/>
  <c r="C645" i="12"/>
  <c r="D645" i="12"/>
  <c r="E645" i="12"/>
  <c r="G645" i="12"/>
  <c r="H645" i="12"/>
  <c r="I645" i="12"/>
  <c r="J645" i="12"/>
  <c r="K645" i="12"/>
  <c r="B646" i="12"/>
  <c r="C646" i="12"/>
  <c r="D646" i="12"/>
  <c r="E646" i="12"/>
  <c r="G646" i="12"/>
  <c r="H646" i="12"/>
  <c r="I646" i="12"/>
  <c r="J646" i="12"/>
  <c r="K646" i="12"/>
  <c r="B647" i="12"/>
  <c r="C647" i="12"/>
  <c r="D647" i="12"/>
  <c r="E647" i="12"/>
  <c r="G647" i="12"/>
  <c r="H647" i="12"/>
  <c r="I647" i="12"/>
  <c r="J647" i="12"/>
  <c r="K647" i="12"/>
  <c r="B648" i="12"/>
  <c r="C648" i="12"/>
  <c r="D648" i="12"/>
  <c r="E648" i="12"/>
  <c r="G648" i="12"/>
  <c r="H648" i="12"/>
  <c r="I648" i="12"/>
  <c r="J648" i="12"/>
  <c r="K648" i="12"/>
  <c r="B649" i="12"/>
  <c r="C649" i="12"/>
  <c r="D649" i="12"/>
  <c r="E649" i="12"/>
  <c r="G649" i="12"/>
  <c r="H649" i="12"/>
  <c r="I649" i="12"/>
  <c r="J649" i="12"/>
  <c r="K649" i="12"/>
  <c r="B650" i="12"/>
  <c r="C650" i="12"/>
  <c r="D650" i="12"/>
  <c r="E650" i="12"/>
  <c r="G650" i="12"/>
  <c r="H650" i="12"/>
  <c r="I650" i="12"/>
  <c r="J650" i="12"/>
  <c r="K650" i="12"/>
  <c r="B651" i="12"/>
  <c r="C651" i="12"/>
  <c r="D651" i="12"/>
  <c r="E651" i="12"/>
  <c r="G651" i="12"/>
  <c r="H651" i="12"/>
  <c r="I651" i="12"/>
  <c r="J651" i="12"/>
  <c r="K651" i="12"/>
  <c r="B652" i="12"/>
  <c r="C652" i="12"/>
  <c r="D652" i="12"/>
  <c r="E652" i="12"/>
  <c r="G652" i="12"/>
  <c r="H652" i="12"/>
  <c r="I652" i="12"/>
  <c r="J652" i="12"/>
  <c r="K652" i="12"/>
  <c r="B653" i="12"/>
  <c r="C653" i="12"/>
  <c r="D653" i="12"/>
  <c r="E653" i="12"/>
  <c r="G653" i="12"/>
  <c r="H653" i="12"/>
  <c r="I653" i="12"/>
  <c r="J653" i="12"/>
  <c r="K653" i="12"/>
  <c r="B654" i="12"/>
  <c r="C654" i="12"/>
  <c r="D654" i="12"/>
  <c r="E654" i="12"/>
  <c r="G654" i="12"/>
  <c r="H654" i="12"/>
  <c r="I654" i="12"/>
  <c r="J654" i="12"/>
  <c r="K654" i="12"/>
  <c r="B655" i="12"/>
  <c r="C655" i="12"/>
  <c r="D655" i="12"/>
  <c r="E655" i="12"/>
  <c r="G655" i="12"/>
  <c r="H655" i="12"/>
  <c r="I655" i="12"/>
  <c r="J655" i="12"/>
  <c r="K655" i="12"/>
  <c r="B656" i="12"/>
  <c r="C656" i="12"/>
  <c r="D656" i="12"/>
  <c r="E656" i="12"/>
  <c r="G656" i="12"/>
  <c r="H656" i="12"/>
  <c r="I656" i="12"/>
  <c r="J656" i="12"/>
  <c r="K656" i="12"/>
  <c r="B657" i="12"/>
  <c r="C657" i="12"/>
  <c r="D657" i="12"/>
  <c r="E657" i="12"/>
  <c r="G657" i="12"/>
  <c r="H657" i="12"/>
  <c r="I657" i="12"/>
  <c r="J657" i="12"/>
  <c r="K657" i="12"/>
  <c r="B658" i="12"/>
  <c r="C658" i="12"/>
  <c r="D658" i="12"/>
  <c r="E658" i="12"/>
  <c r="G658" i="12"/>
  <c r="H658" i="12"/>
  <c r="I658" i="12"/>
  <c r="J658" i="12"/>
  <c r="K658" i="12"/>
  <c r="B659" i="12"/>
  <c r="C659" i="12"/>
  <c r="D659" i="12"/>
  <c r="E659" i="12"/>
  <c r="G659" i="12"/>
  <c r="H659" i="12"/>
  <c r="I659" i="12"/>
  <c r="J659" i="12"/>
  <c r="K659" i="12"/>
  <c r="B660" i="12"/>
  <c r="C660" i="12"/>
  <c r="D660" i="12"/>
  <c r="E660" i="12"/>
  <c r="G660" i="12"/>
  <c r="H660" i="12"/>
  <c r="I660" i="12"/>
  <c r="J660" i="12"/>
  <c r="K660" i="12"/>
  <c r="B661" i="12"/>
  <c r="C661" i="12"/>
  <c r="D661" i="12"/>
  <c r="E661" i="12"/>
  <c r="G661" i="12"/>
  <c r="H661" i="12"/>
  <c r="I661" i="12"/>
  <c r="J661" i="12"/>
  <c r="K661" i="12"/>
  <c r="B662" i="12"/>
  <c r="C662" i="12"/>
  <c r="D662" i="12"/>
  <c r="E662" i="12"/>
  <c r="G662" i="12"/>
  <c r="H662" i="12"/>
  <c r="I662" i="12"/>
  <c r="J662" i="12"/>
  <c r="K662" i="12"/>
  <c r="B663" i="12"/>
  <c r="C663" i="12"/>
  <c r="D663" i="12"/>
  <c r="E663" i="12"/>
  <c r="G663" i="12"/>
  <c r="H663" i="12"/>
  <c r="I663" i="12"/>
  <c r="J663" i="12"/>
  <c r="K663" i="12"/>
  <c r="B664" i="12"/>
  <c r="C664" i="12"/>
  <c r="D664" i="12"/>
  <c r="E664" i="12"/>
  <c r="G664" i="12"/>
  <c r="H664" i="12"/>
  <c r="I664" i="12"/>
  <c r="J664" i="12"/>
  <c r="K664" i="12"/>
  <c r="B665" i="12"/>
  <c r="C665" i="12"/>
  <c r="D665" i="12"/>
  <c r="E665" i="12"/>
  <c r="G665" i="12"/>
  <c r="H665" i="12"/>
  <c r="I665" i="12"/>
  <c r="J665" i="12"/>
  <c r="K665" i="12"/>
  <c r="B666" i="12"/>
  <c r="C666" i="12"/>
  <c r="D666" i="12"/>
  <c r="E666" i="12"/>
  <c r="G666" i="12"/>
  <c r="H666" i="12"/>
  <c r="I666" i="12"/>
  <c r="J666" i="12"/>
  <c r="K666" i="12"/>
  <c r="B667" i="12"/>
  <c r="C667" i="12"/>
  <c r="D667" i="12"/>
  <c r="E667" i="12"/>
  <c r="G667" i="12"/>
  <c r="H667" i="12"/>
  <c r="I667" i="12"/>
  <c r="J667" i="12"/>
  <c r="K667" i="12"/>
  <c r="B668" i="12"/>
  <c r="C668" i="12"/>
  <c r="D668" i="12"/>
  <c r="E668" i="12"/>
  <c r="G668" i="12"/>
  <c r="H668" i="12"/>
  <c r="I668" i="12"/>
  <c r="J668" i="12"/>
  <c r="K668" i="12"/>
  <c r="B669" i="12"/>
  <c r="C669" i="12"/>
  <c r="D669" i="12"/>
  <c r="E669" i="12"/>
  <c r="G669" i="12"/>
  <c r="H669" i="12"/>
  <c r="I669" i="12"/>
  <c r="J669" i="12"/>
  <c r="K669" i="12"/>
  <c r="B670" i="12"/>
  <c r="C670" i="12"/>
  <c r="D670" i="12"/>
  <c r="E670" i="12"/>
  <c r="G670" i="12"/>
  <c r="H670" i="12"/>
  <c r="I670" i="12"/>
  <c r="J670" i="12"/>
  <c r="K670" i="12"/>
  <c r="B671" i="12"/>
  <c r="C671" i="12"/>
  <c r="D671" i="12"/>
  <c r="E671" i="12"/>
  <c r="G671" i="12"/>
  <c r="H671" i="12"/>
  <c r="I671" i="12"/>
  <c r="J671" i="12"/>
  <c r="K671" i="12"/>
  <c r="B672" i="12"/>
  <c r="C672" i="12"/>
  <c r="D672" i="12"/>
  <c r="E672" i="12"/>
  <c r="G672" i="12"/>
  <c r="H672" i="12"/>
  <c r="I672" i="12"/>
  <c r="J672" i="12"/>
  <c r="K672" i="12"/>
  <c r="B673" i="12"/>
  <c r="C673" i="12"/>
  <c r="D673" i="12"/>
  <c r="E673" i="12"/>
  <c r="G673" i="12"/>
  <c r="H673" i="12"/>
  <c r="I673" i="12"/>
  <c r="J673" i="12"/>
  <c r="K673" i="12"/>
  <c r="B674" i="12"/>
  <c r="C674" i="12"/>
  <c r="D674" i="12"/>
  <c r="E674" i="12"/>
  <c r="G674" i="12"/>
  <c r="H674" i="12"/>
  <c r="I674" i="12"/>
  <c r="J674" i="12"/>
  <c r="K674" i="12"/>
  <c r="B675" i="12"/>
  <c r="C675" i="12"/>
  <c r="D675" i="12"/>
  <c r="E675" i="12"/>
  <c r="G675" i="12"/>
  <c r="H675" i="12"/>
  <c r="I675" i="12"/>
  <c r="J675" i="12"/>
  <c r="K675" i="12"/>
  <c r="B676" i="12"/>
  <c r="C676" i="12"/>
  <c r="D676" i="12"/>
  <c r="E676" i="12"/>
  <c r="G676" i="12"/>
  <c r="H676" i="12"/>
  <c r="I676" i="12"/>
  <c r="J676" i="12"/>
  <c r="K676" i="12"/>
  <c r="B677" i="12"/>
  <c r="C677" i="12"/>
  <c r="D677" i="12"/>
  <c r="E677" i="12"/>
  <c r="G677" i="12"/>
  <c r="H677" i="12"/>
  <c r="I677" i="12"/>
  <c r="J677" i="12"/>
  <c r="K677" i="12"/>
  <c r="B678" i="12"/>
  <c r="C678" i="12"/>
  <c r="D678" i="12"/>
  <c r="E678" i="12"/>
  <c r="G678" i="12"/>
  <c r="H678" i="12"/>
  <c r="I678" i="12"/>
  <c r="J678" i="12"/>
  <c r="K678" i="12"/>
  <c r="B679" i="12"/>
  <c r="C679" i="12"/>
  <c r="D679" i="12"/>
  <c r="E679" i="12"/>
  <c r="G679" i="12"/>
  <c r="H679" i="12"/>
  <c r="I679" i="12"/>
  <c r="J679" i="12"/>
  <c r="K679" i="12"/>
  <c r="B680" i="12"/>
  <c r="C680" i="12"/>
  <c r="D680" i="12"/>
  <c r="E680" i="12"/>
  <c r="G680" i="12"/>
  <c r="H680" i="12"/>
  <c r="I680" i="12"/>
  <c r="J680" i="12"/>
  <c r="K680" i="12"/>
  <c r="B681" i="12"/>
  <c r="C681" i="12"/>
  <c r="D681" i="12"/>
  <c r="E681" i="12"/>
  <c r="G681" i="12"/>
  <c r="H681" i="12"/>
  <c r="I681" i="12"/>
  <c r="J681" i="12"/>
  <c r="K681" i="12"/>
  <c r="B682" i="12"/>
  <c r="C682" i="12"/>
  <c r="D682" i="12"/>
  <c r="E682" i="12"/>
  <c r="G682" i="12"/>
  <c r="H682" i="12"/>
  <c r="I682" i="12"/>
  <c r="J682" i="12"/>
  <c r="K682" i="12"/>
  <c r="B683" i="12"/>
  <c r="C683" i="12"/>
  <c r="D683" i="12"/>
  <c r="E683" i="12"/>
  <c r="G683" i="12"/>
  <c r="H683" i="12"/>
  <c r="I683" i="12"/>
  <c r="J683" i="12"/>
  <c r="K683" i="12"/>
  <c r="B684" i="12"/>
  <c r="C684" i="12"/>
  <c r="D684" i="12"/>
  <c r="E684" i="12"/>
  <c r="G684" i="12"/>
  <c r="H684" i="12"/>
  <c r="I684" i="12"/>
  <c r="J684" i="12"/>
  <c r="K684" i="12"/>
  <c r="B685" i="12"/>
  <c r="C685" i="12"/>
  <c r="D685" i="12"/>
  <c r="E685" i="12"/>
  <c r="G685" i="12"/>
  <c r="H685" i="12"/>
  <c r="I685" i="12"/>
  <c r="J685" i="12"/>
  <c r="K685" i="12"/>
  <c r="B686" i="12"/>
  <c r="C686" i="12"/>
  <c r="D686" i="12"/>
  <c r="E686" i="12"/>
  <c r="G686" i="12"/>
  <c r="H686" i="12"/>
  <c r="I686" i="12"/>
  <c r="J686" i="12"/>
  <c r="K686" i="12"/>
  <c r="B687" i="12"/>
  <c r="C687" i="12"/>
  <c r="D687" i="12"/>
  <c r="E687" i="12"/>
  <c r="G687" i="12"/>
  <c r="H687" i="12"/>
  <c r="I687" i="12"/>
  <c r="J687" i="12"/>
  <c r="K687" i="12"/>
  <c r="B688" i="12"/>
  <c r="C688" i="12"/>
  <c r="D688" i="12"/>
  <c r="E688" i="12"/>
  <c r="G688" i="12"/>
  <c r="H688" i="12"/>
  <c r="I688" i="12"/>
  <c r="J688" i="12"/>
  <c r="K688" i="12"/>
  <c r="B689" i="12"/>
  <c r="C689" i="12"/>
  <c r="D689" i="12"/>
  <c r="E689" i="12"/>
  <c r="G689" i="12"/>
  <c r="H689" i="12"/>
  <c r="I689" i="12"/>
  <c r="J689" i="12"/>
  <c r="K689" i="12"/>
  <c r="B690" i="12"/>
  <c r="C690" i="12"/>
  <c r="D690" i="12"/>
  <c r="E690" i="12"/>
  <c r="G690" i="12"/>
  <c r="H690" i="12"/>
  <c r="I690" i="12"/>
  <c r="J690" i="12"/>
  <c r="K690" i="12"/>
  <c r="B691" i="12"/>
  <c r="C691" i="12"/>
  <c r="D691" i="12"/>
  <c r="E691" i="12"/>
  <c r="G691" i="12"/>
  <c r="H691" i="12"/>
  <c r="I691" i="12"/>
  <c r="J691" i="12"/>
  <c r="K691" i="12"/>
  <c r="B692" i="12"/>
  <c r="C692" i="12"/>
  <c r="D692" i="12"/>
  <c r="E692" i="12"/>
  <c r="G692" i="12"/>
  <c r="H692" i="12"/>
  <c r="I692" i="12"/>
  <c r="J692" i="12"/>
  <c r="K692" i="12"/>
  <c r="B693" i="12"/>
  <c r="C693" i="12"/>
  <c r="D693" i="12"/>
  <c r="E693" i="12"/>
  <c r="G693" i="12"/>
  <c r="H693" i="12"/>
  <c r="I693" i="12"/>
  <c r="J693" i="12"/>
  <c r="K693" i="12"/>
  <c r="B694" i="12"/>
  <c r="C694" i="12"/>
  <c r="D694" i="12"/>
  <c r="E694" i="12"/>
  <c r="G694" i="12"/>
  <c r="H694" i="12"/>
  <c r="I694" i="12"/>
  <c r="J694" i="12"/>
  <c r="K694" i="12"/>
  <c r="B695" i="12"/>
  <c r="C695" i="12"/>
  <c r="D695" i="12"/>
  <c r="E695" i="12"/>
  <c r="G695" i="12"/>
  <c r="H695" i="12"/>
  <c r="I695" i="12"/>
  <c r="J695" i="12"/>
  <c r="K695" i="12"/>
  <c r="B696" i="12"/>
  <c r="C696" i="12"/>
  <c r="D696" i="12"/>
  <c r="E696" i="12"/>
  <c r="G696" i="12"/>
  <c r="H696" i="12"/>
  <c r="I696" i="12"/>
  <c r="J696" i="12"/>
  <c r="K696" i="12"/>
  <c r="B697" i="12"/>
  <c r="C697" i="12"/>
  <c r="D697" i="12"/>
  <c r="E697" i="12"/>
  <c r="G697" i="12"/>
  <c r="H697" i="12"/>
  <c r="I697" i="12"/>
  <c r="J697" i="12"/>
  <c r="K697" i="12"/>
  <c r="B698" i="12"/>
  <c r="C698" i="12"/>
  <c r="D698" i="12"/>
  <c r="E698" i="12"/>
  <c r="G698" i="12"/>
  <c r="H698" i="12"/>
  <c r="I698" i="12"/>
  <c r="J698" i="12"/>
  <c r="K698" i="12"/>
  <c r="B699" i="12"/>
  <c r="C699" i="12"/>
  <c r="D699" i="12"/>
  <c r="E699" i="12"/>
  <c r="G699" i="12"/>
  <c r="H699" i="12"/>
  <c r="I699" i="12"/>
  <c r="J699" i="12"/>
  <c r="K699" i="12"/>
  <c r="B700" i="12"/>
  <c r="C700" i="12"/>
  <c r="D700" i="12"/>
  <c r="E700" i="12"/>
  <c r="G700" i="12"/>
  <c r="H700" i="12"/>
  <c r="I700" i="12"/>
  <c r="J700" i="12"/>
  <c r="K700" i="12"/>
  <c r="B701" i="12"/>
  <c r="C701" i="12"/>
  <c r="D701" i="12"/>
  <c r="E701" i="12"/>
  <c r="G701" i="12"/>
  <c r="H701" i="12"/>
  <c r="I701" i="12"/>
  <c r="J701" i="12"/>
  <c r="K701" i="12"/>
  <c r="B702" i="12"/>
  <c r="C702" i="12"/>
  <c r="D702" i="12"/>
  <c r="E702" i="12"/>
  <c r="G702" i="12"/>
  <c r="H702" i="12"/>
  <c r="I702" i="12"/>
  <c r="J702" i="12"/>
  <c r="K702" i="12"/>
  <c r="B703" i="12"/>
  <c r="C703" i="12"/>
  <c r="D703" i="12"/>
  <c r="E703" i="12"/>
  <c r="G703" i="12"/>
  <c r="H703" i="12"/>
  <c r="I703" i="12"/>
  <c r="J703" i="12"/>
  <c r="K703" i="12"/>
  <c r="B704" i="12"/>
  <c r="C704" i="12"/>
  <c r="D704" i="12"/>
  <c r="E704" i="12"/>
  <c r="G704" i="12"/>
  <c r="H704" i="12"/>
  <c r="I704" i="12"/>
  <c r="J704" i="12"/>
  <c r="K704" i="12"/>
  <c r="B705" i="12"/>
  <c r="C705" i="12"/>
  <c r="D705" i="12"/>
  <c r="E705" i="12"/>
  <c r="G705" i="12"/>
  <c r="H705" i="12"/>
  <c r="I705" i="12"/>
  <c r="J705" i="12"/>
  <c r="K705" i="12"/>
  <c r="B706" i="12"/>
  <c r="C706" i="12"/>
  <c r="D706" i="12"/>
  <c r="E706" i="12"/>
  <c r="G706" i="12"/>
  <c r="H706" i="12"/>
  <c r="I706" i="12"/>
  <c r="J706" i="12"/>
  <c r="K706" i="12"/>
  <c r="B707" i="12"/>
  <c r="C707" i="12"/>
  <c r="D707" i="12"/>
  <c r="E707" i="12"/>
  <c r="G707" i="12"/>
  <c r="H707" i="12"/>
  <c r="I707" i="12"/>
  <c r="J707" i="12"/>
  <c r="K707" i="12"/>
  <c r="B708" i="12"/>
  <c r="C708" i="12"/>
  <c r="D708" i="12"/>
  <c r="E708" i="12"/>
  <c r="G708" i="12"/>
  <c r="H708" i="12"/>
  <c r="I708" i="12"/>
  <c r="J708" i="12"/>
  <c r="K708" i="12"/>
  <c r="B709" i="12"/>
  <c r="C709" i="12"/>
  <c r="D709" i="12"/>
  <c r="E709" i="12"/>
  <c r="G709" i="12"/>
  <c r="H709" i="12"/>
  <c r="I709" i="12"/>
  <c r="J709" i="12"/>
  <c r="K709" i="12"/>
  <c r="B710" i="12"/>
  <c r="C710" i="12"/>
  <c r="D710" i="12"/>
  <c r="E710" i="12"/>
  <c r="G710" i="12"/>
  <c r="H710" i="12"/>
  <c r="I710" i="12"/>
  <c r="J710" i="12"/>
  <c r="K710" i="12"/>
  <c r="B711" i="12"/>
  <c r="C711" i="12"/>
  <c r="D711" i="12"/>
  <c r="E711" i="12"/>
  <c r="G711" i="12"/>
  <c r="H711" i="12"/>
  <c r="I711" i="12"/>
  <c r="J711" i="12"/>
  <c r="K711" i="12"/>
  <c r="B712" i="12"/>
  <c r="C712" i="12"/>
  <c r="D712" i="12"/>
  <c r="E712" i="12"/>
  <c r="G712" i="12"/>
  <c r="H712" i="12"/>
  <c r="I712" i="12"/>
  <c r="J712" i="12"/>
  <c r="K712" i="12"/>
  <c r="B713" i="12"/>
  <c r="C713" i="12"/>
  <c r="D713" i="12"/>
  <c r="E713" i="12"/>
  <c r="G713" i="12"/>
  <c r="H713" i="12"/>
  <c r="I713" i="12"/>
  <c r="J713" i="12"/>
  <c r="K713" i="12"/>
  <c r="B714" i="12"/>
  <c r="C714" i="12"/>
  <c r="D714" i="12"/>
  <c r="E714" i="12"/>
  <c r="G714" i="12"/>
  <c r="H714" i="12"/>
  <c r="I714" i="12"/>
  <c r="J714" i="12"/>
  <c r="K714" i="12"/>
  <c r="B715" i="12"/>
  <c r="C715" i="12"/>
  <c r="D715" i="12"/>
  <c r="E715" i="12"/>
  <c r="G715" i="12"/>
  <c r="H715" i="12"/>
  <c r="I715" i="12"/>
  <c r="J715" i="12"/>
  <c r="K715" i="12"/>
  <c r="B716" i="12"/>
  <c r="C716" i="12"/>
  <c r="D716" i="12"/>
  <c r="E716" i="12"/>
  <c r="G716" i="12"/>
  <c r="H716" i="12"/>
  <c r="I716" i="12"/>
  <c r="J716" i="12"/>
  <c r="K716" i="12"/>
  <c r="B717" i="12"/>
  <c r="C717" i="12"/>
  <c r="D717" i="12"/>
  <c r="E717" i="12"/>
  <c r="G717" i="12"/>
  <c r="H717" i="12"/>
  <c r="I717" i="12"/>
  <c r="J717" i="12"/>
  <c r="K717" i="12"/>
  <c r="B718" i="12"/>
  <c r="C718" i="12"/>
  <c r="D718" i="12"/>
  <c r="E718" i="12"/>
  <c r="G718" i="12"/>
  <c r="H718" i="12"/>
  <c r="I718" i="12"/>
  <c r="J718" i="12"/>
  <c r="K718" i="12"/>
  <c r="B719" i="12"/>
  <c r="C719" i="12"/>
  <c r="D719" i="12"/>
  <c r="E719" i="12"/>
  <c r="G719" i="12"/>
  <c r="H719" i="12"/>
  <c r="I719" i="12"/>
  <c r="J719" i="12"/>
  <c r="K719" i="12"/>
  <c r="B720" i="12"/>
  <c r="C720" i="12"/>
  <c r="D720" i="12"/>
  <c r="E720" i="12"/>
  <c r="G720" i="12"/>
  <c r="H720" i="12"/>
  <c r="I720" i="12"/>
  <c r="J720" i="12"/>
  <c r="K720" i="12"/>
  <c r="B721" i="12"/>
  <c r="C721" i="12"/>
  <c r="D721" i="12"/>
  <c r="E721" i="12"/>
  <c r="G721" i="12"/>
  <c r="H721" i="12"/>
  <c r="I721" i="12"/>
  <c r="J721" i="12"/>
  <c r="K721" i="12"/>
  <c r="B722" i="12"/>
  <c r="C722" i="12"/>
  <c r="D722" i="12"/>
  <c r="E722" i="12"/>
  <c r="G722" i="12"/>
  <c r="H722" i="12"/>
  <c r="I722" i="12"/>
  <c r="J722" i="12"/>
  <c r="K722" i="12"/>
  <c r="B723" i="12"/>
  <c r="C723" i="12"/>
  <c r="D723" i="12"/>
  <c r="E723" i="12"/>
  <c r="G723" i="12"/>
  <c r="H723" i="12"/>
  <c r="I723" i="12"/>
  <c r="J723" i="12"/>
  <c r="K723" i="12"/>
  <c r="B724" i="12"/>
  <c r="C724" i="12"/>
  <c r="D724" i="12"/>
  <c r="E724" i="12"/>
  <c r="G724" i="12"/>
  <c r="H724" i="12"/>
  <c r="I724" i="12"/>
  <c r="J724" i="12"/>
  <c r="K724" i="12"/>
  <c r="B725" i="12"/>
  <c r="C725" i="12"/>
  <c r="D725" i="12"/>
  <c r="E725" i="12"/>
  <c r="G725" i="12"/>
  <c r="H725" i="12"/>
  <c r="I725" i="12"/>
  <c r="J725" i="12"/>
  <c r="K725" i="12"/>
  <c r="B726" i="12"/>
  <c r="C726" i="12"/>
  <c r="D726" i="12"/>
  <c r="E726" i="12"/>
  <c r="G726" i="12"/>
  <c r="H726" i="12"/>
  <c r="I726" i="12"/>
  <c r="J726" i="12"/>
  <c r="K726" i="12"/>
  <c r="B727" i="12"/>
  <c r="C727" i="12"/>
  <c r="D727" i="12"/>
  <c r="E727" i="12"/>
  <c r="G727" i="12"/>
  <c r="H727" i="12"/>
  <c r="I727" i="12"/>
  <c r="J727" i="12"/>
  <c r="K727" i="12"/>
  <c r="B728" i="12"/>
  <c r="C728" i="12"/>
  <c r="D728" i="12"/>
  <c r="E728" i="12"/>
  <c r="G728" i="12"/>
  <c r="H728" i="12"/>
  <c r="I728" i="12"/>
  <c r="J728" i="12"/>
  <c r="K728" i="12"/>
  <c r="B729" i="12"/>
  <c r="C729" i="12"/>
  <c r="D729" i="12"/>
  <c r="E729" i="12"/>
  <c r="G729" i="12"/>
  <c r="H729" i="12"/>
  <c r="I729" i="12"/>
  <c r="J729" i="12"/>
  <c r="K729" i="12"/>
  <c r="B730" i="12"/>
  <c r="C730" i="12"/>
  <c r="D730" i="12"/>
  <c r="E730" i="12"/>
  <c r="G730" i="12"/>
  <c r="H730" i="12"/>
  <c r="I730" i="12"/>
  <c r="J730" i="12"/>
  <c r="K730" i="12"/>
  <c r="B731" i="12"/>
  <c r="C731" i="12"/>
  <c r="D731" i="12"/>
  <c r="E731" i="12"/>
  <c r="G731" i="12"/>
  <c r="H731" i="12"/>
  <c r="I731" i="12"/>
  <c r="J731" i="12"/>
  <c r="K731" i="12"/>
  <c r="B732" i="12"/>
  <c r="C732" i="12"/>
  <c r="D732" i="12"/>
  <c r="E732" i="12"/>
  <c r="G732" i="12"/>
  <c r="H732" i="12"/>
  <c r="I732" i="12"/>
  <c r="J732" i="12"/>
  <c r="K732" i="12"/>
  <c r="B733" i="12"/>
  <c r="C733" i="12"/>
  <c r="D733" i="12"/>
  <c r="E733" i="12"/>
  <c r="G733" i="12"/>
  <c r="H733" i="12"/>
  <c r="I733" i="12"/>
  <c r="J733" i="12"/>
  <c r="K733" i="12"/>
  <c r="B734" i="12"/>
  <c r="C734" i="12"/>
  <c r="D734" i="12"/>
  <c r="E734" i="12"/>
  <c r="G734" i="12"/>
  <c r="H734" i="12"/>
  <c r="I734" i="12"/>
  <c r="J734" i="12"/>
  <c r="K734" i="12"/>
  <c r="B735" i="12"/>
  <c r="C735" i="12"/>
  <c r="D735" i="12"/>
  <c r="E735" i="12"/>
  <c r="G735" i="12"/>
  <c r="H735" i="12"/>
  <c r="I735" i="12"/>
  <c r="J735" i="12"/>
  <c r="K735" i="12"/>
  <c r="B736" i="12"/>
  <c r="C736" i="12"/>
  <c r="D736" i="12"/>
  <c r="E736" i="12"/>
  <c r="G736" i="12"/>
  <c r="H736" i="12"/>
  <c r="I736" i="12"/>
  <c r="J736" i="12"/>
  <c r="K736" i="12"/>
  <c r="B737" i="12"/>
  <c r="C737" i="12"/>
  <c r="D737" i="12"/>
  <c r="E737" i="12"/>
  <c r="G737" i="12"/>
  <c r="H737" i="12"/>
  <c r="I737" i="12"/>
  <c r="J737" i="12"/>
  <c r="K737" i="12"/>
  <c r="B738" i="12"/>
  <c r="C738" i="12"/>
  <c r="D738" i="12"/>
  <c r="E738" i="12"/>
  <c r="G738" i="12"/>
  <c r="H738" i="12"/>
  <c r="I738" i="12"/>
  <c r="J738" i="12"/>
  <c r="K738" i="12"/>
  <c r="B739" i="12"/>
  <c r="C739" i="12"/>
  <c r="D739" i="12"/>
  <c r="E739" i="12"/>
  <c r="G739" i="12"/>
  <c r="H739" i="12"/>
  <c r="I739" i="12"/>
  <c r="J739" i="12"/>
  <c r="K739" i="12"/>
  <c r="B740" i="12"/>
  <c r="C740" i="12"/>
  <c r="D740" i="12"/>
  <c r="E740" i="12"/>
  <c r="G740" i="12"/>
  <c r="H740" i="12"/>
  <c r="I740" i="12"/>
  <c r="J740" i="12"/>
  <c r="K740" i="12"/>
  <c r="B741" i="12"/>
  <c r="C741" i="12"/>
  <c r="D741" i="12"/>
  <c r="E741" i="12"/>
  <c r="G741" i="12"/>
  <c r="H741" i="12"/>
  <c r="I741" i="12"/>
  <c r="J741" i="12"/>
  <c r="K741" i="12"/>
  <c r="B742" i="12"/>
  <c r="C742" i="12"/>
  <c r="D742" i="12"/>
  <c r="E742" i="12"/>
  <c r="G742" i="12"/>
  <c r="H742" i="12"/>
  <c r="I742" i="12"/>
  <c r="J742" i="12"/>
  <c r="K742" i="12"/>
  <c r="B743" i="12"/>
  <c r="C743" i="12"/>
  <c r="D743" i="12"/>
  <c r="E743" i="12"/>
  <c r="G743" i="12"/>
  <c r="H743" i="12"/>
  <c r="I743" i="12"/>
  <c r="J743" i="12"/>
  <c r="K743" i="12"/>
  <c r="B744" i="12"/>
  <c r="C744" i="12"/>
  <c r="D744" i="12"/>
  <c r="E744" i="12"/>
  <c r="G744" i="12"/>
  <c r="H744" i="12"/>
  <c r="I744" i="12"/>
  <c r="J744" i="12"/>
  <c r="K744" i="12"/>
  <c r="B745" i="12"/>
  <c r="C745" i="12"/>
  <c r="D745" i="12"/>
  <c r="E745" i="12"/>
  <c r="G745" i="12"/>
  <c r="H745" i="12"/>
  <c r="I745" i="12"/>
  <c r="J745" i="12"/>
  <c r="K745" i="12"/>
  <c r="B746" i="12"/>
  <c r="C746" i="12"/>
  <c r="D746" i="12"/>
  <c r="E746" i="12"/>
  <c r="G746" i="12"/>
  <c r="H746" i="12"/>
  <c r="I746" i="12"/>
  <c r="J746" i="12"/>
  <c r="K746" i="12"/>
  <c r="B747" i="12"/>
  <c r="C747" i="12"/>
  <c r="D747" i="12"/>
  <c r="E747" i="12"/>
  <c r="G747" i="12"/>
  <c r="H747" i="12"/>
  <c r="I747" i="12"/>
  <c r="J747" i="12"/>
  <c r="K747" i="12"/>
  <c r="B748" i="12"/>
  <c r="C748" i="12"/>
  <c r="D748" i="12"/>
  <c r="E748" i="12"/>
  <c r="G748" i="12"/>
  <c r="H748" i="12"/>
  <c r="I748" i="12"/>
  <c r="J748" i="12"/>
  <c r="K748" i="12"/>
  <c r="B749" i="12"/>
  <c r="C749" i="12"/>
  <c r="D749" i="12"/>
  <c r="E749" i="12"/>
  <c r="G749" i="12"/>
  <c r="H749" i="12"/>
  <c r="I749" i="12"/>
  <c r="J749" i="12"/>
  <c r="K749" i="12"/>
  <c r="B750" i="12"/>
  <c r="C750" i="12"/>
  <c r="D750" i="12"/>
  <c r="E750" i="12"/>
  <c r="G750" i="12"/>
  <c r="H750" i="12"/>
  <c r="I750" i="12"/>
  <c r="J750" i="12"/>
  <c r="K750" i="12"/>
  <c r="B751" i="12"/>
  <c r="C751" i="12"/>
  <c r="D751" i="12"/>
  <c r="E751" i="12"/>
  <c r="G751" i="12"/>
  <c r="H751" i="12"/>
  <c r="I751" i="12"/>
  <c r="J751" i="12"/>
  <c r="K751" i="12"/>
  <c r="B752" i="12"/>
  <c r="C752" i="12"/>
  <c r="D752" i="12"/>
  <c r="E752" i="12"/>
  <c r="G752" i="12"/>
  <c r="H752" i="12"/>
  <c r="I752" i="12"/>
  <c r="J752" i="12"/>
  <c r="K752" i="12"/>
  <c r="B753" i="12"/>
  <c r="C753" i="12"/>
  <c r="D753" i="12"/>
  <c r="E753" i="12"/>
  <c r="G753" i="12"/>
  <c r="H753" i="12"/>
  <c r="I753" i="12"/>
  <c r="J753" i="12"/>
  <c r="K753" i="12"/>
  <c r="B754" i="12"/>
  <c r="C754" i="12"/>
  <c r="D754" i="12"/>
  <c r="E754" i="12"/>
  <c r="G754" i="12"/>
  <c r="H754" i="12"/>
  <c r="I754" i="12"/>
  <c r="J754" i="12"/>
  <c r="K754" i="12"/>
  <c r="B755" i="12"/>
  <c r="C755" i="12"/>
  <c r="D755" i="12"/>
  <c r="E755" i="12"/>
  <c r="G755" i="12"/>
  <c r="H755" i="12"/>
  <c r="I755" i="12"/>
  <c r="J755" i="12"/>
  <c r="K755" i="12"/>
  <c r="B756" i="12"/>
  <c r="C756" i="12"/>
  <c r="D756" i="12"/>
  <c r="E756" i="12"/>
  <c r="G756" i="12"/>
  <c r="H756" i="12"/>
  <c r="I756" i="12"/>
  <c r="J756" i="12"/>
  <c r="K756" i="12"/>
  <c r="B757" i="12"/>
  <c r="C757" i="12"/>
  <c r="D757" i="12"/>
  <c r="E757" i="12"/>
  <c r="G757" i="12"/>
  <c r="H757" i="12"/>
  <c r="I757" i="12"/>
  <c r="J757" i="12"/>
  <c r="K757" i="12"/>
  <c r="B758" i="12"/>
  <c r="C758" i="12"/>
  <c r="D758" i="12"/>
  <c r="E758" i="12"/>
  <c r="G758" i="12"/>
  <c r="H758" i="12"/>
  <c r="I758" i="12"/>
  <c r="J758" i="12"/>
  <c r="K758" i="12"/>
  <c r="B759" i="12"/>
  <c r="C759" i="12"/>
  <c r="D759" i="12"/>
  <c r="E759" i="12"/>
  <c r="G759" i="12"/>
  <c r="H759" i="12"/>
  <c r="I759" i="12"/>
  <c r="J759" i="12"/>
  <c r="K759" i="12"/>
  <c r="B760" i="12"/>
  <c r="C760" i="12"/>
  <c r="D760" i="12"/>
  <c r="E760" i="12"/>
  <c r="G760" i="12"/>
  <c r="H760" i="12"/>
  <c r="I760" i="12"/>
  <c r="J760" i="12"/>
  <c r="K760" i="12"/>
  <c r="B761" i="12"/>
  <c r="C761" i="12"/>
  <c r="D761" i="12"/>
  <c r="E761" i="12"/>
  <c r="G761" i="12"/>
  <c r="H761" i="12"/>
  <c r="I761" i="12"/>
  <c r="J761" i="12"/>
  <c r="K761" i="12"/>
  <c r="B762" i="12"/>
  <c r="C762" i="12"/>
  <c r="D762" i="12"/>
  <c r="E762" i="12"/>
  <c r="G762" i="12"/>
  <c r="H762" i="12"/>
  <c r="I762" i="12"/>
  <c r="J762" i="12"/>
  <c r="K762" i="12"/>
  <c r="B763" i="12"/>
  <c r="C763" i="12"/>
  <c r="D763" i="12"/>
  <c r="E763" i="12"/>
  <c r="G763" i="12"/>
  <c r="H763" i="12"/>
  <c r="I763" i="12"/>
  <c r="J763" i="12"/>
  <c r="K763" i="12"/>
  <c r="B764" i="12"/>
  <c r="C764" i="12"/>
  <c r="D764" i="12"/>
  <c r="E764" i="12"/>
  <c r="G764" i="12"/>
  <c r="H764" i="12"/>
  <c r="I764" i="12"/>
  <c r="J764" i="12"/>
  <c r="K764" i="12"/>
  <c r="B765" i="12"/>
  <c r="C765" i="12"/>
  <c r="D765" i="12"/>
  <c r="E765" i="12"/>
  <c r="G765" i="12"/>
  <c r="H765" i="12"/>
  <c r="I765" i="12"/>
  <c r="J765" i="12"/>
  <c r="K765" i="12"/>
  <c r="B766" i="12"/>
  <c r="C766" i="12"/>
  <c r="D766" i="12"/>
  <c r="E766" i="12"/>
  <c r="G766" i="12"/>
  <c r="H766" i="12"/>
  <c r="I766" i="12"/>
  <c r="J766" i="12"/>
  <c r="K766" i="12"/>
  <c r="B767" i="12"/>
  <c r="C767" i="12"/>
  <c r="D767" i="12"/>
  <c r="E767" i="12"/>
  <c r="G767" i="12"/>
  <c r="H767" i="12"/>
  <c r="I767" i="12"/>
  <c r="J767" i="12"/>
  <c r="K767" i="12"/>
  <c r="B768" i="12"/>
  <c r="C768" i="12"/>
  <c r="D768" i="12"/>
  <c r="E768" i="12"/>
  <c r="G768" i="12"/>
  <c r="H768" i="12"/>
  <c r="I768" i="12"/>
  <c r="J768" i="12"/>
  <c r="K768" i="12"/>
  <c r="B769" i="12"/>
  <c r="C769" i="12"/>
  <c r="D769" i="12"/>
  <c r="E769" i="12"/>
  <c r="G769" i="12"/>
  <c r="H769" i="12"/>
  <c r="I769" i="12"/>
  <c r="J769" i="12"/>
  <c r="K769" i="12"/>
  <c r="B770" i="12"/>
  <c r="C770" i="12"/>
  <c r="D770" i="12"/>
  <c r="E770" i="12"/>
  <c r="G770" i="12"/>
  <c r="H770" i="12"/>
  <c r="I770" i="12"/>
  <c r="J770" i="12"/>
  <c r="K770" i="12"/>
  <c r="B771" i="12"/>
  <c r="C771" i="12"/>
  <c r="D771" i="12"/>
  <c r="E771" i="12"/>
  <c r="G771" i="12"/>
  <c r="H771" i="12"/>
  <c r="I771" i="12"/>
  <c r="J771" i="12"/>
  <c r="K771" i="12"/>
  <c r="B772" i="12"/>
  <c r="C772" i="12"/>
  <c r="D772" i="12"/>
  <c r="E772" i="12"/>
  <c r="G772" i="12"/>
  <c r="H772" i="12"/>
  <c r="I772" i="12"/>
  <c r="J772" i="12"/>
  <c r="K772" i="12"/>
  <c r="B773" i="12"/>
  <c r="C773" i="12"/>
  <c r="D773" i="12"/>
  <c r="E773" i="12"/>
  <c r="G773" i="12"/>
  <c r="H773" i="12"/>
  <c r="I773" i="12"/>
  <c r="J773" i="12"/>
  <c r="K773" i="12"/>
  <c r="B774" i="12"/>
  <c r="C774" i="12"/>
  <c r="D774" i="12"/>
  <c r="E774" i="12"/>
  <c r="G774" i="12"/>
  <c r="H774" i="12"/>
  <c r="I774" i="12"/>
  <c r="J774" i="12"/>
  <c r="K774" i="12"/>
  <c r="B775" i="12"/>
  <c r="C775" i="12"/>
  <c r="D775" i="12"/>
  <c r="E775" i="12"/>
  <c r="G775" i="12"/>
  <c r="H775" i="12"/>
  <c r="I775" i="12"/>
  <c r="J775" i="12"/>
  <c r="K775" i="12"/>
  <c r="B776" i="12"/>
  <c r="C776" i="12"/>
  <c r="D776" i="12"/>
  <c r="E776" i="12"/>
  <c r="G776" i="12"/>
  <c r="H776" i="12"/>
  <c r="I776" i="12"/>
  <c r="J776" i="12"/>
  <c r="K776" i="12"/>
  <c r="B777" i="12"/>
  <c r="C777" i="12"/>
  <c r="D777" i="12"/>
  <c r="E777" i="12"/>
  <c r="G777" i="12"/>
  <c r="H777" i="12"/>
  <c r="I777" i="12"/>
  <c r="J777" i="12"/>
  <c r="K777" i="12"/>
  <c r="B778" i="12"/>
  <c r="C778" i="12"/>
  <c r="D778" i="12"/>
  <c r="E778" i="12"/>
  <c r="G778" i="12"/>
  <c r="H778" i="12"/>
  <c r="I778" i="12"/>
  <c r="J778" i="12"/>
  <c r="K778" i="12"/>
  <c r="B779" i="12"/>
  <c r="C779" i="12"/>
  <c r="D779" i="12"/>
  <c r="E779" i="12"/>
  <c r="G779" i="12"/>
  <c r="H779" i="12"/>
  <c r="I779" i="12"/>
  <c r="J779" i="12"/>
  <c r="K779" i="12"/>
  <c r="B780" i="12"/>
  <c r="C780" i="12"/>
  <c r="D780" i="12"/>
  <c r="E780" i="12"/>
  <c r="G780" i="12"/>
  <c r="H780" i="12"/>
  <c r="I780" i="12"/>
  <c r="J780" i="12"/>
  <c r="K780" i="12"/>
  <c r="B781" i="12"/>
  <c r="C781" i="12"/>
  <c r="D781" i="12"/>
  <c r="E781" i="12"/>
  <c r="G781" i="12"/>
  <c r="H781" i="12"/>
  <c r="I781" i="12"/>
  <c r="J781" i="12"/>
  <c r="K781" i="12"/>
  <c r="B782" i="12"/>
  <c r="C782" i="12"/>
  <c r="D782" i="12"/>
  <c r="E782" i="12"/>
  <c r="G782" i="12"/>
  <c r="H782" i="12"/>
  <c r="I782" i="12"/>
  <c r="J782" i="12"/>
  <c r="K782" i="12"/>
  <c r="B783" i="12"/>
  <c r="C783" i="12"/>
  <c r="D783" i="12"/>
  <c r="E783" i="12"/>
  <c r="G783" i="12"/>
  <c r="H783" i="12"/>
  <c r="I783" i="12"/>
  <c r="J783" i="12"/>
  <c r="K783" i="12"/>
  <c r="B784" i="12"/>
  <c r="C784" i="12"/>
  <c r="D784" i="12"/>
  <c r="E784" i="12"/>
  <c r="G784" i="12"/>
  <c r="H784" i="12"/>
  <c r="I784" i="12"/>
  <c r="J784" i="12"/>
  <c r="K784" i="12"/>
  <c r="B785" i="12"/>
  <c r="C785" i="12"/>
  <c r="D785" i="12"/>
  <c r="E785" i="12"/>
  <c r="G785" i="12"/>
  <c r="H785" i="12"/>
  <c r="I785" i="12"/>
  <c r="J785" i="12"/>
  <c r="K785" i="12"/>
  <c r="B786" i="12"/>
  <c r="C786" i="12"/>
  <c r="D786" i="12"/>
  <c r="E786" i="12"/>
  <c r="G786" i="12"/>
  <c r="H786" i="12"/>
  <c r="I786" i="12"/>
  <c r="J786" i="12"/>
  <c r="K786" i="12"/>
  <c r="B787" i="12"/>
  <c r="C787" i="12"/>
  <c r="D787" i="12"/>
  <c r="E787" i="12"/>
  <c r="G787" i="12"/>
  <c r="H787" i="12"/>
  <c r="I787" i="12"/>
  <c r="J787" i="12"/>
  <c r="K787" i="12"/>
  <c r="B788" i="12"/>
  <c r="C788" i="12"/>
  <c r="D788" i="12"/>
  <c r="E788" i="12"/>
  <c r="G788" i="12"/>
  <c r="H788" i="12"/>
  <c r="I788" i="12"/>
  <c r="J788" i="12"/>
  <c r="K788" i="12"/>
  <c r="B789" i="12"/>
  <c r="C789" i="12"/>
  <c r="D789" i="12"/>
  <c r="E789" i="12"/>
  <c r="G789" i="12"/>
  <c r="H789" i="12"/>
  <c r="I789" i="12"/>
  <c r="J789" i="12"/>
  <c r="K789" i="12"/>
  <c r="B790" i="12"/>
  <c r="C790" i="12"/>
  <c r="D790" i="12"/>
  <c r="E790" i="12"/>
  <c r="G790" i="12"/>
  <c r="H790" i="12"/>
  <c r="I790" i="12"/>
  <c r="J790" i="12"/>
  <c r="K790" i="12"/>
  <c r="B791" i="12"/>
  <c r="C791" i="12"/>
  <c r="D791" i="12"/>
  <c r="E791" i="12"/>
  <c r="G791" i="12"/>
  <c r="H791" i="12"/>
  <c r="I791" i="12"/>
  <c r="J791" i="12"/>
  <c r="K791" i="12"/>
  <c r="B792" i="12"/>
  <c r="C792" i="12"/>
  <c r="D792" i="12"/>
  <c r="E792" i="12"/>
  <c r="G792" i="12"/>
  <c r="H792" i="12"/>
  <c r="I792" i="12"/>
  <c r="J792" i="12"/>
  <c r="K792" i="12"/>
  <c r="B793" i="12"/>
  <c r="C793" i="12"/>
  <c r="D793" i="12"/>
  <c r="E793" i="12"/>
  <c r="G793" i="12"/>
  <c r="H793" i="12"/>
  <c r="I793" i="12"/>
  <c r="J793" i="12"/>
  <c r="K793" i="12"/>
  <c r="B794" i="12"/>
  <c r="C794" i="12"/>
  <c r="D794" i="12"/>
  <c r="E794" i="12"/>
  <c r="G794" i="12"/>
  <c r="H794" i="12"/>
  <c r="I794" i="12"/>
  <c r="J794" i="12"/>
  <c r="K794" i="12"/>
  <c r="B795" i="12"/>
  <c r="C795" i="12"/>
  <c r="D795" i="12"/>
  <c r="E795" i="12"/>
  <c r="G795" i="12"/>
  <c r="H795" i="12"/>
  <c r="I795" i="12"/>
  <c r="J795" i="12"/>
  <c r="K795" i="12"/>
  <c r="B796" i="12"/>
  <c r="C796" i="12"/>
  <c r="D796" i="12"/>
  <c r="E796" i="12"/>
  <c r="G796" i="12"/>
  <c r="H796" i="12"/>
  <c r="I796" i="12"/>
  <c r="J796" i="12"/>
  <c r="K796" i="12"/>
  <c r="B797" i="12"/>
  <c r="C797" i="12"/>
  <c r="D797" i="12"/>
  <c r="E797" i="12"/>
  <c r="G797" i="12"/>
  <c r="H797" i="12"/>
  <c r="I797" i="12"/>
  <c r="J797" i="12"/>
  <c r="K797" i="12"/>
  <c r="B798" i="12"/>
  <c r="C798" i="12"/>
  <c r="D798" i="12"/>
  <c r="E798" i="12"/>
  <c r="G798" i="12"/>
  <c r="H798" i="12"/>
  <c r="I798" i="12"/>
  <c r="J798" i="12"/>
  <c r="K798" i="12"/>
  <c r="B799" i="12"/>
  <c r="C799" i="12"/>
  <c r="D799" i="12"/>
  <c r="E799" i="12"/>
  <c r="G799" i="12"/>
  <c r="H799" i="12"/>
  <c r="I799" i="12"/>
  <c r="J799" i="12"/>
  <c r="K799" i="12"/>
  <c r="B800" i="12"/>
  <c r="C800" i="12"/>
  <c r="D800" i="12"/>
  <c r="E800" i="12"/>
  <c r="G800" i="12"/>
  <c r="H800" i="12"/>
  <c r="I800" i="12"/>
  <c r="J800" i="12"/>
  <c r="K800" i="12"/>
  <c r="B801" i="12"/>
  <c r="C801" i="12"/>
  <c r="D801" i="12"/>
  <c r="E801" i="12"/>
  <c r="G801" i="12"/>
  <c r="H801" i="12"/>
  <c r="I801" i="12"/>
  <c r="J801" i="12"/>
  <c r="K801" i="12"/>
  <c r="B802" i="12"/>
  <c r="C802" i="12"/>
  <c r="D802" i="12"/>
  <c r="E802" i="12"/>
  <c r="G802" i="12"/>
  <c r="H802" i="12"/>
  <c r="I802" i="12"/>
  <c r="J802" i="12"/>
  <c r="K802" i="12"/>
  <c r="B803" i="12"/>
  <c r="C803" i="12"/>
  <c r="D803" i="12"/>
  <c r="E803" i="12"/>
  <c r="G803" i="12"/>
  <c r="H803" i="12"/>
  <c r="I803" i="12"/>
  <c r="J803" i="12"/>
  <c r="K803" i="12"/>
  <c r="B804" i="12"/>
  <c r="C804" i="12"/>
  <c r="D804" i="12"/>
  <c r="E804" i="12"/>
  <c r="G804" i="12"/>
  <c r="H804" i="12"/>
  <c r="I804" i="12"/>
  <c r="J804" i="12"/>
  <c r="K804" i="12"/>
  <c r="B805" i="12"/>
  <c r="C805" i="12"/>
  <c r="D805" i="12"/>
  <c r="E805" i="12"/>
  <c r="G805" i="12"/>
  <c r="H805" i="12"/>
  <c r="I805" i="12"/>
  <c r="J805" i="12"/>
  <c r="K805" i="12"/>
  <c r="B806" i="12"/>
  <c r="C806" i="12"/>
  <c r="D806" i="12"/>
  <c r="E806" i="12"/>
  <c r="G806" i="12"/>
  <c r="H806" i="12"/>
  <c r="I806" i="12"/>
  <c r="J806" i="12"/>
  <c r="K806" i="12"/>
  <c r="B807" i="12"/>
  <c r="C807" i="12"/>
  <c r="D807" i="12"/>
  <c r="E807" i="12"/>
  <c r="G807" i="12"/>
  <c r="H807" i="12"/>
  <c r="I807" i="12"/>
  <c r="J807" i="12"/>
  <c r="K807" i="12"/>
  <c r="B808" i="12"/>
  <c r="C808" i="12"/>
  <c r="D808" i="12"/>
  <c r="E808" i="12"/>
  <c r="G808" i="12"/>
  <c r="H808" i="12"/>
  <c r="I808" i="12"/>
  <c r="J808" i="12"/>
  <c r="K808" i="12"/>
  <c r="B809" i="12"/>
  <c r="C809" i="12"/>
  <c r="D809" i="12"/>
  <c r="E809" i="12"/>
  <c r="G809" i="12"/>
  <c r="H809" i="12"/>
  <c r="I809" i="12"/>
  <c r="J809" i="12"/>
  <c r="K809" i="12"/>
  <c r="B810" i="12"/>
  <c r="C810" i="12"/>
  <c r="D810" i="12"/>
  <c r="E810" i="12"/>
  <c r="G810" i="12"/>
  <c r="H810" i="12"/>
  <c r="I810" i="12"/>
  <c r="J810" i="12"/>
  <c r="K810" i="12"/>
  <c r="B811" i="12"/>
  <c r="C811" i="12"/>
  <c r="D811" i="12"/>
  <c r="E811" i="12"/>
  <c r="G811" i="12"/>
  <c r="H811" i="12"/>
  <c r="I811" i="12"/>
  <c r="J811" i="12"/>
  <c r="K811" i="12"/>
  <c r="B812" i="12"/>
  <c r="C812" i="12"/>
  <c r="D812" i="12"/>
  <c r="E812" i="12"/>
  <c r="G812" i="12"/>
  <c r="H812" i="12"/>
  <c r="I812" i="12"/>
  <c r="J812" i="12"/>
  <c r="K812" i="12"/>
  <c r="B813" i="12"/>
  <c r="C813" i="12"/>
  <c r="D813" i="12"/>
  <c r="E813" i="12"/>
  <c r="G813" i="12"/>
  <c r="H813" i="12"/>
  <c r="I813" i="12"/>
  <c r="J813" i="12"/>
  <c r="K813" i="12"/>
  <c r="B814" i="12"/>
  <c r="C814" i="12"/>
  <c r="D814" i="12"/>
  <c r="E814" i="12"/>
  <c r="G814" i="12"/>
  <c r="H814" i="12"/>
  <c r="I814" i="12"/>
  <c r="J814" i="12"/>
  <c r="K814" i="12"/>
  <c r="B815" i="12"/>
  <c r="C815" i="12"/>
  <c r="D815" i="12"/>
  <c r="E815" i="12"/>
  <c r="G815" i="12"/>
  <c r="H815" i="12"/>
  <c r="I815" i="12"/>
  <c r="J815" i="12"/>
  <c r="K815" i="12"/>
  <c r="B816" i="12"/>
  <c r="C816" i="12"/>
  <c r="D816" i="12"/>
  <c r="E816" i="12"/>
  <c r="G816" i="12"/>
  <c r="H816" i="12"/>
  <c r="I816" i="12"/>
  <c r="J816" i="12"/>
  <c r="K816" i="12"/>
  <c r="B817" i="12"/>
  <c r="C817" i="12"/>
  <c r="D817" i="12"/>
  <c r="E817" i="12"/>
  <c r="G817" i="12"/>
  <c r="H817" i="12"/>
  <c r="I817" i="12"/>
  <c r="J817" i="12"/>
  <c r="K817" i="12"/>
  <c r="B818" i="12"/>
  <c r="C818" i="12"/>
  <c r="D818" i="12"/>
  <c r="E818" i="12"/>
  <c r="G818" i="12"/>
  <c r="H818" i="12"/>
  <c r="I818" i="12"/>
  <c r="J818" i="12"/>
  <c r="K818" i="12"/>
  <c r="B819" i="12"/>
  <c r="C819" i="12"/>
  <c r="D819" i="12"/>
  <c r="E819" i="12"/>
  <c r="G819" i="12"/>
  <c r="H819" i="12"/>
  <c r="I819" i="12"/>
  <c r="J819" i="12"/>
  <c r="K819" i="12"/>
  <c r="B820" i="12"/>
  <c r="C820" i="12"/>
  <c r="D820" i="12"/>
  <c r="E820" i="12"/>
  <c r="G820" i="12"/>
  <c r="H820" i="12"/>
  <c r="I820" i="12"/>
  <c r="J820" i="12"/>
  <c r="K820" i="12"/>
  <c r="B821" i="12"/>
  <c r="C821" i="12"/>
  <c r="D821" i="12"/>
  <c r="E821" i="12"/>
  <c r="G821" i="12"/>
  <c r="H821" i="12"/>
  <c r="I821" i="12"/>
  <c r="J821" i="12"/>
  <c r="K821" i="12"/>
  <c r="B822" i="12"/>
  <c r="C822" i="12"/>
  <c r="D822" i="12"/>
  <c r="E822" i="12"/>
  <c r="G822" i="12"/>
  <c r="H822" i="12"/>
  <c r="I822" i="12"/>
  <c r="J822" i="12"/>
  <c r="K822" i="12"/>
  <c r="B823" i="12"/>
  <c r="C823" i="12"/>
  <c r="D823" i="12"/>
  <c r="E823" i="12"/>
  <c r="G823" i="12"/>
  <c r="H823" i="12"/>
  <c r="I823" i="12"/>
  <c r="J823" i="12"/>
  <c r="K823" i="12"/>
  <c r="B824" i="12"/>
  <c r="C824" i="12"/>
  <c r="D824" i="12"/>
  <c r="E824" i="12"/>
  <c r="G824" i="12"/>
  <c r="H824" i="12"/>
  <c r="I824" i="12"/>
  <c r="J824" i="12"/>
  <c r="K824" i="12"/>
  <c r="B825" i="12"/>
  <c r="C825" i="12"/>
  <c r="D825" i="12"/>
  <c r="E825" i="12"/>
  <c r="G825" i="12"/>
  <c r="H825" i="12"/>
  <c r="I825" i="12"/>
  <c r="J825" i="12"/>
  <c r="K825" i="12"/>
  <c r="B826" i="12"/>
  <c r="C826" i="12"/>
  <c r="D826" i="12"/>
  <c r="E826" i="12"/>
  <c r="G826" i="12"/>
  <c r="H826" i="12"/>
  <c r="I826" i="12"/>
  <c r="J826" i="12"/>
  <c r="K826" i="12"/>
  <c r="B827" i="12"/>
  <c r="C827" i="12"/>
  <c r="D827" i="12"/>
  <c r="E827" i="12"/>
  <c r="G827" i="12"/>
  <c r="H827" i="12"/>
  <c r="I827" i="12"/>
  <c r="J827" i="12"/>
  <c r="K827" i="12"/>
  <c r="B828" i="12"/>
  <c r="C828" i="12"/>
  <c r="D828" i="12"/>
  <c r="E828" i="12"/>
  <c r="G828" i="12"/>
  <c r="H828" i="12"/>
  <c r="I828" i="12"/>
  <c r="J828" i="12"/>
  <c r="K828" i="12"/>
  <c r="B829" i="12"/>
  <c r="C829" i="12"/>
  <c r="D829" i="12"/>
  <c r="E829" i="12"/>
  <c r="G829" i="12"/>
  <c r="H829" i="12"/>
  <c r="I829" i="12"/>
  <c r="J829" i="12"/>
  <c r="K829" i="12"/>
  <c r="B830" i="12"/>
  <c r="C830" i="12"/>
  <c r="D830" i="12"/>
  <c r="E830" i="12"/>
  <c r="G830" i="12"/>
  <c r="H830" i="12"/>
  <c r="I830" i="12"/>
  <c r="J830" i="12"/>
  <c r="K830" i="12"/>
  <c r="B831" i="12"/>
  <c r="C831" i="12"/>
  <c r="D831" i="12"/>
  <c r="E831" i="12"/>
  <c r="G831" i="12"/>
  <c r="H831" i="12"/>
  <c r="I831" i="12"/>
  <c r="J831" i="12"/>
  <c r="K831" i="12"/>
  <c r="B832" i="12"/>
  <c r="C832" i="12"/>
  <c r="D832" i="12"/>
  <c r="E832" i="12"/>
  <c r="G832" i="12"/>
  <c r="H832" i="12"/>
  <c r="I832" i="12"/>
  <c r="J832" i="12"/>
  <c r="K832" i="12"/>
  <c r="B833" i="12"/>
  <c r="C833" i="12"/>
  <c r="D833" i="12"/>
  <c r="E833" i="12"/>
  <c r="G833" i="12"/>
  <c r="H833" i="12"/>
  <c r="I833" i="12"/>
  <c r="J833" i="12"/>
  <c r="K833" i="12"/>
  <c r="B834" i="12"/>
  <c r="C834" i="12"/>
  <c r="D834" i="12"/>
  <c r="E834" i="12"/>
  <c r="G834" i="12"/>
  <c r="H834" i="12"/>
  <c r="I834" i="12"/>
  <c r="J834" i="12"/>
  <c r="K834" i="12"/>
  <c r="B835" i="12"/>
  <c r="C835" i="12"/>
  <c r="D835" i="12"/>
  <c r="E835" i="12"/>
  <c r="G835" i="12"/>
  <c r="H835" i="12"/>
  <c r="I835" i="12"/>
  <c r="J835" i="12"/>
  <c r="K835" i="12"/>
  <c r="B836" i="12"/>
  <c r="C836" i="12"/>
  <c r="D836" i="12"/>
  <c r="E836" i="12"/>
  <c r="G836" i="12"/>
  <c r="H836" i="12"/>
  <c r="I836" i="12"/>
  <c r="J836" i="12"/>
  <c r="K836" i="12"/>
  <c r="B837" i="12"/>
  <c r="C837" i="12"/>
  <c r="D837" i="12"/>
  <c r="E837" i="12"/>
  <c r="G837" i="12"/>
  <c r="H837" i="12"/>
  <c r="I837" i="12"/>
  <c r="J837" i="12"/>
  <c r="K837" i="12"/>
  <c r="B838" i="12"/>
  <c r="C838" i="12"/>
  <c r="D838" i="12"/>
  <c r="E838" i="12"/>
  <c r="G838" i="12"/>
  <c r="H838" i="12"/>
  <c r="I838" i="12"/>
  <c r="J838" i="12"/>
  <c r="K838" i="12"/>
  <c r="B839" i="12"/>
  <c r="C839" i="12"/>
  <c r="D839" i="12"/>
  <c r="E839" i="12"/>
  <c r="G839" i="12"/>
  <c r="H839" i="12"/>
  <c r="I839" i="12"/>
  <c r="J839" i="12"/>
  <c r="K839" i="12"/>
  <c r="B840" i="12"/>
  <c r="C840" i="12"/>
  <c r="D840" i="12"/>
  <c r="E840" i="12"/>
  <c r="G840" i="12"/>
  <c r="H840" i="12"/>
  <c r="I840" i="12"/>
  <c r="J840" i="12"/>
  <c r="K840" i="12"/>
  <c r="B841" i="12"/>
  <c r="C841" i="12"/>
  <c r="D841" i="12"/>
  <c r="E841" i="12"/>
  <c r="G841" i="12"/>
  <c r="H841" i="12"/>
  <c r="I841" i="12"/>
  <c r="J841" i="12"/>
  <c r="K841" i="12"/>
  <c r="B842" i="12"/>
  <c r="C842" i="12"/>
  <c r="D842" i="12"/>
  <c r="E842" i="12"/>
  <c r="G842" i="12"/>
  <c r="H842" i="12"/>
  <c r="I842" i="12"/>
  <c r="J842" i="12"/>
  <c r="K842" i="12"/>
  <c r="B843" i="12"/>
  <c r="C843" i="12"/>
  <c r="D843" i="12"/>
  <c r="E843" i="12"/>
  <c r="G843" i="12"/>
  <c r="H843" i="12"/>
  <c r="I843" i="12"/>
  <c r="J843" i="12"/>
  <c r="K843" i="12"/>
  <c r="B844" i="12"/>
  <c r="C844" i="12"/>
  <c r="D844" i="12"/>
  <c r="E844" i="12"/>
  <c r="G844" i="12"/>
  <c r="H844" i="12"/>
  <c r="I844" i="12"/>
  <c r="J844" i="12"/>
  <c r="K844" i="12"/>
  <c r="B845" i="12"/>
  <c r="C845" i="12"/>
  <c r="D845" i="12"/>
  <c r="E845" i="12"/>
  <c r="G845" i="12"/>
  <c r="H845" i="12"/>
  <c r="I845" i="12"/>
  <c r="J845" i="12"/>
  <c r="K845" i="12"/>
  <c r="B846" i="12"/>
  <c r="C846" i="12"/>
  <c r="D846" i="12"/>
  <c r="E846" i="12"/>
  <c r="G846" i="12"/>
  <c r="H846" i="12"/>
  <c r="I846" i="12"/>
  <c r="J846" i="12"/>
  <c r="K846" i="12"/>
  <c r="B847" i="12"/>
  <c r="C847" i="12"/>
  <c r="D847" i="12"/>
  <c r="E847" i="12"/>
  <c r="G847" i="12"/>
  <c r="H847" i="12"/>
  <c r="I847" i="12"/>
  <c r="J847" i="12"/>
  <c r="K847" i="12"/>
  <c r="B848" i="12"/>
  <c r="C848" i="12"/>
  <c r="D848" i="12"/>
  <c r="E848" i="12"/>
  <c r="G848" i="12"/>
  <c r="H848" i="12"/>
  <c r="I848" i="12"/>
  <c r="J848" i="12"/>
  <c r="K848" i="12"/>
  <c r="B849" i="12"/>
  <c r="C849" i="12"/>
  <c r="D849" i="12"/>
  <c r="E849" i="12"/>
  <c r="G849" i="12"/>
  <c r="H849" i="12"/>
  <c r="I849" i="12"/>
  <c r="J849" i="12"/>
  <c r="K849" i="12"/>
  <c r="B850" i="12"/>
  <c r="C850" i="12"/>
  <c r="D850" i="12"/>
  <c r="E850" i="12"/>
  <c r="G850" i="12"/>
  <c r="H850" i="12"/>
  <c r="I850" i="12"/>
  <c r="J850" i="12"/>
  <c r="K850" i="12"/>
  <c r="B851" i="12"/>
  <c r="C851" i="12"/>
  <c r="D851" i="12"/>
  <c r="E851" i="12"/>
  <c r="G851" i="12"/>
  <c r="H851" i="12"/>
  <c r="I851" i="12"/>
  <c r="J851" i="12"/>
  <c r="K851" i="12"/>
  <c r="B852" i="12"/>
  <c r="C852" i="12"/>
  <c r="D852" i="12"/>
  <c r="E852" i="12"/>
  <c r="G852" i="12"/>
  <c r="H852" i="12"/>
  <c r="I852" i="12"/>
  <c r="J852" i="12"/>
  <c r="K852" i="12"/>
  <c r="B853" i="12"/>
  <c r="C853" i="12"/>
  <c r="D853" i="12"/>
  <c r="E853" i="12"/>
  <c r="G853" i="12"/>
  <c r="H853" i="12"/>
  <c r="I853" i="12"/>
  <c r="J853" i="12"/>
  <c r="K853" i="12"/>
  <c r="B854" i="12"/>
  <c r="C854" i="12"/>
  <c r="D854" i="12"/>
  <c r="E854" i="12"/>
  <c r="G854" i="12"/>
  <c r="H854" i="12"/>
  <c r="I854" i="12"/>
  <c r="J854" i="12"/>
  <c r="K854" i="12"/>
  <c r="B855" i="12"/>
  <c r="C855" i="12"/>
  <c r="D855" i="12"/>
  <c r="E855" i="12"/>
  <c r="G855" i="12"/>
  <c r="H855" i="12"/>
  <c r="I855" i="12"/>
  <c r="J855" i="12"/>
  <c r="K855" i="12"/>
  <c r="B856" i="12"/>
  <c r="C856" i="12"/>
  <c r="D856" i="12"/>
  <c r="E856" i="12"/>
  <c r="G856" i="12"/>
  <c r="H856" i="12"/>
  <c r="I856" i="12"/>
  <c r="J856" i="12"/>
  <c r="K856" i="12"/>
  <c r="B857" i="12"/>
  <c r="C857" i="12"/>
  <c r="D857" i="12"/>
  <c r="E857" i="12"/>
  <c r="G857" i="12"/>
  <c r="H857" i="12"/>
  <c r="I857" i="12"/>
  <c r="J857" i="12"/>
  <c r="K857" i="12"/>
  <c r="B858" i="12"/>
  <c r="C858" i="12"/>
  <c r="D858" i="12"/>
  <c r="E858" i="12"/>
  <c r="G858" i="12"/>
  <c r="H858" i="12"/>
  <c r="I858" i="12"/>
  <c r="J858" i="12"/>
  <c r="K858" i="12"/>
  <c r="B859" i="12"/>
  <c r="C859" i="12"/>
  <c r="D859" i="12"/>
  <c r="E859" i="12"/>
  <c r="G859" i="12"/>
  <c r="H859" i="12"/>
  <c r="I859" i="12"/>
  <c r="J859" i="12"/>
  <c r="K859" i="12"/>
  <c r="B860" i="12"/>
  <c r="C860" i="12"/>
  <c r="D860" i="12"/>
  <c r="E860" i="12"/>
  <c r="G860" i="12"/>
  <c r="H860" i="12"/>
  <c r="I860" i="12"/>
  <c r="J860" i="12"/>
  <c r="K860" i="12"/>
  <c r="B861" i="12"/>
  <c r="C861" i="12"/>
  <c r="D861" i="12"/>
  <c r="E861" i="12"/>
  <c r="G861" i="12"/>
  <c r="H861" i="12"/>
  <c r="I861" i="12"/>
  <c r="J861" i="12"/>
  <c r="K861" i="12"/>
  <c r="B862" i="12"/>
  <c r="C862" i="12"/>
  <c r="D862" i="12"/>
  <c r="E862" i="12"/>
  <c r="G862" i="12"/>
  <c r="H862" i="12"/>
  <c r="I862" i="12"/>
  <c r="J862" i="12"/>
  <c r="K862" i="12"/>
  <c r="B863" i="12"/>
  <c r="C863" i="12"/>
  <c r="D863" i="12"/>
  <c r="E863" i="12"/>
  <c r="G863" i="12"/>
  <c r="H863" i="12"/>
  <c r="I863" i="12"/>
  <c r="J863" i="12"/>
  <c r="K863" i="12"/>
  <c r="B864" i="12"/>
  <c r="C864" i="12"/>
  <c r="D864" i="12"/>
  <c r="E864" i="12"/>
  <c r="G864" i="12"/>
  <c r="H864" i="12"/>
  <c r="I864" i="12"/>
  <c r="J864" i="12"/>
  <c r="K864" i="12"/>
  <c r="B865" i="12"/>
  <c r="C865" i="12"/>
  <c r="D865" i="12"/>
  <c r="E865" i="12"/>
  <c r="G865" i="12"/>
  <c r="H865" i="12"/>
  <c r="I865" i="12"/>
  <c r="J865" i="12"/>
  <c r="K865" i="12"/>
  <c r="B866" i="12"/>
  <c r="C866" i="12"/>
  <c r="D866" i="12"/>
  <c r="E866" i="12"/>
  <c r="G866" i="12"/>
  <c r="H866" i="12"/>
  <c r="I866" i="12"/>
  <c r="J866" i="12"/>
  <c r="K866" i="12"/>
  <c r="B867" i="12"/>
  <c r="C867" i="12"/>
  <c r="D867" i="12"/>
  <c r="E867" i="12"/>
  <c r="G867" i="12"/>
  <c r="H867" i="12"/>
  <c r="I867" i="12"/>
  <c r="J867" i="12"/>
  <c r="K867" i="12"/>
  <c r="B868" i="12"/>
  <c r="C868" i="12"/>
  <c r="D868" i="12"/>
  <c r="E868" i="12"/>
  <c r="G868" i="12"/>
  <c r="H868" i="12"/>
  <c r="I868" i="12"/>
  <c r="J868" i="12"/>
  <c r="K868" i="12"/>
  <c r="B869" i="12"/>
  <c r="C869" i="12"/>
  <c r="D869" i="12"/>
  <c r="E869" i="12"/>
  <c r="G869" i="12"/>
  <c r="H869" i="12"/>
  <c r="I869" i="12"/>
  <c r="J869" i="12"/>
  <c r="K869" i="12"/>
  <c r="B870" i="12"/>
  <c r="C870" i="12"/>
  <c r="D870" i="12"/>
  <c r="E870" i="12"/>
  <c r="G870" i="12"/>
  <c r="H870" i="12"/>
  <c r="I870" i="12"/>
  <c r="J870" i="12"/>
  <c r="K870" i="12"/>
  <c r="B871" i="12"/>
  <c r="C871" i="12"/>
  <c r="D871" i="12"/>
  <c r="E871" i="12"/>
  <c r="G871" i="12"/>
  <c r="H871" i="12"/>
  <c r="I871" i="12"/>
  <c r="J871" i="12"/>
  <c r="K871" i="12"/>
  <c r="B872" i="12"/>
  <c r="C872" i="12"/>
  <c r="D872" i="12"/>
  <c r="E872" i="12"/>
  <c r="G872" i="12"/>
  <c r="H872" i="12"/>
  <c r="I872" i="12"/>
  <c r="J872" i="12"/>
  <c r="K872" i="12"/>
  <c r="B873" i="12"/>
  <c r="C873" i="12"/>
  <c r="D873" i="12"/>
  <c r="E873" i="12"/>
  <c r="G873" i="12"/>
  <c r="H873" i="12"/>
  <c r="I873" i="12"/>
  <c r="J873" i="12"/>
  <c r="K873" i="12"/>
  <c r="B874" i="12"/>
  <c r="C874" i="12"/>
  <c r="D874" i="12"/>
  <c r="E874" i="12"/>
  <c r="G874" i="12"/>
  <c r="H874" i="12"/>
  <c r="I874" i="12"/>
  <c r="J874" i="12"/>
  <c r="K874" i="12"/>
  <c r="B875" i="12"/>
  <c r="C875" i="12"/>
  <c r="D875" i="12"/>
  <c r="E875" i="12"/>
  <c r="G875" i="12"/>
  <c r="H875" i="12"/>
  <c r="I875" i="12"/>
  <c r="J875" i="12"/>
  <c r="K875" i="12"/>
  <c r="B876" i="12"/>
  <c r="C876" i="12"/>
  <c r="D876" i="12"/>
  <c r="E876" i="12"/>
  <c r="G876" i="12"/>
  <c r="H876" i="12"/>
  <c r="I876" i="12"/>
  <c r="J876" i="12"/>
  <c r="K876" i="12"/>
  <c r="B877" i="12"/>
  <c r="C877" i="12"/>
  <c r="D877" i="12"/>
  <c r="E877" i="12"/>
  <c r="G877" i="12"/>
  <c r="H877" i="12"/>
  <c r="I877" i="12"/>
  <c r="J877" i="12"/>
  <c r="K877" i="12"/>
  <c r="B878" i="12"/>
  <c r="C878" i="12"/>
  <c r="D878" i="12"/>
  <c r="E878" i="12"/>
  <c r="G878" i="12"/>
  <c r="H878" i="12"/>
  <c r="I878" i="12"/>
  <c r="J878" i="12"/>
  <c r="K878" i="12"/>
  <c r="B879" i="12"/>
  <c r="C879" i="12"/>
  <c r="D879" i="12"/>
  <c r="E879" i="12"/>
  <c r="G879" i="12"/>
  <c r="H879" i="12"/>
  <c r="I879" i="12"/>
  <c r="J879" i="12"/>
  <c r="K879" i="12"/>
  <c r="B880" i="12"/>
  <c r="C880" i="12"/>
  <c r="D880" i="12"/>
  <c r="E880" i="12"/>
  <c r="G880" i="12"/>
  <c r="H880" i="12"/>
  <c r="I880" i="12"/>
  <c r="J880" i="12"/>
  <c r="K880" i="12"/>
  <c r="B881" i="12"/>
  <c r="C881" i="12"/>
  <c r="D881" i="12"/>
  <c r="E881" i="12"/>
  <c r="G881" i="12"/>
  <c r="H881" i="12"/>
  <c r="I881" i="12"/>
  <c r="J881" i="12"/>
  <c r="K881" i="12"/>
  <c r="B882" i="12"/>
  <c r="C882" i="12"/>
  <c r="D882" i="12"/>
  <c r="E882" i="12"/>
  <c r="G882" i="12"/>
  <c r="H882" i="12"/>
  <c r="I882" i="12"/>
  <c r="J882" i="12"/>
  <c r="K882" i="12"/>
  <c r="B883" i="12"/>
  <c r="C883" i="12"/>
  <c r="D883" i="12"/>
  <c r="E883" i="12"/>
  <c r="G883" i="12"/>
  <c r="H883" i="12"/>
  <c r="I883" i="12"/>
  <c r="J883" i="12"/>
  <c r="K883" i="12"/>
  <c r="B884" i="12"/>
  <c r="C884" i="12"/>
  <c r="D884" i="12"/>
  <c r="E884" i="12"/>
  <c r="G884" i="12"/>
  <c r="H884" i="12"/>
  <c r="I884" i="12"/>
  <c r="J884" i="12"/>
  <c r="K884" i="12"/>
  <c r="B885" i="12"/>
  <c r="C885" i="12"/>
  <c r="D885" i="12"/>
  <c r="E885" i="12"/>
  <c r="G885" i="12"/>
  <c r="H885" i="12"/>
  <c r="I885" i="12"/>
  <c r="J885" i="12"/>
  <c r="K885" i="12"/>
  <c r="B886" i="12"/>
  <c r="C886" i="12"/>
  <c r="D886" i="12"/>
  <c r="E886" i="12"/>
  <c r="G886" i="12"/>
  <c r="H886" i="12"/>
  <c r="I886" i="12"/>
  <c r="J886" i="12"/>
  <c r="K886" i="12"/>
  <c r="B887" i="12"/>
  <c r="C887" i="12"/>
  <c r="D887" i="12"/>
  <c r="E887" i="12"/>
  <c r="G887" i="12"/>
  <c r="H887" i="12"/>
  <c r="I887" i="12"/>
  <c r="J887" i="12"/>
  <c r="K887" i="12"/>
  <c r="B888" i="12"/>
  <c r="C888" i="12"/>
  <c r="D888" i="12"/>
  <c r="E888" i="12"/>
  <c r="G888" i="12"/>
  <c r="H888" i="12"/>
  <c r="I888" i="12"/>
  <c r="J888" i="12"/>
  <c r="K888" i="12"/>
  <c r="B889" i="12"/>
  <c r="C889" i="12"/>
  <c r="D889" i="12"/>
  <c r="E889" i="12"/>
  <c r="G889" i="12"/>
  <c r="H889" i="12"/>
  <c r="I889" i="12"/>
  <c r="J889" i="12"/>
  <c r="K889" i="12"/>
  <c r="B890" i="12"/>
  <c r="C890" i="12"/>
  <c r="D890" i="12"/>
  <c r="E890" i="12"/>
  <c r="G890" i="12"/>
  <c r="H890" i="12"/>
  <c r="I890" i="12"/>
  <c r="J890" i="12"/>
  <c r="K890" i="12"/>
  <c r="B891" i="12"/>
  <c r="C891" i="12"/>
  <c r="D891" i="12"/>
  <c r="E891" i="12"/>
  <c r="G891" i="12"/>
  <c r="H891" i="12"/>
  <c r="I891" i="12"/>
  <c r="J891" i="12"/>
  <c r="K891" i="12"/>
  <c r="B892" i="12"/>
  <c r="C892" i="12"/>
  <c r="D892" i="12"/>
  <c r="E892" i="12"/>
  <c r="G892" i="12"/>
  <c r="H892" i="12"/>
  <c r="I892" i="12"/>
  <c r="J892" i="12"/>
  <c r="K892" i="12"/>
  <c r="B893" i="12"/>
  <c r="C893" i="12"/>
  <c r="D893" i="12"/>
  <c r="E893" i="12"/>
  <c r="G893" i="12"/>
  <c r="H893" i="12"/>
  <c r="I893" i="12"/>
  <c r="J893" i="12"/>
  <c r="K893" i="12"/>
  <c r="B894" i="12"/>
  <c r="C894" i="12"/>
  <c r="D894" i="12"/>
  <c r="E894" i="12"/>
  <c r="G894" i="12"/>
  <c r="H894" i="12"/>
  <c r="I894" i="12"/>
  <c r="J894" i="12"/>
  <c r="K894" i="12"/>
  <c r="B895" i="12"/>
  <c r="C895" i="12"/>
  <c r="D895" i="12"/>
  <c r="E895" i="12"/>
  <c r="G895" i="12"/>
  <c r="H895" i="12"/>
  <c r="I895" i="12"/>
  <c r="J895" i="12"/>
  <c r="K895" i="12"/>
  <c r="B896" i="12"/>
  <c r="C896" i="12"/>
  <c r="D896" i="12"/>
  <c r="E896" i="12"/>
  <c r="G896" i="12"/>
  <c r="H896" i="12"/>
  <c r="I896" i="12"/>
  <c r="J896" i="12"/>
  <c r="K896" i="12"/>
  <c r="B897" i="12"/>
  <c r="C897" i="12"/>
  <c r="D897" i="12"/>
  <c r="E897" i="12"/>
  <c r="G897" i="12"/>
  <c r="H897" i="12"/>
  <c r="I897" i="12"/>
  <c r="J897" i="12"/>
  <c r="K897" i="12"/>
  <c r="B898" i="12"/>
  <c r="C898" i="12"/>
  <c r="D898" i="12"/>
  <c r="E898" i="12"/>
  <c r="G898" i="12"/>
  <c r="H898" i="12"/>
  <c r="I898" i="12"/>
  <c r="J898" i="12"/>
  <c r="K898" i="12"/>
  <c r="B899" i="12"/>
  <c r="C899" i="12"/>
  <c r="D899" i="12"/>
  <c r="E899" i="12"/>
  <c r="G899" i="12"/>
  <c r="H899" i="12"/>
  <c r="I899" i="12"/>
  <c r="J899" i="12"/>
  <c r="K899" i="12"/>
  <c r="B900" i="12"/>
  <c r="C900" i="12"/>
  <c r="D900" i="12"/>
  <c r="E900" i="12"/>
  <c r="G900" i="12"/>
  <c r="H900" i="12"/>
  <c r="I900" i="12"/>
  <c r="J900" i="12"/>
  <c r="K900" i="12"/>
  <c r="B901" i="12"/>
  <c r="C901" i="12"/>
  <c r="D901" i="12"/>
  <c r="E901" i="12"/>
  <c r="G901" i="12"/>
  <c r="H901" i="12"/>
  <c r="I901" i="12"/>
  <c r="J901" i="12"/>
  <c r="K901" i="12"/>
  <c r="B902" i="12"/>
  <c r="C902" i="12"/>
  <c r="D902" i="12"/>
  <c r="E902" i="12"/>
  <c r="G902" i="12"/>
  <c r="H902" i="12"/>
  <c r="I902" i="12"/>
  <c r="J902" i="12"/>
  <c r="K902" i="12"/>
  <c r="B903" i="12"/>
  <c r="C903" i="12"/>
  <c r="D903" i="12"/>
  <c r="E903" i="12"/>
  <c r="G903" i="12"/>
  <c r="H903" i="12"/>
  <c r="I903" i="12"/>
  <c r="J903" i="12"/>
  <c r="K903" i="12"/>
  <c r="B904" i="12"/>
  <c r="C904" i="12"/>
  <c r="D904" i="12"/>
  <c r="E904" i="12"/>
  <c r="G904" i="12"/>
  <c r="H904" i="12"/>
  <c r="I904" i="12"/>
  <c r="J904" i="12"/>
  <c r="K904" i="12"/>
  <c r="B905" i="12"/>
  <c r="C905" i="12"/>
  <c r="D905" i="12"/>
  <c r="E905" i="12"/>
  <c r="G905" i="12"/>
  <c r="H905" i="12"/>
  <c r="I905" i="12"/>
  <c r="J905" i="12"/>
  <c r="K905" i="12"/>
  <c r="B906" i="12"/>
  <c r="C906" i="12"/>
  <c r="D906" i="12"/>
  <c r="E906" i="12"/>
  <c r="G906" i="12"/>
  <c r="H906" i="12"/>
  <c r="I906" i="12"/>
  <c r="J906" i="12"/>
  <c r="K906" i="12"/>
  <c r="B907" i="12"/>
  <c r="C907" i="12"/>
  <c r="D907" i="12"/>
  <c r="E907" i="12"/>
  <c r="G907" i="12"/>
  <c r="H907" i="12"/>
  <c r="I907" i="12"/>
  <c r="J907" i="12"/>
  <c r="K907" i="12"/>
  <c r="B908" i="12"/>
  <c r="C908" i="12"/>
  <c r="D908" i="12"/>
  <c r="E908" i="12"/>
  <c r="G908" i="12"/>
  <c r="H908" i="12"/>
  <c r="I908" i="12"/>
  <c r="J908" i="12"/>
  <c r="K908" i="12"/>
  <c r="B909" i="12"/>
  <c r="C909" i="12"/>
  <c r="D909" i="12"/>
  <c r="E909" i="12"/>
  <c r="G909" i="12"/>
  <c r="H909" i="12"/>
  <c r="I909" i="12"/>
  <c r="J909" i="12"/>
  <c r="K909" i="12"/>
  <c r="B910" i="12"/>
  <c r="C910" i="12"/>
  <c r="D910" i="12"/>
  <c r="E910" i="12"/>
  <c r="G910" i="12"/>
  <c r="H910" i="12"/>
  <c r="I910" i="12"/>
  <c r="J910" i="12"/>
  <c r="K910" i="12"/>
  <c r="B911" i="12"/>
  <c r="C911" i="12"/>
  <c r="D911" i="12"/>
  <c r="E911" i="12"/>
  <c r="G911" i="12"/>
  <c r="H911" i="12"/>
  <c r="I911" i="12"/>
  <c r="J911" i="12"/>
  <c r="K911" i="12"/>
  <c r="B912" i="12"/>
  <c r="C912" i="12"/>
  <c r="D912" i="12"/>
  <c r="E912" i="12"/>
  <c r="G912" i="12"/>
  <c r="H912" i="12"/>
  <c r="I912" i="12"/>
  <c r="J912" i="12"/>
  <c r="K912" i="12"/>
  <c r="B913" i="12"/>
  <c r="C913" i="12"/>
  <c r="D913" i="12"/>
  <c r="E913" i="12"/>
  <c r="G913" i="12"/>
  <c r="H913" i="12"/>
  <c r="I913" i="12"/>
  <c r="J913" i="12"/>
  <c r="K913" i="12"/>
  <c r="B914" i="12"/>
  <c r="C914" i="12"/>
  <c r="D914" i="12"/>
  <c r="E914" i="12"/>
  <c r="G914" i="12"/>
  <c r="H914" i="12"/>
  <c r="I914" i="12"/>
  <c r="J914" i="12"/>
  <c r="K914" i="12"/>
  <c r="B915" i="12"/>
  <c r="C915" i="12"/>
  <c r="D915" i="12"/>
  <c r="E915" i="12"/>
  <c r="G915" i="12"/>
  <c r="H915" i="12"/>
  <c r="I915" i="12"/>
  <c r="J915" i="12"/>
  <c r="K915" i="12"/>
  <c r="B916" i="12"/>
  <c r="C916" i="12"/>
  <c r="D916" i="12"/>
  <c r="E916" i="12"/>
  <c r="G916" i="12"/>
  <c r="H916" i="12"/>
  <c r="I916" i="12"/>
  <c r="J916" i="12"/>
  <c r="K916" i="12"/>
  <c r="B917" i="12"/>
  <c r="C917" i="12"/>
  <c r="D917" i="12"/>
  <c r="E917" i="12"/>
  <c r="G917" i="12"/>
  <c r="H917" i="12"/>
  <c r="I917" i="12"/>
  <c r="J917" i="12"/>
  <c r="K917" i="12"/>
  <c r="B918" i="12"/>
  <c r="C918" i="12"/>
  <c r="D918" i="12"/>
  <c r="E918" i="12"/>
  <c r="G918" i="12"/>
  <c r="H918" i="12"/>
  <c r="I918" i="12"/>
  <c r="J918" i="12"/>
  <c r="K918" i="12"/>
  <c r="B919" i="12"/>
  <c r="C919" i="12"/>
  <c r="D919" i="12"/>
  <c r="E919" i="12"/>
  <c r="G919" i="12"/>
  <c r="H919" i="12"/>
  <c r="I919" i="12"/>
  <c r="J919" i="12"/>
  <c r="K919" i="12"/>
  <c r="B920" i="12"/>
  <c r="C920" i="12"/>
  <c r="D920" i="12"/>
  <c r="E920" i="12"/>
  <c r="G920" i="12"/>
  <c r="H920" i="12"/>
  <c r="I920" i="12"/>
  <c r="J920" i="12"/>
  <c r="K920" i="12"/>
  <c r="B921" i="12"/>
  <c r="C921" i="12"/>
  <c r="D921" i="12"/>
  <c r="E921" i="12"/>
  <c r="G921" i="12"/>
  <c r="H921" i="12"/>
  <c r="I921" i="12"/>
  <c r="J921" i="12"/>
  <c r="K921" i="12"/>
  <c r="B922" i="12"/>
  <c r="C922" i="12"/>
  <c r="D922" i="12"/>
  <c r="E922" i="12"/>
  <c r="G922" i="12"/>
  <c r="H922" i="12"/>
  <c r="I922" i="12"/>
  <c r="J922" i="12"/>
  <c r="K922" i="12"/>
  <c r="B923" i="12"/>
  <c r="C923" i="12"/>
  <c r="D923" i="12"/>
  <c r="E923" i="12"/>
  <c r="G923" i="12"/>
  <c r="H923" i="12"/>
  <c r="I923" i="12"/>
  <c r="J923" i="12"/>
  <c r="K923" i="12"/>
  <c r="B924" i="12"/>
  <c r="C924" i="12"/>
  <c r="D924" i="12"/>
  <c r="E924" i="12"/>
  <c r="G924" i="12"/>
  <c r="H924" i="12"/>
  <c r="I924" i="12"/>
  <c r="J924" i="12"/>
  <c r="K924" i="12"/>
  <c r="B925" i="12"/>
  <c r="C925" i="12"/>
  <c r="D925" i="12"/>
  <c r="E925" i="12"/>
  <c r="G925" i="12"/>
  <c r="H925" i="12"/>
  <c r="I925" i="12"/>
  <c r="J925" i="12"/>
  <c r="K925" i="12"/>
  <c r="B926" i="12"/>
  <c r="C926" i="12"/>
  <c r="D926" i="12"/>
  <c r="E926" i="12"/>
  <c r="G926" i="12"/>
  <c r="H926" i="12"/>
  <c r="I926" i="12"/>
  <c r="J926" i="12"/>
  <c r="K926" i="12"/>
  <c r="B927" i="12"/>
  <c r="C927" i="12"/>
  <c r="D927" i="12"/>
  <c r="E927" i="12"/>
  <c r="G927" i="12"/>
  <c r="H927" i="12"/>
  <c r="I927" i="12"/>
  <c r="J927" i="12"/>
  <c r="K927" i="12"/>
  <c r="B928" i="12"/>
  <c r="C928" i="12"/>
  <c r="D928" i="12"/>
  <c r="E928" i="12"/>
  <c r="G928" i="12"/>
  <c r="H928" i="12"/>
  <c r="I928" i="12"/>
  <c r="J928" i="12"/>
  <c r="K928" i="12"/>
  <c r="B929" i="12"/>
  <c r="C929" i="12"/>
  <c r="D929" i="12"/>
  <c r="E929" i="12"/>
  <c r="G929" i="12"/>
  <c r="H929" i="12"/>
  <c r="I929" i="12"/>
  <c r="J929" i="12"/>
  <c r="K929" i="12"/>
  <c r="B930" i="12"/>
  <c r="C930" i="12"/>
  <c r="D930" i="12"/>
  <c r="E930" i="12"/>
  <c r="G930" i="12"/>
  <c r="H930" i="12"/>
  <c r="I930" i="12"/>
  <c r="J930" i="12"/>
  <c r="K930" i="12"/>
  <c r="B931" i="12"/>
  <c r="C931" i="12"/>
  <c r="D931" i="12"/>
  <c r="E931" i="12"/>
  <c r="G931" i="12"/>
  <c r="H931" i="12"/>
  <c r="I931" i="12"/>
  <c r="J931" i="12"/>
  <c r="K931" i="12"/>
  <c r="B932" i="12"/>
  <c r="C932" i="12"/>
  <c r="D932" i="12"/>
  <c r="E932" i="12"/>
  <c r="G932" i="12"/>
  <c r="H932" i="12"/>
  <c r="I932" i="12"/>
  <c r="J932" i="12"/>
  <c r="K932" i="12"/>
  <c r="B933" i="12"/>
  <c r="C933" i="12"/>
  <c r="D933" i="12"/>
  <c r="E933" i="12"/>
  <c r="G933" i="12"/>
  <c r="H933" i="12"/>
  <c r="I933" i="12"/>
  <c r="J933" i="12"/>
  <c r="K933" i="12"/>
  <c r="B934" i="12"/>
  <c r="C934" i="12"/>
  <c r="D934" i="12"/>
  <c r="E934" i="12"/>
  <c r="G934" i="12"/>
  <c r="H934" i="12"/>
  <c r="I934" i="12"/>
  <c r="J934" i="12"/>
  <c r="K934" i="12"/>
  <c r="B935" i="12"/>
  <c r="C935" i="12"/>
  <c r="D935" i="12"/>
  <c r="E935" i="12"/>
  <c r="G935" i="12"/>
  <c r="H935" i="12"/>
  <c r="I935" i="12"/>
  <c r="J935" i="12"/>
  <c r="K935" i="12"/>
  <c r="B936" i="12"/>
  <c r="C936" i="12"/>
  <c r="D936" i="12"/>
  <c r="E936" i="12"/>
  <c r="G936" i="12"/>
  <c r="H936" i="12"/>
  <c r="I936" i="12"/>
  <c r="J936" i="12"/>
  <c r="K936" i="12"/>
  <c r="B937" i="12"/>
  <c r="C937" i="12"/>
  <c r="D937" i="12"/>
  <c r="E937" i="12"/>
  <c r="G937" i="12"/>
  <c r="H937" i="12"/>
  <c r="I937" i="12"/>
  <c r="J937" i="12"/>
  <c r="K937" i="12"/>
  <c r="B938" i="12"/>
  <c r="C938" i="12"/>
  <c r="D938" i="12"/>
  <c r="E938" i="12"/>
  <c r="G938" i="12"/>
  <c r="H938" i="12"/>
  <c r="I938" i="12"/>
  <c r="J938" i="12"/>
  <c r="K938" i="12"/>
  <c r="B939" i="12"/>
  <c r="C939" i="12"/>
  <c r="D939" i="12"/>
  <c r="E939" i="12"/>
  <c r="G939" i="12"/>
  <c r="H939" i="12"/>
  <c r="I939" i="12"/>
  <c r="J939" i="12"/>
  <c r="K939" i="12"/>
  <c r="B940" i="12"/>
  <c r="C940" i="12"/>
  <c r="D940" i="12"/>
  <c r="E940" i="12"/>
  <c r="G940" i="12"/>
  <c r="H940" i="12"/>
  <c r="I940" i="12"/>
  <c r="J940" i="12"/>
  <c r="K940" i="12"/>
  <c r="B941" i="12"/>
  <c r="C941" i="12"/>
  <c r="D941" i="12"/>
  <c r="E941" i="12"/>
  <c r="G941" i="12"/>
  <c r="H941" i="12"/>
  <c r="I941" i="12"/>
  <c r="J941" i="12"/>
  <c r="K941" i="12"/>
  <c r="B942" i="12"/>
  <c r="C942" i="12"/>
  <c r="D942" i="12"/>
  <c r="E942" i="12"/>
  <c r="G942" i="12"/>
  <c r="H942" i="12"/>
  <c r="I942" i="12"/>
  <c r="J942" i="12"/>
  <c r="K942" i="12"/>
  <c r="B943" i="12"/>
  <c r="C943" i="12"/>
  <c r="D943" i="12"/>
  <c r="E943" i="12"/>
  <c r="G943" i="12"/>
  <c r="H943" i="12"/>
  <c r="I943" i="12"/>
  <c r="J943" i="12"/>
  <c r="K943" i="12"/>
  <c r="B944" i="12"/>
  <c r="C944" i="12"/>
  <c r="D944" i="12"/>
  <c r="E944" i="12"/>
  <c r="G944" i="12"/>
  <c r="H944" i="12"/>
  <c r="I944" i="12"/>
  <c r="J944" i="12"/>
  <c r="K944" i="12"/>
  <c r="B945" i="12"/>
  <c r="C945" i="12"/>
  <c r="D945" i="12"/>
  <c r="E945" i="12"/>
  <c r="G945" i="12"/>
  <c r="H945" i="12"/>
  <c r="I945" i="12"/>
  <c r="J945" i="12"/>
  <c r="K945" i="12"/>
  <c r="B946" i="12"/>
  <c r="C946" i="12"/>
  <c r="D946" i="12"/>
  <c r="E946" i="12"/>
  <c r="G946" i="12"/>
  <c r="H946" i="12"/>
  <c r="I946" i="12"/>
  <c r="J946" i="12"/>
  <c r="K946" i="12"/>
  <c r="B947" i="12"/>
  <c r="C947" i="12"/>
  <c r="D947" i="12"/>
  <c r="E947" i="12"/>
  <c r="G947" i="12"/>
  <c r="H947" i="12"/>
  <c r="I947" i="12"/>
  <c r="J947" i="12"/>
  <c r="K947" i="12"/>
  <c r="B948" i="12"/>
  <c r="C948" i="12"/>
  <c r="D948" i="12"/>
  <c r="E948" i="12"/>
  <c r="G948" i="12"/>
  <c r="H948" i="12"/>
  <c r="I948" i="12"/>
  <c r="J948" i="12"/>
  <c r="K948" i="12"/>
  <c r="B949" i="12"/>
  <c r="C949" i="12"/>
  <c r="D949" i="12"/>
  <c r="E949" i="12"/>
  <c r="G949" i="12"/>
  <c r="H949" i="12"/>
  <c r="I949" i="12"/>
  <c r="J949" i="12"/>
  <c r="K949" i="12"/>
  <c r="B950" i="12"/>
  <c r="C950" i="12"/>
  <c r="D950" i="12"/>
  <c r="E950" i="12"/>
  <c r="G950" i="12"/>
  <c r="H950" i="12"/>
  <c r="I950" i="12"/>
  <c r="J950" i="12"/>
  <c r="K950" i="12"/>
  <c r="B951" i="12"/>
  <c r="C951" i="12"/>
  <c r="D951" i="12"/>
  <c r="E951" i="12"/>
  <c r="G951" i="12"/>
  <c r="H951" i="12"/>
  <c r="I951" i="12"/>
  <c r="J951" i="12"/>
  <c r="K951" i="12"/>
  <c r="B952" i="12"/>
  <c r="C952" i="12"/>
  <c r="D952" i="12"/>
  <c r="E952" i="12"/>
  <c r="G952" i="12"/>
  <c r="H952" i="12"/>
  <c r="I952" i="12"/>
  <c r="J952" i="12"/>
  <c r="K952" i="12"/>
  <c r="B953" i="12"/>
  <c r="C953" i="12"/>
  <c r="D953" i="12"/>
  <c r="E953" i="12"/>
  <c r="G953" i="12"/>
  <c r="H953" i="12"/>
  <c r="I953" i="12"/>
  <c r="J953" i="12"/>
  <c r="K953" i="12"/>
  <c r="B954" i="12"/>
  <c r="C954" i="12"/>
  <c r="D954" i="12"/>
  <c r="E954" i="12"/>
  <c r="G954" i="12"/>
  <c r="H954" i="12"/>
  <c r="I954" i="12"/>
  <c r="J954" i="12"/>
  <c r="K954" i="12"/>
  <c r="B955" i="12"/>
  <c r="C955" i="12"/>
  <c r="D955" i="12"/>
  <c r="E955" i="12"/>
  <c r="G955" i="12"/>
  <c r="H955" i="12"/>
  <c r="I955" i="12"/>
  <c r="J955" i="12"/>
  <c r="K955" i="12"/>
  <c r="B956" i="12"/>
  <c r="C956" i="12"/>
  <c r="D956" i="12"/>
  <c r="E956" i="12"/>
  <c r="G956" i="12"/>
  <c r="H956" i="12"/>
  <c r="I956" i="12"/>
  <c r="J956" i="12"/>
  <c r="K956" i="12"/>
  <c r="B957" i="12"/>
  <c r="C957" i="12"/>
  <c r="D957" i="12"/>
  <c r="E957" i="12"/>
  <c r="G957" i="12"/>
  <c r="H957" i="12"/>
  <c r="I957" i="12"/>
  <c r="J957" i="12"/>
  <c r="K957" i="12"/>
  <c r="B958" i="12"/>
  <c r="C958" i="12"/>
  <c r="D958" i="12"/>
  <c r="E958" i="12"/>
  <c r="G958" i="12"/>
  <c r="H958" i="12"/>
  <c r="I958" i="12"/>
  <c r="J958" i="12"/>
  <c r="K958" i="12"/>
  <c r="B959" i="12"/>
  <c r="C959" i="12"/>
  <c r="D959" i="12"/>
  <c r="E959" i="12"/>
  <c r="G959" i="12"/>
  <c r="H959" i="12"/>
  <c r="I959" i="12"/>
  <c r="J959" i="12"/>
  <c r="K959" i="12"/>
  <c r="B960" i="12"/>
  <c r="C960" i="12"/>
  <c r="D960" i="12"/>
  <c r="E960" i="12"/>
  <c r="G960" i="12"/>
  <c r="H960" i="12"/>
  <c r="I960" i="12"/>
  <c r="J960" i="12"/>
  <c r="K960" i="12"/>
  <c r="B961" i="12"/>
  <c r="C961" i="12"/>
  <c r="D961" i="12"/>
  <c r="E961" i="12"/>
  <c r="G961" i="12"/>
  <c r="H961" i="12"/>
  <c r="I961" i="12"/>
  <c r="J961" i="12"/>
  <c r="K961" i="12"/>
  <c r="B962" i="12"/>
  <c r="C962" i="12"/>
  <c r="D962" i="12"/>
  <c r="E962" i="12"/>
  <c r="G962" i="12"/>
  <c r="H962" i="12"/>
  <c r="I962" i="12"/>
  <c r="J962" i="12"/>
  <c r="K962" i="12"/>
  <c r="B963" i="12"/>
  <c r="C963" i="12"/>
  <c r="D963" i="12"/>
  <c r="E963" i="12"/>
  <c r="G963" i="12"/>
  <c r="H963" i="12"/>
  <c r="I963" i="12"/>
  <c r="J963" i="12"/>
  <c r="K963" i="12"/>
  <c r="B964" i="12"/>
  <c r="C964" i="12"/>
  <c r="D964" i="12"/>
  <c r="E964" i="12"/>
  <c r="G964" i="12"/>
  <c r="H964" i="12"/>
  <c r="I964" i="12"/>
  <c r="J964" i="12"/>
  <c r="K964" i="12"/>
  <c r="B965" i="12"/>
  <c r="C965" i="12"/>
  <c r="D965" i="12"/>
  <c r="E965" i="12"/>
  <c r="G965" i="12"/>
  <c r="H965" i="12"/>
  <c r="I965" i="12"/>
  <c r="J965" i="12"/>
  <c r="K965" i="12"/>
  <c r="B966" i="12"/>
  <c r="C966" i="12"/>
  <c r="D966" i="12"/>
  <c r="E966" i="12"/>
  <c r="G966" i="12"/>
  <c r="H966" i="12"/>
  <c r="I966" i="12"/>
  <c r="J966" i="12"/>
  <c r="K966" i="12"/>
  <c r="B967" i="12"/>
  <c r="C967" i="12"/>
  <c r="D967" i="12"/>
  <c r="E967" i="12"/>
  <c r="G967" i="12"/>
  <c r="H967" i="12"/>
  <c r="I967" i="12"/>
  <c r="J967" i="12"/>
  <c r="K967" i="12"/>
  <c r="B968" i="12"/>
  <c r="C968" i="12"/>
  <c r="D968" i="12"/>
  <c r="E968" i="12"/>
  <c r="G968" i="12"/>
  <c r="H968" i="12"/>
  <c r="I968" i="12"/>
  <c r="J968" i="12"/>
  <c r="K968" i="12"/>
  <c r="B969" i="12"/>
  <c r="C969" i="12"/>
  <c r="D969" i="12"/>
  <c r="E969" i="12"/>
  <c r="G969" i="12"/>
  <c r="H969" i="12"/>
  <c r="I969" i="12"/>
  <c r="J969" i="12"/>
  <c r="K969" i="12"/>
  <c r="B970" i="12"/>
  <c r="C970" i="12"/>
  <c r="D970" i="12"/>
  <c r="E970" i="12"/>
  <c r="G970" i="12"/>
  <c r="H970" i="12"/>
  <c r="I970" i="12"/>
  <c r="J970" i="12"/>
  <c r="K970" i="12"/>
  <c r="B971" i="12"/>
  <c r="C971" i="12"/>
  <c r="D971" i="12"/>
  <c r="E971" i="12"/>
  <c r="G971" i="12"/>
  <c r="H971" i="12"/>
  <c r="I971" i="12"/>
  <c r="J971" i="12"/>
  <c r="K971" i="12"/>
  <c r="B972" i="12"/>
  <c r="C972" i="12"/>
  <c r="D972" i="12"/>
  <c r="E972" i="12"/>
  <c r="G972" i="12"/>
  <c r="H972" i="12"/>
  <c r="I972" i="12"/>
  <c r="J972" i="12"/>
  <c r="K972" i="12"/>
  <c r="B973" i="12"/>
  <c r="C973" i="12"/>
  <c r="D973" i="12"/>
  <c r="E973" i="12"/>
  <c r="G973" i="12"/>
  <c r="H973" i="12"/>
  <c r="I973" i="12"/>
  <c r="J973" i="12"/>
  <c r="K973" i="12"/>
  <c r="B974" i="12"/>
  <c r="C974" i="12"/>
  <c r="D974" i="12"/>
  <c r="E974" i="12"/>
  <c r="G974" i="12"/>
  <c r="H974" i="12"/>
  <c r="I974" i="12"/>
  <c r="J974" i="12"/>
  <c r="K974" i="12"/>
  <c r="B975" i="12"/>
  <c r="C975" i="12"/>
  <c r="D975" i="12"/>
  <c r="E975" i="12"/>
  <c r="G975" i="12"/>
  <c r="H975" i="12"/>
  <c r="I975" i="12"/>
  <c r="J975" i="12"/>
  <c r="K975" i="12"/>
  <c r="B976" i="12"/>
  <c r="C976" i="12"/>
  <c r="D976" i="12"/>
  <c r="E976" i="12"/>
  <c r="G976" i="12"/>
  <c r="H976" i="12"/>
  <c r="I976" i="12"/>
  <c r="J976" i="12"/>
  <c r="K976" i="12"/>
  <c r="B977" i="12"/>
  <c r="C977" i="12"/>
  <c r="D977" i="12"/>
  <c r="E977" i="12"/>
  <c r="G977" i="12"/>
  <c r="H977" i="12"/>
  <c r="I977" i="12"/>
  <c r="J977" i="12"/>
  <c r="K977" i="12"/>
  <c r="B978" i="12"/>
  <c r="C978" i="12"/>
  <c r="D978" i="12"/>
  <c r="E978" i="12"/>
  <c r="G978" i="12"/>
  <c r="H978" i="12"/>
  <c r="I978" i="12"/>
  <c r="J978" i="12"/>
  <c r="K978" i="12"/>
  <c r="B979" i="12"/>
  <c r="C979" i="12"/>
  <c r="D979" i="12"/>
  <c r="E979" i="12"/>
  <c r="G979" i="12"/>
  <c r="H979" i="12"/>
  <c r="I979" i="12"/>
  <c r="J979" i="12"/>
  <c r="K979" i="12"/>
  <c r="B980" i="12"/>
  <c r="C980" i="12"/>
  <c r="D980" i="12"/>
  <c r="E980" i="12"/>
  <c r="G980" i="12"/>
  <c r="H980" i="12"/>
  <c r="I980" i="12"/>
  <c r="J980" i="12"/>
  <c r="K980" i="12"/>
  <c r="B981" i="12"/>
  <c r="C981" i="12"/>
  <c r="D981" i="12"/>
  <c r="E981" i="12"/>
  <c r="G981" i="12"/>
  <c r="H981" i="12"/>
  <c r="I981" i="12"/>
  <c r="J981" i="12"/>
  <c r="K981" i="12"/>
  <c r="B982" i="12"/>
  <c r="C982" i="12"/>
  <c r="D982" i="12"/>
  <c r="E982" i="12"/>
  <c r="G982" i="12"/>
  <c r="H982" i="12"/>
  <c r="I982" i="12"/>
  <c r="J982" i="12"/>
  <c r="K982" i="12"/>
  <c r="B983" i="12"/>
  <c r="C983" i="12"/>
  <c r="D983" i="12"/>
  <c r="E983" i="12"/>
  <c r="G983" i="12"/>
  <c r="H983" i="12"/>
  <c r="I983" i="12"/>
  <c r="J983" i="12"/>
  <c r="K983" i="12"/>
  <c r="B984" i="12"/>
  <c r="C984" i="12"/>
  <c r="D984" i="12"/>
  <c r="E984" i="12"/>
  <c r="G984" i="12"/>
  <c r="H984" i="12"/>
  <c r="I984" i="12"/>
  <c r="J984" i="12"/>
  <c r="K984" i="12"/>
  <c r="B985" i="12"/>
  <c r="C985" i="12"/>
  <c r="D985" i="12"/>
  <c r="E985" i="12"/>
  <c r="G985" i="12"/>
  <c r="H985" i="12"/>
  <c r="I985" i="12"/>
  <c r="J985" i="12"/>
  <c r="K985" i="12"/>
  <c r="B986" i="12"/>
  <c r="C986" i="12"/>
  <c r="D986" i="12"/>
  <c r="E986" i="12"/>
  <c r="G986" i="12"/>
  <c r="H986" i="12"/>
  <c r="I986" i="12"/>
  <c r="J986" i="12"/>
  <c r="K986" i="12"/>
  <c r="B987" i="12"/>
  <c r="C987" i="12"/>
  <c r="D987" i="12"/>
  <c r="E987" i="12"/>
  <c r="G987" i="12"/>
  <c r="H987" i="12"/>
  <c r="I987" i="12"/>
  <c r="J987" i="12"/>
  <c r="K987" i="12"/>
  <c r="B988" i="12"/>
  <c r="C988" i="12"/>
  <c r="D988" i="12"/>
  <c r="E988" i="12"/>
  <c r="G988" i="12"/>
  <c r="H988" i="12"/>
  <c r="I988" i="12"/>
  <c r="J988" i="12"/>
  <c r="K988" i="12"/>
  <c r="B989" i="12"/>
  <c r="C989" i="12"/>
  <c r="D989" i="12"/>
  <c r="E989" i="12"/>
  <c r="G989" i="12"/>
  <c r="H989" i="12"/>
  <c r="I989" i="12"/>
  <c r="J989" i="12"/>
  <c r="K989" i="12"/>
  <c r="B990" i="12"/>
  <c r="C990" i="12"/>
  <c r="D990" i="12"/>
  <c r="E990" i="12"/>
  <c r="G990" i="12"/>
  <c r="H990" i="12"/>
  <c r="I990" i="12"/>
  <c r="J990" i="12"/>
  <c r="K990" i="12"/>
  <c r="B991" i="12"/>
  <c r="C991" i="12"/>
  <c r="D991" i="12"/>
  <c r="E991" i="12"/>
  <c r="G991" i="12"/>
  <c r="H991" i="12"/>
  <c r="I991" i="12"/>
  <c r="J991" i="12"/>
  <c r="K991" i="12"/>
  <c r="B992" i="12"/>
  <c r="C992" i="12"/>
  <c r="D992" i="12"/>
  <c r="E992" i="12"/>
  <c r="G992" i="12"/>
  <c r="H992" i="12"/>
  <c r="I992" i="12"/>
  <c r="J992" i="12"/>
  <c r="K992" i="12"/>
  <c r="B993" i="12"/>
  <c r="C993" i="12"/>
  <c r="D993" i="12"/>
  <c r="E993" i="12"/>
  <c r="G993" i="12"/>
  <c r="H993" i="12"/>
  <c r="I993" i="12"/>
  <c r="J993" i="12"/>
  <c r="K993" i="12"/>
  <c r="B994" i="12"/>
  <c r="C994" i="12"/>
  <c r="D994" i="12"/>
  <c r="E994" i="12"/>
  <c r="G994" i="12"/>
  <c r="H994" i="12"/>
  <c r="I994" i="12"/>
  <c r="J994" i="12"/>
  <c r="K994" i="12"/>
  <c r="B995" i="12"/>
  <c r="C995" i="12"/>
  <c r="D995" i="12"/>
  <c r="E995" i="12"/>
  <c r="G995" i="12"/>
  <c r="H995" i="12"/>
  <c r="I995" i="12"/>
  <c r="J995" i="12"/>
  <c r="K995" i="12"/>
  <c r="B996" i="12"/>
  <c r="C996" i="12"/>
  <c r="D996" i="12"/>
  <c r="E996" i="12"/>
  <c r="G996" i="12"/>
  <c r="H996" i="12"/>
  <c r="I996" i="12"/>
  <c r="J996" i="12"/>
  <c r="K996" i="12"/>
  <c r="B997" i="12"/>
  <c r="C997" i="12"/>
  <c r="D997" i="12"/>
  <c r="E997" i="12"/>
  <c r="G997" i="12"/>
  <c r="H997" i="12"/>
  <c r="I997" i="12"/>
  <c r="J997" i="12"/>
  <c r="K997" i="12"/>
  <c r="B998" i="12"/>
  <c r="C998" i="12"/>
  <c r="D998" i="12"/>
  <c r="E998" i="12"/>
  <c r="F998" i="12"/>
  <c r="G998" i="12"/>
  <c r="H998" i="12"/>
  <c r="I998" i="12"/>
  <c r="J998" i="12"/>
  <c r="K998" i="12"/>
  <c r="B999" i="12"/>
  <c r="C999" i="12"/>
  <c r="D999" i="12"/>
  <c r="E999" i="12"/>
  <c r="F999" i="12"/>
  <c r="G999" i="12"/>
  <c r="H999" i="12"/>
  <c r="I999" i="12"/>
  <c r="J999" i="12"/>
  <c r="K999" i="12"/>
  <c r="B1000" i="12"/>
  <c r="C1000" i="12"/>
  <c r="D1000" i="12"/>
  <c r="E1000" i="12"/>
  <c r="F1000" i="12"/>
  <c r="G1000" i="12"/>
  <c r="H1000" i="12"/>
  <c r="I1000" i="12"/>
  <c r="J1000" i="12"/>
  <c r="K1000" i="12"/>
  <c r="B1001" i="12"/>
  <c r="C1001" i="12"/>
  <c r="D1001" i="12"/>
  <c r="E1001" i="12"/>
  <c r="F1001" i="12"/>
  <c r="G1001" i="12"/>
  <c r="H1001" i="12"/>
  <c r="I1001" i="12"/>
  <c r="J1001" i="12"/>
  <c r="K1001" i="12"/>
  <c r="B1002" i="12"/>
  <c r="C1002" i="12"/>
  <c r="D1002" i="12"/>
  <c r="E1002" i="12"/>
  <c r="F1002" i="12"/>
  <c r="G1002" i="12"/>
  <c r="H1002" i="12"/>
  <c r="I1002" i="12"/>
  <c r="J1002" i="12"/>
  <c r="K1002" i="12"/>
  <c r="B1003" i="12"/>
  <c r="C1003" i="12"/>
  <c r="D1003" i="12"/>
  <c r="E1003" i="12"/>
  <c r="F1003" i="12"/>
  <c r="G1003" i="12"/>
  <c r="H1003" i="12"/>
  <c r="I1003" i="12"/>
  <c r="J1003" i="12"/>
  <c r="K1003" i="12"/>
  <c r="B1004" i="12"/>
  <c r="C1004" i="12"/>
  <c r="D1004" i="12"/>
  <c r="E1004" i="12"/>
  <c r="F1004" i="12"/>
  <c r="G1004" i="12"/>
  <c r="H1004" i="12"/>
  <c r="I1004" i="12"/>
  <c r="J1004" i="12"/>
  <c r="K1004" i="12"/>
  <c r="B1005" i="12"/>
  <c r="C1005" i="12"/>
  <c r="D1005" i="12"/>
  <c r="E1005" i="12"/>
  <c r="F1005" i="12"/>
  <c r="G1005" i="12"/>
  <c r="H1005" i="12"/>
  <c r="I1005" i="12"/>
  <c r="J1005" i="12"/>
  <c r="K1005" i="12"/>
  <c r="B1006" i="12"/>
  <c r="C1006" i="12"/>
  <c r="D1006" i="12"/>
  <c r="E1006" i="12"/>
  <c r="F1006" i="12"/>
  <c r="G1006" i="12"/>
  <c r="H1006" i="12"/>
  <c r="I1006" i="12"/>
  <c r="J1006" i="12"/>
  <c r="K1006" i="12"/>
  <c r="B1007" i="12"/>
  <c r="C1007" i="12"/>
  <c r="D1007" i="12"/>
  <c r="E1007" i="12"/>
  <c r="F1007" i="12"/>
  <c r="G1007" i="12"/>
  <c r="H1007" i="12"/>
  <c r="I1007" i="12"/>
  <c r="J1007" i="12"/>
  <c r="K1007" i="12"/>
  <c r="B1008" i="12"/>
  <c r="C1008" i="12"/>
  <c r="D1008" i="12"/>
  <c r="E1008" i="12"/>
  <c r="F1008" i="12"/>
  <c r="G1008" i="12"/>
  <c r="H1008" i="12"/>
  <c r="I1008" i="12"/>
  <c r="J1008" i="12"/>
  <c r="K1008" i="12"/>
  <c r="B1009" i="12"/>
  <c r="C1009" i="12"/>
  <c r="D1009" i="12"/>
  <c r="E1009" i="12"/>
  <c r="F1009" i="12"/>
  <c r="G1009" i="12"/>
  <c r="H1009" i="12"/>
  <c r="I1009" i="12"/>
  <c r="J1009" i="12"/>
  <c r="K1009" i="12"/>
  <c r="B1010" i="12"/>
  <c r="C1010" i="12"/>
  <c r="D1010" i="12"/>
  <c r="E1010" i="12"/>
  <c r="F1010" i="12"/>
  <c r="G1010" i="12"/>
  <c r="H1010" i="12"/>
  <c r="I1010" i="12"/>
  <c r="J1010" i="12"/>
  <c r="K1010" i="12"/>
  <c r="B1011" i="12"/>
  <c r="C1011" i="12"/>
  <c r="D1011" i="12"/>
  <c r="E1011" i="12"/>
  <c r="F1011" i="12"/>
  <c r="G1011" i="12"/>
  <c r="H1011" i="12"/>
  <c r="I1011" i="12"/>
  <c r="J1011" i="12"/>
  <c r="K1011" i="12"/>
  <c r="B1012" i="12"/>
  <c r="C1012" i="12"/>
  <c r="D1012" i="12"/>
  <c r="E1012" i="12"/>
  <c r="F1012" i="12"/>
  <c r="G1012" i="12"/>
  <c r="H1012" i="12"/>
  <c r="I1012" i="12"/>
  <c r="J1012" i="12"/>
  <c r="K1012" i="12"/>
  <c r="B1013" i="12"/>
  <c r="C1013" i="12"/>
  <c r="D1013" i="12"/>
  <c r="E1013" i="12"/>
  <c r="F1013" i="12"/>
  <c r="G1013" i="12"/>
  <c r="H1013" i="12"/>
  <c r="I1013" i="12"/>
  <c r="J1013" i="12"/>
  <c r="K1013" i="12"/>
  <c r="B1014" i="12"/>
  <c r="C1014" i="12"/>
  <c r="D1014" i="12"/>
  <c r="E1014" i="12"/>
  <c r="F1014" i="12"/>
  <c r="G1014" i="12"/>
  <c r="H1014" i="12"/>
  <c r="I1014" i="12"/>
  <c r="J1014" i="12"/>
  <c r="K1014" i="12"/>
  <c r="B1015" i="12"/>
  <c r="C1015" i="12"/>
  <c r="D1015" i="12"/>
  <c r="E1015" i="12"/>
  <c r="F1015" i="12"/>
  <c r="G1015" i="12"/>
  <c r="H1015" i="12"/>
  <c r="I1015" i="12"/>
  <c r="J1015" i="12"/>
  <c r="K1015" i="12"/>
  <c r="B1016" i="12"/>
  <c r="C1016" i="12"/>
  <c r="D1016" i="12"/>
  <c r="E1016" i="12"/>
  <c r="F1016" i="12"/>
  <c r="G1016" i="12"/>
  <c r="H1016" i="12"/>
  <c r="I1016" i="12"/>
  <c r="J1016" i="12"/>
  <c r="K1016" i="12"/>
  <c r="B1017" i="12"/>
  <c r="C1017" i="12"/>
  <c r="D1017" i="12"/>
  <c r="E1017" i="12"/>
  <c r="F1017" i="12"/>
  <c r="G1017" i="12"/>
  <c r="H1017" i="12"/>
  <c r="I1017" i="12"/>
  <c r="J1017" i="12"/>
  <c r="K1017" i="12"/>
  <c r="B1018" i="12"/>
  <c r="C1018" i="12"/>
  <c r="D1018" i="12"/>
  <c r="E1018" i="12"/>
  <c r="F1018" i="12"/>
  <c r="G1018" i="12"/>
  <c r="H1018" i="12"/>
  <c r="I1018" i="12"/>
  <c r="J1018" i="12"/>
  <c r="K1018" i="12"/>
  <c r="B1019" i="12"/>
  <c r="C1019" i="12"/>
  <c r="D1019" i="12"/>
  <c r="E1019" i="12"/>
  <c r="F1019" i="12"/>
  <c r="G1019" i="12"/>
  <c r="H1019" i="12"/>
  <c r="I1019" i="12"/>
  <c r="J1019" i="12"/>
  <c r="K1019" i="12"/>
  <c r="B1020" i="12"/>
  <c r="C1020" i="12"/>
  <c r="D1020" i="12"/>
  <c r="E1020" i="12"/>
  <c r="F1020" i="12"/>
  <c r="G1020" i="12"/>
  <c r="H1020" i="12"/>
  <c r="I1020" i="12"/>
  <c r="J1020" i="12"/>
  <c r="K1020" i="12"/>
  <c r="B1021" i="12"/>
  <c r="C1021" i="12"/>
  <c r="D1021" i="12"/>
  <c r="E1021" i="12"/>
  <c r="F1021" i="12"/>
  <c r="G1021" i="12"/>
  <c r="H1021" i="12"/>
  <c r="I1021" i="12"/>
  <c r="J1021" i="12"/>
  <c r="K1021" i="12"/>
  <c r="B1022" i="12"/>
  <c r="C1022" i="12"/>
  <c r="D1022" i="12"/>
  <c r="E1022" i="12"/>
  <c r="F1022" i="12"/>
  <c r="G1022" i="12"/>
  <c r="H1022" i="12"/>
  <c r="I1022" i="12"/>
  <c r="J1022" i="12"/>
  <c r="K1022" i="12"/>
  <c r="B1023" i="12"/>
  <c r="C1023" i="12"/>
  <c r="D1023" i="12"/>
  <c r="E1023" i="12"/>
  <c r="F1023" i="12"/>
  <c r="G1023" i="12"/>
  <c r="H1023" i="12"/>
  <c r="I1023" i="12"/>
  <c r="J1023" i="12"/>
  <c r="K1023" i="12"/>
  <c r="B1024" i="12"/>
  <c r="C1024" i="12"/>
  <c r="D1024" i="12"/>
  <c r="E1024" i="12"/>
  <c r="F1024" i="12"/>
  <c r="G1024" i="12"/>
  <c r="H1024" i="12"/>
  <c r="I1024" i="12"/>
  <c r="J1024" i="12"/>
  <c r="K1024" i="12"/>
  <c r="B1025" i="12"/>
  <c r="C1025" i="12"/>
  <c r="D1025" i="12"/>
  <c r="E1025" i="12"/>
  <c r="F1025" i="12"/>
  <c r="G1025" i="12"/>
  <c r="H1025" i="12"/>
  <c r="I1025" i="12"/>
  <c r="J1025" i="12"/>
  <c r="K1025" i="12"/>
  <c r="B1026" i="12"/>
  <c r="C1026" i="12"/>
  <c r="D1026" i="12"/>
  <c r="E1026" i="12"/>
  <c r="F1026" i="12"/>
  <c r="G1026" i="12"/>
  <c r="H1026" i="12"/>
  <c r="I1026" i="12"/>
  <c r="J1026" i="12"/>
  <c r="K1026" i="12"/>
  <c r="B1027" i="12"/>
  <c r="C1027" i="12"/>
  <c r="D1027" i="12"/>
  <c r="E1027" i="12"/>
  <c r="F1027" i="12"/>
  <c r="G1027" i="12"/>
  <c r="H1027" i="12"/>
  <c r="I1027" i="12"/>
  <c r="J1027" i="12"/>
  <c r="K1027" i="12"/>
  <c r="B1028" i="12"/>
  <c r="C1028" i="12"/>
  <c r="D1028" i="12"/>
  <c r="E1028" i="12"/>
  <c r="F1028" i="12"/>
  <c r="G1028" i="12"/>
  <c r="H1028" i="12"/>
  <c r="I1028" i="12"/>
  <c r="J1028" i="12"/>
  <c r="K1028" i="12"/>
  <c r="B1029" i="12"/>
  <c r="C1029" i="12"/>
  <c r="D1029" i="12"/>
  <c r="E1029" i="12"/>
  <c r="F1029" i="12"/>
  <c r="G1029" i="12"/>
  <c r="H1029" i="12"/>
  <c r="I1029" i="12"/>
  <c r="J1029" i="12"/>
  <c r="K1029" i="12"/>
  <c r="B1030" i="12"/>
  <c r="C1030" i="12"/>
  <c r="D1030" i="12"/>
  <c r="E1030" i="12"/>
  <c r="F1030" i="12"/>
  <c r="G1030" i="12"/>
  <c r="H1030" i="12"/>
  <c r="I1030" i="12"/>
  <c r="J1030" i="12"/>
  <c r="K1030" i="12"/>
  <c r="B1031" i="12"/>
  <c r="C1031" i="12"/>
  <c r="D1031" i="12"/>
  <c r="E1031" i="12"/>
  <c r="F1031" i="12"/>
  <c r="G1031" i="12"/>
  <c r="H1031" i="12"/>
  <c r="I1031" i="12"/>
  <c r="J1031" i="12"/>
  <c r="K1031" i="12"/>
  <c r="B1032" i="12"/>
  <c r="C1032" i="12"/>
  <c r="D1032" i="12"/>
  <c r="E1032" i="12"/>
  <c r="F1032" i="12"/>
  <c r="G1032" i="12"/>
  <c r="H1032" i="12"/>
  <c r="I1032" i="12"/>
  <c r="J1032" i="12"/>
  <c r="K1032" i="12"/>
  <c r="B1033" i="12"/>
  <c r="C1033" i="12"/>
  <c r="D1033" i="12"/>
  <c r="E1033" i="12"/>
  <c r="F1033" i="12"/>
  <c r="G1033" i="12"/>
  <c r="H1033" i="12"/>
  <c r="I1033" i="12"/>
  <c r="J1033" i="12"/>
  <c r="K1033" i="12"/>
  <c r="B1034" i="12"/>
  <c r="C1034" i="12"/>
  <c r="D1034" i="12"/>
  <c r="E1034" i="12"/>
  <c r="F1034" i="12"/>
  <c r="G1034" i="12"/>
  <c r="H1034" i="12"/>
  <c r="I1034" i="12"/>
  <c r="J1034" i="12"/>
  <c r="K1034" i="12"/>
  <c r="B1035" i="12"/>
  <c r="C1035" i="12"/>
  <c r="D1035" i="12"/>
  <c r="E1035" i="12"/>
  <c r="F1035" i="12"/>
  <c r="G1035" i="12"/>
  <c r="H1035" i="12"/>
  <c r="I1035" i="12"/>
  <c r="J1035" i="12"/>
  <c r="K1035" i="12"/>
  <c r="B1036" i="12"/>
  <c r="C1036" i="12"/>
  <c r="D1036" i="12"/>
  <c r="E1036" i="12"/>
  <c r="F1036" i="12"/>
  <c r="G1036" i="12"/>
  <c r="H1036" i="12"/>
  <c r="I1036" i="12"/>
  <c r="J1036" i="12"/>
  <c r="K1036" i="12"/>
  <c r="B1037" i="12"/>
  <c r="C1037" i="12"/>
  <c r="D1037" i="12"/>
  <c r="E1037" i="12"/>
  <c r="F1037" i="12"/>
  <c r="G1037" i="12"/>
  <c r="H1037" i="12"/>
  <c r="I1037" i="12"/>
  <c r="J1037" i="12"/>
  <c r="K1037" i="12"/>
  <c r="B1038" i="12"/>
  <c r="C1038" i="12"/>
  <c r="D1038" i="12"/>
  <c r="E1038" i="12"/>
  <c r="F1038" i="12"/>
  <c r="G1038" i="12"/>
  <c r="H1038" i="12"/>
  <c r="I1038" i="12"/>
  <c r="J1038" i="12"/>
  <c r="K1038" i="12"/>
  <c r="B1039" i="12"/>
  <c r="C1039" i="12"/>
  <c r="D1039" i="12"/>
  <c r="E1039" i="12"/>
  <c r="F1039" i="12"/>
  <c r="G1039" i="12"/>
  <c r="H1039" i="12"/>
  <c r="I1039" i="12"/>
  <c r="J1039" i="12"/>
  <c r="K1039" i="12"/>
  <c r="B1040" i="12"/>
  <c r="C1040" i="12"/>
  <c r="D1040" i="12"/>
  <c r="E1040" i="12"/>
  <c r="F1040" i="12"/>
  <c r="G1040" i="12"/>
  <c r="H1040" i="12"/>
  <c r="I1040" i="12"/>
  <c r="J1040" i="12"/>
  <c r="K1040" i="12"/>
  <c r="B1041" i="12"/>
  <c r="C1041" i="12"/>
  <c r="D1041" i="12"/>
  <c r="E1041" i="12"/>
  <c r="F1041" i="12"/>
  <c r="G1041" i="12"/>
  <c r="H1041" i="12"/>
  <c r="I1041" i="12"/>
  <c r="J1041" i="12"/>
  <c r="K1041" i="12"/>
  <c r="B1042" i="12"/>
  <c r="C1042" i="12"/>
  <c r="D1042" i="12"/>
  <c r="E1042" i="12"/>
  <c r="F1042" i="12"/>
  <c r="G1042" i="12"/>
  <c r="H1042" i="12"/>
  <c r="I1042" i="12"/>
  <c r="J1042" i="12"/>
  <c r="K1042" i="12"/>
  <c r="B1043" i="12"/>
  <c r="C1043" i="12"/>
  <c r="D1043" i="12"/>
  <c r="E1043" i="12"/>
  <c r="F1043" i="12"/>
  <c r="G1043" i="12"/>
  <c r="H1043" i="12"/>
  <c r="I1043" i="12"/>
  <c r="J1043" i="12"/>
  <c r="K1043" i="12"/>
  <c r="B1044" i="12"/>
  <c r="C1044" i="12"/>
  <c r="D1044" i="12"/>
  <c r="E1044" i="12"/>
  <c r="F1044" i="12"/>
  <c r="G1044" i="12"/>
  <c r="H1044" i="12"/>
  <c r="I1044" i="12"/>
  <c r="J1044" i="12"/>
  <c r="K1044" i="12"/>
  <c r="B1045" i="12"/>
  <c r="C1045" i="12"/>
  <c r="D1045" i="12"/>
  <c r="E1045" i="12"/>
  <c r="F1045" i="12"/>
  <c r="G1045" i="12"/>
  <c r="H1045" i="12"/>
  <c r="I1045" i="12"/>
  <c r="J1045" i="12"/>
  <c r="K1045" i="12"/>
  <c r="B1046" i="12"/>
  <c r="C1046" i="12"/>
  <c r="D1046" i="12"/>
  <c r="E1046" i="12"/>
  <c r="F1046" i="12"/>
  <c r="G1046" i="12"/>
  <c r="H1046" i="12"/>
  <c r="I1046" i="12"/>
  <c r="J1046" i="12"/>
  <c r="K1046" i="12"/>
  <c r="B1047" i="12"/>
  <c r="C1047" i="12"/>
  <c r="D1047" i="12"/>
  <c r="E1047" i="12"/>
  <c r="F1047" i="12"/>
  <c r="G1047" i="12"/>
  <c r="H1047" i="12"/>
  <c r="I1047" i="12"/>
  <c r="J1047" i="12"/>
  <c r="K1047" i="12"/>
  <c r="B1048" i="12"/>
  <c r="C1048" i="12"/>
  <c r="D1048" i="12"/>
  <c r="E1048" i="12"/>
  <c r="F1048" i="12"/>
  <c r="G1048" i="12"/>
  <c r="H1048" i="12"/>
  <c r="I1048" i="12"/>
  <c r="J1048" i="12"/>
  <c r="K1048" i="12"/>
  <c r="B1049" i="12"/>
  <c r="C1049" i="12"/>
  <c r="D1049" i="12"/>
  <c r="E1049" i="12"/>
  <c r="F1049" i="12"/>
  <c r="G1049" i="12"/>
  <c r="H1049" i="12"/>
  <c r="I1049" i="12"/>
  <c r="J1049" i="12"/>
  <c r="K1049" i="12"/>
  <c r="B1050" i="12"/>
  <c r="C1050" i="12"/>
  <c r="D1050" i="12"/>
  <c r="E1050" i="12"/>
  <c r="F1050" i="12"/>
  <c r="G1050" i="12"/>
  <c r="H1050" i="12"/>
  <c r="I1050" i="12"/>
  <c r="J1050" i="12"/>
  <c r="K1050" i="12"/>
  <c r="B3" i="12"/>
  <c r="C3" i="12"/>
  <c r="D3" i="12"/>
  <c r="E3" i="12"/>
  <c r="G3" i="12"/>
  <c r="H3" i="12"/>
  <c r="I3" i="12"/>
  <c r="J3" i="12"/>
  <c r="K3" i="12"/>
  <c r="A8" i="10"/>
  <c r="B8" i="10"/>
  <c r="E8" i="10"/>
  <c r="F8" i="10"/>
  <c r="H8" i="10"/>
  <c r="I8" i="10"/>
  <c r="J8" i="10"/>
  <c r="O8" i="10"/>
  <c r="P8" i="10"/>
  <c r="A9" i="10"/>
  <c r="B9" i="10"/>
  <c r="E9" i="10"/>
  <c r="F9" i="10"/>
  <c r="H9" i="10"/>
  <c r="I9" i="10"/>
  <c r="J9" i="10"/>
  <c r="O9" i="10"/>
  <c r="P9" i="10"/>
  <c r="A10" i="10"/>
  <c r="B10" i="10"/>
  <c r="E10" i="10"/>
  <c r="F10" i="10"/>
  <c r="H10" i="10"/>
  <c r="I10" i="10"/>
  <c r="J10" i="10"/>
  <c r="O10" i="10"/>
  <c r="P10" i="10"/>
  <c r="A11" i="10"/>
  <c r="B11" i="10"/>
  <c r="E11" i="10"/>
  <c r="F11" i="10"/>
  <c r="H11" i="10"/>
  <c r="I11" i="10"/>
  <c r="J11" i="10"/>
  <c r="O11" i="10"/>
  <c r="P11" i="10"/>
  <c r="A12" i="10"/>
  <c r="B12" i="10"/>
  <c r="E12" i="10"/>
  <c r="F12" i="10"/>
  <c r="H12" i="10"/>
  <c r="I12" i="10"/>
  <c r="J12" i="10"/>
  <c r="O12" i="10"/>
  <c r="P12" i="10"/>
  <c r="A13" i="10"/>
  <c r="B13" i="10"/>
  <c r="E13" i="10"/>
  <c r="F13" i="10"/>
  <c r="H13" i="10"/>
  <c r="I13" i="10"/>
  <c r="J13" i="10"/>
  <c r="O13" i="10"/>
  <c r="P13" i="10"/>
  <c r="A14" i="10"/>
  <c r="B14" i="10"/>
  <c r="E14" i="10"/>
  <c r="F14" i="10"/>
  <c r="H14" i="10"/>
  <c r="I14" i="10"/>
  <c r="J14" i="10"/>
  <c r="O14" i="10"/>
  <c r="P14" i="10"/>
  <c r="A15" i="10"/>
  <c r="B15" i="10"/>
  <c r="E15" i="10"/>
  <c r="F15" i="10"/>
  <c r="H15" i="10"/>
  <c r="I15" i="10"/>
  <c r="J15" i="10"/>
  <c r="O15" i="10"/>
  <c r="P15" i="10"/>
  <c r="A16" i="10"/>
  <c r="B16" i="10"/>
  <c r="E16" i="10"/>
  <c r="F16" i="10"/>
  <c r="H16" i="10"/>
  <c r="I16" i="10"/>
  <c r="J16" i="10"/>
  <c r="O16" i="10"/>
  <c r="P16" i="10"/>
  <c r="A17" i="10"/>
  <c r="B17" i="10"/>
  <c r="E17" i="10"/>
  <c r="F17" i="10"/>
  <c r="H17" i="10"/>
  <c r="I17" i="10"/>
  <c r="J17" i="10"/>
  <c r="O17" i="10"/>
  <c r="P17" i="10"/>
  <c r="A18" i="10"/>
  <c r="B18" i="10"/>
  <c r="E18" i="10"/>
  <c r="F18" i="10"/>
  <c r="H18" i="10"/>
  <c r="I18" i="10"/>
  <c r="J18" i="10"/>
  <c r="O18" i="10"/>
  <c r="P18" i="10"/>
  <c r="A19" i="10"/>
  <c r="B19" i="10"/>
  <c r="E19" i="10"/>
  <c r="F19" i="10"/>
  <c r="H19" i="10"/>
  <c r="I19" i="10"/>
  <c r="J19" i="10"/>
  <c r="O19" i="10"/>
  <c r="P19" i="10"/>
  <c r="A20" i="10"/>
  <c r="B20" i="10"/>
  <c r="E20" i="10"/>
  <c r="F20" i="10"/>
  <c r="H20" i="10"/>
  <c r="I20" i="10"/>
  <c r="J20" i="10"/>
  <c r="O20" i="10"/>
  <c r="P20" i="10"/>
  <c r="A21" i="10"/>
  <c r="B21" i="10"/>
  <c r="E21" i="10"/>
  <c r="F21" i="10"/>
  <c r="H21" i="10"/>
  <c r="I21" i="10"/>
  <c r="J21" i="10"/>
  <c r="O21" i="10"/>
  <c r="P21" i="10"/>
  <c r="A22" i="10"/>
  <c r="B22" i="10"/>
  <c r="E22" i="10"/>
  <c r="F22" i="10"/>
  <c r="H22" i="10"/>
  <c r="I22" i="10"/>
  <c r="J22" i="10"/>
  <c r="O22" i="10"/>
  <c r="P22" i="10"/>
  <c r="A23" i="10"/>
  <c r="B23" i="10"/>
  <c r="E23" i="10"/>
  <c r="F23" i="10"/>
  <c r="H23" i="10"/>
  <c r="I23" i="10"/>
  <c r="J23" i="10"/>
  <c r="O23" i="10"/>
  <c r="P23" i="10"/>
  <c r="A24" i="10"/>
  <c r="B24" i="10"/>
  <c r="E24" i="10"/>
  <c r="F24" i="10"/>
  <c r="H24" i="10"/>
  <c r="I24" i="10"/>
  <c r="J24" i="10"/>
  <c r="O24" i="10"/>
  <c r="P24" i="10"/>
  <c r="A25" i="10"/>
  <c r="B25" i="10"/>
  <c r="E25" i="10"/>
  <c r="F25" i="10"/>
  <c r="H25" i="10"/>
  <c r="I25" i="10"/>
  <c r="J25" i="10"/>
  <c r="O25" i="10"/>
  <c r="P25" i="10"/>
  <c r="A26" i="10"/>
  <c r="B26" i="10"/>
  <c r="E26" i="10"/>
  <c r="F26" i="10"/>
  <c r="H26" i="10"/>
  <c r="I26" i="10"/>
  <c r="J26" i="10"/>
  <c r="O26" i="10"/>
  <c r="P26" i="10"/>
  <c r="A27" i="10"/>
  <c r="B27" i="10"/>
  <c r="E27" i="10"/>
  <c r="F27" i="10"/>
  <c r="H27" i="10"/>
  <c r="I27" i="10"/>
  <c r="J27" i="10"/>
  <c r="O27" i="10"/>
  <c r="P27" i="10"/>
  <c r="A28" i="10"/>
  <c r="B28" i="10"/>
  <c r="E28" i="10"/>
  <c r="F28" i="10"/>
  <c r="H28" i="10"/>
  <c r="I28" i="10"/>
  <c r="J28" i="10"/>
  <c r="O28" i="10"/>
  <c r="P28" i="10"/>
  <c r="A29" i="10"/>
  <c r="B29" i="10"/>
  <c r="E29" i="10"/>
  <c r="F29" i="10"/>
  <c r="H29" i="10"/>
  <c r="I29" i="10"/>
  <c r="J29" i="10"/>
  <c r="O29" i="10"/>
  <c r="P29" i="10"/>
  <c r="A30" i="10"/>
  <c r="B30" i="10"/>
  <c r="E30" i="10"/>
  <c r="F30" i="10"/>
  <c r="H30" i="10"/>
  <c r="I30" i="10"/>
  <c r="J30" i="10"/>
  <c r="O30" i="10"/>
  <c r="P30" i="10"/>
  <c r="A31" i="10"/>
  <c r="B31" i="10"/>
  <c r="E31" i="10"/>
  <c r="F31" i="10"/>
  <c r="H31" i="10"/>
  <c r="I31" i="10"/>
  <c r="J31" i="10"/>
  <c r="O31" i="10"/>
  <c r="P31" i="10"/>
  <c r="A32" i="10"/>
  <c r="B32" i="10"/>
  <c r="E32" i="10"/>
  <c r="F32" i="10"/>
  <c r="H32" i="10"/>
  <c r="I32" i="10"/>
  <c r="J32" i="10"/>
  <c r="O32" i="10"/>
  <c r="P32" i="10"/>
  <c r="A33" i="10"/>
  <c r="B33" i="10"/>
  <c r="E33" i="10"/>
  <c r="F33" i="10"/>
  <c r="H33" i="10"/>
  <c r="I33" i="10"/>
  <c r="J33" i="10"/>
  <c r="O33" i="10"/>
  <c r="P33" i="10"/>
  <c r="A34" i="10"/>
  <c r="B34" i="10"/>
  <c r="E34" i="10"/>
  <c r="F34" i="10"/>
  <c r="H34" i="10"/>
  <c r="I34" i="10"/>
  <c r="J34" i="10"/>
  <c r="O34" i="10"/>
  <c r="P34" i="10"/>
  <c r="A35" i="10"/>
  <c r="B35" i="10"/>
  <c r="E35" i="10"/>
  <c r="F35" i="10"/>
  <c r="H35" i="10"/>
  <c r="I35" i="10"/>
  <c r="J35" i="10"/>
  <c r="O35" i="10"/>
  <c r="P35" i="10"/>
  <c r="A36" i="10"/>
  <c r="B36" i="10"/>
  <c r="E36" i="10"/>
  <c r="F36" i="10"/>
  <c r="H36" i="10"/>
  <c r="I36" i="10"/>
  <c r="J36" i="10"/>
  <c r="O36" i="10"/>
  <c r="P36" i="10"/>
  <c r="A37" i="10"/>
  <c r="B37" i="10"/>
  <c r="E37" i="10"/>
  <c r="F37" i="10"/>
  <c r="H37" i="10"/>
  <c r="I37" i="10"/>
  <c r="J37" i="10"/>
  <c r="O37" i="10"/>
  <c r="P37" i="10"/>
  <c r="A38" i="10"/>
  <c r="B38" i="10"/>
  <c r="E38" i="10"/>
  <c r="F38" i="10"/>
  <c r="H38" i="10"/>
  <c r="I38" i="10"/>
  <c r="J38" i="10"/>
  <c r="O38" i="10"/>
  <c r="P38" i="10"/>
  <c r="A39" i="10"/>
  <c r="B39" i="10"/>
  <c r="E39" i="10"/>
  <c r="F39" i="10"/>
  <c r="H39" i="10"/>
  <c r="I39" i="10"/>
  <c r="J39" i="10"/>
  <c r="O39" i="10"/>
  <c r="P39" i="10"/>
  <c r="A40" i="10"/>
  <c r="B40" i="10"/>
  <c r="E40" i="10"/>
  <c r="F40" i="10"/>
  <c r="H40" i="10"/>
  <c r="I40" i="10"/>
  <c r="J40" i="10"/>
  <c r="O40" i="10"/>
  <c r="P40" i="10"/>
  <c r="A41" i="10"/>
  <c r="B41" i="10"/>
  <c r="E41" i="10"/>
  <c r="F41" i="10"/>
  <c r="H41" i="10"/>
  <c r="I41" i="10"/>
  <c r="J41" i="10"/>
  <c r="O41" i="10"/>
  <c r="P41" i="10"/>
  <c r="A42" i="10"/>
  <c r="B42" i="10"/>
  <c r="E42" i="10"/>
  <c r="F42" i="10"/>
  <c r="H42" i="10"/>
  <c r="I42" i="10"/>
  <c r="J42" i="10"/>
  <c r="O42" i="10"/>
  <c r="P42" i="10"/>
  <c r="A43" i="10"/>
  <c r="B43" i="10"/>
  <c r="E43" i="10"/>
  <c r="F43" i="10"/>
  <c r="H43" i="10"/>
  <c r="I43" i="10"/>
  <c r="J43" i="10"/>
  <c r="O43" i="10"/>
  <c r="P43" i="10"/>
  <c r="A44" i="10"/>
  <c r="B44" i="10"/>
  <c r="E44" i="10"/>
  <c r="F44" i="10"/>
  <c r="H44" i="10"/>
  <c r="I44" i="10"/>
  <c r="J44" i="10"/>
  <c r="O44" i="10"/>
  <c r="P44" i="10"/>
  <c r="A45" i="10"/>
  <c r="B45" i="10"/>
  <c r="E45" i="10"/>
  <c r="F45" i="10"/>
  <c r="H45" i="10"/>
  <c r="I45" i="10"/>
  <c r="J45" i="10"/>
  <c r="O45" i="10"/>
  <c r="P45" i="10"/>
  <c r="A46" i="10"/>
  <c r="B46" i="10"/>
  <c r="E46" i="10"/>
  <c r="F46" i="10"/>
  <c r="H46" i="10"/>
  <c r="I46" i="10"/>
  <c r="J46" i="10"/>
  <c r="O46" i="10"/>
  <c r="P46" i="10"/>
  <c r="A47" i="10"/>
  <c r="B47" i="10"/>
  <c r="E47" i="10"/>
  <c r="F47" i="10"/>
  <c r="H47" i="10"/>
  <c r="I47" i="10"/>
  <c r="J47" i="10"/>
  <c r="O47" i="10"/>
  <c r="P47" i="10"/>
  <c r="A48" i="10"/>
  <c r="B48" i="10"/>
  <c r="E48" i="10"/>
  <c r="F48" i="10"/>
  <c r="H48" i="10"/>
  <c r="I48" i="10"/>
  <c r="J48" i="10"/>
  <c r="O48" i="10"/>
  <c r="P48" i="10"/>
  <c r="A49" i="10"/>
  <c r="B49" i="10"/>
  <c r="E49" i="10"/>
  <c r="F49" i="10"/>
  <c r="H49" i="10"/>
  <c r="I49" i="10"/>
  <c r="J49" i="10"/>
  <c r="O49" i="10"/>
  <c r="P49" i="10"/>
  <c r="A50" i="10"/>
  <c r="B50" i="10"/>
  <c r="E50" i="10"/>
  <c r="F50" i="10"/>
  <c r="H50" i="10"/>
  <c r="I50" i="10"/>
  <c r="J50" i="10"/>
  <c r="O50" i="10"/>
  <c r="P50" i="10"/>
  <c r="A51" i="10"/>
  <c r="B51" i="10"/>
  <c r="E51" i="10"/>
  <c r="F51" i="10"/>
  <c r="H51" i="10"/>
  <c r="I51" i="10"/>
  <c r="J51" i="10"/>
  <c r="O51" i="10"/>
  <c r="P51" i="10"/>
  <c r="A52" i="10"/>
  <c r="B52" i="10"/>
  <c r="E52" i="10"/>
  <c r="F52" i="10"/>
  <c r="H52" i="10"/>
  <c r="I52" i="10"/>
  <c r="J52" i="10"/>
  <c r="O52" i="10"/>
  <c r="P52" i="10"/>
  <c r="A53" i="10"/>
  <c r="B53" i="10"/>
  <c r="E53" i="10"/>
  <c r="F53" i="10"/>
  <c r="H53" i="10"/>
  <c r="I53" i="10"/>
  <c r="J53" i="10"/>
  <c r="O53" i="10"/>
  <c r="P53" i="10"/>
  <c r="A54" i="10"/>
  <c r="B54" i="10"/>
  <c r="E54" i="10"/>
  <c r="F54" i="10"/>
  <c r="H54" i="10"/>
  <c r="I54" i="10"/>
  <c r="J54" i="10"/>
  <c r="O54" i="10"/>
  <c r="P54" i="10"/>
  <c r="A55" i="10"/>
  <c r="B55" i="10"/>
  <c r="E55" i="10"/>
  <c r="F55" i="10"/>
  <c r="H55" i="10"/>
  <c r="I55" i="10"/>
  <c r="J55" i="10"/>
  <c r="O55" i="10"/>
  <c r="P55" i="10"/>
  <c r="A56" i="10"/>
  <c r="B56" i="10"/>
  <c r="E56" i="10"/>
  <c r="F56" i="10"/>
  <c r="H56" i="10"/>
  <c r="I56" i="10"/>
  <c r="J56" i="10"/>
  <c r="O56" i="10"/>
  <c r="P56" i="10"/>
  <c r="A57" i="10"/>
  <c r="B57" i="10"/>
  <c r="E57" i="10"/>
  <c r="F57" i="10"/>
  <c r="H57" i="10"/>
  <c r="I57" i="10"/>
  <c r="J57" i="10"/>
  <c r="O57" i="10"/>
  <c r="P57" i="10"/>
  <c r="A58" i="10"/>
  <c r="B58" i="10"/>
  <c r="E58" i="10"/>
  <c r="F58" i="10"/>
  <c r="H58" i="10"/>
  <c r="I58" i="10"/>
  <c r="J58" i="10"/>
  <c r="O58" i="10"/>
  <c r="P58" i="10"/>
  <c r="A59" i="10"/>
  <c r="B59" i="10"/>
  <c r="E59" i="10"/>
  <c r="F59" i="10"/>
  <c r="H59" i="10"/>
  <c r="I59" i="10"/>
  <c r="J59" i="10"/>
  <c r="O59" i="10"/>
  <c r="P59" i="10"/>
  <c r="A60" i="10"/>
  <c r="B60" i="10"/>
  <c r="E60" i="10"/>
  <c r="F60" i="10"/>
  <c r="H60" i="10"/>
  <c r="I60" i="10"/>
  <c r="J60" i="10"/>
  <c r="O60" i="10"/>
  <c r="P60" i="10"/>
  <c r="A61" i="10"/>
  <c r="B61" i="10"/>
  <c r="E61" i="10"/>
  <c r="F61" i="10"/>
  <c r="H61" i="10"/>
  <c r="I61" i="10"/>
  <c r="J61" i="10"/>
  <c r="O61" i="10"/>
  <c r="P61" i="10"/>
  <c r="A62" i="10"/>
  <c r="B62" i="10"/>
  <c r="E62" i="10"/>
  <c r="F62" i="10"/>
  <c r="H62" i="10"/>
  <c r="I62" i="10"/>
  <c r="J62" i="10"/>
  <c r="O62" i="10"/>
  <c r="P62" i="10"/>
  <c r="A63" i="10"/>
  <c r="B63" i="10"/>
  <c r="E63" i="10"/>
  <c r="F63" i="10"/>
  <c r="H63" i="10"/>
  <c r="I63" i="10"/>
  <c r="J63" i="10"/>
  <c r="O63" i="10"/>
  <c r="P63" i="10"/>
  <c r="A64" i="10"/>
  <c r="B64" i="10"/>
  <c r="E64" i="10"/>
  <c r="F64" i="10"/>
  <c r="H64" i="10"/>
  <c r="I64" i="10"/>
  <c r="J64" i="10"/>
  <c r="O64" i="10"/>
  <c r="P64" i="10"/>
  <c r="A65" i="10"/>
  <c r="B65" i="10"/>
  <c r="E65" i="10"/>
  <c r="F65" i="10"/>
  <c r="H65" i="10"/>
  <c r="I65" i="10"/>
  <c r="J65" i="10"/>
  <c r="O65" i="10"/>
  <c r="P65" i="10"/>
  <c r="A66" i="10"/>
  <c r="B66" i="10"/>
  <c r="E66" i="10"/>
  <c r="F66" i="10"/>
  <c r="H66" i="10"/>
  <c r="I66" i="10"/>
  <c r="J66" i="10"/>
  <c r="O66" i="10"/>
  <c r="P66" i="10"/>
  <c r="A67" i="10"/>
  <c r="B67" i="10"/>
  <c r="E67" i="10"/>
  <c r="F67" i="10"/>
  <c r="H67" i="10"/>
  <c r="I67" i="10"/>
  <c r="J67" i="10"/>
  <c r="O67" i="10"/>
  <c r="P67" i="10"/>
  <c r="A68" i="10"/>
  <c r="B68" i="10"/>
  <c r="E68" i="10"/>
  <c r="F68" i="10"/>
  <c r="H68" i="10"/>
  <c r="I68" i="10"/>
  <c r="J68" i="10"/>
  <c r="O68" i="10"/>
  <c r="P68" i="10"/>
  <c r="A69" i="10"/>
  <c r="B69" i="10"/>
  <c r="E69" i="10"/>
  <c r="F69" i="10"/>
  <c r="H69" i="10"/>
  <c r="I69" i="10"/>
  <c r="J69" i="10"/>
  <c r="O69" i="10"/>
  <c r="P69" i="10"/>
  <c r="A70" i="10"/>
  <c r="B70" i="10"/>
  <c r="E70" i="10"/>
  <c r="F70" i="10"/>
  <c r="H70" i="10"/>
  <c r="I70" i="10"/>
  <c r="J70" i="10"/>
  <c r="O70" i="10"/>
  <c r="P70" i="10"/>
  <c r="A71" i="10"/>
  <c r="B71" i="10"/>
  <c r="E71" i="10"/>
  <c r="F71" i="10"/>
  <c r="H71" i="10"/>
  <c r="I71" i="10"/>
  <c r="J71" i="10"/>
  <c r="O71" i="10"/>
  <c r="P71" i="10"/>
  <c r="A72" i="10"/>
  <c r="B72" i="10"/>
  <c r="E72" i="10"/>
  <c r="F72" i="10"/>
  <c r="H72" i="10"/>
  <c r="I72" i="10"/>
  <c r="J72" i="10"/>
  <c r="O72" i="10"/>
  <c r="P72" i="10"/>
  <c r="A73" i="10"/>
  <c r="B73" i="10"/>
  <c r="E73" i="10"/>
  <c r="F73" i="10"/>
  <c r="H73" i="10"/>
  <c r="I73" i="10"/>
  <c r="J73" i="10"/>
  <c r="O73" i="10"/>
  <c r="P73" i="10"/>
  <c r="A74" i="10"/>
  <c r="B74" i="10"/>
  <c r="E74" i="10"/>
  <c r="F74" i="10"/>
  <c r="H74" i="10"/>
  <c r="I74" i="10"/>
  <c r="J74" i="10"/>
  <c r="O74" i="10"/>
  <c r="P74" i="10"/>
  <c r="A75" i="10"/>
  <c r="B75" i="10"/>
  <c r="E75" i="10"/>
  <c r="F75" i="10"/>
  <c r="H75" i="10"/>
  <c r="I75" i="10"/>
  <c r="J75" i="10"/>
  <c r="O75" i="10"/>
  <c r="P75" i="10"/>
  <c r="A76" i="10"/>
  <c r="B76" i="10"/>
  <c r="E76" i="10"/>
  <c r="F76" i="10"/>
  <c r="H76" i="10"/>
  <c r="I76" i="10"/>
  <c r="J76" i="10"/>
  <c r="O76" i="10"/>
  <c r="P76" i="10"/>
  <c r="A77" i="10"/>
  <c r="B77" i="10"/>
  <c r="E77" i="10"/>
  <c r="F77" i="10"/>
  <c r="H77" i="10"/>
  <c r="I77" i="10"/>
  <c r="J77" i="10"/>
  <c r="O77" i="10"/>
  <c r="P77" i="10"/>
  <c r="A78" i="10"/>
  <c r="B78" i="10"/>
  <c r="E78" i="10"/>
  <c r="F78" i="10"/>
  <c r="H78" i="10"/>
  <c r="I78" i="10"/>
  <c r="J78" i="10"/>
  <c r="O78" i="10"/>
  <c r="P78" i="10"/>
  <c r="A79" i="10"/>
  <c r="B79" i="10"/>
  <c r="E79" i="10"/>
  <c r="F79" i="10"/>
  <c r="H79" i="10"/>
  <c r="I79" i="10"/>
  <c r="J79" i="10"/>
  <c r="O79" i="10"/>
  <c r="P79" i="10"/>
  <c r="A80" i="10"/>
  <c r="B80" i="10"/>
  <c r="E80" i="10"/>
  <c r="F80" i="10"/>
  <c r="H80" i="10"/>
  <c r="I80" i="10"/>
  <c r="J80" i="10"/>
  <c r="O80" i="10"/>
  <c r="P80" i="10"/>
  <c r="A81" i="10"/>
  <c r="B81" i="10"/>
  <c r="E81" i="10"/>
  <c r="F81" i="10"/>
  <c r="H81" i="10"/>
  <c r="I81" i="10"/>
  <c r="J81" i="10"/>
  <c r="O81" i="10"/>
  <c r="P81" i="10"/>
  <c r="A82" i="10"/>
  <c r="B82" i="10"/>
  <c r="E82" i="10"/>
  <c r="F82" i="10"/>
  <c r="H82" i="10"/>
  <c r="I82" i="10"/>
  <c r="J82" i="10"/>
  <c r="O82" i="10"/>
  <c r="P82" i="10"/>
  <c r="A83" i="10"/>
  <c r="B83" i="10"/>
  <c r="E83" i="10"/>
  <c r="F83" i="10"/>
  <c r="H83" i="10"/>
  <c r="I83" i="10"/>
  <c r="J83" i="10"/>
  <c r="O83" i="10"/>
  <c r="P83" i="10"/>
  <c r="A84" i="10"/>
  <c r="B84" i="10"/>
  <c r="E84" i="10"/>
  <c r="F84" i="10"/>
  <c r="H84" i="10"/>
  <c r="I84" i="10"/>
  <c r="J84" i="10"/>
  <c r="O84" i="10"/>
  <c r="P84" i="10"/>
  <c r="A85" i="10"/>
  <c r="B85" i="10"/>
  <c r="E85" i="10"/>
  <c r="F85" i="10"/>
  <c r="H85" i="10"/>
  <c r="I85" i="10"/>
  <c r="J85" i="10"/>
  <c r="O85" i="10"/>
  <c r="P85" i="10"/>
  <c r="A86" i="10"/>
  <c r="B86" i="10"/>
  <c r="E86" i="10"/>
  <c r="F86" i="10"/>
  <c r="H86" i="10"/>
  <c r="I86" i="10"/>
  <c r="J86" i="10"/>
  <c r="O86" i="10"/>
  <c r="P86" i="10"/>
  <c r="A87" i="10"/>
  <c r="B87" i="10"/>
  <c r="E87" i="10"/>
  <c r="F87" i="10"/>
  <c r="H87" i="10"/>
  <c r="I87" i="10"/>
  <c r="J87" i="10"/>
  <c r="O87" i="10"/>
  <c r="P87" i="10"/>
  <c r="A88" i="10"/>
  <c r="B88" i="10"/>
  <c r="E88" i="10"/>
  <c r="F88" i="10"/>
  <c r="H88" i="10"/>
  <c r="I88" i="10"/>
  <c r="J88" i="10"/>
  <c r="O88" i="10"/>
  <c r="P88" i="10"/>
  <c r="A89" i="10"/>
  <c r="B89" i="10"/>
  <c r="E89" i="10"/>
  <c r="F89" i="10"/>
  <c r="H89" i="10"/>
  <c r="I89" i="10"/>
  <c r="J89" i="10"/>
  <c r="O89" i="10"/>
  <c r="P89" i="10"/>
  <c r="A90" i="10"/>
  <c r="B90" i="10"/>
  <c r="E90" i="10"/>
  <c r="F90" i="10"/>
  <c r="H90" i="10"/>
  <c r="I90" i="10"/>
  <c r="J90" i="10"/>
  <c r="O90" i="10"/>
  <c r="P90" i="10"/>
  <c r="A91" i="10"/>
  <c r="B91" i="10"/>
  <c r="E91" i="10"/>
  <c r="F91" i="10"/>
  <c r="H91" i="10"/>
  <c r="I91" i="10"/>
  <c r="J91" i="10"/>
  <c r="O91" i="10"/>
  <c r="P91" i="10"/>
  <c r="A92" i="10"/>
  <c r="B92" i="10"/>
  <c r="E92" i="10"/>
  <c r="F92" i="10"/>
  <c r="H92" i="10"/>
  <c r="I92" i="10"/>
  <c r="J92" i="10"/>
  <c r="O92" i="10"/>
  <c r="P92" i="10"/>
  <c r="A93" i="10"/>
  <c r="B93" i="10"/>
  <c r="E93" i="10"/>
  <c r="F93" i="10"/>
  <c r="H93" i="10"/>
  <c r="I93" i="10"/>
  <c r="J93" i="10"/>
  <c r="O93" i="10"/>
  <c r="P93" i="10"/>
  <c r="A94" i="10"/>
  <c r="B94" i="10"/>
  <c r="E94" i="10"/>
  <c r="F94" i="10"/>
  <c r="H94" i="10"/>
  <c r="I94" i="10"/>
  <c r="J94" i="10"/>
  <c r="O94" i="10"/>
  <c r="P94" i="10"/>
  <c r="A95" i="10"/>
  <c r="B95" i="10"/>
  <c r="E95" i="10"/>
  <c r="F95" i="10"/>
  <c r="H95" i="10"/>
  <c r="I95" i="10"/>
  <c r="J95" i="10"/>
  <c r="O95" i="10"/>
  <c r="P95" i="10"/>
  <c r="A96" i="10"/>
  <c r="B96" i="10"/>
  <c r="E96" i="10"/>
  <c r="F96" i="10"/>
  <c r="H96" i="10"/>
  <c r="I96" i="10"/>
  <c r="J96" i="10"/>
  <c r="O96" i="10"/>
  <c r="P96" i="10"/>
  <c r="A97" i="10"/>
  <c r="B97" i="10"/>
  <c r="E97" i="10"/>
  <c r="F97" i="10"/>
  <c r="H97" i="10"/>
  <c r="I97" i="10"/>
  <c r="J97" i="10"/>
  <c r="O97" i="10"/>
  <c r="P97" i="10"/>
  <c r="A98" i="10"/>
  <c r="B98" i="10"/>
  <c r="E98" i="10"/>
  <c r="F98" i="10"/>
  <c r="H98" i="10"/>
  <c r="I98" i="10"/>
  <c r="J98" i="10"/>
  <c r="O98" i="10"/>
  <c r="P98" i="10"/>
  <c r="A99" i="10"/>
  <c r="B99" i="10"/>
  <c r="E99" i="10"/>
  <c r="F99" i="10"/>
  <c r="H99" i="10"/>
  <c r="I99" i="10"/>
  <c r="J99" i="10"/>
  <c r="O99" i="10"/>
  <c r="P99" i="10"/>
  <c r="A100" i="10"/>
  <c r="B100" i="10"/>
  <c r="E100" i="10"/>
  <c r="F100" i="10"/>
  <c r="H100" i="10"/>
  <c r="I100" i="10"/>
  <c r="J100" i="10"/>
  <c r="O100" i="10"/>
  <c r="P100" i="10"/>
  <c r="A101" i="10"/>
  <c r="B101" i="10"/>
  <c r="E101" i="10"/>
  <c r="F101" i="10"/>
  <c r="H101" i="10"/>
  <c r="I101" i="10"/>
  <c r="J101" i="10"/>
  <c r="O101" i="10"/>
  <c r="P101" i="10"/>
  <c r="A102" i="10"/>
  <c r="B102" i="10"/>
  <c r="E102" i="10"/>
  <c r="F102" i="10"/>
  <c r="H102" i="10"/>
  <c r="I102" i="10"/>
  <c r="J102" i="10"/>
  <c r="O102" i="10"/>
  <c r="P102" i="10"/>
  <c r="A103" i="10"/>
  <c r="B103" i="10"/>
  <c r="E103" i="10"/>
  <c r="F103" i="10"/>
  <c r="H103" i="10"/>
  <c r="I103" i="10"/>
  <c r="J103" i="10"/>
  <c r="O103" i="10"/>
  <c r="P103" i="10"/>
  <c r="A104" i="10"/>
  <c r="B104" i="10"/>
  <c r="E104" i="10"/>
  <c r="F104" i="10"/>
  <c r="H104" i="10"/>
  <c r="I104" i="10"/>
  <c r="J104" i="10"/>
  <c r="O104" i="10"/>
  <c r="P104" i="10"/>
  <c r="A105" i="10"/>
  <c r="B105" i="10"/>
  <c r="E105" i="10"/>
  <c r="F105" i="10"/>
  <c r="H105" i="10"/>
  <c r="I105" i="10"/>
  <c r="J105" i="10"/>
  <c r="O105" i="10"/>
  <c r="P105" i="10"/>
  <c r="A106" i="10"/>
  <c r="B106" i="10"/>
  <c r="E106" i="10"/>
  <c r="F106" i="10"/>
  <c r="H106" i="10"/>
  <c r="I106" i="10"/>
  <c r="J106" i="10"/>
  <c r="O106" i="10"/>
  <c r="P106" i="10"/>
  <c r="A107" i="10"/>
  <c r="B107" i="10"/>
  <c r="E107" i="10"/>
  <c r="F107" i="10"/>
  <c r="H107" i="10"/>
  <c r="I107" i="10"/>
  <c r="J107" i="10"/>
  <c r="O107" i="10"/>
  <c r="P107" i="10"/>
  <c r="A108" i="10"/>
  <c r="B108" i="10"/>
  <c r="E108" i="10"/>
  <c r="F108" i="10"/>
  <c r="H108" i="10"/>
  <c r="I108" i="10"/>
  <c r="J108" i="10"/>
  <c r="O108" i="10"/>
  <c r="P108" i="10"/>
  <c r="A109" i="10"/>
  <c r="B109" i="10"/>
  <c r="E109" i="10"/>
  <c r="F109" i="10"/>
  <c r="H109" i="10"/>
  <c r="I109" i="10"/>
  <c r="J109" i="10"/>
  <c r="O109" i="10"/>
  <c r="P109" i="10"/>
  <c r="A110" i="10"/>
  <c r="B110" i="10"/>
  <c r="E110" i="10"/>
  <c r="F110" i="10"/>
  <c r="H110" i="10"/>
  <c r="I110" i="10"/>
  <c r="J110" i="10"/>
  <c r="O110" i="10"/>
  <c r="P110" i="10"/>
  <c r="A111" i="10"/>
  <c r="B111" i="10"/>
  <c r="E111" i="10"/>
  <c r="F111" i="10"/>
  <c r="H111" i="10"/>
  <c r="I111" i="10"/>
  <c r="J111" i="10"/>
  <c r="O111" i="10"/>
  <c r="P111" i="10"/>
  <c r="A112" i="10"/>
  <c r="B112" i="10"/>
  <c r="E112" i="10"/>
  <c r="F112" i="10"/>
  <c r="H112" i="10"/>
  <c r="I112" i="10"/>
  <c r="J112" i="10"/>
  <c r="O112" i="10"/>
  <c r="P112" i="10"/>
  <c r="A113" i="10"/>
  <c r="B113" i="10"/>
  <c r="E113" i="10"/>
  <c r="F113" i="10"/>
  <c r="H113" i="10"/>
  <c r="I113" i="10"/>
  <c r="J113" i="10"/>
  <c r="O113" i="10"/>
  <c r="P113" i="10"/>
  <c r="A114" i="10"/>
  <c r="B114" i="10"/>
  <c r="E114" i="10"/>
  <c r="F114" i="10"/>
  <c r="H114" i="10"/>
  <c r="I114" i="10"/>
  <c r="J114" i="10"/>
  <c r="O114" i="10"/>
  <c r="P114" i="10"/>
  <c r="A115" i="10"/>
  <c r="B115" i="10"/>
  <c r="E115" i="10"/>
  <c r="F115" i="10"/>
  <c r="H115" i="10"/>
  <c r="I115" i="10"/>
  <c r="J115" i="10"/>
  <c r="O115" i="10"/>
  <c r="P115" i="10"/>
  <c r="A116" i="10"/>
  <c r="B116" i="10"/>
  <c r="E116" i="10"/>
  <c r="F116" i="10"/>
  <c r="H116" i="10"/>
  <c r="I116" i="10"/>
  <c r="J116" i="10"/>
  <c r="O116" i="10"/>
  <c r="P116" i="10"/>
  <c r="A117" i="10"/>
  <c r="B117" i="10"/>
  <c r="E117" i="10"/>
  <c r="F117" i="10"/>
  <c r="H117" i="10"/>
  <c r="I117" i="10"/>
  <c r="J117" i="10"/>
  <c r="O117" i="10"/>
  <c r="P117" i="10"/>
  <c r="A118" i="10"/>
  <c r="B118" i="10"/>
  <c r="E118" i="10"/>
  <c r="F118" i="10"/>
  <c r="H118" i="10"/>
  <c r="I118" i="10"/>
  <c r="J118" i="10"/>
  <c r="O118" i="10"/>
  <c r="P118" i="10"/>
  <c r="A119" i="10"/>
  <c r="B119" i="10"/>
  <c r="E119" i="10"/>
  <c r="F119" i="10"/>
  <c r="H119" i="10"/>
  <c r="I119" i="10"/>
  <c r="J119" i="10"/>
  <c r="O119" i="10"/>
  <c r="P119" i="10"/>
  <c r="A120" i="10"/>
  <c r="B120" i="10"/>
  <c r="E120" i="10"/>
  <c r="F120" i="10"/>
  <c r="H120" i="10"/>
  <c r="I120" i="10"/>
  <c r="J120" i="10"/>
  <c r="O120" i="10"/>
  <c r="P120" i="10"/>
  <c r="A121" i="10"/>
  <c r="B121" i="10"/>
  <c r="E121" i="10"/>
  <c r="F121" i="10"/>
  <c r="H121" i="10"/>
  <c r="I121" i="10"/>
  <c r="J121" i="10"/>
  <c r="O121" i="10"/>
  <c r="P121" i="10"/>
  <c r="A122" i="10"/>
  <c r="B122" i="10"/>
  <c r="E122" i="10"/>
  <c r="F122" i="10"/>
  <c r="H122" i="10"/>
  <c r="I122" i="10"/>
  <c r="J122" i="10"/>
  <c r="O122" i="10"/>
  <c r="P122" i="10"/>
  <c r="A123" i="10"/>
  <c r="B123" i="10"/>
  <c r="E123" i="10"/>
  <c r="F123" i="10"/>
  <c r="H123" i="10"/>
  <c r="I123" i="10"/>
  <c r="J123" i="10"/>
  <c r="O123" i="10"/>
  <c r="P123" i="10"/>
  <c r="A124" i="10"/>
  <c r="B124" i="10"/>
  <c r="E124" i="10"/>
  <c r="F124" i="10"/>
  <c r="H124" i="10"/>
  <c r="I124" i="10"/>
  <c r="J124" i="10"/>
  <c r="O124" i="10"/>
  <c r="P124" i="10"/>
  <c r="A125" i="10"/>
  <c r="B125" i="10"/>
  <c r="E125" i="10"/>
  <c r="F125" i="10"/>
  <c r="H125" i="10"/>
  <c r="I125" i="10"/>
  <c r="J125" i="10"/>
  <c r="O125" i="10"/>
  <c r="P125" i="10"/>
  <c r="A126" i="10"/>
  <c r="B126" i="10"/>
  <c r="E126" i="10"/>
  <c r="F126" i="10"/>
  <c r="H126" i="10"/>
  <c r="I126" i="10"/>
  <c r="J126" i="10"/>
  <c r="O126" i="10"/>
  <c r="P126" i="10"/>
  <c r="A127" i="10"/>
  <c r="B127" i="10"/>
  <c r="E127" i="10"/>
  <c r="F127" i="10"/>
  <c r="H127" i="10"/>
  <c r="I127" i="10"/>
  <c r="J127" i="10"/>
  <c r="O127" i="10"/>
  <c r="P127" i="10"/>
  <c r="A128" i="10"/>
  <c r="B128" i="10"/>
  <c r="E128" i="10"/>
  <c r="F128" i="10"/>
  <c r="H128" i="10"/>
  <c r="I128" i="10"/>
  <c r="J128" i="10"/>
  <c r="O128" i="10"/>
  <c r="P128" i="10"/>
  <c r="A129" i="10"/>
  <c r="B129" i="10"/>
  <c r="E129" i="10"/>
  <c r="F129" i="10"/>
  <c r="H129" i="10"/>
  <c r="I129" i="10"/>
  <c r="J129" i="10"/>
  <c r="O129" i="10"/>
  <c r="P129" i="10"/>
  <c r="A130" i="10"/>
  <c r="B130" i="10"/>
  <c r="E130" i="10"/>
  <c r="F130" i="10"/>
  <c r="H130" i="10"/>
  <c r="I130" i="10"/>
  <c r="J130" i="10"/>
  <c r="O130" i="10"/>
  <c r="P130" i="10"/>
  <c r="A131" i="10"/>
  <c r="B131" i="10"/>
  <c r="E131" i="10"/>
  <c r="F131" i="10"/>
  <c r="H131" i="10"/>
  <c r="I131" i="10"/>
  <c r="J131" i="10"/>
  <c r="O131" i="10"/>
  <c r="P131" i="10"/>
  <c r="A132" i="10"/>
  <c r="B132" i="10"/>
  <c r="E132" i="10"/>
  <c r="F132" i="10"/>
  <c r="H132" i="10"/>
  <c r="I132" i="10"/>
  <c r="J132" i="10"/>
  <c r="O132" i="10"/>
  <c r="P132" i="10"/>
  <c r="A133" i="10"/>
  <c r="B133" i="10"/>
  <c r="E133" i="10"/>
  <c r="F133" i="10"/>
  <c r="H133" i="10"/>
  <c r="I133" i="10"/>
  <c r="J133" i="10"/>
  <c r="O133" i="10"/>
  <c r="P133" i="10"/>
  <c r="A134" i="10"/>
  <c r="B134" i="10"/>
  <c r="E134" i="10"/>
  <c r="F134" i="10"/>
  <c r="H134" i="10"/>
  <c r="I134" i="10"/>
  <c r="J134" i="10"/>
  <c r="O134" i="10"/>
  <c r="P134" i="10"/>
  <c r="A135" i="10"/>
  <c r="B135" i="10"/>
  <c r="E135" i="10"/>
  <c r="F135" i="10"/>
  <c r="H135" i="10"/>
  <c r="I135" i="10"/>
  <c r="J135" i="10"/>
  <c r="O135" i="10"/>
  <c r="P135" i="10"/>
  <c r="A136" i="10"/>
  <c r="B136" i="10"/>
  <c r="E136" i="10"/>
  <c r="F136" i="10"/>
  <c r="H136" i="10"/>
  <c r="I136" i="10"/>
  <c r="J136" i="10"/>
  <c r="O136" i="10"/>
  <c r="P136" i="10"/>
  <c r="A137" i="10"/>
  <c r="B137" i="10"/>
  <c r="E137" i="10"/>
  <c r="F137" i="10"/>
  <c r="H137" i="10"/>
  <c r="I137" i="10"/>
  <c r="J137" i="10"/>
  <c r="O137" i="10"/>
  <c r="P137" i="10"/>
  <c r="A138" i="10"/>
  <c r="B138" i="10"/>
  <c r="E138" i="10"/>
  <c r="F138" i="10"/>
  <c r="H138" i="10"/>
  <c r="I138" i="10"/>
  <c r="J138" i="10"/>
  <c r="O138" i="10"/>
  <c r="P138" i="10"/>
  <c r="A139" i="10"/>
  <c r="B139" i="10"/>
  <c r="E139" i="10"/>
  <c r="F139" i="10"/>
  <c r="H139" i="10"/>
  <c r="I139" i="10"/>
  <c r="J139" i="10"/>
  <c r="O139" i="10"/>
  <c r="P139" i="10"/>
  <c r="A140" i="10"/>
  <c r="B140" i="10"/>
  <c r="E140" i="10"/>
  <c r="F140" i="10"/>
  <c r="H140" i="10"/>
  <c r="I140" i="10"/>
  <c r="J140" i="10"/>
  <c r="O140" i="10"/>
  <c r="P140" i="10"/>
  <c r="A141" i="10"/>
  <c r="B141" i="10"/>
  <c r="E141" i="10"/>
  <c r="F141" i="10"/>
  <c r="H141" i="10"/>
  <c r="I141" i="10"/>
  <c r="J141" i="10"/>
  <c r="O141" i="10"/>
  <c r="P141" i="10"/>
  <c r="A142" i="10"/>
  <c r="B142" i="10"/>
  <c r="E142" i="10"/>
  <c r="F142" i="10"/>
  <c r="H142" i="10"/>
  <c r="I142" i="10"/>
  <c r="J142" i="10"/>
  <c r="O142" i="10"/>
  <c r="P142" i="10"/>
  <c r="A143" i="10"/>
  <c r="B143" i="10"/>
  <c r="E143" i="10"/>
  <c r="F143" i="10"/>
  <c r="H143" i="10"/>
  <c r="I143" i="10"/>
  <c r="J143" i="10"/>
  <c r="O143" i="10"/>
  <c r="P143" i="10"/>
  <c r="A144" i="10"/>
  <c r="B144" i="10"/>
  <c r="E144" i="10"/>
  <c r="F144" i="10"/>
  <c r="H144" i="10"/>
  <c r="I144" i="10"/>
  <c r="J144" i="10"/>
  <c r="O144" i="10"/>
  <c r="P144" i="10"/>
  <c r="A145" i="10"/>
  <c r="B145" i="10"/>
  <c r="E145" i="10"/>
  <c r="F145" i="10"/>
  <c r="H145" i="10"/>
  <c r="I145" i="10"/>
  <c r="J145" i="10"/>
  <c r="O145" i="10"/>
  <c r="P145" i="10"/>
  <c r="A146" i="10"/>
  <c r="B146" i="10"/>
  <c r="E146" i="10"/>
  <c r="F146" i="10"/>
  <c r="H146" i="10"/>
  <c r="I146" i="10"/>
  <c r="J146" i="10"/>
  <c r="O146" i="10"/>
  <c r="P146" i="10"/>
  <c r="A147" i="10"/>
  <c r="B147" i="10"/>
  <c r="E147" i="10"/>
  <c r="F147" i="10"/>
  <c r="H147" i="10"/>
  <c r="I147" i="10"/>
  <c r="J147" i="10"/>
  <c r="O147" i="10"/>
  <c r="P147" i="10"/>
  <c r="A148" i="10"/>
  <c r="B148" i="10"/>
  <c r="E148" i="10"/>
  <c r="F148" i="10"/>
  <c r="H148" i="10"/>
  <c r="I148" i="10"/>
  <c r="J148" i="10"/>
  <c r="O148" i="10"/>
  <c r="P148" i="10"/>
  <c r="A149" i="10"/>
  <c r="B149" i="10"/>
  <c r="E149" i="10"/>
  <c r="F149" i="10"/>
  <c r="H149" i="10"/>
  <c r="I149" i="10"/>
  <c r="J149" i="10"/>
  <c r="O149" i="10"/>
  <c r="P149" i="10"/>
  <c r="A150" i="10"/>
  <c r="B150" i="10"/>
  <c r="E150" i="10"/>
  <c r="F150" i="10"/>
  <c r="H150" i="10"/>
  <c r="I150" i="10"/>
  <c r="J150" i="10"/>
  <c r="O150" i="10"/>
  <c r="P150" i="10"/>
  <c r="A151" i="10"/>
  <c r="B151" i="10"/>
  <c r="E151" i="10"/>
  <c r="F151" i="10"/>
  <c r="H151" i="10"/>
  <c r="I151" i="10"/>
  <c r="J151" i="10"/>
  <c r="O151" i="10"/>
  <c r="P151" i="10"/>
  <c r="A152" i="10"/>
  <c r="B152" i="10"/>
  <c r="E152" i="10"/>
  <c r="F152" i="10"/>
  <c r="H152" i="10"/>
  <c r="I152" i="10"/>
  <c r="J152" i="10"/>
  <c r="O152" i="10"/>
  <c r="P152" i="10"/>
  <c r="A153" i="10"/>
  <c r="B153" i="10"/>
  <c r="E153" i="10"/>
  <c r="F153" i="10"/>
  <c r="H153" i="10"/>
  <c r="I153" i="10"/>
  <c r="J153" i="10"/>
  <c r="O153" i="10"/>
  <c r="P153" i="10"/>
  <c r="A154" i="10"/>
  <c r="B154" i="10"/>
  <c r="E154" i="10"/>
  <c r="F154" i="10"/>
  <c r="H154" i="10"/>
  <c r="I154" i="10"/>
  <c r="J154" i="10"/>
  <c r="O154" i="10"/>
  <c r="P154" i="10"/>
  <c r="A155" i="10"/>
  <c r="B155" i="10"/>
  <c r="E155" i="10"/>
  <c r="F155" i="10"/>
  <c r="H155" i="10"/>
  <c r="I155" i="10"/>
  <c r="J155" i="10"/>
  <c r="O155" i="10"/>
  <c r="P155" i="10"/>
  <c r="A156" i="10"/>
  <c r="B156" i="10"/>
  <c r="E156" i="10"/>
  <c r="F156" i="10"/>
  <c r="H156" i="10"/>
  <c r="I156" i="10"/>
  <c r="J156" i="10"/>
  <c r="O156" i="10"/>
  <c r="P156" i="10"/>
  <c r="A157" i="10"/>
  <c r="B157" i="10"/>
  <c r="E157" i="10"/>
  <c r="F157" i="10"/>
  <c r="H157" i="10"/>
  <c r="I157" i="10"/>
  <c r="J157" i="10"/>
  <c r="O157" i="10"/>
  <c r="P157" i="10"/>
  <c r="A158" i="10"/>
  <c r="B158" i="10"/>
  <c r="E158" i="10"/>
  <c r="F158" i="10"/>
  <c r="H158" i="10"/>
  <c r="I158" i="10"/>
  <c r="J158" i="10"/>
  <c r="O158" i="10"/>
  <c r="P158" i="10"/>
  <c r="A159" i="10"/>
  <c r="B159" i="10"/>
  <c r="E159" i="10"/>
  <c r="F159" i="10"/>
  <c r="H159" i="10"/>
  <c r="I159" i="10"/>
  <c r="J159" i="10"/>
  <c r="O159" i="10"/>
  <c r="P159" i="10"/>
  <c r="A160" i="10"/>
  <c r="B160" i="10"/>
  <c r="E160" i="10"/>
  <c r="F160" i="10"/>
  <c r="H160" i="10"/>
  <c r="I160" i="10"/>
  <c r="J160" i="10"/>
  <c r="O160" i="10"/>
  <c r="P160" i="10"/>
  <c r="A161" i="10"/>
  <c r="B161" i="10"/>
  <c r="E161" i="10"/>
  <c r="F161" i="10"/>
  <c r="H161" i="10"/>
  <c r="I161" i="10"/>
  <c r="J161" i="10"/>
  <c r="O161" i="10"/>
  <c r="P161" i="10"/>
  <c r="A162" i="10"/>
  <c r="B162" i="10"/>
  <c r="E162" i="10"/>
  <c r="F162" i="10"/>
  <c r="H162" i="10"/>
  <c r="I162" i="10"/>
  <c r="J162" i="10"/>
  <c r="O162" i="10"/>
  <c r="P162" i="10"/>
  <c r="A163" i="10"/>
  <c r="B163" i="10"/>
  <c r="E163" i="10"/>
  <c r="F163" i="10"/>
  <c r="H163" i="10"/>
  <c r="I163" i="10"/>
  <c r="J163" i="10"/>
  <c r="O163" i="10"/>
  <c r="P163" i="10"/>
  <c r="A164" i="10"/>
  <c r="B164" i="10"/>
  <c r="E164" i="10"/>
  <c r="F164" i="10"/>
  <c r="H164" i="10"/>
  <c r="I164" i="10"/>
  <c r="J164" i="10"/>
  <c r="O164" i="10"/>
  <c r="P164" i="10"/>
  <c r="A165" i="10"/>
  <c r="B165" i="10"/>
  <c r="E165" i="10"/>
  <c r="F165" i="10"/>
  <c r="H165" i="10"/>
  <c r="I165" i="10"/>
  <c r="J165" i="10"/>
  <c r="O165" i="10"/>
  <c r="P165" i="10"/>
  <c r="A166" i="10"/>
  <c r="B166" i="10"/>
  <c r="E166" i="10"/>
  <c r="F166" i="10"/>
  <c r="H166" i="10"/>
  <c r="I166" i="10"/>
  <c r="J166" i="10"/>
  <c r="O166" i="10"/>
  <c r="P166" i="10"/>
  <c r="A167" i="10"/>
  <c r="B167" i="10"/>
  <c r="E167" i="10"/>
  <c r="F167" i="10"/>
  <c r="H167" i="10"/>
  <c r="I167" i="10"/>
  <c r="J167" i="10"/>
  <c r="O167" i="10"/>
  <c r="P167" i="10"/>
  <c r="A168" i="10"/>
  <c r="B168" i="10"/>
  <c r="E168" i="10"/>
  <c r="F168" i="10"/>
  <c r="H168" i="10"/>
  <c r="I168" i="10"/>
  <c r="J168" i="10"/>
  <c r="O168" i="10"/>
  <c r="P168" i="10"/>
  <c r="A169" i="10"/>
  <c r="B169" i="10"/>
  <c r="E169" i="10"/>
  <c r="F169" i="10"/>
  <c r="H169" i="10"/>
  <c r="I169" i="10"/>
  <c r="J169" i="10"/>
  <c r="O169" i="10"/>
  <c r="P169" i="10"/>
  <c r="A170" i="10"/>
  <c r="B170" i="10"/>
  <c r="E170" i="10"/>
  <c r="F170" i="10"/>
  <c r="H170" i="10"/>
  <c r="I170" i="10"/>
  <c r="J170" i="10"/>
  <c r="O170" i="10"/>
  <c r="P170" i="10"/>
  <c r="A171" i="10"/>
  <c r="B171" i="10"/>
  <c r="E171" i="10"/>
  <c r="F171" i="10"/>
  <c r="H171" i="10"/>
  <c r="I171" i="10"/>
  <c r="J171" i="10"/>
  <c r="O171" i="10"/>
  <c r="P171" i="10"/>
  <c r="A172" i="10"/>
  <c r="B172" i="10"/>
  <c r="E172" i="10"/>
  <c r="F172" i="10"/>
  <c r="H172" i="10"/>
  <c r="I172" i="10"/>
  <c r="J172" i="10"/>
  <c r="O172" i="10"/>
  <c r="P172" i="10"/>
  <c r="A173" i="10"/>
  <c r="B173" i="10"/>
  <c r="E173" i="10"/>
  <c r="F173" i="10"/>
  <c r="H173" i="10"/>
  <c r="I173" i="10"/>
  <c r="J173" i="10"/>
  <c r="O173" i="10"/>
  <c r="P173" i="10"/>
  <c r="A174" i="10"/>
  <c r="B174" i="10"/>
  <c r="E174" i="10"/>
  <c r="F174" i="10"/>
  <c r="H174" i="10"/>
  <c r="I174" i="10"/>
  <c r="J174" i="10"/>
  <c r="O174" i="10"/>
  <c r="P174" i="10"/>
  <c r="A175" i="10"/>
  <c r="B175" i="10"/>
  <c r="E175" i="10"/>
  <c r="F175" i="10"/>
  <c r="H175" i="10"/>
  <c r="I175" i="10"/>
  <c r="J175" i="10"/>
  <c r="O175" i="10"/>
  <c r="P175" i="10"/>
  <c r="A176" i="10"/>
  <c r="B176" i="10"/>
  <c r="E176" i="10"/>
  <c r="F176" i="10"/>
  <c r="H176" i="10"/>
  <c r="I176" i="10"/>
  <c r="J176" i="10"/>
  <c r="O176" i="10"/>
  <c r="P176" i="10"/>
  <c r="A177" i="10"/>
  <c r="B177" i="10"/>
  <c r="E177" i="10"/>
  <c r="F177" i="10"/>
  <c r="H177" i="10"/>
  <c r="I177" i="10"/>
  <c r="J177" i="10"/>
  <c r="O177" i="10"/>
  <c r="P177" i="10"/>
  <c r="A178" i="10"/>
  <c r="B178" i="10"/>
  <c r="E178" i="10"/>
  <c r="F178" i="10"/>
  <c r="H178" i="10"/>
  <c r="I178" i="10"/>
  <c r="J178" i="10"/>
  <c r="O178" i="10"/>
  <c r="P178" i="10"/>
  <c r="A179" i="10"/>
  <c r="B179" i="10"/>
  <c r="E179" i="10"/>
  <c r="F179" i="10"/>
  <c r="H179" i="10"/>
  <c r="I179" i="10"/>
  <c r="J179" i="10"/>
  <c r="O179" i="10"/>
  <c r="P179" i="10"/>
  <c r="A180" i="10"/>
  <c r="B180" i="10"/>
  <c r="E180" i="10"/>
  <c r="F180" i="10"/>
  <c r="H180" i="10"/>
  <c r="I180" i="10"/>
  <c r="J180" i="10"/>
  <c r="O180" i="10"/>
  <c r="P180" i="10"/>
  <c r="A181" i="10"/>
  <c r="B181" i="10"/>
  <c r="E181" i="10"/>
  <c r="F181" i="10"/>
  <c r="H181" i="10"/>
  <c r="I181" i="10"/>
  <c r="J181" i="10"/>
  <c r="O181" i="10"/>
  <c r="P181" i="10"/>
  <c r="A182" i="10"/>
  <c r="B182" i="10"/>
  <c r="E182" i="10"/>
  <c r="F182" i="10"/>
  <c r="H182" i="10"/>
  <c r="I182" i="10"/>
  <c r="J182" i="10"/>
  <c r="O182" i="10"/>
  <c r="P182" i="10"/>
  <c r="A183" i="10"/>
  <c r="B183" i="10"/>
  <c r="E183" i="10"/>
  <c r="F183" i="10"/>
  <c r="H183" i="10"/>
  <c r="I183" i="10"/>
  <c r="J183" i="10"/>
  <c r="O183" i="10"/>
  <c r="P183" i="10"/>
  <c r="A184" i="10"/>
  <c r="B184" i="10"/>
  <c r="E184" i="10"/>
  <c r="F184" i="10"/>
  <c r="H184" i="10"/>
  <c r="I184" i="10"/>
  <c r="J184" i="10"/>
  <c r="O184" i="10"/>
  <c r="P184" i="10"/>
  <c r="A185" i="10"/>
  <c r="B185" i="10"/>
  <c r="E185" i="10"/>
  <c r="F185" i="10"/>
  <c r="H185" i="10"/>
  <c r="I185" i="10"/>
  <c r="J185" i="10"/>
  <c r="O185" i="10"/>
  <c r="P185" i="10"/>
  <c r="A186" i="10"/>
  <c r="B186" i="10"/>
  <c r="E186" i="10"/>
  <c r="F186" i="10"/>
  <c r="H186" i="10"/>
  <c r="I186" i="10"/>
  <c r="J186" i="10"/>
  <c r="O186" i="10"/>
  <c r="P186" i="10"/>
  <c r="A187" i="10"/>
  <c r="B187" i="10"/>
  <c r="E187" i="10"/>
  <c r="F187" i="10"/>
  <c r="H187" i="10"/>
  <c r="I187" i="10"/>
  <c r="J187" i="10"/>
  <c r="O187" i="10"/>
  <c r="P187" i="10"/>
  <c r="A188" i="10"/>
  <c r="B188" i="10"/>
  <c r="E188" i="10"/>
  <c r="F188" i="10"/>
  <c r="H188" i="10"/>
  <c r="I188" i="10"/>
  <c r="J188" i="10"/>
  <c r="O188" i="10"/>
  <c r="P188" i="10"/>
  <c r="A189" i="10"/>
  <c r="B189" i="10"/>
  <c r="E189" i="10"/>
  <c r="F189" i="10"/>
  <c r="H189" i="10"/>
  <c r="I189" i="10"/>
  <c r="J189" i="10"/>
  <c r="O189" i="10"/>
  <c r="P189" i="10"/>
  <c r="A190" i="10"/>
  <c r="B190" i="10"/>
  <c r="E190" i="10"/>
  <c r="F190" i="10"/>
  <c r="H190" i="10"/>
  <c r="I190" i="10"/>
  <c r="J190" i="10"/>
  <c r="O190" i="10"/>
  <c r="P190" i="10"/>
  <c r="A191" i="10"/>
  <c r="B191" i="10"/>
  <c r="E191" i="10"/>
  <c r="F191" i="10"/>
  <c r="H191" i="10"/>
  <c r="I191" i="10"/>
  <c r="J191" i="10"/>
  <c r="O191" i="10"/>
  <c r="P191" i="10"/>
  <c r="A192" i="10"/>
  <c r="B192" i="10"/>
  <c r="E192" i="10"/>
  <c r="F192" i="10"/>
  <c r="H192" i="10"/>
  <c r="I192" i="10"/>
  <c r="J192" i="10"/>
  <c r="O192" i="10"/>
  <c r="P192" i="10"/>
  <c r="A193" i="10"/>
  <c r="B193" i="10"/>
  <c r="E193" i="10"/>
  <c r="F193" i="10"/>
  <c r="H193" i="10"/>
  <c r="I193" i="10"/>
  <c r="J193" i="10"/>
  <c r="O193" i="10"/>
  <c r="P193" i="10"/>
  <c r="A194" i="10"/>
  <c r="B194" i="10"/>
  <c r="E194" i="10"/>
  <c r="F194" i="10"/>
  <c r="H194" i="10"/>
  <c r="I194" i="10"/>
  <c r="J194" i="10"/>
  <c r="O194" i="10"/>
  <c r="P194" i="10"/>
  <c r="A195" i="10"/>
  <c r="B195" i="10"/>
  <c r="E195" i="10"/>
  <c r="F195" i="10"/>
  <c r="H195" i="10"/>
  <c r="I195" i="10"/>
  <c r="J195" i="10"/>
  <c r="O195" i="10"/>
  <c r="P195" i="10"/>
  <c r="A196" i="10"/>
  <c r="B196" i="10"/>
  <c r="E196" i="10"/>
  <c r="F196" i="10"/>
  <c r="H196" i="10"/>
  <c r="I196" i="10"/>
  <c r="J196" i="10"/>
  <c r="O196" i="10"/>
  <c r="P196" i="10"/>
  <c r="A197" i="10"/>
  <c r="B197" i="10"/>
  <c r="E197" i="10"/>
  <c r="F197" i="10"/>
  <c r="H197" i="10"/>
  <c r="I197" i="10"/>
  <c r="J197" i="10"/>
  <c r="O197" i="10"/>
  <c r="P197" i="10"/>
  <c r="A198" i="10"/>
  <c r="B198" i="10"/>
  <c r="E198" i="10"/>
  <c r="F198" i="10"/>
  <c r="H198" i="10"/>
  <c r="I198" i="10"/>
  <c r="J198" i="10"/>
  <c r="O198" i="10"/>
  <c r="P198" i="10"/>
  <c r="A199" i="10"/>
  <c r="B199" i="10"/>
  <c r="E199" i="10"/>
  <c r="F199" i="10"/>
  <c r="H199" i="10"/>
  <c r="I199" i="10"/>
  <c r="J199" i="10"/>
  <c r="O199" i="10"/>
  <c r="P199" i="10"/>
  <c r="A200" i="10"/>
  <c r="B200" i="10"/>
  <c r="E200" i="10"/>
  <c r="F200" i="10"/>
  <c r="H200" i="10"/>
  <c r="I200" i="10"/>
  <c r="J200" i="10"/>
  <c r="O200" i="10"/>
  <c r="P200" i="10"/>
  <c r="A201" i="10"/>
  <c r="B201" i="10"/>
  <c r="E201" i="10"/>
  <c r="F201" i="10"/>
  <c r="H201" i="10"/>
  <c r="I201" i="10"/>
  <c r="J201" i="10"/>
  <c r="O201" i="10"/>
  <c r="P201" i="10"/>
  <c r="A202" i="10"/>
  <c r="B202" i="10"/>
  <c r="E202" i="10"/>
  <c r="F202" i="10"/>
  <c r="H202" i="10"/>
  <c r="I202" i="10"/>
  <c r="J202" i="10"/>
  <c r="O202" i="10"/>
  <c r="P202" i="10"/>
  <c r="A203" i="10"/>
  <c r="B203" i="10"/>
  <c r="E203" i="10"/>
  <c r="F203" i="10"/>
  <c r="H203" i="10"/>
  <c r="I203" i="10"/>
  <c r="J203" i="10"/>
  <c r="O203" i="10"/>
  <c r="P203" i="10"/>
  <c r="A204" i="10"/>
  <c r="B204" i="10"/>
  <c r="E204" i="10"/>
  <c r="F204" i="10"/>
  <c r="H204" i="10"/>
  <c r="I204" i="10"/>
  <c r="J204" i="10"/>
  <c r="O204" i="10"/>
  <c r="P204" i="10"/>
  <c r="A205" i="10"/>
  <c r="B205" i="10"/>
  <c r="E205" i="10"/>
  <c r="F205" i="10"/>
  <c r="H205" i="10"/>
  <c r="I205" i="10"/>
  <c r="J205" i="10"/>
  <c r="O205" i="10"/>
  <c r="P205" i="10"/>
  <c r="A206" i="10"/>
  <c r="B206" i="10"/>
  <c r="E206" i="10"/>
  <c r="F206" i="10"/>
  <c r="H206" i="10"/>
  <c r="I206" i="10"/>
  <c r="J206" i="10"/>
  <c r="O206" i="10"/>
  <c r="P206" i="10"/>
  <c r="A207" i="10"/>
  <c r="B207" i="10"/>
  <c r="E207" i="10"/>
  <c r="F207" i="10"/>
  <c r="H207" i="10"/>
  <c r="I207" i="10"/>
  <c r="J207" i="10"/>
  <c r="O207" i="10"/>
  <c r="P207" i="10"/>
  <c r="A208" i="10"/>
  <c r="B208" i="10"/>
  <c r="E208" i="10"/>
  <c r="F208" i="10"/>
  <c r="H208" i="10"/>
  <c r="I208" i="10"/>
  <c r="J208" i="10"/>
  <c r="O208" i="10"/>
  <c r="P208" i="10"/>
  <c r="A209" i="10"/>
  <c r="B209" i="10"/>
  <c r="E209" i="10"/>
  <c r="F209" i="10"/>
  <c r="H209" i="10"/>
  <c r="I209" i="10"/>
  <c r="J209" i="10"/>
  <c r="O209" i="10"/>
  <c r="P209" i="10"/>
  <c r="A210" i="10"/>
  <c r="B210" i="10"/>
  <c r="E210" i="10"/>
  <c r="F210" i="10"/>
  <c r="H210" i="10"/>
  <c r="I210" i="10"/>
  <c r="J210" i="10"/>
  <c r="O210" i="10"/>
  <c r="P210" i="10"/>
  <c r="A211" i="10"/>
  <c r="B211" i="10"/>
  <c r="E211" i="10"/>
  <c r="F211" i="10"/>
  <c r="H211" i="10"/>
  <c r="I211" i="10"/>
  <c r="J211" i="10"/>
  <c r="O211" i="10"/>
  <c r="P211" i="10"/>
  <c r="A212" i="10"/>
  <c r="B212" i="10"/>
  <c r="E212" i="10"/>
  <c r="F212" i="10"/>
  <c r="H212" i="10"/>
  <c r="I212" i="10"/>
  <c r="J212" i="10"/>
  <c r="O212" i="10"/>
  <c r="P212" i="10"/>
  <c r="A213" i="10"/>
  <c r="B213" i="10"/>
  <c r="E213" i="10"/>
  <c r="F213" i="10"/>
  <c r="H213" i="10"/>
  <c r="I213" i="10"/>
  <c r="J213" i="10"/>
  <c r="O213" i="10"/>
  <c r="P213" i="10"/>
  <c r="A214" i="10"/>
  <c r="B214" i="10"/>
  <c r="E214" i="10"/>
  <c r="F214" i="10"/>
  <c r="H214" i="10"/>
  <c r="I214" i="10"/>
  <c r="J214" i="10"/>
  <c r="O214" i="10"/>
  <c r="P214" i="10"/>
  <c r="A215" i="10"/>
  <c r="B215" i="10"/>
  <c r="E215" i="10"/>
  <c r="F215" i="10"/>
  <c r="H215" i="10"/>
  <c r="I215" i="10"/>
  <c r="J215" i="10"/>
  <c r="O215" i="10"/>
  <c r="P215" i="10"/>
  <c r="A216" i="10"/>
  <c r="B216" i="10"/>
  <c r="E216" i="10"/>
  <c r="F216" i="10"/>
  <c r="H216" i="10"/>
  <c r="I216" i="10"/>
  <c r="J216" i="10"/>
  <c r="O216" i="10"/>
  <c r="P216" i="10"/>
  <c r="A217" i="10"/>
  <c r="B217" i="10"/>
  <c r="E217" i="10"/>
  <c r="F217" i="10"/>
  <c r="H217" i="10"/>
  <c r="I217" i="10"/>
  <c r="J217" i="10"/>
  <c r="O217" i="10"/>
  <c r="P217" i="10"/>
  <c r="A218" i="10"/>
  <c r="B218" i="10"/>
  <c r="E218" i="10"/>
  <c r="F218" i="10"/>
  <c r="H218" i="10"/>
  <c r="I218" i="10"/>
  <c r="J218" i="10"/>
  <c r="O218" i="10"/>
  <c r="P218" i="10"/>
  <c r="A219" i="10"/>
  <c r="B219" i="10"/>
  <c r="E219" i="10"/>
  <c r="F219" i="10"/>
  <c r="H219" i="10"/>
  <c r="I219" i="10"/>
  <c r="J219" i="10"/>
  <c r="O219" i="10"/>
  <c r="P219" i="10"/>
  <c r="A220" i="10"/>
  <c r="B220" i="10"/>
  <c r="E220" i="10"/>
  <c r="F220" i="10"/>
  <c r="H220" i="10"/>
  <c r="I220" i="10"/>
  <c r="J220" i="10"/>
  <c r="O220" i="10"/>
  <c r="P220" i="10"/>
  <c r="A221" i="10"/>
  <c r="B221" i="10"/>
  <c r="E221" i="10"/>
  <c r="F221" i="10"/>
  <c r="H221" i="10"/>
  <c r="I221" i="10"/>
  <c r="J221" i="10"/>
  <c r="O221" i="10"/>
  <c r="P221" i="10"/>
  <c r="A222" i="10"/>
  <c r="B222" i="10"/>
  <c r="E222" i="10"/>
  <c r="F222" i="10"/>
  <c r="H222" i="10"/>
  <c r="I222" i="10"/>
  <c r="J222" i="10"/>
  <c r="O222" i="10"/>
  <c r="P222" i="10"/>
  <c r="A223" i="10"/>
  <c r="B223" i="10"/>
  <c r="E223" i="10"/>
  <c r="F223" i="10"/>
  <c r="H223" i="10"/>
  <c r="I223" i="10"/>
  <c r="J223" i="10"/>
  <c r="O223" i="10"/>
  <c r="P223" i="10"/>
  <c r="A224" i="10"/>
  <c r="B224" i="10"/>
  <c r="E224" i="10"/>
  <c r="F224" i="10"/>
  <c r="H224" i="10"/>
  <c r="I224" i="10"/>
  <c r="J224" i="10"/>
  <c r="O224" i="10"/>
  <c r="P224" i="10"/>
  <c r="A225" i="10"/>
  <c r="B225" i="10"/>
  <c r="E225" i="10"/>
  <c r="F225" i="10"/>
  <c r="H225" i="10"/>
  <c r="I225" i="10"/>
  <c r="J225" i="10"/>
  <c r="O225" i="10"/>
  <c r="P225" i="10"/>
  <c r="A226" i="10"/>
  <c r="B226" i="10"/>
  <c r="E226" i="10"/>
  <c r="F226" i="10"/>
  <c r="H226" i="10"/>
  <c r="I226" i="10"/>
  <c r="J226" i="10"/>
  <c r="O226" i="10"/>
  <c r="P226" i="10"/>
  <c r="A227" i="10"/>
  <c r="B227" i="10"/>
  <c r="E227" i="10"/>
  <c r="F227" i="10"/>
  <c r="H227" i="10"/>
  <c r="I227" i="10"/>
  <c r="J227" i="10"/>
  <c r="O227" i="10"/>
  <c r="P227" i="10"/>
  <c r="A228" i="10"/>
  <c r="B228" i="10"/>
  <c r="E228" i="10"/>
  <c r="F228" i="10"/>
  <c r="H228" i="10"/>
  <c r="I228" i="10"/>
  <c r="J228" i="10"/>
  <c r="O228" i="10"/>
  <c r="P228" i="10"/>
  <c r="A229" i="10"/>
  <c r="B229" i="10"/>
  <c r="E229" i="10"/>
  <c r="F229" i="10"/>
  <c r="H229" i="10"/>
  <c r="I229" i="10"/>
  <c r="J229" i="10"/>
  <c r="O229" i="10"/>
  <c r="P229" i="10"/>
  <c r="A230" i="10"/>
  <c r="B230" i="10"/>
  <c r="E230" i="10"/>
  <c r="F230" i="10"/>
  <c r="H230" i="10"/>
  <c r="I230" i="10"/>
  <c r="J230" i="10"/>
  <c r="O230" i="10"/>
  <c r="P230" i="10"/>
  <c r="A231" i="10"/>
  <c r="B231" i="10"/>
  <c r="E231" i="10"/>
  <c r="F231" i="10"/>
  <c r="H231" i="10"/>
  <c r="I231" i="10"/>
  <c r="J231" i="10"/>
  <c r="O231" i="10"/>
  <c r="P231" i="10"/>
  <c r="A232" i="10"/>
  <c r="B232" i="10"/>
  <c r="E232" i="10"/>
  <c r="F232" i="10"/>
  <c r="H232" i="10"/>
  <c r="I232" i="10"/>
  <c r="J232" i="10"/>
  <c r="O232" i="10"/>
  <c r="P232" i="10"/>
  <c r="A233" i="10"/>
  <c r="B233" i="10"/>
  <c r="E233" i="10"/>
  <c r="F233" i="10"/>
  <c r="H233" i="10"/>
  <c r="I233" i="10"/>
  <c r="J233" i="10"/>
  <c r="O233" i="10"/>
  <c r="P233" i="10"/>
  <c r="A234" i="10"/>
  <c r="B234" i="10"/>
  <c r="E234" i="10"/>
  <c r="F234" i="10"/>
  <c r="H234" i="10"/>
  <c r="I234" i="10"/>
  <c r="J234" i="10"/>
  <c r="O234" i="10"/>
  <c r="P234" i="10"/>
  <c r="A235" i="10"/>
  <c r="B235" i="10"/>
  <c r="E235" i="10"/>
  <c r="F235" i="10"/>
  <c r="H235" i="10"/>
  <c r="I235" i="10"/>
  <c r="J235" i="10"/>
  <c r="O235" i="10"/>
  <c r="P235" i="10"/>
  <c r="A236" i="10"/>
  <c r="B236" i="10"/>
  <c r="E236" i="10"/>
  <c r="F236" i="10"/>
  <c r="H236" i="10"/>
  <c r="I236" i="10"/>
  <c r="J236" i="10"/>
  <c r="O236" i="10"/>
  <c r="P236" i="10"/>
  <c r="A237" i="10"/>
  <c r="B237" i="10"/>
  <c r="E237" i="10"/>
  <c r="F237" i="10"/>
  <c r="H237" i="10"/>
  <c r="I237" i="10"/>
  <c r="J237" i="10"/>
  <c r="O237" i="10"/>
  <c r="P237" i="10"/>
  <c r="A238" i="10"/>
  <c r="B238" i="10"/>
  <c r="E238" i="10"/>
  <c r="F238" i="10"/>
  <c r="H238" i="10"/>
  <c r="I238" i="10"/>
  <c r="J238" i="10"/>
  <c r="O238" i="10"/>
  <c r="P238" i="10"/>
  <c r="A239" i="10"/>
  <c r="B239" i="10"/>
  <c r="E239" i="10"/>
  <c r="F239" i="10"/>
  <c r="H239" i="10"/>
  <c r="I239" i="10"/>
  <c r="J239" i="10"/>
  <c r="O239" i="10"/>
  <c r="P239" i="10"/>
  <c r="A240" i="10"/>
  <c r="B240" i="10"/>
  <c r="E240" i="10"/>
  <c r="F240" i="10"/>
  <c r="H240" i="10"/>
  <c r="I240" i="10"/>
  <c r="J240" i="10"/>
  <c r="O240" i="10"/>
  <c r="P240" i="10"/>
  <c r="A241" i="10"/>
  <c r="B241" i="10"/>
  <c r="E241" i="10"/>
  <c r="F241" i="10"/>
  <c r="H241" i="10"/>
  <c r="I241" i="10"/>
  <c r="J241" i="10"/>
  <c r="O241" i="10"/>
  <c r="P241" i="10"/>
  <c r="A242" i="10"/>
  <c r="B242" i="10"/>
  <c r="E242" i="10"/>
  <c r="F242" i="10"/>
  <c r="H242" i="10"/>
  <c r="I242" i="10"/>
  <c r="J242" i="10"/>
  <c r="O242" i="10"/>
  <c r="P242" i="10"/>
  <c r="A243" i="10"/>
  <c r="B243" i="10"/>
  <c r="E243" i="10"/>
  <c r="F243" i="10"/>
  <c r="H243" i="10"/>
  <c r="I243" i="10"/>
  <c r="J243" i="10"/>
  <c r="O243" i="10"/>
  <c r="P243" i="10"/>
  <c r="A244" i="10"/>
  <c r="B244" i="10"/>
  <c r="E244" i="10"/>
  <c r="F244" i="10"/>
  <c r="H244" i="10"/>
  <c r="I244" i="10"/>
  <c r="J244" i="10"/>
  <c r="O244" i="10"/>
  <c r="P244" i="10"/>
  <c r="A245" i="10"/>
  <c r="B245" i="10"/>
  <c r="E245" i="10"/>
  <c r="F245" i="10"/>
  <c r="H245" i="10"/>
  <c r="I245" i="10"/>
  <c r="J245" i="10"/>
  <c r="O245" i="10"/>
  <c r="P245" i="10"/>
  <c r="A246" i="10"/>
  <c r="B246" i="10"/>
  <c r="E246" i="10"/>
  <c r="F246" i="10"/>
  <c r="H246" i="10"/>
  <c r="I246" i="10"/>
  <c r="J246" i="10"/>
  <c r="O246" i="10"/>
  <c r="P246" i="10"/>
  <c r="A247" i="10"/>
  <c r="B247" i="10"/>
  <c r="E247" i="10"/>
  <c r="F247" i="10"/>
  <c r="H247" i="10"/>
  <c r="I247" i="10"/>
  <c r="J247" i="10"/>
  <c r="O247" i="10"/>
  <c r="P247" i="10"/>
  <c r="A248" i="10"/>
  <c r="B248" i="10"/>
  <c r="E248" i="10"/>
  <c r="F248" i="10"/>
  <c r="H248" i="10"/>
  <c r="I248" i="10"/>
  <c r="J248" i="10"/>
  <c r="O248" i="10"/>
  <c r="P248" i="10"/>
  <c r="A249" i="10"/>
  <c r="B249" i="10"/>
  <c r="E249" i="10"/>
  <c r="F249" i="10"/>
  <c r="H249" i="10"/>
  <c r="I249" i="10"/>
  <c r="J249" i="10"/>
  <c r="O249" i="10"/>
  <c r="P249" i="10"/>
  <c r="A250" i="10"/>
  <c r="B250" i="10"/>
  <c r="E250" i="10"/>
  <c r="F250" i="10"/>
  <c r="H250" i="10"/>
  <c r="I250" i="10"/>
  <c r="J250" i="10"/>
  <c r="O250" i="10"/>
  <c r="P250" i="10"/>
  <c r="A251" i="10"/>
  <c r="B251" i="10"/>
  <c r="E251" i="10"/>
  <c r="F251" i="10"/>
  <c r="H251" i="10"/>
  <c r="I251" i="10"/>
  <c r="J251" i="10"/>
  <c r="O251" i="10"/>
  <c r="P251" i="10"/>
  <c r="A252" i="10"/>
  <c r="B252" i="10"/>
  <c r="E252" i="10"/>
  <c r="F252" i="10"/>
  <c r="H252" i="10"/>
  <c r="I252" i="10"/>
  <c r="J252" i="10"/>
  <c r="O252" i="10"/>
  <c r="P252" i="10"/>
  <c r="A253" i="10"/>
  <c r="B253" i="10"/>
  <c r="E253" i="10"/>
  <c r="F253" i="10"/>
  <c r="H253" i="10"/>
  <c r="I253" i="10"/>
  <c r="J253" i="10"/>
  <c r="O253" i="10"/>
  <c r="P253" i="10"/>
  <c r="A254" i="10"/>
  <c r="B254" i="10"/>
  <c r="E254" i="10"/>
  <c r="F254" i="10"/>
  <c r="H254" i="10"/>
  <c r="I254" i="10"/>
  <c r="J254" i="10"/>
  <c r="O254" i="10"/>
  <c r="P254" i="10"/>
  <c r="A255" i="10"/>
  <c r="B255" i="10"/>
  <c r="E255" i="10"/>
  <c r="F255" i="10"/>
  <c r="H255" i="10"/>
  <c r="I255" i="10"/>
  <c r="J255" i="10"/>
  <c r="O255" i="10"/>
  <c r="P255" i="10"/>
  <c r="A256" i="10"/>
  <c r="B256" i="10"/>
  <c r="E256" i="10"/>
  <c r="F256" i="10"/>
  <c r="H256" i="10"/>
  <c r="I256" i="10"/>
  <c r="J256" i="10"/>
  <c r="O256" i="10"/>
  <c r="P256" i="10"/>
  <c r="A257" i="10"/>
  <c r="B257" i="10"/>
  <c r="E257" i="10"/>
  <c r="F257" i="10"/>
  <c r="H257" i="10"/>
  <c r="I257" i="10"/>
  <c r="J257" i="10"/>
  <c r="O257" i="10"/>
  <c r="P257" i="10"/>
  <c r="A258" i="10"/>
  <c r="B258" i="10"/>
  <c r="E258" i="10"/>
  <c r="F258" i="10"/>
  <c r="H258" i="10"/>
  <c r="I258" i="10"/>
  <c r="J258" i="10"/>
  <c r="O258" i="10"/>
  <c r="P258" i="10"/>
  <c r="A259" i="10"/>
  <c r="B259" i="10"/>
  <c r="E259" i="10"/>
  <c r="F259" i="10"/>
  <c r="H259" i="10"/>
  <c r="I259" i="10"/>
  <c r="J259" i="10"/>
  <c r="O259" i="10"/>
  <c r="P259" i="10"/>
  <c r="A260" i="10"/>
  <c r="B260" i="10"/>
  <c r="E260" i="10"/>
  <c r="F260" i="10"/>
  <c r="H260" i="10"/>
  <c r="I260" i="10"/>
  <c r="J260" i="10"/>
  <c r="O260" i="10"/>
  <c r="P260" i="10"/>
  <c r="A261" i="10"/>
  <c r="B261" i="10"/>
  <c r="E261" i="10"/>
  <c r="F261" i="10"/>
  <c r="H261" i="10"/>
  <c r="I261" i="10"/>
  <c r="J261" i="10"/>
  <c r="O261" i="10"/>
  <c r="P261" i="10"/>
  <c r="A262" i="10"/>
  <c r="B262" i="10"/>
  <c r="E262" i="10"/>
  <c r="F262" i="10"/>
  <c r="H262" i="10"/>
  <c r="I262" i="10"/>
  <c r="J262" i="10"/>
  <c r="O262" i="10"/>
  <c r="P262" i="10"/>
  <c r="A263" i="10"/>
  <c r="B263" i="10"/>
  <c r="E263" i="10"/>
  <c r="F263" i="10"/>
  <c r="H263" i="10"/>
  <c r="I263" i="10"/>
  <c r="J263" i="10"/>
  <c r="O263" i="10"/>
  <c r="P263" i="10"/>
  <c r="A264" i="10"/>
  <c r="B264" i="10"/>
  <c r="E264" i="10"/>
  <c r="F264" i="10"/>
  <c r="H264" i="10"/>
  <c r="I264" i="10"/>
  <c r="J264" i="10"/>
  <c r="O264" i="10"/>
  <c r="P264" i="10"/>
  <c r="A265" i="10"/>
  <c r="B265" i="10"/>
  <c r="E265" i="10"/>
  <c r="F265" i="10"/>
  <c r="H265" i="10"/>
  <c r="I265" i="10"/>
  <c r="J265" i="10"/>
  <c r="O265" i="10"/>
  <c r="P265" i="10"/>
  <c r="A266" i="10"/>
  <c r="B266" i="10"/>
  <c r="E266" i="10"/>
  <c r="F266" i="10"/>
  <c r="H266" i="10"/>
  <c r="I266" i="10"/>
  <c r="J266" i="10"/>
  <c r="O266" i="10"/>
  <c r="P266" i="10"/>
  <c r="A267" i="10"/>
  <c r="B267" i="10"/>
  <c r="E267" i="10"/>
  <c r="F267" i="10"/>
  <c r="H267" i="10"/>
  <c r="I267" i="10"/>
  <c r="J267" i="10"/>
  <c r="O267" i="10"/>
  <c r="P267" i="10"/>
  <c r="A268" i="10"/>
  <c r="B268" i="10"/>
  <c r="E268" i="10"/>
  <c r="F268" i="10"/>
  <c r="H268" i="10"/>
  <c r="I268" i="10"/>
  <c r="J268" i="10"/>
  <c r="O268" i="10"/>
  <c r="P268" i="10"/>
  <c r="A269" i="10"/>
  <c r="B269" i="10"/>
  <c r="E269" i="10"/>
  <c r="F269" i="10"/>
  <c r="H269" i="10"/>
  <c r="I269" i="10"/>
  <c r="J269" i="10"/>
  <c r="O269" i="10"/>
  <c r="P269" i="10"/>
  <c r="A270" i="10"/>
  <c r="B270" i="10"/>
  <c r="E270" i="10"/>
  <c r="F270" i="10"/>
  <c r="H270" i="10"/>
  <c r="I270" i="10"/>
  <c r="J270" i="10"/>
  <c r="O270" i="10"/>
  <c r="P270" i="10"/>
  <c r="A271" i="10"/>
  <c r="B271" i="10"/>
  <c r="E271" i="10"/>
  <c r="F271" i="10"/>
  <c r="H271" i="10"/>
  <c r="I271" i="10"/>
  <c r="J271" i="10"/>
  <c r="O271" i="10"/>
  <c r="P271" i="10"/>
  <c r="A272" i="10"/>
  <c r="B272" i="10"/>
  <c r="E272" i="10"/>
  <c r="F272" i="10"/>
  <c r="H272" i="10"/>
  <c r="I272" i="10"/>
  <c r="J272" i="10"/>
  <c r="O272" i="10"/>
  <c r="P272" i="10"/>
  <c r="A273" i="10"/>
  <c r="B273" i="10"/>
  <c r="E273" i="10"/>
  <c r="F273" i="10"/>
  <c r="H273" i="10"/>
  <c r="I273" i="10"/>
  <c r="J273" i="10"/>
  <c r="O273" i="10"/>
  <c r="P273" i="10"/>
  <c r="A274" i="10"/>
  <c r="B274" i="10"/>
  <c r="E274" i="10"/>
  <c r="F274" i="10"/>
  <c r="H274" i="10"/>
  <c r="I274" i="10"/>
  <c r="J274" i="10"/>
  <c r="O274" i="10"/>
  <c r="P274" i="10"/>
  <c r="A275" i="10"/>
  <c r="B275" i="10"/>
  <c r="E275" i="10"/>
  <c r="F275" i="10"/>
  <c r="H275" i="10"/>
  <c r="I275" i="10"/>
  <c r="J275" i="10"/>
  <c r="O275" i="10"/>
  <c r="P275" i="10"/>
  <c r="A276" i="10"/>
  <c r="B276" i="10"/>
  <c r="E276" i="10"/>
  <c r="F276" i="10"/>
  <c r="H276" i="10"/>
  <c r="I276" i="10"/>
  <c r="J276" i="10"/>
  <c r="O276" i="10"/>
  <c r="P276" i="10"/>
  <c r="A277" i="10"/>
  <c r="B277" i="10"/>
  <c r="E277" i="10"/>
  <c r="F277" i="10"/>
  <c r="H277" i="10"/>
  <c r="I277" i="10"/>
  <c r="J277" i="10"/>
  <c r="O277" i="10"/>
  <c r="P277" i="10"/>
  <c r="A278" i="10"/>
  <c r="B278" i="10"/>
  <c r="E278" i="10"/>
  <c r="F278" i="10"/>
  <c r="H278" i="10"/>
  <c r="I278" i="10"/>
  <c r="J278" i="10"/>
  <c r="O278" i="10"/>
  <c r="P278" i="10"/>
  <c r="A279" i="10"/>
  <c r="B279" i="10"/>
  <c r="E279" i="10"/>
  <c r="F279" i="10"/>
  <c r="H279" i="10"/>
  <c r="I279" i="10"/>
  <c r="J279" i="10"/>
  <c r="O279" i="10"/>
  <c r="P279" i="10"/>
  <c r="A280" i="10"/>
  <c r="B280" i="10"/>
  <c r="E280" i="10"/>
  <c r="F280" i="10"/>
  <c r="H280" i="10"/>
  <c r="I280" i="10"/>
  <c r="J280" i="10"/>
  <c r="O280" i="10"/>
  <c r="P280" i="10"/>
  <c r="A281" i="10"/>
  <c r="B281" i="10"/>
  <c r="E281" i="10"/>
  <c r="F281" i="10"/>
  <c r="H281" i="10"/>
  <c r="I281" i="10"/>
  <c r="J281" i="10"/>
  <c r="O281" i="10"/>
  <c r="P281" i="10"/>
  <c r="A282" i="10"/>
  <c r="B282" i="10"/>
  <c r="E282" i="10"/>
  <c r="F282" i="10"/>
  <c r="H282" i="10"/>
  <c r="I282" i="10"/>
  <c r="J282" i="10"/>
  <c r="O282" i="10"/>
  <c r="P282" i="10"/>
  <c r="A283" i="10"/>
  <c r="B283" i="10"/>
  <c r="E283" i="10"/>
  <c r="F283" i="10"/>
  <c r="H283" i="10"/>
  <c r="I283" i="10"/>
  <c r="J283" i="10"/>
  <c r="O283" i="10"/>
  <c r="P283" i="10"/>
  <c r="A284" i="10"/>
  <c r="B284" i="10"/>
  <c r="E284" i="10"/>
  <c r="F284" i="10"/>
  <c r="H284" i="10"/>
  <c r="I284" i="10"/>
  <c r="J284" i="10"/>
  <c r="O284" i="10"/>
  <c r="P284" i="10"/>
  <c r="A285" i="10"/>
  <c r="B285" i="10"/>
  <c r="E285" i="10"/>
  <c r="F285" i="10"/>
  <c r="H285" i="10"/>
  <c r="I285" i="10"/>
  <c r="J285" i="10"/>
  <c r="O285" i="10"/>
  <c r="P285" i="10"/>
  <c r="A286" i="10"/>
  <c r="B286" i="10"/>
  <c r="E286" i="10"/>
  <c r="F286" i="10"/>
  <c r="H286" i="10"/>
  <c r="I286" i="10"/>
  <c r="J286" i="10"/>
  <c r="O286" i="10"/>
  <c r="P286" i="10"/>
  <c r="A287" i="10"/>
  <c r="B287" i="10"/>
  <c r="E287" i="10"/>
  <c r="F287" i="10"/>
  <c r="H287" i="10"/>
  <c r="I287" i="10"/>
  <c r="J287" i="10"/>
  <c r="O287" i="10"/>
  <c r="P287" i="10"/>
  <c r="A288" i="10"/>
  <c r="B288" i="10"/>
  <c r="E288" i="10"/>
  <c r="F288" i="10"/>
  <c r="H288" i="10"/>
  <c r="I288" i="10"/>
  <c r="J288" i="10"/>
  <c r="O288" i="10"/>
  <c r="P288" i="10"/>
  <c r="A289" i="10"/>
  <c r="B289" i="10"/>
  <c r="E289" i="10"/>
  <c r="F289" i="10"/>
  <c r="H289" i="10"/>
  <c r="I289" i="10"/>
  <c r="J289" i="10"/>
  <c r="O289" i="10"/>
  <c r="P289" i="10"/>
  <c r="A290" i="10"/>
  <c r="B290" i="10"/>
  <c r="E290" i="10"/>
  <c r="F290" i="10"/>
  <c r="H290" i="10"/>
  <c r="I290" i="10"/>
  <c r="J290" i="10"/>
  <c r="O290" i="10"/>
  <c r="P290" i="10"/>
  <c r="A291" i="10"/>
  <c r="B291" i="10"/>
  <c r="E291" i="10"/>
  <c r="F291" i="10"/>
  <c r="H291" i="10"/>
  <c r="I291" i="10"/>
  <c r="J291" i="10"/>
  <c r="O291" i="10"/>
  <c r="P291" i="10"/>
  <c r="A292" i="10"/>
  <c r="B292" i="10"/>
  <c r="E292" i="10"/>
  <c r="F292" i="10"/>
  <c r="H292" i="10"/>
  <c r="I292" i="10"/>
  <c r="J292" i="10"/>
  <c r="O292" i="10"/>
  <c r="P292" i="10"/>
  <c r="A293" i="10"/>
  <c r="B293" i="10"/>
  <c r="E293" i="10"/>
  <c r="F293" i="10"/>
  <c r="H293" i="10"/>
  <c r="I293" i="10"/>
  <c r="J293" i="10"/>
  <c r="O293" i="10"/>
  <c r="P293" i="10"/>
  <c r="A294" i="10"/>
  <c r="B294" i="10"/>
  <c r="E294" i="10"/>
  <c r="F294" i="10"/>
  <c r="H294" i="10"/>
  <c r="I294" i="10"/>
  <c r="J294" i="10"/>
  <c r="O294" i="10"/>
  <c r="P294" i="10"/>
  <c r="A295" i="10"/>
  <c r="B295" i="10"/>
  <c r="E295" i="10"/>
  <c r="F295" i="10"/>
  <c r="H295" i="10"/>
  <c r="I295" i="10"/>
  <c r="J295" i="10"/>
  <c r="O295" i="10"/>
  <c r="P295" i="10"/>
  <c r="A296" i="10"/>
  <c r="B296" i="10"/>
  <c r="E296" i="10"/>
  <c r="F296" i="10"/>
  <c r="H296" i="10"/>
  <c r="I296" i="10"/>
  <c r="J296" i="10"/>
  <c r="O296" i="10"/>
  <c r="P296" i="10"/>
  <c r="A297" i="10"/>
  <c r="B297" i="10"/>
  <c r="E297" i="10"/>
  <c r="F297" i="10"/>
  <c r="H297" i="10"/>
  <c r="I297" i="10"/>
  <c r="J297" i="10"/>
  <c r="O297" i="10"/>
  <c r="P297" i="10"/>
  <c r="A298" i="10"/>
  <c r="B298" i="10"/>
  <c r="E298" i="10"/>
  <c r="F298" i="10"/>
  <c r="H298" i="10"/>
  <c r="I298" i="10"/>
  <c r="J298" i="10"/>
  <c r="O298" i="10"/>
  <c r="P298" i="10"/>
  <c r="A299" i="10"/>
  <c r="B299" i="10"/>
  <c r="E299" i="10"/>
  <c r="F299" i="10"/>
  <c r="H299" i="10"/>
  <c r="I299" i="10"/>
  <c r="J299" i="10"/>
  <c r="O299" i="10"/>
  <c r="P299" i="10"/>
  <c r="A300" i="10"/>
  <c r="B300" i="10"/>
  <c r="E300" i="10"/>
  <c r="F300" i="10"/>
  <c r="H300" i="10"/>
  <c r="I300" i="10"/>
  <c r="J300" i="10"/>
  <c r="O300" i="10"/>
  <c r="P300" i="10"/>
  <c r="A301" i="10"/>
  <c r="B301" i="10"/>
  <c r="E301" i="10"/>
  <c r="F301" i="10"/>
  <c r="H301" i="10"/>
  <c r="I301" i="10"/>
  <c r="J301" i="10"/>
  <c r="O301" i="10"/>
  <c r="P301" i="10"/>
  <c r="A302" i="10"/>
  <c r="B302" i="10"/>
  <c r="E302" i="10"/>
  <c r="F302" i="10"/>
  <c r="H302" i="10"/>
  <c r="I302" i="10"/>
  <c r="J302" i="10"/>
  <c r="O302" i="10"/>
  <c r="P302" i="10"/>
  <c r="A303" i="10"/>
  <c r="B303" i="10"/>
  <c r="E303" i="10"/>
  <c r="F303" i="10"/>
  <c r="H303" i="10"/>
  <c r="I303" i="10"/>
  <c r="J303" i="10"/>
  <c r="O303" i="10"/>
  <c r="P303" i="10"/>
  <c r="A304" i="10"/>
  <c r="B304" i="10"/>
  <c r="E304" i="10"/>
  <c r="F304" i="10"/>
  <c r="H304" i="10"/>
  <c r="I304" i="10"/>
  <c r="J304" i="10"/>
  <c r="O304" i="10"/>
  <c r="P304" i="10"/>
  <c r="A305" i="10"/>
  <c r="B305" i="10"/>
  <c r="E305" i="10"/>
  <c r="F305" i="10"/>
  <c r="H305" i="10"/>
  <c r="I305" i="10"/>
  <c r="J305" i="10"/>
  <c r="O305" i="10"/>
  <c r="P305" i="10"/>
  <c r="A306" i="10"/>
  <c r="B306" i="10"/>
  <c r="E306" i="10"/>
  <c r="F306" i="10"/>
  <c r="H306" i="10"/>
  <c r="I306" i="10"/>
  <c r="J306" i="10"/>
  <c r="O306" i="10"/>
  <c r="P306" i="10"/>
  <c r="A307" i="10"/>
  <c r="B307" i="10"/>
  <c r="E307" i="10"/>
  <c r="F307" i="10"/>
  <c r="H307" i="10"/>
  <c r="I307" i="10"/>
  <c r="J307" i="10"/>
  <c r="O307" i="10"/>
  <c r="P307" i="10"/>
  <c r="A308" i="10"/>
  <c r="B308" i="10"/>
  <c r="E308" i="10"/>
  <c r="F308" i="10"/>
  <c r="H308" i="10"/>
  <c r="I308" i="10"/>
  <c r="J308" i="10"/>
  <c r="O308" i="10"/>
  <c r="P308" i="10"/>
  <c r="A309" i="10"/>
  <c r="B309" i="10"/>
  <c r="E309" i="10"/>
  <c r="F309" i="10"/>
  <c r="H309" i="10"/>
  <c r="I309" i="10"/>
  <c r="J309" i="10"/>
  <c r="O309" i="10"/>
  <c r="P309" i="10"/>
  <c r="A310" i="10"/>
  <c r="B310" i="10"/>
  <c r="E310" i="10"/>
  <c r="F310" i="10"/>
  <c r="H310" i="10"/>
  <c r="I310" i="10"/>
  <c r="J310" i="10"/>
  <c r="O310" i="10"/>
  <c r="P310" i="10"/>
  <c r="A311" i="10"/>
  <c r="B311" i="10"/>
  <c r="E311" i="10"/>
  <c r="F311" i="10"/>
  <c r="H311" i="10"/>
  <c r="I311" i="10"/>
  <c r="J311" i="10"/>
  <c r="O311" i="10"/>
  <c r="P311" i="10"/>
  <c r="A312" i="10"/>
  <c r="B312" i="10"/>
  <c r="E312" i="10"/>
  <c r="F312" i="10"/>
  <c r="H312" i="10"/>
  <c r="I312" i="10"/>
  <c r="J312" i="10"/>
  <c r="O312" i="10"/>
  <c r="P312" i="10"/>
  <c r="A313" i="10"/>
  <c r="B313" i="10"/>
  <c r="E313" i="10"/>
  <c r="F313" i="10"/>
  <c r="H313" i="10"/>
  <c r="I313" i="10"/>
  <c r="J313" i="10"/>
  <c r="O313" i="10"/>
  <c r="P313" i="10"/>
  <c r="A314" i="10"/>
  <c r="B314" i="10"/>
  <c r="E314" i="10"/>
  <c r="F314" i="10"/>
  <c r="H314" i="10"/>
  <c r="I314" i="10"/>
  <c r="J314" i="10"/>
  <c r="O314" i="10"/>
  <c r="P314" i="10"/>
  <c r="A315" i="10"/>
  <c r="B315" i="10"/>
  <c r="E315" i="10"/>
  <c r="F315" i="10"/>
  <c r="H315" i="10"/>
  <c r="I315" i="10"/>
  <c r="J315" i="10"/>
  <c r="O315" i="10"/>
  <c r="P315" i="10"/>
  <c r="A316" i="10"/>
  <c r="B316" i="10"/>
  <c r="E316" i="10"/>
  <c r="F316" i="10"/>
  <c r="H316" i="10"/>
  <c r="I316" i="10"/>
  <c r="J316" i="10"/>
  <c r="O316" i="10"/>
  <c r="P316" i="10"/>
  <c r="A317" i="10"/>
  <c r="B317" i="10"/>
  <c r="E317" i="10"/>
  <c r="F317" i="10"/>
  <c r="H317" i="10"/>
  <c r="I317" i="10"/>
  <c r="J317" i="10"/>
  <c r="O317" i="10"/>
  <c r="P317" i="10"/>
  <c r="A318" i="10"/>
  <c r="B318" i="10"/>
  <c r="E318" i="10"/>
  <c r="F318" i="10"/>
  <c r="H318" i="10"/>
  <c r="I318" i="10"/>
  <c r="J318" i="10"/>
  <c r="O318" i="10"/>
  <c r="P318" i="10"/>
  <c r="A319" i="10"/>
  <c r="B319" i="10"/>
  <c r="E319" i="10"/>
  <c r="F319" i="10"/>
  <c r="H319" i="10"/>
  <c r="I319" i="10"/>
  <c r="J319" i="10"/>
  <c r="O319" i="10"/>
  <c r="P319" i="10"/>
  <c r="A320" i="10"/>
  <c r="B320" i="10"/>
  <c r="E320" i="10"/>
  <c r="F320" i="10"/>
  <c r="H320" i="10"/>
  <c r="I320" i="10"/>
  <c r="J320" i="10"/>
  <c r="O320" i="10"/>
  <c r="P320" i="10"/>
  <c r="A321" i="10"/>
  <c r="B321" i="10"/>
  <c r="E321" i="10"/>
  <c r="F321" i="10"/>
  <c r="H321" i="10"/>
  <c r="I321" i="10"/>
  <c r="J321" i="10"/>
  <c r="O321" i="10"/>
  <c r="P321" i="10"/>
  <c r="A322" i="10"/>
  <c r="B322" i="10"/>
  <c r="E322" i="10"/>
  <c r="F322" i="10"/>
  <c r="H322" i="10"/>
  <c r="I322" i="10"/>
  <c r="J322" i="10"/>
  <c r="O322" i="10"/>
  <c r="P322" i="10"/>
  <c r="A323" i="10"/>
  <c r="B323" i="10"/>
  <c r="E323" i="10"/>
  <c r="F323" i="10"/>
  <c r="H323" i="10"/>
  <c r="I323" i="10"/>
  <c r="J323" i="10"/>
  <c r="O323" i="10"/>
  <c r="P323" i="10"/>
  <c r="A324" i="10"/>
  <c r="B324" i="10"/>
  <c r="E324" i="10"/>
  <c r="F324" i="10"/>
  <c r="H324" i="10"/>
  <c r="I324" i="10"/>
  <c r="J324" i="10"/>
  <c r="O324" i="10"/>
  <c r="P324" i="10"/>
  <c r="A325" i="10"/>
  <c r="B325" i="10"/>
  <c r="E325" i="10"/>
  <c r="F325" i="10"/>
  <c r="H325" i="10"/>
  <c r="I325" i="10"/>
  <c r="J325" i="10"/>
  <c r="O325" i="10"/>
  <c r="P325" i="10"/>
  <c r="A326" i="10"/>
  <c r="B326" i="10"/>
  <c r="E326" i="10"/>
  <c r="F326" i="10"/>
  <c r="H326" i="10"/>
  <c r="I326" i="10"/>
  <c r="J326" i="10"/>
  <c r="O326" i="10"/>
  <c r="P326" i="10"/>
  <c r="A327" i="10"/>
  <c r="B327" i="10"/>
  <c r="E327" i="10"/>
  <c r="F327" i="10"/>
  <c r="H327" i="10"/>
  <c r="I327" i="10"/>
  <c r="J327" i="10"/>
  <c r="O327" i="10"/>
  <c r="P327" i="10"/>
  <c r="A328" i="10"/>
  <c r="B328" i="10"/>
  <c r="E328" i="10"/>
  <c r="F328" i="10"/>
  <c r="H328" i="10"/>
  <c r="I328" i="10"/>
  <c r="J328" i="10"/>
  <c r="O328" i="10"/>
  <c r="P328" i="10"/>
  <c r="A329" i="10"/>
  <c r="B329" i="10"/>
  <c r="E329" i="10"/>
  <c r="F329" i="10"/>
  <c r="H329" i="10"/>
  <c r="I329" i="10"/>
  <c r="J329" i="10"/>
  <c r="O329" i="10"/>
  <c r="P329" i="10"/>
  <c r="A330" i="10"/>
  <c r="B330" i="10"/>
  <c r="E330" i="10"/>
  <c r="F330" i="10"/>
  <c r="H330" i="10"/>
  <c r="I330" i="10"/>
  <c r="J330" i="10"/>
  <c r="O330" i="10"/>
  <c r="P330" i="10"/>
  <c r="A331" i="10"/>
  <c r="B331" i="10"/>
  <c r="E331" i="10"/>
  <c r="F331" i="10"/>
  <c r="H331" i="10"/>
  <c r="I331" i="10"/>
  <c r="J331" i="10"/>
  <c r="O331" i="10"/>
  <c r="P331" i="10"/>
  <c r="A332" i="10"/>
  <c r="B332" i="10"/>
  <c r="E332" i="10"/>
  <c r="F332" i="10"/>
  <c r="H332" i="10"/>
  <c r="I332" i="10"/>
  <c r="J332" i="10"/>
  <c r="O332" i="10"/>
  <c r="P332" i="10"/>
  <c r="A333" i="10"/>
  <c r="B333" i="10"/>
  <c r="E333" i="10"/>
  <c r="F333" i="10"/>
  <c r="H333" i="10"/>
  <c r="I333" i="10"/>
  <c r="J333" i="10"/>
  <c r="O333" i="10"/>
  <c r="P333" i="10"/>
  <c r="A334" i="10"/>
  <c r="B334" i="10"/>
  <c r="E334" i="10"/>
  <c r="F334" i="10"/>
  <c r="H334" i="10"/>
  <c r="I334" i="10"/>
  <c r="J334" i="10"/>
  <c r="O334" i="10"/>
  <c r="P334" i="10"/>
  <c r="A335" i="10"/>
  <c r="B335" i="10"/>
  <c r="E335" i="10"/>
  <c r="F335" i="10"/>
  <c r="H335" i="10"/>
  <c r="I335" i="10"/>
  <c r="J335" i="10"/>
  <c r="O335" i="10"/>
  <c r="P335" i="10"/>
  <c r="A336" i="10"/>
  <c r="B336" i="10"/>
  <c r="E336" i="10"/>
  <c r="F336" i="10"/>
  <c r="H336" i="10"/>
  <c r="I336" i="10"/>
  <c r="J336" i="10"/>
  <c r="O336" i="10"/>
  <c r="P336" i="10"/>
  <c r="A337" i="10"/>
  <c r="B337" i="10"/>
  <c r="E337" i="10"/>
  <c r="F337" i="10"/>
  <c r="H337" i="10"/>
  <c r="I337" i="10"/>
  <c r="J337" i="10"/>
  <c r="O337" i="10"/>
  <c r="P337" i="10"/>
  <c r="A338" i="10"/>
  <c r="B338" i="10"/>
  <c r="E338" i="10"/>
  <c r="F338" i="10"/>
  <c r="H338" i="10"/>
  <c r="I338" i="10"/>
  <c r="J338" i="10"/>
  <c r="O338" i="10"/>
  <c r="P338" i="10"/>
  <c r="A339" i="10"/>
  <c r="B339" i="10"/>
  <c r="E339" i="10"/>
  <c r="F339" i="10"/>
  <c r="H339" i="10"/>
  <c r="I339" i="10"/>
  <c r="J339" i="10"/>
  <c r="O339" i="10"/>
  <c r="P339" i="10"/>
  <c r="A340" i="10"/>
  <c r="B340" i="10"/>
  <c r="E340" i="10"/>
  <c r="F340" i="10"/>
  <c r="H340" i="10"/>
  <c r="I340" i="10"/>
  <c r="J340" i="10"/>
  <c r="O340" i="10"/>
  <c r="P340" i="10"/>
  <c r="A341" i="10"/>
  <c r="B341" i="10"/>
  <c r="E341" i="10"/>
  <c r="F341" i="10"/>
  <c r="H341" i="10"/>
  <c r="I341" i="10"/>
  <c r="J341" i="10"/>
  <c r="O341" i="10"/>
  <c r="P341" i="10"/>
  <c r="A342" i="10"/>
  <c r="B342" i="10"/>
  <c r="E342" i="10"/>
  <c r="F342" i="10"/>
  <c r="H342" i="10"/>
  <c r="I342" i="10"/>
  <c r="J342" i="10"/>
  <c r="O342" i="10"/>
  <c r="P342" i="10"/>
  <c r="A343" i="10"/>
  <c r="B343" i="10"/>
  <c r="E343" i="10"/>
  <c r="F343" i="10"/>
  <c r="H343" i="10"/>
  <c r="I343" i="10"/>
  <c r="J343" i="10"/>
  <c r="O343" i="10"/>
  <c r="P343" i="10"/>
  <c r="A344" i="10"/>
  <c r="B344" i="10"/>
  <c r="E344" i="10"/>
  <c r="F344" i="10"/>
  <c r="H344" i="10"/>
  <c r="I344" i="10"/>
  <c r="J344" i="10"/>
  <c r="O344" i="10"/>
  <c r="P344" i="10"/>
  <c r="A345" i="10"/>
  <c r="B345" i="10"/>
  <c r="E345" i="10"/>
  <c r="F345" i="10"/>
  <c r="H345" i="10"/>
  <c r="I345" i="10"/>
  <c r="J345" i="10"/>
  <c r="O345" i="10"/>
  <c r="P345" i="10"/>
  <c r="A346" i="10"/>
  <c r="B346" i="10"/>
  <c r="E346" i="10"/>
  <c r="F346" i="10"/>
  <c r="H346" i="10"/>
  <c r="I346" i="10"/>
  <c r="J346" i="10"/>
  <c r="O346" i="10"/>
  <c r="P346" i="10"/>
  <c r="A347" i="10"/>
  <c r="B347" i="10"/>
  <c r="E347" i="10"/>
  <c r="F347" i="10"/>
  <c r="H347" i="10"/>
  <c r="I347" i="10"/>
  <c r="J347" i="10"/>
  <c r="O347" i="10"/>
  <c r="P347" i="10"/>
  <c r="A348" i="10"/>
  <c r="B348" i="10"/>
  <c r="E348" i="10"/>
  <c r="F348" i="10"/>
  <c r="H348" i="10"/>
  <c r="I348" i="10"/>
  <c r="J348" i="10"/>
  <c r="O348" i="10"/>
  <c r="P348" i="10"/>
  <c r="A349" i="10"/>
  <c r="B349" i="10"/>
  <c r="E349" i="10"/>
  <c r="F349" i="10"/>
  <c r="H349" i="10"/>
  <c r="I349" i="10"/>
  <c r="J349" i="10"/>
  <c r="O349" i="10"/>
  <c r="P349" i="10"/>
  <c r="A350" i="10"/>
  <c r="B350" i="10"/>
  <c r="E350" i="10"/>
  <c r="F350" i="10"/>
  <c r="H350" i="10"/>
  <c r="I350" i="10"/>
  <c r="J350" i="10"/>
  <c r="O350" i="10"/>
  <c r="P350" i="10"/>
  <c r="A351" i="10"/>
  <c r="B351" i="10"/>
  <c r="E351" i="10"/>
  <c r="F351" i="10"/>
  <c r="H351" i="10"/>
  <c r="I351" i="10"/>
  <c r="J351" i="10"/>
  <c r="O351" i="10"/>
  <c r="P351" i="10"/>
  <c r="A352" i="10"/>
  <c r="B352" i="10"/>
  <c r="E352" i="10"/>
  <c r="F352" i="10"/>
  <c r="H352" i="10"/>
  <c r="I352" i="10"/>
  <c r="J352" i="10"/>
  <c r="O352" i="10"/>
  <c r="P352" i="10"/>
  <c r="A353" i="10"/>
  <c r="B353" i="10"/>
  <c r="E353" i="10"/>
  <c r="F353" i="10"/>
  <c r="H353" i="10"/>
  <c r="I353" i="10"/>
  <c r="J353" i="10"/>
  <c r="O353" i="10"/>
  <c r="P353" i="10"/>
  <c r="A354" i="10"/>
  <c r="B354" i="10"/>
  <c r="E354" i="10"/>
  <c r="F354" i="10"/>
  <c r="H354" i="10"/>
  <c r="I354" i="10"/>
  <c r="J354" i="10"/>
  <c r="O354" i="10"/>
  <c r="P354" i="10"/>
  <c r="A355" i="10"/>
  <c r="B355" i="10"/>
  <c r="E355" i="10"/>
  <c r="F355" i="10"/>
  <c r="H355" i="10"/>
  <c r="I355" i="10"/>
  <c r="J355" i="10"/>
  <c r="O355" i="10"/>
  <c r="P355" i="10"/>
  <c r="A356" i="10"/>
  <c r="B356" i="10"/>
  <c r="E356" i="10"/>
  <c r="F356" i="10"/>
  <c r="H356" i="10"/>
  <c r="I356" i="10"/>
  <c r="J356" i="10"/>
  <c r="O356" i="10"/>
  <c r="P356" i="10"/>
  <c r="A357" i="10"/>
  <c r="B357" i="10"/>
  <c r="E357" i="10"/>
  <c r="F357" i="10"/>
  <c r="H357" i="10"/>
  <c r="I357" i="10"/>
  <c r="J357" i="10"/>
  <c r="O357" i="10"/>
  <c r="P357" i="10"/>
  <c r="A358" i="10"/>
  <c r="B358" i="10"/>
  <c r="E358" i="10"/>
  <c r="F358" i="10"/>
  <c r="H358" i="10"/>
  <c r="I358" i="10"/>
  <c r="J358" i="10"/>
  <c r="O358" i="10"/>
  <c r="P358" i="10"/>
  <c r="A359" i="10"/>
  <c r="B359" i="10"/>
  <c r="E359" i="10"/>
  <c r="F359" i="10"/>
  <c r="H359" i="10"/>
  <c r="I359" i="10"/>
  <c r="J359" i="10"/>
  <c r="O359" i="10"/>
  <c r="P359" i="10"/>
  <c r="A360" i="10"/>
  <c r="B360" i="10"/>
  <c r="E360" i="10"/>
  <c r="F360" i="10"/>
  <c r="H360" i="10"/>
  <c r="I360" i="10"/>
  <c r="J360" i="10"/>
  <c r="O360" i="10"/>
  <c r="P360" i="10"/>
  <c r="A361" i="10"/>
  <c r="B361" i="10"/>
  <c r="E361" i="10"/>
  <c r="F361" i="10"/>
  <c r="H361" i="10"/>
  <c r="I361" i="10"/>
  <c r="J361" i="10"/>
  <c r="O361" i="10"/>
  <c r="P361" i="10"/>
  <c r="A362" i="10"/>
  <c r="B362" i="10"/>
  <c r="E362" i="10"/>
  <c r="F362" i="10"/>
  <c r="H362" i="10"/>
  <c r="I362" i="10"/>
  <c r="J362" i="10"/>
  <c r="O362" i="10"/>
  <c r="P362" i="10"/>
  <c r="A363" i="10"/>
  <c r="B363" i="10"/>
  <c r="E363" i="10"/>
  <c r="F363" i="10"/>
  <c r="H363" i="10"/>
  <c r="I363" i="10"/>
  <c r="J363" i="10"/>
  <c r="O363" i="10"/>
  <c r="P363" i="10"/>
  <c r="A364" i="10"/>
  <c r="B364" i="10"/>
  <c r="E364" i="10"/>
  <c r="F364" i="10"/>
  <c r="H364" i="10"/>
  <c r="I364" i="10"/>
  <c r="J364" i="10"/>
  <c r="O364" i="10"/>
  <c r="P364" i="10"/>
  <c r="A365" i="10"/>
  <c r="B365" i="10"/>
  <c r="E365" i="10"/>
  <c r="F365" i="10"/>
  <c r="H365" i="10"/>
  <c r="I365" i="10"/>
  <c r="J365" i="10"/>
  <c r="O365" i="10"/>
  <c r="P365" i="10"/>
  <c r="A366" i="10"/>
  <c r="B366" i="10"/>
  <c r="E366" i="10"/>
  <c r="F366" i="10"/>
  <c r="H366" i="10"/>
  <c r="I366" i="10"/>
  <c r="J366" i="10"/>
  <c r="O366" i="10"/>
  <c r="P366" i="10"/>
  <c r="A367" i="10"/>
  <c r="B367" i="10"/>
  <c r="E367" i="10"/>
  <c r="F367" i="10"/>
  <c r="H367" i="10"/>
  <c r="I367" i="10"/>
  <c r="J367" i="10"/>
  <c r="O367" i="10"/>
  <c r="P367" i="10"/>
  <c r="A368" i="10"/>
  <c r="B368" i="10"/>
  <c r="E368" i="10"/>
  <c r="F368" i="10"/>
  <c r="H368" i="10"/>
  <c r="I368" i="10"/>
  <c r="J368" i="10"/>
  <c r="O368" i="10"/>
  <c r="P368" i="10"/>
  <c r="A369" i="10"/>
  <c r="B369" i="10"/>
  <c r="E369" i="10"/>
  <c r="F369" i="10"/>
  <c r="H369" i="10"/>
  <c r="I369" i="10"/>
  <c r="J369" i="10"/>
  <c r="O369" i="10"/>
  <c r="P369" i="10"/>
  <c r="A370" i="10"/>
  <c r="B370" i="10"/>
  <c r="E370" i="10"/>
  <c r="F370" i="10"/>
  <c r="H370" i="10"/>
  <c r="I370" i="10"/>
  <c r="J370" i="10"/>
  <c r="O370" i="10"/>
  <c r="P370" i="10"/>
  <c r="A371" i="10"/>
  <c r="B371" i="10"/>
  <c r="E371" i="10"/>
  <c r="F371" i="10"/>
  <c r="H371" i="10"/>
  <c r="I371" i="10"/>
  <c r="J371" i="10"/>
  <c r="O371" i="10"/>
  <c r="P371" i="10"/>
  <c r="A372" i="10"/>
  <c r="B372" i="10"/>
  <c r="E372" i="10"/>
  <c r="F372" i="10"/>
  <c r="H372" i="10"/>
  <c r="I372" i="10"/>
  <c r="J372" i="10"/>
  <c r="O372" i="10"/>
  <c r="P372" i="10"/>
  <c r="A373" i="10"/>
  <c r="B373" i="10"/>
  <c r="E373" i="10"/>
  <c r="F373" i="10"/>
  <c r="H373" i="10"/>
  <c r="I373" i="10"/>
  <c r="J373" i="10"/>
  <c r="O373" i="10"/>
  <c r="P373" i="10"/>
  <c r="A374" i="10"/>
  <c r="B374" i="10"/>
  <c r="E374" i="10"/>
  <c r="F374" i="10"/>
  <c r="H374" i="10"/>
  <c r="I374" i="10"/>
  <c r="J374" i="10"/>
  <c r="O374" i="10"/>
  <c r="P374" i="10"/>
  <c r="A375" i="10"/>
  <c r="B375" i="10"/>
  <c r="E375" i="10"/>
  <c r="F375" i="10"/>
  <c r="H375" i="10"/>
  <c r="I375" i="10"/>
  <c r="J375" i="10"/>
  <c r="O375" i="10"/>
  <c r="P375" i="10"/>
  <c r="A376" i="10"/>
  <c r="B376" i="10"/>
  <c r="E376" i="10"/>
  <c r="F376" i="10"/>
  <c r="H376" i="10"/>
  <c r="I376" i="10"/>
  <c r="J376" i="10"/>
  <c r="O376" i="10"/>
  <c r="P376" i="10"/>
  <c r="A377" i="10"/>
  <c r="B377" i="10"/>
  <c r="E377" i="10"/>
  <c r="F377" i="10"/>
  <c r="H377" i="10"/>
  <c r="I377" i="10"/>
  <c r="J377" i="10"/>
  <c r="O377" i="10"/>
  <c r="P377" i="10"/>
  <c r="A378" i="10"/>
  <c r="B378" i="10"/>
  <c r="E378" i="10"/>
  <c r="F378" i="10"/>
  <c r="H378" i="10"/>
  <c r="I378" i="10"/>
  <c r="J378" i="10"/>
  <c r="O378" i="10"/>
  <c r="P378" i="10"/>
  <c r="A379" i="10"/>
  <c r="B379" i="10"/>
  <c r="E379" i="10"/>
  <c r="F379" i="10"/>
  <c r="H379" i="10"/>
  <c r="I379" i="10"/>
  <c r="J379" i="10"/>
  <c r="O379" i="10"/>
  <c r="P379" i="10"/>
  <c r="A380" i="10"/>
  <c r="B380" i="10"/>
  <c r="E380" i="10"/>
  <c r="F380" i="10"/>
  <c r="H380" i="10"/>
  <c r="I380" i="10"/>
  <c r="J380" i="10"/>
  <c r="O380" i="10"/>
  <c r="P380" i="10"/>
  <c r="A381" i="10"/>
  <c r="B381" i="10"/>
  <c r="E381" i="10"/>
  <c r="F381" i="10"/>
  <c r="H381" i="10"/>
  <c r="I381" i="10"/>
  <c r="J381" i="10"/>
  <c r="O381" i="10"/>
  <c r="P381" i="10"/>
  <c r="A382" i="10"/>
  <c r="B382" i="10"/>
  <c r="E382" i="10"/>
  <c r="F382" i="10"/>
  <c r="H382" i="10"/>
  <c r="I382" i="10"/>
  <c r="J382" i="10"/>
  <c r="O382" i="10"/>
  <c r="P382" i="10"/>
  <c r="A383" i="10"/>
  <c r="B383" i="10"/>
  <c r="E383" i="10"/>
  <c r="F383" i="10"/>
  <c r="H383" i="10"/>
  <c r="I383" i="10"/>
  <c r="J383" i="10"/>
  <c r="O383" i="10"/>
  <c r="P383" i="10"/>
  <c r="A384" i="10"/>
  <c r="B384" i="10"/>
  <c r="E384" i="10"/>
  <c r="F384" i="10"/>
  <c r="H384" i="10"/>
  <c r="I384" i="10"/>
  <c r="J384" i="10"/>
  <c r="O384" i="10"/>
  <c r="P384" i="10"/>
  <c r="A385" i="10"/>
  <c r="B385" i="10"/>
  <c r="E385" i="10"/>
  <c r="F385" i="10"/>
  <c r="H385" i="10"/>
  <c r="I385" i="10"/>
  <c r="J385" i="10"/>
  <c r="O385" i="10"/>
  <c r="P385" i="10"/>
  <c r="A386" i="10"/>
  <c r="B386" i="10"/>
  <c r="E386" i="10"/>
  <c r="F386" i="10"/>
  <c r="H386" i="10"/>
  <c r="I386" i="10"/>
  <c r="J386" i="10"/>
  <c r="O386" i="10"/>
  <c r="P386" i="10"/>
  <c r="A387" i="10"/>
  <c r="B387" i="10"/>
  <c r="E387" i="10"/>
  <c r="F387" i="10"/>
  <c r="H387" i="10"/>
  <c r="I387" i="10"/>
  <c r="J387" i="10"/>
  <c r="O387" i="10"/>
  <c r="P387" i="10"/>
  <c r="A388" i="10"/>
  <c r="B388" i="10"/>
  <c r="E388" i="10"/>
  <c r="F388" i="10"/>
  <c r="H388" i="10"/>
  <c r="I388" i="10"/>
  <c r="J388" i="10"/>
  <c r="O388" i="10"/>
  <c r="P388" i="10"/>
  <c r="A389" i="10"/>
  <c r="B389" i="10"/>
  <c r="E389" i="10"/>
  <c r="F389" i="10"/>
  <c r="H389" i="10"/>
  <c r="I389" i="10"/>
  <c r="J389" i="10"/>
  <c r="O389" i="10"/>
  <c r="P389" i="10"/>
  <c r="A390" i="10"/>
  <c r="B390" i="10"/>
  <c r="E390" i="10"/>
  <c r="F390" i="10"/>
  <c r="H390" i="10"/>
  <c r="I390" i="10"/>
  <c r="J390" i="10"/>
  <c r="O390" i="10"/>
  <c r="P390" i="10"/>
  <c r="A391" i="10"/>
  <c r="B391" i="10"/>
  <c r="E391" i="10"/>
  <c r="F391" i="10"/>
  <c r="H391" i="10"/>
  <c r="I391" i="10"/>
  <c r="J391" i="10"/>
  <c r="O391" i="10"/>
  <c r="P391" i="10"/>
  <c r="A392" i="10"/>
  <c r="B392" i="10"/>
  <c r="E392" i="10"/>
  <c r="F392" i="10"/>
  <c r="H392" i="10"/>
  <c r="I392" i="10"/>
  <c r="J392" i="10"/>
  <c r="O392" i="10"/>
  <c r="P392" i="10"/>
  <c r="A393" i="10"/>
  <c r="B393" i="10"/>
  <c r="E393" i="10"/>
  <c r="F393" i="10"/>
  <c r="H393" i="10"/>
  <c r="I393" i="10"/>
  <c r="J393" i="10"/>
  <c r="O393" i="10"/>
  <c r="P393" i="10"/>
  <c r="A394" i="10"/>
  <c r="B394" i="10"/>
  <c r="E394" i="10"/>
  <c r="F394" i="10"/>
  <c r="H394" i="10"/>
  <c r="I394" i="10"/>
  <c r="J394" i="10"/>
  <c r="O394" i="10"/>
  <c r="P394" i="10"/>
  <c r="A395" i="10"/>
  <c r="B395" i="10"/>
  <c r="E395" i="10"/>
  <c r="F395" i="10"/>
  <c r="H395" i="10"/>
  <c r="I395" i="10"/>
  <c r="J395" i="10"/>
  <c r="O395" i="10"/>
  <c r="P395" i="10"/>
  <c r="A396" i="10"/>
  <c r="B396" i="10"/>
  <c r="E396" i="10"/>
  <c r="F396" i="10"/>
  <c r="H396" i="10"/>
  <c r="I396" i="10"/>
  <c r="J396" i="10"/>
  <c r="O396" i="10"/>
  <c r="P396" i="10"/>
  <c r="A397" i="10"/>
  <c r="B397" i="10"/>
  <c r="E397" i="10"/>
  <c r="F397" i="10"/>
  <c r="H397" i="10"/>
  <c r="I397" i="10"/>
  <c r="J397" i="10"/>
  <c r="O397" i="10"/>
  <c r="P397" i="10"/>
  <c r="A398" i="10"/>
  <c r="B398" i="10"/>
  <c r="E398" i="10"/>
  <c r="F398" i="10"/>
  <c r="H398" i="10"/>
  <c r="I398" i="10"/>
  <c r="J398" i="10"/>
  <c r="O398" i="10"/>
  <c r="P398" i="10"/>
  <c r="A399" i="10"/>
  <c r="B399" i="10"/>
  <c r="E399" i="10"/>
  <c r="F399" i="10"/>
  <c r="H399" i="10"/>
  <c r="I399" i="10"/>
  <c r="J399" i="10"/>
  <c r="O399" i="10"/>
  <c r="P399" i="10"/>
  <c r="A400" i="10"/>
  <c r="B400" i="10"/>
  <c r="E400" i="10"/>
  <c r="F400" i="10"/>
  <c r="H400" i="10"/>
  <c r="I400" i="10"/>
  <c r="J400" i="10"/>
  <c r="O400" i="10"/>
  <c r="P400" i="10"/>
  <c r="A401" i="10"/>
  <c r="B401" i="10"/>
  <c r="E401" i="10"/>
  <c r="F401" i="10"/>
  <c r="H401" i="10"/>
  <c r="I401" i="10"/>
  <c r="J401" i="10"/>
  <c r="O401" i="10"/>
  <c r="P401" i="10"/>
  <c r="A402" i="10"/>
  <c r="B402" i="10"/>
  <c r="E402" i="10"/>
  <c r="F402" i="10"/>
  <c r="H402" i="10"/>
  <c r="I402" i="10"/>
  <c r="J402" i="10"/>
  <c r="O402" i="10"/>
  <c r="P402" i="10"/>
  <c r="A403" i="10"/>
  <c r="B403" i="10"/>
  <c r="E403" i="10"/>
  <c r="F403" i="10"/>
  <c r="H403" i="10"/>
  <c r="I403" i="10"/>
  <c r="J403" i="10"/>
  <c r="O403" i="10"/>
  <c r="P403" i="10"/>
  <c r="A404" i="10"/>
  <c r="B404" i="10"/>
  <c r="E404" i="10"/>
  <c r="F404" i="10"/>
  <c r="H404" i="10"/>
  <c r="I404" i="10"/>
  <c r="J404" i="10"/>
  <c r="O404" i="10"/>
  <c r="P404" i="10"/>
  <c r="A405" i="10"/>
  <c r="B405" i="10"/>
  <c r="E405" i="10"/>
  <c r="F405" i="10"/>
  <c r="H405" i="10"/>
  <c r="I405" i="10"/>
  <c r="J405" i="10"/>
  <c r="O405" i="10"/>
  <c r="P405" i="10"/>
  <c r="A406" i="10"/>
  <c r="B406" i="10"/>
  <c r="E406" i="10"/>
  <c r="F406" i="10"/>
  <c r="H406" i="10"/>
  <c r="I406" i="10"/>
  <c r="J406" i="10"/>
  <c r="O406" i="10"/>
  <c r="P406" i="10"/>
  <c r="A407" i="10"/>
  <c r="B407" i="10"/>
  <c r="E407" i="10"/>
  <c r="F407" i="10"/>
  <c r="H407" i="10"/>
  <c r="I407" i="10"/>
  <c r="J407" i="10"/>
  <c r="O407" i="10"/>
  <c r="P407" i="10"/>
  <c r="A408" i="10"/>
  <c r="B408" i="10"/>
  <c r="E408" i="10"/>
  <c r="F408" i="10"/>
  <c r="H408" i="10"/>
  <c r="I408" i="10"/>
  <c r="J408" i="10"/>
  <c r="O408" i="10"/>
  <c r="P408" i="10"/>
  <c r="A409" i="10"/>
  <c r="B409" i="10"/>
  <c r="E409" i="10"/>
  <c r="F409" i="10"/>
  <c r="H409" i="10"/>
  <c r="I409" i="10"/>
  <c r="J409" i="10"/>
  <c r="O409" i="10"/>
  <c r="P409" i="10"/>
  <c r="A410" i="10"/>
  <c r="B410" i="10"/>
  <c r="E410" i="10"/>
  <c r="F410" i="10"/>
  <c r="H410" i="10"/>
  <c r="I410" i="10"/>
  <c r="J410" i="10"/>
  <c r="O410" i="10"/>
  <c r="P410" i="10"/>
  <c r="A411" i="10"/>
  <c r="B411" i="10"/>
  <c r="E411" i="10"/>
  <c r="F411" i="10"/>
  <c r="H411" i="10"/>
  <c r="I411" i="10"/>
  <c r="J411" i="10"/>
  <c r="O411" i="10"/>
  <c r="P411" i="10"/>
  <c r="A412" i="10"/>
  <c r="B412" i="10"/>
  <c r="E412" i="10"/>
  <c r="F412" i="10"/>
  <c r="H412" i="10"/>
  <c r="I412" i="10"/>
  <c r="J412" i="10"/>
  <c r="O412" i="10"/>
  <c r="P412" i="10"/>
  <c r="A413" i="10"/>
  <c r="B413" i="10"/>
  <c r="E413" i="10"/>
  <c r="F413" i="10"/>
  <c r="H413" i="10"/>
  <c r="I413" i="10"/>
  <c r="J413" i="10"/>
  <c r="O413" i="10"/>
  <c r="P413" i="10"/>
  <c r="A414" i="10"/>
  <c r="B414" i="10"/>
  <c r="E414" i="10"/>
  <c r="F414" i="10"/>
  <c r="H414" i="10"/>
  <c r="I414" i="10"/>
  <c r="J414" i="10"/>
  <c r="O414" i="10"/>
  <c r="P414" i="10"/>
  <c r="A415" i="10"/>
  <c r="B415" i="10"/>
  <c r="E415" i="10"/>
  <c r="F415" i="10"/>
  <c r="H415" i="10"/>
  <c r="I415" i="10"/>
  <c r="J415" i="10"/>
  <c r="O415" i="10"/>
  <c r="P415" i="10"/>
  <c r="A416" i="10"/>
  <c r="B416" i="10"/>
  <c r="E416" i="10"/>
  <c r="F416" i="10"/>
  <c r="H416" i="10"/>
  <c r="I416" i="10"/>
  <c r="J416" i="10"/>
  <c r="O416" i="10"/>
  <c r="P416" i="10"/>
  <c r="A417" i="10"/>
  <c r="B417" i="10"/>
  <c r="E417" i="10"/>
  <c r="F417" i="10"/>
  <c r="H417" i="10"/>
  <c r="I417" i="10"/>
  <c r="J417" i="10"/>
  <c r="O417" i="10"/>
  <c r="P417" i="10"/>
  <c r="A418" i="10"/>
  <c r="B418" i="10"/>
  <c r="E418" i="10"/>
  <c r="F418" i="10"/>
  <c r="H418" i="10"/>
  <c r="I418" i="10"/>
  <c r="J418" i="10"/>
  <c r="O418" i="10"/>
  <c r="P418" i="10"/>
  <c r="A419" i="10"/>
  <c r="B419" i="10"/>
  <c r="E419" i="10"/>
  <c r="F419" i="10"/>
  <c r="H419" i="10"/>
  <c r="I419" i="10"/>
  <c r="J419" i="10"/>
  <c r="O419" i="10"/>
  <c r="P419" i="10"/>
  <c r="A420" i="10"/>
  <c r="B420" i="10"/>
  <c r="E420" i="10"/>
  <c r="F420" i="10"/>
  <c r="H420" i="10"/>
  <c r="I420" i="10"/>
  <c r="J420" i="10"/>
  <c r="O420" i="10"/>
  <c r="P420" i="10"/>
  <c r="A421" i="10"/>
  <c r="B421" i="10"/>
  <c r="E421" i="10"/>
  <c r="F421" i="10"/>
  <c r="H421" i="10"/>
  <c r="I421" i="10"/>
  <c r="J421" i="10"/>
  <c r="O421" i="10"/>
  <c r="P421" i="10"/>
  <c r="A422" i="10"/>
  <c r="B422" i="10"/>
  <c r="E422" i="10"/>
  <c r="F422" i="10"/>
  <c r="H422" i="10"/>
  <c r="I422" i="10"/>
  <c r="J422" i="10"/>
  <c r="O422" i="10"/>
  <c r="P422" i="10"/>
  <c r="A423" i="10"/>
  <c r="B423" i="10"/>
  <c r="E423" i="10"/>
  <c r="F423" i="10"/>
  <c r="H423" i="10"/>
  <c r="I423" i="10"/>
  <c r="J423" i="10"/>
  <c r="O423" i="10"/>
  <c r="P423" i="10"/>
  <c r="A424" i="10"/>
  <c r="B424" i="10"/>
  <c r="E424" i="10"/>
  <c r="F424" i="10"/>
  <c r="H424" i="10"/>
  <c r="I424" i="10"/>
  <c r="J424" i="10"/>
  <c r="O424" i="10"/>
  <c r="P424" i="10"/>
  <c r="A425" i="10"/>
  <c r="B425" i="10"/>
  <c r="E425" i="10"/>
  <c r="F425" i="10"/>
  <c r="H425" i="10"/>
  <c r="I425" i="10"/>
  <c r="J425" i="10"/>
  <c r="O425" i="10"/>
  <c r="P425" i="10"/>
  <c r="A426" i="10"/>
  <c r="B426" i="10"/>
  <c r="E426" i="10"/>
  <c r="F426" i="10"/>
  <c r="H426" i="10"/>
  <c r="I426" i="10"/>
  <c r="J426" i="10"/>
  <c r="O426" i="10"/>
  <c r="P426" i="10"/>
  <c r="A427" i="10"/>
  <c r="B427" i="10"/>
  <c r="E427" i="10"/>
  <c r="F427" i="10"/>
  <c r="H427" i="10"/>
  <c r="I427" i="10"/>
  <c r="J427" i="10"/>
  <c r="O427" i="10"/>
  <c r="P427" i="10"/>
  <c r="A428" i="10"/>
  <c r="B428" i="10"/>
  <c r="E428" i="10"/>
  <c r="F428" i="10"/>
  <c r="H428" i="10"/>
  <c r="I428" i="10"/>
  <c r="J428" i="10"/>
  <c r="O428" i="10"/>
  <c r="P428" i="10"/>
  <c r="A429" i="10"/>
  <c r="B429" i="10"/>
  <c r="E429" i="10"/>
  <c r="F429" i="10"/>
  <c r="H429" i="10"/>
  <c r="I429" i="10"/>
  <c r="J429" i="10"/>
  <c r="O429" i="10"/>
  <c r="P429" i="10"/>
  <c r="A430" i="10"/>
  <c r="B430" i="10"/>
  <c r="E430" i="10"/>
  <c r="F430" i="10"/>
  <c r="H430" i="10"/>
  <c r="I430" i="10"/>
  <c r="J430" i="10"/>
  <c r="O430" i="10"/>
  <c r="P430" i="10"/>
  <c r="A431" i="10"/>
  <c r="B431" i="10"/>
  <c r="E431" i="10"/>
  <c r="F431" i="10"/>
  <c r="H431" i="10"/>
  <c r="I431" i="10"/>
  <c r="J431" i="10"/>
  <c r="O431" i="10"/>
  <c r="P431" i="10"/>
  <c r="A432" i="10"/>
  <c r="B432" i="10"/>
  <c r="E432" i="10"/>
  <c r="F432" i="10"/>
  <c r="H432" i="10"/>
  <c r="I432" i="10"/>
  <c r="J432" i="10"/>
  <c r="O432" i="10"/>
  <c r="P432" i="10"/>
  <c r="A433" i="10"/>
  <c r="B433" i="10"/>
  <c r="E433" i="10"/>
  <c r="F433" i="10"/>
  <c r="H433" i="10"/>
  <c r="I433" i="10"/>
  <c r="J433" i="10"/>
  <c r="O433" i="10"/>
  <c r="P433" i="10"/>
  <c r="A434" i="10"/>
  <c r="B434" i="10"/>
  <c r="E434" i="10"/>
  <c r="F434" i="10"/>
  <c r="H434" i="10"/>
  <c r="I434" i="10"/>
  <c r="J434" i="10"/>
  <c r="O434" i="10"/>
  <c r="P434" i="10"/>
  <c r="A435" i="10"/>
  <c r="B435" i="10"/>
  <c r="E435" i="10"/>
  <c r="F435" i="10"/>
  <c r="H435" i="10"/>
  <c r="I435" i="10"/>
  <c r="J435" i="10"/>
  <c r="O435" i="10"/>
  <c r="P435" i="10"/>
  <c r="A436" i="10"/>
  <c r="B436" i="10"/>
  <c r="E436" i="10"/>
  <c r="F436" i="10"/>
  <c r="H436" i="10"/>
  <c r="I436" i="10"/>
  <c r="J436" i="10"/>
  <c r="O436" i="10"/>
  <c r="P436" i="10"/>
  <c r="A437" i="10"/>
  <c r="B437" i="10"/>
  <c r="E437" i="10"/>
  <c r="F437" i="10"/>
  <c r="H437" i="10"/>
  <c r="I437" i="10"/>
  <c r="J437" i="10"/>
  <c r="O437" i="10"/>
  <c r="P437" i="10"/>
  <c r="A438" i="10"/>
  <c r="B438" i="10"/>
  <c r="E438" i="10"/>
  <c r="F438" i="10"/>
  <c r="H438" i="10"/>
  <c r="I438" i="10"/>
  <c r="J438" i="10"/>
  <c r="O438" i="10"/>
  <c r="P438" i="10"/>
  <c r="A439" i="10"/>
  <c r="B439" i="10"/>
  <c r="E439" i="10"/>
  <c r="F439" i="10"/>
  <c r="H439" i="10"/>
  <c r="I439" i="10"/>
  <c r="J439" i="10"/>
  <c r="O439" i="10"/>
  <c r="P439" i="10"/>
  <c r="A440" i="10"/>
  <c r="B440" i="10"/>
  <c r="E440" i="10"/>
  <c r="F440" i="10"/>
  <c r="H440" i="10"/>
  <c r="I440" i="10"/>
  <c r="J440" i="10"/>
  <c r="O440" i="10"/>
  <c r="P440" i="10"/>
  <c r="A441" i="10"/>
  <c r="B441" i="10"/>
  <c r="E441" i="10"/>
  <c r="F441" i="10"/>
  <c r="H441" i="10"/>
  <c r="I441" i="10"/>
  <c r="J441" i="10"/>
  <c r="O441" i="10"/>
  <c r="P441" i="10"/>
  <c r="A442" i="10"/>
  <c r="B442" i="10"/>
  <c r="E442" i="10"/>
  <c r="F442" i="10"/>
  <c r="H442" i="10"/>
  <c r="I442" i="10"/>
  <c r="J442" i="10"/>
  <c r="O442" i="10"/>
  <c r="P442" i="10"/>
  <c r="A443" i="10"/>
  <c r="B443" i="10"/>
  <c r="E443" i="10"/>
  <c r="F443" i="10"/>
  <c r="H443" i="10"/>
  <c r="I443" i="10"/>
  <c r="J443" i="10"/>
  <c r="O443" i="10"/>
  <c r="P443" i="10"/>
  <c r="A444" i="10"/>
  <c r="B444" i="10"/>
  <c r="E444" i="10"/>
  <c r="F444" i="10"/>
  <c r="H444" i="10"/>
  <c r="I444" i="10"/>
  <c r="J444" i="10"/>
  <c r="O444" i="10"/>
  <c r="P444" i="10"/>
  <c r="A445" i="10"/>
  <c r="B445" i="10"/>
  <c r="E445" i="10"/>
  <c r="F445" i="10"/>
  <c r="H445" i="10"/>
  <c r="I445" i="10"/>
  <c r="J445" i="10"/>
  <c r="O445" i="10"/>
  <c r="P445" i="10"/>
  <c r="A446" i="10"/>
  <c r="B446" i="10"/>
  <c r="E446" i="10"/>
  <c r="F446" i="10"/>
  <c r="H446" i="10"/>
  <c r="I446" i="10"/>
  <c r="J446" i="10"/>
  <c r="O446" i="10"/>
  <c r="P446" i="10"/>
  <c r="A447" i="10"/>
  <c r="B447" i="10"/>
  <c r="E447" i="10"/>
  <c r="F447" i="10"/>
  <c r="H447" i="10"/>
  <c r="I447" i="10"/>
  <c r="J447" i="10"/>
  <c r="O447" i="10"/>
  <c r="P447" i="10"/>
  <c r="A448" i="10"/>
  <c r="B448" i="10"/>
  <c r="E448" i="10"/>
  <c r="F448" i="10"/>
  <c r="H448" i="10"/>
  <c r="I448" i="10"/>
  <c r="J448" i="10"/>
  <c r="O448" i="10"/>
  <c r="P448" i="10"/>
  <c r="A449" i="10"/>
  <c r="B449" i="10"/>
  <c r="E449" i="10"/>
  <c r="F449" i="10"/>
  <c r="H449" i="10"/>
  <c r="I449" i="10"/>
  <c r="J449" i="10"/>
  <c r="O449" i="10"/>
  <c r="P449" i="10"/>
  <c r="A450" i="10"/>
  <c r="B450" i="10"/>
  <c r="E450" i="10"/>
  <c r="F450" i="10"/>
  <c r="H450" i="10"/>
  <c r="I450" i="10"/>
  <c r="J450" i="10"/>
  <c r="O450" i="10"/>
  <c r="P450" i="10"/>
  <c r="A451" i="10"/>
  <c r="B451" i="10"/>
  <c r="E451" i="10"/>
  <c r="F451" i="10"/>
  <c r="H451" i="10"/>
  <c r="I451" i="10"/>
  <c r="J451" i="10"/>
  <c r="O451" i="10"/>
  <c r="P451" i="10"/>
  <c r="A452" i="10"/>
  <c r="B452" i="10"/>
  <c r="E452" i="10"/>
  <c r="F452" i="10"/>
  <c r="H452" i="10"/>
  <c r="I452" i="10"/>
  <c r="J452" i="10"/>
  <c r="O452" i="10"/>
  <c r="P452" i="10"/>
  <c r="A453" i="10"/>
  <c r="B453" i="10"/>
  <c r="E453" i="10"/>
  <c r="F453" i="10"/>
  <c r="H453" i="10"/>
  <c r="I453" i="10"/>
  <c r="J453" i="10"/>
  <c r="O453" i="10"/>
  <c r="P453" i="10"/>
  <c r="A454" i="10"/>
  <c r="B454" i="10"/>
  <c r="E454" i="10"/>
  <c r="F454" i="10"/>
  <c r="H454" i="10"/>
  <c r="I454" i="10"/>
  <c r="J454" i="10"/>
  <c r="O454" i="10"/>
  <c r="P454" i="10"/>
  <c r="A455" i="10"/>
  <c r="B455" i="10"/>
  <c r="E455" i="10"/>
  <c r="F455" i="10"/>
  <c r="H455" i="10"/>
  <c r="I455" i="10"/>
  <c r="J455" i="10"/>
  <c r="O455" i="10"/>
  <c r="P455" i="10"/>
  <c r="A456" i="10"/>
  <c r="B456" i="10"/>
  <c r="E456" i="10"/>
  <c r="F456" i="10"/>
  <c r="H456" i="10"/>
  <c r="I456" i="10"/>
  <c r="J456" i="10"/>
  <c r="O456" i="10"/>
  <c r="P456" i="10"/>
  <c r="A457" i="10"/>
  <c r="B457" i="10"/>
  <c r="E457" i="10"/>
  <c r="F457" i="10"/>
  <c r="H457" i="10"/>
  <c r="I457" i="10"/>
  <c r="J457" i="10"/>
  <c r="O457" i="10"/>
  <c r="P457" i="10"/>
  <c r="A458" i="10"/>
  <c r="B458" i="10"/>
  <c r="E458" i="10"/>
  <c r="F458" i="10"/>
  <c r="H458" i="10"/>
  <c r="I458" i="10"/>
  <c r="J458" i="10"/>
  <c r="O458" i="10"/>
  <c r="P458" i="10"/>
  <c r="A459" i="10"/>
  <c r="B459" i="10"/>
  <c r="E459" i="10"/>
  <c r="F459" i="10"/>
  <c r="H459" i="10"/>
  <c r="I459" i="10"/>
  <c r="J459" i="10"/>
  <c r="O459" i="10"/>
  <c r="P459" i="10"/>
  <c r="A460" i="10"/>
  <c r="B460" i="10"/>
  <c r="E460" i="10"/>
  <c r="F460" i="10"/>
  <c r="H460" i="10"/>
  <c r="I460" i="10"/>
  <c r="J460" i="10"/>
  <c r="O460" i="10"/>
  <c r="P460" i="10"/>
  <c r="A461" i="10"/>
  <c r="B461" i="10"/>
  <c r="E461" i="10"/>
  <c r="F461" i="10"/>
  <c r="H461" i="10"/>
  <c r="I461" i="10"/>
  <c r="J461" i="10"/>
  <c r="O461" i="10"/>
  <c r="P461" i="10"/>
  <c r="A462" i="10"/>
  <c r="B462" i="10"/>
  <c r="E462" i="10"/>
  <c r="F462" i="10"/>
  <c r="H462" i="10"/>
  <c r="I462" i="10"/>
  <c r="J462" i="10"/>
  <c r="O462" i="10"/>
  <c r="P462" i="10"/>
  <c r="A463" i="10"/>
  <c r="B463" i="10"/>
  <c r="E463" i="10"/>
  <c r="F463" i="10"/>
  <c r="H463" i="10"/>
  <c r="I463" i="10"/>
  <c r="J463" i="10"/>
  <c r="O463" i="10"/>
  <c r="P463" i="10"/>
  <c r="A464" i="10"/>
  <c r="B464" i="10"/>
  <c r="E464" i="10"/>
  <c r="F464" i="10"/>
  <c r="H464" i="10"/>
  <c r="I464" i="10"/>
  <c r="J464" i="10"/>
  <c r="O464" i="10"/>
  <c r="P464" i="10"/>
  <c r="A465" i="10"/>
  <c r="B465" i="10"/>
  <c r="E465" i="10"/>
  <c r="F465" i="10"/>
  <c r="H465" i="10"/>
  <c r="I465" i="10"/>
  <c r="J465" i="10"/>
  <c r="O465" i="10"/>
  <c r="P465" i="10"/>
  <c r="A466" i="10"/>
  <c r="B466" i="10"/>
  <c r="E466" i="10"/>
  <c r="F466" i="10"/>
  <c r="H466" i="10"/>
  <c r="I466" i="10"/>
  <c r="J466" i="10"/>
  <c r="O466" i="10"/>
  <c r="P466" i="10"/>
  <c r="A467" i="10"/>
  <c r="B467" i="10"/>
  <c r="E467" i="10"/>
  <c r="F467" i="10"/>
  <c r="H467" i="10"/>
  <c r="I467" i="10"/>
  <c r="J467" i="10"/>
  <c r="O467" i="10"/>
  <c r="P467" i="10"/>
  <c r="A468" i="10"/>
  <c r="B468" i="10"/>
  <c r="E468" i="10"/>
  <c r="F468" i="10"/>
  <c r="H468" i="10"/>
  <c r="I468" i="10"/>
  <c r="J468" i="10"/>
  <c r="O468" i="10"/>
  <c r="P468" i="10"/>
  <c r="A469" i="10"/>
  <c r="B469" i="10"/>
  <c r="E469" i="10"/>
  <c r="F469" i="10"/>
  <c r="H469" i="10"/>
  <c r="I469" i="10"/>
  <c r="J469" i="10"/>
  <c r="O469" i="10"/>
  <c r="P469" i="10"/>
  <c r="A470" i="10"/>
  <c r="B470" i="10"/>
  <c r="E470" i="10"/>
  <c r="F470" i="10"/>
  <c r="H470" i="10"/>
  <c r="I470" i="10"/>
  <c r="J470" i="10"/>
  <c r="O470" i="10"/>
  <c r="P470" i="10"/>
  <c r="A471" i="10"/>
  <c r="B471" i="10"/>
  <c r="E471" i="10"/>
  <c r="F471" i="10"/>
  <c r="H471" i="10"/>
  <c r="I471" i="10"/>
  <c r="J471" i="10"/>
  <c r="O471" i="10"/>
  <c r="P471" i="10"/>
  <c r="A472" i="10"/>
  <c r="B472" i="10"/>
  <c r="E472" i="10"/>
  <c r="F472" i="10"/>
  <c r="H472" i="10"/>
  <c r="I472" i="10"/>
  <c r="J472" i="10"/>
  <c r="O472" i="10"/>
  <c r="P472" i="10"/>
  <c r="A473" i="10"/>
  <c r="B473" i="10"/>
  <c r="E473" i="10"/>
  <c r="F473" i="10"/>
  <c r="H473" i="10"/>
  <c r="I473" i="10"/>
  <c r="J473" i="10"/>
  <c r="O473" i="10"/>
  <c r="P473" i="10"/>
  <c r="A474" i="10"/>
  <c r="B474" i="10"/>
  <c r="E474" i="10"/>
  <c r="F474" i="10"/>
  <c r="H474" i="10"/>
  <c r="I474" i="10"/>
  <c r="J474" i="10"/>
  <c r="O474" i="10"/>
  <c r="P474" i="10"/>
  <c r="A475" i="10"/>
  <c r="B475" i="10"/>
  <c r="E475" i="10"/>
  <c r="F475" i="10"/>
  <c r="H475" i="10"/>
  <c r="I475" i="10"/>
  <c r="J475" i="10"/>
  <c r="O475" i="10"/>
  <c r="P475" i="10"/>
  <c r="A476" i="10"/>
  <c r="B476" i="10"/>
  <c r="E476" i="10"/>
  <c r="F476" i="10"/>
  <c r="H476" i="10"/>
  <c r="I476" i="10"/>
  <c r="J476" i="10"/>
  <c r="O476" i="10"/>
  <c r="P476" i="10"/>
  <c r="A477" i="10"/>
  <c r="B477" i="10"/>
  <c r="E477" i="10"/>
  <c r="F477" i="10"/>
  <c r="H477" i="10"/>
  <c r="I477" i="10"/>
  <c r="J477" i="10"/>
  <c r="O477" i="10"/>
  <c r="P477" i="10"/>
  <c r="A478" i="10"/>
  <c r="B478" i="10"/>
  <c r="E478" i="10"/>
  <c r="F478" i="10"/>
  <c r="H478" i="10"/>
  <c r="I478" i="10"/>
  <c r="J478" i="10"/>
  <c r="O478" i="10"/>
  <c r="P478" i="10"/>
  <c r="A479" i="10"/>
  <c r="B479" i="10"/>
  <c r="E479" i="10"/>
  <c r="F479" i="10"/>
  <c r="H479" i="10"/>
  <c r="I479" i="10"/>
  <c r="J479" i="10"/>
  <c r="O479" i="10"/>
  <c r="P479" i="10"/>
  <c r="A480" i="10"/>
  <c r="B480" i="10"/>
  <c r="E480" i="10"/>
  <c r="F480" i="10"/>
  <c r="H480" i="10"/>
  <c r="I480" i="10"/>
  <c r="J480" i="10"/>
  <c r="O480" i="10"/>
  <c r="P480" i="10"/>
  <c r="A481" i="10"/>
  <c r="B481" i="10"/>
  <c r="E481" i="10"/>
  <c r="F481" i="10"/>
  <c r="H481" i="10"/>
  <c r="I481" i="10"/>
  <c r="J481" i="10"/>
  <c r="O481" i="10"/>
  <c r="P481" i="10"/>
  <c r="A482" i="10"/>
  <c r="B482" i="10"/>
  <c r="E482" i="10"/>
  <c r="F482" i="10"/>
  <c r="H482" i="10"/>
  <c r="I482" i="10"/>
  <c r="J482" i="10"/>
  <c r="O482" i="10"/>
  <c r="P482" i="10"/>
  <c r="A483" i="10"/>
  <c r="B483" i="10"/>
  <c r="E483" i="10"/>
  <c r="F483" i="10"/>
  <c r="H483" i="10"/>
  <c r="I483" i="10"/>
  <c r="J483" i="10"/>
  <c r="O483" i="10"/>
  <c r="P483" i="10"/>
  <c r="A484" i="10"/>
  <c r="B484" i="10"/>
  <c r="E484" i="10"/>
  <c r="F484" i="10"/>
  <c r="H484" i="10"/>
  <c r="I484" i="10"/>
  <c r="J484" i="10"/>
  <c r="O484" i="10"/>
  <c r="P484" i="10"/>
  <c r="A485" i="10"/>
  <c r="B485" i="10"/>
  <c r="E485" i="10"/>
  <c r="F485" i="10"/>
  <c r="H485" i="10"/>
  <c r="I485" i="10"/>
  <c r="J485" i="10"/>
  <c r="O485" i="10"/>
  <c r="P485" i="10"/>
  <c r="A486" i="10"/>
  <c r="B486" i="10"/>
  <c r="E486" i="10"/>
  <c r="F486" i="10"/>
  <c r="H486" i="10"/>
  <c r="I486" i="10"/>
  <c r="J486" i="10"/>
  <c r="O486" i="10"/>
  <c r="P486" i="10"/>
  <c r="A487" i="10"/>
  <c r="B487" i="10"/>
  <c r="E487" i="10"/>
  <c r="F487" i="10"/>
  <c r="H487" i="10"/>
  <c r="I487" i="10"/>
  <c r="J487" i="10"/>
  <c r="O487" i="10"/>
  <c r="P487" i="10"/>
  <c r="A488" i="10"/>
  <c r="B488" i="10"/>
  <c r="E488" i="10"/>
  <c r="F488" i="10"/>
  <c r="H488" i="10"/>
  <c r="I488" i="10"/>
  <c r="J488" i="10"/>
  <c r="O488" i="10"/>
  <c r="P488" i="10"/>
  <c r="A489" i="10"/>
  <c r="B489" i="10"/>
  <c r="E489" i="10"/>
  <c r="F489" i="10"/>
  <c r="H489" i="10"/>
  <c r="I489" i="10"/>
  <c r="J489" i="10"/>
  <c r="O489" i="10"/>
  <c r="P489" i="10"/>
  <c r="A490" i="10"/>
  <c r="B490" i="10"/>
  <c r="E490" i="10"/>
  <c r="F490" i="10"/>
  <c r="H490" i="10"/>
  <c r="I490" i="10"/>
  <c r="J490" i="10"/>
  <c r="O490" i="10"/>
  <c r="P490" i="10"/>
  <c r="A491" i="10"/>
  <c r="B491" i="10"/>
  <c r="E491" i="10"/>
  <c r="F491" i="10"/>
  <c r="H491" i="10"/>
  <c r="I491" i="10"/>
  <c r="J491" i="10"/>
  <c r="O491" i="10"/>
  <c r="P491" i="10"/>
  <c r="A492" i="10"/>
  <c r="B492" i="10"/>
  <c r="E492" i="10"/>
  <c r="F492" i="10"/>
  <c r="H492" i="10"/>
  <c r="I492" i="10"/>
  <c r="J492" i="10"/>
  <c r="O492" i="10"/>
  <c r="P492" i="10"/>
  <c r="A493" i="10"/>
  <c r="B493" i="10"/>
  <c r="E493" i="10"/>
  <c r="F493" i="10"/>
  <c r="H493" i="10"/>
  <c r="I493" i="10"/>
  <c r="J493" i="10"/>
  <c r="O493" i="10"/>
  <c r="P493" i="10"/>
  <c r="A494" i="10"/>
  <c r="B494" i="10"/>
  <c r="E494" i="10"/>
  <c r="F494" i="10"/>
  <c r="H494" i="10"/>
  <c r="I494" i="10"/>
  <c r="J494" i="10"/>
  <c r="O494" i="10"/>
  <c r="P494" i="10"/>
  <c r="A495" i="10"/>
  <c r="B495" i="10"/>
  <c r="E495" i="10"/>
  <c r="F495" i="10"/>
  <c r="H495" i="10"/>
  <c r="I495" i="10"/>
  <c r="J495" i="10"/>
  <c r="O495" i="10"/>
  <c r="P495" i="10"/>
  <c r="A496" i="10"/>
  <c r="B496" i="10"/>
  <c r="E496" i="10"/>
  <c r="F496" i="10"/>
  <c r="H496" i="10"/>
  <c r="I496" i="10"/>
  <c r="J496" i="10"/>
  <c r="O496" i="10"/>
  <c r="P496" i="10"/>
  <c r="A497" i="10"/>
  <c r="B497" i="10"/>
  <c r="E497" i="10"/>
  <c r="F497" i="10"/>
  <c r="H497" i="10"/>
  <c r="I497" i="10"/>
  <c r="J497" i="10"/>
  <c r="O497" i="10"/>
  <c r="P497" i="10"/>
  <c r="A498" i="10"/>
  <c r="B498" i="10"/>
  <c r="E498" i="10"/>
  <c r="F498" i="10"/>
  <c r="H498" i="10"/>
  <c r="I498" i="10"/>
  <c r="J498" i="10"/>
  <c r="O498" i="10"/>
  <c r="P498" i="10"/>
  <c r="A499" i="10"/>
  <c r="B499" i="10"/>
  <c r="E499" i="10"/>
  <c r="F499" i="10"/>
  <c r="H499" i="10"/>
  <c r="I499" i="10"/>
  <c r="J499" i="10"/>
  <c r="O499" i="10"/>
  <c r="P499" i="10"/>
  <c r="A500" i="10"/>
  <c r="B500" i="10"/>
  <c r="E500" i="10"/>
  <c r="F500" i="10"/>
  <c r="H500" i="10"/>
  <c r="I500" i="10"/>
  <c r="J500" i="10"/>
  <c r="O500" i="10"/>
  <c r="P500" i="10"/>
  <c r="A501" i="10"/>
  <c r="B501" i="10"/>
  <c r="E501" i="10"/>
  <c r="F501" i="10"/>
  <c r="H501" i="10"/>
  <c r="I501" i="10"/>
  <c r="J501" i="10"/>
  <c r="O501" i="10"/>
  <c r="P501" i="10"/>
  <c r="A502" i="10"/>
  <c r="B502" i="10"/>
  <c r="E502" i="10"/>
  <c r="F502" i="10"/>
  <c r="H502" i="10"/>
  <c r="I502" i="10"/>
  <c r="J502" i="10"/>
  <c r="O502" i="10"/>
  <c r="P502" i="10"/>
  <c r="A503" i="10"/>
  <c r="B503" i="10"/>
  <c r="E503" i="10"/>
  <c r="F503" i="10"/>
  <c r="H503" i="10"/>
  <c r="I503" i="10"/>
  <c r="J503" i="10"/>
  <c r="O503" i="10"/>
  <c r="P503" i="10"/>
  <c r="A504" i="10"/>
  <c r="B504" i="10"/>
  <c r="E504" i="10"/>
  <c r="F504" i="10"/>
  <c r="H504" i="10"/>
  <c r="I504" i="10"/>
  <c r="J504" i="10"/>
  <c r="O504" i="10"/>
  <c r="P504" i="10"/>
  <c r="A505" i="10"/>
  <c r="B505" i="10"/>
  <c r="E505" i="10"/>
  <c r="F505" i="10"/>
  <c r="H505" i="10"/>
  <c r="I505" i="10"/>
  <c r="J505" i="10"/>
  <c r="O505" i="10"/>
  <c r="P505" i="10"/>
  <c r="A506" i="10"/>
  <c r="B506" i="10"/>
  <c r="E506" i="10"/>
  <c r="F506" i="10"/>
  <c r="H506" i="10"/>
  <c r="I506" i="10"/>
  <c r="J506" i="10"/>
  <c r="O506" i="10"/>
  <c r="P506" i="10"/>
  <c r="A507" i="10"/>
  <c r="B507" i="10"/>
  <c r="E507" i="10"/>
  <c r="F507" i="10"/>
  <c r="H507" i="10"/>
  <c r="I507" i="10"/>
  <c r="J507" i="10"/>
  <c r="O507" i="10"/>
  <c r="P507" i="10"/>
  <c r="A508" i="10"/>
  <c r="B508" i="10"/>
  <c r="E508" i="10"/>
  <c r="F508" i="10"/>
  <c r="H508" i="10"/>
  <c r="I508" i="10"/>
  <c r="J508" i="10"/>
  <c r="O508" i="10"/>
  <c r="P508" i="10"/>
  <c r="A509" i="10"/>
  <c r="B509" i="10"/>
  <c r="E509" i="10"/>
  <c r="F509" i="10"/>
  <c r="H509" i="10"/>
  <c r="I509" i="10"/>
  <c r="J509" i="10"/>
  <c r="O509" i="10"/>
  <c r="P509" i="10"/>
  <c r="A510" i="10"/>
  <c r="B510" i="10"/>
  <c r="E510" i="10"/>
  <c r="F510" i="10"/>
  <c r="H510" i="10"/>
  <c r="I510" i="10"/>
  <c r="J510" i="10"/>
  <c r="O510" i="10"/>
  <c r="P510" i="10"/>
  <c r="A511" i="10"/>
  <c r="B511" i="10"/>
  <c r="E511" i="10"/>
  <c r="F511" i="10"/>
  <c r="H511" i="10"/>
  <c r="I511" i="10"/>
  <c r="J511" i="10"/>
  <c r="O511" i="10"/>
  <c r="P511" i="10"/>
  <c r="A512" i="10"/>
  <c r="B512" i="10"/>
  <c r="E512" i="10"/>
  <c r="F512" i="10"/>
  <c r="H512" i="10"/>
  <c r="I512" i="10"/>
  <c r="J512" i="10"/>
  <c r="O512" i="10"/>
  <c r="P512" i="10"/>
  <c r="A513" i="10"/>
  <c r="B513" i="10"/>
  <c r="E513" i="10"/>
  <c r="F513" i="10"/>
  <c r="H513" i="10"/>
  <c r="I513" i="10"/>
  <c r="J513" i="10"/>
  <c r="O513" i="10"/>
  <c r="P513" i="10"/>
  <c r="A514" i="10"/>
  <c r="B514" i="10"/>
  <c r="E514" i="10"/>
  <c r="F514" i="10"/>
  <c r="H514" i="10"/>
  <c r="I514" i="10"/>
  <c r="J514" i="10"/>
  <c r="O514" i="10"/>
  <c r="P514" i="10"/>
  <c r="A515" i="10"/>
  <c r="B515" i="10"/>
  <c r="E515" i="10"/>
  <c r="F515" i="10"/>
  <c r="H515" i="10"/>
  <c r="I515" i="10"/>
  <c r="J515" i="10"/>
  <c r="O515" i="10"/>
  <c r="P515" i="10"/>
  <c r="A516" i="10"/>
  <c r="B516" i="10"/>
  <c r="E516" i="10"/>
  <c r="F516" i="10"/>
  <c r="H516" i="10"/>
  <c r="I516" i="10"/>
  <c r="J516" i="10"/>
  <c r="O516" i="10"/>
  <c r="P516" i="10"/>
  <c r="A517" i="10"/>
  <c r="B517" i="10"/>
  <c r="E517" i="10"/>
  <c r="F517" i="10"/>
  <c r="H517" i="10"/>
  <c r="I517" i="10"/>
  <c r="J517" i="10"/>
  <c r="O517" i="10"/>
  <c r="P517" i="10"/>
  <c r="A518" i="10"/>
  <c r="B518" i="10"/>
  <c r="E518" i="10"/>
  <c r="F518" i="10"/>
  <c r="H518" i="10"/>
  <c r="I518" i="10"/>
  <c r="J518" i="10"/>
  <c r="O518" i="10"/>
  <c r="P518" i="10"/>
  <c r="A519" i="10"/>
  <c r="B519" i="10"/>
  <c r="E519" i="10"/>
  <c r="F519" i="10"/>
  <c r="H519" i="10"/>
  <c r="I519" i="10"/>
  <c r="J519" i="10"/>
  <c r="O519" i="10"/>
  <c r="P519" i="10"/>
  <c r="A520" i="10"/>
  <c r="B520" i="10"/>
  <c r="E520" i="10"/>
  <c r="F520" i="10"/>
  <c r="H520" i="10"/>
  <c r="I520" i="10"/>
  <c r="J520" i="10"/>
  <c r="O520" i="10"/>
  <c r="P520" i="10"/>
  <c r="A521" i="10"/>
  <c r="B521" i="10"/>
  <c r="E521" i="10"/>
  <c r="F521" i="10"/>
  <c r="H521" i="10"/>
  <c r="I521" i="10"/>
  <c r="J521" i="10"/>
  <c r="O521" i="10"/>
  <c r="P521" i="10"/>
  <c r="A522" i="10"/>
  <c r="B522" i="10"/>
  <c r="E522" i="10"/>
  <c r="F522" i="10"/>
  <c r="H522" i="10"/>
  <c r="I522" i="10"/>
  <c r="J522" i="10"/>
  <c r="O522" i="10"/>
  <c r="P522" i="10"/>
  <c r="A523" i="10"/>
  <c r="B523" i="10"/>
  <c r="E523" i="10"/>
  <c r="F523" i="10"/>
  <c r="H523" i="10"/>
  <c r="I523" i="10"/>
  <c r="J523" i="10"/>
  <c r="O523" i="10"/>
  <c r="P523" i="10"/>
  <c r="A524" i="10"/>
  <c r="B524" i="10"/>
  <c r="E524" i="10"/>
  <c r="F524" i="10"/>
  <c r="H524" i="10"/>
  <c r="I524" i="10"/>
  <c r="J524" i="10"/>
  <c r="O524" i="10"/>
  <c r="P524" i="10"/>
  <c r="A525" i="10"/>
  <c r="B525" i="10"/>
  <c r="E525" i="10"/>
  <c r="F525" i="10"/>
  <c r="H525" i="10"/>
  <c r="I525" i="10"/>
  <c r="J525" i="10"/>
  <c r="O525" i="10"/>
  <c r="P525" i="10"/>
  <c r="A526" i="10"/>
  <c r="B526" i="10"/>
  <c r="E526" i="10"/>
  <c r="F526" i="10"/>
  <c r="H526" i="10"/>
  <c r="I526" i="10"/>
  <c r="J526" i="10"/>
  <c r="O526" i="10"/>
  <c r="P526" i="10"/>
  <c r="A527" i="10"/>
  <c r="B527" i="10"/>
  <c r="E527" i="10"/>
  <c r="F527" i="10"/>
  <c r="H527" i="10"/>
  <c r="I527" i="10"/>
  <c r="J527" i="10"/>
  <c r="O527" i="10"/>
  <c r="P527" i="10"/>
  <c r="A528" i="10"/>
  <c r="B528" i="10"/>
  <c r="E528" i="10"/>
  <c r="F528" i="10"/>
  <c r="H528" i="10"/>
  <c r="I528" i="10"/>
  <c r="J528" i="10"/>
  <c r="O528" i="10"/>
  <c r="P528" i="10"/>
  <c r="A529" i="10"/>
  <c r="B529" i="10"/>
  <c r="E529" i="10"/>
  <c r="F529" i="10"/>
  <c r="H529" i="10"/>
  <c r="I529" i="10"/>
  <c r="J529" i="10"/>
  <c r="O529" i="10"/>
  <c r="P529" i="10"/>
  <c r="A530" i="10"/>
  <c r="B530" i="10"/>
  <c r="E530" i="10"/>
  <c r="F530" i="10"/>
  <c r="H530" i="10"/>
  <c r="I530" i="10"/>
  <c r="J530" i="10"/>
  <c r="O530" i="10"/>
  <c r="P530" i="10"/>
  <c r="A531" i="10"/>
  <c r="B531" i="10"/>
  <c r="E531" i="10"/>
  <c r="F531" i="10"/>
  <c r="H531" i="10"/>
  <c r="I531" i="10"/>
  <c r="J531" i="10"/>
  <c r="O531" i="10"/>
  <c r="P531" i="10"/>
  <c r="A532" i="10"/>
  <c r="B532" i="10"/>
  <c r="E532" i="10"/>
  <c r="F532" i="10"/>
  <c r="H532" i="10"/>
  <c r="I532" i="10"/>
  <c r="J532" i="10"/>
  <c r="O532" i="10"/>
  <c r="P532" i="10"/>
  <c r="A533" i="10"/>
  <c r="B533" i="10"/>
  <c r="E533" i="10"/>
  <c r="F533" i="10"/>
  <c r="H533" i="10"/>
  <c r="I533" i="10"/>
  <c r="J533" i="10"/>
  <c r="O533" i="10"/>
  <c r="P533" i="10"/>
  <c r="A534" i="10"/>
  <c r="B534" i="10"/>
  <c r="E534" i="10"/>
  <c r="F534" i="10"/>
  <c r="H534" i="10"/>
  <c r="I534" i="10"/>
  <c r="J534" i="10"/>
  <c r="O534" i="10"/>
  <c r="P534" i="10"/>
  <c r="A535" i="10"/>
  <c r="B535" i="10"/>
  <c r="E535" i="10"/>
  <c r="F535" i="10"/>
  <c r="H535" i="10"/>
  <c r="I535" i="10"/>
  <c r="J535" i="10"/>
  <c r="O535" i="10"/>
  <c r="P535" i="10"/>
  <c r="A536" i="10"/>
  <c r="B536" i="10"/>
  <c r="E536" i="10"/>
  <c r="F536" i="10"/>
  <c r="H536" i="10"/>
  <c r="I536" i="10"/>
  <c r="J536" i="10"/>
  <c r="O536" i="10"/>
  <c r="P536" i="10"/>
  <c r="A537" i="10"/>
  <c r="B537" i="10"/>
  <c r="E537" i="10"/>
  <c r="F537" i="10"/>
  <c r="H537" i="10"/>
  <c r="I537" i="10"/>
  <c r="J537" i="10"/>
  <c r="O537" i="10"/>
  <c r="P537" i="10"/>
  <c r="A538" i="10"/>
  <c r="B538" i="10"/>
  <c r="E538" i="10"/>
  <c r="F538" i="10"/>
  <c r="H538" i="10"/>
  <c r="I538" i="10"/>
  <c r="J538" i="10"/>
  <c r="O538" i="10"/>
  <c r="P538" i="10"/>
  <c r="A539" i="10"/>
  <c r="B539" i="10"/>
  <c r="E539" i="10"/>
  <c r="F539" i="10"/>
  <c r="H539" i="10"/>
  <c r="I539" i="10"/>
  <c r="J539" i="10"/>
  <c r="O539" i="10"/>
  <c r="P539" i="10"/>
  <c r="A540" i="10"/>
  <c r="B540" i="10"/>
  <c r="E540" i="10"/>
  <c r="F540" i="10"/>
  <c r="H540" i="10"/>
  <c r="I540" i="10"/>
  <c r="J540" i="10"/>
  <c r="O540" i="10"/>
  <c r="P540" i="10"/>
  <c r="A541" i="10"/>
  <c r="B541" i="10"/>
  <c r="E541" i="10"/>
  <c r="F541" i="10"/>
  <c r="H541" i="10"/>
  <c r="I541" i="10"/>
  <c r="J541" i="10"/>
  <c r="O541" i="10"/>
  <c r="P541" i="10"/>
  <c r="A542" i="10"/>
  <c r="B542" i="10"/>
  <c r="E542" i="10"/>
  <c r="F542" i="10"/>
  <c r="H542" i="10"/>
  <c r="I542" i="10"/>
  <c r="J542" i="10"/>
  <c r="O542" i="10"/>
  <c r="P542" i="10"/>
  <c r="A543" i="10"/>
  <c r="B543" i="10"/>
  <c r="E543" i="10"/>
  <c r="F543" i="10"/>
  <c r="H543" i="10"/>
  <c r="I543" i="10"/>
  <c r="J543" i="10"/>
  <c r="O543" i="10"/>
  <c r="P543" i="10"/>
  <c r="A544" i="10"/>
  <c r="B544" i="10"/>
  <c r="E544" i="10"/>
  <c r="F544" i="10"/>
  <c r="H544" i="10"/>
  <c r="I544" i="10"/>
  <c r="J544" i="10"/>
  <c r="O544" i="10"/>
  <c r="P544" i="10"/>
  <c r="A545" i="10"/>
  <c r="B545" i="10"/>
  <c r="E545" i="10"/>
  <c r="F545" i="10"/>
  <c r="H545" i="10"/>
  <c r="I545" i="10"/>
  <c r="J545" i="10"/>
  <c r="O545" i="10"/>
  <c r="P545" i="10"/>
  <c r="A546" i="10"/>
  <c r="B546" i="10"/>
  <c r="E546" i="10"/>
  <c r="F546" i="10"/>
  <c r="H546" i="10"/>
  <c r="I546" i="10"/>
  <c r="J546" i="10"/>
  <c r="O546" i="10"/>
  <c r="P546" i="10"/>
  <c r="A547" i="10"/>
  <c r="B547" i="10"/>
  <c r="E547" i="10"/>
  <c r="F547" i="10"/>
  <c r="H547" i="10"/>
  <c r="I547" i="10"/>
  <c r="J547" i="10"/>
  <c r="O547" i="10"/>
  <c r="P547" i="10"/>
  <c r="A548" i="10"/>
  <c r="B548" i="10"/>
  <c r="E548" i="10"/>
  <c r="F548" i="10"/>
  <c r="H548" i="10"/>
  <c r="I548" i="10"/>
  <c r="J548" i="10"/>
  <c r="O548" i="10"/>
  <c r="P548" i="10"/>
  <c r="A549" i="10"/>
  <c r="B549" i="10"/>
  <c r="E549" i="10"/>
  <c r="F549" i="10"/>
  <c r="H549" i="10"/>
  <c r="I549" i="10"/>
  <c r="J549" i="10"/>
  <c r="O549" i="10"/>
  <c r="P549" i="10"/>
  <c r="A550" i="10"/>
  <c r="B550" i="10"/>
  <c r="E550" i="10"/>
  <c r="F550" i="10"/>
  <c r="H550" i="10"/>
  <c r="I550" i="10"/>
  <c r="J550" i="10"/>
  <c r="O550" i="10"/>
  <c r="P550" i="10"/>
  <c r="A551" i="10"/>
  <c r="B551" i="10"/>
  <c r="E551" i="10"/>
  <c r="F551" i="10"/>
  <c r="H551" i="10"/>
  <c r="I551" i="10"/>
  <c r="J551" i="10"/>
  <c r="O551" i="10"/>
  <c r="P551" i="10"/>
  <c r="A552" i="10"/>
  <c r="B552" i="10"/>
  <c r="E552" i="10"/>
  <c r="F552" i="10"/>
  <c r="H552" i="10"/>
  <c r="I552" i="10"/>
  <c r="J552" i="10"/>
  <c r="O552" i="10"/>
  <c r="P552" i="10"/>
  <c r="A553" i="10"/>
  <c r="B553" i="10"/>
  <c r="E553" i="10"/>
  <c r="F553" i="10"/>
  <c r="H553" i="10"/>
  <c r="I553" i="10"/>
  <c r="J553" i="10"/>
  <c r="O553" i="10"/>
  <c r="P553" i="10"/>
  <c r="A554" i="10"/>
  <c r="B554" i="10"/>
  <c r="E554" i="10"/>
  <c r="F554" i="10"/>
  <c r="H554" i="10"/>
  <c r="I554" i="10"/>
  <c r="J554" i="10"/>
  <c r="O554" i="10"/>
  <c r="P554" i="10"/>
  <c r="A555" i="10"/>
  <c r="B555" i="10"/>
  <c r="E555" i="10"/>
  <c r="F555" i="10"/>
  <c r="H555" i="10"/>
  <c r="I555" i="10"/>
  <c r="J555" i="10"/>
  <c r="O555" i="10"/>
  <c r="P555" i="10"/>
  <c r="A556" i="10"/>
  <c r="B556" i="10"/>
  <c r="E556" i="10"/>
  <c r="F556" i="10"/>
  <c r="H556" i="10"/>
  <c r="I556" i="10"/>
  <c r="J556" i="10"/>
  <c r="O556" i="10"/>
  <c r="P556" i="10"/>
  <c r="A557" i="10"/>
  <c r="B557" i="10"/>
  <c r="E557" i="10"/>
  <c r="F557" i="10"/>
  <c r="H557" i="10"/>
  <c r="I557" i="10"/>
  <c r="J557" i="10"/>
  <c r="O557" i="10"/>
  <c r="P557" i="10"/>
  <c r="A558" i="10"/>
  <c r="B558" i="10"/>
  <c r="E558" i="10"/>
  <c r="F558" i="10"/>
  <c r="H558" i="10"/>
  <c r="I558" i="10"/>
  <c r="J558" i="10"/>
  <c r="O558" i="10"/>
  <c r="P558" i="10"/>
  <c r="A559" i="10"/>
  <c r="B559" i="10"/>
  <c r="E559" i="10"/>
  <c r="F559" i="10"/>
  <c r="H559" i="10"/>
  <c r="I559" i="10"/>
  <c r="J559" i="10"/>
  <c r="O559" i="10"/>
  <c r="P559" i="10"/>
  <c r="A560" i="10"/>
  <c r="B560" i="10"/>
  <c r="E560" i="10"/>
  <c r="F560" i="10"/>
  <c r="H560" i="10"/>
  <c r="I560" i="10"/>
  <c r="J560" i="10"/>
  <c r="O560" i="10"/>
  <c r="P560" i="10"/>
  <c r="A561" i="10"/>
  <c r="B561" i="10"/>
  <c r="E561" i="10"/>
  <c r="F561" i="10"/>
  <c r="H561" i="10"/>
  <c r="I561" i="10"/>
  <c r="J561" i="10"/>
  <c r="O561" i="10"/>
  <c r="P561" i="10"/>
  <c r="A562" i="10"/>
  <c r="B562" i="10"/>
  <c r="E562" i="10"/>
  <c r="F562" i="10"/>
  <c r="H562" i="10"/>
  <c r="I562" i="10"/>
  <c r="J562" i="10"/>
  <c r="O562" i="10"/>
  <c r="P562" i="10"/>
  <c r="A563" i="10"/>
  <c r="B563" i="10"/>
  <c r="E563" i="10"/>
  <c r="F563" i="10"/>
  <c r="H563" i="10"/>
  <c r="I563" i="10"/>
  <c r="J563" i="10"/>
  <c r="O563" i="10"/>
  <c r="P563" i="10"/>
  <c r="A564" i="10"/>
  <c r="B564" i="10"/>
  <c r="E564" i="10"/>
  <c r="F564" i="10"/>
  <c r="H564" i="10"/>
  <c r="I564" i="10"/>
  <c r="J564" i="10"/>
  <c r="O564" i="10"/>
  <c r="P564" i="10"/>
  <c r="A565" i="10"/>
  <c r="B565" i="10"/>
  <c r="E565" i="10"/>
  <c r="F565" i="10"/>
  <c r="H565" i="10"/>
  <c r="I565" i="10"/>
  <c r="J565" i="10"/>
  <c r="O565" i="10"/>
  <c r="P565" i="10"/>
  <c r="A566" i="10"/>
  <c r="B566" i="10"/>
  <c r="E566" i="10"/>
  <c r="F566" i="10"/>
  <c r="H566" i="10"/>
  <c r="I566" i="10"/>
  <c r="J566" i="10"/>
  <c r="O566" i="10"/>
  <c r="P566" i="10"/>
  <c r="A567" i="10"/>
  <c r="B567" i="10"/>
  <c r="E567" i="10"/>
  <c r="F567" i="10"/>
  <c r="H567" i="10"/>
  <c r="I567" i="10"/>
  <c r="J567" i="10"/>
  <c r="O567" i="10"/>
  <c r="P567" i="10"/>
  <c r="A568" i="10"/>
  <c r="B568" i="10"/>
  <c r="E568" i="10"/>
  <c r="F568" i="10"/>
  <c r="H568" i="10"/>
  <c r="I568" i="10"/>
  <c r="J568" i="10"/>
  <c r="O568" i="10"/>
  <c r="P568" i="10"/>
  <c r="A569" i="10"/>
  <c r="B569" i="10"/>
  <c r="E569" i="10"/>
  <c r="F569" i="10"/>
  <c r="H569" i="10"/>
  <c r="I569" i="10"/>
  <c r="J569" i="10"/>
  <c r="O569" i="10"/>
  <c r="P569" i="10"/>
  <c r="A570" i="10"/>
  <c r="B570" i="10"/>
  <c r="E570" i="10"/>
  <c r="F570" i="10"/>
  <c r="H570" i="10"/>
  <c r="I570" i="10"/>
  <c r="J570" i="10"/>
  <c r="O570" i="10"/>
  <c r="P570" i="10"/>
  <c r="A571" i="10"/>
  <c r="B571" i="10"/>
  <c r="E571" i="10"/>
  <c r="F571" i="10"/>
  <c r="H571" i="10"/>
  <c r="I571" i="10"/>
  <c r="J571" i="10"/>
  <c r="O571" i="10"/>
  <c r="P571" i="10"/>
  <c r="A572" i="10"/>
  <c r="B572" i="10"/>
  <c r="E572" i="10"/>
  <c r="F572" i="10"/>
  <c r="H572" i="10"/>
  <c r="I572" i="10"/>
  <c r="J572" i="10"/>
  <c r="O572" i="10"/>
  <c r="P572" i="10"/>
  <c r="A573" i="10"/>
  <c r="B573" i="10"/>
  <c r="E573" i="10"/>
  <c r="F573" i="10"/>
  <c r="H573" i="10"/>
  <c r="I573" i="10"/>
  <c r="J573" i="10"/>
  <c r="O573" i="10"/>
  <c r="P573" i="10"/>
  <c r="A574" i="10"/>
  <c r="B574" i="10"/>
  <c r="E574" i="10"/>
  <c r="F574" i="10"/>
  <c r="H574" i="10"/>
  <c r="I574" i="10"/>
  <c r="J574" i="10"/>
  <c r="O574" i="10"/>
  <c r="P574" i="10"/>
  <c r="A575" i="10"/>
  <c r="B575" i="10"/>
  <c r="E575" i="10"/>
  <c r="F575" i="10"/>
  <c r="H575" i="10"/>
  <c r="I575" i="10"/>
  <c r="J575" i="10"/>
  <c r="O575" i="10"/>
  <c r="P575" i="10"/>
  <c r="A576" i="10"/>
  <c r="B576" i="10"/>
  <c r="E576" i="10"/>
  <c r="F576" i="10"/>
  <c r="H576" i="10"/>
  <c r="I576" i="10"/>
  <c r="J576" i="10"/>
  <c r="O576" i="10"/>
  <c r="P576" i="10"/>
  <c r="A577" i="10"/>
  <c r="B577" i="10"/>
  <c r="E577" i="10"/>
  <c r="F577" i="10"/>
  <c r="H577" i="10"/>
  <c r="I577" i="10"/>
  <c r="J577" i="10"/>
  <c r="O577" i="10"/>
  <c r="P577" i="10"/>
  <c r="A578" i="10"/>
  <c r="B578" i="10"/>
  <c r="E578" i="10"/>
  <c r="F578" i="10"/>
  <c r="H578" i="10"/>
  <c r="I578" i="10"/>
  <c r="J578" i="10"/>
  <c r="O578" i="10"/>
  <c r="P578" i="10"/>
  <c r="A579" i="10"/>
  <c r="B579" i="10"/>
  <c r="E579" i="10"/>
  <c r="F579" i="10"/>
  <c r="H579" i="10"/>
  <c r="I579" i="10"/>
  <c r="J579" i="10"/>
  <c r="O579" i="10"/>
  <c r="P579" i="10"/>
  <c r="A580" i="10"/>
  <c r="B580" i="10"/>
  <c r="E580" i="10"/>
  <c r="F580" i="10"/>
  <c r="H580" i="10"/>
  <c r="I580" i="10"/>
  <c r="J580" i="10"/>
  <c r="O580" i="10"/>
  <c r="P580" i="10"/>
  <c r="A581" i="10"/>
  <c r="B581" i="10"/>
  <c r="E581" i="10"/>
  <c r="F581" i="10"/>
  <c r="H581" i="10"/>
  <c r="I581" i="10"/>
  <c r="J581" i="10"/>
  <c r="O581" i="10"/>
  <c r="P581" i="10"/>
  <c r="A582" i="10"/>
  <c r="B582" i="10"/>
  <c r="E582" i="10"/>
  <c r="F582" i="10"/>
  <c r="H582" i="10"/>
  <c r="I582" i="10"/>
  <c r="J582" i="10"/>
  <c r="O582" i="10"/>
  <c r="P582" i="10"/>
  <c r="A583" i="10"/>
  <c r="B583" i="10"/>
  <c r="E583" i="10"/>
  <c r="F583" i="10"/>
  <c r="H583" i="10"/>
  <c r="I583" i="10"/>
  <c r="J583" i="10"/>
  <c r="O583" i="10"/>
  <c r="P583" i="10"/>
  <c r="A584" i="10"/>
  <c r="B584" i="10"/>
  <c r="E584" i="10"/>
  <c r="F584" i="10"/>
  <c r="H584" i="10"/>
  <c r="I584" i="10"/>
  <c r="J584" i="10"/>
  <c r="O584" i="10"/>
  <c r="P584" i="10"/>
  <c r="A585" i="10"/>
  <c r="B585" i="10"/>
  <c r="E585" i="10"/>
  <c r="F585" i="10"/>
  <c r="H585" i="10"/>
  <c r="I585" i="10"/>
  <c r="J585" i="10"/>
  <c r="O585" i="10"/>
  <c r="P585" i="10"/>
  <c r="A586" i="10"/>
  <c r="B586" i="10"/>
  <c r="E586" i="10"/>
  <c r="F586" i="10"/>
  <c r="H586" i="10"/>
  <c r="I586" i="10"/>
  <c r="J586" i="10"/>
  <c r="O586" i="10"/>
  <c r="P586" i="10"/>
  <c r="A587" i="10"/>
  <c r="B587" i="10"/>
  <c r="E587" i="10"/>
  <c r="F587" i="10"/>
  <c r="H587" i="10"/>
  <c r="I587" i="10"/>
  <c r="J587" i="10"/>
  <c r="O587" i="10"/>
  <c r="P587" i="10"/>
  <c r="A588" i="10"/>
  <c r="B588" i="10"/>
  <c r="E588" i="10"/>
  <c r="F588" i="10"/>
  <c r="H588" i="10"/>
  <c r="I588" i="10"/>
  <c r="J588" i="10"/>
  <c r="O588" i="10"/>
  <c r="P588" i="10"/>
  <c r="A589" i="10"/>
  <c r="B589" i="10"/>
  <c r="E589" i="10"/>
  <c r="F589" i="10"/>
  <c r="H589" i="10"/>
  <c r="I589" i="10"/>
  <c r="J589" i="10"/>
  <c r="O589" i="10"/>
  <c r="P589" i="10"/>
  <c r="A590" i="10"/>
  <c r="B590" i="10"/>
  <c r="E590" i="10"/>
  <c r="F590" i="10"/>
  <c r="H590" i="10"/>
  <c r="I590" i="10"/>
  <c r="J590" i="10"/>
  <c r="O590" i="10"/>
  <c r="P590" i="10"/>
  <c r="A591" i="10"/>
  <c r="B591" i="10"/>
  <c r="E591" i="10"/>
  <c r="F591" i="10"/>
  <c r="H591" i="10"/>
  <c r="I591" i="10"/>
  <c r="J591" i="10"/>
  <c r="O591" i="10"/>
  <c r="P591" i="10"/>
  <c r="A592" i="10"/>
  <c r="B592" i="10"/>
  <c r="E592" i="10"/>
  <c r="F592" i="10"/>
  <c r="H592" i="10"/>
  <c r="I592" i="10"/>
  <c r="J592" i="10"/>
  <c r="O592" i="10"/>
  <c r="P592" i="10"/>
  <c r="A593" i="10"/>
  <c r="B593" i="10"/>
  <c r="E593" i="10"/>
  <c r="F593" i="10"/>
  <c r="H593" i="10"/>
  <c r="I593" i="10"/>
  <c r="J593" i="10"/>
  <c r="O593" i="10"/>
  <c r="P593" i="10"/>
  <c r="A594" i="10"/>
  <c r="B594" i="10"/>
  <c r="E594" i="10"/>
  <c r="F594" i="10"/>
  <c r="H594" i="10"/>
  <c r="I594" i="10"/>
  <c r="J594" i="10"/>
  <c r="O594" i="10"/>
  <c r="P594" i="10"/>
  <c r="A595" i="10"/>
  <c r="B595" i="10"/>
  <c r="E595" i="10"/>
  <c r="F595" i="10"/>
  <c r="H595" i="10"/>
  <c r="I595" i="10"/>
  <c r="J595" i="10"/>
  <c r="O595" i="10"/>
  <c r="P595" i="10"/>
  <c r="A596" i="10"/>
  <c r="B596" i="10"/>
  <c r="E596" i="10"/>
  <c r="F596" i="10"/>
  <c r="H596" i="10"/>
  <c r="I596" i="10"/>
  <c r="J596" i="10"/>
  <c r="O596" i="10"/>
  <c r="P596" i="10"/>
  <c r="A597" i="10"/>
  <c r="B597" i="10"/>
  <c r="E597" i="10"/>
  <c r="F597" i="10"/>
  <c r="H597" i="10"/>
  <c r="I597" i="10"/>
  <c r="J597" i="10"/>
  <c r="O597" i="10"/>
  <c r="P597" i="10"/>
  <c r="A598" i="10"/>
  <c r="B598" i="10"/>
  <c r="E598" i="10"/>
  <c r="F598" i="10"/>
  <c r="H598" i="10"/>
  <c r="I598" i="10"/>
  <c r="J598" i="10"/>
  <c r="O598" i="10"/>
  <c r="P598" i="10"/>
  <c r="A599" i="10"/>
  <c r="B599" i="10"/>
  <c r="E599" i="10"/>
  <c r="F599" i="10"/>
  <c r="H599" i="10"/>
  <c r="I599" i="10"/>
  <c r="J599" i="10"/>
  <c r="O599" i="10"/>
  <c r="P599" i="10"/>
  <c r="A600" i="10"/>
  <c r="B600" i="10"/>
  <c r="E600" i="10"/>
  <c r="F600" i="10"/>
  <c r="H600" i="10"/>
  <c r="I600" i="10"/>
  <c r="J600" i="10"/>
  <c r="O600" i="10"/>
  <c r="P600" i="10"/>
  <c r="A601" i="10"/>
  <c r="B601" i="10"/>
  <c r="E601" i="10"/>
  <c r="F601" i="10"/>
  <c r="H601" i="10"/>
  <c r="I601" i="10"/>
  <c r="J601" i="10"/>
  <c r="O601" i="10"/>
  <c r="P601" i="10"/>
  <c r="A602" i="10"/>
  <c r="B602" i="10"/>
  <c r="E602" i="10"/>
  <c r="F602" i="10"/>
  <c r="H602" i="10"/>
  <c r="I602" i="10"/>
  <c r="J602" i="10"/>
  <c r="O602" i="10"/>
  <c r="P602" i="10"/>
  <c r="A603" i="10"/>
  <c r="B603" i="10"/>
  <c r="E603" i="10"/>
  <c r="F603" i="10"/>
  <c r="H603" i="10"/>
  <c r="I603" i="10"/>
  <c r="J603" i="10"/>
  <c r="O603" i="10"/>
  <c r="P603" i="10"/>
  <c r="A604" i="10"/>
  <c r="B604" i="10"/>
  <c r="E604" i="10"/>
  <c r="F604" i="10"/>
  <c r="H604" i="10"/>
  <c r="I604" i="10"/>
  <c r="J604" i="10"/>
  <c r="O604" i="10"/>
  <c r="P604" i="10"/>
  <c r="A605" i="10"/>
  <c r="B605" i="10"/>
  <c r="E605" i="10"/>
  <c r="F605" i="10"/>
  <c r="H605" i="10"/>
  <c r="I605" i="10"/>
  <c r="J605" i="10"/>
  <c r="O605" i="10"/>
  <c r="P605" i="10"/>
  <c r="A606" i="10"/>
  <c r="B606" i="10"/>
  <c r="E606" i="10"/>
  <c r="F606" i="10"/>
  <c r="H606" i="10"/>
  <c r="I606" i="10"/>
  <c r="J606" i="10"/>
  <c r="O606" i="10"/>
  <c r="P606" i="10"/>
  <c r="A607" i="10"/>
  <c r="B607" i="10"/>
  <c r="E607" i="10"/>
  <c r="F607" i="10"/>
  <c r="H607" i="10"/>
  <c r="I607" i="10"/>
  <c r="J607" i="10"/>
  <c r="O607" i="10"/>
  <c r="P607" i="10"/>
  <c r="A608" i="10"/>
  <c r="B608" i="10"/>
  <c r="E608" i="10"/>
  <c r="F608" i="10"/>
  <c r="H608" i="10"/>
  <c r="I608" i="10"/>
  <c r="J608" i="10"/>
  <c r="O608" i="10"/>
  <c r="P608" i="10"/>
  <c r="A609" i="10"/>
  <c r="B609" i="10"/>
  <c r="E609" i="10"/>
  <c r="F609" i="10"/>
  <c r="H609" i="10"/>
  <c r="I609" i="10"/>
  <c r="J609" i="10"/>
  <c r="O609" i="10"/>
  <c r="P609" i="10"/>
  <c r="A610" i="10"/>
  <c r="B610" i="10"/>
  <c r="E610" i="10"/>
  <c r="F610" i="10"/>
  <c r="H610" i="10"/>
  <c r="I610" i="10"/>
  <c r="J610" i="10"/>
  <c r="O610" i="10"/>
  <c r="P610" i="10"/>
  <c r="A611" i="10"/>
  <c r="B611" i="10"/>
  <c r="E611" i="10"/>
  <c r="F611" i="10"/>
  <c r="H611" i="10"/>
  <c r="I611" i="10"/>
  <c r="J611" i="10"/>
  <c r="O611" i="10"/>
  <c r="P611" i="10"/>
  <c r="A612" i="10"/>
  <c r="B612" i="10"/>
  <c r="E612" i="10"/>
  <c r="F612" i="10"/>
  <c r="H612" i="10"/>
  <c r="I612" i="10"/>
  <c r="J612" i="10"/>
  <c r="O612" i="10"/>
  <c r="P612" i="10"/>
  <c r="A613" i="10"/>
  <c r="B613" i="10"/>
  <c r="E613" i="10"/>
  <c r="F613" i="10"/>
  <c r="H613" i="10"/>
  <c r="I613" i="10"/>
  <c r="J613" i="10"/>
  <c r="O613" i="10"/>
  <c r="P613" i="10"/>
  <c r="A614" i="10"/>
  <c r="B614" i="10"/>
  <c r="E614" i="10"/>
  <c r="F614" i="10"/>
  <c r="H614" i="10"/>
  <c r="I614" i="10"/>
  <c r="J614" i="10"/>
  <c r="O614" i="10"/>
  <c r="P614" i="10"/>
  <c r="A615" i="10"/>
  <c r="B615" i="10"/>
  <c r="E615" i="10"/>
  <c r="F615" i="10"/>
  <c r="H615" i="10"/>
  <c r="I615" i="10"/>
  <c r="J615" i="10"/>
  <c r="O615" i="10"/>
  <c r="P615" i="10"/>
  <c r="A616" i="10"/>
  <c r="B616" i="10"/>
  <c r="E616" i="10"/>
  <c r="F616" i="10"/>
  <c r="H616" i="10"/>
  <c r="I616" i="10"/>
  <c r="J616" i="10"/>
  <c r="O616" i="10"/>
  <c r="P616" i="10"/>
  <c r="A617" i="10"/>
  <c r="B617" i="10"/>
  <c r="E617" i="10"/>
  <c r="F617" i="10"/>
  <c r="H617" i="10"/>
  <c r="I617" i="10"/>
  <c r="J617" i="10"/>
  <c r="O617" i="10"/>
  <c r="P617" i="10"/>
  <c r="A618" i="10"/>
  <c r="B618" i="10"/>
  <c r="E618" i="10"/>
  <c r="F618" i="10"/>
  <c r="H618" i="10"/>
  <c r="I618" i="10"/>
  <c r="J618" i="10"/>
  <c r="O618" i="10"/>
  <c r="P618" i="10"/>
  <c r="A619" i="10"/>
  <c r="B619" i="10"/>
  <c r="E619" i="10"/>
  <c r="F619" i="10"/>
  <c r="H619" i="10"/>
  <c r="I619" i="10"/>
  <c r="J619" i="10"/>
  <c r="O619" i="10"/>
  <c r="P619" i="10"/>
  <c r="A620" i="10"/>
  <c r="B620" i="10"/>
  <c r="E620" i="10"/>
  <c r="F620" i="10"/>
  <c r="H620" i="10"/>
  <c r="I620" i="10"/>
  <c r="J620" i="10"/>
  <c r="O620" i="10"/>
  <c r="P620" i="10"/>
  <c r="A621" i="10"/>
  <c r="B621" i="10"/>
  <c r="E621" i="10"/>
  <c r="F621" i="10"/>
  <c r="H621" i="10"/>
  <c r="I621" i="10"/>
  <c r="J621" i="10"/>
  <c r="O621" i="10"/>
  <c r="P621" i="10"/>
  <c r="A622" i="10"/>
  <c r="B622" i="10"/>
  <c r="E622" i="10"/>
  <c r="F622" i="10"/>
  <c r="H622" i="10"/>
  <c r="I622" i="10"/>
  <c r="J622" i="10"/>
  <c r="O622" i="10"/>
  <c r="P622" i="10"/>
  <c r="A623" i="10"/>
  <c r="B623" i="10"/>
  <c r="E623" i="10"/>
  <c r="F623" i="10"/>
  <c r="H623" i="10"/>
  <c r="I623" i="10"/>
  <c r="J623" i="10"/>
  <c r="O623" i="10"/>
  <c r="P623" i="10"/>
  <c r="A624" i="10"/>
  <c r="B624" i="10"/>
  <c r="E624" i="10"/>
  <c r="F624" i="10"/>
  <c r="H624" i="10"/>
  <c r="I624" i="10"/>
  <c r="J624" i="10"/>
  <c r="O624" i="10"/>
  <c r="P624" i="10"/>
  <c r="A625" i="10"/>
  <c r="B625" i="10"/>
  <c r="E625" i="10"/>
  <c r="F625" i="10"/>
  <c r="H625" i="10"/>
  <c r="I625" i="10"/>
  <c r="J625" i="10"/>
  <c r="O625" i="10"/>
  <c r="P625" i="10"/>
  <c r="A626" i="10"/>
  <c r="B626" i="10"/>
  <c r="E626" i="10"/>
  <c r="F626" i="10"/>
  <c r="H626" i="10"/>
  <c r="I626" i="10"/>
  <c r="J626" i="10"/>
  <c r="O626" i="10"/>
  <c r="P626" i="10"/>
  <c r="A627" i="10"/>
  <c r="B627" i="10"/>
  <c r="E627" i="10"/>
  <c r="F627" i="10"/>
  <c r="H627" i="10"/>
  <c r="I627" i="10"/>
  <c r="J627" i="10"/>
  <c r="O627" i="10"/>
  <c r="P627" i="10"/>
  <c r="A628" i="10"/>
  <c r="B628" i="10"/>
  <c r="E628" i="10"/>
  <c r="F628" i="10"/>
  <c r="H628" i="10"/>
  <c r="I628" i="10"/>
  <c r="J628" i="10"/>
  <c r="O628" i="10"/>
  <c r="P628" i="10"/>
  <c r="A629" i="10"/>
  <c r="B629" i="10"/>
  <c r="E629" i="10"/>
  <c r="F629" i="10"/>
  <c r="H629" i="10"/>
  <c r="I629" i="10"/>
  <c r="J629" i="10"/>
  <c r="O629" i="10"/>
  <c r="P629" i="10"/>
  <c r="A630" i="10"/>
  <c r="B630" i="10"/>
  <c r="E630" i="10"/>
  <c r="F630" i="10"/>
  <c r="H630" i="10"/>
  <c r="I630" i="10"/>
  <c r="J630" i="10"/>
  <c r="O630" i="10"/>
  <c r="P630" i="10"/>
  <c r="A631" i="10"/>
  <c r="B631" i="10"/>
  <c r="E631" i="10"/>
  <c r="F631" i="10"/>
  <c r="H631" i="10"/>
  <c r="I631" i="10"/>
  <c r="J631" i="10"/>
  <c r="O631" i="10"/>
  <c r="P631" i="10"/>
  <c r="A632" i="10"/>
  <c r="B632" i="10"/>
  <c r="E632" i="10"/>
  <c r="F632" i="10"/>
  <c r="H632" i="10"/>
  <c r="I632" i="10"/>
  <c r="J632" i="10"/>
  <c r="O632" i="10"/>
  <c r="P632" i="10"/>
  <c r="A633" i="10"/>
  <c r="B633" i="10"/>
  <c r="E633" i="10"/>
  <c r="F633" i="10"/>
  <c r="H633" i="10"/>
  <c r="I633" i="10"/>
  <c r="J633" i="10"/>
  <c r="O633" i="10"/>
  <c r="P633" i="10"/>
  <c r="A634" i="10"/>
  <c r="B634" i="10"/>
  <c r="E634" i="10"/>
  <c r="F634" i="10"/>
  <c r="H634" i="10"/>
  <c r="I634" i="10"/>
  <c r="J634" i="10"/>
  <c r="O634" i="10"/>
  <c r="P634" i="10"/>
  <c r="A635" i="10"/>
  <c r="B635" i="10"/>
  <c r="E635" i="10"/>
  <c r="F635" i="10"/>
  <c r="H635" i="10"/>
  <c r="I635" i="10"/>
  <c r="J635" i="10"/>
  <c r="O635" i="10"/>
  <c r="P635" i="10"/>
  <c r="A636" i="10"/>
  <c r="B636" i="10"/>
  <c r="E636" i="10"/>
  <c r="F636" i="10"/>
  <c r="H636" i="10"/>
  <c r="I636" i="10"/>
  <c r="J636" i="10"/>
  <c r="O636" i="10"/>
  <c r="P636" i="10"/>
  <c r="A637" i="10"/>
  <c r="B637" i="10"/>
  <c r="E637" i="10"/>
  <c r="F637" i="10"/>
  <c r="H637" i="10"/>
  <c r="I637" i="10"/>
  <c r="J637" i="10"/>
  <c r="O637" i="10"/>
  <c r="P637" i="10"/>
  <c r="A638" i="10"/>
  <c r="B638" i="10"/>
  <c r="E638" i="10"/>
  <c r="F638" i="10"/>
  <c r="H638" i="10"/>
  <c r="I638" i="10"/>
  <c r="J638" i="10"/>
  <c r="O638" i="10"/>
  <c r="P638" i="10"/>
  <c r="A639" i="10"/>
  <c r="B639" i="10"/>
  <c r="E639" i="10"/>
  <c r="F639" i="10"/>
  <c r="H639" i="10"/>
  <c r="I639" i="10"/>
  <c r="J639" i="10"/>
  <c r="O639" i="10"/>
  <c r="P639" i="10"/>
  <c r="A640" i="10"/>
  <c r="B640" i="10"/>
  <c r="E640" i="10"/>
  <c r="F640" i="10"/>
  <c r="H640" i="10"/>
  <c r="I640" i="10"/>
  <c r="J640" i="10"/>
  <c r="O640" i="10"/>
  <c r="P640" i="10"/>
  <c r="A641" i="10"/>
  <c r="B641" i="10"/>
  <c r="E641" i="10"/>
  <c r="F641" i="10"/>
  <c r="H641" i="10"/>
  <c r="I641" i="10"/>
  <c r="J641" i="10"/>
  <c r="O641" i="10"/>
  <c r="P641" i="10"/>
  <c r="A642" i="10"/>
  <c r="B642" i="10"/>
  <c r="E642" i="10"/>
  <c r="F642" i="10"/>
  <c r="H642" i="10"/>
  <c r="I642" i="10"/>
  <c r="J642" i="10"/>
  <c r="O642" i="10"/>
  <c r="P642" i="10"/>
  <c r="A643" i="10"/>
  <c r="B643" i="10"/>
  <c r="E643" i="10"/>
  <c r="F643" i="10"/>
  <c r="H643" i="10"/>
  <c r="I643" i="10"/>
  <c r="J643" i="10"/>
  <c r="O643" i="10"/>
  <c r="P643" i="10"/>
  <c r="A644" i="10"/>
  <c r="B644" i="10"/>
  <c r="E644" i="10"/>
  <c r="F644" i="10"/>
  <c r="H644" i="10"/>
  <c r="I644" i="10"/>
  <c r="J644" i="10"/>
  <c r="O644" i="10"/>
  <c r="P644" i="10"/>
  <c r="A645" i="10"/>
  <c r="B645" i="10"/>
  <c r="E645" i="10"/>
  <c r="F645" i="10"/>
  <c r="H645" i="10"/>
  <c r="I645" i="10"/>
  <c r="J645" i="10"/>
  <c r="O645" i="10"/>
  <c r="P645" i="10"/>
  <c r="A646" i="10"/>
  <c r="B646" i="10"/>
  <c r="E646" i="10"/>
  <c r="F646" i="10"/>
  <c r="H646" i="10"/>
  <c r="I646" i="10"/>
  <c r="J646" i="10"/>
  <c r="O646" i="10"/>
  <c r="P646" i="10"/>
  <c r="A647" i="10"/>
  <c r="B647" i="10"/>
  <c r="E647" i="10"/>
  <c r="F647" i="10"/>
  <c r="H647" i="10"/>
  <c r="I647" i="10"/>
  <c r="J647" i="10"/>
  <c r="O647" i="10"/>
  <c r="P647" i="10"/>
  <c r="A648" i="10"/>
  <c r="B648" i="10"/>
  <c r="E648" i="10"/>
  <c r="F648" i="10"/>
  <c r="H648" i="10"/>
  <c r="I648" i="10"/>
  <c r="J648" i="10"/>
  <c r="O648" i="10"/>
  <c r="P648" i="10"/>
  <c r="A649" i="10"/>
  <c r="B649" i="10"/>
  <c r="E649" i="10"/>
  <c r="F649" i="10"/>
  <c r="H649" i="10"/>
  <c r="I649" i="10"/>
  <c r="J649" i="10"/>
  <c r="O649" i="10"/>
  <c r="P649" i="10"/>
  <c r="A650" i="10"/>
  <c r="B650" i="10"/>
  <c r="E650" i="10"/>
  <c r="F650" i="10"/>
  <c r="H650" i="10"/>
  <c r="I650" i="10"/>
  <c r="J650" i="10"/>
  <c r="O650" i="10"/>
  <c r="P650" i="10"/>
  <c r="A651" i="10"/>
  <c r="B651" i="10"/>
  <c r="E651" i="10"/>
  <c r="F651" i="10"/>
  <c r="H651" i="10"/>
  <c r="I651" i="10"/>
  <c r="J651" i="10"/>
  <c r="O651" i="10"/>
  <c r="P651" i="10"/>
  <c r="A652" i="10"/>
  <c r="B652" i="10"/>
  <c r="E652" i="10"/>
  <c r="F652" i="10"/>
  <c r="H652" i="10"/>
  <c r="I652" i="10"/>
  <c r="J652" i="10"/>
  <c r="O652" i="10"/>
  <c r="P652" i="10"/>
  <c r="A653" i="10"/>
  <c r="B653" i="10"/>
  <c r="E653" i="10"/>
  <c r="F653" i="10"/>
  <c r="H653" i="10"/>
  <c r="I653" i="10"/>
  <c r="J653" i="10"/>
  <c r="O653" i="10"/>
  <c r="P653" i="10"/>
  <c r="A654" i="10"/>
  <c r="B654" i="10"/>
  <c r="E654" i="10"/>
  <c r="F654" i="10"/>
  <c r="H654" i="10"/>
  <c r="I654" i="10"/>
  <c r="J654" i="10"/>
  <c r="O654" i="10"/>
  <c r="P654" i="10"/>
  <c r="A655" i="10"/>
  <c r="B655" i="10"/>
  <c r="E655" i="10"/>
  <c r="F655" i="10"/>
  <c r="H655" i="10"/>
  <c r="I655" i="10"/>
  <c r="J655" i="10"/>
  <c r="O655" i="10"/>
  <c r="P655" i="10"/>
  <c r="A656" i="10"/>
  <c r="B656" i="10"/>
  <c r="E656" i="10"/>
  <c r="F656" i="10"/>
  <c r="H656" i="10"/>
  <c r="I656" i="10"/>
  <c r="J656" i="10"/>
  <c r="O656" i="10"/>
  <c r="P656" i="10"/>
  <c r="A657" i="10"/>
  <c r="B657" i="10"/>
  <c r="E657" i="10"/>
  <c r="F657" i="10"/>
  <c r="H657" i="10"/>
  <c r="I657" i="10"/>
  <c r="J657" i="10"/>
  <c r="O657" i="10"/>
  <c r="P657" i="10"/>
  <c r="A658" i="10"/>
  <c r="B658" i="10"/>
  <c r="E658" i="10"/>
  <c r="F658" i="10"/>
  <c r="H658" i="10"/>
  <c r="I658" i="10"/>
  <c r="J658" i="10"/>
  <c r="O658" i="10"/>
  <c r="P658" i="10"/>
  <c r="A659" i="10"/>
  <c r="B659" i="10"/>
  <c r="E659" i="10"/>
  <c r="F659" i="10"/>
  <c r="H659" i="10"/>
  <c r="I659" i="10"/>
  <c r="J659" i="10"/>
  <c r="O659" i="10"/>
  <c r="P659" i="10"/>
  <c r="A660" i="10"/>
  <c r="B660" i="10"/>
  <c r="E660" i="10"/>
  <c r="F660" i="10"/>
  <c r="H660" i="10"/>
  <c r="I660" i="10"/>
  <c r="J660" i="10"/>
  <c r="O660" i="10"/>
  <c r="P660" i="10"/>
  <c r="A661" i="10"/>
  <c r="B661" i="10"/>
  <c r="E661" i="10"/>
  <c r="F661" i="10"/>
  <c r="H661" i="10"/>
  <c r="I661" i="10"/>
  <c r="J661" i="10"/>
  <c r="O661" i="10"/>
  <c r="P661" i="10"/>
  <c r="A662" i="10"/>
  <c r="B662" i="10"/>
  <c r="E662" i="10"/>
  <c r="F662" i="10"/>
  <c r="H662" i="10"/>
  <c r="I662" i="10"/>
  <c r="J662" i="10"/>
  <c r="O662" i="10"/>
  <c r="P662" i="10"/>
  <c r="A663" i="10"/>
  <c r="B663" i="10"/>
  <c r="E663" i="10"/>
  <c r="F663" i="10"/>
  <c r="H663" i="10"/>
  <c r="I663" i="10"/>
  <c r="J663" i="10"/>
  <c r="O663" i="10"/>
  <c r="P663" i="10"/>
  <c r="A664" i="10"/>
  <c r="B664" i="10"/>
  <c r="E664" i="10"/>
  <c r="F664" i="10"/>
  <c r="H664" i="10"/>
  <c r="I664" i="10"/>
  <c r="J664" i="10"/>
  <c r="O664" i="10"/>
  <c r="P664" i="10"/>
  <c r="A665" i="10"/>
  <c r="B665" i="10"/>
  <c r="E665" i="10"/>
  <c r="F665" i="10"/>
  <c r="H665" i="10"/>
  <c r="I665" i="10"/>
  <c r="J665" i="10"/>
  <c r="O665" i="10"/>
  <c r="P665" i="10"/>
  <c r="A666" i="10"/>
  <c r="B666" i="10"/>
  <c r="E666" i="10"/>
  <c r="F666" i="10"/>
  <c r="H666" i="10"/>
  <c r="I666" i="10"/>
  <c r="J666" i="10"/>
  <c r="O666" i="10"/>
  <c r="P666" i="10"/>
  <c r="A667" i="10"/>
  <c r="B667" i="10"/>
  <c r="E667" i="10"/>
  <c r="F667" i="10"/>
  <c r="H667" i="10"/>
  <c r="I667" i="10"/>
  <c r="J667" i="10"/>
  <c r="O667" i="10"/>
  <c r="P667" i="10"/>
  <c r="A668" i="10"/>
  <c r="B668" i="10"/>
  <c r="E668" i="10"/>
  <c r="F668" i="10"/>
  <c r="H668" i="10"/>
  <c r="I668" i="10"/>
  <c r="J668" i="10"/>
  <c r="O668" i="10"/>
  <c r="P668" i="10"/>
  <c r="A669" i="10"/>
  <c r="B669" i="10"/>
  <c r="E669" i="10"/>
  <c r="F669" i="10"/>
  <c r="H669" i="10"/>
  <c r="I669" i="10"/>
  <c r="J669" i="10"/>
  <c r="O669" i="10"/>
  <c r="P669" i="10"/>
  <c r="A670" i="10"/>
  <c r="B670" i="10"/>
  <c r="E670" i="10"/>
  <c r="F670" i="10"/>
  <c r="H670" i="10"/>
  <c r="I670" i="10"/>
  <c r="J670" i="10"/>
  <c r="O670" i="10"/>
  <c r="P670" i="10"/>
  <c r="A671" i="10"/>
  <c r="B671" i="10"/>
  <c r="E671" i="10"/>
  <c r="F671" i="10"/>
  <c r="H671" i="10"/>
  <c r="I671" i="10"/>
  <c r="J671" i="10"/>
  <c r="O671" i="10"/>
  <c r="P671" i="10"/>
  <c r="A672" i="10"/>
  <c r="B672" i="10"/>
  <c r="E672" i="10"/>
  <c r="F672" i="10"/>
  <c r="H672" i="10"/>
  <c r="I672" i="10"/>
  <c r="J672" i="10"/>
  <c r="O672" i="10"/>
  <c r="P672" i="10"/>
  <c r="A673" i="10"/>
  <c r="B673" i="10"/>
  <c r="E673" i="10"/>
  <c r="F673" i="10"/>
  <c r="H673" i="10"/>
  <c r="I673" i="10"/>
  <c r="J673" i="10"/>
  <c r="O673" i="10"/>
  <c r="P673" i="10"/>
  <c r="A674" i="10"/>
  <c r="B674" i="10"/>
  <c r="E674" i="10"/>
  <c r="F674" i="10"/>
  <c r="H674" i="10"/>
  <c r="I674" i="10"/>
  <c r="J674" i="10"/>
  <c r="O674" i="10"/>
  <c r="P674" i="10"/>
  <c r="A675" i="10"/>
  <c r="B675" i="10"/>
  <c r="E675" i="10"/>
  <c r="F675" i="10"/>
  <c r="H675" i="10"/>
  <c r="I675" i="10"/>
  <c r="J675" i="10"/>
  <c r="O675" i="10"/>
  <c r="P675" i="10"/>
  <c r="A676" i="10"/>
  <c r="B676" i="10"/>
  <c r="E676" i="10"/>
  <c r="F676" i="10"/>
  <c r="H676" i="10"/>
  <c r="I676" i="10"/>
  <c r="J676" i="10"/>
  <c r="O676" i="10"/>
  <c r="P676" i="10"/>
  <c r="A677" i="10"/>
  <c r="B677" i="10"/>
  <c r="E677" i="10"/>
  <c r="F677" i="10"/>
  <c r="H677" i="10"/>
  <c r="I677" i="10"/>
  <c r="J677" i="10"/>
  <c r="O677" i="10"/>
  <c r="P677" i="10"/>
  <c r="A678" i="10"/>
  <c r="B678" i="10"/>
  <c r="E678" i="10"/>
  <c r="F678" i="10"/>
  <c r="H678" i="10"/>
  <c r="I678" i="10"/>
  <c r="J678" i="10"/>
  <c r="O678" i="10"/>
  <c r="P678" i="10"/>
  <c r="A679" i="10"/>
  <c r="B679" i="10"/>
  <c r="E679" i="10"/>
  <c r="F679" i="10"/>
  <c r="H679" i="10"/>
  <c r="I679" i="10"/>
  <c r="J679" i="10"/>
  <c r="O679" i="10"/>
  <c r="P679" i="10"/>
  <c r="A680" i="10"/>
  <c r="B680" i="10"/>
  <c r="E680" i="10"/>
  <c r="F680" i="10"/>
  <c r="H680" i="10"/>
  <c r="I680" i="10"/>
  <c r="J680" i="10"/>
  <c r="O680" i="10"/>
  <c r="P680" i="10"/>
  <c r="A681" i="10"/>
  <c r="B681" i="10"/>
  <c r="E681" i="10"/>
  <c r="F681" i="10"/>
  <c r="H681" i="10"/>
  <c r="I681" i="10"/>
  <c r="J681" i="10"/>
  <c r="O681" i="10"/>
  <c r="P681" i="10"/>
  <c r="A682" i="10"/>
  <c r="B682" i="10"/>
  <c r="E682" i="10"/>
  <c r="F682" i="10"/>
  <c r="H682" i="10"/>
  <c r="I682" i="10"/>
  <c r="J682" i="10"/>
  <c r="O682" i="10"/>
  <c r="P682" i="10"/>
  <c r="A683" i="10"/>
  <c r="B683" i="10"/>
  <c r="E683" i="10"/>
  <c r="F683" i="10"/>
  <c r="H683" i="10"/>
  <c r="I683" i="10"/>
  <c r="J683" i="10"/>
  <c r="O683" i="10"/>
  <c r="P683" i="10"/>
  <c r="A684" i="10"/>
  <c r="B684" i="10"/>
  <c r="E684" i="10"/>
  <c r="F684" i="10"/>
  <c r="H684" i="10"/>
  <c r="I684" i="10"/>
  <c r="J684" i="10"/>
  <c r="O684" i="10"/>
  <c r="P684" i="10"/>
  <c r="A685" i="10"/>
  <c r="B685" i="10"/>
  <c r="E685" i="10"/>
  <c r="F685" i="10"/>
  <c r="H685" i="10"/>
  <c r="I685" i="10"/>
  <c r="J685" i="10"/>
  <c r="O685" i="10"/>
  <c r="P685" i="10"/>
  <c r="A686" i="10"/>
  <c r="B686" i="10"/>
  <c r="E686" i="10"/>
  <c r="F686" i="10"/>
  <c r="H686" i="10"/>
  <c r="I686" i="10"/>
  <c r="J686" i="10"/>
  <c r="O686" i="10"/>
  <c r="P686" i="10"/>
  <c r="A687" i="10"/>
  <c r="B687" i="10"/>
  <c r="E687" i="10"/>
  <c r="F687" i="10"/>
  <c r="H687" i="10"/>
  <c r="I687" i="10"/>
  <c r="J687" i="10"/>
  <c r="O687" i="10"/>
  <c r="P687" i="10"/>
  <c r="A688" i="10"/>
  <c r="B688" i="10"/>
  <c r="E688" i="10"/>
  <c r="F688" i="10"/>
  <c r="H688" i="10"/>
  <c r="I688" i="10"/>
  <c r="J688" i="10"/>
  <c r="O688" i="10"/>
  <c r="P688" i="10"/>
  <c r="A689" i="10"/>
  <c r="B689" i="10"/>
  <c r="E689" i="10"/>
  <c r="F689" i="10"/>
  <c r="H689" i="10"/>
  <c r="I689" i="10"/>
  <c r="J689" i="10"/>
  <c r="O689" i="10"/>
  <c r="P689" i="10"/>
  <c r="A690" i="10"/>
  <c r="B690" i="10"/>
  <c r="E690" i="10"/>
  <c r="F690" i="10"/>
  <c r="H690" i="10"/>
  <c r="I690" i="10"/>
  <c r="J690" i="10"/>
  <c r="O690" i="10"/>
  <c r="P690" i="10"/>
  <c r="A691" i="10"/>
  <c r="B691" i="10"/>
  <c r="E691" i="10"/>
  <c r="F691" i="10"/>
  <c r="H691" i="10"/>
  <c r="I691" i="10"/>
  <c r="J691" i="10"/>
  <c r="O691" i="10"/>
  <c r="P691" i="10"/>
  <c r="A692" i="10"/>
  <c r="B692" i="10"/>
  <c r="E692" i="10"/>
  <c r="F692" i="10"/>
  <c r="H692" i="10"/>
  <c r="I692" i="10"/>
  <c r="J692" i="10"/>
  <c r="O692" i="10"/>
  <c r="P692" i="10"/>
  <c r="A693" i="10"/>
  <c r="B693" i="10"/>
  <c r="E693" i="10"/>
  <c r="F693" i="10"/>
  <c r="H693" i="10"/>
  <c r="I693" i="10"/>
  <c r="J693" i="10"/>
  <c r="O693" i="10"/>
  <c r="P693" i="10"/>
  <c r="A694" i="10"/>
  <c r="B694" i="10"/>
  <c r="E694" i="10"/>
  <c r="F694" i="10"/>
  <c r="H694" i="10"/>
  <c r="I694" i="10"/>
  <c r="J694" i="10"/>
  <c r="O694" i="10"/>
  <c r="P694" i="10"/>
  <c r="A695" i="10"/>
  <c r="B695" i="10"/>
  <c r="E695" i="10"/>
  <c r="F695" i="10"/>
  <c r="H695" i="10"/>
  <c r="I695" i="10"/>
  <c r="J695" i="10"/>
  <c r="O695" i="10"/>
  <c r="P695" i="10"/>
  <c r="A696" i="10"/>
  <c r="B696" i="10"/>
  <c r="E696" i="10"/>
  <c r="F696" i="10"/>
  <c r="H696" i="10"/>
  <c r="I696" i="10"/>
  <c r="J696" i="10"/>
  <c r="O696" i="10"/>
  <c r="P696" i="10"/>
  <c r="A697" i="10"/>
  <c r="B697" i="10"/>
  <c r="E697" i="10"/>
  <c r="F697" i="10"/>
  <c r="H697" i="10"/>
  <c r="I697" i="10"/>
  <c r="J697" i="10"/>
  <c r="O697" i="10"/>
  <c r="P697" i="10"/>
  <c r="A698" i="10"/>
  <c r="B698" i="10"/>
  <c r="E698" i="10"/>
  <c r="F698" i="10"/>
  <c r="H698" i="10"/>
  <c r="I698" i="10"/>
  <c r="J698" i="10"/>
  <c r="O698" i="10"/>
  <c r="P698" i="10"/>
  <c r="A699" i="10"/>
  <c r="B699" i="10"/>
  <c r="E699" i="10"/>
  <c r="F699" i="10"/>
  <c r="H699" i="10"/>
  <c r="I699" i="10"/>
  <c r="J699" i="10"/>
  <c r="O699" i="10"/>
  <c r="P699" i="10"/>
  <c r="A700" i="10"/>
  <c r="B700" i="10"/>
  <c r="E700" i="10"/>
  <c r="F700" i="10"/>
  <c r="H700" i="10"/>
  <c r="I700" i="10"/>
  <c r="J700" i="10"/>
  <c r="O700" i="10"/>
  <c r="P700" i="10"/>
  <c r="A701" i="10"/>
  <c r="B701" i="10"/>
  <c r="E701" i="10"/>
  <c r="F701" i="10"/>
  <c r="H701" i="10"/>
  <c r="I701" i="10"/>
  <c r="J701" i="10"/>
  <c r="O701" i="10"/>
  <c r="P701" i="10"/>
  <c r="A702" i="10"/>
  <c r="B702" i="10"/>
  <c r="E702" i="10"/>
  <c r="F702" i="10"/>
  <c r="H702" i="10"/>
  <c r="I702" i="10"/>
  <c r="J702" i="10"/>
  <c r="O702" i="10"/>
  <c r="P702" i="10"/>
  <c r="A703" i="10"/>
  <c r="B703" i="10"/>
  <c r="E703" i="10"/>
  <c r="F703" i="10"/>
  <c r="H703" i="10"/>
  <c r="I703" i="10"/>
  <c r="J703" i="10"/>
  <c r="O703" i="10"/>
  <c r="P703" i="10"/>
  <c r="A704" i="10"/>
  <c r="B704" i="10"/>
  <c r="E704" i="10"/>
  <c r="F704" i="10"/>
  <c r="H704" i="10"/>
  <c r="I704" i="10"/>
  <c r="J704" i="10"/>
  <c r="O704" i="10"/>
  <c r="P704" i="10"/>
  <c r="A705" i="10"/>
  <c r="B705" i="10"/>
  <c r="E705" i="10"/>
  <c r="F705" i="10"/>
  <c r="H705" i="10"/>
  <c r="I705" i="10"/>
  <c r="J705" i="10"/>
  <c r="O705" i="10"/>
  <c r="P705" i="10"/>
  <c r="A706" i="10"/>
  <c r="B706" i="10"/>
  <c r="E706" i="10"/>
  <c r="F706" i="10"/>
  <c r="H706" i="10"/>
  <c r="I706" i="10"/>
  <c r="J706" i="10"/>
  <c r="O706" i="10"/>
  <c r="P706" i="10"/>
  <c r="A707" i="10"/>
  <c r="B707" i="10"/>
  <c r="E707" i="10"/>
  <c r="F707" i="10"/>
  <c r="H707" i="10"/>
  <c r="I707" i="10"/>
  <c r="J707" i="10"/>
  <c r="O707" i="10"/>
  <c r="P707" i="10"/>
  <c r="A708" i="10"/>
  <c r="B708" i="10"/>
  <c r="E708" i="10"/>
  <c r="F708" i="10"/>
  <c r="H708" i="10"/>
  <c r="I708" i="10"/>
  <c r="J708" i="10"/>
  <c r="O708" i="10"/>
  <c r="P708" i="10"/>
  <c r="A709" i="10"/>
  <c r="B709" i="10"/>
  <c r="E709" i="10"/>
  <c r="F709" i="10"/>
  <c r="H709" i="10"/>
  <c r="I709" i="10"/>
  <c r="J709" i="10"/>
  <c r="O709" i="10"/>
  <c r="P709" i="10"/>
  <c r="A710" i="10"/>
  <c r="B710" i="10"/>
  <c r="E710" i="10"/>
  <c r="F710" i="10"/>
  <c r="H710" i="10"/>
  <c r="I710" i="10"/>
  <c r="J710" i="10"/>
  <c r="O710" i="10"/>
  <c r="P710" i="10"/>
  <c r="A711" i="10"/>
  <c r="B711" i="10"/>
  <c r="E711" i="10"/>
  <c r="F711" i="10"/>
  <c r="H711" i="10"/>
  <c r="I711" i="10"/>
  <c r="J711" i="10"/>
  <c r="O711" i="10"/>
  <c r="P711" i="10"/>
  <c r="A712" i="10"/>
  <c r="B712" i="10"/>
  <c r="E712" i="10"/>
  <c r="F712" i="10"/>
  <c r="H712" i="10"/>
  <c r="I712" i="10"/>
  <c r="J712" i="10"/>
  <c r="O712" i="10"/>
  <c r="P712" i="10"/>
  <c r="A713" i="10"/>
  <c r="B713" i="10"/>
  <c r="E713" i="10"/>
  <c r="F713" i="10"/>
  <c r="H713" i="10"/>
  <c r="I713" i="10"/>
  <c r="J713" i="10"/>
  <c r="O713" i="10"/>
  <c r="P713" i="10"/>
  <c r="A714" i="10"/>
  <c r="B714" i="10"/>
  <c r="E714" i="10"/>
  <c r="F714" i="10"/>
  <c r="H714" i="10"/>
  <c r="I714" i="10"/>
  <c r="J714" i="10"/>
  <c r="O714" i="10"/>
  <c r="P714" i="10"/>
  <c r="A715" i="10"/>
  <c r="B715" i="10"/>
  <c r="E715" i="10"/>
  <c r="F715" i="10"/>
  <c r="H715" i="10"/>
  <c r="I715" i="10"/>
  <c r="J715" i="10"/>
  <c r="O715" i="10"/>
  <c r="P715" i="10"/>
  <c r="A716" i="10"/>
  <c r="B716" i="10"/>
  <c r="E716" i="10"/>
  <c r="F716" i="10"/>
  <c r="H716" i="10"/>
  <c r="I716" i="10"/>
  <c r="J716" i="10"/>
  <c r="O716" i="10"/>
  <c r="P716" i="10"/>
  <c r="A717" i="10"/>
  <c r="B717" i="10"/>
  <c r="E717" i="10"/>
  <c r="F717" i="10"/>
  <c r="H717" i="10"/>
  <c r="I717" i="10"/>
  <c r="J717" i="10"/>
  <c r="O717" i="10"/>
  <c r="P717" i="10"/>
  <c r="A718" i="10"/>
  <c r="B718" i="10"/>
  <c r="E718" i="10"/>
  <c r="F718" i="10"/>
  <c r="H718" i="10"/>
  <c r="I718" i="10"/>
  <c r="J718" i="10"/>
  <c r="O718" i="10"/>
  <c r="P718" i="10"/>
  <c r="A719" i="10"/>
  <c r="B719" i="10"/>
  <c r="E719" i="10"/>
  <c r="F719" i="10"/>
  <c r="H719" i="10"/>
  <c r="I719" i="10"/>
  <c r="J719" i="10"/>
  <c r="O719" i="10"/>
  <c r="P719" i="10"/>
  <c r="A720" i="10"/>
  <c r="B720" i="10"/>
  <c r="E720" i="10"/>
  <c r="F720" i="10"/>
  <c r="H720" i="10"/>
  <c r="I720" i="10"/>
  <c r="J720" i="10"/>
  <c r="O720" i="10"/>
  <c r="P720" i="10"/>
  <c r="A721" i="10"/>
  <c r="B721" i="10"/>
  <c r="E721" i="10"/>
  <c r="F721" i="10"/>
  <c r="H721" i="10"/>
  <c r="I721" i="10"/>
  <c r="J721" i="10"/>
  <c r="O721" i="10"/>
  <c r="P721" i="10"/>
  <c r="A722" i="10"/>
  <c r="B722" i="10"/>
  <c r="E722" i="10"/>
  <c r="F722" i="10"/>
  <c r="H722" i="10"/>
  <c r="I722" i="10"/>
  <c r="J722" i="10"/>
  <c r="O722" i="10"/>
  <c r="P722" i="10"/>
  <c r="A723" i="10"/>
  <c r="B723" i="10"/>
  <c r="E723" i="10"/>
  <c r="F723" i="10"/>
  <c r="H723" i="10"/>
  <c r="I723" i="10"/>
  <c r="J723" i="10"/>
  <c r="O723" i="10"/>
  <c r="P723" i="10"/>
  <c r="A724" i="10"/>
  <c r="B724" i="10"/>
  <c r="E724" i="10"/>
  <c r="F724" i="10"/>
  <c r="H724" i="10"/>
  <c r="I724" i="10"/>
  <c r="J724" i="10"/>
  <c r="O724" i="10"/>
  <c r="P724" i="10"/>
  <c r="A725" i="10"/>
  <c r="B725" i="10"/>
  <c r="E725" i="10"/>
  <c r="F725" i="10"/>
  <c r="H725" i="10"/>
  <c r="I725" i="10"/>
  <c r="J725" i="10"/>
  <c r="O725" i="10"/>
  <c r="P725" i="10"/>
  <c r="A726" i="10"/>
  <c r="B726" i="10"/>
  <c r="E726" i="10"/>
  <c r="F726" i="10"/>
  <c r="H726" i="10"/>
  <c r="I726" i="10"/>
  <c r="J726" i="10"/>
  <c r="O726" i="10"/>
  <c r="P726" i="10"/>
  <c r="A727" i="10"/>
  <c r="B727" i="10"/>
  <c r="E727" i="10"/>
  <c r="F727" i="10"/>
  <c r="H727" i="10"/>
  <c r="I727" i="10"/>
  <c r="J727" i="10"/>
  <c r="O727" i="10"/>
  <c r="P727" i="10"/>
  <c r="A728" i="10"/>
  <c r="B728" i="10"/>
  <c r="E728" i="10"/>
  <c r="F728" i="10"/>
  <c r="H728" i="10"/>
  <c r="I728" i="10"/>
  <c r="J728" i="10"/>
  <c r="O728" i="10"/>
  <c r="P728" i="10"/>
  <c r="A729" i="10"/>
  <c r="B729" i="10"/>
  <c r="E729" i="10"/>
  <c r="F729" i="10"/>
  <c r="H729" i="10"/>
  <c r="I729" i="10"/>
  <c r="J729" i="10"/>
  <c r="O729" i="10"/>
  <c r="P729" i="10"/>
  <c r="A730" i="10"/>
  <c r="B730" i="10"/>
  <c r="E730" i="10"/>
  <c r="F730" i="10"/>
  <c r="H730" i="10"/>
  <c r="I730" i="10"/>
  <c r="J730" i="10"/>
  <c r="O730" i="10"/>
  <c r="P730" i="10"/>
  <c r="A731" i="10"/>
  <c r="B731" i="10"/>
  <c r="E731" i="10"/>
  <c r="F731" i="10"/>
  <c r="H731" i="10"/>
  <c r="I731" i="10"/>
  <c r="J731" i="10"/>
  <c r="O731" i="10"/>
  <c r="P731" i="10"/>
  <c r="A732" i="10"/>
  <c r="B732" i="10"/>
  <c r="E732" i="10"/>
  <c r="F732" i="10"/>
  <c r="H732" i="10"/>
  <c r="I732" i="10"/>
  <c r="J732" i="10"/>
  <c r="O732" i="10"/>
  <c r="P732" i="10"/>
  <c r="A733" i="10"/>
  <c r="B733" i="10"/>
  <c r="E733" i="10"/>
  <c r="F733" i="10"/>
  <c r="H733" i="10"/>
  <c r="I733" i="10"/>
  <c r="J733" i="10"/>
  <c r="O733" i="10"/>
  <c r="P733" i="10"/>
  <c r="A734" i="10"/>
  <c r="B734" i="10"/>
  <c r="E734" i="10"/>
  <c r="F734" i="10"/>
  <c r="H734" i="10"/>
  <c r="I734" i="10"/>
  <c r="J734" i="10"/>
  <c r="O734" i="10"/>
  <c r="P734" i="10"/>
  <c r="A735" i="10"/>
  <c r="B735" i="10"/>
  <c r="E735" i="10"/>
  <c r="F735" i="10"/>
  <c r="H735" i="10"/>
  <c r="I735" i="10"/>
  <c r="J735" i="10"/>
  <c r="O735" i="10"/>
  <c r="P735" i="10"/>
  <c r="A736" i="10"/>
  <c r="B736" i="10"/>
  <c r="E736" i="10"/>
  <c r="F736" i="10"/>
  <c r="H736" i="10"/>
  <c r="I736" i="10"/>
  <c r="J736" i="10"/>
  <c r="O736" i="10"/>
  <c r="P736" i="10"/>
  <c r="A737" i="10"/>
  <c r="B737" i="10"/>
  <c r="E737" i="10"/>
  <c r="F737" i="10"/>
  <c r="H737" i="10"/>
  <c r="I737" i="10"/>
  <c r="J737" i="10"/>
  <c r="O737" i="10"/>
  <c r="P737" i="10"/>
  <c r="A738" i="10"/>
  <c r="B738" i="10"/>
  <c r="E738" i="10"/>
  <c r="F738" i="10"/>
  <c r="H738" i="10"/>
  <c r="I738" i="10"/>
  <c r="J738" i="10"/>
  <c r="O738" i="10"/>
  <c r="P738" i="10"/>
  <c r="A739" i="10"/>
  <c r="B739" i="10"/>
  <c r="E739" i="10"/>
  <c r="F739" i="10"/>
  <c r="H739" i="10"/>
  <c r="I739" i="10"/>
  <c r="J739" i="10"/>
  <c r="O739" i="10"/>
  <c r="P739" i="10"/>
  <c r="A740" i="10"/>
  <c r="B740" i="10"/>
  <c r="E740" i="10"/>
  <c r="F740" i="10"/>
  <c r="H740" i="10"/>
  <c r="I740" i="10"/>
  <c r="J740" i="10"/>
  <c r="O740" i="10"/>
  <c r="P740" i="10"/>
  <c r="A741" i="10"/>
  <c r="B741" i="10"/>
  <c r="E741" i="10"/>
  <c r="F741" i="10"/>
  <c r="H741" i="10"/>
  <c r="I741" i="10"/>
  <c r="J741" i="10"/>
  <c r="O741" i="10"/>
  <c r="P741" i="10"/>
  <c r="A742" i="10"/>
  <c r="B742" i="10"/>
  <c r="E742" i="10"/>
  <c r="F742" i="10"/>
  <c r="H742" i="10"/>
  <c r="I742" i="10"/>
  <c r="J742" i="10"/>
  <c r="O742" i="10"/>
  <c r="P742" i="10"/>
  <c r="A743" i="10"/>
  <c r="B743" i="10"/>
  <c r="E743" i="10"/>
  <c r="F743" i="10"/>
  <c r="H743" i="10"/>
  <c r="I743" i="10"/>
  <c r="J743" i="10"/>
  <c r="O743" i="10"/>
  <c r="P743" i="10"/>
  <c r="A744" i="10"/>
  <c r="B744" i="10"/>
  <c r="E744" i="10"/>
  <c r="F744" i="10"/>
  <c r="H744" i="10"/>
  <c r="I744" i="10"/>
  <c r="J744" i="10"/>
  <c r="O744" i="10"/>
  <c r="P744" i="10"/>
  <c r="A745" i="10"/>
  <c r="B745" i="10"/>
  <c r="E745" i="10"/>
  <c r="F745" i="10"/>
  <c r="H745" i="10"/>
  <c r="I745" i="10"/>
  <c r="J745" i="10"/>
  <c r="O745" i="10"/>
  <c r="P745" i="10"/>
  <c r="A746" i="10"/>
  <c r="B746" i="10"/>
  <c r="E746" i="10"/>
  <c r="F746" i="10"/>
  <c r="H746" i="10"/>
  <c r="I746" i="10"/>
  <c r="J746" i="10"/>
  <c r="O746" i="10"/>
  <c r="P746" i="10"/>
  <c r="A747" i="10"/>
  <c r="B747" i="10"/>
  <c r="E747" i="10"/>
  <c r="F747" i="10"/>
  <c r="H747" i="10"/>
  <c r="I747" i="10"/>
  <c r="J747" i="10"/>
  <c r="O747" i="10"/>
  <c r="P747" i="10"/>
  <c r="A748" i="10"/>
  <c r="B748" i="10"/>
  <c r="E748" i="10"/>
  <c r="F748" i="10"/>
  <c r="H748" i="10"/>
  <c r="I748" i="10"/>
  <c r="J748" i="10"/>
  <c r="O748" i="10"/>
  <c r="P748" i="10"/>
  <c r="A749" i="10"/>
  <c r="B749" i="10"/>
  <c r="E749" i="10"/>
  <c r="F749" i="10"/>
  <c r="H749" i="10"/>
  <c r="I749" i="10"/>
  <c r="J749" i="10"/>
  <c r="O749" i="10"/>
  <c r="P749" i="10"/>
  <c r="A750" i="10"/>
  <c r="B750" i="10"/>
  <c r="E750" i="10"/>
  <c r="F750" i="10"/>
  <c r="H750" i="10"/>
  <c r="I750" i="10"/>
  <c r="J750" i="10"/>
  <c r="O750" i="10"/>
  <c r="P750" i="10"/>
  <c r="A751" i="10"/>
  <c r="B751" i="10"/>
  <c r="E751" i="10"/>
  <c r="F751" i="10"/>
  <c r="H751" i="10"/>
  <c r="I751" i="10"/>
  <c r="J751" i="10"/>
  <c r="O751" i="10"/>
  <c r="P751" i="10"/>
  <c r="A752" i="10"/>
  <c r="B752" i="10"/>
  <c r="E752" i="10"/>
  <c r="F752" i="10"/>
  <c r="H752" i="10"/>
  <c r="I752" i="10"/>
  <c r="J752" i="10"/>
  <c r="O752" i="10"/>
  <c r="P752" i="10"/>
  <c r="A753" i="10"/>
  <c r="B753" i="10"/>
  <c r="E753" i="10"/>
  <c r="F753" i="10"/>
  <c r="H753" i="10"/>
  <c r="I753" i="10"/>
  <c r="J753" i="10"/>
  <c r="O753" i="10"/>
  <c r="P753" i="10"/>
  <c r="A754" i="10"/>
  <c r="B754" i="10"/>
  <c r="E754" i="10"/>
  <c r="F754" i="10"/>
  <c r="H754" i="10"/>
  <c r="I754" i="10"/>
  <c r="J754" i="10"/>
  <c r="O754" i="10"/>
  <c r="P754" i="10"/>
  <c r="A755" i="10"/>
  <c r="B755" i="10"/>
  <c r="E755" i="10"/>
  <c r="F755" i="10"/>
  <c r="H755" i="10"/>
  <c r="I755" i="10"/>
  <c r="J755" i="10"/>
  <c r="O755" i="10"/>
  <c r="P755" i="10"/>
  <c r="A756" i="10"/>
  <c r="B756" i="10"/>
  <c r="E756" i="10"/>
  <c r="F756" i="10"/>
  <c r="H756" i="10"/>
  <c r="I756" i="10"/>
  <c r="J756" i="10"/>
  <c r="O756" i="10"/>
  <c r="P756" i="10"/>
  <c r="A757" i="10"/>
  <c r="B757" i="10"/>
  <c r="E757" i="10"/>
  <c r="F757" i="10"/>
  <c r="H757" i="10"/>
  <c r="I757" i="10"/>
  <c r="J757" i="10"/>
  <c r="O757" i="10"/>
  <c r="P757" i="10"/>
  <c r="A758" i="10"/>
  <c r="B758" i="10"/>
  <c r="E758" i="10"/>
  <c r="F758" i="10"/>
  <c r="H758" i="10"/>
  <c r="I758" i="10"/>
  <c r="J758" i="10"/>
  <c r="O758" i="10"/>
  <c r="P758" i="10"/>
  <c r="A759" i="10"/>
  <c r="B759" i="10"/>
  <c r="E759" i="10"/>
  <c r="F759" i="10"/>
  <c r="H759" i="10"/>
  <c r="I759" i="10"/>
  <c r="J759" i="10"/>
  <c r="O759" i="10"/>
  <c r="P759" i="10"/>
  <c r="A760" i="10"/>
  <c r="B760" i="10"/>
  <c r="E760" i="10"/>
  <c r="F760" i="10"/>
  <c r="H760" i="10"/>
  <c r="I760" i="10"/>
  <c r="J760" i="10"/>
  <c r="O760" i="10"/>
  <c r="P760" i="10"/>
  <c r="A761" i="10"/>
  <c r="B761" i="10"/>
  <c r="E761" i="10"/>
  <c r="F761" i="10"/>
  <c r="H761" i="10"/>
  <c r="I761" i="10"/>
  <c r="J761" i="10"/>
  <c r="O761" i="10"/>
  <c r="P761" i="10"/>
  <c r="A762" i="10"/>
  <c r="B762" i="10"/>
  <c r="E762" i="10"/>
  <c r="F762" i="10"/>
  <c r="H762" i="10"/>
  <c r="I762" i="10"/>
  <c r="J762" i="10"/>
  <c r="O762" i="10"/>
  <c r="P762" i="10"/>
  <c r="A763" i="10"/>
  <c r="B763" i="10"/>
  <c r="E763" i="10"/>
  <c r="F763" i="10"/>
  <c r="H763" i="10"/>
  <c r="I763" i="10"/>
  <c r="J763" i="10"/>
  <c r="O763" i="10"/>
  <c r="P763" i="10"/>
  <c r="A764" i="10"/>
  <c r="B764" i="10"/>
  <c r="E764" i="10"/>
  <c r="F764" i="10"/>
  <c r="H764" i="10"/>
  <c r="I764" i="10"/>
  <c r="J764" i="10"/>
  <c r="O764" i="10"/>
  <c r="P764" i="10"/>
  <c r="A765" i="10"/>
  <c r="B765" i="10"/>
  <c r="E765" i="10"/>
  <c r="F765" i="10"/>
  <c r="H765" i="10"/>
  <c r="I765" i="10"/>
  <c r="J765" i="10"/>
  <c r="O765" i="10"/>
  <c r="P765" i="10"/>
  <c r="A766" i="10"/>
  <c r="B766" i="10"/>
  <c r="E766" i="10"/>
  <c r="F766" i="10"/>
  <c r="H766" i="10"/>
  <c r="I766" i="10"/>
  <c r="J766" i="10"/>
  <c r="O766" i="10"/>
  <c r="P766" i="10"/>
  <c r="A767" i="10"/>
  <c r="B767" i="10"/>
  <c r="E767" i="10"/>
  <c r="F767" i="10"/>
  <c r="H767" i="10"/>
  <c r="I767" i="10"/>
  <c r="J767" i="10"/>
  <c r="O767" i="10"/>
  <c r="P767" i="10"/>
  <c r="A768" i="10"/>
  <c r="B768" i="10"/>
  <c r="E768" i="10"/>
  <c r="F768" i="10"/>
  <c r="H768" i="10"/>
  <c r="I768" i="10"/>
  <c r="J768" i="10"/>
  <c r="O768" i="10"/>
  <c r="P768" i="10"/>
  <c r="A769" i="10"/>
  <c r="B769" i="10"/>
  <c r="E769" i="10"/>
  <c r="F769" i="10"/>
  <c r="H769" i="10"/>
  <c r="I769" i="10"/>
  <c r="J769" i="10"/>
  <c r="O769" i="10"/>
  <c r="P769" i="10"/>
  <c r="A770" i="10"/>
  <c r="B770" i="10"/>
  <c r="E770" i="10"/>
  <c r="F770" i="10"/>
  <c r="H770" i="10"/>
  <c r="I770" i="10"/>
  <c r="J770" i="10"/>
  <c r="O770" i="10"/>
  <c r="P770" i="10"/>
  <c r="A771" i="10"/>
  <c r="B771" i="10"/>
  <c r="E771" i="10"/>
  <c r="F771" i="10"/>
  <c r="H771" i="10"/>
  <c r="I771" i="10"/>
  <c r="J771" i="10"/>
  <c r="O771" i="10"/>
  <c r="P771" i="10"/>
  <c r="A772" i="10"/>
  <c r="B772" i="10"/>
  <c r="E772" i="10"/>
  <c r="F772" i="10"/>
  <c r="H772" i="10"/>
  <c r="I772" i="10"/>
  <c r="J772" i="10"/>
  <c r="O772" i="10"/>
  <c r="P772" i="10"/>
  <c r="A773" i="10"/>
  <c r="B773" i="10"/>
  <c r="E773" i="10"/>
  <c r="F773" i="10"/>
  <c r="H773" i="10"/>
  <c r="I773" i="10"/>
  <c r="J773" i="10"/>
  <c r="O773" i="10"/>
  <c r="P773" i="10"/>
  <c r="A774" i="10"/>
  <c r="B774" i="10"/>
  <c r="E774" i="10"/>
  <c r="F774" i="10"/>
  <c r="H774" i="10"/>
  <c r="I774" i="10"/>
  <c r="J774" i="10"/>
  <c r="O774" i="10"/>
  <c r="P774" i="10"/>
  <c r="A775" i="10"/>
  <c r="B775" i="10"/>
  <c r="E775" i="10"/>
  <c r="F775" i="10"/>
  <c r="H775" i="10"/>
  <c r="I775" i="10"/>
  <c r="J775" i="10"/>
  <c r="O775" i="10"/>
  <c r="P775" i="10"/>
  <c r="A776" i="10"/>
  <c r="B776" i="10"/>
  <c r="E776" i="10"/>
  <c r="F776" i="10"/>
  <c r="H776" i="10"/>
  <c r="I776" i="10"/>
  <c r="J776" i="10"/>
  <c r="O776" i="10"/>
  <c r="P776" i="10"/>
  <c r="A777" i="10"/>
  <c r="B777" i="10"/>
  <c r="E777" i="10"/>
  <c r="F777" i="10"/>
  <c r="H777" i="10"/>
  <c r="I777" i="10"/>
  <c r="J777" i="10"/>
  <c r="O777" i="10"/>
  <c r="P777" i="10"/>
  <c r="A778" i="10"/>
  <c r="B778" i="10"/>
  <c r="E778" i="10"/>
  <c r="F778" i="10"/>
  <c r="H778" i="10"/>
  <c r="I778" i="10"/>
  <c r="J778" i="10"/>
  <c r="O778" i="10"/>
  <c r="P778" i="10"/>
  <c r="A779" i="10"/>
  <c r="B779" i="10"/>
  <c r="E779" i="10"/>
  <c r="F779" i="10"/>
  <c r="H779" i="10"/>
  <c r="I779" i="10"/>
  <c r="J779" i="10"/>
  <c r="O779" i="10"/>
  <c r="P779" i="10"/>
  <c r="A780" i="10"/>
  <c r="B780" i="10"/>
  <c r="E780" i="10"/>
  <c r="F780" i="10"/>
  <c r="H780" i="10"/>
  <c r="I780" i="10"/>
  <c r="J780" i="10"/>
  <c r="O780" i="10"/>
  <c r="P780" i="10"/>
  <c r="A781" i="10"/>
  <c r="B781" i="10"/>
  <c r="E781" i="10"/>
  <c r="F781" i="10"/>
  <c r="H781" i="10"/>
  <c r="I781" i="10"/>
  <c r="J781" i="10"/>
  <c r="O781" i="10"/>
  <c r="P781" i="10"/>
  <c r="A782" i="10"/>
  <c r="B782" i="10"/>
  <c r="E782" i="10"/>
  <c r="F782" i="10"/>
  <c r="H782" i="10"/>
  <c r="I782" i="10"/>
  <c r="J782" i="10"/>
  <c r="O782" i="10"/>
  <c r="P782" i="10"/>
  <c r="A783" i="10"/>
  <c r="B783" i="10"/>
  <c r="E783" i="10"/>
  <c r="F783" i="10"/>
  <c r="H783" i="10"/>
  <c r="I783" i="10"/>
  <c r="J783" i="10"/>
  <c r="O783" i="10"/>
  <c r="P783" i="10"/>
  <c r="A784" i="10"/>
  <c r="B784" i="10"/>
  <c r="E784" i="10"/>
  <c r="F784" i="10"/>
  <c r="H784" i="10"/>
  <c r="I784" i="10"/>
  <c r="J784" i="10"/>
  <c r="O784" i="10"/>
  <c r="P784" i="10"/>
  <c r="A785" i="10"/>
  <c r="B785" i="10"/>
  <c r="E785" i="10"/>
  <c r="F785" i="10"/>
  <c r="H785" i="10"/>
  <c r="I785" i="10"/>
  <c r="J785" i="10"/>
  <c r="O785" i="10"/>
  <c r="P785" i="10"/>
  <c r="A786" i="10"/>
  <c r="B786" i="10"/>
  <c r="E786" i="10"/>
  <c r="F786" i="10"/>
  <c r="H786" i="10"/>
  <c r="I786" i="10"/>
  <c r="J786" i="10"/>
  <c r="O786" i="10"/>
  <c r="P786" i="10"/>
  <c r="A787" i="10"/>
  <c r="B787" i="10"/>
  <c r="E787" i="10"/>
  <c r="F787" i="10"/>
  <c r="H787" i="10"/>
  <c r="I787" i="10"/>
  <c r="J787" i="10"/>
  <c r="O787" i="10"/>
  <c r="P787" i="10"/>
  <c r="A788" i="10"/>
  <c r="B788" i="10"/>
  <c r="E788" i="10"/>
  <c r="F788" i="10"/>
  <c r="H788" i="10"/>
  <c r="I788" i="10"/>
  <c r="J788" i="10"/>
  <c r="O788" i="10"/>
  <c r="P788" i="10"/>
  <c r="A789" i="10"/>
  <c r="B789" i="10"/>
  <c r="E789" i="10"/>
  <c r="F789" i="10"/>
  <c r="H789" i="10"/>
  <c r="I789" i="10"/>
  <c r="J789" i="10"/>
  <c r="O789" i="10"/>
  <c r="P789" i="10"/>
  <c r="A790" i="10"/>
  <c r="B790" i="10"/>
  <c r="E790" i="10"/>
  <c r="F790" i="10"/>
  <c r="H790" i="10"/>
  <c r="I790" i="10"/>
  <c r="J790" i="10"/>
  <c r="O790" i="10"/>
  <c r="P790" i="10"/>
  <c r="A791" i="10"/>
  <c r="B791" i="10"/>
  <c r="E791" i="10"/>
  <c r="F791" i="10"/>
  <c r="H791" i="10"/>
  <c r="I791" i="10"/>
  <c r="J791" i="10"/>
  <c r="O791" i="10"/>
  <c r="P791" i="10"/>
  <c r="A792" i="10"/>
  <c r="B792" i="10"/>
  <c r="E792" i="10"/>
  <c r="F792" i="10"/>
  <c r="H792" i="10"/>
  <c r="I792" i="10"/>
  <c r="J792" i="10"/>
  <c r="O792" i="10"/>
  <c r="P792" i="10"/>
  <c r="A793" i="10"/>
  <c r="B793" i="10"/>
  <c r="E793" i="10"/>
  <c r="F793" i="10"/>
  <c r="H793" i="10"/>
  <c r="I793" i="10"/>
  <c r="J793" i="10"/>
  <c r="O793" i="10"/>
  <c r="P793" i="10"/>
  <c r="A794" i="10"/>
  <c r="B794" i="10"/>
  <c r="E794" i="10"/>
  <c r="F794" i="10"/>
  <c r="H794" i="10"/>
  <c r="I794" i="10"/>
  <c r="J794" i="10"/>
  <c r="O794" i="10"/>
  <c r="P794" i="10"/>
  <c r="A795" i="10"/>
  <c r="B795" i="10"/>
  <c r="E795" i="10"/>
  <c r="F795" i="10"/>
  <c r="H795" i="10"/>
  <c r="I795" i="10"/>
  <c r="J795" i="10"/>
  <c r="O795" i="10"/>
  <c r="P795" i="10"/>
  <c r="A796" i="10"/>
  <c r="B796" i="10"/>
  <c r="E796" i="10"/>
  <c r="F796" i="10"/>
  <c r="H796" i="10"/>
  <c r="I796" i="10"/>
  <c r="J796" i="10"/>
  <c r="O796" i="10"/>
  <c r="P796" i="10"/>
  <c r="A797" i="10"/>
  <c r="B797" i="10"/>
  <c r="E797" i="10"/>
  <c r="F797" i="10"/>
  <c r="H797" i="10"/>
  <c r="I797" i="10"/>
  <c r="J797" i="10"/>
  <c r="O797" i="10"/>
  <c r="P797" i="10"/>
  <c r="A798" i="10"/>
  <c r="B798" i="10"/>
  <c r="E798" i="10"/>
  <c r="F798" i="10"/>
  <c r="H798" i="10"/>
  <c r="I798" i="10"/>
  <c r="J798" i="10"/>
  <c r="O798" i="10"/>
  <c r="P798" i="10"/>
  <c r="A799" i="10"/>
  <c r="B799" i="10"/>
  <c r="E799" i="10"/>
  <c r="F799" i="10"/>
  <c r="H799" i="10"/>
  <c r="I799" i="10"/>
  <c r="J799" i="10"/>
  <c r="O799" i="10"/>
  <c r="P799" i="10"/>
  <c r="A800" i="10"/>
  <c r="B800" i="10"/>
  <c r="E800" i="10"/>
  <c r="F800" i="10"/>
  <c r="H800" i="10"/>
  <c r="I800" i="10"/>
  <c r="J800" i="10"/>
  <c r="O800" i="10"/>
  <c r="P800" i="10"/>
  <c r="A801" i="10"/>
  <c r="B801" i="10"/>
  <c r="E801" i="10"/>
  <c r="F801" i="10"/>
  <c r="H801" i="10"/>
  <c r="I801" i="10"/>
  <c r="J801" i="10"/>
  <c r="O801" i="10"/>
  <c r="P801" i="10"/>
  <c r="A802" i="10"/>
  <c r="B802" i="10"/>
  <c r="E802" i="10"/>
  <c r="F802" i="10"/>
  <c r="H802" i="10"/>
  <c r="I802" i="10"/>
  <c r="J802" i="10"/>
  <c r="O802" i="10"/>
  <c r="P802" i="10"/>
  <c r="A803" i="10"/>
  <c r="B803" i="10"/>
  <c r="E803" i="10"/>
  <c r="F803" i="10"/>
  <c r="H803" i="10"/>
  <c r="I803" i="10"/>
  <c r="J803" i="10"/>
  <c r="O803" i="10"/>
  <c r="P803" i="10"/>
  <c r="A804" i="10"/>
  <c r="B804" i="10"/>
  <c r="E804" i="10"/>
  <c r="F804" i="10"/>
  <c r="H804" i="10"/>
  <c r="I804" i="10"/>
  <c r="J804" i="10"/>
  <c r="O804" i="10"/>
  <c r="P804" i="10"/>
  <c r="A805" i="10"/>
  <c r="B805" i="10"/>
  <c r="E805" i="10"/>
  <c r="F805" i="10"/>
  <c r="H805" i="10"/>
  <c r="I805" i="10"/>
  <c r="J805" i="10"/>
  <c r="O805" i="10"/>
  <c r="P805" i="10"/>
  <c r="A806" i="10"/>
  <c r="B806" i="10"/>
  <c r="E806" i="10"/>
  <c r="F806" i="10"/>
  <c r="H806" i="10"/>
  <c r="I806" i="10"/>
  <c r="J806" i="10"/>
  <c r="O806" i="10"/>
  <c r="P806" i="10"/>
  <c r="A807" i="10"/>
  <c r="B807" i="10"/>
  <c r="E807" i="10"/>
  <c r="F807" i="10"/>
  <c r="H807" i="10"/>
  <c r="I807" i="10"/>
  <c r="J807" i="10"/>
  <c r="O807" i="10"/>
  <c r="P807" i="10"/>
  <c r="A808" i="10"/>
  <c r="B808" i="10"/>
  <c r="E808" i="10"/>
  <c r="F808" i="10"/>
  <c r="H808" i="10"/>
  <c r="I808" i="10"/>
  <c r="J808" i="10"/>
  <c r="O808" i="10"/>
  <c r="P808" i="10"/>
  <c r="A809" i="10"/>
  <c r="B809" i="10"/>
  <c r="E809" i="10"/>
  <c r="F809" i="10"/>
  <c r="H809" i="10"/>
  <c r="I809" i="10"/>
  <c r="J809" i="10"/>
  <c r="O809" i="10"/>
  <c r="P809" i="10"/>
  <c r="A810" i="10"/>
  <c r="B810" i="10"/>
  <c r="E810" i="10"/>
  <c r="F810" i="10"/>
  <c r="H810" i="10"/>
  <c r="I810" i="10"/>
  <c r="J810" i="10"/>
  <c r="O810" i="10"/>
  <c r="P810" i="10"/>
  <c r="A811" i="10"/>
  <c r="B811" i="10"/>
  <c r="E811" i="10"/>
  <c r="F811" i="10"/>
  <c r="H811" i="10"/>
  <c r="I811" i="10"/>
  <c r="J811" i="10"/>
  <c r="O811" i="10"/>
  <c r="P811" i="10"/>
  <c r="A812" i="10"/>
  <c r="B812" i="10"/>
  <c r="E812" i="10"/>
  <c r="F812" i="10"/>
  <c r="H812" i="10"/>
  <c r="I812" i="10"/>
  <c r="J812" i="10"/>
  <c r="O812" i="10"/>
  <c r="P812" i="10"/>
  <c r="A813" i="10"/>
  <c r="B813" i="10"/>
  <c r="E813" i="10"/>
  <c r="F813" i="10"/>
  <c r="H813" i="10"/>
  <c r="I813" i="10"/>
  <c r="J813" i="10"/>
  <c r="O813" i="10"/>
  <c r="P813" i="10"/>
  <c r="A814" i="10"/>
  <c r="B814" i="10"/>
  <c r="E814" i="10"/>
  <c r="F814" i="10"/>
  <c r="H814" i="10"/>
  <c r="I814" i="10"/>
  <c r="J814" i="10"/>
  <c r="O814" i="10"/>
  <c r="P814" i="10"/>
  <c r="A815" i="10"/>
  <c r="B815" i="10"/>
  <c r="E815" i="10"/>
  <c r="F815" i="10"/>
  <c r="H815" i="10"/>
  <c r="I815" i="10"/>
  <c r="J815" i="10"/>
  <c r="O815" i="10"/>
  <c r="P815" i="10"/>
  <c r="A816" i="10"/>
  <c r="B816" i="10"/>
  <c r="E816" i="10"/>
  <c r="F816" i="10"/>
  <c r="H816" i="10"/>
  <c r="I816" i="10"/>
  <c r="J816" i="10"/>
  <c r="O816" i="10"/>
  <c r="P816" i="10"/>
  <c r="A817" i="10"/>
  <c r="B817" i="10"/>
  <c r="E817" i="10"/>
  <c r="F817" i="10"/>
  <c r="H817" i="10"/>
  <c r="I817" i="10"/>
  <c r="J817" i="10"/>
  <c r="O817" i="10"/>
  <c r="P817" i="10"/>
  <c r="A818" i="10"/>
  <c r="B818" i="10"/>
  <c r="E818" i="10"/>
  <c r="F818" i="10"/>
  <c r="H818" i="10"/>
  <c r="I818" i="10"/>
  <c r="J818" i="10"/>
  <c r="O818" i="10"/>
  <c r="P818" i="10"/>
  <c r="A819" i="10"/>
  <c r="B819" i="10"/>
  <c r="E819" i="10"/>
  <c r="F819" i="10"/>
  <c r="H819" i="10"/>
  <c r="I819" i="10"/>
  <c r="J819" i="10"/>
  <c r="O819" i="10"/>
  <c r="P819" i="10"/>
  <c r="A820" i="10"/>
  <c r="B820" i="10"/>
  <c r="E820" i="10"/>
  <c r="F820" i="10"/>
  <c r="H820" i="10"/>
  <c r="I820" i="10"/>
  <c r="J820" i="10"/>
  <c r="O820" i="10"/>
  <c r="P820" i="10"/>
  <c r="A821" i="10"/>
  <c r="B821" i="10"/>
  <c r="E821" i="10"/>
  <c r="F821" i="10"/>
  <c r="H821" i="10"/>
  <c r="I821" i="10"/>
  <c r="J821" i="10"/>
  <c r="O821" i="10"/>
  <c r="P821" i="10"/>
  <c r="A822" i="10"/>
  <c r="B822" i="10"/>
  <c r="E822" i="10"/>
  <c r="F822" i="10"/>
  <c r="H822" i="10"/>
  <c r="I822" i="10"/>
  <c r="J822" i="10"/>
  <c r="O822" i="10"/>
  <c r="P822" i="10"/>
  <c r="A823" i="10"/>
  <c r="B823" i="10"/>
  <c r="E823" i="10"/>
  <c r="F823" i="10"/>
  <c r="H823" i="10"/>
  <c r="I823" i="10"/>
  <c r="J823" i="10"/>
  <c r="O823" i="10"/>
  <c r="P823" i="10"/>
  <c r="A824" i="10"/>
  <c r="B824" i="10"/>
  <c r="E824" i="10"/>
  <c r="F824" i="10"/>
  <c r="H824" i="10"/>
  <c r="I824" i="10"/>
  <c r="J824" i="10"/>
  <c r="O824" i="10"/>
  <c r="P824" i="10"/>
  <c r="A825" i="10"/>
  <c r="B825" i="10"/>
  <c r="E825" i="10"/>
  <c r="F825" i="10"/>
  <c r="H825" i="10"/>
  <c r="I825" i="10"/>
  <c r="J825" i="10"/>
  <c r="O825" i="10"/>
  <c r="P825" i="10"/>
  <c r="A826" i="10"/>
  <c r="B826" i="10"/>
  <c r="E826" i="10"/>
  <c r="F826" i="10"/>
  <c r="H826" i="10"/>
  <c r="I826" i="10"/>
  <c r="J826" i="10"/>
  <c r="O826" i="10"/>
  <c r="P826" i="10"/>
  <c r="A827" i="10"/>
  <c r="B827" i="10"/>
  <c r="E827" i="10"/>
  <c r="F827" i="10"/>
  <c r="H827" i="10"/>
  <c r="I827" i="10"/>
  <c r="J827" i="10"/>
  <c r="O827" i="10"/>
  <c r="P827" i="10"/>
  <c r="A828" i="10"/>
  <c r="B828" i="10"/>
  <c r="E828" i="10"/>
  <c r="F828" i="10"/>
  <c r="H828" i="10"/>
  <c r="I828" i="10"/>
  <c r="J828" i="10"/>
  <c r="O828" i="10"/>
  <c r="P828" i="10"/>
  <c r="A829" i="10"/>
  <c r="B829" i="10"/>
  <c r="E829" i="10"/>
  <c r="F829" i="10"/>
  <c r="H829" i="10"/>
  <c r="I829" i="10"/>
  <c r="J829" i="10"/>
  <c r="O829" i="10"/>
  <c r="P829" i="10"/>
  <c r="A830" i="10"/>
  <c r="B830" i="10"/>
  <c r="E830" i="10"/>
  <c r="F830" i="10"/>
  <c r="H830" i="10"/>
  <c r="I830" i="10"/>
  <c r="J830" i="10"/>
  <c r="O830" i="10"/>
  <c r="P830" i="10"/>
  <c r="A831" i="10"/>
  <c r="B831" i="10"/>
  <c r="E831" i="10"/>
  <c r="F831" i="10"/>
  <c r="H831" i="10"/>
  <c r="I831" i="10"/>
  <c r="J831" i="10"/>
  <c r="O831" i="10"/>
  <c r="P831" i="10"/>
  <c r="A832" i="10"/>
  <c r="B832" i="10"/>
  <c r="E832" i="10"/>
  <c r="F832" i="10"/>
  <c r="H832" i="10"/>
  <c r="I832" i="10"/>
  <c r="J832" i="10"/>
  <c r="O832" i="10"/>
  <c r="P832" i="10"/>
  <c r="A833" i="10"/>
  <c r="B833" i="10"/>
  <c r="E833" i="10"/>
  <c r="F833" i="10"/>
  <c r="H833" i="10"/>
  <c r="I833" i="10"/>
  <c r="J833" i="10"/>
  <c r="O833" i="10"/>
  <c r="P833" i="10"/>
  <c r="A834" i="10"/>
  <c r="B834" i="10"/>
  <c r="E834" i="10"/>
  <c r="F834" i="10"/>
  <c r="H834" i="10"/>
  <c r="I834" i="10"/>
  <c r="J834" i="10"/>
  <c r="O834" i="10"/>
  <c r="P834" i="10"/>
  <c r="A835" i="10"/>
  <c r="B835" i="10"/>
  <c r="E835" i="10"/>
  <c r="F835" i="10"/>
  <c r="H835" i="10"/>
  <c r="I835" i="10"/>
  <c r="J835" i="10"/>
  <c r="O835" i="10"/>
  <c r="P835" i="10"/>
  <c r="A836" i="10"/>
  <c r="B836" i="10"/>
  <c r="E836" i="10"/>
  <c r="F836" i="10"/>
  <c r="H836" i="10"/>
  <c r="I836" i="10"/>
  <c r="J836" i="10"/>
  <c r="O836" i="10"/>
  <c r="P836" i="10"/>
  <c r="A837" i="10"/>
  <c r="B837" i="10"/>
  <c r="E837" i="10"/>
  <c r="F837" i="10"/>
  <c r="H837" i="10"/>
  <c r="I837" i="10"/>
  <c r="J837" i="10"/>
  <c r="O837" i="10"/>
  <c r="P837" i="10"/>
  <c r="A838" i="10"/>
  <c r="B838" i="10"/>
  <c r="E838" i="10"/>
  <c r="F838" i="10"/>
  <c r="H838" i="10"/>
  <c r="I838" i="10"/>
  <c r="J838" i="10"/>
  <c r="O838" i="10"/>
  <c r="P838" i="10"/>
  <c r="A839" i="10"/>
  <c r="B839" i="10"/>
  <c r="E839" i="10"/>
  <c r="F839" i="10"/>
  <c r="H839" i="10"/>
  <c r="I839" i="10"/>
  <c r="J839" i="10"/>
  <c r="O839" i="10"/>
  <c r="P839" i="10"/>
  <c r="A840" i="10"/>
  <c r="B840" i="10"/>
  <c r="E840" i="10"/>
  <c r="F840" i="10"/>
  <c r="H840" i="10"/>
  <c r="I840" i="10"/>
  <c r="J840" i="10"/>
  <c r="O840" i="10"/>
  <c r="P840" i="10"/>
  <c r="A841" i="10"/>
  <c r="B841" i="10"/>
  <c r="E841" i="10"/>
  <c r="F841" i="10"/>
  <c r="H841" i="10"/>
  <c r="I841" i="10"/>
  <c r="J841" i="10"/>
  <c r="O841" i="10"/>
  <c r="P841" i="10"/>
  <c r="A842" i="10"/>
  <c r="B842" i="10"/>
  <c r="E842" i="10"/>
  <c r="F842" i="10"/>
  <c r="H842" i="10"/>
  <c r="I842" i="10"/>
  <c r="J842" i="10"/>
  <c r="O842" i="10"/>
  <c r="P842" i="10"/>
  <c r="A843" i="10"/>
  <c r="B843" i="10"/>
  <c r="E843" i="10"/>
  <c r="F843" i="10"/>
  <c r="H843" i="10"/>
  <c r="I843" i="10"/>
  <c r="J843" i="10"/>
  <c r="O843" i="10"/>
  <c r="P843" i="10"/>
  <c r="A844" i="10"/>
  <c r="B844" i="10"/>
  <c r="E844" i="10"/>
  <c r="F844" i="10"/>
  <c r="H844" i="10"/>
  <c r="I844" i="10"/>
  <c r="J844" i="10"/>
  <c r="O844" i="10"/>
  <c r="P844" i="10"/>
  <c r="A845" i="10"/>
  <c r="B845" i="10"/>
  <c r="E845" i="10"/>
  <c r="F845" i="10"/>
  <c r="H845" i="10"/>
  <c r="I845" i="10"/>
  <c r="J845" i="10"/>
  <c r="O845" i="10"/>
  <c r="P845" i="10"/>
  <c r="A846" i="10"/>
  <c r="B846" i="10"/>
  <c r="E846" i="10"/>
  <c r="F846" i="10"/>
  <c r="H846" i="10"/>
  <c r="I846" i="10"/>
  <c r="J846" i="10"/>
  <c r="O846" i="10"/>
  <c r="P846" i="10"/>
  <c r="A847" i="10"/>
  <c r="B847" i="10"/>
  <c r="E847" i="10"/>
  <c r="F847" i="10"/>
  <c r="H847" i="10"/>
  <c r="I847" i="10"/>
  <c r="J847" i="10"/>
  <c r="O847" i="10"/>
  <c r="P847" i="10"/>
  <c r="A848" i="10"/>
  <c r="B848" i="10"/>
  <c r="E848" i="10"/>
  <c r="F848" i="10"/>
  <c r="H848" i="10"/>
  <c r="I848" i="10"/>
  <c r="J848" i="10"/>
  <c r="O848" i="10"/>
  <c r="P848" i="10"/>
  <c r="A849" i="10"/>
  <c r="B849" i="10"/>
  <c r="E849" i="10"/>
  <c r="F849" i="10"/>
  <c r="H849" i="10"/>
  <c r="I849" i="10"/>
  <c r="J849" i="10"/>
  <c r="O849" i="10"/>
  <c r="P849" i="10"/>
  <c r="A850" i="10"/>
  <c r="B850" i="10"/>
  <c r="E850" i="10"/>
  <c r="F850" i="10"/>
  <c r="H850" i="10"/>
  <c r="I850" i="10"/>
  <c r="J850" i="10"/>
  <c r="O850" i="10"/>
  <c r="P850" i="10"/>
  <c r="A851" i="10"/>
  <c r="B851" i="10"/>
  <c r="E851" i="10"/>
  <c r="F851" i="10"/>
  <c r="H851" i="10"/>
  <c r="I851" i="10"/>
  <c r="J851" i="10"/>
  <c r="O851" i="10"/>
  <c r="P851" i="10"/>
  <c r="A852" i="10"/>
  <c r="B852" i="10"/>
  <c r="E852" i="10"/>
  <c r="F852" i="10"/>
  <c r="H852" i="10"/>
  <c r="I852" i="10"/>
  <c r="J852" i="10"/>
  <c r="O852" i="10"/>
  <c r="P852" i="10"/>
  <c r="A853" i="10"/>
  <c r="B853" i="10"/>
  <c r="E853" i="10"/>
  <c r="F853" i="10"/>
  <c r="H853" i="10"/>
  <c r="I853" i="10"/>
  <c r="J853" i="10"/>
  <c r="O853" i="10"/>
  <c r="P853" i="10"/>
  <c r="A854" i="10"/>
  <c r="B854" i="10"/>
  <c r="E854" i="10"/>
  <c r="F854" i="10"/>
  <c r="H854" i="10"/>
  <c r="I854" i="10"/>
  <c r="J854" i="10"/>
  <c r="O854" i="10"/>
  <c r="P854" i="10"/>
  <c r="A855" i="10"/>
  <c r="B855" i="10"/>
  <c r="E855" i="10"/>
  <c r="F855" i="10"/>
  <c r="H855" i="10"/>
  <c r="I855" i="10"/>
  <c r="J855" i="10"/>
  <c r="O855" i="10"/>
  <c r="P855" i="10"/>
  <c r="A856" i="10"/>
  <c r="B856" i="10"/>
  <c r="E856" i="10"/>
  <c r="F856" i="10"/>
  <c r="H856" i="10"/>
  <c r="I856" i="10"/>
  <c r="J856" i="10"/>
  <c r="O856" i="10"/>
  <c r="P856" i="10"/>
  <c r="A857" i="10"/>
  <c r="B857" i="10"/>
  <c r="E857" i="10"/>
  <c r="F857" i="10"/>
  <c r="H857" i="10"/>
  <c r="I857" i="10"/>
  <c r="J857" i="10"/>
  <c r="O857" i="10"/>
  <c r="P857" i="10"/>
  <c r="A858" i="10"/>
  <c r="B858" i="10"/>
  <c r="E858" i="10"/>
  <c r="F858" i="10"/>
  <c r="H858" i="10"/>
  <c r="I858" i="10"/>
  <c r="J858" i="10"/>
  <c r="O858" i="10"/>
  <c r="P858" i="10"/>
  <c r="A859" i="10"/>
  <c r="B859" i="10"/>
  <c r="E859" i="10"/>
  <c r="F859" i="10"/>
  <c r="H859" i="10"/>
  <c r="I859" i="10"/>
  <c r="J859" i="10"/>
  <c r="O859" i="10"/>
  <c r="P859" i="10"/>
  <c r="A860" i="10"/>
  <c r="B860" i="10"/>
  <c r="E860" i="10"/>
  <c r="F860" i="10"/>
  <c r="H860" i="10"/>
  <c r="I860" i="10"/>
  <c r="J860" i="10"/>
  <c r="O860" i="10"/>
  <c r="P860" i="10"/>
  <c r="A861" i="10"/>
  <c r="B861" i="10"/>
  <c r="E861" i="10"/>
  <c r="F861" i="10"/>
  <c r="H861" i="10"/>
  <c r="I861" i="10"/>
  <c r="J861" i="10"/>
  <c r="O861" i="10"/>
  <c r="P861" i="10"/>
  <c r="A862" i="10"/>
  <c r="B862" i="10"/>
  <c r="E862" i="10"/>
  <c r="F862" i="10"/>
  <c r="H862" i="10"/>
  <c r="I862" i="10"/>
  <c r="J862" i="10"/>
  <c r="O862" i="10"/>
  <c r="P862" i="10"/>
  <c r="A863" i="10"/>
  <c r="B863" i="10"/>
  <c r="E863" i="10"/>
  <c r="F863" i="10"/>
  <c r="H863" i="10"/>
  <c r="I863" i="10"/>
  <c r="J863" i="10"/>
  <c r="O863" i="10"/>
  <c r="P863" i="10"/>
  <c r="A864" i="10"/>
  <c r="B864" i="10"/>
  <c r="E864" i="10"/>
  <c r="F864" i="10"/>
  <c r="H864" i="10"/>
  <c r="I864" i="10"/>
  <c r="J864" i="10"/>
  <c r="O864" i="10"/>
  <c r="P864" i="10"/>
  <c r="A865" i="10"/>
  <c r="B865" i="10"/>
  <c r="E865" i="10"/>
  <c r="F865" i="10"/>
  <c r="H865" i="10"/>
  <c r="I865" i="10"/>
  <c r="J865" i="10"/>
  <c r="O865" i="10"/>
  <c r="P865" i="10"/>
  <c r="A866" i="10"/>
  <c r="B866" i="10"/>
  <c r="E866" i="10"/>
  <c r="F866" i="10"/>
  <c r="H866" i="10"/>
  <c r="I866" i="10"/>
  <c r="J866" i="10"/>
  <c r="O866" i="10"/>
  <c r="P866" i="10"/>
  <c r="A867" i="10"/>
  <c r="B867" i="10"/>
  <c r="E867" i="10"/>
  <c r="F867" i="10"/>
  <c r="H867" i="10"/>
  <c r="I867" i="10"/>
  <c r="J867" i="10"/>
  <c r="O867" i="10"/>
  <c r="P867" i="10"/>
  <c r="A868" i="10"/>
  <c r="B868" i="10"/>
  <c r="E868" i="10"/>
  <c r="F868" i="10"/>
  <c r="H868" i="10"/>
  <c r="I868" i="10"/>
  <c r="J868" i="10"/>
  <c r="O868" i="10"/>
  <c r="P868" i="10"/>
  <c r="A869" i="10"/>
  <c r="B869" i="10"/>
  <c r="E869" i="10"/>
  <c r="F869" i="10"/>
  <c r="H869" i="10"/>
  <c r="I869" i="10"/>
  <c r="J869" i="10"/>
  <c r="O869" i="10"/>
  <c r="P869" i="10"/>
  <c r="A870" i="10"/>
  <c r="B870" i="10"/>
  <c r="E870" i="10"/>
  <c r="F870" i="10"/>
  <c r="H870" i="10"/>
  <c r="I870" i="10"/>
  <c r="J870" i="10"/>
  <c r="O870" i="10"/>
  <c r="P870" i="10"/>
  <c r="A871" i="10"/>
  <c r="B871" i="10"/>
  <c r="E871" i="10"/>
  <c r="F871" i="10"/>
  <c r="H871" i="10"/>
  <c r="I871" i="10"/>
  <c r="J871" i="10"/>
  <c r="O871" i="10"/>
  <c r="P871" i="10"/>
  <c r="A872" i="10"/>
  <c r="B872" i="10"/>
  <c r="E872" i="10"/>
  <c r="F872" i="10"/>
  <c r="H872" i="10"/>
  <c r="I872" i="10"/>
  <c r="J872" i="10"/>
  <c r="O872" i="10"/>
  <c r="P872" i="10"/>
  <c r="A873" i="10"/>
  <c r="B873" i="10"/>
  <c r="E873" i="10"/>
  <c r="F873" i="10"/>
  <c r="H873" i="10"/>
  <c r="I873" i="10"/>
  <c r="J873" i="10"/>
  <c r="O873" i="10"/>
  <c r="P873" i="10"/>
  <c r="A874" i="10"/>
  <c r="B874" i="10"/>
  <c r="E874" i="10"/>
  <c r="F874" i="10"/>
  <c r="H874" i="10"/>
  <c r="I874" i="10"/>
  <c r="J874" i="10"/>
  <c r="O874" i="10"/>
  <c r="P874" i="10"/>
  <c r="A875" i="10"/>
  <c r="B875" i="10"/>
  <c r="E875" i="10"/>
  <c r="F875" i="10"/>
  <c r="H875" i="10"/>
  <c r="I875" i="10"/>
  <c r="J875" i="10"/>
  <c r="O875" i="10"/>
  <c r="P875" i="10"/>
  <c r="A876" i="10"/>
  <c r="B876" i="10"/>
  <c r="E876" i="10"/>
  <c r="F876" i="10"/>
  <c r="H876" i="10"/>
  <c r="I876" i="10"/>
  <c r="J876" i="10"/>
  <c r="O876" i="10"/>
  <c r="P876" i="10"/>
  <c r="A877" i="10"/>
  <c r="B877" i="10"/>
  <c r="E877" i="10"/>
  <c r="F877" i="10"/>
  <c r="H877" i="10"/>
  <c r="I877" i="10"/>
  <c r="J877" i="10"/>
  <c r="O877" i="10"/>
  <c r="P877" i="10"/>
  <c r="A878" i="10"/>
  <c r="B878" i="10"/>
  <c r="E878" i="10"/>
  <c r="F878" i="10"/>
  <c r="H878" i="10"/>
  <c r="I878" i="10"/>
  <c r="J878" i="10"/>
  <c r="O878" i="10"/>
  <c r="P878" i="10"/>
  <c r="A879" i="10"/>
  <c r="B879" i="10"/>
  <c r="E879" i="10"/>
  <c r="F879" i="10"/>
  <c r="H879" i="10"/>
  <c r="I879" i="10"/>
  <c r="J879" i="10"/>
  <c r="O879" i="10"/>
  <c r="P879" i="10"/>
  <c r="A880" i="10"/>
  <c r="B880" i="10"/>
  <c r="E880" i="10"/>
  <c r="F880" i="10"/>
  <c r="H880" i="10"/>
  <c r="I880" i="10"/>
  <c r="J880" i="10"/>
  <c r="O880" i="10"/>
  <c r="P880" i="10"/>
  <c r="A881" i="10"/>
  <c r="B881" i="10"/>
  <c r="E881" i="10"/>
  <c r="F881" i="10"/>
  <c r="H881" i="10"/>
  <c r="I881" i="10"/>
  <c r="J881" i="10"/>
  <c r="O881" i="10"/>
  <c r="P881" i="10"/>
  <c r="A882" i="10"/>
  <c r="B882" i="10"/>
  <c r="E882" i="10"/>
  <c r="F882" i="10"/>
  <c r="H882" i="10"/>
  <c r="I882" i="10"/>
  <c r="J882" i="10"/>
  <c r="O882" i="10"/>
  <c r="P882" i="10"/>
  <c r="A883" i="10"/>
  <c r="B883" i="10"/>
  <c r="E883" i="10"/>
  <c r="F883" i="10"/>
  <c r="H883" i="10"/>
  <c r="I883" i="10"/>
  <c r="J883" i="10"/>
  <c r="O883" i="10"/>
  <c r="P883" i="10"/>
  <c r="A884" i="10"/>
  <c r="B884" i="10"/>
  <c r="E884" i="10"/>
  <c r="F884" i="10"/>
  <c r="H884" i="10"/>
  <c r="I884" i="10"/>
  <c r="J884" i="10"/>
  <c r="O884" i="10"/>
  <c r="P884" i="10"/>
  <c r="A885" i="10"/>
  <c r="B885" i="10"/>
  <c r="E885" i="10"/>
  <c r="F885" i="10"/>
  <c r="H885" i="10"/>
  <c r="I885" i="10"/>
  <c r="J885" i="10"/>
  <c r="O885" i="10"/>
  <c r="P885" i="10"/>
  <c r="A886" i="10"/>
  <c r="B886" i="10"/>
  <c r="E886" i="10"/>
  <c r="F886" i="10"/>
  <c r="H886" i="10"/>
  <c r="I886" i="10"/>
  <c r="J886" i="10"/>
  <c r="O886" i="10"/>
  <c r="P886" i="10"/>
  <c r="A887" i="10"/>
  <c r="B887" i="10"/>
  <c r="E887" i="10"/>
  <c r="F887" i="10"/>
  <c r="H887" i="10"/>
  <c r="I887" i="10"/>
  <c r="J887" i="10"/>
  <c r="O887" i="10"/>
  <c r="P887" i="10"/>
  <c r="A888" i="10"/>
  <c r="B888" i="10"/>
  <c r="E888" i="10"/>
  <c r="F888" i="10"/>
  <c r="H888" i="10"/>
  <c r="I888" i="10"/>
  <c r="J888" i="10"/>
  <c r="O888" i="10"/>
  <c r="P888" i="10"/>
  <c r="A889" i="10"/>
  <c r="B889" i="10"/>
  <c r="E889" i="10"/>
  <c r="F889" i="10"/>
  <c r="H889" i="10"/>
  <c r="I889" i="10"/>
  <c r="J889" i="10"/>
  <c r="O889" i="10"/>
  <c r="P889" i="10"/>
  <c r="A890" i="10"/>
  <c r="B890" i="10"/>
  <c r="E890" i="10"/>
  <c r="F890" i="10"/>
  <c r="H890" i="10"/>
  <c r="I890" i="10"/>
  <c r="J890" i="10"/>
  <c r="O890" i="10"/>
  <c r="P890" i="10"/>
  <c r="A891" i="10"/>
  <c r="B891" i="10"/>
  <c r="E891" i="10"/>
  <c r="F891" i="10"/>
  <c r="H891" i="10"/>
  <c r="I891" i="10"/>
  <c r="J891" i="10"/>
  <c r="O891" i="10"/>
  <c r="P891" i="10"/>
  <c r="A892" i="10"/>
  <c r="B892" i="10"/>
  <c r="E892" i="10"/>
  <c r="F892" i="10"/>
  <c r="H892" i="10"/>
  <c r="I892" i="10"/>
  <c r="J892" i="10"/>
  <c r="O892" i="10"/>
  <c r="P892" i="10"/>
  <c r="A893" i="10"/>
  <c r="B893" i="10"/>
  <c r="E893" i="10"/>
  <c r="F893" i="10"/>
  <c r="H893" i="10"/>
  <c r="I893" i="10"/>
  <c r="J893" i="10"/>
  <c r="O893" i="10"/>
  <c r="P893" i="10"/>
  <c r="A894" i="10"/>
  <c r="B894" i="10"/>
  <c r="E894" i="10"/>
  <c r="F894" i="10"/>
  <c r="H894" i="10"/>
  <c r="I894" i="10"/>
  <c r="J894" i="10"/>
  <c r="O894" i="10"/>
  <c r="P894" i="10"/>
  <c r="A895" i="10"/>
  <c r="B895" i="10"/>
  <c r="E895" i="10"/>
  <c r="F895" i="10"/>
  <c r="H895" i="10"/>
  <c r="I895" i="10"/>
  <c r="J895" i="10"/>
  <c r="O895" i="10"/>
  <c r="P895" i="10"/>
  <c r="A896" i="10"/>
  <c r="B896" i="10"/>
  <c r="E896" i="10"/>
  <c r="F896" i="10"/>
  <c r="H896" i="10"/>
  <c r="I896" i="10"/>
  <c r="J896" i="10"/>
  <c r="O896" i="10"/>
  <c r="P896" i="10"/>
  <c r="A897" i="10"/>
  <c r="B897" i="10"/>
  <c r="E897" i="10"/>
  <c r="F897" i="10"/>
  <c r="H897" i="10"/>
  <c r="I897" i="10"/>
  <c r="J897" i="10"/>
  <c r="O897" i="10"/>
  <c r="P897" i="10"/>
  <c r="A898" i="10"/>
  <c r="B898" i="10"/>
  <c r="E898" i="10"/>
  <c r="F898" i="10"/>
  <c r="H898" i="10"/>
  <c r="I898" i="10"/>
  <c r="J898" i="10"/>
  <c r="O898" i="10"/>
  <c r="P898" i="10"/>
  <c r="A899" i="10"/>
  <c r="B899" i="10"/>
  <c r="E899" i="10"/>
  <c r="F899" i="10"/>
  <c r="H899" i="10"/>
  <c r="I899" i="10"/>
  <c r="J899" i="10"/>
  <c r="O899" i="10"/>
  <c r="P899" i="10"/>
  <c r="A900" i="10"/>
  <c r="B900" i="10"/>
  <c r="E900" i="10"/>
  <c r="F900" i="10"/>
  <c r="H900" i="10"/>
  <c r="I900" i="10"/>
  <c r="J900" i="10"/>
  <c r="O900" i="10"/>
  <c r="P900" i="10"/>
  <c r="A901" i="10"/>
  <c r="B901" i="10"/>
  <c r="E901" i="10"/>
  <c r="F901" i="10"/>
  <c r="H901" i="10"/>
  <c r="I901" i="10"/>
  <c r="J901" i="10"/>
  <c r="O901" i="10"/>
  <c r="P901" i="10"/>
  <c r="A902" i="10"/>
  <c r="B902" i="10"/>
  <c r="E902" i="10"/>
  <c r="F902" i="10"/>
  <c r="H902" i="10"/>
  <c r="I902" i="10"/>
  <c r="J902" i="10"/>
  <c r="O902" i="10"/>
  <c r="P902" i="10"/>
  <c r="A903" i="10"/>
  <c r="B903" i="10"/>
  <c r="E903" i="10"/>
  <c r="F903" i="10"/>
  <c r="H903" i="10"/>
  <c r="I903" i="10"/>
  <c r="J903" i="10"/>
  <c r="O903" i="10"/>
  <c r="P903" i="10"/>
  <c r="A904" i="10"/>
  <c r="B904" i="10"/>
  <c r="E904" i="10"/>
  <c r="F904" i="10"/>
  <c r="H904" i="10"/>
  <c r="I904" i="10"/>
  <c r="J904" i="10"/>
  <c r="O904" i="10"/>
  <c r="P904" i="10"/>
  <c r="A905" i="10"/>
  <c r="B905" i="10"/>
  <c r="E905" i="10"/>
  <c r="F905" i="10"/>
  <c r="H905" i="10"/>
  <c r="I905" i="10"/>
  <c r="J905" i="10"/>
  <c r="O905" i="10"/>
  <c r="P905" i="10"/>
  <c r="A906" i="10"/>
  <c r="B906" i="10"/>
  <c r="E906" i="10"/>
  <c r="F906" i="10"/>
  <c r="H906" i="10"/>
  <c r="I906" i="10"/>
  <c r="J906" i="10"/>
  <c r="O906" i="10"/>
  <c r="P906" i="10"/>
  <c r="A907" i="10"/>
  <c r="B907" i="10"/>
  <c r="E907" i="10"/>
  <c r="F907" i="10"/>
  <c r="H907" i="10"/>
  <c r="I907" i="10"/>
  <c r="J907" i="10"/>
  <c r="O907" i="10"/>
  <c r="P907" i="10"/>
  <c r="A908" i="10"/>
  <c r="B908" i="10"/>
  <c r="E908" i="10"/>
  <c r="F908" i="10"/>
  <c r="H908" i="10"/>
  <c r="I908" i="10"/>
  <c r="J908" i="10"/>
  <c r="O908" i="10"/>
  <c r="P908" i="10"/>
  <c r="A909" i="10"/>
  <c r="B909" i="10"/>
  <c r="E909" i="10"/>
  <c r="F909" i="10"/>
  <c r="H909" i="10"/>
  <c r="I909" i="10"/>
  <c r="J909" i="10"/>
  <c r="O909" i="10"/>
  <c r="P909" i="10"/>
  <c r="A910" i="10"/>
  <c r="B910" i="10"/>
  <c r="E910" i="10"/>
  <c r="F910" i="10"/>
  <c r="H910" i="10"/>
  <c r="I910" i="10"/>
  <c r="J910" i="10"/>
  <c r="O910" i="10"/>
  <c r="P910" i="10"/>
  <c r="A911" i="10"/>
  <c r="B911" i="10"/>
  <c r="E911" i="10"/>
  <c r="F911" i="10"/>
  <c r="H911" i="10"/>
  <c r="I911" i="10"/>
  <c r="J911" i="10"/>
  <c r="O911" i="10"/>
  <c r="P911" i="10"/>
  <c r="A912" i="10"/>
  <c r="B912" i="10"/>
  <c r="E912" i="10"/>
  <c r="F912" i="10"/>
  <c r="H912" i="10"/>
  <c r="I912" i="10"/>
  <c r="J912" i="10"/>
  <c r="O912" i="10"/>
  <c r="P912" i="10"/>
  <c r="A913" i="10"/>
  <c r="B913" i="10"/>
  <c r="E913" i="10"/>
  <c r="F913" i="10"/>
  <c r="H913" i="10"/>
  <c r="I913" i="10"/>
  <c r="J913" i="10"/>
  <c r="O913" i="10"/>
  <c r="P913" i="10"/>
  <c r="A914" i="10"/>
  <c r="B914" i="10"/>
  <c r="E914" i="10"/>
  <c r="F914" i="10"/>
  <c r="H914" i="10"/>
  <c r="I914" i="10"/>
  <c r="J914" i="10"/>
  <c r="O914" i="10"/>
  <c r="P914" i="10"/>
  <c r="A915" i="10"/>
  <c r="B915" i="10"/>
  <c r="E915" i="10"/>
  <c r="F915" i="10"/>
  <c r="H915" i="10"/>
  <c r="I915" i="10"/>
  <c r="J915" i="10"/>
  <c r="O915" i="10"/>
  <c r="P915" i="10"/>
  <c r="A916" i="10"/>
  <c r="B916" i="10"/>
  <c r="E916" i="10"/>
  <c r="F916" i="10"/>
  <c r="H916" i="10"/>
  <c r="I916" i="10"/>
  <c r="J916" i="10"/>
  <c r="O916" i="10"/>
  <c r="P916" i="10"/>
  <c r="A917" i="10"/>
  <c r="B917" i="10"/>
  <c r="E917" i="10"/>
  <c r="F917" i="10"/>
  <c r="H917" i="10"/>
  <c r="I917" i="10"/>
  <c r="J917" i="10"/>
  <c r="O917" i="10"/>
  <c r="P917" i="10"/>
  <c r="A918" i="10"/>
  <c r="B918" i="10"/>
  <c r="E918" i="10"/>
  <c r="F918" i="10"/>
  <c r="H918" i="10"/>
  <c r="I918" i="10"/>
  <c r="J918" i="10"/>
  <c r="O918" i="10"/>
  <c r="P918" i="10"/>
  <c r="A919" i="10"/>
  <c r="B919" i="10"/>
  <c r="E919" i="10"/>
  <c r="F919" i="10"/>
  <c r="H919" i="10"/>
  <c r="I919" i="10"/>
  <c r="J919" i="10"/>
  <c r="O919" i="10"/>
  <c r="P919" i="10"/>
  <c r="A920" i="10"/>
  <c r="B920" i="10"/>
  <c r="E920" i="10"/>
  <c r="F920" i="10"/>
  <c r="H920" i="10"/>
  <c r="I920" i="10"/>
  <c r="J920" i="10"/>
  <c r="O920" i="10"/>
  <c r="P920" i="10"/>
  <c r="A921" i="10"/>
  <c r="B921" i="10"/>
  <c r="E921" i="10"/>
  <c r="F921" i="10"/>
  <c r="H921" i="10"/>
  <c r="I921" i="10"/>
  <c r="J921" i="10"/>
  <c r="O921" i="10"/>
  <c r="P921" i="10"/>
  <c r="A922" i="10"/>
  <c r="B922" i="10"/>
  <c r="E922" i="10"/>
  <c r="F922" i="10"/>
  <c r="H922" i="10"/>
  <c r="I922" i="10"/>
  <c r="J922" i="10"/>
  <c r="O922" i="10"/>
  <c r="P922" i="10"/>
  <c r="A923" i="10"/>
  <c r="B923" i="10"/>
  <c r="E923" i="10"/>
  <c r="F923" i="10"/>
  <c r="H923" i="10"/>
  <c r="I923" i="10"/>
  <c r="J923" i="10"/>
  <c r="O923" i="10"/>
  <c r="P923" i="10"/>
  <c r="A924" i="10"/>
  <c r="B924" i="10"/>
  <c r="E924" i="10"/>
  <c r="F924" i="10"/>
  <c r="H924" i="10"/>
  <c r="I924" i="10"/>
  <c r="J924" i="10"/>
  <c r="O924" i="10"/>
  <c r="P924" i="10"/>
  <c r="A925" i="10"/>
  <c r="B925" i="10"/>
  <c r="E925" i="10"/>
  <c r="F925" i="10"/>
  <c r="H925" i="10"/>
  <c r="I925" i="10"/>
  <c r="J925" i="10"/>
  <c r="O925" i="10"/>
  <c r="P925" i="10"/>
  <c r="A926" i="10"/>
  <c r="B926" i="10"/>
  <c r="E926" i="10"/>
  <c r="F926" i="10"/>
  <c r="H926" i="10"/>
  <c r="I926" i="10"/>
  <c r="J926" i="10"/>
  <c r="O926" i="10"/>
  <c r="P926" i="10"/>
  <c r="A927" i="10"/>
  <c r="B927" i="10"/>
  <c r="E927" i="10"/>
  <c r="F927" i="10"/>
  <c r="H927" i="10"/>
  <c r="I927" i="10"/>
  <c r="J927" i="10"/>
  <c r="O927" i="10"/>
  <c r="P927" i="10"/>
  <c r="A928" i="10"/>
  <c r="B928" i="10"/>
  <c r="E928" i="10"/>
  <c r="F928" i="10"/>
  <c r="H928" i="10"/>
  <c r="I928" i="10"/>
  <c r="J928" i="10"/>
  <c r="O928" i="10"/>
  <c r="P928" i="10"/>
  <c r="A929" i="10"/>
  <c r="B929" i="10"/>
  <c r="E929" i="10"/>
  <c r="F929" i="10"/>
  <c r="H929" i="10"/>
  <c r="I929" i="10"/>
  <c r="J929" i="10"/>
  <c r="O929" i="10"/>
  <c r="P929" i="10"/>
  <c r="A930" i="10"/>
  <c r="B930" i="10"/>
  <c r="E930" i="10"/>
  <c r="F930" i="10"/>
  <c r="H930" i="10"/>
  <c r="I930" i="10"/>
  <c r="J930" i="10"/>
  <c r="O930" i="10"/>
  <c r="P930" i="10"/>
  <c r="A931" i="10"/>
  <c r="B931" i="10"/>
  <c r="E931" i="10"/>
  <c r="F931" i="10"/>
  <c r="H931" i="10"/>
  <c r="I931" i="10"/>
  <c r="J931" i="10"/>
  <c r="O931" i="10"/>
  <c r="P931" i="10"/>
  <c r="A932" i="10"/>
  <c r="B932" i="10"/>
  <c r="E932" i="10"/>
  <c r="F932" i="10"/>
  <c r="H932" i="10"/>
  <c r="I932" i="10"/>
  <c r="J932" i="10"/>
  <c r="O932" i="10"/>
  <c r="P932" i="10"/>
  <c r="A933" i="10"/>
  <c r="B933" i="10"/>
  <c r="E933" i="10"/>
  <c r="F933" i="10"/>
  <c r="H933" i="10"/>
  <c r="I933" i="10"/>
  <c r="J933" i="10"/>
  <c r="O933" i="10"/>
  <c r="P933" i="10"/>
  <c r="A934" i="10"/>
  <c r="B934" i="10"/>
  <c r="E934" i="10"/>
  <c r="F934" i="10"/>
  <c r="H934" i="10"/>
  <c r="I934" i="10"/>
  <c r="J934" i="10"/>
  <c r="O934" i="10"/>
  <c r="P934" i="10"/>
  <c r="A935" i="10"/>
  <c r="B935" i="10"/>
  <c r="E935" i="10"/>
  <c r="F935" i="10"/>
  <c r="H935" i="10"/>
  <c r="I935" i="10"/>
  <c r="J935" i="10"/>
  <c r="O935" i="10"/>
  <c r="P935" i="10"/>
  <c r="A936" i="10"/>
  <c r="B936" i="10"/>
  <c r="E936" i="10"/>
  <c r="F936" i="10"/>
  <c r="H936" i="10"/>
  <c r="I936" i="10"/>
  <c r="J936" i="10"/>
  <c r="O936" i="10"/>
  <c r="P936" i="10"/>
  <c r="A937" i="10"/>
  <c r="B937" i="10"/>
  <c r="E937" i="10"/>
  <c r="F937" i="10"/>
  <c r="H937" i="10"/>
  <c r="I937" i="10"/>
  <c r="J937" i="10"/>
  <c r="O937" i="10"/>
  <c r="P937" i="10"/>
  <c r="A938" i="10"/>
  <c r="B938" i="10"/>
  <c r="E938" i="10"/>
  <c r="F938" i="10"/>
  <c r="H938" i="10"/>
  <c r="I938" i="10"/>
  <c r="J938" i="10"/>
  <c r="O938" i="10"/>
  <c r="P938" i="10"/>
  <c r="A939" i="10"/>
  <c r="B939" i="10"/>
  <c r="E939" i="10"/>
  <c r="F939" i="10"/>
  <c r="H939" i="10"/>
  <c r="I939" i="10"/>
  <c r="J939" i="10"/>
  <c r="O939" i="10"/>
  <c r="P939" i="10"/>
  <c r="A940" i="10"/>
  <c r="B940" i="10"/>
  <c r="E940" i="10"/>
  <c r="F940" i="10"/>
  <c r="H940" i="10"/>
  <c r="I940" i="10"/>
  <c r="J940" i="10"/>
  <c r="O940" i="10"/>
  <c r="P940" i="10"/>
  <c r="A941" i="10"/>
  <c r="B941" i="10"/>
  <c r="E941" i="10"/>
  <c r="F941" i="10"/>
  <c r="H941" i="10"/>
  <c r="I941" i="10"/>
  <c r="J941" i="10"/>
  <c r="O941" i="10"/>
  <c r="P941" i="10"/>
  <c r="A942" i="10"/>
  <c r="B942" i="10"/>
  <c r="E942" i="10"/>
  <c r="F942" i="10"/>
  <c r="H942" i="10"/>
  <c r="I942" i="10"/>
  <c r="J942" i="10"/>
  <c r="O942" i="10"/>
  <c r="P942" i="10"/>
  <c r="A943" i="10"/>
  <c r="B943" i="10"/>
  <c r="E943" i="10"/>
  <c r="F943" i="10"/>
  <c r="H943" i="10"/>
  <c r="I943" i="10"/>
  <c r="J943" i="10"/>
  <c r="O943" i="10"/>
  <c r="P943" i="10"/>
  <c r="A944" i="10"/>
  <c r="B944" i="10"/>
  <c r="E944" i="10"/>
  <c r="F944" i="10"/>
  <c r="H944" i="10"/>
  <c r="I944" i="10"/>
  <c r="J944" i="10"/>
  <c r="O944" i="10"/>
  <c r="P944" i="10"/>
  <c r="A945" i="10"/>
  <c r="B945" i="10"/>
  <c r="E945" i="10"/>
  <c r="F945" i="10"/>
  <c r="H945" i="10"/>
  <c r="I945" i="10"/>
  <c r="J945" i="10"/>
  <c r="O945" i="10"/>
  <c r="P945" i="10"/>
  <c r="A946" i="10"/>
  <c r="B946" i="10"/>
  <c r="E946" i="10"/>
  <c r="F946" i="10"/>
  <c r="H946" i="10"/>
  <c r="I946" i="10"/>
  <c r="J946" i="10"/>
  <c r="O946" i="10"/>
  <c r="P946" i="10"/>
  <c r="A947" i="10"/>
  <c r="B947" i="10"/>
  <c r="E947" i="10"/>
  <c r="F947" i="10"/>
  <c r="H947" i="10"/>
  <c r="I947" i="10"/>
  <c r="J947" i="10"/>
  <c r="O947" i="10"/>
  <c r="P947" i="10"/>
  <c r="A948" i="10"/>
  <c r="B948" i="10"/>
  <c r="E948" i="10"/>
  <c r="F948" i="10"/>
  <c r="H948" i="10"/>
  <c r="I948" i="10"/>
  <c r="J948" i="10"/>
  <c r="O948" i="10"/>
  <c r="P948" i="10"/>
  <c r="A949" i="10"/>
  <c r="B949" i="10"/>
  <c r="E949" i="10"/>
  <c r="F949" i="10"/>
  <c r="H949" i="10"/>
  <c r="I949" i="10"/>
  <c r="J949" i="10"/>
  <c r="O949" i="10"/>
  <c r="P949" i="10"/>
  <c r="A950" i="10"/>
  <c r="B950" i="10"/>
  <c r="E950" i="10"/>
  <c r="F950" i="10"/>
  <c r="H950" i="10"/>
  <c r="I950" i="10"/>
  <c r="J950" i="10"/>
  <c r="O950" i="10"/>
  <c r="P950" i="10"/>
  <c r="A951" i="10"/>
  <c r="B951" i="10"/>
  <c r="E951" i="10"/>
  <c r="F951" i="10"/>
  <c r="H951" i="10"/>
  <c r="I951" i="10"/>
  <c r="J951" i="10"/>
  <c r="O951" i="10"/>
  <c r="P951" i="10"/>
  <c r="A952" i="10"/>
  <c r="B952" i="10"/>
  <c r="E952" i="10"/>
  <c r="F952" i="10"/>
  <c r="H952" i="10"/>
  <c r="I952" i="10"/>
  <c r="J952" i="10"/>
  <c r="O952" i="10"/>
  <c r="P952" i="10"/>
  <c r="A953" i="10"/>
  <c r="B953" i="10"/>
  <c r="E953" i="10"/>
  <c r="F953" i="10"/>
  <c r="H953" i="10"/>
  <c r="I953" i="10"/>
  <c r="J953" i="10"/>
  <c r="O953" i="10"/>
  <c r="P953" i="10"/>
  <c r="A954" i="10"/>
  <c r="B954" i="10"/>
  <c r="E954" i="10"/>
  <c r="F954" i="10"/>
  <c r="H954" i="10"/>
  <c r="I954" i="10"/>
  <c r="J954" i="10"/>
  <c r="O954" i="10"/>
  <c r="P954" i="10"/>
  <c r="A955" i="10"/>
  <c r="B955" i="10"/>
  <c r="E955" i="10"/>
  <c r="F955" i="10"/>
  <c r="H955" i="10"/>
  <c r="I955" i="10"/>
  <c r="J955" i="10"/>
  <c r="O955" i="10"/>
  <c r="P955" i="10"/>
  <c r="A956" i="10"/>
  <c r="B956" i="10"/>
  <c r="E956" i="10"/>
  <c r="F956" i="10"/>
  <c r="H956" i="10"/>
  <c r="I956" i="10"/>
  <c r="J956" i="10"/>
  <c r="O956" i="10"/>
  <c r="P956" i="10"/>
  <c r="A957" i="10"/>
  <c r="B957" i="10"/>
  <c r="E957" i="10"/>
  <c r="F957" i="10"/>
  <c r="H957" i="10"/>
  <c r="I957" i="10"/>
  <c r="J957" i="10"/>
  <c r="O957" i="10"/>
  <c r="P957" i="10"/>
  <c r="A958" i="10"/>
  <c r="B958" i="10"/>
  <c r="E958" i="10"/>
  <c r="F958" i="10"/>
  <c r="H958" i="10"/>
  <c r="I958" i="10"/>
  <c r="J958" i="10"/>
  <c r="O958" i="10"/>
  <c r="P958" i="10"/>
  <c r="A959" i="10"/>
  <c r="B959" i="10"/>
  <c r="E959" i="10"/>
  <c r="F959" i="10"/>
  <c r="H959" i="10"/>
  <c r="I959" i="10"/>
  <c r="J959" i="10"/>
  <c r="O959" i="10"/>
  <c r="P959" i="10"/>
  <c r="A960" i="10"/>
  <c r="B960" i="10"/>
  <c r="E960" i="10"/>
  <c r="F960" i="10"/>
  <c r="H960" i="10"/>
  <c r="I960" i="10"/>
  <c r="J960" i="10"/>
  <c r="O960" i="10"/>
  <c r="P960" i="10"/>
  <c r="A961" i="10"/>
  <c r="B961" i="10"/>
  <c r="E961" i="10"/>
  <c r="F961" i="10"/>
  <c r="H961" i="10"/>
  <c r="I961" i="10"/>
  <c r="J961" i="10"/>
  <c r="O961" i="10"/>
  <c r="P961" i="10"/>
  <c r="A962" i="10"/>
  <c r="B962" i="10"/>
  <c r="E962" i="10"/>
  <c r="F962" i="10"/>
  <c r="H962" i="10"/>
  <c r="I962" i="10"/>
  <c r="J962" i="10"/>
  <c r="O962" i="10"/>
  <c r="P962" i="10"/>
  <c r="A963" i="10"/>
  <c r="B963" i="10"/>
  <c r="E963" i="10"/>
  <c r="F963" i="10"/>
  <c r="H963" i="10"/>
  <c r="I963" i="10"/>
  <c r="J963" i="10"/>
  <c r="O963" i="10"/>
  <c r="P963" i="10"/>
  <c r="A964" i="10"/>
  <c r="B964" i="10"/>
  <c r="E964" i="10"/>
  <c r="F964" i="10"/>
  <c r="H964" i="10"/>
  <c r="I964" i="10"/>
  <c r="J964" i="10"/>
  <c r="O964" i="10"/>
  <c r="P964" i="10"/>
  <c r="A965" i="10"/>
  <c r="B965" i="10"/>
  <c r="E965" i="10"/>
  <c r="F965" i="10"/>
  <c r="H965" i="10"/>
  <c r="I965" i="10"/>
  <c r="J965" i="10"/>
  <c r="O965" i="10"/>
  <c r="P965" i="10"/>
  <c r="A966" i="10"/>
  <c r="B966" i="10"/>
  <c r="E966" i="10"/>
  <c r="F966" i="10"/>
  <c r="H966" i="10"/>
  <c r="I966" i="10"/>
  <c r="J966" i="10"/>
  <c r="O966" i="10"/>
  <c r="P966" i="10"/>
  <c r="A967" i="10"/>
  <c r="B967" i="10"/>
  <c r="E967" i="10"/>
  <c r="F967" i="10"/>
  <c r="H967" i="10"/>
  <c r="I967" i="10"/>
  <c r="J967" i="10"/>
  <c r="O967" i="10"/>
  <c r="P967" i="10"/>
  <c r="A968" i="10"/>
  <c r="B968" i="10"/>
  <c r="E968" i="10"/>
  <c r="F968" i="10"/>
  <c r="H968" i="10"/>
  <c r="I968" i="10"/>
  <c r="J968" i="10"/>
  <c r="O968" i="10"/>
  <c r="P968" i="10"/>
  <c r="A969" i="10"/>
  <c r="B969" i="10"/>
  <c r="E969" i="10"/>
  <c r="F969" i="10"/>
  <c r="H969" i="10"/>
  <c r="I969" i="10"/>
  <c r="J969" i="10"/>
  <c r="O969" i="10"/>
  <c r="P969" i="10"/>
  <c r="A970" i="10"/>
  <c r="B970" i="10"/>
  <c r="E970" i="10"/>
  <c r="F970" i="10"/>
  <c r="H970" i="10"/>
  <c r="I970" i="10"/>
  <c r="J970" i="10"/>
  <c r="O970" i="10"/>
  <c r="P970" i="10"/>
  <c r="A971" i="10"/>
  <c r="B971" i="10"/>
  <c r="E971" i="10"/>
  <c r="F971" i="10"/>
  <c r="H971" i="10"/>
  <c r="I971" i="10"/>
  <c r="J971" i="10"/>
  <c r="O971" i="10"/>
  <c r="P971" i="10"/>
  <c r="A972" i="10"/>
  <c r="B972" i="10"/>
  <c r="E972" i="10"/>
  <c r="F972" i="10"/>
  <c r="H972" i="10"/>
  <c r="I972" i="10"/>
  <c r="J972" i="10"/>
  <c r="O972" i="10"/>
  <c r="P972" i="10"/>
  <c r="A973" i="10"/>
  <c r="B973" i="10"/>
  <c r="E973" i="10"/>
  <c r="F973" i="10"/>
  <c r="H973" i="10"/>
  <c r="I973" i="10"/>
  <c r="J973" i="10"/>
  <c r="O973" i="10"/>
  <c r="P973" i="10"/>
  <c r="A974" i="10"/>
  <c r="B974" i="10"/>
  <c r="E974" i="10"/>
  <c r="F974" i="10"/>
  <c r="H974" i="10"/>
  <c r="I974" i="10"/>
  <c r="J974" i="10"/>
  <c r="O974" i="10"/>
  <c r="P974" i="10"/>
  <c r="A975" i="10"/>
  <c r="B975" i="10"/>
  <c r="E975" i="10"/>
  <c r="F975" i="10"/>
  <c r="H975" i="10"/>
  <c r="I975" i="10"/>
  <c r="J975" i="10"/>
  <c r="O975" i="10"/>
  <c r="P975" i="10"/>
  <c r="A976" i="10"/>
  <c r="B976" i="10"/>
  <c r="E976" i="10"/>
  <c r="F976" i="10"/>
  <c r="H976" i="10"/>
  <c r="I976" i="10"/>
  <c r="J976" i="10"/>
  <c r="O976" i="10"/>
  <c r="P976" i="10"/>
  <c r="A977" i="10"/>
  <c r="B977" i="10"/>
  <c r="E977" i="10"/>
  <c r="F977" i="10"/>
  <c r="H977" i="10"/>
  <c r="I977" i="10"/>
  <c r="J977" i="10"/>
  <c r="O977" i="10"/>
  <c r="P977" i="10"/>
  <c r="A978" i="10"/>
  <c r="B978" i="10"/>
  <c r="E978" i="10"/>
  <c r="F978" i="10"/>
  <c r="H978" i="10"/>
  <c r="I978" i="10"/>
  <c r="J978" i="10"/>
  <c r="O978" i="10"/>
  <c r="P978" i="10"/>
  <c r="A979" i="10"/>
  <c r="B979" i="10"/>
  <c r="E979" i="10"/>
  <c r="F979" i="10"/>
  <c r="H979" i="10"/>
  <c r="I979" i="10"/>
  <c r="J979" i="10"/>
  <c r="O979" i="10"/>
  <c r="P979" i="10"/>
  <c r="A980" i="10"/>
  <c r="B980" i="10"/>
  <c r="E980" i="10"/>
  <c r="F980" i="10"/>
  <c r="H980" i="10"/>
  <c r="I980" i="10"/>
  <c r="J980" i="10"/>
  <c r="O980" i="10"/>
  <c r="P980" i="10"/>
  <c r="A981" i="10"/>
  <c r="B981" i="10"/>
  <c r="E981" i="10"/>
  <c r="F981" i="10"/>
  <c r="H981" i="10"/>
  <c r="I981" i="10"/>
  <c r="J981" i="10"/>
  <c r="O981" i="10"/>
  <c r="P981" i="10"/>
  <c r="A982" i="10"/>
  <c r="B982" i="10"/>
  <c r="E982" i="10"/>
  <c r="F982" i="10"/>
  <c r="H982" i="10"/>
  <c r="I982" i="10"/>
  <c r="J982" i="10"/>
  <c r="O982" i="10"/>
  <c r="P982" i="10"/>
  <c r="A983" i="10"/>
  <c r="B983" i="10"/>
  <c r="E983" i="10"/>
  <c r="F983" i="10"/>
  <c r="H983" i="10"/>
  <c r="I983" i="10"/>
  <c r="J983" i="10"/>
  <c r="O983" i="10"/>
  <c r="P983" i="10"/>
  <c r="A984" i="10"/>
  <c r="B984" i="10"/>
  <c r="E984" i="10"/>
  <c r="F984" i="10"/>
  <c r="H984" i="10"/>
  <c r="I984" i="10"/>
  <c r="J984" i="10"/>
  <c r="O984" i="10"/>
  <c r="P984" i="10"/>
  <c r="A985" i="10"/>
  <c r="B985" i="10"/>
  <c r="E985" i="10"/>
  <c r="F985" i="10"/>
  <c r="H985" i="10"/>
  <c r="I985" i="10"/>
  <c r="J985" i="10"/>
  <c r="O985" i="10"/>
  <c r="P985" i="10"/>
  <c r="A986" i="10"/>
  <c r="B986" i="10"/>
  <c r="E986" i="10"/>
  <c r="F986" i="10"/>
  <c r="H986" i="10"/>
  <c r="I986" i="10"/>
  <c r="J986" i="10"/>
  <c r="O986" i="10"/>
  <c r="P986" i="10"/>
  <c r="A987" i="10"/>
  <c r="B987" i="10"/>
  <c r="E987" i="10"/>
  <c r="F987" i="10"/>
  <c r="H987" i="10"/>
  <c r="I987" i="10"/>
  <c r="J987" i="10"/>
  <c r="O987" i="10"/>
  <c r="P987" i="10"/>
  <c r="A988" i="10"/>
  <c r="B988" i="10"/>
  <c r="E988" i="10"/>
  <c r="F988" i="10"/>
  <c r="H988" i="10"/>
  <c r="I988" i="10"/>
  <c r="J988" i="10"/>
  <c r="O988" i="10"/>
  <c r="P988" i="10"/>
  <c r="A989" i="10"/>
  <c r="B989" i="10"/>
  <c r="E989" i="10"/>
  <c r="F989" i="10"/>
  <c r="H989" i="10"/>
  <c r="I989" i="10"/>
  <c r="J989" i="10"/>
  <c r="O989" i="10"/>
  <c r="P989" i="10"/>
  <c r="A990" i="10"/>
  <c r="B990" i="10"/>
  <c r="E990" i="10"/>
  <c r="F990" i="10"/>
  <c r="H990" i="10"/>
  <c r="I990" i="10"/>
  <c r="J990" i="10"/>
  <c r="O990" i="10"/>
  <c r="P990" i="10"/>
  <c r="A991" i="10"/>
  <c r="B991" i="10"/>
  <c r="E991" i="10"/>
  <c r="F991" i="10"/>
  <c r="H991" i="10"/>
  <c r="I991" i="10"/>
  <c r="J991" i="10"/>
  <c r="O991" i="10"/>
  <c r="P991" i="10"/>
  <c r="A992" i="10"/>
  <c r="B992" i="10"/>
  <c r="E992" i="10"/>
  <c r="F992" i="10"/>
  <c r="H992" i="10"/>
  <c r="I992" i="10"/>
  <c r="J992" i="10"/>
  <c r="O992" i="10"/>
  <c r="P992" i="10"/>
  <c r="A993" i="10"/>
  <c r="B993" i="10"/>
  <c r="E993" i="10"/>
  <c r="F993" i="10"/>
  <c r="H993" i="10"/>
  <c r="I993" i="10"/>
  <c r="J993" i="10"/>
  <c r="O993" i="10"/>
  <c r="P993" i="10"/>
  <c r="A994" i="10"/>
  <c r="B994" i="10"/>
  <c r="E994" i="10"/>
  <c r="F994" i="10"/>
  <c r="H994" i="10"/>
  <c r="I994" i="10"/>
  <c r="J994" i="10"/>
  <c r="O994" i="10"/>
  <c r="P994" i="10"/>
  <c r="A995" i="10"/>
  <c r="B995" i="10"/>
  <c r="E995" i="10"/>
  <c r="F995" i="10"/>
  <c r="H995" i="10"/>
  <c r="I995" i="10"/>
  <c r="J995" i="10"/>
  <c r="O995" i="10"/>
  <c r="P995" i="10"/>
  <c r="A996" i="10"/>
  <c r="B996" i="10"/>
  <c r="E996" i="10"/>
  <c r="F996" i="10"/>
  <c r="H996" i="10"/>
  <c r="I996" i="10"/>
  <c r="J996" i="10"/>
  <c r="O996" i="10"/>
  <c r="P996" i="10"/>
  <c r="A997" i="10"/>
  <c r="B997" i="10"/>
  <c r="E997" i="10"/>
  <c r="F997" i="10"/>
  <c r="H997" i="10"/>
  <c r="I997" i="10"/>
  <c r="J997" i="10"/>
  <c r="O997" i="10"/>
  <c r="P997" i="10"/>
  <c r="A998" i="10"/>
  <c r="B998" i="10"/>
  <c r="E998" i="10"/>
  <c r="F998" i="10"/>
  <c r="H998" i="10"/>
  <c r="I998" i="10"/>
  <c r="J998" i="10"/>
  <c r="O998" i="10"/>
  <c r="P998" i="10"/>
  <c r="A999" i="10"/>
  <c r="B999" i="10"/>
  <c r="E999" i="10"/>
  <c r="F999" i="10"/>
  <c r="H999" i="10"/>
  <c r="I999" i="10"/>
  <c r="J999" i="10"/>
  <c r="O999" i="10"/>
  <c r="P999" i="10"/>
  <c r="A1000" i="10"/>
  <c r="B1000" i="10"/>
  <c r="E1000" i="10"/>
  <c r="F1000" i="10"/>
  <c r="H1000" i="10"/>
  <c r="I1000" i="10"/>
  <c r="J1000" i="10"/>
  <c r="O1000" i="10"/>
  <c r="P1000" i="10"/>
  <c r="A1001" i="10"/>
  <c r="B1001" i="10"/>
  <c r="E1001" i="10"/>
  <c r="F1001" i="10"/>
  <c r="H1001" i="10"/>
  <c r="I1001" i="10"/>
  <c r="J1001" i="10"/>
  <c r="O1001" i="10"/>
  <c r="P1001" i="10"/>
  <c r="A1002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M1002" i="10"/>
  <c r="N1002" i="10"/>
  <c r="O1002" i="10"/>
  <c r="P1002" i="10"/>
  <c r="A1003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M1003" i="10"/>
  <c r="N1003" i="10"/>
  <c r="O1003" i="10"/>
  <c r="P1003" i="10"/>
  <c r="A1004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M1004" i="10"/>
  <c r="N1004" i="10"/>
  <c r="O1004" i="10"/>
  <c r="P1004" i="10"/>
  <c r="A1005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M1005" i="10"/>
  <c r="N1005" i="10"/>
  <c r="O1005" i="10"/>
  <c r="P1005" i="10"/>
  <c r="A1006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M1006" i="10"/>
  <c r="N1006" i="10"/>
  <c r="O1006" i="10"/>
  <c r="P1006" i="10"/>
  <c r="A1007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M1007" i="10"/>
  <c r="N1007" i="10"/>
  <c r="O1007" i="10"/>
  <c r="P1007" i="10"/>
  <c r="A1008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M1008" i="10"/>
  <c r="N1008" i="10"/>
  <c r="O1008" i="10"/>
  <c r="P1008" i="10"/>
  <c r="A1009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M1009" i="10"/>
  <c r="N1009" i="10"/>
  <c r="O1009" i="10"/>
  <c r="P1009" i="10"/>
  <c r="A1010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M1010" i="10"/>
  <c r="N1010" i="10"/>
  <c r="O1010" i="10"/>
  <c r="P1010" i="10"/>
  <c r="A1011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M1011" i="10"/>
  <c r="N1011" i="10"/>
  <c r="O1011" i="10"/>
  <c r="P1011" i="10"/>
  <c r="A1012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M1012" i="10"/>
  <c r="N1012" i="10"/>
  <c r="O1012" i="10"/>
  <c r="P1012" i="10"/>
  <c r="A1013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M1013" i="10"/>
  <c r="N1013" i="10"/>
  <c r="O1013" i="10"/>
  <c r="P1013" i="10"/>
  <c r="A1014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M1014" i="10"/>
  <c r="N1014" i="10"/>
  <c r="O1014" i="10"/>
  <c r="P1014" i="10"/>
  <c r="A1015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M1015" i="10"/>
  <c r="N1015" i="10"/>
  <c r="O1015" i="10"/>
  <c r="P1015" i="10"/>
  <c r="A1016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M1016" i="10"/>
  <c r="N1016" i="10"/>
  <c r="O1016" i="10"/>
  <c r="P1016" i="10"/>
  <c r="A1017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M1017" i="10"/>
  <c r="N1017" i="10"/>
  <c r="O1017" i="10"/>
  <c r="P1017" i="10"/>
  <c r="A1018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M1018" i="10"/>
  <c r="N1018" i="10"/>
  <c r="O1018" i="10"/>
  <c r="P1018" i="10"/>
  <c r="A1019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M1019" i="10"/>
  <c r="N1019" i="10"/>
  <c r="O1019" i="10"/>
  <c r="P1019" i="10"/>
  <c r="A1020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M1020" i="10"/>
  <c r="N1020" i="10"/>
  <c r="O1020" i="10"/>
  <c r="P1020" i="10"/>
  <c r="A1021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M1021" i="10"/>
  <c r="N1021" i="10"/>
  <c r="O1021" i="10"/>
  <c r="P1021" i="10"/>
  <c r="A1022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M1022" i="10"/>
  <c r="N1022" i="10"/>
  <c r="O1022" i="10"/>
  <c r="P1022" i="10"/>
  <c r="A1023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M1023" i="10"/>
  <c r="N1023" i="10"/>
  <c r="O1023" i="10"/>
  <c r="P1023" i="10"/>
  <c r="A1024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M1024" i="10"/>
  <c r="N1024" i="10"/>
  <c r="O1024" i="10"/>
  <c r="P1024" i="10"/>
  <c r="A1025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M1025" i="10"/>
  <c r="N1025" i="10"/>
  <c r="O1025" i="10"/>
  <c r="P1025" i="10"/>
  <c r="A1026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M1026" i="10"/>
  <c r="N1026" i="10"/>
  <c r="O1026" i="10"/>
  <c r="P1026" i="10"/>
  <c r="A1027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M1027" i="10"/>
  <c r="N1027" i="10"/>
  <c r="O1027" i="10"/>
  <c r="P1027" i="10"/>
  <c r="A1028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M1028" i="10"/>
  <c r="N1028" i="10"/>
  <c r="O1028" i="10"/>
  <c r="P1028" i="10"/>
  <c r="A1029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M1029" i="10"/>
  <c r="N1029" i="10"/>
  <c r="O1029" i="10"/>
  <c r="P1029" i="10"/>
  <c r="A1030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M1030" i="10"/>
  <c r="N1030" i="10"/>
  <c r="O1030" i="10"/>
  <c r="P1030" i="10"/>
  <c r="A1031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M1031" i="10"/>
  <c r="N1031" i="10"/>
  <c r="O1031" i="10"/>
  <c r="P1031" i="10"/>
  <c r="A1032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M1032" i="10"/>
  <c r="N1032" i="10"/>
  <c r="O1032" i="10"/>
  <c r="P1032" i="10"/>
  <c r="A1033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M1033" i="10"/>
  <c r="N1033" i="10"/>
  <c r="O1033" i="10"/>
  <c r="P1033" i="10"/>
  <c r="A1034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M1034" i="10"/>
  <c r="N1034" i="10"/>
  <c r="O1034" i="10"/>
  <c r="P1034" i="10"/>
  <c r="A1035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M1035" i="10"/>
  <c r="N1035" i="10"/>
  <c r="O1035" i="10"/>
  <c r="P1035" i="10"/>
  <c r="A1036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M1036" i="10"/>
  <c r="N1036" i="10"/>
  <c r="O1036" i="10"/>
  <c r="P1036" i="10"/>
  <c r="A1037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M1037" i="10"/>
  <c r="N1037" i="10"/>
  <c r="O1037" i="10"/>
  <c r="P1037" i="10"/>
  <c r="A1038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M1038" i="10"/>
  <c r="N1038" i="10"/>
  <c r="O1038" i="10"/>
  <c r="P1038" i="10"/>
  <c r="A1039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M1039" i="10"/>
  <c r="N1039" i="10"/>
  <c r="O1039" i="10"/>
  <c r="P1039" i="10"/>
  <c r="A1040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M1040" i="10"/>
  <c r="N1040" i="10"/>
  <c r="O1040" i="10"/>
  <c r="P1040" i="10"/>
  <c r="A1041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M1041" i="10"/>
  <c r="N1041" i="10"/>
  <c r="O1041" i="10"/>
  <c r="P1041" i="10"/>
  <c r="A1042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M1042" i="10"/>
  <c r="N1042" i="10"/>
  <c r="O1042" i="10"/>
  <c r="P1042" i="10"/>
  <c r="A1043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M1043" i="10"/>
  <c r="N1043" i="10"/>
  <c r="O1043" i="10"/>
  <c r="P1043" i="10"/>
  <c r="A1044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M1044" i="10"/>
  <c r="N1044" i="10"/>
  <c r="O1044" i="10"/>
  <c r="P1044" i="10"/>
  <c r="A1045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M1045" i="10"/>
  <c r="N1045" i="10"/>
  <c r="O1045" i="10"/>
  <c r="P1045" i="10"/>
  <c r="A1046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M1046" i="10"/>
  <c r="N1046" i="10"/>
  <c r="O1046" i="10"/>
  <c r="P1046" i="10"/>
  <c r="A1047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M1047" i="10"/>
  <c r="N1047" i="10"/>
  <c r="O1047" i="10"/>
  <c r="P1047" i="10"/>
  <c r="A1048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M1048" i="10"/>
  <c r="N1048" i="10"/>
  <c r="O1048" i="10"/>
  <c r="P1048" i="10"/>
  <c r="A1049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M1049" i="10"/>
  <c r="N1049" i="10"/>
  <c r="O1049" i="10"/>
  <c r="P1049" i="10"/>
  <c r="A1050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M1050" i="10"/>
  <c r="N1050" i="10"/>
  <c r="O1050" i="10"/>
  <c r="P1050" i="10"/>
  <c r="T3" i="15"/>
  <c r="S3" i="15"/>
  <c r="Q3" i="15"/>
  <c r="P3" i="15"/>
  <c r="O3" i="15"/>
  <c r="N3" i="15"/>
  <c r="M3" i="15"/>
  <c r="J3" i="15"/>
  <c r="I3" i="15"/>
  <c r="H3" i="15"/>
  <c r="G3" i="15"/>
  <c r="F3" i="15"/>
  <c r="C3" i="15"/>
  <c r="B3" i="15"/>
  <c r="A3" i="15"/>
  <c r="U2" i="15"/>
  <c r="A7" i="1"/>
  <c r="C7" i="1"/>
  <c r="G7" i="1"/>
  <c r="R7" i="1"/>
  <c r="R4" i="15" s="1"/>
  <c r="S7" i="1" a="1"/>
  <c r="S7" i="1" s="1"/>
  <c r="D4" i="15" s="1"/>
  <c r="T7" i="1" a="1"/>
  <c r="T7" i="1" s="1"/>
  <c r="E4" i="15" s="1"/>
  <c r="U7" i="1" a="1"/>
  <c r="U7" i="1" s="1"/>
  <c r="AI7" i="1"/>
  <c r="AJ7" i="1"/>
  <c r="AK7" i="1"/>
  <c r="K8" i="10" s="1"/>
  <c r="AL7" i="1"/>
  <c r="AN7" i="1"/>
  <c r="AO7" i="1"/>
  <c r="BE7" i="1" s="1" a="1"/>
  <c r="BE7" i="1" s="1"/>
  <c r="AP7" i="1"/>
  <c r="M8" i="10" s="1"/>
  <c r="AQ7" i="1"/>
  <c r="BB7" i="1"/>
  <c r="BR7" i="1"/>
  <c r="BS7" i="1"/>
  <c r="BT7" i="1"/>
  <c r="A8" i="1"/>
  <c r="C8" i="1"/>
  <c r="G8" i="1"/>
  <c r="M8" i="1" a="1"/>
  <c r="M8" i="1" s="1"/>
  <c r="N8" i="1" a="1"/>
  <c r="N8" i="1" s="1"/>
  <c r="R8" i="1"/>
  <c r="S8" i="1" a="1"/>
  <c r="S8" i="1" s="1"/>
  <c r="D5" i="15" s="1"/>
  <c r="T8" i="1" a="1"/>
  <c r="T8" i="1" s="1"/>
  <c r="E5" i="15" s="1"/>
  <c r="U8" i="1" a="1"/>
  <c r="U8" i="1" s="1"/>
  <c r="AI8" i="1"/>
  <c r="BB8" i="1" s="1"/>
  <c r="AJ8" i="1"/>
  <c r="AK8" i="1"/>
  <c r="K9" i="10" s="1"/>
  <c r="AL8" i="1"/>
  <c r="AO8" i="1"/>
  <c r="BE8" i="1" s="1" a="1"/>
  <c r="BE8" i="1" s="1"/>
  <c r="AP8" i="1"/>
  <c r="M9" i="10" s="1"/>
  <c r="AQ8" i="1"/>
  <c r="BR8" i="1"/>
  <c r="BS8" i="1"/>
  <c r="BT8" i="1"/>
  <c r="A9" i="1"/>
  <c r="C9" i="1"/>
  <c r="G9" i="1"/>
  <c r="M9" i="1" a="1"/>
  <c r="M9" i="1" s="1"/>
  <c r="N9" i="1" a="1"/>
  <c r="N9" i="1" s="1"/>
  <c r="L6" i="15" s="1"/>
  <c r="R9" i="1"/>
  <c r="S9" i="1" a="1"/>
  <c r="S9" i="1" s="1"/>
  <c r="D6" i="15" s="1"/>
  <c r="T9" i="1" a="1"/>
  <c r="T9" i="1" s="1"/>
  <c r="E6" i="15" s="1"/>
  <c r="U9" i="1" a="1"/>
  <c r="U9" i="1" s="1"/>
  <c r="AI9" i="1"/>
  <c r="BB9" i="1" s="1"/>
  <c r="AJ9" i="1"/>
  <c r="AK9" i="1"/>
  <c r="K10" i="10" s="1"/>
  <c r="AL9" i="1"/>
  <c r="AO9" i="1"/>
  <c r="BE9" i="1" s="1" a="1"/>
  <c r="BE9" i="1" s="1"/>
  <c r="AP9" i="1"/>
  <c r="M10" i="10" s="1"/>
  <c r="AQ9" i="1"/>
  <c r="BR9" i="1"/>
  <c r="BS9" i="1"/>
  <c r="BT9" i="1"/>
  <c r="A10" i="1"/>
  <c r="C10" i="1"/>
  <c r="G10" i="1"/>
  <c r="M10" i="1" a="1"/>
  <c r="M10" i="1" s="1"/>
  <c r="N10" i="1" a="1"/>
  <c r="N10" i="1" s="1"/>
  <c r="L7" i="15" s="1"/>
  <c r="R10" i="1"/>
  <c r="S10" i="1" a="1"/>
  <c r="S10" i="1" s="1"/>
  <c r="D7" i="15" s="1"/>
  <c r="T10" i="1" a="1"/>
  <c r="T10" i="1" s="1"/>
  <c r="E7" i="15" s="1"/>
  <c r="U10" i="1" a="1"/>
  <c r="U10" i="1" s="1"/>
  <c r="AI10" i="1"/>
  <c r="BB10" i="1" s="1"/>
  <c r="AJ10" i="1"/>
  <c r="AK10" i="1"/>
  <c r="K11" i="10" s="1"/>
  <c r="AL10" i="1"/>
  <c r="AO10" i="1"/>
  <c r="AP10" i="1"/>
  <c r="M11" i="10" s="1"/>
  <c r="AQ10" i="1"/>
  <c r="BE10" i="1" a="1"/>
  <c r="BE10" i="1" s="1"/>
  <c r="BR10" i="1"/>
  <c r="BS10" i="1"/>
  <c r="BT10" i="1"/>
  <c r="A11" i="1"/>
  <c r="C11" i="1"/>
  <c r="G11" i="1"/>
  <c r="M11" i="1" a="1"/>
  <c r="M11" i="1" s="1"/>
  <c r="K8" i="15" s="1"/>
  <c r="N11" i="1" a="1"/>
  <c r="N11" i="1" s="1"/>
  <c r="R11" i="1"/>
  <c r="S11" i="1" a="1"/>
  <c r="S11" i="1" s="1"/>
  <c r="D8" i="15" s="1"/>
  <c r="T11" i="1" a="1"/>
  <c r="T11" i="1" s="1"/>
  <c r="E8" i="15" s="1"/>
  <c r="U11" i="1" a="1"/>
  <c r="U11" i="1" s="1"/>
  <c r="AI11" i="1"/>
  <c r="BB11" i="1" s="1"/>
  <c r="AJ11" i="1"/>
  <c r="AK11" i="1"/>
  <c r="K12" i="10" s="1"/>
  <c r="AL11" i="1"/>
  <c r="AO11" i="1"/>
  <c r="BE11" i="1" s="1" a="1"/>
  <c r="BE11" i="1" s="1"/>
  <c r="AP11" i="1"/>
  <c r="M12" i="10" s="1"/>
  <c r="AQ11" i="1"/>
  <c r="BR11" i="1"/>
  <c r="BS11" i="1"/>
  <c r="BT11" i="1"/>
  <c r="A12" i="1"/>
  <c r="C12" i="1"/>
  <c r="G12" i="1"/>
  <c r="R12" i="1"/>
  <c r="R9" i="15" s="1"/>
  <c r="AI12" i="1"/>
  <c r="AJ12" i="1"/>
  <c r="AK12" i="1"/>
  <c r="K13" i="10" s="1"/>
  <c r="AL12" i="1"/>
  <c r="AM12" i="1"/>
  <c r="AN12" i="1"/>
  <c r="AO12" i="1"/>
  <c r="AP12" i="1"/>
  <c r="M13" i="10" s="1"/>
  <c r="AQ12" i="1"/>
  <c r="BB12" i="1"/>
  <c r="BR12" i="1"/>
  <c r="BS12" i="1"/>
  <c r="BT12" i="1"/>
  <c r="A13" i="1"/>
  <c r="C13" i="1"/>
  <c r="G13" i="1"/>
  <c r="R13" i="1"/>
  <c r="R10" i="15" s="1"/>
  <c r="S13" i="1" a="1"/>
  <c r="S13" i="1" s="1"/>
  <c r="D10" i="15" s="1"/>
  <c r="T13" i="1" a="1"/>
  <c r="T13" i="1" s="1"/>
  <c r="E10" i="15" s="1"/>
  <c r="U13" i="1" a="1"/>
  <c r="U13" i="1" s="1"/>
  <c r="AI13" i="1"/>
  <c r="AJ13" i="1"/>
  <c r="AK13" i="1"/>
  <c r="K14" i="10" s="1"/>
  <c r="AL13" i="1"/>
  <c r="AM13" i="1"/>
  <c r="AN13" i="1"/>
  <c r="AO13" i="1"/>
  <c r="BE13" i="1" s="1" a="1"/>
  <c r="BE13" i="1" s="1"/>
  <c r="AP13" i="1"/>
  <c r="M14" i="10" s="1"/>
  <c r="AQ13" i="1"/>
  <c r="BB13" i="1"/>
  <c r="BR13" i="1"/>
  <c r="BS13" i="1"/>
  <c r="BT13" i="1"/>
  <c r="A14" i="1"/>
  <c r="C14" i="1"/>
  <c r="G14" i="1"/>
  <c r="R14" i="1"/>
  <c r="R11" i="15" s="1"/>
  <c r="S14" i="1" a="1"/>
  <c r="S14" i="1" s="1"/>
  <c r="D11" i="15" s="1"/>
  <c r="T14" i="1" a="1"/>
  <c r="T14" i="1" s="1"/>
  <c r="E11" i="15" s="1"/>
  <c r="U14" i="1" a="1"/>
  <c r="U14" i="1" s="1"/>
  <c r="AI14" i="1"/>
  <c r="BB14" i="1" s="1"/>
  <c r="AJ14" i="1"/>
  <c r="K15" i="10"/>
  <c r="AO14" i="1"/>
  <c r="BE14" i="1" s="1" a="1"/>
  <c r="BE14" i="1" s="1"/>
  <c r="M15" i="10"/>
  <c r="BR14" i="1"/>
  <c r="BS14" i="1"/>
  <c r="BT14" i="1"/>
  <c r="A15" i="1"/>
  <c r="C15" i="1"/>
  <c r="G15" i="1"/>
  <c r="R15" i="1"/>
  <c r="R12" i="15" s="1"/>
  <c r="S15" i="1" a="1"/>
  <c r="S15" i="1" s="1"/>
  <c r="D12" i="15" s="1"/>
  <c r="T15" i="1" a="1"/>
  <c r="T15" i="1" s="1"/>
  <c r="E12" i="15" s="1"/>
  <c r="U15" i="1" a="1"/>
  <c r="U15" i="1" s="1"/>
  <c r="AI15" i="1"/>
  <c r="AJ15" i="1"/>
  <c r="AK15" i="1"/>
  <c r="K16" i="10" s="1"/>
  <c r="AL15" i="1"/>
  <c r="AM15" i="1"/>
  <c r="AN15" i="1"/>
  <c r="AO15" i="1"/>
  <c r="BE15" i="1" s="1" a="1"/>
  <c r="BE15" i="1" s="1"/>
  <c r="AP15" i="1"/>
  <c r="M16" i="10" s="1"/>
  <c r="AQ15" i="1"/>
  <c r="BB15" i="1"/>
  <c r="BR15" i="1"/>
  <c r="BS15" i="1"/>
  <c r="BT15" i="1"/>
  <c r="A16" i="1"/>
  <c r="C16" i="1"/>
  <c r="G16" i="1"/>
  <c r="R16" i="1"/>
  <c r="R13" i="15" s="1"/>
  <c r="S16" i="1" a="1"/>
  <c r="S16" i="1" s="1"/>
  <c r="D13" i="15" s="1"/>
  <c r="T16" i="1" a="1"/>
  <c r="T16" i="1" s="1"/>
  <c r="E13" i="15" s="1"/>
  <c r="U16" i="1" a="1"/>
  <c r="U16" i="1" s="1"/>
  <c r="AI16" i="1"/>
  <c r="AJ16" i="1"/>
  <c r="AK16" i="1"/>
  <c r="K17" i="10" s="1"/>
  <c r="AL16" i="1"/>
  <c r="AM16" i="1"/>
  <c r="AN16" i="1"/>
  <c r="AO16" i="1"/>
  <c r="BE16" i="1" s="1" a="1"/>
  <c r="BE16" i="1" s="1"/>
  <c r="AP16" i="1"/>
  <c r="M17" i="10" s="1"/>
  <c r="AQ16" i="1"/>
  <c r="BB16" i="1"/>
  <c r="BR16" i="1"/>
  <c r="BS16" i="1"/>
  <c r="BT16" i="1"/>
  <c r="A17" i="1"/>
  <c r="C17" i="1"/>
  <c r="G17" i="1"/>
  <c r="R17" i="1"/>
  <c r="R14" i="15" s="1"/>
  <c r="S17" i="1" a="1"/>
  <c r="S17" i="1" s="1"/>
  <c r="D14" i="15" s="1"/>
  <c r="T17" i="1" a="1"/>
  <c r="T17" i="1" s="1"/>
  <c r="E14" i="15" s="1"/>
  <c r="U17" i="1" a="1"/>
  <c r="U17" i="1" s="1"/>
  <c r="AI17" i="1"/>
  <c r="AJ17" i="1"/>
  <c r="AK17" i="1"/>
  <c r="K18" i="10" s="1"/>
  <c r="AL17" i="1"/>
  <c r="AM17" i="1"/>
  <c r="AN17" i="1"/>
  <c r="AO17" i="1"/>
  <c r="BE17" i="1" s="1" a="1"/>
  <c r="BE17" i="1" s="1"/>
  <c r="AP17" i="1"/>
  <c r="M18" i="10" s="1"/>
  <c r="AQ17" i="1"/>
  <c r="BB17" i="1"/>
  <c r="BR17" i="1"/>
  <c r="BS17" i="1"/>
  <c r="BT17" i="1"/>
  <c r="A18" i="1"/>
  <c r="C18" i="1"/>
  <c r="G18" i="1"/>
  <c r="M18" i="1" a="1"/>
  <c r="M18" i="1" s="1"/>
  <c r="K15" i="15" s="1"/>
  <c r="N18" i="1" a="1"/>
  <c r="N18" i="1" s="1"/>
  <c r="L15" i="15" s="1"/>
  <c r="R18" i="1"/>
  <c r="S18" i="1" a="1"/>
  <c r="S18" i="1" s="1"/>
  <c r="D15" i="15" s="1"/>
  <c r="T18" i="1" a="1"/>
  <c r="T18" i="1" s="1"/>
  <c r="E15" i="15" s="1"/>
  <c r="U18" i="1" a="1"/>
  <c r="U18" i="1" s="1"/>
  <c r="AI18" i="1"/>
  <c r="BB18" i="1" s="1"/>
  <c r="AJ18" i="1"/>
  <c r="AK18" i="1"/>
  <c r="K19" i="10" s="1"/>
  <c r="AL18" i="1"/>
  <c r="AO18" i="1"/>
  <c r="BE18" i="1" s="1" a="1"/>
  <c r="BE18" i="1" s="1"/>
  <c r="AP18" i="1"/>
  <c r="M19" i="10" s="1"/>
  <c r="AQ18" i="1"/>
  <c r="BR18" i="1"/>
  <c r="BS18" i="1"/>
  <c r="BT18" i="1"/>
  <c r="A19" i="1"/>
  <c r="C19" i="1"/>
  <c r="G19" i="1"/>
  <c r="R19" i="1"/>
  <c r="R16" i="15" s="1"/>
  <c r="S19" i="1" a="1"/>
  <c r="S19" i="1" s="1"/>
  <c r="D16" i="15" s="1"/>
  <c r="T19" i="1" a="1"/>
  <c r="T19" i="1" s="1"/>
  <c r="E16" i="15" s="1"/>
  <c r="U19" i="1" a="1"/>
  <c r="U19" i="1" s="1"/>
  <c r="AI19" i="1"/>
  <c r="AJ19" i="1"/>
  <c r="AK19" i="1"/>
  <c r="K20" i="10" s="1"/>
  <c r="AL19" i="1"/>
  <c r="AM19" i="1"/>
  <c r="AN19" i="1"/>
  <c r="AO19" i="1"/>
  <c r="BE19" i="1" s="1" a="1"/>
  <c r="BE19" i="1" s="1"/>
  <c r="AP19" i="1"/>
  <c r="M20" i="10" s="1"/>
  <c r="AQ19" i="1"/>
  <c r="BB19" i="1"/>
  <c r="BR19" i="1"/>
  <c r="BS19" i="1"/>
  <c r="BT19" i="1"/>
  <c r="A20" i="1"/>
  <c r="C20" i="1"/>
  <c r="G20" i="1"/>
  <c r="R20" i="1"/>
  <c r="R17" i="15" s="1"/>
  <c r="S20" i="1" a="1"/>
  <c r="S20" i="1" s="1"/>
  <c r="D17" i="15" s="1"/>
  <c r="T20" i="1" a="1"/>
  <c r="T20" i="1" s="1"/>
  <c r="E17" i="15" s="1"/>
  <c r="U20" i="1" a="1"/>
  <c r="U20" i="1" s="1"/>
  <c r="AI20" i="1"/>
  <c r="AJ20" i="1"/>
  <c r="AK20" i="1"/>
  <c r="K21" i="10" s="1"/>
  <c r="AL20" i="1"/>
  <c r="AM20" i="1"/>
  <c r="AN20" i="1"/>
  <c r="AO20" i="1"/>
  <c r="BE20" i="1" s="1" a="1"/>
  <c r="BE20" i="1" s="1"/>
  <c r="AP20" i="1"/>
  <c r="M21" i="10" s="1"/>
  <c r="AQ20" i="1"/>
  <c r="BB20" i="1"/>
  <c r="BR20" i="1"/>
  <c r="BS20" i="1"/>
  <c r="BT20" i="1"/>
  <c r="A21" i="1"/>
  <c r="C21" i="1"/>
  <c r="G21" i="1"/>
  <c r="R21" i="1"/>
  <c r="R18" i="15" s="1"/>
  <c r="S21" i="1" a="1"/>
  <c r="S21" i="1" s="1"/>
  <c r="D18" i="15" s="1"/>
  <c r="T21" i="1" a="1"/>
  <c r="T21" i="1" s="1"/>
  <c r="E18" i="15" s="1"/>
  <c r="U21" i="1" a="1"/>
  <c r="U21" i="1" s="1"/>
  <c r="AI21" i="1"/>
  <c r="AJ21" i="1"/>
  <c r="AK21" i="1"/>
  <c r="K22" i="10" s="1"/>
  <c r="AL21" i="1"/>
  <c r="AM21" i="1"/>
  <c r="AN21" i="1"/>
  <c r="AO21" i="1"/>
  <c r="BE21" i="1" s="1" a="1"/>
  <c r="BE21" i="1" s="1"/>
  <c r="AP21" i="1"/>
  <c r="M22" i="10" s="1"/>
  <c r="AQ21" i="1"/>
  <c r="BB21" i="1"/>
  <c r="BR21" i="1"/>
  <c r="BS21" i="1"/>
  <c r="BT21" i="1"/>
  <c r="A22" i="1"/>
  <c r="C22" i="1"/>
  <c r="G22" i="1"/>
  <c r="R22" i="1"/>
  <c r="R19" i="15" s="1"/>
  <c r="S22" i="1" a="1"/>
  <c r="S22" i="1" s="1"/>
  <c r="D19" i="15" s="1"/>
  <c r="T22" i="1" a="1"/>
  <c r="T22" i="1" s="1"/>
  <c r="E19" i="15" s="1"/>
  <c r="U22" i="1" a="1"/>
  <c r="U22" i="1" s="1"/>
  <c r="AI22" i="1"/>
  <c r="AJ22" i="1"/>
  <c r="AK22" i="1"/>
  <c r="K23" i="10" s="1"/>
  <c r="AL22" i="1"/>
  <c r="AM22" i="1"/>
  <c r="AN22" i="1"/>
  <c r="AO22" i="1"/>
  <c r="BE22" i="1" s="1" a="1"/>
  <c r="BE22" i="1" s="1"/>
  <c r="AP22" i="1"/>
  <c r="M23" i="10" s="1"/>
  <c r="AQ22" i="1"/>
  <c r="BB22" i="1"/>
  <c r="BR22" i="1"/>
  <c r="BS22" i="1"/>
  <c r="BT22" i="1"/>
  <c r="A23" i="1"/>
  <c r="C23" i="1"/>
  <c r="G23" i="1"/>
  <c r="R23" i="1"/>
  <c r="R20" i="15" s="1"/>
  <c r="S23" i="1" a="1"/>
  <c r="S23" i="1" s="1"/>
  <c r="D20" i="15" s="1"/>
  <c r="T23" i="1" a="1"/>
  <c r="T23" i="1" s="1"/>
  <c r="E20" i="15" s="1"/>
  <c r="U23" i="1" a="1"/>
  <c r="U23" i="1" s="1"/>
  <c r="AI23" i="1"/>
  <c r="AJ23" i="1"/>
  <c r="AK23" i="1"/>
  <c r="K24" i="10" s="1"/>
  <c r="AL23" i="1"/>
  <c r="AM23" i="1"/>
  <c r="AN23" i="1"/>
  <c r="AO23" i="1"/>
  <c r="BE23" i="1" s="1" a="1"/>
  <c r="BE23" i="1" s="1"/>
  <c r="AP23" i="1"/>
  <c r="M24" i="10" s="1"/>
  <c r="AQ23" i="1"/>
  <c r="BB23" i="1"/>
  <c r="BR23" i="1"/>
  <c r="BS23" i="1"/>
  <c r="BT23" i="1"/>
  <c r="A24" i="1"/>
  <c r="C24" i="1"/>
  <c r="G24" i="1"/>
  <c r="M24" i="1" a="1"/>
  <c r="M24" i="1" s="1"/>
  <c r="K21" i="15" s="1"/>
  <c r="N24" i="1" a="1"/>
  <c r="N24" i="1" s="1"/>
  <c r="L21" i="15" s="1"/>
  <c r="R24" i="1"/>
  <c r="S24" i="1" a="1"/>
  <c r="S24" i="1" s="1"/>
  <c r="D21" i="15" s="1"/>
  <c r="T24" i="1" a="1"/>
  <c r="T24" i="1" s="1"/>
  <c r="E21" i="15" s="1"/>
  <c r="U24" i="1" a="1"/>
  <c r="U24" i="1" s="1"/>
  <c r="AI24" i="1"/>
  <c r="BB24" i="1" s="1"/>
  <c r="AJ24" i="1"/>
  <c r="AK24" i="1"/>
  <c r="K25" i="10" s="1"/>
  <c r="AL24" i="1"/>
  <c r="AO24" i="1"/>
  <c r="BE24" i="1" s="1" a="1"/>
  <c r="BE24" i="1" s="1"/>
  <c r="AP24" i="1"/>
  <c r="M25" i="10" s="1"/>
  <c r="AQ24" i="1"/>
  <c r="BR24" i="1"/>
  <c r="BS24" i="1"/>
  <c r="BT24" i="1"/>
  <c r="A25" i="1"/>
  <c r="C25" i="1"/>
  <c r="G25" i="1"/>
  <c r="M25" i="1" a="1"/>
  <c r="M25" i="1" s="1"/>
  <c r="K22" i="15" s="1"/>
  <c r="N25" i="1" a="1"/>
  <c r="N25" i="1" s="1"/>
  <c r="L22" i="15" s="1"/>
  <c r="R25" i="1"/>
  <c r="S25" i="1" a="1"/>
  <c r="S25" i="1" s="1"/>
  <c r="D22" i="15" s="1"/>
  <c r="T25" i="1" a="1"/>
  <c r="T25" i="1" s="1"/>
  <c r="E22" i="15" s="1"/>
  <c r="U25" i="1" a="1"/>
  <c r="U25" i="1" s="1"/>
  <c r="AI25" i="1"/>
  <c r="BB25" i="1" s="1"/>
  <c r="AJ25" i="1"/>
  <c r="AK25" i="1"/>
  <c r="K26" i="10" s="1"/>
  <c r="AL25" i="1"/>
  <c r="AO25" i="1"/>
  <c r="BE25" i="1" s="1" a="1"/>
  <c r="BE25" i="1" s="1"/>
  <c r="AP25" i="1"/>
  <c r="M26" i="10" s="1"/>
  <c r="AQ25" i="1"/>
  <c r="BR25" i="1"/>
  <c r="BS25" i="1"/>
  <c r="BT25" i="1"/>
  <c r="A26" i="1"/>
  <c r="C26" i="1"/>
  <c r="G26" i="1"/>
  <c r="M26" i="1" a="1"/>
  <c r="M26" i="1" s="1"/>
  <c r="K23" i="15" s="1"/>
  <c r="N26" i="1" a="1"/>
  <c r="N26" i="1" s="1"/>
  <c r="L23" i="15" s="1"/>
  <c r="R26" i="1"/>
  <c r="R23" i="15" s="1"/>
  <c r="S26" i="1" a="1"/>
  <c r="S26" i="1" s="1"/>
  <c r="D23" i="15" s="1"/>
  <c r="T26" i="1" a="1"/>
  <c r="T26" i="1" s="1"/>
  <c r="E23" i="15" s="1"/>
  <c r="U26" i="1" a="1"/>
  <c r="U26" i="1" s="1"/>
  <c r="AI26" i="1"/>
  <c r="BB26" i="1" s="1"/>
  <c r="AJ26" i="1"/>
  <c r="AK26" i="1"/>
  <c r="K27" i="10" s="1"/>
  <c r="AL26" i="1"/>
  <c r="AO26" i="1"/>
  <c r="BE26" i="1" s="1" a="1"/>
  <c r="BE26" i="1" s="1"/>
  <c r="AP26" i="1"/>
  <c r="M27" i="10" s="1"/>
  <c r="AQ26" i="1"/>
  <c r="BR26" i="1"/>
  <c r="BS26" i="1"/>
  <c r="BT26" i="1"/>
  <c r="A27" i="1"/>
  <c r="C27" i="1"/>
  <c r="G27" i="1"/>
  <c r="R27" i="1"/>
  <c r="R24" i="15" s="1"/>
  <c r="S27" i="1" a="1"/>
  <c r="S27" i="1" s="1"/>
  <c r="D24" i="15" s="1"/>
  <c r="T27" i="1" a="1"/>
  <c r="T27" i="1" s="1"/>
  <c r="E24" i="15" s="1"/>
  <c r="U27" i="1" a="1"/>
  <c r="U27" i="1" s="1"/>
  <c r="AI27" i="1"/>
  <c r="AJ27" i="1"/>
  <c r="AK27" i="1"/>
  <c r="K28" i="10" s="1"/>
  <c r="AL27" i="1"/>
  <c r="AM27" i="1"/>
  <c r="AN27" i="1"/>
  <c r="AO27" i="1"/>
  <c r="BE27" i="1" s="1" a="1"/>
  <c r="BE27" i="1" s="1"/>
  <c r="AP27" i="1"/>
  <c r="M28" i="10" s="1"/>
  <c r="AQ27" i="1"/>
  <c r="BB27" i="1"/>
  <c r="BR27" i="1"/>
  <c r="BS27" i="1"/>
  <c r="BT27" i="1"/>
  <c r="A29" i="1"/>
  <c r="C29" i="1"/>
  <c r="G29" i="1"/>
  <c r="R29" i="1"/>
  <c r="R26" i="15" s="1"/>
  <c r="S29" i="1" a="1"/>
  <c r="S29" i="1" s="1"/>
  <c r="D26" i="15" s="1"/>
  <c r="T29" i="1" a="1"/>
  <c r="T29" i="1" s="1"/>
  <c r="E26" i="15" s="1"/>
  <c r="U29" i="1" a="1"/>
  <c r="U29" i="1" s="1"/>
  <c r="AI29" i="1"/>
  <c r="AJ29" i="1"/>
  <c r="AK29" i="1"/>
  <c r="K29" i="10" s="1"/>
  <c r="AL29" i="1"/>
  <c r="AM29" i="1"/>
  <c r="AN29" i="1"/>
  <c r="AO29" i="1"/>
  <c r="BE29" i="1" s="1" a="1"/>
  <c r="BE29" i="1" s="1"/>
  <c r="AP29" i="1"/>
  <c r="M29" i="10" s="1"/>
  <c r="AQ29" i="1"/>
  <c r="BB29" i="1"/>
  <c r="BR29" i="1"/>
  <c r="BS29" i="1"/>
  <c r="BT29" i="1"/>
  <c r="A30" i="1"/>
  <c r="C30" i="1"/>
  <c r="G30" i="1"/>
  <c r="R30" i="1"/>
  <c r="R27" i="15" s="1"/>
  <c r="S30" i="1" a="1"/>
  <c r="S30" i="1" s="1"/>
  <c r="D27" i="15" s="1"/>
  <c r="T30" i="1" a="1"/>
  <c r="T30" i="1" s="1"/>
  <c r="E27" i="15" s="1"/>
  <c r="U30" i="1" a="1"/>
  <c r="U30" i="1" s="1"/>
  <c r="AI30" i="1"/>
  <c r="AJ30" i="1"/>
  <c r="AK30" i="1"/>
  <c r="K30" i="10" s="1"/>
  <c r="AL30" i="1"/>
  <c r="AM30" i="1"/>
  <c r="AN30" i="1"/>
  <c r="AO30" i="1"/>
  <c r="BE30" i="1" s="1" a="1"/>
  <c r="BE30" i="1" s="1"/>
  <c r="AP30" i="1"/>
  <c r="M30" i="10" s="1"/>
  <c r="AQ30" i="1"/>
  <c r="BB30" i="1"/>
  <c r="BR30" i="1"/>
  <c r="BS30" i="1"/>
  <c r="BT30" i="1"/>
  <c r="A31" i="1"/>
  <c r="C31" i="1"/>
  <c r="G31" i="1"/>
  <c r="M31" i="1" a="1"/>
  <c r="M31" i="1" s="1"/>
  <c r="K28" i="15" s="1"/>
  <c r="N31" i="1" a="1"/>
  <c r="N31" i="1" s="1"/>
  <c r="L28" i="15" s="1"/>
  <c r="R31" i="1"/>
  <c r="S31" i="1" a="1"/>
  <c r="S31" i="1" s="1"/>
  <c r="D28" i="15" s="1"/>
  <c r="T31" i="1" a="1"/>
  <c r="T31" i="1" s="1"/>
  <c r="E28" i="15" s="1"/>
  <c r="U31" i="1" a="1"/>
  <c r="U31" i="1" s="1"/>
  <c r="AI31" i="1"/>
  <c r="BB31" i="1" s="1"/>
  <c r="AJ31" i="1"/>
  <c r="AK31" i="1"/>
  <c r="K31" i="10" s="1"/>
  <c r="AL31" i="1"/>
  <c r="AO31" i="1"/>
  <c r="BE31" i="1" s="1" a="1"/>
  <c r="BE31" i="1" s="1"/>
  <c r="AP31" i="1"/>
  <c r="M31" i="10" s="1"/>
  <c r="AQ31" i="1"/>
  <c r="BR31" i="1"/>
  <c r="BS31" i="1"/>
  <c r="BT31" i="1"/>
  <c r="A32" i="1"/>
  <c r="C32" i="1"/>
  <c r="G32" i="1"/>
  <c r="M32" i="1" a="1"/>
  <c r="M32" i="1" s="1"/>
  <c r="K29" i="15" s="1"/>
  <c r="N32" i="1" a="1"/>
  <c r="N32" i="1" s="1"/>
  <c r="L29" i="15" s="1"/>
  <c r="R32" i="1"/>
  <c r="S32" i="1" a="1"/>
  <c r="S32" i="1" s="1"/>
  <c r="D29" i="15" s="1"/>
  <c r="T32" i="1" a="1"/>
  <c r="T32" i="1" s="1"/>
  <c r="E29" i="15" s="1"/>
  <c r="U32" i="1" a="1"/>
  <c r="U32" i="1" s="1"/>
  <c r="AI32" i="1"/>
  <c r="BB32" i="1" s="1"/>
  <c r="AJ32" i="1"/>
  <c r="AK32" i="1"/>
  <c r="K32" i="10" s="1"/>
  <c r="AL32" i="1"/>
  <c r="AO32" i="1"/>
  <c r="BE32" i="1" s="1" a="1"/>
  <c r="BE32" i="1" s="1"/>
  <c r="AP32" i="1"/>
  <c r="M32" i="10" s="1"/>
  <c r="AQ32" i="1"/>
  <c r="BR32" i="1"/>
  <c r="BS32" i="1"/>
  <c r="BT32" i="1"/>
  <c r="A33" i="1"/>
  <c r="C33" i="1"/>
  <c r="G33" i="1"/>
  <c r="R33" i="1"/>
  <c r="R30" i="15" s="1"/>
  <c r="S33" i="1" a="1"/>
  <c r="S33" i="1" s="1"/>
  <c r="D30" i="15" s="1"/>
  <c r="T33" i="1" a="1"/>
  <c r="T33" i="1" s="1"/>
  <c r="E30" i="15" s="1"/>
  <c r="U33" i="1" a="1"/>
  <c r="U33" i="1" s="1"/>
  <c r="AI33" i="1"/>
  <c r="AJ33" i="1"/>
  <c r="AK33" i="1"/>
  <c r="K33" i="10" s="1"/>
  <c r="AL33" i="1"/>
  <c r="AM33" i="1"/>
  <c r="AN33" i="1"/>
  <c r="AO33" i="1"/>
  <c r="BE33" i="1" s="1" a="1"/>
  <c r="BE33" i="1" s="1"/>
  <c r="AP33" i="1"/>
  <c r="M33" i="10" s="1"/>
  <c r="AQ33" i="1"/>
  <c r="BB33" i="1"/>
  <c r="BR33" i="1"/>
  <c r="BS33" i="1"/>
  <c r="BT33" i="1"/>
  <c r="A34" i="1"/>
  <c r="C34" i="1"/>
  <c r="G34" i="1"/>
  <c r="R34" i="1"/>
  <c r="R31" i="15" s="1"/>
  <c r="S34" i="1" a="1"/>
  <c r="S34" i="1" s="1"/>
  <c r="D31" i="15" s="1"/>
  <c r="T34" i="1" a="1"/>
  <c r="T34" i="1" s="1"/>
  <c r="E31" i="15" s="1"/>
  <c r="U34" i="1" a="1"/>
  <c r="U34" i="1" s="1"/>
  <c r="AI34" i="1"/>
  <c r="AJ34" i="1"/>
  <c r="AK34" i="1"/>
  <c r="K34" i="10" s="1"/>
  <c r="AL34" i="1"/>
  <c r="AM34" i="1"/>
  <c r="AN34" i="1"/>
  <c r="AO34" i="1"/>
  <c r="BE34" i="1" s="1" a="1"/>
  <c r="BE34" i="1" s="1"/>
  <c r="AP34" i="1"/>
  <c r="M34" i="10" s="1"/>
  <c r="AQ34" i="1"/>
  <c r="BB34" i="1"/>
  <c r="BR34" i="1"/>
  <c r="BS34" i="1"/>
  <c r="BT34" i="1"/>
  <c r="A35" i="1"/>
  <c r="C35" i="1"/>
  <c r="G35" i="1"/>
  <c r="R35" i="1"/>
  <c r="R32" i="15" s="1"/>
  <c r="S35" i="1" a="1"/>
  <c r="S35" i="1" s="1"/>
  <c r="D32" i="15" s="1"/>
  <c r="T35" i="1" a="1"/>
  <c r="T35" i="1" s="1"/>
  <c r="E32" i="15" s="1"/>
  <c r="U35" i="1" a="1"/>
  <c r="U35" i="1" s="1"/>
  <c r="AI35" i="1"/>
  <c r="AJ35" i="1"/>
  <c r="AK35" i="1"/>
  <c r="K35" i="10" s="1"/>
  <c r="AL35" i="1"/>
  <c r="AM35" i="1"/>
  <c r="AN35" i="1"/>
  <c r="AO35" i="1"/>
  <c r="BE35" i="1" s="1" a="1"/>
  <c r="BE35" i="1" s="1"/>
  <c r="AP35" i="1"/>
  <c r="M35" i="10" s="1"/>
  <c r="AQ35" i="1"/>
  <c r="BB35" i="1"/>
  <c r="BR35" i="1"/>
  <c r="BS35" i="1"/>
  <c r="BT35" i="1"/>
  <c r="A36" i="1"/>
  <c r="C36" i="1"/>
  <c r="G36" i="1"/>
  <c r="R36" i="1"/>
  <c r="R33" i="15" s="1"/>
  <c r="S36" i="1" a="1"/>
  <c r="S36" i="1" s="1"/>
  <c r="D33" i="15" s="1"/>
  <c r="T36" i="1" a="1"/>
  <c r="T36" i="1" s="1"/>
  <c r="E33" i="15" s="1"/>
  <c r="U36" i="1" a="1"/>
  <c r="U36" i="1" s="1"/>
  <c r="AI36" i="1"/>
  <c r="AJ36" i="1"/>
  <c r="AK36" i="1"/>
  <c r="K36" i="10" s="1"/>
  <c r="AL36" i="1"/>
  <c r="AM36" i="1"/>
  <c r="AN36" i="1"/>
  <c r="AO36" i="1"/>
  <c r="BE36" i="1" s="1" a="1"/>
  <c r="BE36" i="1" s="1"/>
  <c r="AP36" i="1"/>
  <c r="M36" i="10" s="1"/>
  <c r="AQ36" i="1"/>
  <c r="BB36" i="1"/>
  <c r="BR36" i="1"/>
  <c r="BS36" i="1"/>
  <c r="BT36" i="1"/>
  <c r="A37" i="1"/>
  <c r="C37" i="1"/>
  <c r="G37" i="1"/>
  <c r="R37" i="1"/>
  <c r="R34" i="15" s="1"/>
  <c r="S37" i="1" a="1"/>
  <c r="S37" i="1" s="1"/>
  <c r="D34" i="15" s="1"/>
  <c r="T37" i="1" a="1"/>
  <c r="T37" i="1" s="1"/>
  <c r="E34" i="15" s="1"/>
  <c r="U37" i="1" a="1"/>
  <c r="U37" i="1" s="1"/>
  <c r="AI37" i="1"/>
  <c r="AJ37" i="1"/>
  <c r="AK37" i="1"/>
  <c r="K37" i="10" s="1"/>
  <c r="AL37" i="1"/>
  <c r="AM37" i="1"/>
  <c r="AN37" i="1"/>
  <c r="AO37" i="1"/>
  <c r="BE37" i="1" s="1" a="1"/>
  <c r="BE37" i="1" s="1"/>
  <c r="AP37" i="1"/>
  <c r="M37" i="10" s="1"/>
  <c r="AQ37" i="1"/>
  <c r="BB37" i="1"/>
  <c r="BR37" i="1"/>
  <c r="BS37" i="1"/>
  <c r="BT37" i="1"/>
  <c r="A38" i="1"/>
  <c r="C38" i="1"/>
  <c r="G38" i="1"/>
  <c r="R38" i="1"/>
  <c r="R35" i="15" s="1"/>
  <c r="S38" i="1" a="1"/>
  <c r="S38" i="1" s="1"/>
  <c r="D35" i="15" s="1"/>
  <c r="T38" i="1" a="1"/>
  <c r="T38" i="1" s="1"/>
  <c r="E35" i="15" s="1"/>
  <c r="U38" i="1" a="1"/>
  <c r="U38" i="1" s="1"/>
  <c r="AI38" i="1"/>
  <c r="AJ38" i="1"/>
  <c r="AK38" i="1"/>
  <c r="K38" i="10" s="1"/>
  <c r="AL38" i="1"/>
  <c r="AM38" i="1"/>
  <c r="AN38" i="1"/>
  <c r="AO38" i="1"/>
  <c r="BE38" i="1" s="1" a="1"/>
  <c r="BE38" i="1" s="1"/>
  <c r="AP38" i="1"/>
  <c r="M38" i="10" s="1"/>
  <c r="AQ38" i="1"/>
  <c r="BB38" i="1"/>
  <c r="BR38" i="1"/>
  <c r="BS38" i="1"/>
  <c r="BT38" i="1"/>
  <c r="A39" i="1"/>
  <c r="C39" i="1"/>
  <c r="G39" i="1"/>
  <c r="R39" i="1"/>
  <c r="R36" i="15" s="1"/>
  <c r="S39" i="1" a="1"/>
  <c r="S39" i="1" s="1"/>
  <c r="D36" i="15" s="1"/>
  <c r="T39" i="1" a="1"/>
  <c r="T39" i="1" s="1"/>
  <c r="E36" i="15" s="1"/>
  <c r="U39" i="1" a="1"/>
  <c r="U39" i="1" s="1"/>
  <c r="AI39" i="1"/>
  <c r="AJ39" i="1"/>
  <c r="AK39" i="1"/>
  <c r="K39" i="10" s="1"/>
  <c r="AL39" i="1"/>
  <c r="AM39" i="1"/>
  <c r="AN39" i="1"/>
  <c r="AO39" i="1"/>
  <c r="BE39" i="1" s="1" a="1"/>
  <c r="BE39" i="1" s="1"/>
  <c r="AP39" i="1"/>
  <c r="M39" i="10" s="1"/>
  <c r="AQ39" i="1"/>
  <c r="BB39" i="1"/>
  <c r="BR39" i="1"/>
  <c r="BS39" i="1"/>
  <c r="BT39" i="1"/>
  <c r="A40" i="1"/>
  <c r="C40" i="1"/>
  <c r="G40" i="1"/>
  <c r="R40" i="1"/>
  <c r="R37" i="15" s="1"/>
  <c r="S40" i="1" a="1"/>
  <c r="S40" i="1" s="1"/>
  <c r="D37" i="15" s="1"/>
  <c r="T40" i="1" a="1"/>
  <c r="T40" i="1" s="1"/>
  <c r="E37" i="15" s="1"/>
  <c r="U40" i="1" a="1"/>
  <c r="U40" i="1" s="1"/>
  <c r="AI40" i="1"/>
  <c r="BB40" i="1" s="1"/>
  <c r="AJ40" i="1"/>
  <c r="AK40" i="1"/>
  <c r="K40" i="10" s="1"/>
  <c r="AL40" i="1"/>
  <c r="AN40" i="1"/>
  <c r="AO40" i="1"/>
  <c r="BE40" i="1" s="1" a="1"/>
  <c r="BE40" i="1" s="1"/>
  <c r="AP40" i="1"/>
  <c r="M40" i="10" s="1"/>
  <c r="AQ40" i="1"/>
  <c r="BR40" i="1"/>
  <c r="BS40" i="1"/>
  <c r="BT40" i="1"/>
  <c r="A41" i="1"/>
  <c r="C41" i="1"/>
  <c r="G41" i="1"/>
  <c r="M41" i="1" a="1"/>
  <c r="M41" i="1" s="1"/>
  <c r="K38" i="15" s="1"/>
  <c r="N41" i="1" a="1"/>
  <c r="N41" i="1" s="1"/>
  <c r="L38" i="15" s="1"/>
  <c r="R41" i="1"/>
  <c r="S41" i="1" a="1"/>
  <c r="S41" i="1" s="1"/>
  <c r="D38" i="15" s="1"/>
  <c r="T41" i="1" a="1"/>
  <c r="T41" i="1" s="1"/>
  <c r="E38" i="15" s="1"/>
  <c r="U41" i="1" a="1"/>
  <c r="U41" i="1" s="1"/>
  <c r="AI41" i="1"/>
  <c r="BB41" i="1" s="1"/>
  <c r="AJ41" i="1"/>
  <c r="AK41" i="1"/>
  <c r="K41" i="10" s="1"/>
  <c r="AL41" i="1"/>
  <c r="AO41" i="1"/>
  <c r="BE41" i="1" s="1" a="1"/>
  <c r="BE41" i="1" s="1"/>
  <c r="AP41" i="1"/>
  <c r="M41" i="10" s="1"/>
  <c r="AQ41" i="1"/>
  <c r="BR41" i="1"/>
  <c r="BS41" i="1"/>
  <c r="BT41" i="1"/>
  <c r="A42" i="1"/>
  <c r="C42" i="1"/>
  <c r="G42" i="1"/>
  <c r="M42" i="1" a="1"/>
  <c r="M42" i="1" s="1"/>
  <c r="K39" i="15" s="1"/>
  <c r="N42" i="1" a="1"/>
  <c r="N42" i="1" s="1"/>
  <c r="L39" i="15" s="1"/>
  <c r="R42" i="1"/>
  <c r="S42" i="1" a="1"/>
  <c r="S42" i="1" s="1"/>
  <c r="D39" i="15" s="1"/>
  <c r="T42" i="1" a="1"/>
  <c r="T42" i="1" s="1"/>
  <c r="E39" i="15" s="1"/>
  <c r="U42" i="1" a="1"/>
  <c r="U42" i="1" s="1"/>
  <c r="AI42" i="1"/>
  <c r="BB42" i="1" s="1"/>
  <c r="AJ42" i="1"/>
  <c r="AK42" i="1"/>
  <c r="K42" i="10" s="1"/>
  <c r="AL42" i="1"/>
  <c r="AO42" i="1"/>
  <c r="BE42" i="1" s="1" a="1"/>
  <c r="BE42" i="1" s="1"/>
  <c r="AP42" i="1"/>
  <c r="M42" i="10" s="1"/>
  <c r="AQ42" i="1"/>
  <c r="BR42" i="1"/>
  <c r="BS42" i="1"/>
  <c r="BT42" i="1"/>
  <c r="A43" i="1"/>
  <c r="C43" i="1"/>
  <c r="G43" i="1"/>
  <c r="M43" i="1" a="1"/>
  <c r="M43" i="1" s="1"/>
  <c r="K40" i="15" s="1"/>
  <c r="N43" i="1" a="1"/>
  <c r="N43" i="1" s="1"/>
  <c r="L40" i="15" s="1"/>
  <c r="R43" i="1"/>
  <c r="S43" i="1" a="1"/>
  <c r="S43" i="1" s="1"/>
  <c r="D40" i="15" s="1"/>
  <c r="T43" i="1" a="1"/>
  <c r="T43" i="1" s="1"/>
  <c r="E40" i="15" s="1"/>
  <c r="U43" i="1" a="1"/>
  <c r="U43" i="1" s="1"/>
  <c r="AI43" i="1"/>
  <c r="BB43" i="1" s="1"/>
  <c r="AJ43" i="1"/>
  <c r="AK43" i="1"/>
  <c r="K43" i="10" s="1"/>
  <c r="AL43" i="1"/>
  <c r="AO43" i="1"/>
  <c r="BE43" i="1" s="1" a="1"/>
  <c r="BE43" i="1" s="1"/>
  <c r="AP43" i="1"/>
  <c r="M43" i="10" s="1"/>
  <c r="AQ43" i="1"/>
  <c r="BR43" i="1"/>
  <c r="BS43" i="1"/>
  <c r="BT43" i="1"/>
  <c r="A44" i="1"/>
  <c r="C44" i="1"/>
  <c r="G44" i="1"/>
  <c r="R44" i="1"/>
  <c r="R41" i="15" s="1"/>
  <c r="S44" i="1" a="1"/>
  <c r="S44" i="1" s="1"/>
  <c r="D41" i="15" s="1"/>
  <c r="T44" i="1" a="1"/>
  <c r="T44" i="1" s="1"/>
  <c r="E41" i="15" s="1"/>
  <c r="U44" i="1" a="1"/>
  <c r="U44" i="1" s="1"/>
  <c r="AI44" i="1"/>
  <c r="AJ44" i="1"/>
  <c r="AK44" i="1"/>
  <c r="K44" i="10" s="1"/>
  <c r="AL44" i="1"/>
  <c r="AM44" i="1"/>
  <c r="AN44" i="1"/>
  <c r="AO44" i="1"/>
  <c r="BE44" i="1" s="1" a="1"/>
  <c r="BE44" i="1" s="1"/>
  <c r="AP44" i="1"/>
  <c r="M44" i="10" s="1"/>
  <c r="AQ44" i="1"/>
  <c r="BB44" i="1"/>
  <c r="BR44" i="1"/>
  <c r="BS44" i="1"/>
  <c r="BT44" i="1"/>
  <c r="A45" i="1"/>
  <c r="C45" i="1"/>
  <c r="G45" i="1"/>
  <c r="M45" i="1" a="1"/>
  <c r="M45" i="1" s="1"/>
  <c r="K42" i="15" s="1"/>
  <c r="N45" i="1" a="1"/>
  <c r="N45" i="1" s="1"/>
  <c r="L42" i="15" s="1"/>
  <c r="R45" i="1"/>
  <c r="R42" i="15" s="1"/>
  <c r="S45" i="1" a="1"/>
  <c r="S45" i="1" s="1"/>
  <c r="D42" i="15" s="1"/>
  <c r="T45" i="1" a="1"/>
  <c r="T45" i="1" s="1"/>
  <c r="E42" i="15" s="1"/>
  <c r="U45" i="1" a="1"/>
  <c r="U45" i="1" s="1"/>
  <c r="AI45" i="1"/>
  <c r="BB45" i="1" s="1"/>
  <c r="AJ45" i="1"/>
  <c r="AK45" i="1"/>
  <c r="K45" i="10" s="1"/>
  <c r="AL45" i="1"/>
  <c r="AO45" i="1"/>
  <c r="BE45" i="1" s="1" a="1"/>
  <c r="BE45" i="1" s="1"/>
  <c r="AP45" i="1"/>
  <c r="M45" i="10" s="1"/>
  <c r="AQ45" i="1"/>
  <c r="BR45" i="1"/>
  <c r="BS45" i="1"/>
  <c r="BT45" i="1"/>
  <c r="A46" i="1"/>
  <c r="C46" i="1"/>
  <c r="G46" i="1"/>
  <c r="R46" i="1"/>
  <c r="R43" i="15" s="1"/>
  <c r="S46" i="1" a="1"/>
  <c r="S46" i="1" s="1"/>
  <c r="D43" i="15" s="1"/>
  <c r="T46" i="1" a="1"/>
  <c r="T46" i="1" s="1"/>
  <c r="E43" i="15" s="1"/>
  <c r="U46" i="1" a="1"/>
  <c r="U46" i="1" s="1"/>
  <c r="AI46" i="1"/>
  <c r="BB46" i="1" s="1"/>
  <c r="AJ46" i="1"/>
  <c r="AK46" i="1"/>
  <c r="K46" i="10" s="1"/>
  <c r="AL46" i="1"/>
  <c r="AM46" i="1"/>
  <c r="AO46" i="1"/>
  <c r="BE46" i="1" s="1" a="1"/>
  <c r="BE46" i="1" s="1"/>
  <c r="AP46" i="1"/>
  <c r="M46" i="10" s="1"/>
  <c r="AQ46" i="1"/>
  <c r="BR46" i="1"/>
  <c r="BS46" i="1"/>
  <c r="BT46" i="1"/>
  <c r="A47" i="1"/>
  <c r="C47" i="1"/>
  <c r="G47" i="1"/>
  <c r="R47" i="1"/>
  <c r="R44" i="15" s="1"/>
  <c r="U47" i="1" a="1"/>
  <c r="U47" i="1" s="1"/>
  <c r="AI47" i="1"/>
  <c r="AJ47" i="1"/>
  <c r="AK47" i="1"/>
  <c r="K47" i="10" s="1"/>
  <c r="AL47" i="1"/>
  <c r="AM47" i="1"/>
  <c r="AN47" i="1"/>
  <c r="AO47" i="1"/>
  <c r="BE47" i="1" s="1" a="1"/>
  <c r="BE47" i="1" s="1"/>
  <c r="AP47" i="1"/>
  <c r="M47" i="10" s="1"/>
  <c r="AQ47" i="1"/>
  <c r="BB47" i="1"/>
  <c r="BR47" i="1"/>
  <c r="BS47" i="1"/>
  <c r="BT47" i="1"/>
  <c r="A48" i="1"/>
  <c r="C48" i="1"/>
  <c r="G48" i="1"/>
  <c r="R48" i="1"/>
  <c r="R45" i="15" s="1"/>
  <c r="S48" i="1" a="1"/>
  <c r="S48" i="1" s="1"/>
  <c r="D45" i="15" s="1"/>
  <c r="T48" i="1" a="1"/>
  <c r="T48" i="1" s="1"/>
  <c r="E45" i="15" s="1"/>
  <c r="U48" i="1" a="1"/>
  <c r="U48" i="1" s="1"/>
  <c r="AI48" i="1"/>
  <c r="AJ48" i="1"/>
  <c r="AK48" i="1"/>
  <c r="K48" i="10" s="1"/>
  <c r="AL48" i="1"/>
  <c r="AM48" i="1"/>
  <c r="AN48" i="1"/>
  <c r="AO48" i="1"/>
  <c r="BE48" i="1" s="1" a="1"/>
  <c r="BE48" i="1" s="1"/>
  <c r="AP48" i="1"/>
  <c r="M48" i="10" s="1"/>
  <c r="AQ48" i="1"/>
  <c r="BB48" i="1"/>
  <c r="BR48" i="1"/>
  <c r="BS48" i="1"/>
  <c r="BT48" i="1"/>
  <c r="A49" i="1"/>
  <c r="C49" i="1"/>
  <c r="G49" i="1"/>
  <c r="R49" i="1"/>
  <c r="R46" i="15" s="1"/>
  <c r="S49" i="1" a="1"/>
  <c r="S49" i="1" s="1"/>
  <c r="D46" i="15" s="1"/>
  <c r="T49" i="1" a="1"/>
  <c r="T49" i="1" s="1"/>
  <c r="E46" i="15" s="1"/>
  <c r="U49" i="1" a="1"/>
  <c r="U49" i="1" s="1"/>
  <c r="AI49" i="1"/>
  <c r="AJ49" i="1"/>
  <c r="AK49" i="1"/>
  <c r="K49" i="10" s="1"/>
  <c r="AL49" i="1"/>
  <c r="AM49" i="1"/>
  <c r="AN49" i="1"/>
  <c r="AO49" i="1"/>
  <c r="BE49" i="1" s="1" a="1"/>
  <c r="BE49" i="1" s="1"/>
  <c r="AP49" i="1"/>
  <c r="M49" i="10" s="1"/>
  <c r="AQ49" i="1"/>
  <c r="BB49" i="1"/>
  <c r="BR49" i="1"/>
  <c r="BS49" i="1"/>
  <c r="BT49" i="1"/>
  <c r="A50" i="1"/>
  <c r="C50" i="1"/>
  <c r="G50" i="1"/>
  <c r="R50" i="1"/>
  <c r="R47" i="15" s="1"/>
  <c r="S50" i="1" a="1"/>
  <c r="S50" i="1" s="1"/>
  <c r="D47" i="15" s="1"/>
  <c r="T50" i="1" a="1"/>
  <c r="T50" i="1" s="1"/>
  <c r="E47" i="15" s="1"/>
  <c r="U50" i="1" a="1"/>
  <c r="U50" i="1" s="1"/>
  <c r="AI50" i="1"/>
  <c r="AJ50" i="1"/>
  <c r="AK50" i="1"/>
  <c r="K50" i="10" s="1"/>
  <c r="AL50" i="1"/>
  <c r="AM50" i="1"/>
  <c r="AN50" i="1"/>
  <c r="AO50" i="1"/>
  <c r="BE50" i="1" s="1" a="1"/>
  <c r="BE50" i="1" s="1"/>
  <c r="AP50" i="1"/>
  <c r="M50" i="10" s="1"/>
  <c r="AQ50" i="1"/>
  <c r="BB50" i="1"/>
  <c r="BR50" i="1"/>
  <c r="BS50" i="1"/>
  <c r="BT50" i="1"/>
  <c r="A51" i="1"/>
  <c r="C51" i="1"/>
  <c r="G51" i="1"/>
  <c r="R51" i="1"/>
  <c r="R48" i="15" s="1"/>
  <c r="S51" i="1" a="1"/>
  <c r="S51" i="1" s="1"/>
  <c r="D48" i="15" s="1"/>
  <c r="T51" i="1" a="1"/>
  <c r="T51" i="1" s="1"/>
  <c r="E48" i="15" s="1"/>
  <c r="U51" i="1" a="1"/>
  <c r="U51" i="1" s="1"/>
  <c r="AI51" i="1"/>
  <c r="AJ51" i="1"/>
  <c r="AK51" i="1"/>
  <c r="K51" i="10" s="1"/>
  <c r="AL51" i="1"/>
  <c r="AM51" i="1"/>
  <c r="AN51" i="1"/>
  <c r="AO51" i="1"/>
  <c r="BE51" i="1" s="1" a="1"/>
  <c r="BE51" i="1" s="1"/>
  <c r="AP51" i="1"/>
  <c r="M51" i="10" s="1"/>
  <c r="AQ51" i="1"/>
  <c r="BB51" i="1"/>
  <c r="BR51" i="1"/>
  <c r="BS51" i="1"/>
  <c r="BT51" i="1"/>
  <c r="A52" i="1"/>
  <c r="C52" i="1"/>
  <c r="G52" i="1"/>
  <c r="M52" i="1" a="1"/>
  <c r="M52" i="1" s="1"/>
  <c r="K49" i="15" s="1"/>
  <c r="N52" i="1" a="1"/>
  <c r="N52" i="1" s="1"/>
  <c r="L49" i="15" s="1"/>
  <c r="R52" i="1"/>
  <c r="S52" i="1" a="1"/>
  <c r="S52" i="1" s="1"/>
  <c r="D49" i="15" s="1"/>
  <c r="T52" i="1" a="1"/>
  <c r="T52" i="1" s="1"/>
  <c r="E49" i="15" s="1"/>
  <c r="U52" i="1" a="1"/>
  <c r="U52" i="1" s="1"/>
  <c r="AI52" i="1"/>
  <c r="BB52" i="1" s="1"/>
  <c r="AJ52" i="1"/>
  <c r="AK52" i="1"/>
  <c r="K52" i="10" s="1"/>
  <c r="AL52" i="1"/>
  <c r="AO52" i="1"/>
  <c r="BE52" i="1" s="1" a="1"/>
  <c r="BE52" i="1" s="1"/>
  <c r="AP52" i="1"/>
  <c r="M52" i="10" s="1"/>
  <c r="AQ52" i="1"/>
  <c r="BR52" i="1"/>
  <c r="BS52" i="1"/>
  <c r="BT52" i="1"/>
  <c r="A53" i="1"/>
  <c r="C53" i="1"/>
  <c r="G53" i="1"/>
  <c r="R53" i="1"/>
  <c r="R50" i="15" s="1"/>
  <c r="S53" i="1" a="1"/>
  <c r="S53" i="1" s="1"/>
  <c r="D50" i="15" s="1"/>
  <c r="T53" i="1" a="1"/>
  <c r="T53" i="1" s="1"/>
  <c r="E50" i="15" s="1"/>
  <c r="U53" i="1" a="1"/>
  <c r="U53" i="1" s="1"/>
  <c r="AI53" i="1"/>
  <c r="AJ53" i="1"/>
  <c r="AK53" i="1"/>
  <c r="K53" i="10" s="1"/>
  <c r="AL53" i="1"/>
  <c r="AM53" i="1"/>
  <c r="AN53" i="1"/>
  <c r="AO53" i="1"/>
  <c r="BE53" i="1" s="1" a="1"/>
  <c r="BE53" i="1" s="1"/>
  <c r="AP53" i="1"/>
  <c r="M53" i="10" s="1"/>
  <c r="AQ53" i="1"/>
  <c r="BB53" i="1"/>
  <c r="BR53" i="1"/>
  <c r="BS53" i="1"/>
  <c r="BT53" i="1"/>
  <c r="A54" i="1"/>
  <c r="C54" i="1"/>
  <c r="G54" i="1"/>
  <c r="R54" i="1"/>
  <c r="R51" i="15" s="1"/>
  <c r="S54" i="1" a="1"/>
  <c r="S54" i="1" s="1"/>
  <c r="D51" i="15" s="1"/>
  <c r="T54" i="1" a="1"/>
  <c r="T54" i="1" s="1"/>
  <c r="E51" i="15" s="1"/>
  <c r="U54" i="1" a="1"/>
  <c r="U54" i="1" s="1"/>
  <c r="AI54" i="1"/>
  <c r="AJ54" i="1"/>
  <c r="AK54" i="1"/>
  <c r="K54" i="10" s="1"/>
  <c r="AL54" i="1"/>
  <c r="AM54" i="1"/>
  <c r="AN54" i="1"/>
  <c r="AO54" i="1"/>
  <c r="BE54" i="1" s="1" a="1"/>
  <c r="BE54" i="1" s="1"/>
  <c r="AP54" i="1"/>
  <c r="M54" i="10" s="1"/>
  <c r="AQ54" i="1"/>
  <c r="BB54" i="1"/>
  <c r="BR54" i="1"/>
  <c r="BS54" i="1"/>
  <c r="BT54" i="1"/>
  <c r="A55" i="1"/>
  <c r="C55" i="1"/>
  <c r="G55" i="1"/>
  <c r="R55" i="1"/>
  <c r="R52" i="15" s="1"/>
  <c r="S55" i="1" a="1"/>
  <c r="S55" i="1" s="1"/>
  <c r="D52" i="15" s="1"/>
  <c r="T55" i="1" a="1"/>
  <c r="T55" i="1" s="1"/>
  <c r="E52" i="15" s="1"/>
  <c r="U55" i="1" a="1"/>
  <c r="U55" i="1" s="1"/>
  <c r="AI55" i="1"/>
  <c r="AJ55" i="1"/>
  <c r="AK55" i="1"/>
  <c r="K55" i="10" s="1"/>
  <c r="AL55" i="1"/>
  <c r="AM55" i="1"/>
  <c r="AN55" i="1"/>
  <c r="AO55" i="1"/>
  <c r="BE55" i="1" s="1" a="1"/>
  <c r="BE55" i="1" s="1"/>
  <c r="AP55" i="1"/>
  <c r="M55" i="10" s="1"/>
  <c r="AQ55" i="1"/>
  <c r="BB55" i="1"/>
  <c r="BR55" i="1"/>
  <c r="BS55" i="1"/>
  <c r="BT55" i="1"/>
  <c r="A56" i="1"/>
  <c r="C56" i="1"/>
  <c r="G56" i="1"/>
  <c r="R56" i="1"/>
  <c r="R53" i="15" s="1"/>
  <c r="S56" i="1" a="1"/>
  <c r="S56" i="1" s="1"/>
  <c r="D53" i="15" s="1"/>
  <c r="T56" i="1" a="1"/>
  <c r="T56" i="1" s="1"/>
  <c r="E53" i="15" s="1"/>
  <c r="U56" i="1" a="1"/>
  <c r="U56" i="1" s="1"/>
  <c r="AI56" i="1"/>
  <c r="AJ56" i="1"/>
  <c r="AK56" i="1"/>
  <c r="K56" i="10" s="1"/>
  <c r="AL56" i="1"/>
  <c r="AM56" i="1"/>
  <c r="AN56" i="1"/>
  <c r="AO56" i="1"/>
  <c r="BE56" i="1" s="1" a="1"/>
  <c r="BE56" i="1" s="1"/>
  <c r="AP56" i="1"/>
  <c r="M56" i="10" s="1"/>
  <c r="AQ56" i="1"/>
  <c r="BB56" i="1"/>
  <c r="BR56" i="1"/>
  <c r="BS56" i="1"/>
  <c r="BT56" i="1"/>
  <c r="A57" i="1"/>
  <c r="C57" i="1"/>
  <c r="G57" i="1"/>
  <c r="R57" i="1"/>
  <c r="R54" i="15" s="1"/>
  <c r="S57" i="1" a="1"/>
  <c r="S57" i="1" s="1"/>
  <c r="D54" i="15" s="1"/>
  <c r="T57" i="1" a="1"/>
  <c r="T57" i="1" s="1"/>
  <c r="E54" i="15" s="1"/>
  <c r="U57" i="1" a="1"/>
  <c r="U57" i="1" s="1"/>
  <c r="AI57" i="1"/>
  <c r="AJ57" i="1"/>
  <c r="AK57" i="1"/>
  <c r="K57" i="10" s="1"/>
  <c r="AL57" i="1"/>
  <c r="AM57" i="1"/>
  <c r="AN57" i="1"/>
  <c r="AO57" i="1"/>
  <c r="BE57" i="1" s="1" a="1"/>
  <c r="BE57" i="1" s="1"/>
  <c r="AP57" i="1"/>
  <c r="M57" i="10" s="1"/>
  <c r="AQ57" i="1"/>
  <c r="BB57" i="1"/>
  <c r="BR57" i="1"/>
  <c r="BS57" i="1"/>
  <c r="BT57" i="1"/>
  <c r="A58" i="1"/>
  <c r="C58" i="1"/>
  <c r="G58" i="1"/>
  <c r="M58" i="1" a="1"/>
  <c r="M58" i="1" s="1"/>
  <c r="K55" i="15" s="1"/>
  <c r="N58" i="1" a="1"/>
  <c r="N58" i="1" s="1"/>
  <c r="L55" i="15" s="1"/>
  <c r="R58" i="1"/>
  <c r="R55" i="15" s="1"/>
  <c r="S58" i="1" a="1"/>
  <c r="S58" i="1" s="1"/>
  <c r="D55" i="15" s="1"/>
  <c r="T58" i="1" a="1"/>
  <c r="T58" i="1" s="1"/>
  <c r="E55" i="15" s="1"/>
  <c r="U58" i="1" a="1"/>
  <c r="U58" i="1" s="1"/>
  <c r="AI58" i="1"/>
  <c r="BB58" i="1" s="1"/>
  <c r="AJ58" i="1"/>
  <c r="AK58" i="1"/>
  <c r="K58" i="10" s="1"/>
  <c r="AL58" i="1"/>
  <c r="AO58" i="1"/>
  <c r="BE58" i="1" s="1" a="1"/>
  <c r="BE58" i="1" s="1"/>
  <c r="AP58" i="1"/>
  <c r="M58" i="10" s="1"/>
  <c r="AQ58" i="1"/>
  <c r="BR58" i="1"/>
  <c r="BS58" i="1"/>
  <c r="BT58" i="1"/>
  <c r="A59" i="1"/>
  <c r="C59" i="1"/>
  <c r="G59" i="1"/>
  <c r="R59" i="1"/>
  <c r="R56" i="15" s="1"/>
  <c r="S59" i="1" a="1"/>
  <c r="S59" i="1" s="1"/>
  <c r="D56" i="15" s="1"/>
  <c r="T59" i="1" a="1"/>
  <c r="T59" i="1" s="1"/>
  <c r="E56" i="15" s="1"/>
  <c r="U59" i="1" a="1"/>
  <c r="U59" i="1" s="1"/>
  <c r="AI59" i="1"/>
  <c r="AJ59" i="1"/>
  <c r="AK59" i="1"/>
  <c r="K59" i="10" s="1"/>
  <c r="AL59" i="1"/>
  <c r="AM59" i="1"/>
  <c r="AN59" i="1"/>
  <c r="AO59" i="1"/>
  <c r="BE59" i="1" s="1" a="1"/>
  <c r="BE59" i="1" s="1"/>
  <c r="AP59" i="1"/>
  <c r="M59" i="10" s="1"/>
  <c r="AQ59" i="1"/>
  <c r="BB59" i="1"/>
  <c r="BR59" i="1"/>
  <c r="BS59" i="1"/>
  <c r="BT59" i="1"/>
  <c r="A60" i="1"/>
  <c r="C60" i="1"/>
  <c r="G60" i="1"/>
  <c r="R60" i="1"/>
  <c r="R57" i="15" s="1"/>
  <c r="S60" i="1" a="1"/>
  <c r="S60" i="1" s="1"/>
  <c r="D57" i="15" s="1"/>
  <c r="T60" i="1" a="1"/>
  <c r="T60" i="1" s="1"/>
  <c r="E57" i="15" s="1"/>
  <c r="U60" i="1" a="1"/>
  <c r="U60" i="1" s="1"/>
  <c r="AI60" i="1"/>
  <c r="AJ60" i="1"/>
  <c r="AK60" i="1"/>
  <c r="K60" i="10" s="1"/>
  <c r="AL60" i="1"/>
  <c r="AM60" i="1"/>
  <c r="AN60" i="1"/>
  <c r="AO60" i="1"/>
  <c r="BE60" i="1" s="1" a="1"/>
  <c r="BE60" i="1" s="1"/>
  <c r="AP60" i="1"/>
  <c r="M60" i="10" s="1"/>
  <c r="AQ60" i="1"/>
  <c r="BB60" i="1"/>
  <c r="BR60" i="1"/>
  <c r="BS60" i="1"/>
  <c r="BT60" i="1"/>
  <c r="A61" i="1"/>
  <c r="C61" i="1"/>
  <c r="G61" i="1"/>
  <c r="R61" i="1"/>
  <c r="R58" i="15" s="1"/>
  <c r="S61" i="1" a="1"/>
  <c r="S61" i="1" s="1"/>
  <c r="D58" i="15" s="1"/>
  <c r="T61" i="1" a="1"/>
  <c r="T61" i="1" s="1"/>
  <c r="E58" i="15" s="1"/>
  <c r="U61" i="1" a="1"/>
  <c r="U61" i="1" s="1"/>
  <c r="AI61" i="1"/>
  <c r="AJ61" i="1"/>
  <c r="AK61" i="1"/>
  <c r="K61" i="10" s="1"/>
  <c r="AL61" i="1"/>
  <c r="AM61" i="1"/>
  <c r="AN61" i="1"/>
  <c r="AO61" i="1"/>
  <c r="BE61" i="1" s="1" a="1"/>
  <c r="BE61" i="1" s="1"/>
  <c r="AP61" i="1"/>
  <c r="M61" i="10" s="1"/>
  <c r="AQ61" i="1"/>
  <c r="BB61" i="1"/>
  <c r="BR61" i="1"/>
  <c r="BS61" i="1"/>
  <c r="BT61" i="1"/>
  <c r="A62" i="1"/>
  <c r="C62" i="1"/>
  <c r="G62" i="1"/>
  <c r="R62" i="1"/>
  <c r="R59" i="15" s="1"/>
  <c r="S62" i="1" a="1"/>
  <c r="S62" i="1" s="1"/>
  <c r="D59" i="15" s="1"/>
  <c r="T62" i="1" a="1"/>
  <c r="T62" i="1" s="1"/>
  <c r="E59" i="15" s="1"/>
  <c r="U62" i="1" a="1"/>
  <c r="U62" i="1" s="1"/>
  <c r="AI62" i="1"/>
  <c r="BB62" i="1" s="1"/>
  <c r="AJ62" i="1"/>
  <c r="AK62" i="1"/>
  <c r="K62" i="10" s="1"/>
  <c r="AL62" i="1"/>
  <c r="AO62" i="1"/>
  <c r="BE62" i="1" s="1" a="1"/>
  <c r="BE62" i="1" s="1"/>
  <c r="AP62" i="1"/>
  <c r="M62" i="10" s="1"/>
  <c r="AQ62" i="1"/>
  <c r="BR62" i="1"/>
  <c r="BS62" i="1"/>
  <c r="BT62" i="1"/>
  <c r="A63" i="1"/>
  <c r="C63" i="1"/>
  <c r="G63" i="1"/>
  <c r="R63" i="1"/>
  <c r="R60" i="15" s="1"/>
  <c r="S63" i="1" a="1"/>
  <c r="S63" i="1" s="1"/>
  <c r="D60" i="15" s="1"/>
  <c r="T63" i="1" a="1"/>
  <c r="T63" i="1" s="1"/>
  <c r="E60" i="15" s="1"/>
  <c r="U63" i="1" a="1"/>
  <c r="U63" i="1" s="1"/>
  <c r="AI63" i="1"/>
  <c r="AJ63" i="1"/>
  <c r="AK63" i="1"/>
  <c r="K63" i="10" s="1"/>
  <c r="AL63" i="1"/>
  <c r="AM63" i="1"/>
  <c r="AN63" i="1"/>
  <c r="AO63" i="1"/>
  <c r="BE63" i="1" s="1" a="1"/>
  <c r="BE63" i="1" s="1"/>
  <c r="AP63" i="1"/>
  <c r="M63" i="10" s="1"/>
  <c r="AQ63" i="1"/>
  <c r="BB63" i="1"/>
  <c r="BR63" i="1"/>
  <c r="BS63" i="1"/>
  <c r="BT63" i="1"/>
  <c r="A64" i="1"/>
  <c r="C64" i="1"/>
  <c r="G64" i="1"/>
  <c r="R64" i="1"/>
  <c r="R61" i="15" s="1"/>
  <c r="S64" i="1" a="1"/>
  <c r="S64" i="1" s="1"/>
  <c r="D61" i="15" s="1"/>
  <c r="T64" i="1" a="1"/>
  <c r="T64" i="1" s="1"/>
  <c r="E61" i="15" s="1"/>
  <c r="U64" i="1" a="1"/>
  <c r="U64" i="1" s="1"/>
  <c r="AI64" i="1"/>
  <c r="AJ64" i="1"/>
  <c r="AK64" i="1"/>
  <c r="K64" i="10" s="1"/>
  <c r="AL64" i="1"/>
  <c r="AM64" i="1"/>
  <c r="AN64" i="1"/>
  <c r="AO64" i="1"/>
  <c r="BE64" i="1" s="1" a="1"/>
  <c r="BE64" i="1" s="1"/>
  <c r="AP64" i="1"/>
  <c r="M64" i="10" s="1"/>
  <c r="AQ64" i="1"/>
  <c r="BB64" i="1"/>
  <c r="BR64" i="1"/>
  <c r="BS64" i="1"/>
  <c r="BT64" i="1"/>
  <c r="A65" i="1"/>
  <c r="C65" i="1"/>
  <c r="G65" i="1"/>
  <c r="R65" i="1"/>
  <c r="R62" i="15" s="1"/>
  <c r="S65" i="1" a="1"/>
  <c r="S65" i="1" s="1"/>
  <c r="D62" i="15" s="1"/>
  <c r="T65" i="1" a="1"/>
  <c r="T65" i="1" s="1"/>
  <c r="E62" i="15" s="1"/>
  <c r="U65" i="1" a="1"/>
  <c r="U65" i="1" s="1"/>
  <c r="AI65" i="1"/>
  <c r="BB65" i="1" s="1"/>
  <c r="AJ65" i="1"/>
  <c r="AK65" i="1"/>
  <c r="K65" i="10" s="1"/>
  <c r="AL65" i="1"/>
  <c r="AO65" i="1"/>
  <c r="BE65" i="1" s="1" a="1"/>
  <c r="BE65" i="1" s="1"/>
  <c r="AP65" i="1"/>
  <c r="M65" i="10" s="1"/>
  <c r="AQ65" i="1"/>
  <c r="BR65" i="1"/>
  <c r="BS65" i="1"/>
  <c r="BT65" i="1"/>
  <c r="A66" i="1"/>
  <c r="C66" i="1"/>
  <c r="G66" i="1"/>
  <c r="M66" i="1" a="1"/>
  <c r="M66" i="1" s="1"/>
  <c r="K63" i="15" s="1"/>
  <c r="R66" i="1"/>
  <c r="R63" i="15" s="1"/>
  <c r="S66" i="1" a="1"/>
  <c r="S66" i="1" s="1"/>
  <c r="D63" i="15" s="1"/>
  <c r="T66" i="1" a="1"/>
  <c r="T66" i="1" s="1"/>
  <c r="E63" i="15" s="1"/>
  <c r="U66" i="1" a="1"/>
  <c r="U66" i="1" s="1"/>
  <c r="AI66" i="1"/>
  <c r="BB66" i="1" s="1"/>
  <c r="AJ66" i="1"/>
  <c r="AK66" i="1"/>
  <c r="K66" i="10" s="1"/>
  <c r="AL66" i="1"/>
  <c r="AN66" i="1"/>
  <c r="AO66" i="1"/>
  <c r="AP66" i="1"/>
  <c r="M66" i="10" s="1"/>
  <c r="AQ66" i="1"/>
  <c r="BE66" i="1" a="1"/>
  <c r="BE66" i="1" s="1"/>
  <c r="BR66" i="1"/>
  <c r="BS66" i="1"/>
  <c r="BT66" i="1"/>
  <c r="A67" i="1"/>
  <c r="C67" i="1"/>
  <c r="G67" i="1"/>
  <c r="M67" i="1" a="1"/>
  <c r="M67" i="1" s="1"/>
  <c r="K64" i="15" s="1"/>
  <c r="R67" i="1"/>
  <c r="R64" i="15" s="1"/>
  <c r="S67" i="1" a="1"/>
  <c r="S67" i="1" s="1"/>
  <c r="D64" i="15" s="1"/>
  <c r="T67" i="1" a="1"/>
  <c r="T67" i="1" s="1"/>
  <c r="E64" i="15" s="1"/>
  <c r="U67" i="1" a="1"/>
  <c r="U67" i="1" s="1"/>
  <c r="AI67" i="1"/>
  <c r="BB67" i="1" s="1"/>
  <c r="AJ67" i="1"/>
  <c r="AK67" i="1"/>
  <c r="K67" i="10" s="1"/>
  <c r="AL67" i="1"/>
  <c r="AN67" i="1"/>
  <c r="AO67" i="1"/>
  <c r="AP67" i="1"/>
  <c r="M67" i="10" s="1"/>
  <c r="AQ67" i="1"/>
  <c r="BR67" i="1"/>
  <c r="BS67" i="1"/>
  <c r="BT67" i="1"/>
  <c r="A68" i="1"/>
  <c r="C68" i="1"/>
  <c r="G68" i="1"/>
  <c r="R68" i="1"/>
  <c r="R65" i="15" s="1"/>
  <c r="S68" i="1" a="1"/>
  <c r="S68" i="1" s="1"/>
  <c r="D65" i="15" s="1"/>
  <c r="T68" i="1" a="1"/>
  <c r="T68" i="1" s="1"/>
  <c r="E65" i="15" s="1"/>
  <c r="U68" i="1" a="1"/>
  <c r="U68" i="1" s="1"/>
  <c r="AJ68" i="1"/>
  <c r="AK68" i="1"/>
  <c r="K68" i="10" s="1"/>
  <c r="AL68" i="1"/>
  <c r="AO68" i="1"/>
  <c r="BE68" i="1" s="1" a="1"/>
  <c r="BE68" i="1" s="1"/>
  <c r="AP68" i="1"/>
  <c r="M68" i="10" s="1"/>
  <c r="AQ68" i="1"/>
  <c r="BB68" i="1"/>
  <c r="BR68" i="1"/>
  <c r="BS68" i="1"/>
  <c r="BT68" i="1"/>
  <c r="A69" i="1"/>
  <c r="C69" i="1"/>
  <c r="G69" i="1"/>
  <c r="AM69" i="1"/>
  <c r="R69" i="1"/>
  <c r="R66" i="15" s="1"/>
  <c r="S69" i="1" a="1"/>
  <c r="S69" i="1" s="1"/>
  <c r="D66" i="15" s="1"/>
  <c r="T69" i="1" a="1"/>
  <c r="T69" i="1" s="1"/>
  <c r="E66" i="15" s="1"/>
  <c r="U69" i="1" a="1"/>
  <c r="U69" i="1" s="1"/>
  <c r="AI69" i="1"/>
  <c r="BB69" i="1" s="1"/>
  <c r="AJ69" i="1"/>
  <c r="AK69" i="1"/>
  <c r="K69" i="10" s="1"/>
  <c r="AL69" i="1"/>
  <c r="AO69" i="1"/>
  <c r="AP69" i="1"/>
  <c r="M69" i="10" s="1"/>
  <c r="AQ69" i="1"/>
  <c r="BE69" i="1" a="1"/>
  <c r="BE69" i="1" s="1"/>
  <c r="BR69" i="1"/>
  <c r="BS69" i="1"/>
  <c r="BT69" i="1"/>
  <c r="A70" i="1"/>
  <c r="C70" i="1"/>
  <c r="G70" i="1"/>
  <c r="R70" i="1"/>
  <c r="R67" i="15" s="1"/>
  <c r="S70" i="1" a="1"/>
  <c r="S70" i="1" s="1"/>
  <c r="D67" i="15" s="1"/>
  <c r="T70" i="1" a="1"/>
  <c r="T70" i="1" s="1"/>
  <c r="E67" i="15" s="1"/>
  <c r="U70" i="1" a="1"/>
  <c r="U70" i="1" s="1"/>
  <c r="AI70" i="1"/>
  <c r="BB70" i="1" s="1"/>
  <c r="AJ70" i="1"/>
  <c r="AK70" i="1"/>
  <c r="K70" i="10" s="1"/>
  <c r="AL70" i="1"/>
  <c r="AM70" i="1"/>
  <c r="AN70" i="1"/>
  <c r="AO70" i="1"/>
  <c r="AP70" i="1"/>
  <c r="M70" i="10" s="1"/>
  <c r="AQ70" i="1"/>
  <c r="BE70" i="1" a="1"/>
  <c r="BE70" i="1" s="1"/>
  <c r="BR70" i="1"/>
  <c r="BS70" i="1"/>
  <c r="BT70" i="1"/>
  <c r="A71" i="1"/>
  <c r="C71" i="1"/>
  <c r="G71" i="1"/>
  <c r="R71" i="1"/>
  <c r="R68" i="15" s="1"/>
  <c r="S71" i="1" a="1"/>
  <c r="S71" i="1" s="1"/>
  <c r="D68" i="15" s="1"/>
  <c r="T71" i="1" a="1"/>
  <c r="T71" i="1" s="1"/>
  <c r="E68" i="15" s="1"/>
  <c r="U71" i="1" a="1"/>
  <c r="U71" i="1" s="1"/>
  <c r="AI71" i="1"/>
  <c r="BB71" i="1" s="1"/>
  <c r="AJ71" i="1"/>
  <c r="AK71" i="1"/>
  <c r="K71" i="10" s="1"/>
  <c r="AL71" i="1"/>
  <c r="AM71" i="1"/>
  <c r="AN71" i="1"/>
  <c r="AO71" i="1"/>
  <c r="AP71" i="1"/>
  <c r="M71" i="10" s="1"/>
  <c r="AQ71" i="1"/>
  <c r="BR71" i="1"/>
  <c r="BS71" i="1"/>
  <c r="BT71" i="1"/>
  <c r="A72" i="1"/>
  <c r="C72" i="1"/>
  <c r="G72" i="1"/>
  <c r="M72" i="1" a="1"/>
  <c r="M72" i="1" s="1"/>
  <c r="K69" i="15" s="1"/>
  <c r="N72" i="1" a="1"/>
  <c r="N72" i="1" s="1"/>
  <c r="L69" i="15" s="1"/>
  <c r="R72" i="1"/>
  <c r="R69" i="15" s="1"/>
  <c r="S72" i="1" a="1"/>
  <c r="S72" i="1" s="1"/>
  <c r="D69" i="15" s="1"/>
  <c r="T72" i="1" a="1"/>
  <c r="T72" i="1" s="1"/>
  <c r="E69" i="15" s="1"/>
  <c r="U72" i="1" a="1"/>
  <c r="U72" i="1" s="1"/>
  <c r="AI72" i="1"/>
  <c r="BB72" i="1" s="1"/>
  <c r="AJ72" i="1"/>
  <c r="AK72" i="1"/>
  <c r="K72" i="10" s="1"/>
  <c r="AL72" i="1"/>
  <c r="AO72" i="1"/>
  <c r="AP72" i="1"/>
  <c r="M72" i="10" s="1"/>
  <c r="AQ72" i="1"/>
  <c r="BR72" i="1"/>
  <c r="BS72" i="1"/>
  <c r="BT72" i="1"/>
  <c r="A73" i="1"/>
  <c r="C73" i="1"/>
  <c r="G73" i="1"/>
  <c r="R73" i="1"/>
  <c r="R70" i="15" s="1"/>
  <c r="S73" i="1" a="1"/>
  <c r="S73" i="1" s="1"/>
  <c r="D70" i="15" s="1"/>
  <c r="T73" i="1" a="1"/>
  <c r="T73" i="1" s="1"/>
  <c r="E70" i="15" s="1"/>
  <c r="U73" i="1" a="1"/>
  <c r="U73" i="1" s="1"/>
  <c r="AI73" i="1"/>
  <c r="BB73" i="1" s="1"/>
  <c r="AJ73" i="1"/>
  <c r="AK73" i="1"/>
  <c r="K73" i="10" s="1"/>
  <c r="AL73" i="1"/>
  <c r="AN73" i="1"/>
  <c r="AO73" i="1"/>
  <c r="AP73" i="1"/>
  <c r="M73" i="10" s="1"/>
  <c r="AQ73" i="1"/>
  <c r="BE73" i="1" a="1"/>
  <c r="BE73" i="1" s="1"/>
  <c r="BR73" i="1"/>
  <c r="BS73" i="1"/>
  <c r="BT73" i="1"/>
  <c r="A74" i="1"/>
  <c r="C74" i="1"/>
  <c r="G74" i="1"/>
  <c r="R74" i="1"/>
  <c r="R71" i="15" s="1"/>
  <c r="S74" i="1" a="1"/>
  <c r="S74" i="1" s="1"/>
  <c r="D71" i="15" s="1"/>
  <c r="T74" i="1" a="1"/>
  <c r="T74" i="1" s="1"/>
  <c r="E71" i="15" s="1"/>
  <c r="U74" i="1" a="1"/>
  <c r="U74" i="1" s="1"/>
  <c r="AI74" i="1"/>
  <c r="BB74" i="1" s="1"/>
  <c r="AJ74" i="1"/>
  <c r="AK74" i="1"/>
  <c r="K74" i="10" s="1"/>
  <c r="AL74" i="1"/>
  <c r="AO74" i="1"/>
  <c r="M74" i="10"/>
  <c r="AQ74" i="1"/>
  <c r="BR74" i="1"/>
  <c r="BS74" i="1"/>
  <c r="BT74" i="1"/>
  <c r="A75" i="1"/>
  <c r="C75" i="1"/>
  <c r="G75" i="1"/>
  <c r="R75" i="1"/>
  <c r="R72" i="15" s="1"/>
  <c r="S75" i="1" a="1"/>
  <c r="S75" i="1" s="1"/>
  <c r="D72" i="15" s="1"/>
  <c r="T75" i="1" a="1"/>
  <c r="T75" i="1" s="1"/>
  <c r="E72" i="15" s="1"/>
  <c r="U75" i="1" a="1"/>
  <c r="U75" i="1" s="1"/>
  <c r="AI75" i="1"/>
  <c r="BB75" i="1" s="1"/>
  <c r="AJ75" i="1"/>
  <c r="AK75" i="1"/>
  <c r="K75" i="10" s="1"/>
  <c r="AL75" i="1"/>
  <c r="AO75" i="1"/>
  <c r="AP75" i="1"/>
  <c r="M75" i="10" s="1"/>
  <c r="AQ75" i="1"/>
  <c r="BR75" i="1"/>
  <c r="BS75" i="1"/>
  <c r="BT75" i="1"/>
  <c r="A76" i="1"/>
  <c r="C76" i="1"/>
  <c r="G76" i="1"/>
  <c r="M76" i="1" a="1"/>
  <c r="M76" i="1" s="1"/>
  <c r="K73" i="15" s="1"/>
  <c r="N76" i="1" a="1"/>
  <c r="N76" i="1" s="1"/>
  <c r="L73" i="15" s="1"/>
  <c r="R76" i="1"/>
  <c r="R73" i="15" s="1"/>
  <c r="S76" i="1" a="1"/>
  <c r="S76" i="1" s="1"/>
  <c r="D73" i="15" s="1"/>
  <c r="T76" i="1" a="1"/>
  <c r="T76" i="1" s="1"/>
  <c r="E73" i="15" s="1"/>
  <c r="U76" i="1" a="1"/>
  <c r="U76" i="1" s="1"/>
  <c r="AI76" i="1"/>
  <c r="BB76" i="1" s="1"/>
  <c r="AJ76" i="1"/>
  <c r="AK76" i="1"/>
  <c r="K76" i="10" s="1"/>
  <c r="AL76" i="1"/>
  <c r="AO76" i="1"/>
  <c r="AP76" i="1"/>
  <c r="M76" i="10" s="1"/>
  <c r="AQ76" i="1"/>
  <c r="BE76" i="1" a="1"/>
  <c r="BE76" i="1" s="1"/>
  <c r="BR76" i="1"/>
  <c r="BS76" i="1"/>
  <c r="BT76" i="1"/>
  <c r="A77" i="1"/>
  <c r="C77" i="1"/>
  <c r="G77" i="1"/>
  <c r="M77" i="1" a="1"/>
  <c r="M77" i="1" s="1"/>
  <c r="K74" i="15" s="1"/>
  <c r="N77" i="1" a="1"/>
  <c r="N77" i="1" s="1"/>
  <c r="L74" i="15" s="1"/>
  <c r="R77" i="1"/>
  <c r="S77" i="1" a="1"/>
  <c r="S77" i="1" s="1"/>
  <c r="D74" i="15" s="1"/>
  <c r="T77" i="1" a="1"/>
  <c r="T77" i="1" s="1"/>
  <c r="E74" i="15" s="1"/>
  <c r="U77" i="1" a="1"/>
  <c r="U77" i="1" s="1"/>
  <c r="AI77" i="1"/>
  <c r="BB77" i="1" s="1"/>
  <c r="AJ77" i="1"/>
  <c r="AK77" i="1"/>
  <c r="K77" i="10" s="1"/>
  <c r="AL77" i="1"/>
  <c r="AO77" i="1"/>
  <c r="AP77" i="1"/>
  <c r="M77" i="10" s="1"/>
  <c r="AQ77" i="1"/>
  <c r="BR77" i="1"/>
  <c r="BS77" i="1"/>
  <c r="BT77" i="1"/>
  <c r="A78" i="1"/>
  <c r="C78" i="1"/>
  <c r="G78" i="1"/>
  <c r="R78" i="1"/>
  <c r="R75" i="15" s="1"/>
  <c r="S78" i="1" a="1"/>
  <c r="S78" i="1" s="1"/>
  <c r="D75" i="15" s="1"/>
  <c r="T78" i="1" a="1"/>
  <c r="T78" i="1" s="1"/>
  <c r="E75" i="15" s="1"/>
  <c r="U78" i="1" a="1"/>
  <c r="U78" i="1" s="1"/>
  <c r="AI78" i="1"/>
  <c r="BB78" i="1" s="1"/>
  <c r="AJ78" i="1"/>
  <c r="AK78" i="1"/>
  <c r="K78" i="10" s="1"/>
  <c r="AL78" i="1"/>
  <c r="AO78" i="1"/>
  <c r="AP78" i="1"/>
  <c r="M78" i="10" s="1"/>
  <c r="AQ78" i="1"/>
  <c r="BR78" i="1"/>
  <c r="BS78" i="1"/>
  <c r="BT78" i="1"/>
  <c r="A79" i="1"/>
  <c r="C79" i="1"/>
  <c r="G79" i="1"/>
  <c r="R79" i="1"/>
  <c r="R76" i="15" s="1"/>
  <c r="S79" i="1" a="1"/>
  <c r="S79" i="1" s="1"/>
  <c r="D76" i="15" s="1"/>
  <c r="T79" i="1" a="1"/>
  <c r="T79" i="1" s="1"/>
  <c r="E76" i="15" s="1"/>
  <c r="U79" i="1" a="1"/>
  <c r="U79" i="1" s="1"/>
  <c r="AI79" i="1"/>
  <c r="BB79" i="1" s="1"/>
  <c r="AJ79" i="1"/>
  <c r="AK79" i="1"/>
  <c r="K79" i="10" s="1"/>
  <c r="AL79" i="1"/>
  <c r="AO79" i="1"/>
  <c r="AP79" i="1"/>
  <c r="M79" i="10" s="1"/>
  <c r="AQ79" i="1"/>
  <c r="BR79" i="1"/>
  <c r="BS79" i="1"/>
  <c r="BT79" i="1"/>
  <c r="A80" i="1"/>
  <c r="C80" i="1"/>
  <c r="G80" i="1"/>
  <c r="R80" i="1"/>
  <c r="R77" i="15" s="1"/>
  <c r="S80" i="1" a="1"/>
  <c r="S80" i="1" s="1"/>
  <c r="D77" i="15" s="1"/>
  <c r="T80" i="1" a="1"/>
  <c r="T80" i="1" s="1"/>
  <c r="E77" i="15" s="1"/>
  <c r="U80" i="1" a="1"/>
  <c r="U80" i="1" s="1"/>
  <c r="AI80" i="1"/>
  <c r="BB80" i="1" s="1"/>
  <c r="AJ80" i="1"/>
  <c r="AK80" i="1"/>
  <c r="K80" i="10" s="1"/>
  <c r="AL80" i="1"/>
  <c r="AO80" i="1"/>
  <c r="AP80" i="1"/>
  <c r="M80" i="10" s="1"/>
  <c r="AQ80" i="1"/>
  <c r="BR80" i="1"/>
  <c r="BS80" i="1"/>
  <c r="BT80" i="1"/>
  <c r="A81" i="1"/>
  <c r="C81" i="1"/>
  <c r="G81" i="1"/>
  <c r="R81" i="1"/>
  <c r="R78" i="15" s="1"/>
  <c r="S81" i="1" a="1"/>
  <c r="S81" i="1" s="1"/>
  <c r="D78" i="15" s="1"/>
  <c r="T81" i="1" a="1"/>
  <c r="T81" i="1" s="1"/>
  <c r="E78" i="15" s="1"/>
  <c r="U81" i="1" a="1"/>
  <c r="U81" i="1" s="1"/>
  <c r="AI81" i="1"/>
  <c r="BB81" i="1" s="1"/>
  <c r="AJ81" i="1"/>
  <c r="AK81" i="1"/>
  <c r="K81" i="10" s="1"/>
  <c r="AL81" i="1"/>
  <c r="AO81" i="1"/>
  <c r="AP81" i="1"/>
  <c r="M81" i="10" s="1"/>
  <c r="AQ81" i="1"/>
  <c r="BR81" i="1"/>
  <c r="BS81" i="1"/>
  <c r="BT81" i="1"/>
  <c r="A82" i="1"/>
  <c r="C82" i="1"/>
  <c r="G82" i="1"/>
  <c r="R82" i="1"/>
  <c r="R79" i="15" s="1"/>
  <c r="S82" i="1" a="1"/>
  <c r="S82" i="1" s="1"/>
  <c r="D79" i="15" s="1"/>
  <c r="T82" i="1" a="1"/>
  <c r="T82" i="1" s="1"/>
  <c r="E79" i="15" s="1"/>
  <c r="U82" i="1" a="1"/>
  <c r="U82" i="1" s="1"/>
  <c r="AI82" i="1"/>
  <c r="BB82" i="1" s="1"/>
  <c r="AJ82" i="1"/>
  <c r="AK82" i="1"/>
  <c r="K82" i="10" s="1"/>
  <c r="AL82" i="1"/>
  <c r="AO82" i="1"/>
  <c r="AP82" i="1"/>
  <c r="M82" i="10" s="1"/>
  <c r="AQ82" i="1"/>
  <c r="BR82" i="1"/>
  <c r="BS82" i="1"/>
  <c r="BT82" i="1"/>
  <c r="A83" i="1"/>
  <c r="C83" i="1"/>
  <c r="G83" i="1"/>
  <c r="M83" i="1" a="1"/>
  <c r="M83" i="1" s="1"/>
  <c r="K80" i="15" s="1"/>
  <c r="N83" i="1" a="1"/>
  <c r="N83" i="1" s="1"/>
  <c r="L80" i="15" s="1"/>
  <c r="R83" i="1"/>
  <c r="S83" i="1" a="1"/>
  <c r="S83" i="1" s="1"/>
  <c r="D80" i="15" s="1"/>
  <c r="T83" i="1" a="1"/>
  <c r="T83" i="1" s="1"/>
  <c r="E80" i="15" s="1"/>
  <c r="U83" i="1" a="1"/>
  <c r="U83" i="1" s="1"/>
  <c r="AI83" i="1"/>
  <c r="BB83" i="1" s="1"/>
  <c r="AJ83" i="1"/>
  <c r="AK83" i="1"/>
  <c r="K83" i="10" s="1"/>
  <c r="AL83" i="1"/>
  <c r="AO83" i="1"/>
  <c r="AP83" i="1"/>
  <c r="M83" i="10" s="1"/>
  <c r="AQ83" i="1"/>
  <c r="BR83" i="1"/>
  <c r="BS83" i="1"/>
  <c r="BT83" i="1"/>
  <c r="A84" i="1"/>
  <c r="C84" i="1"/>
  <c r="G84" i="1"/>
  <c r="M84" i="1" a="1"/>
  <c r="M84" i="1" s="1"/>
  <c r="K81" i="15" s="1"/>
  <c r="N84" i="1" a="1"/>
  <c r="N84" i="1" s="1"/>
  <c r="L81" i="15" s="1"/>
  <c r="R84" i="1"/>
  <c r="S84" i="1" a="1"/>
  <c r="S84" i="1" s="1"/>
  <c r="D81" i="15" s="1"/>
  <c r="T84" i="1" a="1"/>
  <c r="T84" i="1" s="1"/>
  <c r="E81" i="15" s="1"/>
  <c r="U84" i="1" a="1"/>
  <c r="U84" i="1" s="1"/>
  <c r="AI84" i="1"/>
  <c r="BB84" i="1" s="1"/>
  <c r="AJ84" i="1"/>
  <c r="AK84" i="1"/>
  <c r="K84" i="10" s="1"/>
  <c r="AL84" i="1"/>
  <c r="AO84" i="1"/>
  <c r="AP84" i="1"/>
  <c r="M84" i="10" s="1"/>
  <c r="AQ84" i="1"/>
  <c r="BR84" i="1"/>
  <c r="BS84" i="1"/>
  <c r="BT84" i="1"/>
  <c r="A85" i="1"/>
  <c r="C85" i="1"/>
  <c r="G85" i="1"/>
  <c r="R85" i="1"/>
  <c r="R82" i="15" s="1"/>
  <c r="S85" i="1" a="1"/>
  <c r="S85" i="1" s="1"/>
  <c r="D82" i="15" s="1"/>
  <c r="T85" i="1" a="1"/>
  <c r="T85" i="1" s="1"/>
  <c r="E82" i="15" s="1"/>
  <c r="U85" i="1" a="1"/>
  <c r="U85" i="1" s="1"/>
  <c r="AI85" i="1"/>
  <c r="BB85" i="1" s="1"/>
  <c r="AJ85" i="1"/>
  <c r="AK85" i="1"/>
  <c r="K85" i="10" s="1"/>
  <c r="AL85" i="1"/>
  <c r="AO85" i="1"/>
  <c r="AP85" i="1"/>
  <c r="M85" i="10" s="1"/>
  <c r="AQ85" i="1"/>
  <c r="BR85" i="1"/>
  <c r="BS85" i="1"/>
  <c r="BT85" i="1"/>
  <c r="A86" i="1"/>
  <c r="C86" i="1"/>
  <c r="G86" i="1"/>
  <c r="R86" i="1"/>
  <c r="R83" i="15" s="1"/>
  <c r="S86" i="1" a="1"/>
  <c r="S86" i="1" s="1"/>
  <c r="D83" i="15" s="1"/>
  <c r="T86" i="1" a="1"/>
  <c r="T86" i="1" s="1"/>
  <c r="E83" i="15" s="1"/>
  <c r="U86" i="1" a="1"/>
  <c r="U86" i="1" s="1"/>
  <c r="AI86" i="1"/>
  <c r="BB86" i="1" s="1"/>
  <c r="AJ86" i="1"/>
  <c r="AK86" i="1"/>
  <c r="K86" i="10" s="1"/>
  <c r="AL86" i="1"/>
  <c r="AO86" i="1"/>
  <c r="AP86" i="1"/>
  <c r="M86" i="10" s="1"/>
  <c r="AQ86" i="1"/>
  <c r="BR86" i="1"/>
  <c r="BS86" i="1"/>
  <c r="BT86" i="1"/>
  <c r="A87" i="1"/>
  <c r="C87" i="1"/>
  <c r="G87" i="1"/>
  <c r="R87" i="1"/>
  <c r="R84" i="15" s="1"/>
  <c r="S87" i="1" a="1"/>
  <c r="S87" i="1" s="1"/>
  <c r="D84" i="15" s="1"/>
  <c r="T87" i="1" a="1"/>
  <c r="T87" i="1" s="1"/>
  <c r="E84" i="15" s="1"/>
  <c r="U87" i="1" a="1"/>
  <c r="U87" i="1" s="1"/>
  <c r="AI87" i="1"/>
  <c r="BB87" i="1" s="1"/>
  <c r="AJ87" i="1"/>
  <c r="AK87" i="1"/>
  <c r="K87" i="10" s="1"/>
  <c r="AL87" i="1"/>
  <c r="AN87" i="1"/>
  <c r="AO87" i="1"/>
  <c r="AP87" i="1"/>
  <c r="M87" i="10" s="1"/>
  <c r="AQ87" i="1"/>
  <c r="BR87" i="1"/>
  <c r="BS87" i="1"/>
  <c r="BT87" i="1"/>
  <c r="A88" i="1"/>
  <c r="C88" i="1"/>
  <c r="G88" i="1"/>
  <c r="M88" i="1" a="1"/>
  <c r="M88" i="1" s="1"/>
  <c r="K85" i="15" s="1"/>
  <c r="R88" i="1"/>
  <c r="R85" i="15" s="1"/>
  <c r="S88" i="1" a="1"/>
  <c r="S88" i="1" s="1"/>
  <c r="D85" i="15" s="1"/>
  <c r="T88" i="1" a="1"/>
  <c r="T88" i="1" s="1"/>
  <c r="E85" i="15" s="1"/>
  <c r="U88" i="1" a="1"/>
  <c r="U88" i="1" s="1"/>
  <c r="AI88" i="1"/>
  <c r="BB88" i="1" s="1"/>
  <c r="AJ88" i="1"/>
  <c r="AK88" i="1"/>
  <c r="K88" i="10" s="1"/>
  <c r="AL88" i="1"/>
  <c r="AO88" i="1"/>
  <c r="AP88" i="1"/>
  <c r="M88" i="10" s="1"/>
  <c r="AQ88" i="1"/>
  <c r="BR88" i="1"/>
  <c r="BS88" i="1"/>
  <c r="BT88" i="1"/>
  <c r="A89" i="1"/>
  <c r="C89" i="1"/>
  <c r="G89" i="1"/>
  <c r="M89" i="1" a="1"/>
  <c r="M89" i="1" s="1"/>
  <c r="K86" i="15" s="1"/>
  <c r="N89" i="1" a="1"/>
  <c r="N89" i="1" s="1"/>
  <c r="L86" i="15" s="1"/>
  <c r="R89" i="1"/>
  <c r="S89" i="1" a="1"/>
  <c r="S89" i="1" s="1"/>
  <c r="D86" i="15" s="1"/>
  <c r="T89" i="1" a="1"/>
  <c r="T89" i="1" s="1"/>
  <c r="E86" i="15" s="1"/>
  <c r="U89" i="1" a="1"/>
  <c r="U89" i="1" s="1"/>
  <c r="AI89" i="1"/>
  <c r="BB89" i="1" s="1"/>
  <c r="AJ89" i="1"/>
  <c r="AK89" i="1"/>
  <c r="K89" i="10" s="1"/>
  <c r="AL89" i="1"/>
  <c r="AO89" i="1"/>
  <c r="AP89" i="1"/>
  <c r="M89" i="10" s="1"/>
  <c r="AQ89" i="1"/>
  <c r="BR89" i="1"/>
  <c r="BS89" i="1"/>
  <c r="BT89" i="1"/>
  <c r="A90" i="1"/>
  <c r="C90" i="1"/>
  <c r="G90" i="1"/>
  <c r="R90" i="1"/>
  <c r="R87" i="15" s="1"/>
  <c r="S90" i="1" a="1"/>
  <c r="S90" i="1" s="1"/>
  <c r="D87" i="15" s="1"/>
  <c r="T90" i="1" a="1"/>
  <c r="T90" i="1" s="1"/>
  <c r="E87" i="15" s="1"/>
  <c r="U90" i="1" a="1"/>
  <c r="U90" i="1" s="1"/>
  <c r="AI90" i="1"/>
  <c r="BB90" i="1" s="1"/>
  <c r="AJ90" i="1"/>
  <c r="AK90" i="1"/>
  <c r="K90" i="10" s="1"/>
  <c r="AL90" i="1"/>
  <c r="AO90" i="1"/>
  <c r="AP90" i="1"/>
  <c r="M90" i="10" s="1"/>
  <c r="AQ90" i="1"/>
  <c r="BR90" i="1"/>
  <c r="BS90" i="1"/>
  <c r="BT90" i="1"/>
  <c r="A91" i="1"/>
  <c r="C91" i="1"/>
  <c r="G91" i="1"/>
  <c r="R91" i="1"/>
  <c r="R88" i="15" s="1"/>
  <c r="S91" i="1" a="1"/>
  <c r="S91" i="1" s="1"/>
  <c r="D88" i="15" s="1"/>
  <c r="T91" i="1" a="1"/>
  <c r="T91" i="1" s="1"/>
  <c r="E88" i="15" s="1"/>
  <c r="U91" i="1" a="1"/>
  <c r="U91" i="1" s="1"/>
  <c r="AI91" i="1"/>
  <c r="BB91" i="1" s="1"/>
  <c r="AJ91" i="1"/>
  <c r="AK91" i="1"/>
  <c r="K91" i="10" s="1"/>
  <c r="AL91" i="1"/>
  <c r="AO91" i="1"/>
  <c r="AP91" i="1"/>
  <c r="M91" i="10" s="1"/>
  <c r="AQ91" i="1"/>
  <c r="BR91" i="1"/>
  <c r="BS91" i="1"/>
  <c r="BT91" i="1"/>
  <c r="A92" i="1"/>
  <c r="C92" i="1"/>
  <c r="G92" i="1"/>
  <c r="R92" i="1"/>
  <c r="R89" i="15" s="1"/>
  <c r="S92" i="1" a="1"/>
  <c r="S92" i="1" s="1"/>
  <c r="D89" i="15" s="1"/>
  <c r="T92" i="1" a="1"/>
  <c r="T92" i="1" s="1"/>
  <c r="E89" i="15" s="1"/>
  <c r="U92" i="1" a="1"/>
  <c r="U92" i="1" s="1"/>
  <c r="AI92" i="1"/>
  <c r="BB92" i="1" s="1"/>
  <c r="AJ92" i="1"/>
  <c r="AK92" i="1"/>
  <c r="K92" i="10" s="1"/>
  <c r="AO92" i="1"/>
  <c r="AP92" i="1"/>
  <c r="M92" i="10" s="1"/>
  <c r="AQ92" i="1"/>
  <c r="BR92" i="1"/>
  <c r="BS92" i="1"/>
  <c r="BT92" i="1"/>
  <c r="A93" i="1"/>
  <c r="C93" i="1"/>
  <c r="G93" i="1"/>
  <c r="M93" i="1" a="1"/>
  <c r="M93" i="1" s="1"/>
  <c r="K90" i="15" s="1"/>
  <c r="N93" i="1" a="1"/>
  <c r="N93" i="1" s="1"/>
  <c r="L90" i="15" s="1"/>
  <c r="R93" i="1"/>
  <c r="R90" i="15" s="1"/>
  <c r="S93" i="1" a="1"/>
  <c r="S93" i="1" s="1"/>
  <c r="D90" i="15" s="1"/>
  <c r="T93" i="1" a="1"/>
  <c r="T93" i="1" s="1"/>
  <c r="E90" i="15" s="1"/>
  <c r="U93" i="1" a="1"/>
  <c r="U93" i="1" s="1"/>
  <c r="AI93" i="1"/>
  <c r="BB93" i="1" s="1"/>
  <c r="AJ93" i="1"/>
  <c r="AK93" i="1"/>
  <c r="K93" i="10" s="1"/>
  <c r="AL93" i="1"/>
  <c r="AO93" i="1"/>
  <c r="AP93" i="1"/>
  <c r="M93" i="10" s="1"/>
  <c r="AQ93" i="1"/>
  <c r="BR93" i="1"/>
  <c r="BS93" i="1"/>
  <c r="BT93" i="1"/>
  <c r="A94" i="1"/>
  <c r="C94" i="1"/>
  <c r="G94" i="1"/>
  <c r="R94" i="1"/>
  <c r="R91" i="15" s="1"/>
  <c r="S94" i="1" a="1"/>
  <c r="S94" i="1" s="1"/>
  <c r="D91" i="15" s="1"/>
  <c r="T94" i="1" a="1"/>
  <c r="T94" i="1" s="1"/>
  <c r="E91" i="15" s="1"/>
  <c r="U94" i="1" a="1"/>
  <c r="U94" i="1" s="1"/>
  <c r="AI94" i="1"/>
  <c r="BB94" i="1" s="1"/>
  <c r="AJ94" i="1"/>
  <c r="AK94" i="1"/>
  <c r="K94" i="10" s="1"/>
  <c r="AL94" i="1"/>
  <c r="AO94" i="1"/>
  <c r="AP94" i="1"/>
  <c r="M94" i="10" s="1"/>
  <c r="AQ94" i="1"/>
  <c r="BR94" i="1"/>
  <c r="BS94" i="1"/>
  <c r="BT94" i="1"/>
  <c r="A95" i="1"/>
  <c r="C95" i="1"/>
  <c r="G95" i="1"/>
  <c r="R95" i="1"/>
  <c r="R92" i="15" s="1"/>
  <c r="S95" i="1" a="1"/>
  <c r="S95" i="1" s="1"/>
  <c r="D92" i="15" s="1"/>
  <c r="T95" i="1" a="1"/>
  <c r="T95" i="1" s="1"/>
  <c r="E92" i="15" s="1"/>
  <c r="U95" i="1" a="1"/>
  <c r="U95" i="1" s="1"/>
  <c r="AI95" i="1"/>
  <c r="BB95" i="1" s="1"/>
  <c r="AJ95" i="1"/>
  <c r="AK95" i="1"/>
  <c r="K95" i="10" s="1"/>
  <c r="AL95" i="1"/>
  <c r="AO95" i="1"/>
  <c r="AP95" i="1"/>
  <c r="M95" i="10" s="1"/>
  <c r="AQ95" i="1"/>
  <c r="BR95" i="1"/>
  <c r="BS95" i="1"/>
  <c r="BT95" i="1"/>
  <c r="A96" i="1"/>
  <c r="C96" i="1"/>
  <c r="G96" i="1"/>
  <c r="M96" i="1" a="1"/>
  <c r="M96" i="1" s="1"/>
  <c r="K93" i="15" s="1"/>
  <c r="N96" i="1" a="1"/>
  <c r="N96" i="1" s="1"/>
  <c r="L93" i="15" s="1"/>
  <c r="R96" i="1"/>
  <c r="S96" i="1" a="1"/>
  <c r="S96" i="1" s="1"/>
  <c r="D93" i="15" s="1"/>
  <c r="T96" i="1" a="1"/>
  <c r="T96" i="1" s="1"/>
  <c r="E93" i="15" s="1"/>
  <c r="U96" i="1" a="1"/>
  <c r="U96" i="1" s="1"/>
  <c r="AI96" i="1"/>
  <c r="BB96" i="1" s="1"/>
  <c r="AJ96" i="1"/>
  <c r="AK96" i="1"/>
  <c r="K96" i="10" s="1"/>
  <c r="AL96" i="1"/>
  <c r="AO96" i="1"/>
  <c r="AP96" i="1"/>
  <c r="M96" i="10" s="1"/>
  <c r="AQ96" i="1"/>
  <c r="BR96" i="1"/>
  <c r="BS96" i="1"/>
  <c r="BT96" i="1"/>
  <c r="A97" i="1"/>
  <c r="C97" i="1"/>
  <c r="G97" i="1"/>
  <c r="M97" i="1" a="1"/>
  <c r="M97" i="1" s="1"/>
  <c r="K94" i="15" s="1"/>
  <c r="N97" i="1" a="1"/>
  <c r="N97" i="1" s="1"/>
  <c r="L94" i="15" s="1"/>
  <c r="R97" i="1"/>
  <c r="S97" i="1" a="1"/>
  <c r="S97" i="1" s="1"/>
  <c r="D94" i="15" s="1"/>
  <c r="T97" i="1" a="1"/>
  <c r="T97" i="1" s="1"/>
  <c r="E94" i="15" s="1"/>
  <c r="U97" i="1" a="1"/>
  <c r="U97" i="1" s="1"/>
  <c r="AI97" i="1"/>
  <c r="BB97" i="1" s="1"/>
  <c r="AJ97" i="1"/>
  <c r="AK97" i="1"/>
  <c r="K97" i="10" s="1"/>
  <c r="AL97" i="1"/>
  <c r="AO97" i="1"/>
  <c r="AP97" i="1"/>
  <c r="M97" i="10" s="1"/>
  <c r="AQ97" i="1"/>
  <c r="BR97" i="1"/>
  <c r="BS97" i="1"/>
  <c r="BT97" i="1"/>
  <c r="A98" i="1"/>
  <c r="C98" i="1"/>
  <c r="G98" i="1"/>
  <c r="R98" i="1"/>
  <c r="R95" i="15" s="1"/>
  <c r="S98" i="1" a="1"/>
  <c r="S98" i="1" s="1"/>
  <c r="D95" i="15" s="1"/>
  <c r="T98" i="1" a="1"/>
  <c r="T98" i="1" s="1"/>
  <c r="E95" i="15" s="1"/>
  <c r="U98" i="1" a="1"/>
  <c r="U98" i="1" s="1"/>
  <c r="AI98" i="1"/>
  <c r="BB98" i="1" s="1"/>
  <c r="AJ98" i="1"/>
  <c r="AK98" i="1"/>
  <c r="K98" i="10" s="1"/>
  <c r="AL98" i="1"/>
  <c r="AO98" i="1"/>
  <c r="AP98" i="1"/>
  <c r="M98" i="10" s="1"/>
  <c r="AQ98" i="1"/>
  <c r="BR98" i="1"/>
  <c r="BS98" i="1"/>
  <c r="BT98" i="1"/>
  <c r="A99" i="1"/>
  <c r="C99" i="1"/>
  <c r="G99" i="1"/>
  <c r="M99" i="1" a="1"/>
  <c r="M99" i="1" s="1"/>
  <c r="K96" i="15" s="1"/>
  <c r="N99" i="1" a="1"/>
  <c r="N99" i="1" s="1"/>
  <c r="L96" i="15" s="1"/>
  <c r="R99" i="1"/>
  <c r="R96" i="15" s="1"/>
  <c r="S99" i="1" a="1"/>
  <c r="S99" i="1" s="1"/>
  <c r="D96" i="15" s="1"/>
  <c r="T99" i="1" a="1"/>
  <c r="T99" i="1" s="1"/>
  <c r="E96" i="15" s="1"/>
  <c r="U99" i="1" a="1"/>
  <c r="U99" i="1" s="1"/>
  <c r="AI99" i="1"/>
  <c r="BB99" i="1" s="1"/>
  <c r="AJ99" i="1"/>
  <c r="AK99" i="1"/>
  <c r="K99" i="10" s="1"/>
  <c r="AL99" i="1"/>
  <c r="AO99" i="1"/>
  <c r="AP99" i="1"/>
  <c r="M99" i="10" s="1"/>
  <c r="AQ99" i="1"/>
  <c r="BR99" i="1"/>
  <c r="BS99" i="1"/>
  <c r="BT99" i="1"/>
  <c r="A100" i="1"/>
  <c r="C100" i="1"/>
  <c r="G100" i="1"/>
  <c r="R100" i="1"/>
  <c r="R97" i="15" s="1"/>
  <c r="S100" i="1" a="1"/>
  <c r="S100" i="1" s="1"/>
  <c r="D97" i="15" s="1"/>
  <c r="T100" i="1" a="1"/>
  <c r="T100" i="1" s="1"/>
  <c r="E97" i="15" s="1"/>
  <c r="U100" i="1" a="1"/>
  <c r="U100" i="1" s="1"/>
  <c r="AI100" i="1"/>
  <c r="BB100" i="1" s="1"/>
  <c r="AJ100" i="1"/>
  <c r="AK100" i="1"/>
  <c r="K100" i="10" s="1"/>
  <c r="AL100" i="1"/>
  <c r="AO100" i="1"/>
  <c r="AP100" i="1"/>
  <c r="M100" i="10" s="1"/>
  <c r="AQ100" i="1"/>
  <c r="BR100" i="1"/>
  <c r="BS100" i="1"/>
  <c r="BT100" i="1"/>
  <c r="A101" i="1"/>
  <c r="C101" i="1"/>
  <c r="G101" i="1"/>
  <c r="R101" i="1"/>
  <c r="R98" i="15" s="1"/>
  <c r="S101" i="1" a="1"/>
  <c r="S101" i="1" s="1"/>
  <c r="D98" i="15" s="1"/>
  <c r="T101" i="1" a="1"/>
  <c r="T101" i="1" s="1"/>
  <c r="E98" i="15" s="1"/>
  <c r="U101" i="1" a="1"/>
  <c r="U101" i="1" s="1"/>
  <c r="AI101" i="1"/>
  <c r="BB101" i="1" s="1"/>
  <c r="AJ101" i="1"/>
  <c r="AK101" i="1"/>
  <c r="K101" i="10" s="1"/>
  <c r="AL101" i="1"/>
  <c r="M101" i="10"/>
  <c r="BR101" i="1"/>
  <c r="BS101" i="1"/>
  <c r="BT101" i="1"/>
  <c r="A102" i="1"/>
  <c r="C102" i="1"/>
  <c r="G102" i="1"/>
  <c r="R102" i="1"/>
  <c r="R99" i="15" s="1"/>
  <c r="S102" i="1" a="1"/>
  <c r="S102" i="1" s="1"/>
  <c r="D99" i="15" s="1"/>
  <c r="T102" i="1" a="1"/>
  <c r="T102" i="1" s="1"/>
  <c r="E99" i="15" s="1"/>
  <c r="U102" i="1" a="1"/>
  <c r="U102" i="1" s="1"/>
  <c r="BB102" i="1"/>
  <c r="AJ102" i="1"/>
  <c r="AK102" i="1"/>
  <c r="K102" i="10" s="1"/>
  <c r="AL102" i="1"/>
  <c r="AO102" i="1"/>
  <c r="M102" i="10"/>
  <c r="BR102" i="1"/>
  <c r="BS102" i="1"/>
  <c r="BT102" i="1"/>
  <c r="A103" i="1"/>
  <c r="C103" i="1"/>
  <c r="G103" i="1"/>
  <c r="M103" i="1" a="1"/>
  <c r="M103" i="1" s="1"/>
  <c r="K100" i="15" s="1"/>
  <c r="N103" i="1" a="1"/>
  <c r="N103" i="1" s="1"/>
  <c r="L100" i="15" s="1"/>
  <c r="R103" i="1"/>
  <c r="S103" i="1" a="1"/>
  <c r="S103" i="1" s="1"/>
  <c r="D100" i="15" s="1"/>
  <c r="T103" i="1" a="1"/>
  <c r="T103" i="1" s="1"/>
  <c r="E100" i="15" s="1"/>
  <c r="U103" i="1" a="1"/>
  <c r="U103" i="1" s="1"/>
  <c r="AI103" i="1"/>
  <c r="BB103" i="1" s="1"/>
  <c r="AJ103" i="1"/>
  <c r="AK103" i="1"/>
  <c r="K103" i="10" s="1"/>
  <c r="AL103" i="1"/>
  <c r="AO103" i="1"/>
  <c r="AP103" i="1"/>
  <c r="M103" i="10" s="1"/>
  <c r="AQ103" i="1"/>
  <c r="BR103" i="1"/>
  <c r="BS103" i="1"/>
  <c r="BT103" i="1"/>
  <c r="A104" i="1"/>
  <c r="C104" i="1"/>
  <c r="G104" i="1"/>
  <c r="M104" i="1" a="1"/>
  <c r="M104" i="1" s="1"/>
  <c r="K101" i="15" s="1"/>
  <c r="N104" i="1" a="1"/>
  <c r="N104" i="1" s="1"/>
  <c r="L101" i="15" s="1"/>
  <c r="R104" i="1"/>
  <c r="S104" i="1" a="1"/>
  <c r="S104" i="1" s="1"/>
  <c r="D101" i="15" s="1"/>
  <c r="T104" i="1" a="1"/>
  <c r="T104" i="1" s="1"/>
  <c r="E101" i="15" s="1"/>
  <c r="U104" i="1" a="1"/>
  <c r="U104" i="1" s="1"/>
  <c r="AI104" i="1"/>
  <c r="BB104" i="1" s="1"/>
  <c r="AJ104" i="1"/>
  <c r="AK104" i="1"/>
  <c r="K104" i="10" s="1"/>
  <c r="AL104" i="1"/>
  <c r="AO104" i="1"/>
  <c r="AP104" i="1"/>
  <c r="M104" i="10" s="1"/>
  <c r="AQ104" i="1"/>
  <c r="BR104" i="1"/>
  <c r="BS104" i="1"/>
  <c r="BT104" i="1"/>
  <c r="A105" i="1"/>
  <c r="C105" i="1"/>
  <c r="G105" i="1"/>
  <c r="R105" i="1"/>
  <c r="R102" i="15" s="1"/>
  <c r="S105" i="1" a="1"/>
  <c r="S105" i="1" s="1"/>
  <c r="D102" i="15" s="1"/>
  <c r="T105" i="1" a="1"/>
  <c r="T105" i="1" s="1"/>
  <c r="E102" i="15" s="1"/>
  <c r="U105" i="1" a="1"/>
  <c r="U105" i="1" s="1"/>
  <c r="AI105" i="1"/>
  <c r="BB105" i="1" s="1"/>
  <c r="AJ105" i="1"/>
  <c r="AK105" i="1"/>
  <c r="K105" i="10" s="1"/>
  <c r="AL105" i="1"/>
  <c r="AO105" i="1"/>
  <c r="AP105" i="1"/>
  <c r="M105" i="10" s="1"/>
  <c r="AQ105" i="1"/>
  <c r="BR105" i="1"/>
  <c r="BS105" i="1"/>
  <c r="BT105" i="1"/>
  <c r="A106" i="1"/>
  <c r="C106" i="1"/>
  <c r="G106" i="1"/>
  <c r="R106" i="1"/>
  <c r="R103" i="15" s="1"/>
  <c r="S106" i="1" a="1"/>
  <c r="S106" i="1" s="1"/>
  <c r="D103" i="15" s="1"/>
  <c r="T106" i="1" a="1"/>
  <c r="T106" i="1" s="1"/>
  <c r="E103" i="15" s="1"/>
  <c r="U106" i="1" a="1"/>
  <c r="U106" i="1" s="1"/>
  <c r="AI106" i="1"/>
  <c r="BB106" i="1" s="1"/>
  <c r="AJ106" i="1"/>
  <c r="AK106" i="1"/>
  <c r="K106" i="10" s="1"/>
  <c r="AL106" i="1"/>
  <c r="AO106" i="1"/>
  <c r="AP106" i="1"/>
  <c r="M106" i="10" s="1"/>
  <c r="AQ106" i="1"/>
  <c r="BR106" i="1"/>
  <c r="BS106" i="1"/>
  <c r="BT106" i="1"/>
  <c r="A107" i="1"/>
  <c r="C107" i="1"/>
  <c r="G107" i="1"/>
  <c r="R107" i="1"/>
  <c r="R104" i="15" s="1"/>
  <c r="S107" i="1" a="1"/>
  <c r="S107" i="1" s="1"/>
  <c r="D104" i="15" s="1"/>
  <c r="T107" i="1" a="1"/>
  <c r="T107" i="1" s="1"/>
  <c r="E104" i="15" s="1"/>
  <c r="U107" i="1" a="1"/>
  <c r="U107" i="1" s="1"/>
  <c r="AI107" i="1"/>
  <c r="BB107" i="1" s="1"/>
  <c r="AJ107" i="1"/>
  <c r="AK107" i="1"/>
  <c r="K107" i="10" s="1"/>
  <c r="AL107" i="1"/>
  <c r="AO107" i="1"/>
  <c r="AP107" i="1"/>
  <c r="M107" i="10" s="1"/>
  <c r="AQ107" i="1"/>
  <c r="BR107" i="1"/>
  <c r="BS107" i="1"/>
  <c r="BT107" i="1"/>
  <c r="A108" i="1"/>
  <c r="C108" i="1"/>
  <c r="G108" i="1"/>
  <c r="R108" i="1"/>
  <c r="R105" i="15" s="1"/>
  <c r="S108" i="1" a="1"/>
  <c r="S108" i="1" s="1"/>
  <c r="D105" i="15" s="1"/>
  <c r="T108" i="1" a="1"/>
  <c r="T108" i="1" s="1"/>
  <c r="E105" i="15" s="1"/>
  <c r="U108" i="1" a="1"/>
  <c r="U108" i="1" s="1"/>
  <c r="AI108" i="1"/>
  <c r="BB108" i="1" s="1"/>
  <c r="AJ108" i="1"/>
  <c r="AK108" i="1"/>
  <c r="K108" i="10" s="1"/>
  <c r="AL108" i="1"/>
  <c r="AO108" i="1"/>
  <c r="AP108" i="1"/>
  <c r="M108" i="10" s="1"/>
  <c r="AQ108" i="1"/>
  <c r="BR108" i="1"/>
  <c r="BS108" i="1"/>
  <c r="BT108" i="1"/>
  <c r="A109" i="1"/>
  <c r="C109" i="1"/>
  <c r="G109" i="1"/>
  <c r="R109" i="1"/>
  <c r="R106" i="15" s="1"/>
  <c r="S109" i="1" a="1"/>
  <c r="S109" i="1" s="1"/>
  <c r="D106" i="15" s="1"/>
  <c r="T109" i="1" a="1"/>
  <c r="T109" i="1" s="1"/>
  <c r="E106" i="15" s="1"/>
  <c r="U109" i="1" a="1"/>
  <c r="U109" i="1" s="1"/>
  <c r="AI109" i="1"/>
  <c r="BB109" i="1" s="1"/>
  <c r="AJ109" i="1"/>
  <c r="AK109" i="1"/>
  <c r="K109" i="10" s="1"/>
  <c r="AL109" i="1"/>
  <c r="AO109" i="1"/>
  <c r="AP109" i="1"/>
  <c r="M109" i="10" s="1"/>
  <c r="AQ109" i="1"/>
  <c r="BR109" i="1"/>
  <c r="BS109" i="1"/>
  <c r="BT109" i="1"/>
  <c r="A110" i="1"/>
  <c r="C110" i="1"/>
  <c r="G110" i="1"/>
  <c r="M110" i="1" a="1"/>
  <c r="M110" i="1" s="1"/>
  <c r="K107" i="15" s="1"/>
  <c r="N110" i="1" a="1"/>
  <c r="N110" i="1" s="1"/>
  <c r="L107" i="15" s="1"/>
  <c r="R110" i="1"/>
  <c r="S110" i="1" a="1"/>
  <c r="S110" i="1" s="1"/>
  <c r="D107" i="15" s="1"/>
  <c r="T110" i="1" a="1"/>
  <c r="T110" i="1" s="1"/>
  <c r="E107" i="15" s="1"/>
  <c r="U110" i="1" a="1"/>
  <c r="U110" i="1" s="1"/>
  <c r="AI110" i="1"/>
  <c r="BB110" i="1" s="1"/>
  <c r="AJ110" i="1"/>
  <c r="AK110" i="1"/>
  <c r="K110" i="10" s="1"/>
  <c r="AL110" i="1"/>
  <c r="AO110" i="1"/>
  <c r="AP110" i="1"/>
  <c r="M110" i="10" s="1"/>
  <c r="AQ110" i="1"/>
  <c r="BR110" i="1"/>
  <c r="BS110" i="1"/>
  <c r="BT110" i="1"/>
  <c r="A111" i="1"/>
  <c r="C111" i="1"/>
  <c r="G111" i="1"/>
  <c r="R111" i="1"/>
  <c r="R108" i="15" s="1"/>
  <c r="S111" i="1" a="1"/>
  <c r="S111" i="1" s="1"/>
  <c r="D108" i="15" s="1"/>
  <c r="T111" i="1" a="1"/>
  <c r="T111" i="1" s="1"/>
  <c r="E108" i="15" s="1"/>
  <c r="U111" i="1" a="1"/>
  <c r="U111" i="1" s="1"/>
  <c r="AI111" i="1"/>
  <c r="BB111" i="1" s="1"/>
  <c r="AJ111" i="1"/>
  <c r="AK111" i="1"/>
  <c r="K111" i="10" s="1"/>
  <c r="AL111" i="1"/>
  <c r="AO111" i="1"/>
  <c r="AP111" i="1"/>
  <c r="M111" i="10" s="1"/>
  <c r="AQ111" i="1"/>
  <c r="BR111" i="1"/>
  <c r="BS111" i="1"/>
  <c r="BT111" i="1"/>
  <c r="A112" i="1"/>
  <c r="C112" i="1"/>
  <c r="G112" i="1"/>
  <c r="R112" i="1"/>
  <c r="R109" i="15" s="1"/>
  <c r="S112" i="1" a="1"/>
  <c r="S112" i="1" s="1"/>
  <c r="D109" i="15" s="1"/>
  <c r="T112" i="1" a="1"/>
  <c r="T112" i="1" s="1"/>
  <c r="E109" i="15" s="1"/>
  <c r="U112" i="1" a="1"/>
  <c r="U112" i="1" s="1"/>
  <c r="AI112" i="1"/>
  <c r="BB112" i="1" s="1"/>
  <c r="AJ112" i="1"/>
  <c r="AK112" i="1"/>
  <c r="K112" i="10" s="1"/>
  <c r="AL112" i="1"/>
  <c r="AO112" i="1"/>
  <c r="AP112" i="1"/>
  <c r="M112" i="10" s="1"/>
  <c r="AQ112" i="1"/>
  <c r="BR112" i="1"/>
  <c r="BS112" i="1"/>
  <c r="BT112" i="1"/>
  <c r="A113" i="1"/>
  <c r="C113" i="1"/>
  <c r="G113" i="1"/>
  <c r="R113" i="1"/>
  <c r="R110" i="15" s="1"/>
  <c r="S113" i="1" a="1"/>
  <c r="S113" i="1" s="1"/>
  <c r="D110" i="15" s="1"/>
  <c r="T113" i="1" a="1"/>
  <c r="T113" i="1" s="1"/>
  <c r="E110" i="15" s="1"/>
  <c r="U113" i="1" a="1"/>
  <c r="U113" i="1" s="1"/>
  <c r="AI113" i="1"/>
  <c r="BB113" i="1" s="1"/>
  <c r="AJ113" i="1"/>
  <c r="AK113" i="1"/>
  <c r="K113" i="10" s="1"/>
  <c r="AL113" i="1"/>
  <c r="AO113" i="1"/>
  <c r="AP113" i="1"/>
  <c r="M113" i="10" s="1"/>
  <c r="AQ113" i="1"/>
  <c r="BR113" i="1"/>
  <c r="BS113" i="1"/>
  <c r="BT113" i="1"/>
  <c r="A114" i="1"/>
  <c r="C114" i="1"/>
  <c r="G114" i="1"/>
  <c r="M114" i="1" a="1"/>
  <c r="M114" i="1" s="1"/>
  <c r="K111" i="15" s="1"/>
  <c r="N114" i="1" a="1"/>
  <c r="N114" i="1" s="1"/>
  <c r="L111" i="15" s="1"/>
  <c r="R114" i="1"/>
  <c r="R111" i="15" s="1"/>
  <c r="S114" i="1" a="1"/>
  <c r="S114" i="1" s="1"/>
  <c r="D111" i="15" s="1"/>
  <c r="T114" i="1" a="1"/>
  <c r="T114" i="1" s="1"/>
  <c r="E111" i="15" s="1"/>
  <c r="U114" i="1" a="1"/>
  <c r="U114" i="1" s="1"/>
  <c r="AI114" i="1"/>
  <c r="BB114" i="1" s="1"/>
  <c r="AJ114" i="1"/>
  <c r="AK114" i="1"/>
  <c r="K114" i="10" s="1"/>
  <c r="AL114" i="1"/>
  <c r="AO114" i="1"/>
  <c r="AP114" i="1"/>
  <c r="M114" i="10" s="1"/>
  <c r="AQ114" i="1"/>
  <c r="BR114" i="1"/>
  <c r="BS114" i="1"/>
  <c r="BT114" i="1"/>
  <c r="A115" i="1"/>
  <c r="C115" i="1"/>
  <c r="G115" i="1"/>
  <c r="R115" i="1"/>
  <c r="R112" i="15" s="1"/>
  <c r="S115" i="1" a="1"/>
  <c r="S115" i="1" s="1"/>
  <c r="D112" i="15" s="1"/>
  <c r="T115" i="1" a="1"/>
  <c r="T115" i="1" s="1"/>
  <c r="E112" i="15" s="1"/>
  <c r="U115" i="1" a="1"/>
  <c r="U115" i="1" s="1"/>
  <c r="AI115" i="1"/>
  <c r="BB115" i="1" s="1"/>
  <c r="AJ115" i="1"/>
  <c r="AK115" i="1"/>
  <c r="K115" i="10" s="1"/>
  <c r="AL115" i="1"/>
  <c r="AO115" i="1"/>
  <c r="AP115" i="1"/>
  <c r="M115" i="10" s="1"/>
  <c r="AQ115" i="1"/>
  <c r="BR115" i="1"/>
  <c r="BS115" i="1"/>
  <c r="BT115" i="1"/>
  <c r="A116" i="1"/>
  <c r="C116" i="1"/>
  <c r="G116" i="1"/>
  <c r="R116" i="1"/>
  <c r="R113" i="15" s="1"/>
  <c r="S116" i="1" a="1"/>
  <c r="S116" i="1" s="1"/>
  <c r="D113" i="15" s="1"/>
  <c r="T116" i="1" a="1"/>
  <c r="T116" i="1" s="1"/>
  <c r="E113" i="15" s="1"/>
  <c r="U116" i="1" a="1"/>
  <c r="U116" i="1" s="1"/>
  <c r="AI116" i="1"/>
  <c r="BB116" i="1" s="1"/>
  <c r="AJ116" i="1"/>
  <c r="AK116" i="1"/>
  <c r="K116" i="10" s="1"/>
  <c r="AL116" i="1"/>
  <c r="AO116" i="1"/>
  <c r="AP116" i="1"/>
  <c r="M116" i="10" s="1"/>
  <c r="AQ116" i="1"/>
  <c r="BR116" i="1"/>
  <c r="BS116" i="1"/>
  <c r="BT116" i="1"/>
  <c r="A117" i="1"/>
  <c r="C117" i="1"/>
  <c r="G117" i="1"/>
  <c r="R117" i="1"/>
  <c r="R114" i="15" s="1"/>
  <c r="S117" i="1" a="1"/>
  <c r="S117" i="1" s="1"/>
  <c r="D114" i="15" s="1"/>
  <c r="T117" i="1" a="1"/>
  <c r="T117" i="1" s="1"/>
  <c r="E114" i="15" s="1"/>
  <c r="U117" i="1" a="1"/>
  <c r="U117" i="1" s="1"/>
  <c r="AI117" i="1"/>
  <c r="BB117" i="1" s="1"/>
  <c r="AJ117" i="1"/>
  <c r="AK117" i="1"/>
  <c r="K117" i="10" s="1"/>
  <c r="AL117" i="1"/>
  <c r="AO117" i="1"/>
  <c r="AP117" i="1"/>
  <c r="M117" i="10" s="1"/>
  <c r="AQ117" i="1"/>
  <c r="BR117" i="1"/>
  <c r="BS117" i="1"/>
  <c r="BT117" i="1"/>
  <c r="A118" i="1"/>
  <c r="C118" i="1"/>
  <c r="G118" i="1"/>
  <c r="R118" i="1"/>
  <c r="R115" i="15" s="1"/>
  <c r="S118" i="1" a="1"/>
  <c r="S118" i="1" s="1"/>
  <c r="D115" i="15" s="1"/>
  <c r="T118" i="1" a="1"/>
  <c r="T118" i="1" s="1"/>
  <c r="E115" i="15" s="1"/>
  <c r="U118" i="1" a="1"/>
  <c r="U118" i="1" s="1"/>
  <c r="AI118" i="1"/>
  <c r="BB118" i="1" s="1"/>
  <c r="AJ118" i="1"/>
  <c r="AK118" i="1"/>
  <c r="K118" i="10" s="1"/>
  <c r="AL118" i="1"/>
  <c r="AO118" i="1"/>
  <c r="AP118" i="1"/>
  <c r="M118" i="10" s="1"/>
  <c r="AQ118" i="1"/>
  <c r="BR118" i="1"/>
  <c r="BS118" i="1"/>
  <c r="BT118" i="1"/>
  <c r="A119" i="1"/>
  <c r="C119" i="1"/>
  <c r="G119" i="1"/>
  <c r="R119" i="1"/>
  <c r="R116" i="15" s="1"/>
  <c r="S119" i="1" a="1"/>
  <c r="S119" i="1" s="1"/>
  <c r="D116" i="15" s="1"/>
  <c r="T119" i="1" a="1"/>
  <c r="T119" i="1" s="1"/>
  <c r="E116" i="15" s="1"/>
  <c r="U119" i="1" a="1"/>
  <c r="U119" i="1" s="1"/>
  <c r="AI119" i="1"/>
  <c r="BB119" i="1" s="1"/>
  <c r="AJ119" i="1"/>
  <c r="AK119" i="1"/>
  <c r="K119" i="10" s="1"/>
  <c r="AL119" i="1"/>
  <c r="AO119" i="1"/>
  <c r="AP119" i="1"/>
  <c r="M119" i="10" s="1"/>
  <c r="AQ119" i="1"/>
  <c r="BR119" i="1"/>
  <c r="BS119" i="1"/>
  <c r="BT119" i="1"/>
  <c r="A120" i="1"/>
  <c r="C120" i="1"/>
  <c r="G120" i="1"/>
  <c r="R120" i="1"/>
  <c r="R117" i="15" s="1"/>
  <c r="S120" i="1" a="1"/>
  <c r="S120" i="1" s="1"/>
  <c r="D117" i="15" s="1"/>
  <c r="T120" i="1" a="1"/>
  <c r="T120" i="1" s="1"/>
  <c r="E117" i="15" s="1"/>
  <c r="U120" i="1" a="1"/>
  <c r="U120" i="1" s="1"/>
  <c r="AI120" i="1"/>
  <c r="BB120" i="1" s="1"/>
  <c r="AJ120" i="1"/>
  <c r="AK120" i="1"/>
  <c r="K120" i="10" s="1"/>
  <c r="AL120" i="1"/>
  <c r="AO120" i="1"/>
  <c r="AP120" i="1"/>
  <c r="M120" i="10" s="1"/>
  <c r="AQ120" i="1"/>
  <c r="BR120" i="1"/>
  <c r="BS120" i="1"/>
  <c r="BT120" i="1"/>
  <c r="A121" i="1"/>
  <c r="C121" i="1"/>
  <c r="G121" i="1"/>
  <c r="R121" i="1"/>
  <c r="R118" i="15" s="1"/>
  <c r="S121" i="1" a="1"/>
  <c r="S121" i="1" s="1"/>
  <c r="D118" i="15" s="1"/>
  <c r="T121" i="1" a="1"/>
  <c r="T121" i="1" s="1"/>
  <c r="E118" i="15" s="1"/>
  <c r="U121" i="1" a="1"/>
  <c r="U121" i="1" s="1"/>
  <c r="AI121" i="1"/>
  <c r="BB121" i="1" s="1"/>
  <c r="AJ121" i="1"/>
  <c r="AK121" i="1"/>
  <c r="K121" i="10" s="1"/>
  <c r="AL121" i="1"/>
  <c r="AO121" i="1"/>
  <c r="AP121" i="1"/>
  <c r="M121" i="10" s="1"/>
  <c r="AQ121" i="1"/>
  <c r="BR121" i="1"/>
  <c r="BS121" i="1"/>
  <c r="BT121" i="1"/>
  <c r="A122" i="1"/>
  <c r="C122" i="1"/>
  <c r="G122" i="1"/>
  <c r="R122" i="1"/>
  <c r="R119" i="15" s="1"/>
  <c r="S122" i="1" a="1"/>
  <c r="S122" i="1" s="1"/>
  <c r="D119" i="15" s="1"/>
  <c r="T122" i="1" a="1"/>
  <c r="T122" i="1" s="1"/>
  <c r="E119" i="15" s="1"/>
  <c r="U122" i="1" a="1"/>
  <c r="U122" i="1" s="1"/>
  <c r="AI122" i="1"/>
  <c r="BB122" i="1" s="1"/>
  <c r="AJ122" i="1"/>
  <c r="AK122" i="1"/>
  <c r="K122" i="10" s="1"/>
  <c r="AL122" i="1"/>
  <c r="AO122" i="1"/>
  <c r="AP122" i="1"/>
  <c r="M122" i="10" s="1"/>
  <c r="AQ122" i="1"/>
  <c r="BR122" i="1"/>
  <c r="BS122" i="1"/>
  <c r="BT122" i="1"/>
  <c r="A123" i="1"/>
  <c r="C123" i="1"/>
  <c r="G123" i="1"/>
  <c r="R123" i="1"/>
  <c r="R120" i="15" s="1"/>
  <c r="S123" i="1" a="1"/>
  <c r="S123" i="1" s="1"/>
  <c r="D120" i="15" s="1"/>
  <c r="T123" i="1" a="1"/>
  <c r="T123" i="1" s="1"/>
  <c r="E120" i="15" s="1"/>
  <c r="U123" i="1" a="1"/>
  <c r="U123" i="1" s="1"/>
  <c r="AI123" i="1"/>
  <c r="BB123" i="1" s="1"/>
  <c r="AJ123" i="1"/>
  <c r="AK123" i="1"/>
  <c r="K123" i="10" s="1"/>
  <c r="AL123" i="1"/>
  <c r="AO123" i="1"/>
  <c r="AP123" i="1"/>
  <c r="M123" i="10" s="1"/>
  <c r="AQ123" i="1"/>
  <c r="BR123" i="1"/>
  <c r="BS123" i="1"/>
  <c r="BT123" i="1"/>
  <c r="A124" i="1"/>
  <c r="C124" i="1"/>
  <c r="G124" i="1"/>
  <c r="R124" i="1"/>
  <c r="R121" i="15" s="1"/>
  <c r="S124" i="1" a="1"/>
  <c r="S124" i="1" s="1"/>
  <c r="D121" i="15" s="1"/>
  <c r="T124" i="1" a="1"/>
  <c r="T124" i="1" s="1"/>
  <c r="E121" i="15" s="1"/>
  <c r="U124" i="1" a="1"/>
  <c r="U124" i="1" s="1"/>
  <c r="AI124" i="1"/>
  <c r="BB124" i="1" s="1"/>
  <c r="AJ124" i="1"/>
  <c r="AK124" i="1"/>
  <c r="K124" i="10" s="1"/>
  <c r="AL124" i="1"/>
  <c r="AO124" i="1"/>
  <c r="AP124" i="1"/>
  <c r="M124" i="10" s="1"/>
  <c r="AQ124" i="1"/>
  <c r="BR124" i="1"/>
  <c r="BS124" i="1"/>
  <c r="BT124" i="1"/>
  <c r="A125" i="1"/>
  <c r="C125" i="1"/>
  <c r="G125" i="1"/>
  <c r="R125" i="1"/>
  <c r="R122" i="15" s="1"/>
  <c r="S125" i="1" a="1"/>
  <c r="S125" i="1" s="1"/>
  <c r="D122" i="15" s="1"/>
  <c r="T125" i="1" a="1"/>
  <c r="T125" i="1" s="1"/>
  <c r="E122" i="15" s="1"/>
  <c r="U125" i="1" a="1"/>
  <c r="U125" i="1" s="1"/>
  <c r="AI125" i="1"/>
  <c r="BB125" i="1" s="1"/>
  <c r="AJ125" i="1"/>
  <c r="AK125" i="1"/>
  <c r="K125" i="10" s="1"/>
  <c r="AL125" i="1"/>
  <c r="AO125" i="1"/>
  <c r="AP125" i="1"/>
  <c r="M125" i="10" s="1"/>
  <c r="AQ125" i="1"/>
  <c r="BR125" i="1"/>
  <c r="BS125" i="1"/>
  <c r="BT125" i="1"/>
  <c r="A126" i="1"/>
  <c r="C126" i="1"/>
  <c r="G126" i="1"/>
  <c r="M126" i="1" a="1"/>
  <c r="M126" i="1" s="1"/>
  <c r="K123" i="15" s="1"/>
  <c r="N126" i="1" a="1"/>
  <c r="N126" i="1" s="1"/>
  <c r="L123" i="15" s="1"/>
  <c r="R126" i="1"/>
  <c r="R123" i="15" s="1"/>
  <c r="S126" i="1" a="1"/>
  <c r="S126" i="1" s="1"/>
  <c r="D123" i="15" s="1"/>
  <c r="T126" i="1" a="1"/>
  <c r="T126" i="1" s="1"/>
  <c r="E123" i="15" s="1"/>
  <c r="U126" i="1" a="1"/>
  <c r="U126" i="1" s="1"/>
  <c r="AI126" i="1"/>
  <c r="BB126" i="1" s="1"/>
  <c r="AJ126" i="1"/>
  <c r="AK126" i="1"/>
  <c r="K126" i="10" s="1"/>
  <c r="AL126" i="1"/>
  <c r="AO126" i="1"/>
  <c r="AP126" i="1"/>
  <c r="M126" i="10" s="1"/>
  <c r="AQ126" i="1"/>
  <c r="BR126" i="1"/>
  <c r="BS126" i="1"/>
  <c r="BT126" i="1"/>
  <c r="A127" i="1"/>
  <c r="C127" i="1"/>
  <c r="G127" i="1"/>
  <c r="M127" i="1" a="1"/>
  <c r="M127" i="1" s="1"/>
  <c r="K124" i="15" s="1"/>
  <c r="R127" i="1"/>
  <c r="R124" i="15" s="1"/>
  <c r="S127" i="1" a="1"/>
  <c r="S127" i="1" s="1"/>
  <c r="D124" i="15" s="1"/>
  <c r="T127" i="1" a="1"/>
  <c r="T127" i="1" s="1"/>
  <c r="E124" i="15" s="1"/>
  <c r="U127" i="1" a="1"/>
  <c r="U127" i="1" s="1"/>
  <c r="AI127" i="1"/>
  <c r="BB127" i="1" s="1"/>
  <c r="AJ127" i="1"/>
  <c r="AK127" i="1"/>
  <c r="K127" i="10" s="1"/>
  <c r="AL127" i="1"/>
  <c r="AO127" i="1"/>
  <c r="AP127" i="1"/>
  <c r="M127" i="10" s="1"/>
  <c r="AQ127" i="1"/>
  <c r="BR127" i="1"/>
  <c r="BS127" i="1"/>
  <c r="BT127" i="1"/>
  <c r="A128" i="1"/>
  <c r="C128" i="1"/>
  <c r="G128" i="1"/>
  <c r="M128" i="1" a="1"/>
  <c r="M128" i="1" s="1"/>
  <c r="K125" i="15" s="1"/>
  <c r="N128" i="1" a="1"/>
  <c r="N128" i="1" s="1"/>
  <c r="L125" i="15" s="1"/>
  <c r="R128" i="1"/>
  <c r="R125" i="15" s="1"/>
  <c r="S128" i="1" a="1"/>
  <c r="S128" i="1" s="1"/>
  <c r="D125" i="15" s="1"/>
  <c r="T128" i="1" a="1"/>
  <c r="T128" i="1" s="1"/>
  <c r="E125" i="15" s="1"/>
  <c r="U128" i="1" a="1"/>
  <c r="U128" i="1" s="1"/>
  <c r="AI128" i="1"/>
  <c r="BB128" i="1" s="1"/>
  <c r="AJ128" i="1"/>
  <c r="AK128" i="1"/>
  <c r="K128" i="10" s="1"/>
  <c r="AL128" i="1"/>
  <c r="AO128" i="1"/>
  <c r="AP128" i="1"/>
  <c r="M128" i="10" s="1"/>
  <c r="AQ128" i="1"/>
  <c r="BR128" i="1"/>
  <c r="BS128" i="1"/>
  <c r="BT128" i="1"/>
  <c r="A129" i="1"/>
  <c r="C129" i="1"/>
  <c r="G129" i="1"/>
  <c r="M129" i="1" a="1"/>
  <c r="M129" i="1" s="1"/>
  <c r="K126" i="15" s="1"/>
  <c r="N129" i="1" a="1"/>
  <c r="N129" i="1" s="1"/>
  <c r="L126" i="15" s="1"/>
  <c r="R129" i="1"/>
  <c r="S129" i="1" a="1"/>
  <c r="S129" i="1" s="1"/>
  <c r="D126" i="15" s="1"/>
  <c r="T129" i="1" a="1"/>
  <c r="T129" i="1" s="1"/>
  <c r="E126" i="15" s="1"/>
  <c r="U129" i="1" a="1"/>
  <c r="U129" i="1" s="1"/>
  <c r="AI129" i="1"/>
  <c r="BB129" i="1" s="1"/>
  <c r="AJ129" i="1"/>
  <c r="AK129" i="1"/>
  <c r="K129" i="10" s="1"/>
  <c r="AL129" i="1"/>
  <c r="AO129" i="1"/>
  <c r="AP129" i="1"/>
  <c r="M129" i="10" s="1"/>
  <c r="AQ129" i="1"/>
  <c r="BR129" i="1"/>
  <c r="BS129" i="1"/>
  <c r="BT129" i="1"/>
  <c r="A130" i="1"/>
  <c r="C130" i="1"/>
  <c r="G130" i="1"/>
  <c r="M130" i="1" a="1"/>
  <c r="M130" i="1" s="1"/>
  <c r="K127" i="15" s="1"/>
  <c r="N130" i="1" a="1"/>
  <c r="N130" i="1" s="1"/>
  <c r="L127" i="15" s="1"/>
  <c r="R130" i="1"/>
  <c r="S130" i="1" a="1"/>
  <c r="S130" i="1" s="1"/>
  <c r="D127" i="15" s="1"/>
  <c r="T130" i="1" a="1"/>
  <c r="T130" i="1" s="1"/>
  <c r="E127" i="15" s="1"/>
  <c r="U130" i="1" a="1"/>
  <c r="U130" i="1" s="1"/>
  <c r="AI130" i="1"/>
  <c r="BB130" i="1" s="1"/>
  <c r="AJ130" i="1"/>
  <c r="AK130" i="1"/>
  <c r="K130" i="10" s="1"/>
  <c r="AL130" i="1"/>
  <c r="AO130" i="1"/>
  <c r="AP130" i="1"/>
  <c r="M130" i="10" s="1"/>
  <c r="AQ130" i="1"/>
  <c r="BR130" i="1"/>
  <c r="BS130" i="1"/>
  <c r="BT130" i="1"/>
  <c r="A131" i="1"/>
  <c r="C131" i="1"/>
  <c r="G131" i="1"/>
  <c r="R131" i="1"/>
  <c r="R128" i="15" s="1"/>
  <c r="S131" i="1" a="1"/>
  <c r="S131" i="1" s="1"/>
  <c r="D128" i="15" s="1"/>
  <c r="T131" i="1" a="1"/>
  <c r="T131" i="1" s="1"/>
  <c r="E128" i="15" s="1"/>
  <c r="U131" i="1" a="1"/>
  <c r="U131" i="1" s="1"/>
  <c r="AI131" i="1"/>
  <c r="BB131" i="1" s="1"/>
  <c r="AJ131" i="1"/>
  <c r="AK131" i="1"/>
  <c r="K131" i="10" s="1"/>
  <c r="AL131" i="1"/>
  <c r="AO131" i="1"/>
  <c r="AP131" i="1"/>
  <c r="M131" i="10" s="1"/>
  <c r="AQ131" i="1"/>
  <c r="BR131" i="1"/>
  <c r="BS131" i="1"/>
  <c r="BT131" i="1"/>
  <c r="A132" i="1"/>
  <c r="C132" i="1"/>
  <c r="G132" i="1"/>
  <c r="R132" i="1"/>
  <c r="R129" i="15" s="1"/>
  <c r="S132" i="1" a="1"/>
  <c r="S132" i="1" s="1"/>
  <c r="D129" i="15" s="1"/>
  <c r="T132" i="1" a="1"/>
  <c r="T132" i="1" s="1"/>
  <c r="E129" i="15" s="1"/>
  <c r="U132" i="1" a="1"/>
  <c r="U132" i="1" s="1"/>
  <c r="BB132" i="1"/>
  <c r="AJ132" i="1"/>
  <c r="AK132" i="1"/>
  <c r="K132" i="10" s="1"/>
  <c r="AL132" i="1"/>
  <c r="AO132" i="1"/>
  <c r="M132" i="10"/>
  <c r="BR132" i="1"/>
  <c r="BS132" i="1"/>
  <c r="BT132" i="1"/>
  <c r="A133" i="1"/>
  <c r="C133" i="1"/>
  <c r="G133" i="1"/>
  <c r="R133" i="1"/>
  <c r="R130" i="15" s="1"/>
  <c r="S133" i="1" a="1"/>
  <c r="S133" i="1" s="1"/>
  <c r="D130" i="15" s="1"/>
  <c r="T133" i="1" a="1"/>
  <c r="T133" i="1" s="1"/>
  <c r="E130" i="15" s="1"/>
  <c r="U133" i="1" a="1"/>
  <c r="U133" i="1" s="1"/>
  <c r="AI133" i="1"/>
  <c r="BB133" i="1" s="1"/>
  <c r="AJ133" i="1"/>
  <c r="AK133" i="1"/>
  <c r="K133" i="10" s="1"/>
  <c r="AL133" i="1"/>
  <c r="AO133" i="1"/>
  <c r="AP133" i="1"/>
  <c r="M133" i="10" s="1"/>
  <c r="AQ133" i="1"/>
  <c r="BR133" i="1"/>
  <c r="BS133" i="1"/>
  <c r="BT133" i="1"/>
  <c r="A134" i="1"/>
  <c r="C134" i="1"/>
  <c r="G134" i="1"/>
  <c r="R134" i="1"/>
  <c r="R131" i="15" s="1"/>
  <c r="S134" i="1" a="1"/>
  <c r="S134" i="1" s="1"/>
  <c r="D131" i="15" s="1"/>
  <c r="T134" i="1" a="1"/>
  <c r="T134" i="1" s="1"/>
  <c r="E131" i="15" s="1"/>
  <c r="U134" i="1" a="1"/>
  <c r="U134" i="1" s="1"/>
  <c r="AI134" i="1"/>
  <c r="BB134" i="1" s="1"/>
  <c r="AJ134" i="1"/>
  <c r="AK134" i="1"/>
  <c r="K134" i="10" s="1"/>
  <c r="AL134" i="1"/>
  <c r="AO134" i="1"/>
  <c r="AP134" i="1"/>
  <c r="M134" i="10" s="1"/>
  <c r="AQ134" i="1"/>
  <c r="BR134" i="1"/>
  <c r="BS134" i="1"/>
  <c r="BT134" i="1"/>
  <c r="A135" i="1"/>
  <c r="C135" i="1"/>
  <c r="G135" i="1"/>
  <c r="R135" i="1"/>
  <c r="R132" i="15" s="1"/>
  <c r="S135" i="1" a="1"/>
  <c r="S135" i="1" s="1"/>
  <c r="D132" i="15" s="1"/>
  <c r="T135" i="1" a="1"/>
  <c r="T135" i="1" s="1"/>
  <c r="E132" i="15" s="1"/>
  <c r="U135" i="1" a="1"/>
  <c r="U135" i="1" s="1"/>
  <c r="AI135" i="1"/>
  <c r="BB135" i="1" s="1"/>
  <c r="AJ135" i="1"/>
  <c r="AK135" i="1"/>
  <c r="K135" i="10" s="1"/>
  <c r="AL135" i="1"/>
  <c r="AO135" i="1"/>
  <c r="AP135" i="1"/>
  <c r="M135" i="10" s="1"/>
  <c r="AQ135" i="1"/>
  <c r="BR135" i="1"/>
  <c r="BS135" i="1"/>
  <c r="BT135" i="1"/>
  <c r="A136" i="1"/>
  <c r="C136" i="1"/>
  <c r="G136" i="1"/>
  <c r="M136" i="1" a="1"/>
  <c r="M136" i="1" s="1"/>
  <c r="K133" i="15" s="1"/>
  <c r="N136" i="1" a="1"/>
  <c r="N136" i="1" s="1"/>
  <c r="L133" i="15" s="1"/>
  <c r="R136" i="1"/>
  <c r="R133" i="15" s="1"/>
  <c r="S136" i="1" a="1"/>
  <c r="S136" i="1" s="1"/>
  <c r="D133" i="15" s="1"/>
  <c r="T136" i="1" a="1"/>
  <c r="T136" i="1" s="1"/>
  <c r="E133" i="15" s="1"/>
  <c r="U136" i="1" a="1"/>
  <c r="U136" i="1" s="1"/>
  <c r="AI136" i="1"/>
  <c r="BB136" i="1" s="1"/>
  <c r="AJ136" i="1"/>
  <c r="AK136" i="1"/>
  <c r="K136" i="10" s="1"/>
  <c r="AL136" i="1"/>
  <c r="AO136" i="1"/>
  <c r="AP136" i="1"/>
  <c r="M136" i="10" s="1"/>
  <c r="AQ136" i="1"/>
  <c r="BR136" i="1"/>
  <c r="BS136" i="1"/>
  <c r="BT136" i="1"/>
  <c r="A137" i="1"/>
  <c r="C137" i="1"/>
  <c r="G137" i="1"/>
  <c r="R137" i="1"/>
  <c r="R134" i="15" s="1"/>
  <c r="S137" i="1" a="1"/>
  <c r="S137" i="1" s="1"/>
  <c r="D134" i="15" s="1"/>
  <c r="T137" i="1" a="1"/>
  <c r="T137" i="1" s="1"/>
  <c r="E134" i="15" s="1"/>
  <c r="U137" i="1" a="1"/>
  <c r="U137" i="1" s="1"/>
  <c r="AI137" i="1"/>
  <c r="BB137" i="1" s="1"/>
  <c r="AJ137" i="1"/>
  <c r="AK137" i="1"/>
  <c r="K137" i="10" s="1"/>
  <c r="AL137" i="1"/>
  <c r="AO137" i="1"/>
  <c r="AP137" i="1"/>
  <c r="M137" i="10" s="1"/>
  <c r="AQ137" i="1"/>
  <c r="BR137" i="1"/>
  <c r="BS137" i="1"/>
  <c r="BT137" i="1"/>
  <c r="A138" i="1"/>
  <c r="C138" i="1"/>
  <c r="G138" i="1"/>
  <c r="R138" i="1"/>
  <c r="R135" i="15" s="1"/>
  <c r="S138" i="1" a="1"/>
  <c r="S138" i="1" s="1"/>
  <c r="D135" i="15" s="1"/>
  <c r="T138" i="1" a="1"/>
  <c r="T138" i="1" s="1"/>
  <c r="E135" i="15" s="1"/>
  <c r="U138" i="1" a="1"/>
  <c r="U138" i="1" s="1"/>
  <c r="AI138" i="1"/>
  <c r="BB138" i="1" s="1"/>
  <c r="AJ138" i="1"/>
  <c r="AK138" i="1"/>
  <c r="K138" i="10" s="1"/>
  <c r="AL138" i="1"/>
  <c r="AO138" i="1"/>
  <c r="AP138" i="1"/>
  <c r="M138" i="10" s="1"/>
  <c r="AQ138" i="1"/>
  <c r="BR138" i="1"/>
  <c r="BS138" i="1"/>
  <c r="BT138" i="1"/>
  <c r="A139" i="1"/>
  <c r="C139" i="1"/>
  <c r="G139" i="1"/>
  <c r="R139" i="1"/>
  <c r="R136" i="15" s="1"/>
  <c r="S139" i="1" a="1"/>
  <c r="S139" i="1" s="1"/>
  <c r="D136" i="15" s="1"/>
  <c r="T139" i="1" a="1"/>
  <c r="T139" i="1" s="1"/>
  <c r="E136" i="15" s="1"/>
  <c r="U139" i="1" a="1"/>
  <c r="U139" i="1" s="1"/>
  <c r="AI139" i="1"/>
  <c r="BB139" i="1" s="1"/>
  <c r="AJ139" i="1"/>
  <c r="AK139" i="1"/>
  <c r="K139" i="10" s="1"/>
  <c r="AL139" i="1"/>
  <c r="M139" i="10"/>
  <c r="BR139" i="1"/>
  <c r="BS139" i="1"/>
  <c r="BT139" i="1"/>
  <c r="A140" i="1"/>
  <c r="C140" i="1"/>
  <c r="G140" i="1"/>
  <c r="R140" i="1"/>
  <c r="R137" i="15" s="1"/>
  <c r="S140" i="1" a="1"/>
  <c r="S140" i="1" s="1"/>
  <c r="D137" i="15" s="1"/>
  <c r="T140" i="1" a="1"/>
  <c r="T140" i="1" s="1"/>
  <c r="E137" i="15" s="1"/>
  <c r="U140" i="1" a="1"/>
  <c r="U140" i="1" s="1"/>
  <c r="AI140" i="1"/>
  <c r="BB140" i="1" s="1"/>
  <c r="AJ140" i="1"/>
  <c r="AK140" i="1"/>
  <c r="K140" i="10" s="1"/>
  <c r="AL140" i="1"/>
  <c r="AO140" i="1"/>
  <c r="AP140" i="1"/>
  <c r="M140" i="10" s="1"/>
  <c r="AQ140" i="1"/>
  <c r="BR140" i="1"/>
  <c r="BS140" i="1"/>
  <c r="BT140" i="1"/>
  <c r="A141" i="1"/>
  <c r="C141" i="1"/>
  <c r="G141" i="1"/>
  <c r="R141" i="1"/>
  <c r="R138" i="15" s="1"/>
  <c r="S141" i="1" a="1"/>
  <c r="S141" i="1" s="1"/>
  <c r="D138" i="15" s="1"/>
  <c r="T141" i="1" a="1"/>
  <c r="T141" i="1" s="1"/>
  <c r="E138" i="15" s="1"/>
  <c r="U141" i="1" a="1"/>
  <c r="U141" i="1" s="1"/>
  <c r="AI141" i="1"/>
  <c r="BB141" i="1" s="1"/>
  <c r="AJ141" i="1"/>
  <c r="AK141" i="1"/>
  <c r="K141" i="10" s="1"/>
  <c r="AL141" i="1"/>
  <c r="AO141" i="1"/>
  <c r="AP141" i="1"/>
  <c r="M141" i="10" s="1"/>
  <c r="AQ141" i="1"/>
  <c r="BR141" i="1"/>
  <c r="BS141" i="1"/>
  <c r="BT141" i="1"/>
  <c r="A142" i="1"/>
  <c r="C142" i="1"/>
  <c r="G142" i="1"/>
  <c r="R142" i="1"/>
  <c r="R139" i="15" s="1"/>
  <c r="S142" i="1" a="1"/>
  <c r="S142" i="1" s="1"/>
  <c r="D139" i="15" s="1"/>
  <c r="T142" i="1" a="1"/>
  <c r="T142" i="1" s="1"/>
  <c r="E139" i="15" s="1"/>
  <c r="U142" i="1" a="1"/>
  <c r="U142" i="1" s="1"/>
  <c r="AI142" i="1"/>
  <c r="BB142" i="1" s="1"/>
  <c r="AJ142" i="1"/>
  <c r="AK142" i="1"/>
  <c r="K142" i="10" s="1"/>
  <c r="AL142" i="1"/>
  <c r="AO142" i="1"/>
  <c r="AP142" i="1"/>
  <c r="M142" i="10" s="1"/>
  <c r="AQ142" i="1"/>
  <c r="BR142" i="1"/>
  <c r="BS142" i="1"/>
  <c r="BT142" i="1"/>
  <c r="A143" i="1"/>
  <c r="C143" i="1"/>
  <c r="G143" i="1"/>
  <c r="M143" i="1" a="1"/>
  <c r="M143" i="1" s="1"/>
  <c r="K140" i="15" s="1"/>
  <c r="N143" i="1" a="1"/>
  <c r="N143" i="1" s="1"/>
  <c r="L140" i="15" s="1"/>
  <c r="R143" i="1"/>
  <c r="S143" i="1" a="1"/>
  <c r="S143" i="1" s="1"/>
  <c r="D140" i="15" s="1"/>
  <c r="T143" i="1" a="1"/>
  <c r="T143" i="1" s="1"/>
  <c r="E140" i="15" s="1"/>
  <c r="U143" i="1" a="1"/>
  <c r="U143" i="1" s="1"/>
  <c r="AI143" i="1"/>
  <c r="BB143" i="1" s="1"/>
  <c r="AJ143" i="1"/>
  <c r="AK143" i="1"/>
  <c r="K143" i="10" s="1"/>
  <c r="AL143" i="1"/>
  <c r="AO143" i="1"/>
  <c r="AP143" i="1"/>
  <c r="M143" i="10" s="1"/>
  <c r="AQ143" i="1"/>
  <c r="BR143" i="1"/>
  <c r="BS143" i="1"/>
  <c r="BT143" i="1"/>
  <c r="A144" i="1"/>
  <c r="C144" i="1"/>
  <c r="G144" i="1"/>
  <c r="R144" i="1"/>
  <c r="R141" i="15" s="1"/>
  <c r="S144" i="1" a="1"/>
  <c r="S144" i="1" s="1"/>
  <c r="D141" i="15" s="1"/>
  <c r="T144" i="1" a="1"/>
  <c r="T144" i="1" s="1"/>
  <c r="E141" i="15" s="1"/>
  <c r="U144" i="1" a="1"/>
  <c r="U144" i="1" s="1"/>
  <c r="AI144" i="1"/>
  <c r="BB144" i="1" s="1"/>
  <c r="AJ144" i="1"/>
  <c r="AK144" i="1"/>
  <c r="K144" i="10" s="1"/>
  <c r="AL144" i="1"/>
  <c r="AO144" i="1"/>
  <c r="AP144" i="1"/>
  <c r="M144" i="10" s="1"/>
  <c r="AQ144" i="1"/>
  <c r="BR144" i="1"/>
  <c r="BS144" i="1"/>
  <c r="BT144" i="1"/>
  <c r="A145" i="1"/>
  <c r="C145" i="1"/>
  <c r="G145" i="1"/>
  <c r="R145" i="1"/>
  <c r="R142" i="15" s="1"/>
  <c r="S145" i="1" a="1"/>
  <c r="S145" i="1" s="1"/>
  <c r="D142" i="15" s="1"/>
  <c r="T145" i="1" a="1"/>
  <c r="T145" i="1" s="1"/>
  <c r="E142" i="15" s="1"/>
  <c r="U145" i="1" a="1"/>
  <c r="U145" i="1" s="1"/>
  <c r="AI145" i="1"/>
  <c r="BB145" i="1" s="1"/>
  <c r="AJ145" i="1"/>
  <c r="AK145" i="1"/>
  <c r="K145" i="10" s="1"/>
  <c r="AL145" i="1"/>
  <c r="AO145" i="1"/>
  <c r="AP145" i="1"/>
  <c r="M145" i="10" s="1"/>
  <c r="AQ145" i="1"/>
  <c r="BR145" i="1"/>
  <c r="BS145" i="1"/>
  <c r="BT145" i="1"/>
  <c r="A146" i="1"/>
  <c r="C146" i="1"/>
  <c r="G146" i="1"/>
  <c r="R146" i="1"/>
  <c r="R143" i="15" s="1"/>
  <c r="S146" i="1" a="1"/>
  <c r="S146" i="1" s="1"/>
  <c r="D143" i="15" s="1"/>
  <c r="T146" i="1" a="1"/>
  <c r="T146" i="1" s="1"/>
  <c r="E143" i="15" s="1"/>
  <c r="U146" i="1" a="1"/>
  <c r="U146" i="1" s="1"/>
  <c r="AI146" i="1"/>
  <c r="BB146" i="1" s="1"/>
  <c r="AJ146" i="1"/>
  <c r="AK146" i="1"/>
  <c r="K146" i="10" s="1"/>
  <c r="AL146" i="1"/>
  <c r="AO146" i="1"/>
  <c r="AP146" i="1"/>
  <c r="M146" i="10" s="1"/>
  <c r="AQ146" i="1"/>
  <c r="BR146" i="1"/>
  <c r="BS146" i="1"/>
  <c r="BT146" i="1"/>
  <c r="A147" i="1"/>
  <c r="C147" i="1"/>
  <c r="G147" i="1"/>
  <c r="R147" i="1"/>
  <c r="R144" i="15" s="1"/>
  <c r="S147" i="1" a="1"/>
  <c r="S147" i="1" s="1"/>
  <c r="D144" i="15" s="1"/>
  <c r="T147" i="1" a="1"/>
  <c r="T147" i="1" s="1"/>
  <c r="E144" i="15" s="1"/>
  <c r="U147" i="1" a="1"/>
  <c r="U147" i="1" s="1"/>
  <c r="AI147" i="1"/>
  <c r="BB147" i="1" s="1"/>
  <c r="AJ147" i="1"/>
  <c r="AK147" i="1"/>
  <c r="K147" i="10" s="1"/>
  <c r="AL147" i="1"/>
  <c r="AO147" i="1"/>
  <c r="AP147" i="1"/>
  <c r="M147" i="10" s="1"/>
  <c r="AQ147" i="1"/>
  <c r="BR147" i="1"/>
  <c r="BS147" i="1"/>
  <c r="BT147" i="1"/>
  <c r="A148" i="1"/>
  <c r="C148" i="1"/>
  <c r="G148" i="1"/>
  <c r="M148" i="1" a="1"/>
  <c r="M148" i="1" s="1"/>
  <c r="K145" i="15" s="1"/>
  <c r="N148" i="1" a="1"/>
  <c r="N148" i="1" s="1"/>
  <c r="L145" i="15" s="1"/>
  <c r="R148" i="1"/>
  <c r="S148" i="1" a="1"/>
  <c r="S148" i="1" s="1"/>
  <c r="D145" i="15" s="1"/>
  <c r="T148" i="1" a="1"/>
  <c r="T148" i="1" s="1"/>
  <c r="E145" i="15" s="1"/>
  <c r="U148" i="1" a="1"/>
  <c r="U148" i="1" s="1"/>
  <c r="AI148" i="1"/>
  <c r="BB148" i="1" s="1"/>
  <c r="AJ148" i="1"/>
  <c r="AK148" i="1"/>
  <c r="K148" i="10" s="1"/>
  <c r="AL148" i="1"/>
  <c r="AO148" i="1"/>
  <c r="AP148" i="1"/>
  <c r="M148" i="10" s="1"/>
  <c r="AQ148" i="1"/>
  <c r="BR148" i="1"/>
  <c r="BS148" i="1"/>
  <c r="BT148" i="1"/>
  <c r="A149" i="1"/>
  <c r="C149" i="1"/>
  <c r="G149" i="1"/>
  <c r="R149" i="1"/>
  <c r="R146" i="15" s="1"/>
  <c r="S149" i="1" a="1"/>
  <c r="S149" i="1" s="1"/>
  <c r="D146" i="15" s="1"/>
  <c r="T149" i="1" a="1"/>
  <c r="T149" i="1" s="1"/>
  <c r="E146" i="15" s="1"/>
  <c r="U149" i="1" a="1"/>
  <c r="U149" i="1" s="1"/>
  <c r="AI149" i="1"/>
  <c r="BB149" i="1" s="1"/>
  <c r="AJ149" i="1"/>
  <c r="AK149" i="1"/>
  <c r="K149" i="10" s="1"/>
  <c r="AL149" i="1"/>
  <c r="AO149" i="1"/>
  <c r="AP149" i="1"/>
  <c r="AQ149" i="1"/>
  <c r="BR149" i="1"/>
  <c r="BS149" i="1"/>
  <c r="BT149" i="1"/>
  <c r="A150" i="1"/>
  <c r="C150" i="1"/>
  <c r="G150" i="1"/>
  <c r="R150" i="1"/>
  <c r="R147" i="15" s="1"/>
  <c r="S150" i="1" a="1"/>
  <c r="S150" i="1" s="1"/>
  <c r="D147" i="15" s="1"/>
  <c r="T150" i="1" a="1"/>
  <c r="T150" i="1" s="1"/>
  <c r="E147" i="15" s="1"/>
  <c r="U150" i="1" a="1"/>
  <c r="U150" i="1" s="1"/>
  <c r="AI150" i="1"/>
  <c r="BB150" i="1" s="1"/>
  <c r="AJ150" i="1"/>
  <c r="AK150" i="1"/>
  <c r="K150" i="10" s="1"/>
  <c r="AL150" i="1"/>
  <c r="AO150" i="1"/>
  <c r="AP150" i="1"/>
  <c r="M150" i="10" s="1"/>
  <c r="AQ150" i="1"/>
  <c r="BR150" i="1"/>
  <c r="BS150" i="1"/>
  <c r="BT150" i="1"/>
  <c r="A151" i="1"/>
  <c r="C151" i="1"/>
  <c r="G151" i="1"/>
  <c r="R151" i="1"/>
  <c r="R148" i="15" s="1"/>
  <c r="S151" i="1" a="1"/>
  <c r="S151" i="1" s="1"/>
  <c r="D148" i="15" s="1"/>
  <c r="T151" i="1" a="1"/>
  <c r="T151" i="1" s="1"/>
  <c r="E148" i="15" s="1"/>
  <c r="U151" i="1" a="1"/>
  <c r="U151" i="1" s="1"/>
  <c r="AI151" i="1"/>
  <c r="BB151" i="1" s="1"/>
  <c r="AJ151" i="1"/>
  <c r="AK151" i="1"/>
  <c r="K151" i="10" s="1"/>
  <c r="AL151" i="1"/>
  <c r="AO151" i="1"/>
  <c r="AP151" i="1"/>
  <c r="M151" i="10" s="1"/>
  <c r="AQ151" i="1"/>
  <c r="BR151" i="1"/>
  <c r="BS151" i="1"/>
  <c r="BT151" i="1"/>
  <c r="A152" i="1"/>
  <c r="C152" i="1"/>
  <c r="G152" i="1"/>
  <c r="R152" i="1"/>
  <c r="R149" i="15" s="1"/>
  <c r="S152" i="1" a="1"/>
  <c r="S152" i="1" s="1"/>
  <c r="D149" i="15" s="1"/>
  <c r="T152" i="1" a="1"/>
  <c r="T152" i="1" s="1"/>
  <c r="E149" i="15" s="1"/>
  <c r="U152" i="1" a="1"/>
  <c r="U152" i="1" s="1"/>
  <c r="AI152" i="1"/>
  <c r="BB152" i="1" s="1"/>
  <c r="AJ152" i="1"/>
  <c r="AK152" i="1"/>
  <c r="K152" i="10" s="1"/>
  <c r="AL152" i="1"/>
  <c r="AO152" i="1"/>
  <c r="AP152" i="1"/>
  <c r="AQ152" i="1"/>
  <c r="BR152" i="1"/>
  <c r="BS152" i="1"/>
  <c r="BT152" i="1"/>
  <c r="A153" i="1"/>
  <c r="C153" i="1"/>
  <c r="G153" i="1"/>
  <c r="R153" i="1"/>
  <c r="R150" i="15" s="1"/>
  <c r="S153" i="1" a="1"/>
  <c r="S153" i="1" s="1"/>
  <c r="D150" i="15" s="1"/>
  <c r="T153" i="1" a="1"/>
  <c r="T153" i="1" s="1"/>
  <c r="E150" i="15" s="1"/>
  <c r="U153" i="1" a="1"/>
  <c r="U153" i="1" s="1"/>
  <c r="AI153" i="1"/>
  <c r="BB153" i="1" s="1"/>
  <c r="AJ153" i="1"/>
  <c r="AK153" i="1"/>
  <c r="K153" i="10" s="1"/>
  <c r="AL153" i="1"/>
  <c r="AO153" i="1"/>
  <c r="AP153" i="1"/>
  <c r="M153" i="10" s="1"/>
  <c r="AQ153" i="1"/>
  <c r="BR153" i="1"/>
  <c r="BS153" i="1"/>
  <c r="BT153" i="1"/>
  <c r="A154" i="1"/>
  <c r="C154" i="1"/>
  <c r="G154" i="1"/>
  <c r="R154" i="1"/>
  <c r="R151" i="15" s="1"/>
  <c r="S154" i="1" a="1"/>
  <c r="S154" i="1" s="1"/>
  <c r="D151" i="15" s="1"/>
  <c r="T154" i="1" a="1"/>
  <c r="T154" i="1" s="1"/>
  <c r="E151" i="15" s="1"/>
  <c r="U154" i="1" a="1"/>
  <c r="U154" i="1" s="1"/>
  <c r="AI154" i="1"/>
  <c r="BB154" i="1" s="1"/>
  <c r="AJ154" i="1"/>
  <c r="AK154" i="1"/>
  <c r="K154" i="10" s="1"/>
  <c r="AL154" i="1"/>
  <c r="AO154" i="1"/>
  <c r="AP154" i="1"/>
  <c r="M154" i="10" s="1"/>
  <c r="AQ154" i="1"/>
  <c r="BR154" i="1"/>
  <c r="BS154" i="1"/>
  <c r="BT154" i="1"/>
  <c r="A155" i="1"/>
  <c r="C155" i="1"/>
  <c r="G155" i="1"/>
  <c r="R155" i="1"/>
  <c r="R152" i="15" s="1"/>
  <c r="S155" i="1" a="1"/>
  <c r="S155" i="1" s="1"/>
  <c r="D152" i="15" s="1"/>
  <c r="T155" i="1" a="1"/>
  <c r="T155" i="1" s="1"/>
  <c r="E152" i="15" s="1"/>
  <c r="U155" i="1" a="1"/>
  <c r="U155" i="1" s="1"/>
  <c r="AI155" i="1"/>
  <c r="BB155" i="1" s="1"/>
  <c r="AJ155" i="1"/>
  <c r="AK155" i="1"/>
  <c r="K155" i="10" s="1"/>
  <c r="AL155" i="1"/>
  <c r="AO155" i="1"/>
  <c r="AP155" i="1"/>
  <c r="AQ155" i="1"/>
  <c r="BR155" i="1"/>
  <c r="BS155" i="1"/>
  <c r="BT155" i="1"/>
  <c r="A156" i="1"/>
  <c r="C156" i="1"/>
  <c r="G156" i="1"/>
  <c r="R156" i="1"/>
  <c r="R153" i="15" s="1"/>
  <c r="S156" i="1" a="1"/>
  <c r="S156" i="1" s="1"/>
  <c r="D153" i="15" s="1"/>
  <c r="T156" i="1" a="1"/>
  <c r="T156" i="1" s="1"/>
  <c r="E153" i="15" s="1"/>
  <c r="U156" i="1" a="1"/>
  <c r="U156" i="1" s="1"/>
  <c r="AI156" i="1"/>
  <c r="BB156" i="1" s="1"/>
  <c r="AJ156" i="1"/>
  <c r="AK156" i="1"/>
  <c r="K156" i="10" s="1"/>
  <c r="AL156" i="1"/>
  <c r="AO156" i="1"/>
  <c r="AP156" i="1"/>
  <c r="M156" i="10" s="1"/>
  <c r="AQ156" i="1"/>
  <c r="BR156" i="1"/>
  <c r="BS156" i="1"/>
  <c r="BT156" i="1"/>
  <c r="A157" i="1"/>
  <c r="C157" i="1"/>
  <c r="G157" i="1"/>
  <c r="R157" i="1"/>
  <c r="R154" i="15" s="1"/>
  <c r="S157" i="1" a="1"/>
  <c r="S157" i="1" s="1"/>
  <c r="D154" i="15" s="1"/>
  <c r="T157" i="1" a="1"/>
  <c r="T157" i="1" s="1"/>
  <c r="E154" i="15" s="1"/>
  <c r="U157" i="1" a="1"/>
  <c r="U157" i="1" s="1"/>
  <c r="AI157" i="1"/>
  <c r="BB157" i="1" s="1"/>
  <c r="AJ157" i="1"/>
  <c r="AK157" i="1"/>
  <c r="K157" i="10" s="1"/>
  <c r="AL157" i="1"/>
  <c r="AO157" i="1"/>
  <c r="AP157" i="1"/>
  <c r="M157" i="10" s="1"/>
  <c r="AQ157" i="1"/>
  <c r="BR157" i="1"/>
  <c r="BS157" i="1"/>
  <c r="BT157" i="1"/>
  <c r="A158" i="1"/>
  <c r="C158" i="1"/>
  <c r="G158" i="1"/>
  <c r="R158" i="1"/>
  <c r="R155" i="15" s="1"/>
  <c r="S158" i="1" a="1"/>
  <c r="S158" i="1" s="1"/>
  <c r="D155" i="15" s="1"/>
  <c r="T158" i="1" a="1"/>
  <c r="T158" i="1" s="1"/>
  <c r="E155" i="15" s="1"/>
  <c r="U158" i="1" a="1"/>
  <c r="U158" i="1" s="1"/>
  <c r="AI158" i="1"/>
  <c r="BB158" i="1" s="1"/>
  <c r="AJ158" i="1"/>
  <c r="AK158" i="1"/>
  <c r="K158" i="10" s="1"/>
  <c r="AL158" i="1"/>
  <c r="AO158" i="1"/>
  <c r="AP158" i="1"/>
  <c r="M158" i="10" s="1"/>
  <c r="AQ158" i="1"/>
  <c r="BR158" i="1"/>
  <c r="BS158" i="1"/>
  <c r="BT158" i="1"/>
  <c r="A159" i="1"/>
  <c r="C159" i="1"/>
  <c r="G159" i="1"/>
  <c r="R159" i="1"/>
  <c r="R156" i="15" s="1"/>
  <c r="S159" i="1" a="1"/>
  <c r="S159" i="1" s="1"/>
  <c r="D156" i="15" s="1"/>
  <c r="T159" i="1" a="1"/>
  <c r="T159" i="1" s="1"/>
  <c r="E156" i="15" s="1"/>
  <c r="U159" i="1" a="1"/>
  <c r="U159" i="1" s="1"/>
  <c r="AI159" i="1"/>
  <c r="BB159" i="1" s="1"/>
  <c r="AJ159" i="1"/>
  <c r="AK159" i="1"/>
  <c r="K159" i="10" s="1"/>
  <c r="AL159" i="1"/>
  <c r="AN159" i="1"/>
  <c r="AO159" i="1"/>
  <c r="AP159" i="1"/>
  <c r="M159" i="10" s="1"/>
  <c r="AQ159" i="1"/>
  <c r="BR159" i="1"/>
  <c r="BS159" i="1"/>
  <c r="BT159" i="1"/>
  <c r="A160" i="1"/>
  <c r="C160" i="1"/>
  <c r="G160" i="1"/>
  <c r="M160" i="1" a="1"/>
  <c r="M160" i="1" s="1"/>
  <c r="K157" i="15" s="1"/>
  <c r="N160" i="1" a="1"/>
  <c r="N160" i="1" s="1"/>
  <c r="L157" i="15" s="1"/>
  <c r="R160" i="1"/>
  <c r="S160" i="1" a="1"/>
  <c r="S160" i="1" s="1"/>
  <c r="D157" i="15" s="1"/>
  <c r="T160" i="1" a="1"/>
  <c r="T160" i="1" s="1"/>
  <c r="E157" i="15" s="1"/>
  <c r="U160" i="1" a="1"/>
  <c r="U160" i="1" s="1"/>
  <c r="AI160" i="1"/>
  <c r="BB160" i="1" s="1"/>
  <c r="AJ160" i="1"/>
  <c r="AK160" i="1"/>
  <c r="K160" i="10" s="1"/>
  <c r="AL160" i="1"/>
  <c r="AO160" i="1"/>
  <c r="AP160" i="1"/>
  <c r="AQ160" i="1"/>
  <c r="BR160" i="1"/>
  <c r="BS160" i="1"/>
  <c r="BT160" i="1"/>
  <c r="A161" i="1"/>
  <c r="C161" i="1"/>
  <c r="G161" i="1"/>
  <c r="M161" i="1" a="1"/>
  <c r="M161" i="1" s="1"/>
  <c r="K158" i="15" s="1"/>
  <c r="N161" i="1" a="1"/>
  <c r="N161" i="1" s="1"/>
  <c r="L158" i="15" s="1"/>
  <c r="R161" i="1"/>
  <c r="S161" i="1" a="1"/>
  <c r="S161" i="1" s="1"/>
  <c r="D158" i="15" s="1"/>
  <c r="T161" i="1" a="1"/>
  <c r="T161" i="1" s="1"/>
  <c r="E158" i="15" s="1"/>
  <c r="U161" i="1" a="1"/>
  <c r="U161" i="1" s="1"/>
  <c r="AI161" i="1"/>
  <c r="BB161" i="1" s="1"/>
  <c r="AJ161" i="1"/>
  <c r="AK161" i="1"/>
  <c r="K161" i="10" s="1"/>
  <c r="AL161" i="1"/>
  <c r="AO161" i="1"/>
  <c r="AP161" i="1"/>
  <c r="AQ161" i="1"/>
  <c r="BR161" i="1"/>
  <c r="BS161" i="1"/>
  <c r="BT161" i="1"/>
  <c r="A162" i="1"/>
  <c r="C162" i="1"/>
  <c r="G162" i="1"/>
  <c r="M162" i="1" a="1"/>
  <c r="M162" i="1" s="1"/>
  <c r="K159" i="15" s="1"/>
  <c r="N162" i="1" a="1"/>
  <c r="N162" i="1" s="1"/>
  <c r="L159" i="15" s="1"/>
  <c r="R162" i="1"/>
  <c r="R159" i="15" s="1"/>
  <c r="S162" i="1" a="1"/>
  <c r="S162" i="1" s="1"/>
  <c r="D159" i="15" s="1"/>
  <c r="T162" i="1" a="1"/>
  <c r="T162" i="1" s="1"/>
  <c r="E159" i="15" s="1"/>
  <c r="U162" i="1" a="1"/>
  <c r="U162" i="1" s="1"/>
  <c r="AI162" i="1"/>
  <c r="BB162" i="1" s="1"/>
  <c r="AJ162" i="1"/>
  <c r="AK162" i="1"/>
  <c r="K162" i="10" s="1"/>
  <c r="AL162" i="1"/>
  <c r="AO162" i="1"/>
  <c r="AP162" i="1"/>
  <c r="AQ162" i="1"/>
  <c r="BR162" i="1"/>
  <c r="BS162" i="1"/>
  <c r="BT162" i="1"/>
  <c r="A163" i="1"/>
  <c r="C163" i="1"/>
  <c r="G163" i="1"/>
  <c r="R163" i="1"/>
  <c r="R160" i="15" s="1"/>
  <c r="S163" i="1" a="1"/>
  <c r="S163" i="1" s="1"/>
  <c r="D160" i="15" s="1"/>
  <c r="T163" i="1" a="1"/>
  <c r="T163" i="1" s="1"/>
  <c r="E160" i="15" s="1"/>
  <c r="U163" i="1" a="1"/>
  <c r="U163" i="1" s="1"/>
  <c r="AI163" i="1"/>
  <c r="BB163" i="1" s="1"/>
  <c r="AJ163" i="1"/>
  <c r="AK163" i="1"/>
  <c r="K163" i="10" s="1"/>
  <c r="AL163" i="1"/>
  <c r="AO163" i="1"/>
  <c r="AP163" i="1"/>
  <c r="M163" i="10" s="1"/>
  <c r="AQ163" i="1"/>
  <c r="BR163" i="1"/>
  <c r="BS163" i="1"/>
  <c r="BT163" i="1"/>
  <c r="A164" i="1"/>
  <c r="C164" i="1"/>
  <c r="G164" i="1"/>
  <c r="R164" i="1"/>
  <c r="R161" i="15" s="1"/>
  <c r="S164" i="1" a="1"/>
  <c r="S164" i="1" s="1"/>
  <c r="D161" i="15" s="1"/>
  <c r="T164" i="1" a="1"/>
  <c r="T164" i="1" s="1"/>
  <c r="E161" i="15" s="1"/>
  <c r="U164" i="1" a="1"/>
  <c r="U164" i="1" s="1"/>
  <c r="AI164" i="1"/>
  <c r="BB164" i="1" s="1"/>
  <c r="AJ164" i="1"/>
  <c r="AK164" i="1"/>
  <c r="K164" i="10" s="1"/>
  <c r="AL164" i="1"/>
  <c r="AO164" i="1"/>
  <c r="AP164" i="1"/>
  <c r="M164" i="10" s="1"/>
  <c r="AQ164" i="1"/>
  <c r="BR164" i="1"/>
  <c r="BS164" i="1"/>
  <c r="BT164" i="1"/>
  <c r="A165" i="1"/>
  <c r="C165" i="1"/>
  <c r="G165" i="1"/>
  <c r="N165" i="1" a="1"/>
  <c r="N165" i="1" s="1"/>
  <c r="L162" i="15" s="1"/>
  <c r="R165" i="1"/>
  <c r="R162" i="15" s="1"/>
  <c r="S165" i="1" a="1"/>
  <c r="S165" i="1" s="1"/>
  <c r="D162" i="15" s="1"/>
  <c r="T165" i="1" a="1"/>
  <c r="T165" i="1" s="1"/>
  <c r="E162" i="15" s="1"/>
  <c r="U165" i="1" a="1"/>
  <c r="U165" i="1" s="1"/>
  <c r="AI165" i="1"/>
  <c r="BB165" i="1" s="1"/>
  <c r="AJ165" i="1"/>
  <c r="AK165" i="1"/>
  <c r="K165" i="10" s="1"/>
  <c r="AL165" i="1"/>
  <c r="AO165" i="1"/>
  <c r="AP165" i="1"/>
  <c r="AQ165" i="1"/>
  <c r="BR165" i="1"/>
  <c r="BS165" i="1"/>
  <c r="BT165" i="1"/>
  <c r="A166" i="1"/>
  <c r="C166" i="1"/>
  <c r="G166" i="1"/>
  <c r="M166" i="1" a="1"/>
  <c r="M166" i="1" s="1"/>
  <c r="K163" i="15" s="1"/>
  <c r="N166" i="1" a="1"/>
  <c r="N166" i="1" s="1"/>
  <c r="L163" i="15" s="1"/>
  <c r="R166" i="1"/>
  <c r="S166" i="1" a="1"/>
  <c r="S166" i="1" s="1"/>
  <c r="D163" i="15" s="1"/>
  <c r="T166" i="1" a="1"/>
  <c r="T166" i="1" s="1"/>
  <c r="E163" i="15" s="1"/>
  <c r="U166" i="1" a="1"/>
  <c r="U166" i="1" s="1"/>
  <c r="AI166" i="1"/>
  <c r="BB166" i="1" s="1"/>
  <c r="AJ166" i="1"/>
  <c r="AK166" i="1"/>
  <c r="K166" i="10" s="1"/>
  <c r="AL166" i="1"/>
  <c r="AO166" i="1"/>
  <c r="AP166" i="1"/>
  <c r="M166" i="10" s="1"/>
  <c r="AQ166" i="1"/>
  <c r="BR166" i="1"/>
  <c r="BS166" i="1"/>
  <c r="BT166" i="1"/>
  <c r="A167" i="1"/>
  <c r="C167" i="1"/>
  <c r="G167" i="1"/>
  <c r="R167" i="1"/>
  <c r="R164" i="15" s="1"/>
  <c r="S167" i="1" a="1"/>
  <c r="S167" i="1" s="1"/>
  <c r="D164" i="15" s="1"/>
  <c r="T167" i="1" a="1"/>
  <c r="T167" i="1" s="1"/>
  <c r="E164" i="15" s="1"/>
  <c r="U167" i="1" a="1"/>
  <c r="U167" i="1" s="1"/>
  <c r="AI167" i="1"/>
  <c r="BB167" i="1" s="1"/>
  <c r="AJ167" i="1"/>
  <c r="AK167" i="1"/>
  <c r="K167" i="10" s="1"/>
  <c r="AL167" i="1"/>
  <c r="AO167" i="1"/>
  <c r="AP167" i="1"/>
  <c r="M167" i="10" s="1"/>
  <c r="AQ167" i="1"/>
  <c r="BR167" i="1"/>
  <c r="BS167" i="1"/>
  <c r="BT167" i="1"/>
  <c r="A168" i="1"/>
  <c r="C168" i="1"/>
  <c r="G168" i="1"/>
  <c r="N168" i="1" a="1"/>
  <c r="N168" i="1" s="1"/>
  <c r="L165" i="15" s="1"/>
  <c r="R168" i="1"/>
  <c r="R165" i="15" s="1"/>
  <c r="S168" i="1" a="1"/>
  <c r="S168" i="1" s="1"/>
  <c r="D165" i="15" s="1"/>
  <c r="T168" i="1" a="1"/>
  <c r="T168" i="1" s="1"/>
  <c r="E165" i="15" s="1"/>
  <c r="U168" i="1" a="1"/>
  <c r="U168" i="1" s="1"/>
  <c r="AI168" i="1"/>
  <c r="BB168" i="1" s="1"/>
  <c r="AJ168" i="1"/>
  <c r="AK168" i="1"/>
  <c r="K168" i="10" s="1"/>
  <c r="AL168" i="1"/>
  <c r="AO168" i="1"/>
  <c r="AP168" i="1"/>
  <c r="AQ168" i="1"/>
  <c r="BR168" i="1"/>
  <c r="BS168" i="1"/>
  <c r="BT168" i="1"/>
  <c r="A169" i="1"/>
  <c r="C169" i="1"/>
  <c r="G169" i="1"/>
  <c r="N169" i="1" a="1"/>
  <c r="N169" i="1" s="1"/>
  <c r="L166" i="15" s="1"/>
  <c r="R169" i="1"/>
  <c r="S169" i="1" a="1"/>
  <c r="S169" i="1" s="1"/>
  <c r="D166" i="15" s="1"/>
  <c r="T169" i="1" a="1"/>
  <c r="T169" i="1" s="1"/>
  <c r="E166" i="15" s="1"/>
  <c r="U169" i="1" a="1"/>
  <c r="U169" i="1" s="1"/>
  <c r="AI169" i="1"/>
  <c r="BB169" i="1" s="1"/>
  <c r="AJ169" i="1"/>
  <c r="AK169" i="1"/>
  <c r="K169" i="10" s="1"/>
  <c r="AL169" i="1"/>
  <c r="AO169" i="1"/>
  <c r="AP169" i="1"/>
  <c r="M169" i="10" s="1"/>
  <c r="AQ169" i="1"/>
  <c r="BR169" i="1"/>
  <c r="BS169" i="1"/>
  <c r="BT169" i="1"/>
  <c r="A170" i="1"/>
  <c r="C170" i="1"/>
  <c r="G170" i="1"/>
  <c r="M170" i="1" a="1"/>
  <c r="M170" i="1" s="1"/>
  <c r="K167" i="15" s="1"/>
  <c r="N170" i="1" a="1"/>
  <c r="N170" i="1" s="1"/>
  <c r="L167" i="15" s="1"/>
  <c r="R170" i="1"/>
  <c r="S170" i="1" a="1"/>
  <c r="S170" i="1" s="1"/>
  <c r="D167" i="15" s="1"/>
  <c r="T170" i="1" a="1"/>
  <c r="T170" i="1" s="1"/>
  <c r="E167" i="15" s="1"/>
  <c r="U170" i="1" a="1"/>
  <c r="U170" i="1" s="1"/>
  <c r="AI170" i="1"/>
  <c r="BB170" i="1" s="1"/>
  <c r="AJ170" i="1"/>
  <c r="AK170" i="1"/>
  <c r="K170" i="10" s="1"/>
  <c r="AL170" i="1"/>
  <c r="AO170" i="1"/>
  <c r="AP170" i="1"/>
  <c r="M170" i="10" s="1"/>
  <c r="AQ170" i="1"/>
  <c r="BR170" i="1"/>
  <c r="BS170" i="1"/>
  <c r="BT170" i="1"/>
  <c r="A171" i="1"/>
  <c r="C171" i="1"/>
  <c r="G171" i="1"/>
  <c r="M171" i="1" a="1"/>
  <c r="M171" i="1" s="1"/>
  <c r="K168" i="15" s="1"/>
  <c r="N171" i="1" a="1"/>
  <c r="N171" i="1" s="1"/>
  <c r="L168" i="15" s="1"/>
  <c r="R171" i="1"/>
  <c r="S171" i="1" a="1"/>
  <c r="S171" i="1" s="1"/>
  <c r="D168" i="15" s="1"/>
  <c r="T171" i="1" a="1"/>
  <c r="T171" i="1" s="1"/>
  <c r="E168" i="15" s="1"/>
  <c r="U171" i="1" a="1"/>
  <c r="U171" i="1" s="1"/>
  <c r="AI171" i="1"/>
  <c r="BB171" i="1" s="1"/>
  <c r="AJ171" i="1"/>
  <c r="AK171" i="1"/>
  <c r="K171" i="10" s="1"/>
  <c r="AL171" i="1"/>
  <c r="AO171" i="1"/>
  <c r="AP171" i="1"/>
  <c r="AQ171" i="1"/>
  <c r="BR171" i="1"/>
  <c r="BS171" i="1"/>
  <c r="BT171" i="1"/>
  <c r="A172" i="1"/>
  <c r="C172" i="1"/>
  <c r="G172" i="1"/>
  <c r="M172" i="1" a="1"/>
  <c r="M172" i="1" s="1"/>
  <c r="K169" i="15" s="1"/>
  <c r="N172" i="1" a="1"/>
  <c r="N172" i="1" s="1"/>
  <c r="L169" i="15" s="1"/>
  <c r="R172" i="1"/>
  <c r="S172" i="1" a="1"/>
  <c r="S172" i="1" s="1"/>
  <c r="D169" i="15" s="1"/>
  <c r="T172" i="1" a="1"/>
  <c r="T172" i="1" s="1"/>
  <c r="E169" i="15" s="1"/>
  <c r="U172" i="1" a="1"/>
  <c r="U172" i="1" s="1"/>
  <c r="AI172" i="1"/>
  <c r="BB172" i="1" s="1"/>
  <c r="AJ172" i="1"/>
  <c r="AK172" i="1"/>
  <c r="K172" i="10" s="1"/>
  <c r="AL172" i="1"/>
  <c r="AO172" i="1"/>
  <c r="AP172" i="1"/>
  <c r="M172" i="10" s="1"/>
  <c r="AQ172" i="1"/>
  <c r="BR172" i="1"/>
  <c r="BS172" i="1"/>
  <c r="BT172" i="1"/>
  <c r="A173" i="1"/>
  <c r="C173" i="1"/>
  <c r="G173" i="1"/>
  <c r="R173" i="1"/>
  <c r="R170" i="15" s="1"/>
  <c r="S173" i="1" a="1"/>
  <c r="S173" i="1" s="1"/>
  <c r="D170" i="15" s="1"/>
  <c r="T173" i="1" a="1"/>
  <c r="T173" i="1" s="1"/>
  <c r="E170" i="15" s="1"/>
  <c r="U173" i="1" a="1"/>
  <c r="U173" i="1" s="1"/>
  <c r="AI173" i="1"/>
  <c r="BB173" i="1" s="1"/>
  <c r="AJ173" i="1"/>
  <c r="AK173" i="1"/>
  <c r="K173" i="10" s="1"/>
  <c r="AL173" i="1"/>
  <c r="AO173" i="1"/>
  <c r="AP173" i="1"/>
  <c r="M173" i="10" s="1"/>
  <c r="AQ173" i="1"/>
  <c r="BR173" i="1"/>
  <c r="BS173" i="1"/>
  <c r="BT173" i="1"/>
  <c r="A174" i="1"/>
  <c r="C174" i="1"/>
  <c r="G174" i="1"/>
  <c r="R174" i="1"/>
  <c r="R171" i="15" s="1"/>
  <c r="S174" i="1" a="1"/>
  <c r="S174" i="1" s="1"/>
  <c r="D171" i="15" s="1"/>
  <c r="T174" i="1" a="1"/>
  <c r="T174" i="1" s="1"/>
  <c r="E171" i="15" s="1"/>
  <c r="U174" i="1" a="1"/>
  <c r="U174" i="1" s="1"/>
  <c r="AI174" i="1"/>
  <c r="BB174" i="1" s="1"/>
  <c r="AJ174" i="1"/>
  <c r="AK174" i="1"/>
  <c r="K174" i="10" s="1"/>
  <c r="AL174" i="1"/>
  <c r="AO174" i="1"/>
  <c r="AP174" i="1"/>
  <c r="AQ174" i="1"/>
  <c r="BR174" i="1"/>
  <c r="BS174" i="1"/>
  <c r="BT174" i="1"/>
  <c r="A175" i="1"/>
  <c r="C175" i="1"/>
  <c r="G175" i="1"/>
  <c r="M175" i="1" a="1"/>
  <c r="M175" i="1" s="1"/>
  <c r="K172" i="15" s="1"/>
  <c r="N175" i="1" a="1"/>
  <c r="N175" i="1" s="1"/>
  <c r="L172" i="15" s="1"/>
  <c r="R175" i="1"/>
  <c r="R172" i="15" s="1"/>
  <c r="S175" i="1" a="1"/>
  <c r="S175" i="1" s="1"/>
  <c r="D172" i="15" s="1"/>
  <c r="T175" i="1" a="1"/>
  <c r="T175" i="1" s="1"/>
  <c r="E172" i="15" s="1"/>
  <c r="U175" i="1" a="1"/>
  <c r="U175" i="1" s="1"/>
  <c r="AI175" i="1"/>
  <c r="BB175" i="1" s="1"/>
  <c r="AJ175" i="1"/>
  <c r="AK175" i="1"/>
  <c r="K175" i="10" s="1"/>
  <c r="AL175" i="1"/>
  <c r="AO175" i="1"/>
  <c r="AP175" i="1"/>
  <c r="AQ175" i="1"/>
  <c r="BR175" i="1"/>
  <c r="BS175" i="1"/>
  <c r="BT175" i="1"/>
  <c r="A176" i="1"/>
  <c r="C176" i="1"/>
  <c r="G176" i="1"/>
  <c r="M176" i="1" a="1"/>
  <c r="M176" i="1" s="1"/>
  <c r="K173" i="15" s="1"/>
  <c r="N176" i="1" a="1"/>
  <c r="N176" i="1" s="1"/>
  <c r="L173" i="15" s="1"/>
  <c r="R176" i="1"/>
  <c r="R173" i="15" s="1"/>
  <c r="S176" i="1" a="1"/>
  <c r="S176" i="1" s="1"/>
  <c r="D173" i="15" s="1"/>
  <c r="T176" i="1" a="1"/>
  <c r="T176" i="1" s="1"/>
  <c r="E173" i="15" s="1"/>
  <c r="U176" i="1" a="1"/>
  <c r="U176" i="1" s="1"/>
  <c r="AI176" i="1"/>
  <c r="BB176" i="1" s="1"/>
  <c r="AJ176" i="1"/>
  <c r="AK176" i="1"/>
  <c r="K176" i="10" s="1"/>
  <c r="AL176" i="1"/>
  <c r="AO176" i="1"/>
  <c r="AP176" i="1"/>
  <c r="M176" i="10" s="1"/>
  <c r="AQ176" i="1"/>
  <c r="BR176" i="1"/>
  <c r="BS176" i="1"/>
  <c r="BT176" i="1"/>
  <c r="A177" i="1"/>
  <c r="C177" i="1"/>
  <c r="G177" i="1"/>
  <c r="M177" i="1" a="1"/>
  <c r="M177" i="1" s="1"/>
  <c r="K174" i="15" s="1"/>
  <c r="N177" i="1" a="1"/>
  <c r="N177" i="1" s="1"/>
  <c r="L174" i="15" s="1"/>
  <c r="R177" i="1"/>
  <c r="R174" i="15" s="1"/>
  <c r="S177" i="1" a="1"/>
  <c r="S177" i="1" s="1"/>
  <c r="D174" i="15" s="1"/>
  <c r="T177" i="1" a="1"/>
  <c r="T177" i="1" s="1"/>
  <c r="E174" i="15" s="1"/>
  <c r="U177" i="1" a="1"/>
  <c r="U177" i="1" s="1"/>
  <c r="AI177" i="1"/>
  <c r="BB177" i="1" s="1"/>
  <c r="AJ177" i="1"/>
  <c r="AK177" i="1"/>
  <c r="K177" i="10" s="1"/>
  <c r="AL177" i="1"/>
  <c r="AO177" i="1"/>
  <c r="AP177" i="1"/>
  <c r="M177" i="10" s="1"/>
  <c r="AQ177" i="1"/>
  <c r="BR177" i="1"/>
  <c r="BS177" i="1"/>
  <c r="BT177" i="1"/>
  <c r="A178" i="1"/>
  <c r="C178" i="1"/>
  <c r="G178" i="1"/>
  <c r="M178" i="1" a="1"/>
  <c r="M178" i="1" s="1"/>
  <c r="K175" i="15" s="1"/>
  <c r="N178" i="1" a="1"/>
  <c r="N178" i="1" s="1"/>
  <c r="L175" i="15" s="1"/>
  <c r="R178" i="1"/>
  <c r="S178" i="1" a="1"/>
  <c r="S178" i="1" s="1"/>
  <c r="D175" i="15" s="1"/>
  <c r="T178" i="1" a="1"/>
  <c r="T178" i="1" s="1"/>
  <c r="E175" i="15" s="1"/>
  <c r="U178" i="1" a="1"/>
  <c r="U178" i="1" s="1"/>
  <c r="AI178" i="1"/>
  <c r="BB178" i="1" s="1"/>
  <c r="AJ178" i="1"/>
  <c r="AK178" i="1"/>
  <c r="K178" i="10" s="1"/>
  <c r="AL178" i="1"/>
  <c r="AO178" i="1"/>
  <c r="AP178" i="1"/>
  <c r="M178" i="10" s="1"/>
  <c r="AQ178" i="1"/>
  <c r="BR178" i="1"/>
  <c r="BS178" i="1"/>
  <c r="BT178" i="1"/>
  <c r="A179" i="1"/>
  <c r="C179" i="1"/>
  <c r="G179" i="1"/>
  <c r="M179" i="1" a="1"/>
  <c r="M179" i="1" s="1"/>
  <c r="K176" i="15" s="1"/>
  <c r="R179" i="1"/>
  <c r="R176" i="15" s="1"/>
  <c r="S179" i="1" a="1"/>
  <c r="S179" i="1" s="1"/>
  <c r="D176" i="15" s="1"/>
  <c r="T179" i="1" a="1"/>
  <c r="T179" i="1" s="1"/>
  <c r="E176" i="15" s="1"/>
  <c r="U179" i="1" a="1"/>
  <c r="U179" i="1" s="1"/>
  <c r="AI179" i="1"/>
  <c r="BB179" i="1" s="1"/>
  <c r="AJ179" i="1"/>
  <c r="AK179" i="1"/>
  <c r="K179" i="10" s="1"/>
  <c r="AL179" i="1"/>
  <c r="AO179" i="1"/>
  <c r="AP179" i="1"/>
  <c r="M179" i="10" s="1"/>
  <c r="AQ179" i="1"/>
  <c r="BR179" i="1"/>
  <c r="BS179" i="1"/>
  <c r="BT179" i="1"/>
  <c r="A180" i="1"/>
  <c r="C180" i="1"/>
  <c r="G180" i="1"/>
  <c r="M180" i="1" a="1"/>
  <c r="M180" i="1" s="1"/>
  <c r="K177" i="15" s="1"/>
  <c r="N180" i="1" a="1"/>
  <c r="N180" i="1" s="1"/>
  <c r="L177" i="15" s="1"/>
  <c r="R180" i="1"/>
  <c r="R177" i="15" s="1"/>
  <c r="S180" i="1" a="1"/>
  <c r="S180" i="1" s="1"/>
  <c r="D177" i="15" s="1"/>
  <c r="T180" i="1" a="1"/>
  <c r="T180" i="1" s="1"/>
  <c r="E177" i="15" s="1"/>
  <c r="U180" i="1" a="1"/>
  <c r="U180" i="1" s="1"/>
  <c r="AI180" i="1"/>
  <c r="BB180" i="1" s="1"/>
  <c r="AJ180" i="1"/>
  <c r="AK180" i="1"/>
  <c r="K180" i="10" s="1"/>
  <c r="AL180" i="1"/>
  <c r="AO180" i="1"/>
  <c r="AP180" i="1"/>
  <c r="M180" i="10" s="1"/>
  <c r="AQ180" i="1"/>
  <c r="BR180" i="1"/>
  <c r="BS180" i="1"/>
  <c r="BT180" i="1"/>
  <c r="A181" i="1"/>
  <c r="C181" i="1"/>
  <c r="G181" i="1"/>
  <c r="M181" i="1" a="1"/>
  <c r="M181" i="1" s="1"/>
  <c r="K178" i="15" s="1"/>
  <c r="N181" i="1" a="1"/>
  <c r="N181" i="1" s="1"/>
  <c r="L178" i="15" s="1"/>
  <c r="R181" i="1"/>
  <c r="R178" i="15" s="1"/>
  <c r="S181" i="1" a="1"/>
  <c r="S181" i="1" s="1"/>
  <c r="D178" i="15" s="1"/>
  <c r="T181" i="1" a="1"/>
  <c r="T181" i="1" s="1"/>
  <c r="E178" i="15" s="1"/>
  <c r="U181" i="1" a="1"/>
  <c r="U181" i="1" s="1"/>
  <c r="AI181" i="1"/>
  <c r="BB181" i="1" s="1"/>
  <c r="AJ181" i="1"/>
  <c r="AK181" i="1"/>
  <c r="K181" i="10" s="1"/>
  <c r="AL181" i="1"/>
  <c r="AO181" i="1"/>
  <c r="AP181" i="1"/>
  <c r="M181" i="10" s="1"/>
  <c r="AQ181" i="1"/>
  <c r="BR181" i="1"/>
  <c r="BS181" i="1"/>
  <c r="BT181" i="1"/>
  <c r="A182" i="1"/>
  <c r="C182" i="1"/>
  <c r="G182" i="1"/>
  <c r="M182" i="1" a="1"/>
  <c r="M182" i="1" s="1"/>
  <c r="K179" i="15" s="1"/>
  <c r="N182" i="1" a="1"/>
  <c r="N182" i="1" s="1"/>
  <c r="L179" i="15" s="1"/>
  <c r="R182" i="1"/>
  <c r="R179" i="15" s="1"/>
  <c r="S182" i="1" a="1"/>
  <c r="S182" i="1" s="1"/>
  <c r="D179" i="15" s="1"/>
  <c r="T182" i="1" a="1"/>
  <c r="T182" i="1" s="1"/>
  <c r="E179" i="15" s="1"/>
  <c r="U182" i="1" a="1"/>
  <c r="U182" i="1" s="1"/>
  <c r="AI182" i="1"/>
  <c r="BB182" i="1" s="1"/>
  <c r="AJ182" i="1"/>
  <c r="AK182" i="1"/>
  <c r="K182" i="10" s="1"/>
  <c r="AL182" i="1"/>
  <c r="AO182" i="1"/>
  <c r="AP182" i="1"/>
  <c r="M182" i="10" s="1"/>
  <c r="AQ182" i="1"/>
  <c r="BR182" i="1"/>
  <c r="BS182" i="1"/>
  <c r="BT182" i="1"/>
  <c r="A183" i="1"/>
  <c r="C183" i="1"/>
  <c r="G183" i="1"/>
  <c r="M183" i="1" a="1"/>
  <c r="M183" i="1" s="1"/>
  <c r="K180" i="15" s="1"/>
  <c r="N183" i="1" a="1"/>
  <c r="N183" i="1" s="1"/>
  <c r="L180" i="15" s="1"/>
  <c r="R183" i="1"/>
  <c r="S183" i="1" a="1"/>
  <c r="S183" i="1" s="1"/>
  <c r="D180" i="15" s="1"/>
  <c r="T183" i="1" a="1"/>
  <c r="T183" i="1" s="1"/>
  <c r="E180" i="15" s="1"/>
  <c r="U183" i="1" a="1"/>
  <c r="U183" i="1" s="1"/>
  <c r="AI183" i="1"/>
  <c r="BB183" i="1" s="1"/>
  <c r="AJ183" i="1"/>
  <c r="AK183" i="1"/>
  <c r="K183" i="10" s="1"/>
  <c r="AL183" i="1"/>
  <c r="AO183" i="1"/>
  <c r="AP183" i="1"/>
  <c r="M183" i="10" s="1"/>
  <c r="AQ183" i="1"/>
  <c r="BR183" i="1"/>
  <c r="BS183" i="1"/>
  <c r="BT183" i="1"/>
  <c r="A184" i="1"/>
  <c r="C184" i="1"/>
  <c r="G184" i="1"/>
  <c r="R184" i="1"/>
  <c r="R181" i="15" s="1"/>
  <c r="S184" i="1" a="1"/>
  <c r="S184" i="1" s="1"/>
  <c r="D181" i="15" s="1"/>
  <c r="T184" i="1" a="1"/>
  <c r="T184" i="1" s="1"/>
  <c r="E181" i="15" s="1"/>
  <c r="U184" i="1" a="1"/>
  <c r="U184" i="1" s="1"/>
  <c r="AI184" i="1"/>
  <c r="BB184" i="1" s="1"/>
  <c r="AJ184" i="1"/>
  <c r="AK184" i="1"/>
  <c r="K184" i="10" s="1"/>
  <c r="AL184" i="1"/>
  <c r="AO184" i="1"/>
  <c r="AP184" i="1"/>
  <c r="M184" i="10" s="1"/>
  <c r="AQ184" i="1"/>
  <c r="BR184" i="1"/>
  <c r="BS184" i="1"/>
  <c r="BT184" i="1"/>
  <c r="A185" i="1"/>
  <c r="C185" i="1"/>
  <c r="G185" i="1"/>
  <c r="R185" i="1"/>
  <c r="R182" i="15" s="1"/>
  <c r="S185" i="1" a="1"/>
  <c r="S185" i="1" s="1"/>
  <c r="D182" i="15" s="1"/>
  <c r="T185" i="1" a="1"/>
  <c r="T185" i="1" s="1"/>
  <c r="E182" i="15" s="1"/>
  <c r="U185" i="1" a="1"/>
  <c r="U185" i="1" s="1"/>
  <c r="AI185" i="1"/>
  <c r="BB185" i="1" s="1"/>
  <c r="AJ185" i="1"/>
  <c r="AK185" i="1"/>
  <c r="K185" i="10" s="1"/>
  <c r="AL185" i="1"/>
  <c r="AO185" i="1"/>
  <c r="AP185" i="1"/>
  <c r="M185" i="10" s="1"/>
  <c r="AQ185" i="1"/>
  <c r="BR185" i="1"/>
  <c r="BS185" i="1"/>
  <c r="BT185" i="1"/>
  <c r="A186" i="1"/>
  <c r="C186" i="1"/>
  <c r="G186" i="1"/>
  <c r="M186" i="1" a="1"/>
  <c r="M186" i="1" s="1"/>
  <c r="K183" i="15" s="1"/>
  <c r="N186" i="1" a="1"/>
  <c r="N186" i="1" s="1"/>
  <c r="L183" i="15" s="1"/>
  <c r="R186" i="1"/>
  <c r="S186" i="1" a="1"/>
  <c r="S186" i="1" s="1"/>
  <c r="D183" i="15" s="1"/>
  <c r="T186" i="1" a="1"/>
  <c r="T186" i="1" s="1"/>
  <c r="E183" i="15" s="1"/>
  <c r="U186" i="1" a="1"/>
  <c r="U186" i="1" s="1"/>
  <c r="AI186" i="1"/>
  <c r="BB186" i="1" s="1"/>
  <c r="AJ186" i="1"/>
  <c r="AK186" i="1"/>
  <c r="K186" i="10" s="1"/>
  <c r="AL186" i="1"/>
  <c r="AO186" i="1"/>
  <c r="AP186" i="1"/>
  <c r="M186" i="10" s="1"/>
  <c r="AQ186" i="1"/>
  <c r="BR186" i="1"/>
  <c r="BS186" i="1"/>
  <c r="BT186" i="1"/>
  <c r="A187" i="1"/>
  <c r="C187" i="1"/>
  <c r="G187" i="1"/>
  <c r="M187" i="1" a="1"/>
  <c r="M187" i="1" s="1"/>
  <c r="K184" i="15" s="1"/>
  <c r="N187" i="1" a="1"/>
  <c r="N187" i="1" s="1"/>
  <c r="L184" i="15" s="1"/>
  <c r="R187" i="1"/>
  <c r="R184" i="15" s="1"/>
  <c r="S187" i="1" a="1"/>
  <c r="S187" i="1" s="1"/>
  <c r="D184" i="15" s="1"/>
  <c r="T187" i="1" a="1"/>
  <c r="T187" i="1" s="1"/>
  <c r="E184" i="15" s="1"/>
  <c r="U187" i="1" a="1"/>
  <c r="U187" i="1" s="1"/>
  <c r="AI187" i="1"/>
  <c r="BB187" i="1" s="1"/>
  <c r="AJ187" i="1"/>
  <c r="AK187" i="1"/>
  <c r="K187" i="10" s="1"/>
  <c r="AL187" i="1"/>
  <c r="AO187" i="1"/>
  <c r="AP187" i="1"/>
  <c r="M187" i="10" s="1"/>
  <c r="AQ187" i="1"/>
  <c r="BR187" i="1"/>
  <c r="BS187" i="1"/>
  <c r="BT187" i="1"/>
  <c r="A188" i="1"/>
  <c r="C188" i="1"/>
  <c r="G188" i="1"/>
  <c r="M188" i="1" a="1"/>
  <c r="M188" i="1" s="1"/>
  <c r="K185" i="15" s="1"/>
  <c r="R188" i="1"/>
  <c r="R185" i="15" s="1"/>
  <c r="S188" i="1" a="1"/>
  <c r="S188" i="1" s="1"/>
  <c r="D185" i="15" s="1"/>
  <c r="T188" i="1" a="1"/>
  <c r="T188" i="1" s="1"/>
  <c r="E185" i="15" s="1"/>
  <c r="U188" i="1" a="1"/>
  <c r="U188" i="1" s="1"/>
  <c r="AI188" i="1"/>
  <c r="BB188" i="1" s="1"/>
  <c r="AJ188" i="1"/>
  <c r="AK188" i="1"/>
  <c r="K188" i="10" s="1"/>
  <c r="AL188" i="1"/>
  <c r="AO188" i="1"/>
  <c r="AP188" i="1"/>
  <c r="M188" i="10" s="1"/>
  <c r="AQ188" i="1"/>
  <c r="BR188" i="1"/>
  <c r="BS188" i="1"/>
  <c r="BT188" i="1"/>
  <c r="A189" i="1"/>
  <c r="C189" i="1"/>
  <c r="G189" i="1"/>
  <c r="R189" i="1"/>
  <c r="R186" i="15" s="1"/>
  <c r="S189" i="1" a="1"/>
  <c r="S189" i="1" s="1"/>
  <c r="D186" i="15" s="1"/>
  <c r="T189" i="1" a="1"/>
  <c r="T189" i="1" s="1"/>
  <c r="E186" i="15" s="1"/>
  <c r="U189" i="1" a="1"/>
  <c r="U189" i="1" s="1"/>
  <c r="AI189" i="1"/>
  <c r="BB189" i="1" s="1"/>
  <c r="AJ189" i="1"/>
  <c r="AK189" i="1"/>
  <c r="K189" i="10" s="1"/>
  <c r="AL189" i="1"/>
  <c r="AO189" i="1"/>
  <c r="AP189" i="1"/>
  <c r="M189" i="10" s="1"/>
  <c r="AQ189" i="1"/>
  <c r="BR189" i="1"/>
  <c r="BS189" i="1"/>
  <c r="BT189" i="1"/>
  <c r="A190" i="1"/>
  <c r="C190" i="1"/>
  <c r="G190" i="1"/>
  <c r="R190" i="1"/>
  <c r="R187" i="15" s="1"/>
  <c r="S190" i="1" a="1"/>
  <c r="S190" i="1" s="1"/>
  <c r="D187" i="15" s="1"/>
  <c r="T190" i="1" a="1"/>
  <c r="T190" i="1" s="1"/>
  <c r="E187" i="15" s="1"/>
  <c r="U190" i="1" a="1"/>
  <c r="U190" i="1" s="1"/>
  <c r="AI190" i="1"/>
  <c r="BB190" i="1" s="1"/>
  <c r="AJ190" i="1"/>
  <c r="AK190" i="1"/>
  <c r="K190" i="10" s="1"/>
  <c r="AL190" i="1"/>
  <c r="AO190" i="1"/>
  <c r="AP190" i="1"/>
  <c r="M190" i="10" s="1"/>
  <c r="AQ190" i="1"/>
  <c r="BR190" i="1"/>
  <c r="BS190" i="1"/>
  <c r="BT190" i="1"/>
  <c r="A191" i="1"/>
  <c r="C191" i="1"/>
  <c r="G191" i="1"/>
  <c r="M191" i="1" a="1"/>
  <c r="M191" i="1" s="1"/>
  <c r="K188" i="15" s="1"/>
  <c r="R191" i="1"/>
  <c r="R188" i="15" s="1"/>
  <c r="S191" i="1" a="1"/>
  <c r="S191" i="1" s="1"/>
  <c r="D188" i="15" s="1"/>
  <c r="T191" i="1" a="1"/>
  <c r="T191" i="1" s="1"/>
  <c r="E188" i="15" s="1"/>
  <c r="U191" i="1" a="1"/>
  <c r="U191" i="1" s="1"/>
  <c r="AI191" i="1"/>
  <c r="BB191" i="1" s="1"/>
  <c r="AJ191" i="1"/>
  <c r="AK191" i="1"/>
  <c r="K191" i="10" s="1"/>
  <c r="AL191" i="1"/>
  <c r="AO191" i="1"/>
  <c r="AP191" i="1"/>
  <c r="M191" i="10" s="1"/>
  <c r="AQ191" i="1"/>
  <c r="BR191" i="1"/>
  <c r="BS191" i="1"/>
  <c r="BT191" i="1"/>
  <c r="A192" i="1"/>
  <c r="C192" i="1"/>
  <c r="G192" i="1"/>
  <c r="M192" i="1" a="1"/>
  <c r="M192" i="1" s="1"/>
  <c r="K189" i="15" s="1"/>
  <c r="N192" i="1" a="1"/>
  <c r="N192" i="1" s="1"/>
  <c r="L189" i="15" s="1"/>
  <c r="R192" i="1"/>
  <c r="R189" i="15" s="1"/>
  <c r="S192" i="1" a="1"/>
  <c r="S192" i="1" s="1"/>
  <c r="D189" i="15" s="1"/>
  <c r="T192" i="1" a="1"/>
  <c r="T192" i="1" s="1"/>
  <c r="E189" i="15" s="1"/>
  <c r="U192" i="1" a="1"/>
  <c r="U192" i="1" s="1"/>
  <c r="AI192" i="1"/>
  <c r="BB192" i="1" s="1"/>
  <c r="AJ192" i="1"/>
  <c r="AK192" i="1"/>
  <c r="K192" i="10" s="1"/>
  <c r="AL192" i="1"/>
  <c r="AO192" i="1"/>
  <c r="AP192" i="1"/>
  <c r="M192" i="10" s="1"/>
  <c r="AQ192" i="1"/>
  <c r="BR192" i="1"/>
  <c r="BS192" i="1"/>
  <c r="BT192" i="1"/>
  <c r="A193" i="1"/>
  <c r="C193" i="1"/>
  <c r="G193" i="1"/>
  <c r="R193" i="1"/>
  <c r="R190" i="15" s="1"/>
  <c r="S193" i="1" a="1"/>
  <c r="S193" i="1" s="1"/>
  <c r="D190" i="15" s="1"/>
  <c r="T193" i="1" a="1"/>
  <c r="T193" i="1" s="1"/>
  <c r="E190" i="15" s="1"/>
  <c r="U193" i="1" a="1"/>
  <c r="U193" i="1" s="1"/>
  <c r="BB193" i="1"/>
  <c r="AJ193" i="1"/>
  <c r="K193" i="10"/>
  <c r="AL193" i="1"/>
  <c r="AO193" i="1"/>
  <c r="AP193" i="1"/>
  <c r="M193" i="10" s="1"/>
  <c r="AQ193" i="1"/>
  <c r="BR193" i="1"/>
  <c r="BS193" i="1"/>
  <c r="BT193" i="1"/>
  <c r="A194" i="1"/>
  <c r="C194" i="1"/>
  <c r="G194" i="1"/>
  <c r="R194" i="1"/>
  <c r="R191" i="15" s="1"/>
  <c r="S194" i="1" a="1"/>
  <c r="S194" i="1" s="1"/>
  <c r="D191" i="15" s="1"/>
  <c r="T194" i="1" a="1"/>
  <c r="T194" i="1" s="1"/>
  <c r="E191" i="15" s="1"/>
  <c r="U194" i="1" a="1"/>
  <c r="U194" i="1" s="1"/>
  <c r="AI194" i="1"/>
  <c r="BB194" i="1" s="1"/>
  <c r="AJ194" i="1"/>
  <c r="AK194" i="1"/>
  <c r="K194" i="10" s="1"/>
  <c r="AL194" i="1"/>
  <c r="AO194" i="1"/>
  <c r="AP194" i="1"/>
  <c r="M194" i="10" s="1"/>
  <c r="AQ194" i="1"/>
  <c r="BR194" i="1"/>
  <c r="BS194" i="1"/>
  <c r="BT194" i="1"/>
  <c r="A195" i="1"/>
  <c r="C195" i="1"/>
  <c r="G195" i="1"/>
  <c r="R195" i="1"/>
  <c r="R192" i="15" s="1"/>
  <c r="S195" i="1" a="1"/>
  <c r="S195" i="1" s="1"/>
  <c r="D192" i="15" s="1"/>
  <c r="T195" i="1" a="1"/>
  <c r="T195" i="1" s="1"/>
  <c r="E192" i="15" s="1"/>
  <c r="U195" i="1" a="1"/>
  <c r="U195" i="1" s="1"/>
  <c r="AI195" i="1"/>
  <c r="BB195" i="1" s="1"/>
  <c r="AJ195" i="1"/>
  <c r="AK195" i="1"/>
  <c r="K195" i="10" s="1"/>
  <c r="AL195" i="1"/>
  <c r="AO195" i="1"/>
  <c r="AP195" i="1"/>
  <c r="M195" i="10" s="1"/>
  <c r="AQ195" i="1"/>
  <c r="BR195" i="1"/>
  <c r="BS195" i="1"/>
  <c r="BT195" i="1"/>
  <c r="A196" i="1"/>
  <c r="C196" i="1"/>
  <c r="G196" i="1"/>
  <c r="M196" i="1" a="1"/>
  <c r="M196" i="1" s="1"/>
  <c r="K193" i="15" s="1"/>
  <c r="N196" i="1" a="1"/>
  <c r="N196" i="1" s="1"/>
  <c r="L193" i="15" s="1"/>
  <c r="R196" i="1"/>
  <c r="R193" i="15" s="1"/>
  <c r="S196" i="1" a="1"/>
  <c r="S196" i="1" s="1"/>
  <c r="D193" i="15" s="1"/>
  <c r="T196" i="1" a="1"/>
  <c r="T196" i="1" s="1"/>
  <c r="E193" i="15" s="1"/>
  <c r="U196" i="1" a="1"/>
  <c r="U196" i="1" s="1"/>
  <c r="AI196" i="1"/>
  <c r="BB196" i="1" s="1"/>
  <c r="AJ196" i="1"/>
  <c r="AK196" i="1"/>
  <c r="K196" i="10" s="1"/>
  <c r="AL196" i="1"/>
  <c r="AO196" i="1"/>
  <c r="AP196" i="1"/>
  <c r="M196" i="10" s="1"/>
  <c r="AQ196" i="1"/>
  <c r="BR196" i="1"/>
  <c r="BS196" i="1"/>
  <c r="BT196" i="1"/>
  <c r="A197" i="1"/>
  <c r="C197" i="1"/>
  <c r="G197" i="1"/>
  <c r="R197" i="1"/>
  <c r="R194" i="15" s="1"/>
  <c r="S197" i="1" a="1"/>
  <c r="S197" i="1" s="1"/>
  <c r="D194" i="15" s="1"/>
  <c r="T197" i="1" a="1"/>
  <c r="T197" i="1" s="1"/>
  <c r="E194" i="15" s="1"/>
  <c r="U197" i="1" a="1"/>
  <c r="U197" i="1" s="1"/>
  <c r="AI197" i="1"/>
  <c r="BB197" i="1" s="1"/>
  <c r="AJ197" i="1"/>
  <c r="AK197" i="1"/>
  <c r="K197" i="10" s="1"/>
  <c r="AL197" i="1"/>
  <c r="AO197" i="1"/>
  <c r="AP197" i="1"/>
  <c r="M197" i="10" s="1"/>
  <c r="AQ197" i="1"/>
  <c r="BR197" i="1"/>
  <c r="BS197" i="1"/>
  <c r="BT197" i="1"/>
  <c r="A198" i="1"/>
  <c r="C198" i="1"/>
  <c r="G198" i="1"/>
  <c r="R198" i="1"/>
  <c r="R195" i="15" s="1"/>
  <c r="S198" i="1" a="1"/>
  <c r="S198" i="1" s="1"/>
  <c r="D195" i="15" s="1"/>
  <c r="T198" i="1" a="1"/>
  <c r="T198" i="1" s="1"/>
  <c r="E195" i="15" s="1"/>
  <c r="U198" i="1" a="1"/>
  <c r="U198" i="1" s="1"/>
  <c r="AI198" i="1"/>
  <c r="BB198" i="1" s="1"/>
  <c r="AJ198" i="1"/>
  <c r="AK198" i="1"/>
  <c r="K198" i="10" s="1"/>
  <c r="AL198" i="1"/>
  <c r="AN198" i="1"/>
  <c r="AO198" i="1"/>
  <c r="AP198" i="1"/>
  <c r="M198" i="10" s="1"/>
  <c r="AQ198" i="1"/>
  <c r="BR198" i="1"/>
  <c r="BS198" i="1"/>
  <c r="BT198" i="1"/>
  <c r="A199" i="1"/>
  <c r="C199" i="1"/>
  <c r="G199" i="1"/>
  <c r="M199" i="1" a="1"/>
  <c r="M199" i="1" s="1"/>
  <c r="K196" i="15" s="1"/>
  <c r="N199" i="1" a="1"/>
  <c r="N199" i="1" s="1"/>
  <c r="L196" i="15" s="1"/>
  <c r="R199" i="1"/>
  <c r="R196" i="15" s="1"/>
  <c r="S199" i="1" a="1"/>
  <c r="S199" i="1" s="1"/>
  <c r="D196" i="15" s="1"/>
  <c r="T199" i="1" a="1"/>
  <c r="T199" i="1" s="1"/>
  <c r="E196" i="15" s="1"/>
  <c r="U199" i="1" a="1"/>
  <c r="U199" i="1" s="1"/>
  <c r="AI199" i="1"/>
  <c r="BB199" i="1" s="1"/>
  <c r="AJ199" i="1"/>
  <c r="AK199" i="1"/>
  <c r="K199" i="10" s="1"/>
  <c r="AL199" i="1"/>
  <c r="AO199" i="1"/>
  <c r="AP199" i="1"/>
  <c r="M199" i="10" s="1"/>
  <c r="AQ199" i="1"/>
  <c r="BR199" i="1"/>
  <c r="BS199" i="1"/>
  <c r="BT199" i="1"/>
  <c r="A200" i="1"/>
  <c r="C200" i="1"/>
  <c r="G200" i="1"/>
  <c r="R200" i="1"/>
  <c r="R197" i="15" s="1"/>
  <c r="S200" i="1" a="1"/>
  <c r="S200" i="1" s="1"/>
  <c r="D197" i="15" s="1"/>
  <c r="T200" i="1" a="1"/>
  <c r="T200" i="1" s="1"/>
  <c r="E197" i="15" s="1"/>
  <c r="U200" i="1" a="1"/>
  <c r="U200" i="1" s="1"/>
  <c r="AI200" i="1"/>
  <c r="BB200" i="1" s="1"/>
  <c r="AJ200" i="1"/>
  <c r="AK200" i="1"/>
  <c r="K200" i="10" s="1"/>
  <c r="AL200" i="1"/>
  <c r="AO200" i="1"/>
  <c r="AP200" i="1"/>
  <c r="M200" i="10" s="1"/>
  <c r="AQ200" i="1"/>
  <c r="BR200" i="1"/>
  <c r="BS200" i="1"/>
  <c r="BT200" i="1"/>
  <c r="A201" i="1"/>
  <c r="C201" i="1"/>
  <c r="G201" i="1"/>
  <c r="R201" i="1"/>
  <c r="R198" i="15" s="1"/>
  <c r="S201" i="1" a="1"/>
  <c r="S201" i="1" s="1"/>
  <c r="D198" i="15" s="1"/>
  <c r="T201" i="1" a="1"/>
  <c r="T201" i="1" s="1"/>
  <c r="E198" i="15" s="1"/>
  <c r="U201" i="1" a="1"/>
  <c r="U201" i="1" s="1"/>
  <c r="AI201" i="1"/>
  <c r="BB201" i="1" s="1"/>
  <c r="AJ201" i="1"/>
  <c r="AK201" i="1"/>
  <c r="K201" i="10" s="1"/>
  <c r="AL201" i="1"/>
  <c r="AO201" i="1"/>
  <c r="AP201" i="1"/>
  <c r="AQ201" i="1"/>
  <c r="BR201" i="1"/>
  <c r="BS201" i="1"/>
  <c r="BT201" i="1"/>
  <c r="A202" i="1"/>
  <c r="C202" i="1"/>
  <c r="G202" i="1"/>
  <c r="R202" i="1"/>
  <c r="R199" i="15" s="1"/>
  <c r="S202" i="1" a="1"/>
  <c r="S202" i="1" s="1"/>
  <c r="D199" i="15" s="1"/>
  <c r="T202" i="1" a="1"/>
  <c r="T202" i="1" s="1"/>
  <c r="E199" i="15" s="1"/>
  <c r="U202" i="1" a="1"/>
  <c r="U202" i="1" s="1"/>
  <c r="AI202" i="1"/>
  <c r="BB202" i="1" s="1"/>
  <c r="AJ202" i="1"/>
  <c r="AK202" i="1"/>
  <c r="K202" i="10" s="1"/>
  <c r="AL202" i="1"/>
  <c r="AO202" i="1"/>
  <c r="AP202" i="1"/>
  <c r="M202" i="10" s="1"/>
  <c r="AQ202" i="1"/>
  <c r="BR202" i="1"/>
  <c r="BS202" i="1"/>
  <c r="BT202" i="1"/>
  <c r="A203" i="1"/>
  <c r="C203" i="1"/>
  <c r="G203" i="1"/>
  <c r="R203" i="1"/>
  <c r="R200" i="15" s="1"/>
  <c r="S203" i="1" a="1"/>
  <c r="S203" i="1" s="1"/>
  <c r="D200" i="15" s="1"/>
  <c r="T203" i="1" a="1"/>
  <c r="T203" i="1" s="1"/>
  <c r="E200" i="15" s="1"/>
  <c r="U203" i="1" a="1"/>
  <c r="U203" i="1" s="1"/>
  <c r="AI203" i="1"/>
  <c r="BB203" i="1" s="1"/>
  <c r="AJ203" i="1"/>
  <c r="AK203" i="1"/>
  <c r="K203" i="10" s="1"/>
  <c r="AL203" i="1"/>
  <c r="AO203" i="1"/>
  <c r="AP203" i="1"/>
  <c r="M203" i="10" s="1"/>
  <c r="AQ203" i="1"/>
  <c r="BR203" i="1"/>
  <c r="BS203" i="1"/>
  <c r="BT203" i="1"/>
  <c r="A204" i="1"/>
  <c r="C204" i="1"/>
  <c r="G204" i="1"/>
  <c r="M204" i="1" a="1"/>
  <c r="M204" i="1" s="1"/>
  <c r="K201" i="15" s="1"/>
  <c r="N204" i="1" a="1"/>
  <c r="N204" i="1" s="1"/>
  <c r="L201" i="15" s="1"/>
  <c r="R204" i="1"/>
  <c r="S204" i="1" a="1"/>
  <c r="S204" i="1" s="1"/>
  <c r="D201" i="15" s="1"/>
  <c r="T204" i="1" a="1"/>
  <c r="T204" i="1" s="1"/>
  <c r="E201" i="15" s="1"/>
  <c r="U204" i="1" a="1"/>
  <c r="U204" i="1" s="1"/>
  <c r="AI204" i="1"/>
  <c r="BB204" i="1" s="1"/>
  <c r="AJ204" i="1"/>
  <c r="AK204" i="1"/>
  <c r="K204" i="10" s="1"/>
  <c r="AL204" i="1"/>
  <c r="AO204" i="1"/>
  <c r="AP204" i="1"/>
  <c r="M204" i="10" s="1"/>
  <c r="AQ204" i="1"/>
  <c r="BR204" i="1"/>
  <c r="BS204" i="1"/>
  <c r="BT204" i="1"/>
  <c r="A205" i="1"/>
  <c r="C205" i="1"/>
  <c r="G205" i="1"/>
  <c r="M205" i="1" a="1"/>
  <c r="M205" i="1" s="1"/>
  <c r="K202" i="15" s="1"/>
  <c r="N205" i="1" a="1"/>
  <c r="N205" i="1" s="1"/>
  <c r="L202" i="15" s="1"/>
  <c r="R205" i="1"/>
  <c r="S205" i="1" a="1"/>
  <c r="S205" i="1" s="1"/>
  <c r="D202" i="15" s="1"/>
  <c r="T205" i="1" a="1"/>
  <c r="T205" i="1" s="1"/>
  <c r="E202" i="15" s="1"/>
  <c r="U205" i="1" a="1"/>
  <c r="U205" i="1" s="1"/>
  <c r="AI205" i="1"/>
  <c r="BB205" i="1" s="1"/>
  <c r="AJ205" i="1"/>
  <c r="AK205" i="1"/>
  <c r="K205" i="10" s="1"/>
  <c r="AL205" i="1"/>
  <c r="AO205" i="1"/>
  <c r="AP205" i="1"/>
  <c r="M205" i="10" s="1"/>
  <c r="AQ205" i="1"/>
  <c r="BR205" i="1"/>
  <c r="BS205" i="1"/>
  <c r="BT205" i="1"/>
  <c r="A206" i="1"/>
  <c r="C206" i="1"/>
  <c r="G206" i="1"/>
  <c r="M206" i="1" a="1"/>
  <c r="M206" i="1" s="1"/>
  <c r="K203" i="15" s="1"/>
  <c r="N206" i="1" a="1"/>
  <c r="N206" i="1" s="1"/>
  <c r="L203" i="15" s="1"/>
  <c r="R206" i="1"/>
  <c r="R203" i="15" s="1"/>
  <c r="S206" i="1" a="1"/>
  <c r="S206" i="1" s="1"/>
  <c r="D203" i="15" s="1"/>
  <c r="T206" i="1" a="1"/>
  <c r="T206" i="1" s="1"/>
  <c r="E203" i="15" s="1"/>
  <c r="U206" i="1" a="1"/>
  <c r="U206" i="1" s="1"/>
  <c r="AI206" i="1"/>
  <c r="BB206" i="1" s="1"/>
  <c r="AJ206" i="1"/>
  <c r="AK206" i="1"/>
  <c r="K206" i="10" s="1"/>
  <c r="AL206" i="1"/>
  <c r="AO206" i="1"/>
  <c r="AP206" i="1"/>
  <c r="M206" i="10" s="1"/>
  <c r="AQ206" i="1"/>
  <c r="BR206" i="1"/>
  <c r="BS206" i="1"/>
  <c r="BT206" i="1"/>
  <c r="A207" i="1"/>
  <c r="C207" i="1"/>
  <c r="G207" i="1"/>
  <c r="R207" i="1"/>
  <c r="R204" i="15" s="1"/>
  <c r="S207" i="1" a="1"/>
  <c r="S207" i="1" s="1"/>
  <c r="D204" i="15" s="1"/>
  <c r="T207" i="1" a="1"/>
  <c r="T207" i="1" s="1"/>
  <c r="E204" i="15" s="1"/>
  <c r="U207" i="1" a="1"/>
  <c r="U207" i="1" s="1"/>
  <c r="AI207" i="1"/>
  <c r="BB207" i="1" s="1"/>
  <c r="AJ207" i="1"/>
  <c r="AK207" i="1"/>
  <c r="K207" i="10" s="1"/>
  <c r="AL207" i="1"/>
  <c r="AN207" i="1"/>
  <c r="AO207" i="1"/>
  <c r="AP207" i="1"/>
  <c r="AQ207" i="1"/>
  <c r="BR207" i="1"/>
  <c r="BS207" i="1"/>
  <c r="BT207" i="1"/>
  <c r="A208" i="1"/>
  <c r="C208" i="1"/>
  <c r="G208" i="1"/>
  <c r="M208" i="1" a="1"/>
  <c r="M208" i="1" s="1"/>
  <c r="K205" i="15" s="1"/>
  <c r="N208" i="1" a="1"/>
  <c r="N208" i="1" s="1"/>
  <c r="L205" i="15" s="1"/>
  <c r="R208" i="1"/>
  <c r="R205" i="15" s="1"/>
  <c r="S208" i="1" a="1"/>
  <c r="S208" i="1" s="1"/>
  <c r="D205" i="15" s="1"/>
  <c r="T208" i="1" a="1"/>
  <c r="T208" i="1" s="1"/>
  <c r="E205" i="15" s="1"/>
  <c r="U208" i="1" a="1"/>
  <c r="U208" i="1" s="1"/>
  <c r="AI208" i="1"/>
  <c r="BB208" i="1" s="1"/>
  <c r="AJ208" i="1"/>
  <c r="AK208" i="1"/>
  <c r="K208" i="10" s="1"/>
  <c r="AL208" i="1"/>
  <c r="AO208" i="1"/>
  <c r="AP208" i="1"/>
  <c r="M208" i="10" s="1"/>
  <c r="AQ208" i="1"/>
  <c r="BR208" i="1"/>
  <c r="BS208" i="1"/>
  <c r="BT208" i="1"/>
  <c r="A209" i="1"/>
  <c r="C209" i="1"/>
  <c r="G209" i="1"/>
  <c r="M209" i="1" a="1"/>
  <c r="M209" i="1" s="1"/>
  <c r="K206" i="15" s="1"/>
  <c r="N209" i="1" a="1"/>
  <c r="N209" i="1" s="1"/>
  <c r="L206" i="15" s="1"/>
  <c r="R209" i="1"/>
  <c r="R206" i="15" s="1"/>
  <c r="S209" i="1" a="1"/>
  <c r="S209" i="1" s="1"/>
  <c r="D206" i="15" s="1"/>
  <c r="T209" i="1" a="1"/>
  <c r="T209" i="1" s="1"/>
  <c r="E206" i="15" s="1"/>
  <c r="U209" i="1" a="1"/>
  <c r="U209" i="1" s="1"/>
  <c r="AI209" i="1"/>
  <c r="BB209" i="1" s="1"/>
  <c r="AJ209" i="1"/>
  <c r="AK209" i="1"/>
  <c r="K209" i="10" s="1"/>
  <c r="AL209" i="1"/>
  <c r="AO209" i="1"/>
  <c r="M209" i="10"/>
  <c r="BR209" i="1"/>
  <c r="BS209" i="1"/>
  <c r="BT209" i="1"/>
  <c r="A210" i="1"/>
  <c r="C210" i="1"/>
  <c r="G210" i="1"/>
  <c r="R210" i="1"/>
  <c r="R207" i="15" s="1"/>
  <c r="S210" i="1" a="1"/>
  <c r="S210" i="1" s="1"/>
  <c r="D207" i="15" s="1"/>
  <c r="T210" i="1" a="1"/>
  <c r="T210" i="1" s="1"/>
  <c r="E207" i="15" s="1"/>
  <c r="U210" i="1" a="1"/>
  <c r="U210" i="1" s="1"/>
  <c r="AI210" i="1"/>
  <c r="BB210" i="1" s="1"/>
  <c r="AJ210" i="1"/>
  <c r="AK210" i="1"/>
  <c r="K210" i="10" s="1"/>
  <c r="AL210" i="1"/>
  <c r="AO210" i="1"/>
  <c r="BR210" i="1"/>
  <c r="BS210" i="1"/>
  <c r="BT210" i="1"/>
  <c r="A211" i="1"/>
  <c r="C211" i="1"/>
  <c r="G211" i="1"/>
  <c r="M211" i="1" a="1"/>
  <c r="M211" i="1" s="1"/>
  <c r="K208" i="15" s="1"/>
  <c r="N211" i="1" a="1"/>
  <c r="N211" i="1" s="1"/>
  <c r="L208" i="15" s="1"/>
  <c r="R211" i="1"/>
  <c r="R208" i="15" s="1"/>
  <c r="S211" i="1" a="1"/>
  <c r="S211" i="1" s="1"/>
  <c r="D208" i="15" s="1"/>
  <c r="T211" i="1" a="1"/>
  <c r="T211" i="1" s="1"/>
  <c r="E208" i="15" s="1"/>
  <c r="U211" i="1" a="1"/>
  <c r="U211" i="1" s="1"/>
  <c r="AI211" i="1"/>
  <c r="BB211" i="1" s="1"/>
  <c r="AJ211" i="1"/>
  <c r="AK211" i="1"/>
  <c r="K211" i="10" s="1"/>
  <c r="AL211" i="1"/>
  <c r="AO211" i="1"/>
  <c r="AP211" i="1"/>
  <c r="M211" i="10" s="1"/>
  <c r="AQ211" i="1"/>
  <c r="BR211" i="1"/>
  <c r="BS211" i="1"/>
  <c r="BT211" i="1"/>
  <c r="A212" i="1"/>
  <c r="C212" i="1"/>
  <c r="G212" i="1"/>
  <c r="R212" i="1"/>
  <c r="R209" i="15" s="1"/>
  <c r="S212" i="1" a="1"/>
  <c r="S212" i="1" s="1"/>
  <c r="D209" i="15" s="1"/>
  <c r="T212" i="1" a="1"/>
  <c r="T212" i="1" s="1"/>
  <c r="E209" i="15" s="1"/>
  <c r="U212" i="1" a="1"/>
  <c r="U212" i="1" s="1"/>
  <c r="AI212" i="1"/>
  <c r="BB212" i="1" s="1"/>
  <c r="AJ212" i="1"/>
  <c r="AK212" i="1"/>
  <c r="K212" i="10" s="1"/>
  <c r="AL212" i="1"/>
  <c r="AO212" i="1"/>
  <c r="AP212" i="1"/>
  <c r="M212" i="10" s="1"/>
  <c r="AQ212" i="1"/>
  <c r="BR212" i="1"/>
  <c r="BS212" i="1"/>
  <c r="BT212" i="1"/>
  <c r="A213" i="1"/>
  <c r="C213" i="1"/>
  <c r="G213" i="1"/>
  <c r="M213" i="1" a="1"/>
  <c r="M213" i="1" s="1"/>
  <c r="K210" i="15" s="1"/>
  <c r="N213" i="1" a="1"/>
  <c r="N213" i="1" s="1"/>
  <c r="L210" i="15" s="1"/>
  <c r="R213" i="1"/>
  <c r="R210" i="15" s="1"/>
  <c r="S213" i="1" a="1"/>
  <c r="S213" i="1" s="1"/>
  <c r="D210" i="15" s="1"/>
  <c r="T213" i="1" a="1"/>
  <c r="T213" i="1" s="1"/>
  <c r="E210" i="15" s="1"/>
  <c r="U213" i="1" a="1"/>
  <c r="U213" i="1" s="1"/>
  <c r="AI213" i="1"/>
  <c r="BB213" i="1" s="1"/>
  <c r="AJ213" i="1"/>
  <c r="AK213" i="1"/>
  <c r="K213" i="10" s="1"/>
  <c r="AL213" i="1"/>
  <c r="AO213" i="1"/>
  <c r="AP213" i="1"/>
  <c r="M213" i="10" s="1"/>
  <c r="AQ213" i="1"/>
  <c r="BR213" i="1"/>
  <c r="BS213" i="1"/>
  <c r="BT213" i="1"/>
  <c r="A214" i="1"/>
  <c r="C214" i="1"/>
  <c r="G214" i="1"/>
  <c r="M214" i="1" a="1"/>
  <c r="M214" i="1" s="1"/>
  <c r="K211" i="15" s="1"/>
  <c r="N214" i="1" a="1"/>
  <c r="N214" i="1" s="1"/>
  <c r="L211" i="15" s="1"/>
  <c r="R214" i="1"/>
  <c r="R211" i="15" s="1"/>
  <c r="S214" i="1" a="1"/>
  <c r="S214" i="1" s="1"/>
  <c r="D211" i="15" s="1"/>
  <c r="T214" i="1" a="1"/>
  <c r="T214" i="1" s="1"/>
  <c r="E211" i="15" s="1"/>
  <c r="U214" i="1" a="1"/>
  <c r="U214" i="1" s="1"/>
  <c r="AI214" i="1"/>
  <c r="BB214" i="1" s="1"/>
  <c r="AJ214" i="1"/>
  <c r="AK214" i="1"/>
  <c r="K214" i="10" s="1"/>
  <c r="AL214" i="1"/>
  <c r="AO214" i="1"/>
  <c r="AP214" i="1"/>
  <c r="M214" i="10" s="1"/>
  <c r="AQ214" i="1"/>
  <c r="BR214" i="1"/>
  <c r="BS214" i="1"/>
  <c r="BT214" i="1"/>
  <c r="A215" i="1"/>
  <c r="C215" i="1"/>
  <c r="G215" i="1"/>
  <c r="M215" i="1" a="1"/>
  <c r="M215" i="1" s="1"/>
  <c r="K212" i="15" s="1"/>
  <c r="N215" i="1" a="1"/>
  <c r="N215" i="1" s="1"/>
  <c r="L212" i="15" s="1"/>
  <c r="R215" i="1"/>
  <c r="S215" i="1" a="1"/>
  <c r="S215" i="1" s="1"/>
  <c r="D212" i="15" s="1"/>
  <c r="T215" i="1" a="1"/>
  <c r="T215" i="1" s="1"/>
  <c r="E212" i="15" s="1"/>
  <c r="U215" i="1" a="1"/>
  <c r="U215" i="1" s="1"/>
  <c r="AI215" i="1"/>
  <c r="BB215" i="1" s="1"/>
  <c r="AJ215" i="1"/>
  <c r="AK215" i="1"/>
  <c r="K215" i="10" s="1"/>
  <c r="AL215" i="1"/>
  <c r="AO215" i="1"/>
  <c r="AP215" i="1"/>
  <c r="M215" i="10" s="1"/>
  <c r="AQ215" i="1"/>
  <c r="BR215" i="1"/>
  <c r="BS215" i="1"/>
  <c r="BT215" i="1"/>
  <c r="A216" i="1"/>
  <c r="C216" i="1"/>
  <c r="G216" i="1"/>
  <c r="R216" i="1"/>
  <c r="R213" i="15" s="1"/>
  <c r="S216" i="1" a="1"/>
  <c r="S216" i="1" s="1"/>
  <c r="D213" i="15" s="1"/>
  <c r="T216" i="1" a="1"/>
  <c r="T216" i="1" s="1"/>
  <c r="E213" i="15" s="1"/>
  <c r="U216" i="1" a="1"/>
  <c r="U216" i="1" s="1"/>
  <c r="AI216" i="1"/>
  <c r="BB216" i="1" s="1"/>
  <c r="AJ216" i="1"/>
  <c r="AK216" i="1"/>
  <c r="K216" i="10" s="1"/>
  <c r="AL216" i="1"/>
  <c r="AN216" i="1"/>
  <c r="AO216" i="1"/>
  <c r="AP216" i="1"/>
  <c r="M216" i="10" s="1"/>
  <c r="AQ216" i="1"/>
  <c r="BR216" i="1"/>
  <c r="BS216" i="1"/>
  <c r="BT216" i="1"/>
  <c r="A217" i="1"/>
  <c r="C217" i="1"/>
  <c r="G217" i="1"/>
  <c r="R217" i="1"/>
  <c r="R214" i="15" s="1"/>
  <c r="S217" i="1" a="1"/>
  <c r="S217" i="1" s="1"/>
  <c r="D214" i="15" s="1"/>
  <c r="T217" i="1" a="1"/>
  <c r="T217" i="1" s="1"/>
  <c r="E214" i="15" s="1"/>
  <c r="U217" i="1" a="1"/>
  <c r="U217" i="1" s="1"/>
  <c r="AI217" i="1"/>
  <c r="BB217" i="1" s="1"/>
  <c r="AJ217" i="1"/>
  <c r="AK217" i="1"/>
  <c r="K217" i="10" s="1"/>
  <c r="AL217" i="1"/>
  <c r="AO217" i="1"/>
  <c r="AP217" i="1"/>
  <c r="M217" i="10" s="1"/>
  <c r="AQ217" i="1"/>
  <c r="BR217" i="1"/>
  <c r="BS217" i="1"/>
  <c r="BT217" i="1"/>
  <c r="A218" i="1"/>
  <c r="C218" i="1"/>
  <c r="G218" i="1"/>
  <c r="R218" i="1"/>
  <c r="R215" i="15" s="1"/>
  <c r="S218" i="1" a="1"/>
  <c r="S218" i="1" s="1"/>
  <c r="D215" i="15" s="1"/>
  <c r="T218" i="1" a="1"/>
  <c r="T218" i="1" s="1"/>
  <c r="E215" i="15" s="1"/>
  <c r="U218" i="1" a="1"/>
  <c r="U218" i="1" s="1"/>
  <c r="AI218" i="1"/>
  <c r="BB218" i="1" s="1"/>
  <c r="AJ218" i="1"/>
  <c r="AK218" i="1"/>
  <c r="K218" i="10" s="1"/>
  <c r="AL218" i="1"/>
  <c r="AN218" i="1"/>
  <c r="AO218" i="1"/>
  <c r="AP218" i="1"/>
  <c r="M218" i="10" s="1"/>
  <c r="AQ218" i="1"/>
  <c r="BR218" i="1"/>
  <c r="BS218" i="1"/>
  <c r="BT218" i="1"/>
  <c r="A219" i="1"/>
  <c r="C219" i="1"/>
  <c r="G219" i="1"/>
  <c r="R219" i="1"/>
  <c r="R216" i="15" s="1"/>
  <c r="S219" i="1" a="1"/>
  <c r="S219" i="1" s="1"/>
  <c r="D216" i="15" s="1"/>
  <c r="T219" i="1" a="1"/>
  <c r="T219" i="1" s="1"/>
  <c r="E216" i="15" s="1"/>
  <c r="U219" i="1" a="1"/>
  <c r="U219" i="1" s="1"/>
  <c r="AI219" i="1"/>
  <c r="BB219" i="1" s="1"/>
  <c r="AJ219" i="1"/>
  <c r="AK219" i="1"/>
  <c r="K219" i="10" s="1"/>
  <c r="AL219" i="1"/>
  <c r="AN219" i="1"/>
  <c r="AO219" i="1"/>
  <c r="AP219" i="1"/>
  <c r="AQ219" i="1"/>
  <c r="BR219" i="1"/>
  <c r="BS219" i="1"/>
  <c r="BT219" i="1"/>
  <c r="A220" i="1"/>
  <c r="C220" i="1"/>
  <c r="G220" i="1"/>
  <c r="R220" i="1"/>
  <c r="R217" i="15" s="1"/>
  <c r="S220" i="1" a="1"/>
  <c r="S220" i="1" s="1"/>
  <c r="D217" i="15" s="1"/>
  <c r="T220" i="1" a="1"/>
  <c r="T220" i="1" s="1"/>
  <c r="E217" i="15" s="1"/>
  <c r="U220" i="1" a="1"/>
  <c r="U220" i="1" s="1"/>
  <c r="AI220" i="1"/>
  <c r="BB220" i="1" s="1"/>
  <c r="AJ220" i="1"/>
  <c r="AK220" i="1"/>
  <c r="K220" i="10" s="1"/>
  <c r="AL220" i="1"/>
  <c r="AO220" i="1"/>
  <c r="M220" i="10"/>
  <c r="BR220" i="1"/>
  <c r="BS220" i="1"/>
  <c r="BT220" i="1"/>
  <c r="A221" i="1"/>
  <c r="C221" i="1"/>
  <c r="G221" i="1"/>
  <c r="M221" i="1" a="1"/>
  <c r="M221" i="1" s="1"/>
  <c r="K218" i="15" s="1"/>
  <c r="N221" i="1" a="1"/>
  <c r="N221" i="1" s="1"/>
  <c r="L218" i="15" s="1"/>
  <c r="R221" i="1"/>
  <c r="S221" i="1" a="1"/>
  <c r="S221" i="1" s="1"/>
  <c r="D218" i="15" s="1"/>
  <c r="T221" i="1" a="1"/>
  <c r="T221" i="1" s="1"/>
  <c r="E218" i="15" s="1"/>
  <c r="U221" i="1" a="1"/>
  <c r="U221" i="1" s="1"/>
  <c r="AI221" i="1"/>
  <c r="BB221" i="1" s="1"/>
  <c r="AJ221" i="1"/>
  <c r="AK221" i="1"/>
  <c r="K221" i="10" s="1"/>
  <c r="AL221" i="1"/>
  <c r="AO221" i="1"/>
  <c r="AP221" i="1"/>
  <c r="M221" i="10" s="1"/>
  <c r="AQ221" i="1"/>
  <c r="BR221" i="1"/>
  <c r="BS221" i="1"/>
  <c r="BT221" i="1"/>
  <c r="A222" i="1"/>
  <c r="C222" i="1"/>
  <c r="G222" i="1"/>
  <c r="M222" i="1" a="1"/>
  <c r="M222" i="1" s="1"/>
  <c r="K219" i="15" s="1"/>
  <c r="N222" i="1" a="1"/>
  <c r="N222" i="1" s="1"/>
  <c r="L219" i="15" s="1"/>
  <c r="R222" i="1"/>
  <c r="S222" i="1" a="1"/>
  <c r="S222" i="1" s="1"/>
  <c r="D219" i="15" s="1"/>
  <c r="T222" i="1" a="1"/>
  <c r="T222" i="1" s="1"/>
  <c r="E219" i="15" s="1"/>
  <c r="U222" i="1" a="1"/>
  <c r="U222" i="1" s="1"/>
  <c r="AI222" i="1"/>
  <c r="BB222" i="1" s="1"/>
  <c r="AJ222" i="1"/>
  <c r="AK222" i="1"/>
  <c r="K222" i="10" s="1"/>
  <c r="AL222" i="1"/>
  <c r="AO222" i="1"/>
  <c r="AP222" i="1"/>
  <c r="AQ222" i="1"/>
  <c r="BR222" i="1"/>
  <c r="BS222" i="1"/>
  <c r="BT222" i="1"/>
  <c r="A223" i="1"/>
  <c r="C223" i="1"/>
  <c r="G223" i="1"/>
  <c r="R223" i="1"/>
  <c r="R220" i="15" s="1"/>
  <c r="S223" i="1" a="1"/>
  <c r="S223" i="1" s="1"/>
  <c r="D220" i="15" s="1"/>
  <c r="T223" i="1" a="1"/>
  <c r="T223" i="1" s="1"/>
  <c r="E220" i="15" s="1"/>
  <c r="U223" i="1" a="1"/>
  <c r="U223" i="1" s="1"/>
  <c r="AI223" i="1"/>
  <c r="BB223" i="1" s="1"/>
  <c r="AJ223" i="1"/>
  <c r="AK223" i="1"/>
  <c r="K223" i="10" s="1"/>
  <c r="AL223" i="1"/>
  <c r="AO223" i="1"/>
  <c r="AP223" i="1"/>
  <c r="AQ223" i="1"/>
  <c r="BR223" i="1"/>
  <c r="BS223" i="1"/>
  <c r="BT223" i="1"/>
  <c r="A224" i="1"/>
  <c r="C224" i="1"/>
  <c r="G224" i="1"/>
  <c r="R224" i="1"/>
  <c r="R221" i="15" s="1"/>
  <c r="S224" i="1" a="1"/>
  <c r="S224" i="1" s="1"/>
  <c r="D221" i="15" s="1"/>
  <c r="T224" i="1" a="1"/>
  <c r="T224" i="1" s="1"/>
  <c r="E221" i="15" s="1"/>
  <c r="U224" i="1" a="1"/>
  <c r="U224" i="1" s="1"/>
  <c r="AI224" i="1"/>
  <c r="BB224" i="1" s="1"/>
  <c r="AJ224" i="1"/>
  <c r="AK224" i="1"/>
  <c r="K224" i="10" s="1"/>
  <c r="AL224" i="1"/>
  <c r="AN224" i="1"/>
  <c r="AO224" i="1"/>
  <c r="AP224" i="1"/>
  <c r="M224" i="10" s="1"/>
  <c r="AQ224" i="1"/>
  <c r="BR224" i="1"/>
  <c r="BS224" i="1"/>
  <c r="BT224" i="1"/>
  <c r="A225" i="1"/>
  <c r="C225" i="1"/>
  <c r="G225" i="1"/>
  <c r="R225" i="1"/>
  <c r="R222" i="15" s="1"/>
  <c r="S225" i="1" a="1"/>
  <c r="S225" i="1" s="1"/>
  <c r="D222" i="15" s="1"/>
  <c r="T225" i="1" a="1"/>
  <c r="T225" i="1" s="1"/>
  <c r="E222" i="15" s="1"/>
  <c r="U225" i="1" a="1"/>
  <c r="U225" i="1" s="1"/>
  <c r="AI225" i="1"/>
  <c r="BB225" i="1" s="1"/>
  <c r="AJ225" i="1"/>
  <c r="AK225" i="1"/>
  <c r="K225" i="10" s="1"/>
  <c r="AL225" i="1"/>
  <c r="AO225" i="1"/>
  <c r="AP225" i="1"/>
  <c r="M225" i="10" s="1"/>
  <c r="AQ225" i="1"/>
  <c r="BR225" i="1"/>
  <c r="BS225" i="1"/>
  <c r="BT225" i="1"/>
  <c r="A226" i="1"/>
  <c r="C226" i="1"/>
  <c r="G226" i="1"/>
  <c r="R226" i="1"/>
  <c r="R223" i="15" s="1"/>
  <c r="S226" i="1" a="1"/>
  <c r="S226" i="1" s="1"/>
  <c r="D223" i="15" s="1"/>
  <c r="T226" i="1" a="1"/>
  <c r="T226" i="1" s="1"/>
  <c r="E223" i="15" s="1"/>
  <c r="U226" i="1" a="1"/>
  <c r="U226" i="1" s="1"/>
  <c r="AI226" i="1"/>
  <c r="BB226" i="1" s="1"/>
  <c r="AJ226" i="1"/>
  <c r="AK226" i="1"/>
  <c r="K226" i="10" s="1"/>
  <c r="AL226" i="1"/>
  <c r="AO226" i="1"/>
  <c r="AP226" i="1"/>
  <c r="AQ226" i="1"/>
  <c r="BR226" i="1"/>
  <c r="BS226" i="1"/>
  <c r="BT226" i="1"/>
  <c r="A227" i="1"/>
  <c r="C227" i="1"/>
  <c r="G227" i="1"/>
  <c r="R227" i="1"/>
  <c r="R224" i="15" s="1"/>
  <c r="S227" i="1" a="1"/>
  <c r="S227" i="1" s="1"/>
  <c r="D224" i="15" s="1"/>
  <c r="T227" i="1" a="1"/>
  <c r="T227" i="1" s="1"/>
  <c r="E224" i="15" s="1"/>
  <c r="U227" i="1" a="1"/>
  <c r="U227" i="1" s="1"/>
  <c r="AI227" i="1"/>
  <c r="BB227" i="1" s="1"/>
  <c r="AJ227" i="1"/>
  <c r="AK227" i="1"/>
  <c r="K227" i="10" s="1"/>
  <c r="AL227" i="1"/>
  <c r="AO227" i="1"/>
  <c r="AP227" i="1"/>
  <c r="M227" i="10" s="1"/>
  <c r="AQ227" i="1"/>
  <c r="BR227" i="1"/>
  <c r="BS227" i="1"/>
  <c r="BT227" i="1"/>
  <c r="A228" i="1"/>
  <c r="C228" i="1"/>
  <c r="G228" i="1"/>
  <c r="R228" i="1"/>
  <c r="R225" i="15" s="1"/>
  <c r="S228" i="1" a="1"/>
  <c r="S228" i="1" s="1"/>
  <c r="D225" i="15" s="1"/>
  <c r="T228" i="1" a="1"/>
  <c r="T228" i="1" s="1"/>
  <c r="E225" i="15" s="1"/>
  <c r="U228" i="1" a="1"/>
  <c r="U228" i="1" s="1"/>
  <c r="AI228" i="1"/>
  <c r="BB228" i="1" s="1"/>
  <c r="AJ228" i="1"/>
  <c r="AK228" i="1"/>
  <c r="K228" i="10" s="1"/>
  <c r="AL228" i="1"/>
  <c r="AO228" i="1"/>
  <c r="AP228" i="1"/>
  <c r="M228" i="10" s="1"/>
  <c r="AQ228" i="1"/>
  <c r="BR228" i="1"/>
  <c r="BS228" i="1"/>
  <c r="BT228" i="1"/>
  <c r="A229" i="1"/>
  <c r="C229" i="1"/>
  <c r="G229" i="1"/>
  <c r="R229" i="1"/>
  <c r="R226" i="15" s="1"/>
  <c r="S229" i="1" a="1"/>
  <c r="S229" i="1" s="1"/>
  <c r="D226" i="15" s="1"/>
  <c r="T229" i="1" a="1"/>
  <c r="T229" i="1" s="1"/>
  <c r="E226" i="15" s="1"/>
  <c r="U229" i="1" a="1"/>
  <c r="U229" i="1" s="1"/>
  <c r="AI229" i="1"/>
  <c r="BB229" i="1" s="1"/>
  <c r="AJ229" i="1"/>
  <c r="AK229" i="1"/>
  <c r="K229" i="10" s="1"/>
  <c r="AL229" i="1"/>
  <c r="AO229" i="1"/>
  <c r="AP229" i="1"/>
  <c r="M229" i="10" s="1"/>
  <c r="AQ229" i="1"/>
  <c r="BR229" i="1"/>
  <c r="BS229" i="1"/>
  <c r="BT229" i="1"/>
  <c r="A230" i="1"/>
  <c r="C230" i="1"/>
  <c r="G230" i="1"/>
  <c r="R230" i="1"/>
  <c r="R227" i="15" s="1"/>
  <c r="S230" i="1" a="1"/>
  <c r="S230" i="1" s="1"/>
  <c r="D227" i="15" s="1"/>
  <c r="T230" i="1" a="1"/>
  <c r="T230" i="1" s="1"/>
  <c r="E227" i="15" s="1"/>
  <c r="U230" i="1" a="1"/>
  <c r="U230" i="1" s="1"/>
  <c r="AI230" i="1"/>
  <c r="BB230" i="1" s="1"/>
  <c r="AJ230" i="1"/>
  <c r="AK230" i="1"/>
  <c r="K230" i="10" s="1"/>
  <c r="AL230" i="1"/>
  <c r="AO230" i="1"/>
  <c r="M230" i="10"/>
  <c r="AQ230" i="1"/>
  <c r="BR230" i="1"/>
  <c r="BS230" i="1"/>
  <c r="BT230" i="1"/>
  <c r="A231" i="1"/>
  <c r="C231" i="1"/>
  <c r="G231" i="1"/>
  <c r="R231" i="1"/>
  <c r="R228" i="15" s="1"/>
  <c r="S231" i="1" a="1"/>
  <c r="S231" i="1" s="1"/>
  <c r="D228" i="15" s="1"/>
  <c r="T231" i="1" a="1"/>
  <c r="T231" i="1" s="1"/>
  <c r="E228" i="15" s="1"/>
  <c r="U231" i="1" a="1"/>
  <c r="U231" i="1" s="1"/>
  <c r="AI231" i="1"/>
  <c r="BB231" i="1" s="1"/>
  <c r="AJ231" i="1"/>
  <c r="AK231" i="1"/>
  <c r="K231" i="10" s="1"/>
  <c r="AL231" i="1"/>
  <c r="M231" i="10"/>
  <c r="BR231" i="1"/>
  <c r="BS231" i="1"/>
  <c r="BT231" i="1"/>
  <c r="A232" i="1"/>
  <c r="C232" i="1"/>
  <c r="G232" i="1"/>
  <c r="M232" i="1" a="1"/>
  <c r="M232" i="1" s="1"/>
  <c r="K229" i="15" s="1"/>
  <c r="N232" i="1" a="1"/>
  <c r="N232" i="1" s="1"/>
  <c r="L229" i="15" s="1"/>
  <c r="R232" i="1"/>
  <c r="R229" i="15" s="1"/>
  <c r="S232" i="1" a="1"/>
  <c r="S232" i="1" s="1"/>
  <c r="D229" i="15" s="1"/>
  <c r="T232" i="1" a="1"/>
  <c r="T232" i="1" s="1"/>
  <c r="E229" i="15" s="1"/>
  <c r="U232" i="1" a="1"/>
  <c r="U232" i="1" s="1"/>
  <c r="AI232" i="1"/>
  <c r="BB232" i="1" s="1"/>
  <c r="AJ232" i="1"/>
  <c r="AK232" i="1"/>
  <c r="K232" i="10" s="1"/>
  <c r="AL232" i="1"/>
  <c r="AO232" i="1"/>
  <c r="AP232" i="1"/>
  <c r="M232" i="10" s="1"/>
  <c r="AQ232" i="1"/>
  <c r="BR232" i="1"/>
  <c r="BS232" i="1"/>
  <c r="BT232" i="1"/>
  <c r="A233" i="1"/>
  <c r="C233" i="1"/>
  <c r="G233" i="1"/>
  <c r="R233" i="1"/>
  <c r="R230" i="15" s="1"/>
  <c r="S233" i="1" a="1"/>
  <c r="S233" i="1" s="1"/>
  <c r="D230" i="15" s="1"/>
  <c r="T233" i="1" a="1"/>
  <c r="T233" i="1" s="1"/>
  <c r="E230" i="15" s="1"/>
  <c r="U233" i="1" a="1"/>
  <c r="U233" i="1" s="1"/>
  <c r="AI233" i="1"/>
  <c r="BB233" i="1" s="1"/>
  <c r="AJ233" i="1"/>
  <c r="AK233" i="1"/>
  <c r="K233" i="10" s="1"/>
  <c r="AL233" i="1"/>
  <c r="AO233" i="1"/>
  <c r="AP233" i="1"/>
  <c r="M233" i="10" s="1"/>
  <c r="AQ233" i="1"/>
  <c r="BR233" i="1"/>
  <c r="BS233" i="1"/>
  <c r="BT233" i="1"/>
  <c r="A234" i="1"/>
  <c r="C234" i="1"/>
  <c r="G234" i="1"/>
  <c r="R234" i="1"/>
  <c r="R231" i="15" s="1"/>
  <c r="S234" i="1" a="1"/>
  <c r="S234" i="1" s="1"/>
  <c r="D231" i="15" s="1"/>
  <c r="T234" i="1" a="1"/>
  <c r="T234" i="1" s="1"/>
  <c r="E231" i="15" s="1"/>
  <c r="U234" i="1" a="1"/>
  <c r="U234" i="1" s="1"/>
  <c r="AI234" i="1"/>
  <c r="BB234" i="1" s="1"/>
  <c r="AJ234" i="1"/>
  <c r="AK234" i="1"/>
  <c r="K234" i="10" s="1"/>
  <c r="AL234" i="1"/>
  <c r="AO234" i="1"/>
  <c r="AP234" i="1"/>
  <c r="M234" i="10" s="1"/>
  <c r="AQ234" i="1"/>
  <c r="BR234" i="1"/>
  <c r="BS234" i="1"/>
  <c r="BT234" i="1"/>
  <c r="A235" i="1"/>
  <c r="C235" i="1"/>
  <c r="G235" i="1"/>
  <c r="R235" i="1"/>
  <c r="R232" i="15" s="1"/>
  <c r="S235" i="1" a="1"/>
  <c r="S235" i="1" s="1"/>
  <c r="D232" i="15" s="1"/>
  <c r="T235" i="1" a="1"/>
  <c r="T235" i="1" s="1"/>
  <c r="E232" i="15" s="1"/>
  <c r="U235" i="1" a="1"/>
  <c r="U235" i="1" s="1"/>
  <c r="AI235" i="1"/>
  <c r="BB235" i="1" s="1"/>
  <c r="AJ235" i="1"/>
  <c r="AK235" i="1"/>
  <c r="K235" i="10" s="1"/>
  <c r="AL235" i="1"/>
  <c r="AO235" i="1"/>
  <c r="AP235" i="1"/>
  <c r="AQ235" i="1"/>
  <c r="BR235" i="1"/>
  <c r="BS235" i="1"/>
  <c r="BT235" i="1"/>
  <c r="A236" i="1"/>
  <c r="C236" i="1"/>
  <c r="G236" i="1"/>
  <c r="R236" i="1"/>
  <c r="R233" i="15" s="1"/>
  <c r="S236" i="1" a="1"/>
  <c r="S236" i="1" s="1"/>
  <c r="D233" i="15" s="1"/>
  <c r="T236" i="1" a="1"/>
  <c r="T236" i="1" s="1"/>
  <c r="E233" i="15" s="1"/>
  <c r="U236" i="1" a="1"/>
  <c r="U236" i="1" s="1"/>
  <c r="AI236" i="1"/>
  <c r="BB236" i="1" s="1"/>
  <c r="AJ236" i="1"/>
  <c r="AK236" i="1"/>
  <c r="K236" i="10" s="1"/>
  <c r="AL236" i="1"/>
  <c r="AO236" i="1"/>
  <c r="AP236" i="1"/>
  <c r="M236" i="10" s="1"/>
  <c r="AQ236" i="1"/>
  <c r="BR236" i="1"/>
  <c r="BS236" i="1"/>
  <c r="BT236" i="1"/>
  <c r="A237" i="1"/>
  <c r="C237" i="1"/>
  <c r="G237" i="1"/>
  <c r="R237" i="1"/>
  <c r="R234" i="15" s="1"/>
  <c r="S237" i="1" a="1"/>
  <c r="S237" i="1" s="1"/>
  <c r="D234" i="15" s="1"/>
  <c r="T237" i="1" a="1"/>
  <c r="T237" i="1" s="1"/>
  <c r="E234" i="15" s="1"/>
  <c r="U237" i="1" a="1"/>
  <c r="U237" i="1" s="1"/>
  <c r="AI237" i="1"/>
  <c r="BB237" i="1" s="1"/>
  <c r="AJ237" i="1"/>
  <c r="AK237" i="1"/>
  <c r="K237" i="10" s="1"/>
  <c r="AL237" i="1"/>
  <c r="AO237" i="1"/>
  <c r="AP237" i="1"/>
  <c r="M237" i="10" s="1"/>
  <c r="AQ237" i="1"/>
  <c r="BR237" i="1"/>
  <c r="BS237" i="1"/>
  <c r="BT237" i="1"/>
  <c r="A238" i="1"/>
  <c r="C238" i="1"/>
  <c r="G238" i="1"/>
  <c r="R238" i="1"/>
  <c r="R235" i="15" s="1"/>
  <c r="S238" i="1" a="1"/>
  <c r="S238" i="1" s="1"/>
  <c r="D235" i="15" s="1"/>
  <c r="T238" i="1" a="1"/>
  <c r="T238" i="1" s="1"/>
  <c r="E235" i="15" s="1"/>
  <c r="U238" i="1" a="1"/>
  <c r="U238" i="1" s="1"/>
  <c r="AI238" i="1"/>
  <c r="BB238" i="1" s="1"/>
  <c r="AJ238" i="1"/>
  <c r="AK238" i="1"/>
  <c r="K238" i="10" s="1"/>
  <c r="AL238" i="1"/>
  <c r="AO238" i="1"/>
  <c r="AP238" i="1"/>
  <c r="AQ238" i="1"/>
  <c r="BR238" i="1"/>
  <c r="BS238" i="1"/>
  <c r="BT238" i="1"/>
  <c r="A239" i="1"/>
  <c r="C239" i="1"/>
  <c r="G239" i="1"/>
  <c r="R239" i="1"/>
  <c r="R236" i="15" s="1"/>
  <c r="S239" i="1" a="1"/>
  <c r="S239" i="1" s="1"/>
  <c r="D236" i="15" s="1"/>
  <c r="T239" i="1" a="1"/>
  <c r="T239" i="1" s="1"/>
  <c r="E236" i="15" s="1"/>
  <c r="U239" i="1" a="1"/>
  <c r="U239" i="1" s="1"/>
  <c r="AI239" i="1"/>
  <c r="BB239" i="1" s="1"/>
  <c r="AJ239" i="1"/>
  <c r="AK239" i="1"/>
  <c r="K239" i="10" s="1"/>
  <c r="AL239" i="1"/>
  <c r="AO239" i="1"/>
  <c r="AP239" i="1"/>
  <c r="M239" i="10" s="1"/>
  <c r="AQ239" i="1"/>
  <c r="BR239" i="1"/>
  <c r="BS239" i="1"/>
  <c r="BT239" i="1"/>
  <c r="A240" i="1"/>
  <c r="C240" i="1"/>
  <c r="G240" i="1"/>
  <c r="R240" i="1"/>
  <c r="R237" i="15" s="1"/>
  <c r="S240" i="1" a="1"/>
  <c r="S240" i="1" s="1"/>
  <c r="D237" i="15" s="1"/>
  <c r="T240" i="1" a="1"/>
  <c r="T240" i="1" s="1"/>
  <c r="E237" i="15" s="1"/>
  <c r="U240" i="1" a="1"/>
  <c r="U240" i="1" s="1"/>
  <c r="AI240" i="1"/>
  <c r="BB240" i="1" s="1"/>
  <c r="AJ240" i="1"/>
  <c r="AK240" i="1"/>
  <c r="K240" i="10" s="1"/>
  <c r="AL240" i="1"/>
  <c r="AO240" i="1"/>
  <c r="AP240" i="1"/>
  <c r="M240" i="10" s="1"/>
  <c r="AQ240" i="1"/>
  <c r="BR240" i="1"/>
  <c r="BS240" i="1"/>
  <c r="BT240" i="1"/>
  <c r="A241" i="1"/>
  <c r="C241" i="1"/>
  <c r="G241" i="1"/>
  <c r="R241" i="1"/>
  <c r="R238" i="15" s="1"/>
  <c r="S241" i="1" a="1"/>
  <c r="S241" i="1" s="1"/>
  <c r="D238" i="15" s="1"/>
  <c r="T241" i="1" a="1"/>
  <c r="T241" i="1" s="1"/>
  <c r="E238" i="15" s="1"/>
  <c r="U241" i="1" a="1"/>
  <c r="U241" i="1" s="1"/>
  <c r="AI241" i="1"/>
  <c r="BB241" i="1" s="1"/>
  <c r="AJ241" i="1"/>
  <c r="AK241" i="1"/>
  <c r="K241" i="10" s="1"/>
  <c r="AL241" i="1"/>
  <c r="AO241" i="1"/>
  <c r="AP241" i="1"/>
  <c r="M241" i="10" s="1"/>
  <c r="AQ241" i="1"/>
  <c r="BR241" i="1"/>
  <c r="BS241" i="1"/>
  <c r="BT241" i="1"/>
  <c r="A242" i="1"/>
  <c r="C242" i="1"/>
  <c r="G242" i="1"/>
  <c r="R242" i="1"/>
  <c r="R239" i="15" s="1"/>
  <c r="S242" i="1" a="1"/>
  <c r="S242" i="1" s="1"/>
  <c r="D239" i="15" s="1"/>
  <c r="T242" i="1" a="1"/>
  <c r="T242" i="1" s="1"/>
  <c r="E239" i="15" s="1"/>
  <c r="U242" i="1" a="1"/>
  <c r="U242" i="1" s="1"/>
  <c r="AI242" i="1"/>
  <c r="BB242" i="1" s="1"/>
  <c r="AJ242" i="1"/>
  <c r="AK242" i="1"/>
  <c r="K242" i="10" s="1"/>
  <c r="AL242" i="1"/>
  <c r="AO242" i="1"/>
  <c r="AP242" i="1"/>
  <c r="M242" i="10" s="1"/>
  <c r="AQ242" i="1"/>
  <c r="BR242" i="1"/>
  <c r="BS242" i="1"/>
  <c r="BT242" i="1"/>
  <c r="A243" i="1"/>
  <c r="C243" i="1"/>
  <c r="G243" i="1"/>
  <c r="R243" i="1"/>
  <c r="R240" i="15" s="1"/>
  <c r="S243" i="1" a="1"/>
  <c r="S243" i="1" s="1"/>
  <c r="D240" i="15" s="1"/>
  <c r="T243" i="1" a="1"/>
  <c r="T243" i="1" s="1"/>
  <c r="E240" i="15" s="1"/>
  <c r="U243" i="1" a="1"/>
  <c r="U243" i="1" s="1"/>
  <c r="AI243" i="1"/>
  <c r="BB243" i="1" s="1"/>
  <c r="AJ243" i="1"/>
  <c r="AK243" i="1"/>
  <c r="K243" i="10" s="1"/>
  <c r="AL243" i="1"/>
  <c r="AO243" i="1"/>
  <c r="AP243" i="1"/>
  <c r="M243" i="10" s="1"/>
  <c r="AQ243" i="1"/>
  <c r="BR243" i="1"/>
  <c r="BS243" i="1"/>
  <c r="BT243" i="1"/>
  <c r="A244" i="1"/>
  <c r="C244" i="1"/>
  <c r="G244" i="1"/>
  <c r="R244" i="1"/>
  <c r="R241" i="15" s="1"/>
  <c r="S244" i="1" a="1"/>
  <c r="S244" i="1" s="1"/>
  <c r="D241" i="15" s="1"/>
  <c r="T244" i="1" a="1"/>
  <c r="T244" i="1" s="1"/>
  <c r="E241" i="15" s="1"/>
  <c r="U244" i="1" a="1"/>
  <c r="U244" i="1" s="1"/>
  <c r="AI244" i="1"/>
  <c r="BB244" i="1" s="1"/>
  <c r="AJ244" i="1"/>
  <c r="AK244" i="1"/>
  <c r="K244" i="10" s="1"/>
  <c r="AL244" i="1"/>
  <c r="AO244" i="1"/>
  <c r="AP244" i="1"/>
  <c r="M244" i="10" s="1"/>
  <c r="AQ244" i="1"/>
  <c r="BR244" i="1"/>
  <c r="BS244" i="1"/>
  <c r="BT244" i="1"/>
  <c r="A245" i="1"/>
  <c r="C245" i="1"/>
  <c r="G245" i="1"/>
  <c r="M245" i="1" a="1"/>
  <c r="M245" i="1" s="1"/>
  <c r="K242" i="15" s="1"/>
  <c r="N245" i="1" a="1"/>
  <c r="N245" i="1" s="1"/>
  <c r="L242" i="15" s="1"/>
  <c r="R245" i="1"/>
  <c r="S245" i="1" a="1"/>
  <c r="S245" i="1" s="1"/>
  <c r="D242" i="15" s="1"/>
  <c r="T245" i="1" a="1"/>
  <c r="T245" i="1" s="1"/>
  <c r="E242" i="15" s="1"/>
  <c r="U245" i="1" a="1"/>
  <c r="U245" i="1" s="1"/>
  <c r="AI245" i="1"/>
  <c r="BB245" i="1" s="1"/>
  <c r="AJ245" i="1"/>
  <c r="AK245" i="1"/>
  <c r="K245" i="10" s="1"/>
  <c r="AL245" i="1"/>
  <c r="AO245" i="1"/>
  <c r="AP245" i="1"/>
  <c r="M245" i="10" s="1"/>
  <c r="AQ245" i="1"/>
  <c r="BR245" i="1"/>
  <c r="BS245" i="1"/>
  <c r="BT245" i="1"/>
  <c r="A246" i="1"/>
  <c r="C246" i="1"/>
  <c r="G246" i="1"/>
  <c r="R246" i="1"/>
  <c r="R243" i="15" s="1"/>
  <c r="S246" i="1" a="1"/>
  <c r="S246" i="1" s="1"/>
  <c r="D243" i="15" s="1"/>
  <c r="T246" i="1" a="1"/>
  <c r="T246" i="1" s="1"/>
  <c r="E243" i="15" s="1"/>
  <c r="U246" i="1" a="1"/>
  <c r="U246" i="1" s="1"/>
  <c r="AI246" i="1"/>
  <c r="BB246" i="1" s="1"/>
  <c r="AJ246" i="1"/>
  <c r="AK246" i="1"/>
  <c r="K246" i="10" s="1"/>
  <c r="AL246" i="1"/>
  <c r="AO246" i="1"/>
  <c r="AP246" i="1"/>
  <c r="M246" i="10" s="1"/>
  <c r="AQ246" i="1"/>
  <c r="BR246" i="1"/>
  <c r="BS246" i="1"/>
  <c r="BT246" i="1"/>
  <c r="A247" i="1"/>
  <c r="C247" i="1"/>
  <c r="G247" i="1"/>
  <c r="R247" i="1"/>
  <c r="R244" i="15" s="1"/>
  <c r="S247" i="1" a="1"/>
  <c r="S247" i="1" s="1"/>
  <c r="D244" i="15" s="1"/>
  <c r="T247" i="1" a="1"/>
  <c r="T247" i="1" s="1"/>
  <c r="E244" i="15" s="1"/>
  <c r="U247" i="1" a="1"/>
  <c r="U247" i="1" s="1"/>
  <c r="BB247" i="1"/>
  <c r="AJ247" i="1"/>
  <c r="AK247" i="1"/>
  <c r="K247" i="10" s="1"/>
  <c r="AL247" i="1"/>
  <c r="AO247" i="1"/>
  <c r="AP247" i="1"/>
  <c r="AQ247" i="1"/>
  <c r="BR247" i="1"/>
  <c r="BS247" i="1"/>
  <c r="BT247" i="1"/>
  <c r="A248" i="1"/>
  <c r="C248" i="1"/>
  <c r="G248" i="1"/>
  <c r="R248" i="1"/>
  <c r="R245" i="15" s="1"/>
  <c r="S248" i="1" a="1"/>
  <c r="S248" i="1" s="1"/>
  <c r="D245" i="15" s="1"/>
  <c r="T248" i="1" a="1"/>
  <c r="T248" i="1" s="1"/>
  <c r="E245" i="15" s="1"/>
  <c r="U248" i="1" a="1"/>
  <c r="U248" i="1" s="1"/>
  <c r="AI248" i="1"/>
  <c r="BB248" i="1" s="1"/>
  <c r="AJ248" i="1"/>
  <c r="AK248" i="1"/>
  <c r="K248" i="10" s="1"/>
  <c r="AL248" i="1"/>
  <c r="AO248" i="1"/>
  <c r="AP248" i="1"/>
  <c r="M248" i="10" s="1"/>
  <c r="AQ248" i="1"/>
  <c r="BR248" i="1"/>
  <c r="BS248" i="1"/>
  <c r="BT248" i="1"/>
  <c r="A249" i="1"/>
  <c r="C249" i="1"/>
  <c r="G249" i="1"/>
  <c r="M249" i="1" a="1"/>
  <c r="M249" i="1" s="1"/>
  <c r="K246" i="15" s="1"/>
  <c r="N249" i="1" a="1"/>
  <c r="N249" i="1" s="1"/>
  <c r="L246" i="15" s="1"/>
  <c r="R249" i="1"/>
  <c r="S249" i="1" a="1"/>
  <c r="S249" i="1" s="1"/>
  <c r="D246" i="15" s="1"/>
  <c r="T249" i="1" a="1"/>
  <c r="T249" i="1" s="1"/>
  <c r="E246" i="15" s="1"/>
  <c r="U249" i="1" a="1"/>
  <c r="U249" i="1" s="1"/>
  <c r="AI249" i="1"/>
  <c r="BB249" i="1" s="1"/>
  <c r="AJ249" i="1"/>
  <c r="AK249" i="1"/>
  <c r="K249" i="10" s="1"/>
  <c r="AL249" i="1"/>
  <c r="AO249" i="1"/>
  <c r="AP249" i="1"/>
  <c r="M249" i="10" s="1"/>
  <c r="AQ249" i="1"/>
  <c r="BR249" i="1"/>
  <c r="BS249" i="1"/>
  <c r="BT249" i="1"/>
  <c r="A250" i="1"/>
  <c r="C250" i="1"/>
  <c r="G250" i="1"/>
  <c r="R250" i="1"/>
  <c r="R247" i="15" s="1"/>
  <c r="S250" i="1" a="1"/>
  <c r="S250" i="1" s="1"/>
  <c r="D247" i="15" s="1"/>
  <c r="T250" i="1" a="1"/>
  <c r="T250" i="1" s="1"/>
  <c r="E247" i="15" s="1"/>
  <c r="U250" i="1" a="1"/>
  <c r="U250" i="1" s="1"/>
  <c r="AI250" i="1"/>
  <c r="BB250" i="1" s="1"/>
  <c r="AJ250" i="1"/>
  <c r="AK250" i="1"/>
  <c r="K250" i="10" s="1"/>
  <c r="AL250" i="1"/>
  <c r="AO250" i="1"/>
  <c r="AP250" i="1"/>
  <c r="M250" i="10" s="1"/>
  <c r="AQ250" i="1"/>
  <c r="BR250" i="1"/>
  <c r="BS250" i="1"/>
  <c r="BT250" i="1"/>
  <c r="A251" i="1"/>
  <c r="C251" i="1"/>
  <c r="G251" i="1"/>
  <c r="R251" i="1"/>
  <c r="R248" i="15" s="1"/>
  <c r="S251" i="1" a="1"/>
  <c r="S251" i="1" s="1"/>
  <c r="D248" i="15" s="1"/>
  <c r="T251" i="1" a="1"/>
  <c r="T251" i="1" s="1"/>
  <c r="E248" i="15" s="1"/>
  <c r="U251" i="1" a="1"/>
  <c r="U251" i="1" s="1"/>
  <c r="BB251" i="1"/>
  <c r="AJ251" i="1"/>
  <c r="AK251" i="1"/>
  <c r="K251" i="10" s="1"/>
  <c r="AL251" i="1"/>
  <c r="AO251" i="1"/>
  <c r="AP251" i="1"/>
  <c r="M251" i="10" s="1"/>
  <c r="AQ251" i="1"/>
  <c r="BR251" i="1"/>
  <c r="BS251" i="1"/>
  <c r="BT251" i="1"/>
  <c r="A252" i="1"/>
  <c r="C252" i="1"/>
  <c r="G252" i="1"/>
  <c r="R252" i="1"/>
  <c r="R249" i="15" s="1"/>
  <c r="S252" i="1" a="1"/>
  <c r="S252" i="1" s="1"/>
  <c r="D249" i="15" s="1"/>
  <c r="T252" i="1" a="1"/>
  <c r="T252" i="1" s="1"/>
  <c r="E249" i="15" s="1"/>
  <c r="U252" i="1" a="1"/>
  <c r="U252" i="1" s="1"/>
  <c r="AI252" i="1"/>
  <c r="BB252" i="1" s="1"/>
  <c r="AJ252" i="1"/>
  <c r="AK252" i="1"/>
  <c r="K252" i="10" s="1"/>
  <c r="AL252" i="1"/>
  <c r="AO252" i="1"/>
  <c r="AP252" i="1"/>
  <c r="M252" i="10" s="1"/>
  <c r="AQ252" i="1"/>
  <c r="BR252" i="1"/>
  <c r="BS252" i="1"/>
  <c r="BT252" i="1"/>
  <c r="A253" i="1"/>
  <c r="C253" i="1"/>
  <c r="G253" i="1"/>
  <c r="R253" i="1"/>
  <c r="R250" i="15" s="1"/>
  <c r="S253" i="1" a="1"/>
  <c r="S253" i="1" s="1"/>
  <c r="D250" i="15" s="1"/>
  <c r="T253" i="1" a="1"/>
  <c r="T253" i="1" s="1"/>
  <c r="E250" i="15" s="1"/>
  <c r="U253" i="1" a="1"/>
  <c r="U253" i="1" s="1"/>
  <c r="AI253" i="1"/>
  <c r="BB253" i="1" s="1"/>
  <c r="AJ253" i="1"/>
  <c r="AK253" i="1"/>
  <c r="K253" i="10" s="1"/>
  <c r="AL253" i="1"/>
  <c r="AO253" i="1"/>
  <c r="AP253" i="1"/>
  <c r="M253" i="10" s="1"/>
  <c r="AQ253" i="1"/>
  <c r="BR253" i="1"/>
  <c r="BS253" i="1"/>
  <c r="BT253" i="1"/>
  <c r="A254" i="1"/>
  <c r="C254" i="1"/>
  <c r="G254" i="1"/>
  <c r="R254" i="1"/>
  <c r="S254" i="1" a="1"/>
  <c r="S254" i="1" s="1"/>
  <c r="D251" i="15" s="1"/>
  <c r="T254" i="1" a="1"/>
  <c r="T254" i="1" s="1"/>
  <c r="E251" i="15" s="1"/>
  <c r="U254" i="1" a="1"/>
  <c r="U254" i="1" s="1"/>
  <c r="AI254" i="1"/>
  <c r="BB254" i="1" s="1"/>
  <c r="AJ254" i="1"/>
  <c r="AK254" i="1"/>
  <c r="K254" i="10" s="1"/>
  <c r="AL254" i="1"/>
  <c r="AO254" i="1"/>
  <c r="AP254" i="1"/>
  <c r="M254" i="10" s="1"/>
  <c r="AQ254" i="1"/>
  <c r="BR254" i="1"/>
  <c r="BS254" i="1"/>
  <c r="BT254" i="1"/>
  <c r="A255" i="1"/>
  <c r="C255" i="1"/>
  <c r="G255" i="1"/>
  <c r="M255" i="1" a="1"/>
  <c r="M255" i="1" s="1"/>
  <c r="K252" i="15" s="1"/>
  <c r="N255" i="1" a="1"/>
  <c r="N255" i="1" s="1"/>
  <c r="L252" i="15" s="1"/>
  <c r="R255" i="1"/>
  <c r="S255" i="1" a="1"/>
  <c r="S255" i="1" s="1"/>
  <c r="D252" i="15" s="1"/>
  <c r="T255" i="1" a="1"/>
  <c r="T255" i="1" s="1"/>
  <c r="E252" i="15" s="1"/>
  <c r="U255" i="1" a="1"/>
  <c r="U255" i="1" s="1"/>
  <c r="AI255" i="1"/>
  <c r="BB255" i="1" s="1"/>
  <c r="AJ255" i="1"/>
  <c r="AK255" i="1"/>
  <c r="K255" i="10" s="1"/>
  <c r="AL255" i="1"/>
  <c r="AO255" i="1"/>
  <c r="AP255" i="1"/>
  <c r="M255" i="10" s="1"/>
  <c r="AQ255" i="1"/>
  <c r="BR255" i="1"/>
  <c r="BS255" i="1"/>
  <c r="BT255" i="1"/>
  <c r="A256" i="1"/>
  <c r="C256" i="1"/>
  <c r="G256" i="1"/>
  <c r="R256" i="1"/>
  <c r="R253" i="15" s="1"/>
  <c r="S256" i="1" a="1"/>
  <c r="S256" i="1" s="1"/>
  <c r="D253" i="15" s="1"/>
  <c r="T256" i="1" a="1"/>
  <c r="T256" i="1" s="1"/>
  <c r="E253" i="15" s="1"/>
  <c r="U256" i="1" a="1"/>
  <c r="U256" i="1" s="1"/>
  <c r="AI256" i="1"/>
  <c r="BB256" i="1" s="1"/>
  <c r="AJ256" i="1"/>
  <c r="AK256" i="1"/>
  <c r="K256" i="10" s="1"/>
  <c r="AL256" i="1"/>
  <c r="AO256" i="1"/>
  <c r="AP256" i="1"/>
  <c r="M256" i="10" s="1"/>
  <c r="AQ256" i="1"/>
  <c r="BR256" i="1"/>
  <c r="BS256" i="1"/>
  <c r="BT256" i="1"/>
  <c r="A257" i="1"/>
  <c r="C257" i="1"/>
  <c r="G257" i="1"/>
  <c r="R257" i="1"/>
  <c r="R254" i="15" s="1"/>
  <c r="S257" i="1" a="1"/>
  <c r="S257" i="1" s="1"/>
  <c r="D254" i="15" s="1"/>
  <c r="T257" i="1" a="1"/>
  <c r="T257" i="1" s="1"/>
  <c r="E254" i="15" s="1"/>
  <c r="U257" i="1" a="1"/>
  <c r="U257" i="1" s="1"/>
  <c r="AI257" i="1"/>
  <c r="BB257" i="1" s="1"/>
  <c r="AJ257" i="1"/>
  <c r="AK257" i="1"/>
  <c r="K257" i="10" s="1"/>
  <c r="AL257" i="1"/>
  <c r="AO257" i="1"/>
  <c r="AP257" i="1"/>
  <c r="M257" i="10" s="1"/>
  <c r="AQ257" i="1"/>
  <c r="BR257" i="1"/>
  <c r="BS257" i="1"/>
  <c r="BT257" i="1"/>
  <c r="A258" i="1"/>
  <c r="C258" i="1"/>
  <c r="G258" i="1"/>
  <c r="R258" i="1"/>
  <c r="R255" i="15" s="1"/>
  <c r="S258" i="1" a="1"/>
  <c r="S258" i="1" s="1"/>
  <c r="D255" i="15" s="1"/>
  <c r="T258" i="1" a="1"/>
  <c r="T258" i="1" s="1"/>
  <c r="E255" i="15" s="1"/>
  <c r="U258" i="1" a="1"/>
  <c r="U258" i="1" s="1"/>
  <c r="AI258" i="1"/>
  <c r="BB258" i="1" s="1"/>
  <c r="AJ258" i="1"/>
  <c r="AK258" i="1"/>
  <c r="K258" i="10" s="1"/>
  <c r="AL258" i="1"/>
  <c r="AO258" i="1"/>
  <c r="AP258" i="1"/>
  <c r="M258" i="10" s="1"/>
  <c r="AQ258" i="1"/>
  <c r="BR258" i="1"/>
  <c r="BS258" i="1"/>
  <c r="BT258" i="1"/>
  <c r="A259" i="1"/>
  <c r="C259" i="1"/>
  <c r="G259" i="1"/>
  <c r="R259" i="1"/>
  <c r="R256" i="15" s="1"/>
  <c r="S259" i="1" a="1"/>
  <c r="S259" i="1" s="1"/>
  <c r="D256" i="15" s="1"/>
  <c r="T259" i="1" a="1"/>
  <c r="T259" i="1" s="1"/>
  <c r="E256" i="15" s="1"/>
  <c r="U259" i="1" a="1"/>
  <c r="U259" i="1" s="1"/>
  <c r="AI259" i="1"/>
  <c r="BB259" i="1" s="1"/>
  <c r="AJ259" i="1"/>
  <c r="AK259" i="1"/>
  <c r="K259" i="10" s="1"/>
  <c r="AL259" i="1"/>
  <c r="AO259" i="1"/>
  <c r="AP259" i="1"/>
  <c r="M259" i="10" s="1"/>
  <c r="AQ259" i="1"/>
  <c r="BR259" i="1"/>
  <c r="BS259" i="1"/>
  <c r="BT259" i="1"/>
  <c r="A260" i="1"/>
  <c r="C260" i="1"/>
  <c r="G260" i="1"/>
  <c r="R260" i="1"/>
  <c r="S260" i="1" a="1"/>
  <c r="S260" i="1" s="1"/>
  <c r="D257" i="15" s="1"/>
  <c r="T260" i="1" a="1"/>
  <c r="T260" i="1" s="1"/>
  <c r="E257" i="15" s="1"/>
  <c r="U260" i="1" a="1"/>
  <c r="U260" i="1" s="1"/>
  <c r="AI260" i="1"/>
  <c r="BB260" i="1" s="1"/>
  <c r="AJ260" i="1"/>
  <c r="AK260" i="1"/>
  <c r="K260" i="10" s="1"/>
  <c r="AL260" i="1"/>
  <c r="AO260" i="1"/>
  <c r="AP260" i="1"/>
  <c r="M260" i="10" s="1"/>
  <c r="AQ260" i="1"/>
  <c r="BR260" i="1"/>
  <c r="BS260" i="1"/>
  <c r="BT260" i="1"/>
  <c r="A261" i="1"/>
  <c r="C261" i="1"/>
  <c r="G261" i="1"/>
  <c r="R261" i="1"/>
  <c r="R258" i="15" s="1"/>
  <c r="S261" i="1" a="1"/>
  <c r="S261" i="1" s="1"/>
  <c r="D258" i="15" s="1"/>
  <c r="T261" i="1" a="1"/>
  <c r="T261" i="1" s="1"/>
  <c r="E258" i="15" s="1"/>
  <c r="U261" i="1" a="1"/>
  <c r="U261" i="1" s="1"/>
  <c r="AI261" i="1"/>
  <c r="BB261" i="1" s="1"/>
  <c r="AJ261" i="1"/>
  <c r="AK261" i="1"/>
  <c r="K261" i="10" s="1"/>
  <c r="AL261" i="1"/>
  <c r="AO261" i="1"/>
  <c r="AP261" i="1"/>
  <c r="M261" i="10" s="1"/>
  <c r="AQ261" i="1"/>
  <c r="BR261" i="1"/>
  <c r="BS261" i="1"/>
  <c r="BT261" i="1"/>
  <c r="A262" i="1"/>
  <c r="C262" i="1"/>
  <c r="G262" i="1"/>
  <c r="R262" i="1"/>
  <c r="R259" i="15" s="1"/>
  <c r="S262" i="1" a="1"/>
  <c r="S262" i="1" s="1"/>
  <c r="D259" i="15" s="1"/>
  <c r="T262" i="1" a="1"/>
  <c r="T262" i="1" s="1"/>
  <c r="E259" i="15" s="1"/>
  <c r="U262" i="1" a="1"/>
  <c r="U262" i="1" s="1"/>
  <c r="AI262" i="1"/>
  <c r="BB262" i="1" s="1"/>
  <c r="AJ262" i="1"/>
  <c r="AK262" i="1"/>
  <c r="K262" i="10" s="1"/>
  <c r="AL262" i="1"/>
  <c r="AO262" i="1"/>
  <c r="AP262" i="1"/>
  <c r="M262" i="10" s="1"/>
  <c r="AQ262" i="1"/>
  <c r="BR262" i="1"/>
  <c r="BS262" i="1"/>
  <c r="BT262" i="1"/>
  <c r="A263" i="1"/>
  <c r="C263" i="1"/>
  <c r="G263" i="1"/>
  <c r="R263" i="1"/>
  <c r="R260" i="15" s="1"/>
  <c r="S263" i="1" a="1"/>
  <c r="S263" i="1" s="1"/>
  <c r="D260" i="15" s="1"/>
  <c r="T263" i="1" a="1"/>
  <c r="T263" i="1" s="1"/>
  <c r="E260" i="15" s="1"/>
  <c r="U263" i="1" a="1"/>
  <c r="U263" i="1" s="1"/>
  <c r="AI263" i="1"/>
  <c r="BB263" i="1" s="1"/>
  <c r="AJ263" i="1"/>
  <c r="AK263" i="1"/>
  <c r="K263" i="10" s="1"/>
  <c r="AL263" i="1"/>
  <c r="AO263" i="1"/>
  <c r="AP263" i="1"/>
  <c r="M263" i="10" s="1"/>
  <c r="AQ263" i="1"/>
  <c r="BR263" i="1"/>
  <c r="BS263" i="1"/>
  <c r="BT263" i="1"/>
  <c r="A264" i="1"/>
  <c r="C264" i="1"/>
  <c r="G264" i="1"/>
  <c r="R264" i="1"/>
  <c r="R261" i="15" s="1"/>
  <c r="S264" i="1" a="1"/>
  <c r="S264" i="1" s="1"/>
  <c r="D261" i="15" s="1"/>
  <c r="T264" i="1" a="1"/>
  <c r="T264" i="1" s="1"/>
  <c r="E261" i="15" s="1"/>
  <c r="U264" i="1" a="1"/>
  <c r="U264" i="1" s="1"/>
  <c r="AI264" i="1"/>
  <c r="BB264" i="1" s="1"/>
  <c r="AJ264" i="1"/>
  <c r="AK264" i="1"/>
  <c r="K264" i="10" s="1"/>
  <c r="AL264" i="1"/>
  <c r="AN264" i="1"/>
  <c r="AO264" i="1"/>
  <c r="AP264" i="1"/>
  <c r="M264" i="10" s="1"/>
  <c r="AQ264" i="1"/>
  <c r="BR264" i="1"/>
  <c r="BS264" i="1"/>
  <c r="BT264" i="1"/>
  <c r="A265" i="1"/>
  <c r="C265" i="1"/>
  <c r="G265" i="1"/>
  <c r="R265" i="1"/>
  <c r="R262" i="15" s="1"/>
  <c r="S265" i="1" a="1"/>
  <c r="S265" i="1" s="1"/>
  <c r="D262" i="15" s="1"/>
  <c r="T265" i="1" a="1"/>
  <c r="T265" i="1" s="1"/>
  <c r="E262" i="15" s="1"/>
  <c r="U265" i="1" a="1"/>
  <c r="U265" i="1" s="1"/>
  <c r="AI265" i="1"/>
  <c r="BB265" i="1" s="1"/>
  <c r="AJ265" i="1"/>
  <c r="AK265" i="1"/>
  <c r="K265" i="10" s="1"/>
  <c r="AL265" i="1"/>
  <c r="AO265" i="1"/>
  <c r="AP265" i="1"/>
  <c r="M265" i="10" s="1"/>
  <c r="AQ265" i="1"/>
  <c r="BR265" i="1"/>
  <c r="BS265" i="1"/>
  <c r="BT265" i="1"/>
  <c r="A266" i="1"/>
  <c r="C266" i="1"/>
  <c r="G266" i="1"/>
  <c r="R266" i="1"/>
  <c r="S266" i="1" a="1"/>
  <c r="S266" i="1" s="1"/>
  <c r="D263" i="15" s="1"/>
  <c r="T266" i="1" a="1"/>
  <c r="T266" i="1" s="1"/>
  <c r="E263" i="15" s="1"/>
  <c r="U266" i="1" a="1"/>
  <c r="U266" i="1" s="1"/>
  <c r="AI266" i="1"/>
  <c r="BB266" i="1" s="1"/>
  <c r="AJ266" i="1"/>
  <c r="AK266" i="1"/>
  <c r="K266" i="10" s="1"/>
  <c r="AL266" i="1"/>
  <c r="AO266" i="1"/>
  <c r="AP266" i="1"/>
  <c r="M266" i="10" s="1"/>
  <c r="AQ266" i="1"/>
  <c r="BR266" i="1"/>
  <c r="BS266" i="1"/>
  <c r="BT266" i="1"/>
  <c r="A267" i="1"/>
  <c r="C267" i="1"/>
  <c r="G267" i="1"/>
  <c r="R267" i="1"/>
  <c r="R264" i="15" s="1"/>
  <c r="S267" i="1" a="1"/>
  <c r="S267" i="1" s="1"/>
  <c r="D264" i="15" s="1"/>
  <c r="T267" i="1" a="1"/>
  <c r="T267" i="1" s="1"/>
  <c r="E264" i="15" s="1"/>
  <c r="U267" i="1" a="1"/>
  <c r="U267" i="1" s="1"/>
  <c r="AI267" i="1"/>
  <c r="BB267" i="1" s="1"/>
  <c r="AJ267" i="1"/>
  <c r="AK267" i="1"/>
  <c r="K267" i="10" s="1"/>
  <c r="AL267" i="1"/>
  <c r="AO267" i="1"/>
  <c r="AP267" i="1"/>
  <c r="M267" i="10" s="1"/>
  <c r="AQ267" i="1"/>
  <c r="BR267" i="1"/>
  <c r="BS267" i="1"/>
  <c r="BT267" i="1"/>
  <c r="A268" i="1"/>
  <c r="C268" i="1"/>
  <c r="G268" i="1"/>
  <c r="R268" i="1"/>
  <c r="R265" i="15" s="1"/>
  <c r="S268" i="1" a="1"/>
  <c r="S268" i="1" s="1"/>
  <c r="D265" i="15" s="1"/>
  <c r="T268" i="1" a="1"/>
  <c r="T268" i="1" s="1"/>
  <c r="E265" i="15" s="1"/>
  <c r="U268" i="1" a="1"/>
  <c r="U268" i="1" s="1"/>
  <c r="AI268" i="1"/>
  <c r="BB268" i="1" s="1"/>
  <c r="AJ268" i="1"/>
  <c r="AK268" i="1"/>
  <c r="K268" i="10" s="1"/>
  <c r="AL268" i="1"/>
  <c r="AO268" i="1"/>
  <c r="AP268" i="1"/>
  <c r="M268" i="10" s="1"/>
  <c r="AQ268" i="1"/>
  <c r="BR268" i="1"/>
  <c r="BS268" i="1"/>
  <c r="BT268" i="1"/>
  <c r="A269" i="1"/>
  <c r="C269" i="1"/>
  <c r="G269" i="1"/>
  <c r="R269" i="1"/>
  <c r="R266" i="15" s="1"/>
  <c r="S269" i="1" a="1"/>
  <c r="S269" i="1" s="1"/>
  <c r="D266" i="15" s="1"/>
  <c r="T269" i="1" a="1"/>
  <c r="T269" i="1" s="1"/>
  <c r="E266" i="15" s="1"/>
  <c r="U269" i="1" a="1"/>
  <c r="U269" i="1" s="1"/>
  <c r="AI269" i="1"/>
  <c r="BB269" i="1" s="1"/>
  <c r="AJ269" i="1"/>
  <c r="AK269" i="1"/>
  <c r="K269" i="10" s="1"/>
  <c r="AL269" i="1"/>
  <c r="AO269" i="1"/>
  <c r="AP269" i="1"/>
  <c r="M269" i="10" s="1"/>
  <c r="AQ269" i="1"/>
  <c r="BR269" i="1"/>
  <c r="BS269" i="1"/>
  <c r="BT269" i="1"/>
  <c r="A270" i="1"/>
  <c r="C270" i="1"/>
  <c r="G270" i="1"/>
  <c r="R270" i="1"/>
  <c r="R267" i="15" s="1"/>
  <c r="S270" i="1" a="1"/>
  <c r="S270" i="1" s="1"/>
  <c r="D267" i="15" s="1"/>
  <c r="T270" i="1" a="1"/>
  <c r="T270" i="1" s="1"/>
  <c r="E267" i="15" s="1"/>
  <c r="U270" i="1" a="1"/>
  <c r="U270" i="1" s="1"/>
  <c r="AI270" i="1"/>
  <c r="BB270" i="1" s="1"/>
  <c r="AJ270" i="1"/>
  <c r="AK270" i="1"/>
  <c r="K270" i="10" s="1"/>
  <c r="AL270" i="1"/>
  <c r="AO270" i="1"/>
  <c r="AP270" i="1"/>
  <c r="M270" i="10" s="1"/>
  <c r="AQ270" i="1"/>
  <c r="BR270" i="1"/>
  <c r="BS270" i="1"/>
  <c r="BT270" i="1"/>
  <c r="A271" i="1"/>
  <c r="C271" i="1"/>
  <c r="G271" i="1"/>
  <c r="R271" i="1"/>
  <c r="R268" i="15" s="1"/>
  <c r="S271" i="1" a="1"/>
  <c r="S271" i="1" s="1"/>
  <c r="D268" i="15" s="1"/>
  <c r="T271" i="1" a="1"/>
  <c r="T271" i="1" s="1"/>
  <c r="E268" i="15" s="1"/>
  <c r="U271" i="1" a="1"/>
  <c r="U271" i="1" s="1"/>
  <c r="AI271" i="1"/>
  <c r="BB271" i="1" s="1"/>
  <c r="AJ271" i="1"/>
  <c r="AK271" i="1"/>
  <c r="K271" i="10" s="1"/>
  <c r="AL271" i="1"/>
  <c r="AO271" i="1"/>
  <c r="AP271" i="1"/>
  <c r="M271" i="10" s="1"/>
  <c r="AQ271" i="1"/>
  <c r="BR271" i="1"/>
  <c r="BS271" i="1"/>
  <c r="BT271" i="1"/>
  <c r="A272" i="1"/>
  <c r="C272" i="1"/>
  <c r="G272" i="1"/>
  <c r="R272" i="1"/>
  <c r="R269" i="15" s="1"/>
  <c r="S272" i="1" a="1"/>
  <c r="S272" i="1" s="1"/>
  <c r="D269" i="15" s="1"/>
  <c r="T272" i="1" a="1"/>
  <c r="T272" i="1" s="1"/>
  <c r="E269" i="15" s="1"/>
  <c r="U272" i="1" a="1"/>
  <c r="U272" i="1" s="1"/>
  <c r="AI272" i="1"/>
  <c r="BB272" i="1" s="1"/>
  <c r="AJ272" i="1"/>
  <c r="AK272" i="1"/>
  <c r="K272" i="10" s="1"/>
  <c r="AL272" i="1"/>
  <c r="AO272" i="1"/>
  <c r="AP272" i="1"/>
  <c r="M272" i="10" s="1"/>
  <c r="AQ272" i="1"/>
  <c r="BR272" i="1"/>
  <c r="BS272" i="1"/>
  <c r="BT272" i="1"/>
  <c r="A273" i="1"/>
  <c r="C273" i="1"/>
  <c r="G273" i="1"/>
  <c r="M273" i="1" a="1"/>
  <c r="M273" i="1" s="1"/>
  <c r="K270" i="15" s="1"/>
  <c r="N273" i="1" a="1"/>
  <c r="N273" i="1" s="1"/>
  <c r="L270" i="15" s="1"/>
  <c r="R273" i="1"/>
  <c r="S273" i="1" a="1"/>
  <c r="S273" i="1" s="1"/>
  <c r="D270" i="15" s="1"/>
  <c r="T273" i="1" a="1"/>
  <c r="T273" i="1" s="1"/>
  <c r="E270" i="15" s="1"/>
  <c r="U273" i="1" a="1"/>
  <c r="U273" i="1" s="1"/>
  <c r="AI273" i="1"/>
  <c r="BB273" i="1" s="1"/>
  <c r="AJ273" i="1"/>
  <c r="AK273" i="1"/>
  <c r="K273" i="10" s="1"/>
  <c r="AL273" i="1"/>
  <c r="AO273" i="1"/>
  <c r="AP273" i="1"/>
  <c r="M273" i="10" s="1"/>
  <c r="AQ273" i="1"/>
  <c r="BR273" i="1"/>
  <c r="BS273" i="1"/>
  <c r="BT273" i="1"/>
  <c r="A274" i="1"/>
  <c r="C274" i="1"/>
  <c r="G274" i="1"/>
  <c r="M274" i="1" a="1"/>
  <c r="M274" i="1" s="1"/>
  <c r="K271" i="15" s="1"/>
  <c r="N274" i="1" a="1"/>
  <c r="N274" i="1" s="1"/>
  <c r="L271" i="15" s="1"/>
  <c r="R274" i="1"/>
  <c r="R271" i="15" s="1"/>
  <c r="S274" i="1" a="1"/>
  <c r="S274" i="1" s="1"/>
  <c r="D271" i="15" s="1"/>
  <c r="T274" i="1" a="1"/>
  <c r="T274" i="1" s="1"/>
  <c r="E271" i="15" s="1"/>
  <c r="U274" i="1" a="1"/>
  <c r="U274" i="1" s="1"/>
  <c r="AI274" i="1"/>
  <c r="BB274" i="1" s="1"/>
  <c r="AJ274" i="1"/>
  <c r="AK274" i="1"/>
  <c r="K274" i="10" s="1"/>
  <c r="AL274" i="1"/>
  <c r="AO274" i="1"/>
  <c r="M274" i="10"/>
  <c r="BR274" i="1"/>
  <c r="BS274" i="1"/>
  <c r="BT274" i="1"/>
  <c r="A275" i="1"/>
  <c r="C275" i="1"/>
  <c r="G275" i="1"/>
  <c r="M275" i="1" a="1"/>
  <c r="M275" i="1" s="1"/>
  <c r="K272" i="15" s="1"/>
  <c r="N275" i="1" a="1"/>
  <c r="N275" i="1" s="1"/>
  <c r="L272" i="15" s="1"/>
  <c r="R275" i="1"/>
  <c r="R272" i="15" s="1"/>
  <c r="S275" i="1" a="1"/>
  <c r="S275" i="1" s="1"/>
  <c r="D272" i="15" s="1"/>
  <c r="T275" i="1" a="1"/>
  <c r="T275" i="1" s="1"/>
  <c r="E272" i="15" s="1"/>
  <c r="U275" i="1" a="1"/>
  <c r="U275" i="1" s="1"/>
  <c r="AI275" i="1"/>
  <c r="BB275" i="1" s="1"/>
  <c r="AJ275" i="1"/>
  <c r="AK275" i="1"/>
  <c r="K275" i="10" s="1"/>
  <c r="AL275" i="1"/>
  <c r="AO275" i="1"/>
  <c r="AP275" i="1"/>
  <c r="M275" i="10" s="1"/>
  <c r="AQ275" i="1"/>
  <c r="BT275" i="1"/>
  <c r="A276" i="1"/>
  <c r="C276" i="1"/>
  <c r="G276" i="1"/>
  <c r="M276" i="1" a="1"/>
  <c r="M276" i="1" s="1"/>
  <c r="K273" i="15" s="1"/>
  <c r="N276" i="1" a="1"/>
  <c r="N276" i="1" s="1"/>
  <c r="L273" i="15" s="1"/>
  <c r="R276" i="1"/>
  <c r="S276" i="1" a="1"/>
  <c r="S276" i="1" s="1"/>
  <c r="D273" i="15" s="1"/>
  <c r="T276" i="1" a="1"/>
  <c r="T276" i="1" s="1"/>
  <c r="E273" i="15" s="1"/>
  <c r="U276" i="1" a="1"/>
  <c r="U276" i="1" s="1"/>
  <c r="AI276" i="1"/>
  <c r="BB276" i="1" s="1"/>
  <c r="AJ276" i="1"/>
  <c r="AK276" i="1"/>
  <c r="K276" i="10" s="1"/>
  <c r="AL276" i="1"/>
  <c r="AN276" i="1"/>
  <c r="AO276" i="1"/>
  <c r="AP276" i="1"/>
  <c r="M276" i="10" s="1"/>
  <c r="AQ276" i="1"/>
  <c r="BR276" i="1"/>
  <c r="BS276" i="1"/>
  <c r="BT276" i="1"/>
  <c r="A277" i="1"/>
  <c r="C277" i="1"/>
  <c r="G277" i="1"/>
  <c r="R277" i="1"/>
  <c r="R274" i="15" s="1"/>
  <c r="S277" i="1" a="1"/>
  <c r="S277" i="1" s="1"/>
  <c r="D274" i="15" s="1"/>
  <c r="T277" i="1" a="1"/>
  <c r="T277" i="1" s="1"/>
  <c r="E274" i="15" s="1"/>
  <c r="U277" i="1" a="1"/>
  <c r="U277" i="1" s="1"/>
  <c r="AI277" i="1"/>
  <c r="BB277" i="1" s="1"/>
  <c r="AJ277" i="1"/>
  <c r="AK277" i="1"/>
  <c r="K277" i="10" s="1"/>
  <c r="AL277" i="1"/>
  <c r="AO277" i="1"/>
  <c r="AP277" i="1"/>
  <c r="M277" i="10" s="1"/>
  <c r="AQ277" i="1"/>
  <c r="BT277" i="1"/>
  <c r="A278" i="1"/>
  <c r="C278" i="1"/>
  <c r="G278" i="1"/>
  <c r="R278" i="1"/>
  <c r="R275" i="15" s="1"/>
  <c r="S278" i="1" a="1"/>
  <c r="S278" i="1" s="1"/>
  <c r="D275" i="15" s="1"/>
  <c r="T278" i="1" a="1"/>
  <c r="T278" i="1" s="1"/>
  <c r="E275" i="15" s="1"/>
  <c r="U278" i="1" a="1"/>
  <c r="U278" i="1" s="1"/>
  <c r="AI278" i="1"/>
  <c r="BB278" i="1" s="1"/>
  <c r="AJ278" i="1"/>
  <c r="AK278" i="1"/>
  <c r="K278" i="10" s="1"/>
  <c r="AL278" i="1"/>
  <c r="AO278" i="1"/>
  <c r="AP278" i="1"/>
  <c r="AQ278" i="1"/>
  <c r="BR278" i="1"/>
  <c r="BS278" i="1"/>
  <c r="BT278" i="1"/>
  <c r="A279" i="1"/>
  <c r="C279" i="1"/>
  <c r="G279" i="1"/>
  <c r="R279" i="1"/>
  <c r="R276" i="15" s="1"/>
  <c r="S279" i="1" a="1"/>
  <c r="S279" i="1" s="1"/>
  <c r="D276" i="15" s="1"/>
  <c r="T279" i="1" a="1"/>
  <c r="T279" i="1" s="1"/>
  <c r="E276" i="15" s="1"/>
  <c r="U279" i="1" a="1"/>
  <c r="U279" i="1" s="1"/>
  <c r="AI279" i="1"/>
  <c r="BB279" i="1" s="1"/>
  <c r="AJ279" i="1"/>
  <c r="AK279" i="1"/>
  <c r="K279" i="10" s="1"/>
  <c r="AL279" i="1"/>
  <c r="AO279" i="1"/>
  <c r="AP279" i="1"/>
  <c r="M279" i="10" s="1"/>
  <c r="AQ279" i="1"/>
  <c r="BR279" i="1"/>
  <c r="BS279" i="1"/>
  <c r="BT279" i="1"/>
  <c r="A280" i="1"/>
  <c r="C280" i="1"/>
  <c r="G280" i="1"/>
  <c r="R280" i="1"/>
  <c r="R277" i="15" s="1"/>
  <c r="S280" i="1" a="1"/>
  <c r="S280" i="1" s="1"/>
  <c r="D277" i="15" s="1"/>
  <c r="T280" i="1" a="1"/>
  <c r="T280" i="1" s="1"/>
  <c r="E277" i="15" s="1"/>
  <c r="U280" i="1" a="1"/>
  <c r="U280" i="1" s="1"/>
  <c r="AI280" i="1"/>
  <c r="BB280" i="1" s="1"/>
  <c r="AJ280" i="1"/>
  <c r="AK280" i="1"/>
  <c r="K280" i="10" s="1"/>
  <c r="AL280" i="1"/>
  <c r="AO280" i="1"/>
  <c r="AP280" i="1"/>
  <c r="M280" i="10" s="1"/>
  <c r="AQ280" i="1"/>
  <c r="BR280" i="1"/>
  <c r="BS280" i="1"/>
  <c r="BT280" i="1"/>
  <c r="A281" i="1"/>
  <c r="C281" i="1"/>
  <c r="G281" i="1"/>
  <c r="R281" i="1"/>
  <c r="R278" i="15" s="1"/>
  <c r="S281" i="1" a="1"/>
  <c r="S281" i="1" s="1"/>
  <c r="D278" i="15" s="1"/>
  <c r="T281" i="1" a="1"/>
  <c r="T281" i="1" s="1"/>
  <c r="E278" i="15" s="1"/>
  <c r="U281" i="1" a="1"/>
  <c r="U281" i="1" s="1"/>
  <c r="AI281" i="1"/>
  <c r="BB281" i="1" s="1"/>
  <c r="AJ281" i="1"/>
  <c r="AK281" i="1"/>
  <c r="K281" i="10" s="1"/>
  <c r="AL281" i="1"/>
  <c r="AO281" i="1"/>
  <c r="AP281" i="1"/>
  <c r="M281" i="10" s="1"/>
  <c r="AQ281" i="1"/>
  <c r="BR281" i="1"/>
  <c r="BS281" i="1"/>
  <c r="BT281" i="1"/>
  <c r="A282" i="1"/>
  <c r="C282" i="1"/>
  <c r="G282" i="1"/>
  <c r="M282" i="1" a="1"/>
  <c r="M282" i="1" s="1"/>
  <c r="K279" i="15" s="1"/>
  <c r="N282" i="1" a="1"/>
  <c r="N282" i="1" s="1"/>
  <c r="L279" i="15" s="1"/>
  <c r="R282" i="1"/>
  <c r="S282" i="1" a="1"/>
  <c r="S282" i="1" s="1"/>
  <c r="D279" i="15" s="1"/>
  <c r="T282" i="1" a="1"/>
  <c r="T282" i="1" s="1"/>
  <c r="E279" i="15" s="1"/>
  <c r="U282" i="1" a="1"/>
  <c r="U282" i="1" s="1"/>
  <c r="AI282" i="1"/>
  <c r="BB282" i="1" s="1"/>
  <c r="AJ282" i="1"/>
  <c r="AK282" i="1"/>
  <c r="K282" i="10" s="1"/>
  <c r="AL282" i="1"/>
  <c r="AN282" i="1"/>
  <c r="AO282" i="1"/>
  <c r="AP282" i="1"/>
  <c r="M282" i="10" s="1"/>
  <c r="AQ282" i="1"/>
  <c r="BR282" i="1"/>
  <c r="BS282" i="1"/>
  <c r="BT282" i="1"/>
  <c r="A283" i="1"/>
  <c r="C283" i="1"/>
  <c r="G283" i="1"/>
  <c r="R283" i="1"/>
  <c r="R280" i="15" s="1"/>
  <c r="S283" i="1" a="1"/>
  <c r="S283" i="1" s="1"/>
  <c r="D280" i="15" s="1"/>
  <c r="T283" i="1" a="1"/>
  <c r="T283" i="1" s="1"/>
  <c r="E280" i="15" s="1"/>
  <c r="U283" i="1" a="1"/>
  <c r="U283" i="1" s="1"/>
  <c r="AI283" i="1"/>
  <c r="BB283" i="1" s="1"/>
  <c r="AJ283" i="1"/>
  <c r="AK283" i="1"/>
  <c r="K283" i="10" s="1"/>
  <c r="AL283" i="1"/>
  <c r="AO283" i="1"/>
  <c r="AP283" i="1"/>
  <c r="M283" i="10" s="1"/>
  <c r="AQ283" i="1"/>
  <c r="BR283" i="1"/>
  <c r="BS283" i="1"/>
  <c r="BT283" i="1"/>
  <c r="A284" i="1"/>
  <c r="C284" i="1"/>
  <c r="G284" i="1"/>
  <c r="R284" i="1"/>
  <c r="R281" i="15" s="1"/>
  <c r="S284" i="1" a="1"/>
  <c r="S284" i="1" s="1"/>
  <c r="D281" i="15" s="1"/>
  <c r="T284" i="1" a="1"/>
  <c r="T284" i="1" s="1"/>
  <c r="E281" i="15" s="1"/>
  <c r="U284" i="1" a="1"/>
  <c r="U284" i="1" s="1"/>
  <c r="AI284" i="1"/>
  <c r="BB284" i="1" s="1"/>
  <c r="AJ284" i="1"/>
  <c r="AK284" i="1"/>
  <c r="K284" i="10" s="1"/>
  <c r="AL284" i="1"/>
  <c r="AO284" i="1"/>
  <c r="AP284" i="1"/>
  <c r="M284" i="10" s="1"/>
  <c r="AQ284" i="1"/>
  <c r="BR284" i="1"/>
  <c r="BS284" i="1"/>
  <c r="BT284" i="1"/>
  <c r="A285" i="1"/>
  <c r="C285" i="1"/>
  <c r="G285" i="1"/>
  <c r="R285" i="1"/>
  <c r="R282" i="15" s="1"/>
  <c r="S285" i="1" a="1"/>
  <c r="S285" i="1" s="1"/>
  <c r="D282" i="15" s="1"/>
  <c r="T285" i="1" a="1"/>
  <c r="T285" i="1" s="1"/>
  <c r="E282" i="15" s="1"/>
  <c r="U285" i="1" a="1"/>
  <c r="U285" i="1" s="1"/>
  <c r="AI285" i="1"/>
  <c r="BB285" i="1" s="1"/>
  <c r="AJ285" i="1"/>
  <c r="AK285" i="1"/>
  <c r="K285" i="10" s="1"/>
  <c r="AL285" i="1"/>
  <c r="AO285" i="1"/>
  <c r="AP285" i="1"/>
  <c r="M285" i="10" s="1"/>
  <c r="AQ285" i="1"/>
  <c r="BR285" i="1"/>
  <c r="BS285" i="1"/>
  <c r="BT285" i="1"/>
  <c r="A286" i="1"/>
  <c r="C286" i="1"/>
  <c r="G286" i="1"/>
  <c r="R286" i="1"/>
  <c r="R283" i="15" s="1"/>
  <c r="S286" i="1" a="1"/>
  <c r="S286" i="1" s="1"/>
  <c r="D283" i="15" s="1"/>
  <c r="T286" i="1" a="1"/>
  <c r="T286" i="1" s="1"/>
  <c r="E283" i="15" s="1"/>
  <c r="U286" i="1" a="1"/>
  <c r="U286" i="1" s="1"/>
  <c r="AI286" i="1"/>
  <c r="BB286" i="1" s="1"/>
  <c r="AJ286" i="1"/>
  <c r="AK286" i="1"/>
  <c r="K286" i="10" s="1"/>
  <c r="AL286" i="1"/>
  <c r="AO286" i="1"/>
  <c r="AP286" i="1"/>
  <c r="M286" i="10" s="1"/>
  <c r="AQ286" i="1"/>
  <c r="BR286" i="1"/>
  <c r="BS286" i="1"/>
  <c r="BT286" i="1"/>
  <c r="A287" i="1"/>
  <c r="C287" i="1"/>
  <c r="G287" i="1"/>
  <c r="M287" i="1" a="1"/>
  <c r="M287" i="1" s="1"/>
  <c r="K284" i="15" s="1"/>
  <c r="N287" i="1" a="1"/>
  <c r="N287" i="1" s="1"/>
  <c r="L284" i="15" s="1"/>
  <c r="R287" i="1"/>
  <c r="S287" i="1" a="1"/>
  <c r="S287" i="1" s="1"/>
  <c r="D284" i="15" s="1"/>
  <c r="T287" i="1" a="1"/>
  <c r="T287" i="1" s="1"/>
  <c r="E284" i="15" s="1"/>
  <c r="U287" i="1" a="1"/>
  <c r="U287" i="1" s="1"/>
  <c r="AI287" i="1"/>
  <c r="BB287" i="1" s="1"/>
  <c r="AJ287" i="1"/>
  <c r="AK287" i="1"/>
  <c r="K287" i="10" s="1"/>
  <c r="AL287" i="1"/>
  <c r="AO287" i="1"/>
  <c r="AP287" i="1"/>
  <c r="M287" i="10" s="1"/>
  <c r="AQ287" i="1"/>
  <c r="BR287" i="1"/>
  <c r="BS287" i="1"/>
  <c r="BT287" i="1"/>
  <c r="A288" i="1"/>
  <c r="C288" i="1"/>
  <c r="G288" i="1"/>
  <c r="R288" i="1"/>
  <c r="R285" i="15" s="1"/>
  <c r="S288" i="1" a="1"/>
  <c r="S288" i="1" s="1"/>
  <c r="D285" i="15" s="1"/>
  <c r="T288" i="1" a="1"/>
  <c r="T288" i="1" s="1"/>
  <c r="E285" i="15" s="1"/>
  <c r="U288" i="1" a="1"/>
  <c r="U288" i="1" s="1"/>
  <c r="AI288" i="1"/>
  <c r="BB288" i="1" s="1"/>
  <c r="AJ288" i="1"/>
  <c r="AK288" i="1"/>
  <c r="K288" i="10" s="1"/>
  <c r="AL288" i="1"/>
  <c r="AO288" i="1"/>
  <c r="AP288" i="1"/>
  <c r="M288" i="10" s="1"/>
  <c r="AQ288" i="1"/>
  <c r="BR288" i="1"/>
  <c r="BS288" i="1"/>
  <c r="BT288" i="1"/>
  <c r="A289" i="1"/>
  <c r="C289" i="1"/>
  <c r="G289" i="1"/>
  <c r="R289" i="1"/>
  <c r="R286" i="15" s="1"/>
  <c r="S289" i="1" a="1"/>
  <c r="S289" i="1" s="1"/>
  <c r="D286" i="15" s="1"/>
  <c r="T289" i="1" a="1"/>
  <c r="T289" i="1" s="1"/>
  <c r="E286" i="15" s="1"/>
  <c r="U289" i="1" a="1"/>
  <c r="U289" i="1" s="1"/>
  <c r="AI289" i="1"/>
  <c r="BB289" i="1" s="1"/>
  <c r="AJ289" i="1"/>
  <c r="AK289" i="1"/>
  <c r="K289" i="10" s="1"/>
  <c r="AL289" i="1"/>
  <c r="AO289" i="1"/>
  <c r="AP289" i="1"/>
  <c r="M289" i="10" s="1"/>
  <c r="AQ289" i="1"/>
  <c r="BR289" i="1"/>
  <c r="BS289" i="1"/>
  <c r="BT289" i="1"/>
  <c r="A290" i="1"/>
  <c r="C290" i="1"/>
  <c r="G290" i="1"/>
  <c r="R290" i="1"/>
  <c r="R287" i="15" s="1"/>
  <c r="S290" i="1" a="1"/>
  <c r="S290" i="1" s="1"/>
  <c r="D287" i="15" s="1"/>
  <c r="T290" i="1" a="1"/>
  <c r="T290" i="1" s="1"/>
  <c r="E287" i="15" s="1"/>
  <c r="U290" i="1" a="1"/>
  <c r="U290" i="1" s="1"/>
  <c r="AI290" i="1"/>
  <c r="BB290" i="1" s="1"/>
  <c r="AJ290" i="1"/>
  <c r="AK290" i="1"/>
  <c r="K290" i="10" s="1"/>
  <c r="AL290" i="1"/>
  <c r="AO290" i="1"/>
  <c r="AP290" i="1"/>
  <c r="M290" i="10" s="1"/>
  <c r="AQ290" i="1"/>
  <c r="BR290" i="1"/>
  <c r="BS290" i="1"/>
  <c r="BT290" i="1"/>
  <c r="A291" i="1"/>
  <c r="C291" i="1"/>
  <c r="G291" i="1"/>
  <c r="R291" i="1"/>
  <c r="R288" i="15" s="1"/>
  <c r="S291" i="1" a="1"/>
  <c r="S291" i="1" s="1"/>
  <c r="D288" i="15" s="1"/>
  <c r="T291" i="1" a="1"/>
  <c r="T291" i="1" s="1"/>
  <c r="E288" i="15" s="1"/>
  <c r="U291" i="1" a="1"/>
  <c r="U291" i="1" s="1"/>
  <c r="AI291" i="1"/>
  <c r="BB291" i="1" s="1"/>
  <c r="AJ291" i="1"/>
  <c r="AK291" i="1"/>
  <c r="K291" i="10" s="1"/>
  <c r="AL291" i="1"/>
  <c r="AO291" i="1"/>
  <c r="AP291" i="1"/>
  <c r="M291" i="10" s="1"/>
  <c r="AQ291" i="1"/>
  <c r="BR291" i="1"/>
  <c r="BS291" i="1"/>
  <c r="BT291" i="1"/>
  <c r="A292" i="1"/>
  <c r="C292" i="1"/>
  <c r="G292" i="1"/>
  <c r="M292" i="1" a="1"/>
  <c r="M292" i="1" s="1"/>
  <c r="K289" i="15" s="1"/>
  <c r="N292" i="1" a="1"/>
  <c r="N292" i="1" s="1"/>
  <c r="L289" i="15" s="1"/>
  <c r="R292" i="1"/>
  <c r="S292" i="1" a="1"/>
  <c r="S292" i="1" s="1"/>
  <c r="D289" i="15" s="1"/>
  <c r="T292" i="1" a="1"/>
  <c r="T292" i="1" s="1"/>
  <c r="E289" i="15" s="1"/>
  <c r="U292" i="1" a="1"/>
  <c r="U292" i="1" s="1"/>
  <c r="AI292" i="1"/>
  <c r="BB292" i="1" s="1"/>
  <c r="AJ292" i="1"/>
  <c r="AK292" i="1"/>
  <c r="K292" i="10" s="1"/>
  <c r="AL292" i="1"/>
  <c r="AO292" i="1"/>
  <c r="AP292" i="1"/>
  <c r="M292" i="10" s="1"/>
  <c r="AQ292" i="1"/>
  <c r="BR292" i="1"/>
  <c r="BS292" i="1"/>
  <c r="BT292" i="1"/>
  <c r="A293" i="1"/>
  <c r="C293" i="1"/>
  <c r="G293" i="1"/>
  <c r="M293" i="1" a="1"/>
  <c r="M293" i="1" s="1"/>
  <c r="K290" i="15" s="1"/>
  <c r="N293" i="1" a="1"/>
  <c r="N293" i="1" s="1"/>
  <c r="L290" i="15" s="1"/>
  <c r="R293" i="1"/>
  <c r="R290" i="15" s="1"/>
  <c r="S293" i="1" a="1"/>
  <c r="S293" i="1" s="1"/>
  <c r="D290" i="15" s="1"/>
  <c r="T293" i="1" a="1"/>
  <c r="T293" i="1" s="1"/>
  <c r="E290" i="15" s="1"/>
  <c r="U293" i="1" a="1"/>
  <c r="U293" i="1" s="1"/>
  <c r="AI293" i="1"/>
  <c r="BB293" i="1" s="1"/>
  <c r="AJ293" i="1"/>
  <c r="AK293" i="1"/>
  <c r="K293" i="10" s="1"/>
  <c r="AL293" i="1"/>
  <c r="AO293" i="1"/>
  <c r="AP293" i="1"/>
  <c r="M293" i="10" s="1"/>
  <c r="AQ293" i="1"/>
  <c r="BR293" i="1"/>
  <c r="BS293" i="1"/>
  <c r="BT293" i="1"/>
  <c r="A294" i="1"/>
  <c r="C294" i="1"/>
  <c r="G294" i="1"/>
  <c r="R294" i="1"/>
  <c r="R291" i="15" s="1"/>
  <c r="S294" i="1" a="1"/>
  <c r="S294" i="1" s="1"/>
  <c r="D291" i="15" s="1"/>
  <c r="T294" i="1" a="1"/>
  <c r="T294" i="1" s="1"/>
  <c r="E291" i="15" s="1"/>
  <c r="U294" i="1" a="1"/>
  <c r="U294" i="1" s="1"/>
  <c r="AI294" i="1"/>
  <c r="BB294" i="1" s="1"/>
  <c r="AJ294" i="1"/>
  <c r="AK294" i="1"/>
  <c r="K294" i="10" s="1"/>
  <c r="AL294" i="1"/>
  <c r="AO294" i="1"/>
  <c r="AP294" i="1"/>
  <c r="M294" i="10" s="1"/>
  <c r="AQ294" i="1"/>
  <c r="BR294" i="1"/>
  <c r="BS294" i="1"/>
  <c r="BT294" i="1"/>
  <c r="A295" i="1"/>
  <c r="C295" i="1"/>
  <c r="G295" i="1"/>
  <c r="R295" i="1"/>
  <c r="R292" i="15" s="1"/>
  <c r="S295" i="1" a="1"/>
  <c r="S295" i="1" s="1"/>
  <c r="D292" i="15" s="1"/>
  <c r="T295" i="1" a="1"/>
  <c r="T295" i="1" s="1"/>
  <c r="E292" i="15" s="1"/>
  <c r="U295" i="1" a="1"/>
  <c r="U295" i="1" s="1"/>
  <c r="AI295" i="1"/>
  <c r="BB295" i="1" s="1"/>
  <c r="AJ295" i="1"/>
  <c r="AK295" i="1"/>
  <c r="K295" i="10" s="1"/>
  <c r="AL295" i="1"/>
  <c r="AO295" i="1"/>
  <c r="AP295" i="1"/>
  <c r="M295" i="10" s="1"/>
  <c r="AQ295" i="1"/>
  <c r="BR295" i="1"/>
  <c r="BS295" i="1"/>
  <c r="BT295" i="1"/>
  <c r="A296" i="1"/>
  <c r="C296" i="1"/>
  <c r="G296" i="1"/>
  <c r="M296" i="1" a="1"/>
  <c r="M296" i="1" s="1"/>
  <c r="K293" i="15" s="1"/>
  <c r="N296" i="1" a="1"/>
  <c r="N296" i="1" s="1"/>
  <c r="L293" i="15" s="1"/>
  <c r="R296" i="1"/>
  <c r="R293" i="15" s="1"/>
  <c r="S296" i="1" a="1"/>
  <c r="S296" i="1" s="1"/>
  <c r="D293" i="15" s="1"/>
  <c r="T296" i="1" a="1"/>
  <c r="T296" i="1" s="1"/>
  <c r="E293" i="15" s="1"/>
  <c r="U296" i="1" a="1"/>
  <c r="U296" i="1" s="1"/>
  <c r="AI296" i="1"/>
  <c r="BB296" i="1" s="1"/>
  <c r="AJ296" i="1"/>
  <c r="AK296" i="1"/>
  <c r="K296" i="10" s="1"/>
  <c r="AL296" i="1"/>
  <c r="AO296" i="1"/>
  <c r="AP296" i="1"/>
  <c r="M296" i="10" s="1"/>
  <c r="AQ296" i="1"/>
  <c r="BR296" i="1"/>
  <c r="BS296" i="1"/>
  <c r="BT296" i="1"/>
  <c r="A297" i="1"/>
  <c r="C297" i="1"/>
  <c r="G297" i="1"/>
  <c r="R297" i="1"/>
  <c r="R294" i="15" s="1"/>
  <c r="S297" i="1" a="1"/>
  <c r="S297" i="1" s="1"/>
  <c r="D294" i="15" s="1"/>
  <c r="T297" i="1" a="1"/>
  <c r="T297" i="1" s="1"/>
  <c r="E294" i="15" s="1"/>
  <c r="U297" i="1" a="1"/>
  <c r="U297" i="1" s="1"/>
  <c r="AI297" i="1"/>
  <c r="BB297" i="1" s="1"/>
  <c r="AJ297" i="1"/>
  <c r="AK297" i="1"/>
  <c r="K297" i="10" s="1"/>
  <c r="AL297" i="1"/>
  <c r="AO297" i="1"/>
  <c r="AP297" i="1"/>
  <c r="M297" i="10" s="1"/>
  <c r="AQ297" i="1"/>
  <c r="BR297" i="1"/>
  <c r="BS297" i="1"/>
  <c r="BT297" i="1"/>
  <c r="A298" i="1"/>
  <c r="C298" i="1"/>
  <c r="G298" i="1"/>
  <c r="R298" i="1"/>
  <c r="R295" i="15" s="1"/>
  <c r="S298" i="1" a="1"/>
  <c r="S298" i="1" s="1"/>
  <c r="D295" i="15" s="1"/>
  <c r="T298" i="1" a="1"/>
  <c r="T298" i="1" s="1"/>
  <c r="E295" i="15" s="1"/>
  <c r="U298" i="1" a="1"/>
  <c r="U298" i="1" s="1"/>
  <c r="AI298" i="1"/>
  <c r="BB298" i="1" s="1"/>
  <c r="AJ298" i="1"/>
  <c r="AK298" i="1"/>
  <c r="K298" i="10" s="1"/>
  <c r="AL298" i="1"/>
  <c r="AO298" i="1"/>
  <c r="AP298" i="1"/>
  <c r="M298" i="10" s="1"/>
  <c r="AQ298" i="1"/>
  <c r="BR298" i="1"/>
  <c r="BS298" i="1"/>
  <c r="BT298" i="1"/>
  <c r="A299" i="1"/>
  <c r="C299" i="1"/>
  <c r="G299" i="1"/>
  <c r="R299" i="1"/>
  <c r="S299" i="1" a="1"/>
  <c r="S299" i="1" s="1"/>
  <c r="D296" i="15" s="1"/>
  <c r="T299" i="1" a="1"/>
  <c r="T299" i="1" s="1"/>
  <c r="E296" i="15" s="1"/>
  <c r="U299" i="1" a="1"/>
  <c r="U299" i="1" s="1"/>
  <c r="AI299" i="1"/>
  <c r="BB299" i="1" s="1"/>
  <c r="AJ299" i="1"/>
  <c r="AK299" i="1"/>
  <c r="K299" i="10" s="1"/>
  <c r="AL299" i="1"/>
  <c r="AN299" i="1"/>
  <c r="AO299" i="1"/>
  <c r="AP299" i="1"/>
  <c r="M299" i="10" s="1"/>
  <c r="AQ299" i="1"/>
  <c r="BR299" i="1"/>
  <c r="BS299" i="1"/>
  <c r="BT299" i="1"/>
  <c r="A300" i="1"/>
  <c r="C300" i="1"/>
  <c r="G300" i="1"/>
  <c r="R300" i="1"/>
  <c r="R297" i="15" s="1"/>
  <c r="S300" i="1" a="1"/>
  <c r="S300" i="1" s="1"/>
  <c r="D297" i="15" s="1"/>
  <c r="T300" i="1" a="1"/>
  <c r="T300" i="1" s="1"/>
  <c r="E297" i="15" s="1"/>
  <c r="U300" i="1" a="1"/>
  <c r="U300" i="1" s="1"/>
  <c r="AI300" i="1"/>
  <c r="BB300" i="1" s="1"/>
  <c r="AJ300" i="1"/>
  <c r="AK300" i="1"/>
  <c r="K300" i="10" s="1"/>
  <c r="AL300" i="1"/>
  <c r="AO300" i="1"/>
  <c r="AP300" i="1"/>
  <c r="M300" i="10" s="1"/>
  <c r="AQ300" i="1"/>
  <c r="BR300" i="1"/>
  <c r="BS300" i="1"/>
  <c r="BT300" i="1"/>
  <c r="A301" i="1"/>
  <c r="C301" i="1"/>
  <c r="G301" i="1"/>
  <c r="R301" i="1"/>
  <c r="R298" i="15" s="1"/>
  <c r="S301" i="1" a="1"/>
  <c r="S301" i="1" s="1"/>
  <c r="D298" i="15" s="1"/>
  <c r="T301" i="1" a="1"/>
  <c r="T301" i="1" s="1"/>
  <c r="E298" i="15" s="1"/>
  <c r="U301" i="1" a="1"/>
  <c r="U301" i="1" s="1"/>
  <c r="AI301" i="1"/>
  <c r="BB301" i="1" s="1"/>
  <c r="AJ301" i="1"/>
  <c r="AK301" i="1"/>
  <c r="K301" i="10" s="1"/>
  <c r="AL301" i="1"/>
  <c r="AO301" i="1"/>
  <c r="AP301" i="1"/>
  <c r="M301" i="10" s="1"/>
  <c r="AQ301" i="1"/>
  <c r="BR301" i="1"/>
  <c r="BS301" i="1"/>
  <c r="BT301" i="1"/>
  <c r="A302" i="1"/>
  <c r="C302" i="1"/>
  <c r="G302" i="1"/>
  <c r="R302" i="1"/>
  <c r="R299" i="15" s="1"/>
  <c r="S302" i="1" a="1"/>
  <c r="S302" i="1" s="1"/>
  <c r="D299" i="15" s="1"/>
  <c r="T302" i="1" a="1"/>
  <c r="T302" i="1" s="1"/>
  <c r="E299" i="15" s="1"/>
  <c r="U302" i="1" a="1"/>
  <c r="U302" i="1" s="1"/>
  <c r="AI302" i="1"/>
  <c r="BB302" i="1" s="1"/>
  <c r="AJ302" i="1"/>
  <c r="K302" i="10"/>
  <c r="M302" i="10"/>
  <c r="BR302" i="1"/>
  <c r="BS302" i="1"/>
  <c r="BT302" i="1"/>
  <c r="A303" i="1"/>
  <c r="C303" i="1"/>
  <c r="G303" i="1"/>
  <c r="R303" i="1"/>
  <c r="R300" i="15" s="1"/>
  <c r="S303" i="1" a="1"/>
  <c r="S303" i="1" s="1"/>
  <c r="D300" i="15" s="1"/>
  <c r="T303" i="1" a="1"/>
  <c r="T303" i="1" s="1"/>
  <c r="E300" i="15" s="1"/>
  <c r="U303" i="1" a="1"/>
  <c r="U303" i="1" s="1"/>
  <c r="AI303" i="1"/>
  <c r="BB303" i="1" s="1"/>
  <c r="AJ303" i="1"/>
  <c r="AK303" i="1"/>
  <c r="K303" i="10" s="1"/>
  <c r="AL303" i="1"/>
  <c r="AO303" i="1"/>
  <c r="AP303" i="1"/>
  <c r="M303" i="10" s="1"/>
  <c r="AQ303" i="1"/>
  <c r="BR303" i="1"/>
  <c r="BS303" i="1"/>
  <c r="BT303" i="1"/>
  <c r="A304" i="1"/>
  <c r="C304" i="1"/>
  <c r="G304" i="1"/>
  <c r="R304" i="1"/>
  <c r="R301" i="15" s="1"/>
  <c r="S304" i="1" a="1"/>
  <c r="S304" i="1" s="1"/>
  <c r="D301" i="15" s="1"/>
  <c r="T304" i="1" a="1"/>
  <c r="T304" i="1" s="1"/>
  <c r="E301" i="15" s="1"/>
  <c r="U304" i="1" a="1"/>
  <c r="U304" i="1" s="1"/>
  <c r="AI304" i="1"/>
  <c r="BB304" i="1" s="1"/>
  <c r="AJ304" i="1"/>
  <c r="AK304" i="1"/>
  <c r="K304" i="10" s="1"/>
  <c r="AL304" i="1"/>
  <c r="AO304" i="1"/>
  <c r="AP304" i="1"/>
  <c r="M304" i="10" s="1"/>
  <c r="AQ304" i="1"/>
  <c r="BR304" i="1"/>
  <c r="BS304" i="1"/>
  <c r="BT304" i="1"/>
  <c r="A305" i="1"/>
  <c r="C305" i="1"/>
  <c r="G305" i="1"/>
  <c r="M305" i="1" a="1"/>
  <c r="M305" i="1" s="1"/>
  <c r="K302" i="15" s="1"/>
  <c r="N305" i="1" a="1"/>
  <c r="N305" i="1" s="1"/>
  <c r="L302" i="15" s="1"/>
  <c r="R305" i="1"/>
  <c r="R302" i="15" s="1"/>
  <c r="S305" i="1" a="1"/>
  <c r="S305" i="1" s="1"/>
  <c r="D302" i="15" s="1"/>
  <c r="T305" i="1" a="1"/>
  <c r="T305" i="1" s="1"/>
  <c r="E302" i="15" s="1"/>
  <c r="U305" i="1" a="1"/>
  <c r="U305" i="1" s="1"/>
  <c r="AI305" i="1"/>
  <c r="BB305" i="1" s="1"/>
  <c r="AJ305" i="1"/>
  <c r="AK305" i="1"/>
  <c r="K305" i="10" s="1"/>
  <c r="AL305" i="1"/>
  <c r="AO305" i="1"/>
  <c r="AP305" i="1"/>
  <c r="M305" i="10" s="1"/>
  <c r="AQ305" i="1"/>
  <c r="BR305" i="1"/>
  <c r="BS305" i="1"/>
  <c r="BT305" i="1"/>
  <c r="A306" i="1"/>
  <c r="C306" i="1"/>
  <c r="G306" i="1"/>
  <c r="R306" i="1"/>
  <c r="R303" i="15" s="1"/>
  <c r="S306" i="1" a="1"/>
  <c r="S306" i="1" s="1"/>
  <c r="D303" i="15" s="1"/>
  <c r="T306" i="1" a="1"/>
  <c r="T306" i="1" s="1"/>
  <c r="E303" i="15" s="1"/>
  <c r="U306" i="1" a="1"/>
  <c r="U306" i="1" s="1"/>
  <c r="AI306" i="1"/>
  <c r="BB306" i="1" s="1"/>
  <c r="AJ306" i="1"/>
  <c r="AK306" i="1"/>
  <c r="K306" i="10" s="1"/>
  <c r="AL306" i="1"/>
  <c r="M306" i="10"/>
  <c r="BR306" i="1"/>
  <c r="BS306" i="1"/>
  <c r="BT306" i="1"/>
  <c r="A307" i="1"/>
  <c r="C307" i="1"/>
  <c r="G307" i="1"/>
  <c r="M307" i="1" a="1"/>
  <c r="M307" i="1" s="1"/>
  <c r="K304" i="15" s="1"/>
  <c r="N307" i="1" a="1"/>
  <c r="N307" i="1" s="1"/>
  <c r="L304" i="15" s="1"/>
  <c r="R307" i="1"/>
  <c r="S307" i="1" a="1"/>
  <c r="S307" i="1" s="1"/>
  <c r="D304" i="15" s="1"/>
  <c r="T307" i="1" a="1"/>
  <c r="T307" i="1" s="1"/>
  <c r="E304" i="15" s="1"/>
  <c r="U307" i="1" a="1"/>
  <c r="U307" i="1" s="1"/>
  <c r="AI307" i="1"/>
  <c r="BB307" i="1" s="1"/>
  <c r="AJ307" i="1"/>
  <c r="AK307" i="1"/>
  <c r="K307" i="10" s="1"/>
  <c r="AL307" i="1"/>
  <c r="AO307" i="1"/>
  <c r="AP307" i="1"/>
  <c r="M307" i="10" s="1"/>
  <c r="AQ307" i="1"/>
  <c r="BR307" i="1"/>
  <c r="BS307" i="1"/>
  <c r="BT307" i="1"/>
  <c r="A308" i="1"/>
  <c r="C308" i="1"/>
  <c r="G308" i="1"/>
  <c r="M308" i="1" a="1"/>
  <c r="M308" i="1" s="1"/>
  <c r="K305" i="15" s="1"/>
  <c r="N308" i="1" a="1"/>
  <c r="N308" i="1" s="1"/>
  <c r="L305" i="15" s="1"/>
  <c r="R308" i="1"/>
  <c r="R305" i="15" s="1"/>
  <c r="S308" i="1" a="1"/>
  <c r="S308" i="1" s="1"/>
  <c r="D305" i="15" s="1"/>
  <c r="T308" i="1" a="1"/>
  <c r="T308" i="1" s="1"/>
  <c r="E305" i="15" s="1"/>
  <c r="U308" i="1" a="1"/>
  <c r="U308" i="1" s="1"/>
  <c r="AI308" i="1"/>
  <c r="BB308" i="1" s="1"/>
  <c r="AJ308" i="1"/>
  <c r="AK308" i="1"/>
  <c r="K308" i="10" s="1"/>
  <c r="AL308" i="1"/>
  <c r="AN308" i="1"/>
  <c r="AO308" i="1"/>
  <c r="AP308" i="1"/>
  <c r="M308" i="10" s="1"/>
  <c r="AQ308" i="1"/>
  <c r="BR308" i="1"/>
  <c r="BS308" i="1"/>
  <c r="BT308" i="1"/>
  <c r="A309" i="1"/>
  <c r="C309" i="1"/>
  <c r="G309" i="1"/>
  <c r="M309" i="1" a="1"/>
  <c r="M309" i="1" s="1"/>
  <c r="K306" i="15" s="1"/>
  <c r="N309" i="1" a="1"/>
  <c r="N309" i="1" s="1"/>
  <c r="L306" i="15" s="1"/>
  <c r="R309" i="1"/>
  <c r="R306" i="15" s="1"/>
  <c r="S309" i="1" a="1"/>
  <c r="S309" i="1" s="1"/>
  <c r="D306" i="15" s="1"/>
  <c r="T309" i="1" a="1"/>
  <c r="T309" i="1" s="1"/>
  <c r="E306" i="15" s="1"/>
  <c r="U309" i="1" a="1"/>
  <c r="U309" i="1" s="1"/>
  <c r="AI309" i="1"/>
  <c r="BB309" i="1" s="1"/>
  <c r="AJ309" i="1"/>
  <c r="AK309" i="1"/>
  <c r="K309" i="10" s="1"/>
  <c r="AL309" i="1"/>
  <c r="AO309" i="1"/>
  <c r="AP309" i="1"/>
  <c r="M309" i="10" s="1"/>
  <c r="AQ309" i="1"/>
  <c r="BR309" i="1"/>
  <c r="BS309" i="1"/>
  <c r="BT309" i="1"/>
  <c r="A310" i="1"/>
  <c r="C310" i="1"/>
  <c r="G310" i="1"/>
  <c r="R310" i="1"/>
  <c r="R307" i="15" s="1"/>
  <c r="S310" i="1" a="1"/>
  <c r="S310" i="1" s="1"/>
  <c r="D307" i="15" s="1"/>
  <c r="T310" i="1" a="1"/>
  <c r="T310" i="1" s="1"/>
  <c r="E307" i="15" s="1"/>
  <c r="U310" i="1" a="1"/>
  <c r="U310" i="1" s="1"/>
  <c r="AI310" i="1"/>
  <c r="BB310" i="1" s="1"/>
  <c r="AJ310" i="1"/>
  <c r="AK310" i="1"/>
  <c r="K310" i="10" s="1"/>
  <c r="AL310" i="1"/>
  <c r="AO310" i="1"/>
  <c r="AP310" i="1"/>
  <c r="M310" i="10" s="1"/>
  <c r="AQ310" i="1"/>
  <c r="BR310" i="1"/>
  <c r="BS310" i="1"/>
  <c r="BT310" i="1"/>
  <c r="A311" i="1"/>
  <c r="C311" i="1"/>
  <c r="G311" i="1"/>
  <c r="R311" i="1"/>
  <c r="R308" i="15" s="1"/>
  <c r="S311" i="1" a="1"/>
  <c r="S311" i="1" s="1"/>
  <c r="D308" i="15" s="1"/>
  <c r="T311" i="1" a="1"/>
  <c r="T311" i="1" s="1"/>
  <c r="E308" i="15" s="1"/>
  <c r="U311" i="1" a="1"/>
  <c r="U311" i="1" s="1"/>
  <c r="AI311" i="1"/>
  <c r="BB311" i="1" s="1"/>
  <c r="AJ311" i="1"/>
  <c r="AK311" i="1"/>
  <c r="K311" i="10" s="1"/>
  <c r="AL311" i="1"/>
  <c r="AO311" i="1"/>
  <c r="AP311" i="1"/>
  <c r="M311" i="10" s="1"/>
  <c r="AQ311" i="1"/>
  <c r="BR311" i="1"/>
  <c r="BS311" i="1"/>
  <c r="BT311" i="1"/>
  <c r="A312" i="1"/>
  <c r="C312" i="1"/>
  <c r="G312" i="1"/>
  <c r="M312" i="1" a="1"/>
  <c r="M312" i="1" s="1"/>
  <c r="K309" i="15" s="1"/>
  <c r="N312" i="1" a="1"/>
  <c r="N312" i="1" s="1"/>
  <c r="L309" i="15" s="1"/>
  <c r="R312" i="1"/>
  <c r="S312" i="1" a="1"/>
  <c r="S312" i="1" s="1"/>
  <c r="D309" i="15" s="1"/>
  <c r="T312" i="1" a="1"/>
  <c r="T312" i="1" s="1"/>
  <c r="E309" i="15" s="1"/>
  <c r="U312" i="1" a="1"/>
  <c r="U312" i="1" s="1"/>
  <c r="AI312" i="1"/>
  <c r="BB312" i="1" s="1"/>
  <c r="AJ312" i="1"/>
  <c r="AK312" i="1"/>
  <c r="K312" i="10" s="1"/>
  <c r="AL312" i="1"/>
  <c r="AO312" i="1"/>
  <c r="AP312" i="1"/>
  <c r="M312" i="10" s="1"/>
  <c r="AQ312" i="1"/>
  <c r="BR312" i="1"/>
  <c r="BS312" i="1"/>
  <c r="BT312" i="1"/>
  <c r="A313" i="1"/>
  <c r="C313" i="1"/>
  <c r="G313" i="1"/>
  <c r="M313" i="1" a="1"/>
  <c r="M313" i="1" s="1"/>
  <c r="K310" i="15" s="1"/>
  <c r="N313" i="1" a="1"/>
  <c r="N313" i="1" s="1"/>
  <c r="L310" i="15" s="1"/>
  <c r="R313" i="1"/>
  <c r="R310" i="15" s="1"/>
  <c r="S313" i="1" a="1"/>
  <c r="S313" i="1" s="1"/>
  <c r="D310" i="15" s="1"/>
  <c r="T313" i="1" a="1"/>
  <c r="T313" i="1" s="1"/>
  <c r="E310" i="15" s="1"/>
  <c r="U313" i="1" a="1"/>
  <c r="U313" i="1" s="1"/>
  <c r="AI313" i="1"/>
  <c r="BB313" i="1" s="1"/>
  <c r="AJ313" i="1"/>
  <c r="AK313" i="1"/>
  <c r="K313" i="10" s="1"/>
  <c r="AL313" i="1"/>
  <c r="AO313" i="1"/>
  <c r="AP313" i="1"/>
  <c r="M313" i="10" s="1"/>
  <c r="AQ313" i="1"/>
  <c r="BR313" i="1"/>
  <c r="BS313" i="1"/>
  <c r="BT313" i="1"/>
  <c r="A314" i="1"/>
  <c r="C314" i="1"/>
  <c r="G314" i="1"/>
  <c r="R314" i="1"/>
  <c r="R311" i="15" s="1"/>
  <c r="S314" i="1" a="1"/>
  <c r="S314" i="1" s="1"/>
  <c r="D311" i="15" s="1"/>
  <c r="T314" i="1" a="1"/>
  <c r="T314" i="1" s="1"/>
  <c r="E311" i="15" s="1"/>
  <c r="U314" i="1" a="1"/>
  <c r="U314" i="1" s="1"/>
  <c r="AI314" i="1"/>
  <c r="BB314" i="1" s="1"/>
  <c r="AJ314" i="1"/>
  <c r="AK314" i="1"/>
  <c r="K314" i="10" s="1"/>
  <c r="AL314" i="1"/>
  <c r="AO314" i="1"/>
  <c r="AP314" i="1"/>
  <c r="M314" i="10" s="1"/>
  <c r="AQ314" i="1"/>
  <c r="BR314" i="1"/>
  <c r="BS314" i="1"/>
  <c r="BT314" i="1"/>
  <c r="A315" i="1"/>
  <c r="C315" i="1"/>
  <c r="G315" i="1"/>
  <c r="R315" i="1"/>
  <c r="R312" i="15" s="1"/>
  <c r="S315" i="1" a="1"/>
  <c r="S315" i="1" s="1"/>
  <c r="D312" i="15" s="1"/>
  <c r="T315" i="1" a="1"/>
  <c r="T315" i="1" s="1"/>
  <c r="E312" i="15" s="1"/>
  <c r="U315" i="1" a="1"/>
  <c r="U315" i="1" s="1"/>
  <c r="AI315" i="1"/>
  <c r="BB315" i="1" s="1"/>
  <c r="AJ315" i="1"/>
  <c r="AK315" i="1"/>
  <c r="K315" i="10" s="1"/>
  <c r="AL315" i="1"/>
  <c r="AO315" i="1"/>
  <c r="AP315" i="1"/>
  <c r="M315" i="10" s="1"/>
  <c r="AQ315" i="1"/>
  <c r="BR315" i="1"/>
  <c r="BS315" i="1"/>
  <c r="BT315" i="1"/>
  <c r="A316" i="1"/>
  <c r="C316" i="1"/>
  <c r="G316" i="1"/>
  <c r="M316" i="1" a="1"/>
  <c r="M316" i="1" s="1"/>
  <c r="K313" i="15" s="1"/>
  <c r="N316" i="1" a="1"/>
  <c r="N316" i="1" s="1"/>
  <c r="L313" i="15" s="1"/>
  <c r="R316" i="1"/>
  <c r="R313" i="15" s="1"/>
  <c r="S316" i="1" a="1"/>
  <c r="S316" i="1" s="1"/>
  <c r="D313" i="15" s="1"/>
  <c r="T316" i="1" a="1"/>
  <c r="T316" i="1" s="1"/>
  <c r="E313" i="15" s="1"/>
  <c r="U316" i="1" a="1"/>
  <c r="U316" i="1" s="1"/>
  <c r="AI316" i="1"/>
  <c r="BB316" i="1" s="1"/>
  <c r="AJ316" i="1"/>
  <c r="AK316" i="1"/>
  <c r="K316" i="10" s="1"/>
  <c r="AL316" i="1"/>
  <c r="AO316" i="1"/>
  <c r="AP316" i="1"/>
  <c r="M316" i="10" s="1"/>
  <c r="AQ316" i="1"/>
  <c r="BR316" i="1"/>
  <c r="BS316" i="1"/>
  <c r="BT316" i="1"/>
  <c r="A317" i="1"/>
  <c r="C317" i="1"/>
  <c r="G317" i="1"/>
  <c r="M317" i="1" a="1"/>
  <c r="M317" i="1" s="1"/>
  <c r="K314" i="15" s="1"/>
  <c r="N317" i="1" a="1"/>
  <c r="N317" i="1" s="1"/>
  <c r="L314" i="15" s="1"/>
  <c r="R317" i="1"/>
  <c r="R314" i="15" s="1"/>
  <c r="S317" i="1" a="1"/>
  <c r="S317" i="1" s="1"/>
  <c r="D314" i="15" s="1"/>
  <c r="T317" i="1" a="1"/>
  <c r="T317" i="1" s="1"/>
  <c r="E314" i="15" s="1"/>
  <c r="U317" i="1" a="1"/>
  <c r="U317" i="1" s="1"/>
  <c r="AI317" i="1"/>
  <c r="BB317" i="1" s="1"/>
  <c r="AJ317" i="1"/>
  <c r="AK317" i="1"/>
  <c r="K317" i="10" s="1"/>
  <c r="AL317" i="1"/>
  <c r="AN317" i="1"/>
  <c r="AO317" i="1"/>
  <c r="AP317" i="1"/>
  <c r="M317" i="10" s="1"/>
  <c r="AQ317" i="1"/>
  <c r="BR317" i="1"/>
  <c r="BS317" i="1"/>
  <c r="BT317" i="1"/>
  <c r="A318" i="1"/>
  <c r="C318" i="1"/>
  <c r="G318" i="1"/>
  <c r="M318" i="1" a="1"/>
  <c r="M318" i="1" s="1"/>
  <c r="K315" i="15" s="1"/>
  <c r="N318" i="1" a="1"/>
  <c r="N318" i="1" s="1"/>
  <c r="L315" i="15" s="1"/>
  <c r="R318" i="1"/>
  <c r="S318" i="1" a="1"/>
  <c r="S318" i="1" s="1"/>
  <c r="D315" i="15" s="1"/>
  <c r="T318" i="1" a="1"/>
  <c r="T318" i="1" s="1"/>
  <c r="E315" i="15" s="1"/>
  <c r="U318" i="1" a="1"/>
  <c r="U318" i="1" s="1"/>
  <c r="AI318" i="1"/>
  <c r="BB318" i="1" s="1"/>
  <c r="AJ318" i="1"/>
  <c r="AK318" i="1"/>
  <c r="K318" i="10" s="1"/>
  <c r="AL318" i="1"/>
  <c r="AO318" i="1"/>
  <c r="AP318" i="1"/>
  <c r="M318" i="10" s="1"/>
  <c r="AQ318" i="1"/>
  <c r="BR318" i="1"/>
  <c r="BS318" i="1"/>
  <c r="BT318" i="1"/>
  <c r="A319" i="1"/>
  <c r="C319" i="1"/>
  <c r="G319" i="1"/>
  <c r="R319" i="1"/>
  <c r="R316" i="15" s="1"/>
  <c r="S319" i="1" a="1"/>
  <c r="S319" i="1" s="1"/>
  <c r="D316" i="15" s="1"/>
  <c r="T319" i="1" a="1"/>
  <c r="T319" i="1" s="1"/>
  <c r="E316" i="15" s="1"/>
  <c r="U319" i="1" a="1"/>
  <c r="U319" i="1" s="1"/>
  <c r="AI319" i="1"/>
  <c r="BB319" i="1" s="1"/>
  <c r="AJ319" i="1"/>
  <c r="AK319" i="1"/>
  <c r="K319" i="10" s="1"/>
  <c r="AL319" i="1"/>
  <c r="AO319" i="1"/>
  <c r="AP319" i="1"/>
  <c r="M319" i="10" s="1"/>
  <c r="AQ319" i="1"/>
  <c r="BR319" i="1"/>
  <c r="BS319" i="1"/>
  <c r="BT319" i="1"/>
  <c r="A320" i="1"/>
  <c r="C320" i="1"/>
  <c r="G320" i="1"/>
  <c r="R320" i="1"/>
  <c r="R317" i="15" s="1"/>
  <c r="S320" i="1" a="1"/>
  <c r="S320" i="1" s="1"/>
  <c r="D317" i="15" s="1"/>
  <c r="T320" i="1" a="1"/>
  <c r="T320" i="1" s="1"/>
  <c r="E317" i="15" s="1"/>
  <c r="U320" i="1" a="1"/>
  <c r="U320" i="1" s="1"/>
  <c r="AI320" i="1"/>
  <c r="BB320" i="1" s="1"/>
  <c r="AJ320" i="1"/>
  <c r="AK320" i="1"/>
  <c r="K320" i="10" s="1"/>
  <c r="AL320" i="1"/>
  <c r="AO320" i="1"/>
  <c r="AP320" i="1"/>
  <c r="M320" i="10" s="1"/>
  <c r="AQ320" i="1"/>
  <c r="BR320" i="1"/>
  <c r="BS320" i="1"/>
  <c r="BT320" i="1"/>
  <c r="A321" i="1"/>
  <c r="C321" i="1"/>
  <c r="G321" i="1"/>
  <c r="M321" i="1" a="1"/>
  <c r="M321" i="1" s="1"/>
  <c r="K318" i="15" s="1"/>
  <c r="N321" i="1" a="1"/>
  <c r="N321" i="1" s="1"/>
  <c r="L318" i="15" s="1"/>
  <c r="R321" i="1"/>
  <c r="R318" i="15" s="1"/>
  <c r="S321" i="1" a="1"/>
  <c r="S321" i="1" s="1"/>
  <c r="D318" i="15" s="1"/>
  <c r="T321" i="1" a="1"/>
  <c r="T321" i="1" s="1"/>
  <c r="E318" i="15" s="1"/>
  <c r="U321" i="1" a="1"/>
  <c r="U321" i="1" s="1"/>
  <c r="AI321" i="1"/>
  <c r="BB321" i="1" s="1"/>
  <c r="AJ321" i="1"/>
  <c r="AK321" i="1"/>
  <c r="K321" i="10" s="1"/>
  <c r="AL321" i="1"/>
  <c r="AO321" i="1"/>
  <c r="AP321" i="1"/>
  <c r="M321" i="10" s="1"/>
  <c r="AQ321" i="1"/>
  <c r="BR321" i="1"/>
  <c r="BS321" i="1"/>
  <c r="BT321" i="1"/>
  <c r="A322" i="1"/>
  <c r="C322" i="1"/>
  <c r="G322" i="1"/>
  <c r="M322" i="1" a="1"/>
  <c r="M322" i="1" s="1"/>
  <c r="K319" i="15" s="1"/>
  <c r="N322" i="1" a="1"/>
  <c r="N322" i="1" s="1"/>
  <c r="L319" i="15" s="1"/>
  <c r="R322" i="1"/>
  <c r="R319" i="15" s="1"/>
  <c r="S322" i="1" a="1"/>
  <c r="S322" i="1" s="1"/>
  <c r="D319" i="15" s="1"/>
  <c r="T322" i="1" a="1"/>
  <c r="T322" i="1" s="1"/>
  <c r="E319" i="15" s="1"/>
  <c r="U322" i="1" a="1"/>
  <c r="U322" i="1" s="1"/>
  <c r="AI322" i="1"/>
  <c r="BB322" i="1" s="1"/>
  <c r="AJ322" i="1"/>
  <c r="AK322" i="1"/>
  <c r="K322" i="10" s="1"/>
  <c r="AL322" i="1"/>
  <c r="AO322" i="1"/>
  <c r="AP322" i="1"/>
  <c r="M322" i="10" s="1"/>
  <c r="AQ322" i="1"/>
  <c r="BR322" i="1"/>
  <c r="BS322" i="1"/>
  <c r="BT322" i="1"/>
  <c r="A323" i="1"/>
  <c r="C323" i="1"/>
  <c r="G323" i="1"/>
  <c r="M323" i="1" a="1"/>
  <c r="M323" i="1" s="1"/>
  <c r="K320" i="15" s="1"/>
  <c r="N323" i="1" a="1"/>
  <c r="N323" i="1" s="1"/>
  <c r="L320" i="15" s="1"/>
  <c r="R323" i="1"/>
  <c r="S323" i="1" a="1"/>
  <c r="S323" i="1" s="1"/>
  <c r="D320" i="15" s="1"/>
  <c r="T323" i="1" a="1"/>
  <c r="T323" i="1" s="1"/>
  <c r="E320" i="15" s="1"/>
  <c r="U323" i="1" a="1"/>
  <c r="U323" i="1" s="1"/>
  <c r="AI323" i="1"/>
  <c r="BB323" i="1" s="1"/>
  <c r="AJ323" i="1"/>
  <c r="AK323" i="1"/>
  <c r="K323" i="10" s="1"/>
  <c r="AL323" i="1"/>
  <c r="AO323" i="1"/>
  <c r="AP323" i="1"/>
  <c r="M323" i="10" s="1"/>
  <c r="AQ323" i="1"/>
  <c r="BR323" i="1"/>
  <c r="BS323" i="1"/>
  <c r="BT323" i="1"/>
  <c r="A324" i="1"/>
  <c r="C324" i="1"/>
  <c r="G324" i="1"/>
  <c r="R324" i="1"/>
  <c r="R321" i="15" s="1"/>
  <c r="S324" i="1" a="1"/>
  <c r="S324" i="1" s="1"/>
  <c r="D321" i="15" s="1"/>
  <c r="T324" i="1" a="1"/>
  <c r="T324" i="1" s="1"/>
  <c r="E321" i="15" s="1"/>
  <c r="U324" i="1" a="1"/>
  <c r="U324" i="1" s="1"/>
  <c r="AI324" i="1"/>
  <c r="BB324" i="1" s="1"/>
  <c r="AJ324" i="1"/>
  <c r="AK324" i="1"/>
  <c r="K324" i="10" s="1"/>
  <c r="AL324" i="1"/>
  <c r="AO324" i="1"/>
  <c r="AP324" i="1"/>
  <c r="M324" i="10" s="1"/>
  <c r="AQ324" i="1"/>
  <c r="BR324" i="1"/>
  <c r="BS324" i="1"/>
  <c r="BT324" i="1"/>
  <c r="A325" i="1"/>
  <c r="C325" i="1"/>
  <c r="G325" i="1"/>
  <c r="R325" i="1"/>
  <c r="R322" i="15" s="1"/>
  <c r="S325" i="1" a="1"/>
  <c r="S325" i="1" s="1"/>
  <c r="D322" i="15" s="1"/>
  <c r="T325" i="1" a="1"/>
  <c r="T325" i="1" s="1"/>
  <c r="E322" i="15" s="1"/>
  <c r="U325" i="1" a="1"/>
  <c r="U325" i="1" s="1"/>
  <c r="AI325" i="1"/>
  <c r="BB325" i="1" s="1"/>
  <c r="AJ325" i="1"/>
  <c r="AK325" i="1"/>
  <c r="K325" i="10" s="1"/>
  <c r="AL325" i="1"/>
  <c r="AO325" i="1"/>
  <c r="AP325" i="1"/>
  <c r="M325" i="10" s="1"/>
  <c r="AQ325" i="1"/>
  <c r="BR325" i="1"/>
  <c r="BS325" i="1"/>
  <c r="BT325" i="1"/>
  <c r="A326" i="1"/>
  <c r="C326" i="1"/>
  <c r="G326" i="1"/>
  <c r="R326" i="1"/>
  <c r="R323" i="15" s="1"/>
  <c r="S326" i="1" a="1"/>
  <c r="S326" i="1" s="1"/>
  <c r="D323" i="15" s="1"/>
  <c r="T326" i="1" a="1"/>
  <c r="T326" i="1" s="1"/>
  <c r="E323" i="15" s="1"/>
  <c r="U326" i="1" a="1"/>
  <c r="U326" i="1" s="1"/>
  <c r="AI326" i="1"/>
  <c r="BB326" i="1" s="1"/>
  <c r="AJ326" i="1"/>
  <c r="AK326" i="1"/>
  <c r="K326" i="10" s="1"/>
  <c r="AL326" i="1"/>
  <c r="AO326" i="1"/>
  <c r="M326" i="10"/>
  <c r="BR326" i="1"/>
  <c r="BS326" i="1"/>
  <c r="BT326" i="1"/>
  <c r="A327" i="1"/>
  <c r="C327" i="1"/>
  <c r="G327" i="1"/>
  <c r="R327" i="1"/>
  <c r="R324" i="15" s="1"/>
  <c r="S327" i="1" a="1"/>
  <c r="S327" i="1" s="1"/>
  <c r="D324" i="15" s="1"/>
  <c r="T327" i="1" a="1"/>
  <c r="T327" i="1" s="1"/>
  <c r="E324" i="15" s="1"/>
  <c r="U327" i="1" a="1"/>
  <c r="U327" i="1" s="1"/>
  <c r="AI327" i="1"/>
  <c r="BB327" i="1" s="1"/>
  <c r="AJ327" i="1"/>
  <c r="AK327" i="1"/>
  <c r="K327" i="10" s="1"/>
  <c r="AL327" i="1"/>
  <c r="AO327" i="1"/>
  <c r="M327" i="10"/>
  <c r="BR327" i="1"/>
  <c r="BS327" i="1"/>
  <c r="BT327" i="1"/>
  <c r="A328" i="1"/>
  <c r="C328" i="1"/>
  <c r="G328" i="1"/>
  <c r="R328" i="1"/>
  <c r="R325" i="15" s="1"/>
  <c r="S328" i="1" a="1"/>
  <c r="S328" i="1" s="1"/>
  <c r="D325" i="15" s="1"/>
  <c r="T328" i="1" a="1"/>
  <c r="T328" i="1" s="1"/>
  <c r="E325" i="15" s="1"/>
  <c r="U328" i="1" a="1"/>
  <c r="U328" i="1" s="1"/>
  <c r="AI328" i="1"/>
  <c r="BB328" i="1" s="1"/>
  <c r="AJ328" i="1"/>
  <c r="AK328" i="1"/>
  <c r="K328" i="10" s="1"/>
  <c r="AL328" i="1"/>
  <c r="AO328" i="1"/>
  <c r="AP328" i="1"/>
  <c r="M328" i="10" s="1"/>
  <c r="AQ328" i="1"/>
  <c r="BR328" i="1"/>
  <c r="BS328" i="1"/>
  <c r="BT328" i="1"/>
  <c r="A329" i="1"/>
  <c r="C329" i="1"/>
  <c r="G329" i="1"/>
  <c r="R329" i="1"/>
  <c r="R326" i="15" s="1"/>
  <c r="S329" i="1" a="1"/>
  <c r="S329" i="1" s="1"/>
  <c r="D326" i="15" s="1"/>
  <c r="T329" i="1" a="1"/>
  <c r="T329" i="1" s="1"/>
  <c r="E326" i="15" s="1"/>
  <c r="U329" i="1" a="1"/>
  <c r="U329" i="1" s="1"/>
  <c r="AI329" i="1"/>
  <c r="BB329" i="1" s="1"/>
  <c r="AJ329" i="1"/>
  <c r="AK329" i="1"/>
  <c r="K329" i="10" s="1"/>
  <c r="AL329" i="1"/>
  <c r="M329" i="10"/>
  <c r="AQ329" i="1"/>
  <c r="BR329" i="1"/>
  <c r="BS329" i="1"/>
  <c r="BT329" i="1"/>
  <c r="A330" i="1"/>
  <c r="C330" i="1"/>
  <c r="G330" i="1"/>
  <c r="M330" i="1" a="1"/>
  <c r="M330" i="1" s="1"/>
  <c r="K327" i="15" s="1"/>
  <c r="N330" i="1" a="1"/>
  <c r="N330" i="1" s="1"/>
  <c r="L327" i="15" s="1"/>
  <c r="R330" i="1"/>
  <c r="S330" i="1" a="1"/>
  <c r="S330" i="1" s="1"/>
  <c r="D327" i="15" s="1"/>
  <c r="T330" i="1" a="1"/>
  <c r="T330" i="1" s="1"/>
  <c r="E327" i="15" s="1"/>
  <c r="U330" i="1" a="1"/>
  <c r="U330" i="1" s="1"/>
  <c r="AI330" i="1"/>
  <c r="BB330" i="1" s="1"/>
  <c r="AJ330" i="1"/>
  <c r="AK330" i="1"/>
  <c r="K330" i="10" s="1"/>
  <c r="AL330" i="1"/>
  <c r="AO330" i="1"/>
  <c r="AP330" i="1"/>
  <c r="M330" i="10" s="1"/>
  <c r="AQ330" i="1"/>
  <c r="BR330" i="1"/>
  <c r="BS330" i="1"/>
  <c r="BT330" i="1"/>
  <c r="A331" i="1"/>
  <c r="C331" i="1"/>
  <c r="G331" i="1"/>
  <c r="R331" i="1"/>
  <c r="R328" i="15" s="1"/>
  <c r="S331" i="1" a="1"/>
  <c r="S331" i="1" s="1"/>
  <c r="D328" i="15" s="1"/>
  <c r="T331" i="1" a="1"/>
  <c r="T331" i="1" s="1"/>
  <c r="E328" i="15" s="1"/>
  <c r="U331" i="1" a="1"/>
  <c r="U331" i="1" s="1"/>
  <c r="AI331" i="1"/>
  <c r="BB331" i="1" s="1"/>
  <c r="AJ331" i="1"/>
  <c r="AK331" i="1"/>
  <c r="K331" i="10" s="1"/>
  <c r="AL331" i="1"/>
  <c r="AO331" i="1"/>
  <c r="AP331" i="1"/>
  <c r="M331" i="10" s="1"/>
  <c r="AQ331" i="1"/>
  <c r="BR331" i="1"/>
  <c r="BS331" i="1"/>
  <c r="BT331" i="1"/>
  <c r="A332" i="1"/>
  <c r="C332" i="1"/>
  <c r="G332" i="1"/>
  <c r="R332" i="1"/>
  <c r="R329" i="15" s="1"/>
  <c r="S332" i="1" a="1"/>
  <c r="S332" i="1" s="1"/>
  <c r="D329" i="15" s="1"/>
  <c r="T332" i="1" a="1"/>
  <c r="T332" i="1" s="1"/>
  <c r="E329" i="15" s="1"/>
  <c r="U332" i="1" a="1"/>
  <c r="U332" i="1" s="1"/>
  <c r="BB332" i="1"/>
  <c r="AJ332" i="1"/>
  <c r="AK332" i="1"/>
  <c r="K332" i="10" s="1"/>
  <c r="AL332" i="1"/>
  <c r="AO332" i="1"/>
  <c r="AP332" i="1"/>
  <c r="M332" i="10" s="1"/>
  <c r="AQ332" i="1"/>
  <c r="BR332" i="1"/>
  <c r="BS332" i="1"/>
  <c r="BT332" i="1"/>
  <c r="A333" i="1"/>
  <c r="C333" i="1"/>
  <c r="G333" i="1"/>
  <c r="R333" i="1"/>
  <c r="R330" i="15" s="1"/>
  <c r="S333" i="1" a="1"/>
  <c r="S333" i="1" s="1"/>
  <c r="D330" i="15" s="1"/>
  <c r="T333" i="1" a="1"/>
  <c r="T333" i="1" s="1"/>
  <c r="E330" i="15" s="1"/>
  <c r="U333" i="1" a="1"/>
  <c r="U333" i="1" s="1"/>
  <c r="AI333" i="1"/>
  <c r="BB333" i="1" s="1"/>
  <c r="AJ333" i="1"/>
  <c r="AK333" i="1"/>
  <c r="K333" i="10" s="1"/>
  <c r="AL333" i="1"/>
  <c r="AO333" i="1"/>
  <c r="AP333" i="1"/>
  <c r="M333" i="10" s="1"/>
  <c r="AQ333" i="1"/>
  <c r="BR333" i="1"/>
  <c r="BS333" i="1"/>
  <c r="BT333" i="1"/>
  <c r="A334" i="1"/>
  <c r="C334" i="1"/>
  <c r="G334" i="1"/>
  <c r="M334" i="1" a="1"/>
  <c r="M334" i="1" s="1"/>
  <c r="K331" i="15" s="1"/>
  <c r="N334" i="1" a="1"/>
  <c r="N334" i="1" s="1"/>
  <c r="L331" i="15" s="1"/>
  <c r="R334" i="1"/>
  <c r="R331" i="15" s="1"/>
  <c r="S334" i="1" a="1"/>
  <c r="S334" i="1" s="1"/>
  <c r="D331" i="15" s="1"/>
  <c r="T334" i="1" a="1"/>
  <c r="T334" i="1" s="1"/>
  <c r="E331" i="15" s="1"/>
  <c r="U334" i="1" a="1"/>
  <c r="U334" i="1" s="1"/>
  <c r="AI334" i="1"/>
  <c r="BB334" i="1" s="1"/>
  <c r="AJ334" i="1"/>
  <c r="AK334" i="1"/>
  <c r="K334" i="10" s="1"/>
  <c r="AL334" i="1"/>
  <c r="AO334" i="1"/>
  <c r="AP334" i="1"/>
  <c r="M334" i="10" s="1"/>
  <c r="AQ334" i="1"/>
  <c r="BR334" i="1"/>
  <c r="BS334" i="1"/>
  <c r="BT334" i="1"/>
  <c r="A335" i="1"/>
  <c r="C335" i="1"/>
  <c r="G335" i="1"/>
  <c r="M335" i="1" a="1"/>
  <c r="M335" i="1" s="1"/>
  <c r="K332" i="15" s="1"/>
  <c r="N335" i="1" a="1"/>
  <c r="N335" i="1" s="1"/>
  <c r="L332" i="15" s="1"/>
  <c r="R335" i="1"/>
  <c r="R332" i="15" s="1"/>
  <c r="S335" i="1" a="1"/>
  <c r="S335" i="1" s="1"/>
  <c r="D332" i="15" s="1"/>
  <c r="T335" i="1" a="1"/>
  <c r="T335" i="1" s="1"/>
  <c r="E332" i="15" s="1"/>
  <c r="U335" i="1" a="1"/>
  <c r="U335" i="1" s="1"/>
  <c r="AI335" i="1"/>
  <c r="BB335" i="1" s="1"/>
  <c r="AJ335" i="1"/>
  <c r="AK335" i="1"/>
  <c r="K335" i="10" s="1"/>
  <c r="AL335" i="1"/>
  <c r="AO335" i="1"/>
  <c r="AP335" i="1"/>
  <c r="M335" i="10" s="1"/>
  <c r="AQ335" i="1"/>
  <c r="BR335" i="1"/>
  <c r="BS335" i="1"/>
  <c r="BT335" i="1"/>
  <c r="A336" i="1"/>
  <c r="C336" i="1"/>
  <c r="G336" i="1"/>
  <c r="M336" i="1" a="1"/>
  <c r="M336" i="1" s="1"/>
  <c r="K333" i="15" s="1"/>
  <c r="N336" i="1" a="1"/>
  <c r="N336" i="1" s="1"/>
  <c r="L333" i="15" s="1"/>
  <c r="R336" i="1"/>
  <c r="R333" i="15" s="1"/>
  <c r="S336" i="1" a="1"/>
  <c r="S336" i="1" s="1"/>
  <c r="D333" i="15" s="1"/>
  <c r="T336" i="1" a="1"/>
  <c r="T336" i="1" s="1"/>
  <c r="E333" i="15" s="1"/>
  <c r="U336" i="1" a="1"/>
  <c r="U336" i="1" s="1"/>
  <c r="AI336" i="1"/>
  <c r="BB336" i="1" s="1"/>
  <c r="AJ336" i="1"/>
  <c r="AK336" i="1"/>
  <c r="K336" i="10" s="1"/>
  <c r="AL336" i="1"/>
  <c r="AO336" i="1"/>
  <c r="AP336" i="1"/>
  <c r="M336" i="10" s="1"/>
  <c r="AQ336" i="1"/>
  <c r="BR336" i="1"/>
  <c r="BS336" i="1"/>
  <c r="BT336" i="1"/>
  <c r="A337" i="1"/>
  <c r="C337" i="1"/>
  <c r="G337" i="1"/>
  <c r="M337" i="1" a="1"/>
  <c r="M337" i="1" s="1"/>
  <c r="K334" i="15" s="1"/>
  <c r="N337" i="1" a="1"/>
  <c r="N337" i="1" s="1"/>
  <c r="L334" i="15" s="1"/>
  <c r="R337" i="1"/>
  <c r="S337" i="1" a="1"/>
  <c r="S337" i="1" s="1"/>
  <c r="D334" i="15" s="1"/>
  <c r="T337" i="1" a="1"/>
  <c r="T337" i="1" s="1"/>
  <c r="E334" i="15" s="1"/>
  <c r="U337" i="1" a="1"/>
  <c r="U337" i="1" s="1"/>
  <c r="AI337" i="1"/>
  <c r="BB337" i="1" s="1"/>
  <c r="AJ337" i="1"/>
  <c r="AK337" i="1"/>
  <c r="K337" i="10" s="1"/>
  <c r="AL337" i="1"/>
  <c r="AO337" i="1"/>
  <c r="AP337" i="1"/>
  <c r="M337" i="10" s="1"/>
  <c r="AQ337" i="1"/>
  <c r="BR337" i="1"/>
  <c r="BS337" i="1"/>
  <c r="BT337" i="1"/>
  <c r="A338" i="1"/>
  <c r="C338" i="1"/>
  <c r="G338" i="1"/>
  <c r="R338" i="1"/>
  <c r="R335" i="15" s="1"/>
  <c r="S338" i="1" a="1"/>
  <c r="S338" i="1" s="1"/>
  <c r="D335" i="15" s="1"/>
  <c r="T338" i="1" a="1"/>
  <c r="T338" i="1" s="1"/>
  <c r="E335" i="15" s="1"/>
  <c r="U338" i="1" a="1"/>
  <c r="U338" i="1" s="1"/>
  <c r="AI338" i="1"/>
  <c r="BB338" i="1" s="1"/>
  <c r="AJ338" i="1"/>
  <c r="AK338" i="1"/>
  <c r="K338" i="10" s="1"/>
  <c r="AL338" i="1"/>
  <c r="AO338" i="1"/>
  <c r="AP338" i="1"/>
  <c r="M338" i="10" s="1"/>
  <c r="AQ338" i="1"/>
  <c r="BR338" i="1"/>
  <c r="BS338" i="1"/>
  <c r="BT338" i="1"/>
  <c r="A339" i="1"/>
  <c r="C339" i="1"/>
  <c r="G339" i="1"/>
  <c r="R339" i="1"/>
  <c r="R336" i="15" s="1"/>
  <c r="S339" i="1" a="1"/>
  <c r="S339" i="1" s="1"/>
  <c r="D336" i="15" s="1"/>
  <c r="T339" i="1" a="1"/>
  <c r="T339" i="1" s="1"/>
  <c r="E336" i="15" s="1"/>
  <c r="U339" i="1" a="1"/>
  <c r="U339" i="1" s="1"/>
  <c r="AI339" i="1"/>
  <c r="BB339" i="1" s="1"/>
  <c r="AJ339" i="1"/>
  <c r="AK339" i="1"/>
  <c r="K339" i="10" s="1"/>
  <c r="AL339" i="1"/>
  <c r="AO339" i="1"/>
  <c r="AP339" i="1"/>
  <c r="M339" i="10" s="1"/>
  <c r="AQ339" i="1"/>
  <c r="BR339" i="1"/>
  <c r="BS339" i="1"/>
  <c r="BT339" i="1"/>
  <c r="A340" i="1"/>
  <c r="C340" i="1"/>
  <c r="G340" i="1"/>
  <c r="R340" i="1"/>
  <c r="R337" i="15" s="1"/>
  <c r="S340" i="1" a="1"/>
  <c r="S340" i="1" s="1"/>
  <c r="D337" i="15" s="1"/>
  <c r="T340" i="1" a="1"/>
  <c r="T340" i="1" s="1"/>
  <c r="E337" i="15" s="1"/>
  <c r="U340" i="1" a="1"/>
  <c r="U340" i="1" s="1"/>
  <c r="AI340" i="1"/>
  <c r="BB340" i="1" s="1"/>
  <c r="AJ340" i="1"/>
  <c r="AK340" i="1"/>
  <c r="K340" i="10" s="1"/>
  <c r="AL340" i="1"/>
  <c r="AO340" i="1"/>
  <c r="AP340" i="1"/>
  <c r="M340" i="10" s="1"/>
  <c r="AQ340" i="1"/>
  <c r="BR340" i="1"/>
  <c r="BS340" i="1"/>
  <c r="BT340" i="1"/>
  <c r="A341" i="1"/>
  <c r="C341" i="1"/>
  <c r="G341" i="1"/>
  <c r="R341" i="1"/>
  <c r="R338" i="15" s="1"/>
  <c r="S341" i="1" a="1"/>
  <c r="S341" i="1" s="1"/>
  <c r="D338" i="15" s="1"/>
  <c r="T341" i="1" a="1"/>
  <c r="T341" i="1" s="1"/>
  <c r="E338" i="15" s="1"/>
  <c r="U341" i="1" a="1"/>
  <c r="U341" i="1" s="1"/>
  <c r="AI341" i="1"/>
  <c r="BB341" i="1" s="1"/>
  <c r="AJ341" i="1"/>
  <c r="AK341" i="1"/>
  <c r="K341" i="10" s="1"/>
  <c r="AL341" i="1"/>
  <c r="AN341" i="1"/>
  <c r="AO341" i="1"/>
  <c r="AP341" i="1"/>
  <c r="M341" i="10" s="1"/>
  <c r="AQ341" i="1"/>
  <c r="BR341" i="1"/>
  <c r="BS341" i="1"/>
  <c r="BT341" i="1"/>
  <c r="A342" i="1"/>
  <c r="C342" i="1"/>
  <c r="G342" i="1"/>
  <c r="M342" i="1" a="1"/>
  <c r="M342" i="1" s="1"/>
  <c r="K339" i="15" s="1"/>
  <c r="N342" i="1" a="1"/>
  <c r="N342" i="1" s="1"/>
  <c r="L339" i="15" s="1"/>
  <c r="R342" i="1"/>
  <c r="S342" i="1" a="1"/>
  <c r="S342" i="1" s="1"/>
  <c r="D339" i="15" s="1"/>
  <c r="T342" i="1" a="1"/>
  <c r="T342" i="1" s="1"/>
  <c r="E339" i="15" s="1"/>
  <c r="U342" i="1" a="1"/>
  <c r="U342" i="1" s="1"/>
  <c r="AI342" i="1"/>
  <c r="BB342" i="1" s="1"/>
  <c r="AJ342" i="1"/>
  <c r="AK342" i="1"/>
  <c r="K342" i="10" s="1"/>
  <c r="AL342" i="1"/>
  <c r="AO342" i="1"/>
  <c r="AP342" i="1"/>
  <c r="M342" i="10" s="1"/>
  <c r="AQ342" i="1"/>
  <c r="BR342" i="1"/>
  <c r="BS342" i="1"/>
  <c r="BT342" i="1"/>
  <c r="A343" i="1"/>
  <c r="C343" i="1"/>
  <c r="G343" i="1"/>
  <c r="R343" i="1"/>
  <c r="R340" i="15" s="1"/>
  <c r="S343" i="1" a="1"/>
  <c r="S343" i="1" s="1"/>
  <c r="D340" i="15" s="1"/>
  <c r="T343" i="1" a="1"/>
  <c r="T343" i="1" s="1"/>
  <c r="E340" i="15" s="1"/>
  <c r="U343" i="1" a="1"/>
  <c r="U343" i="1" s="1"/>
  <c r="AI343" i="1"/>
  <c r="BB343" i="1" s="1"/>
  <c r="AJ343" i="1"/>
  <c r="AK343" i="1"/>
  <c r="K343" i="10" s="1"/>
  <c r="AL343" i="1"/>
  <c r="AO343" i="1"/>
  <c r="AP343" i="1"/>
  <c r="M343" i="10" s="1"/>
  <c r="AQ343" i="1"/>
  <c r="BR343" i="1"/>
  <c r="BS343" i="1"/>
  <c r="BT343" i="1"/>
  <c r="A344" i="1"/>
  <c r="C344" i="1"/>
  <c r="G344" i="1"/>
  <c r="R344" i="1"/>
  <c r="R341" i="15" s="1"/>
  <c r="S344" i="1" a="1"/>
  <c r="S344" i="1" s="1"/>
  <c r="D341" i="15" s="1"/>
  <c r="T344" i="1" a="1"/>
  <c r="T344" i="1" s="1"/>
  <c r="E341" i="15" s="1"/>
  <c r="U344" i="1" a="1"/>
  <c r="U344" i="1" s="1"/>
  <c r="AI344" i="1"/>
  <c r="BB344" i="1" s="1"/>
  <c r="AJ344" i="1"/>
  <c r="AK344" i="1"/>
  <c r="K344" i="10" s="1"/>
  <c r="AL344" i="1"/>
  <c r="AO344" i="1"/>
  <c r="AP344" i="1"/>
  <c r="M344" i="10" s="1"/>
  <c r="AQ344" i="1"/>
  <c r="BR344" i="1"/>
  <c r="BS344" i="1"/>
  <c r="BT344" i="1"/>
  <c r="A345" i="1"/>
  <c r="C345" i="1"/>
  <c r="G345" i="1"/>
  <c r="R345" i="1"/>
  <c r="R342" i="15" s="1"/>
  <c r="S345" i="1" a="1"/>
  <c r="S345" i="1" s="1"/>
  <c r="D342" i="15" s="1"/>
  <c r="T345" i="1" a="1"/>
  <c r="T345" i="1" s="1"/>
  <c r="E342" i="15" s="1"/>
  <c r="U345" i="1" a="1"/>
  <c r="U345" i="1" s="1"/>
  <c r="AI345" i="1"/>
  <c r="BB345" i="1" s="1"/>
  <c r="AJ345" i="1"/>
  <c r="AK345" i="1"/>
  <c r="K345" i="10" s="1"/>
  <c r="AL345" i="1"/>
  <c r="AO345" i="1"/>
  <c r="AP345" i="1"/>
  <c r="M345" i="10" s="1"/>
  <c r="AQ345" i="1"/>
  <c r="BR345" i="1"/>
  <c r="BS345" i="1"/>
  <c r="BT345" i="1"/>
  <c r="A346" i="1"/>
  <c r="C346" i="1"/>
  <c r="G346" i="1"/>
  <c r="M346" i="1" a="1"/>
  <c r="M346" i="1" s="1"/>
  <c r="K343" i="15" s="1"/>
  <c r="N346" i="1" a="1"/>
  <c r="N346" i="1" s="1"/>
  <c r="L343" i="15" s="1"/>
  <c r="R346" i="1"/>
  <c r="R343" i="15" s="1"/>
  <c r="S346" i="1" a="1"/>
  <c r="S346" i="1" s="1"/>
  <c r="D343" i="15" s="1"/>
  <c r="T346" i="1" a="1"/>
  <c r="T346" i="1" s="1"/>
  <c r="E343" i="15" s="1"/>
  <c r="U346" i="1" a="1"/>
  <c r="U346" i="1" s="1"/>
  <c r="AI346" i="1"/>
  <c r="BB346" i="1" s="1"/>
  <c r="AJ346" i="1"/>
  <c r="AK346" i="1"/>
  <c r="K346" i="10" s="1"/>
  <c r="AL346" i="1"/>
  <c r="AO346" i="1"/>
  <c r="AP346" i="1"/>
  <c r="M346" i="10" s="1"/>
  <c r="AQ346" i="1"/>
  <c r="BR346" i="1"/>
  <c r="BS346" i="1"/>
  <c r="BT346" i="1"/>
  <c r="A347" i="1"/>
  <c r="C347" i="1"/>
  <c r="G347" i="1"/>
  <c r="M347" i="1" a="1"/>
  <c r="M347" i="1" s="1"/>
  <c r="K344" i="15" s="1"/>
  <c r="N347" i="1" a="1"/>
  <c r="N347" i="1" s="1"/>
  <c r="L344" i="15" s="1"/>
  <c r="R347" i="1"/>
  <c r="R344" i="15" s="1"/>
  <c r="S347" i="1" a="1"/>
  <c r="S347" i="1" s="1"/>
  <c r="D344" i="15" s="1"/>
  <c r="T347" i="1" a="1"/>
  <c r="T347" i="1" s="1"/>
  <c r="E344" i="15" s="1"/>
  <c r="U347" i="1" a="1"/>
  <c r="U347" i="1" s="1"/>
  <c r="AI347" i="1"/>
  <c r="BB347" i="1" s="1"/>
  <c r="AJ347" i="1"/>
  <c r="AK347" i="1"/>
  <c r="K347" i="10" s="1"/>
  <c r="AL347" i="1"/>
  <c r="AO347" i="1"/>
  <c r="AP347" i="1"/>
  <c r="M347" i="10" s="1"/>
  <c r="AQ347" i="1"/>
  <c r="BR347" i="1"/>
  <c r="BS347" i="1"/>
  <c r="BT347" i="1"/>
  <c r="A348" i="1"/>
  <c r="C348" i="1"/>
  <c r="G348" i="1"/>
  <c r="M348" i="1" a="1"/>
  <c r="M348" i="1" s="1"/>
  <c r="K345" i="15" s="1"/>
  <c r="N348" i="1" a="1"/>
  <c r="N348" i="1" s="1"/>
  <c r="L345" i="15" s="1"/>
  <c r="R348" i="1"/>
  <c r="S348" i="1" a="1"/>
  <c r="S348" i="1" s="1"/>
  <c r="D345" i="15" s="1"/>
  <c r="T348" i="1" a="1"/>
  <c r="T348" i="1" s="1"/>
  <c r="E345" i="15" s="1"/>
  <c r="U348" i="1" a="1"/>
  <c r="U348" i="1" s="1"/>
  <c r="AI348" i="1"/>
  <c r="BB348" i="1" s="1"/>
  <c r="AJ348" i="1"/>
  <c r="AK348" i="1"/>
  <c r="K348" i="10" s="1"/>
  <c r="AL348" i="1"/>
  <c r="AO348" i="1"/>
  <c r="AP348" i="1"/>
  <c r="M348" i="10" s="1"/>
  <c r="AQ348" i="1"/>
  <c r="BR348" i="1"/>
  <c r="BS348" i="1"/>
  <c r="BT348" i="1"/>
  <c r="A349" i="1"/>
  <c r="C349" i="1"/>
  <c r="G349" i="1"/>
  <c r="M349" i="1" a="1"/>
  <c r="M349" i="1" s="1"/>
  <c r="K346" i="15" s="1"/>
  <c r="N349" i="1" a="1"/>
  <c r="N349" i="1" s="1"/>
  <c r="L346" i="15" s="1"/>
  <c r="R349" i="1"/>
  <c r="R346" i="15" s="1"/>
  <c r="S349" i="1" a="1"/>
  <c r="S349" i="1" s="1"/>
  <c r="D346" i="15" s="1"/>
  <c r="T349" i="1" a="1"/>
  <c r="T349" i="1" s="1"/>
  <c r="E346" i="15" s="1"/>
  <c r="U349" i="1" a="1"/>
  <c r="U349" i="1" s="1"/>
  <c r="AI349" i="1"/>
  <c r="BB349" i="1" s="1"/>
  <c r="AJ349" i="1"/>
  <c r="AK349" i="1"/>
  <c r="K349" i="10" s="1"/>
  <c r="AL349" i="1"/>
  <c r="AO349" i="1"/>
  <c r="AP349" i="1"/>
  <c r="M349" i="10" s="1"/>
  <c r="AQ349" i="1"/>
  <c r="BR349" i="1"/>
  <c r="BS349" i="1"/>
  <c r="BT349" i="1"/>
  <c r="A350" i="1"/>
  <c r="C350" i="1"/>
  <c r="G350" i="1"/>
  <c r="R350" i="1"/>
  <c r="R347" i="15" s="1"/>
  <c r="S350" i="1" a="1"/>
  <c r="S350" i="1" s="1"/>
  <c r="D347" i="15" s="1"/>
  <c r="T350" i="1" a="1"/>
  <c r="T350" i="1" s="1"/>
  <c r="E347" i="15" s="1"/>
  <c r="U350" i="1" a="1"/>
  <c r="U350" i="1" s="1"/>
  <c r="AI350" i="1"/>
  <c r="BB350" i="1" s="1"/>
  <c r="AJ350" i="1"/>
  <c r="AK350" i="1"/>
  <c r="K350" i="10" s="1"/>
  <c r="AL350" i="1"/>
  <c r="AO350" i="1"/>
  <c r="AP350" i="1"/>
  <c r="M350" i="10" s="1"/>
  <c r="AQ350" i="1"/>
  <c r="BR350" i="1"/>
  <c r="BS350" i="1"/>
  <c r="BT350" i="1"/>
  <c r="A351" i="1"/>
  <c r="C351" i="1"/>
  <c r="G351" i="1"/>
  <c r="M351" i="1" a="1"/>
  <c r="M351" i="1" s="1"/>
  <c r="K348" i="15" s="1"/>
  <c r="N351" i="1" a="1"/>
  <c r="N351" i="1" s="1"/>
  <c r="L348" i="15" s="1"/>
  <c r="R351" i="1"/>
  <c r="S351" i="1" a="1"/>
  <c r="S351" i="1" s="1"/>
  <c r="D348" i="15" s="1"/>
  <c r="T351" i="1" a="1"/>
  <c r="T351" i="1" s="1"/>
  <c r="E348" i="15" s="1"/>
  <c r="U351" i="1" a="1"/>
  <c r="U351" i="1" s="1"/>
  <c r="AI351" i="1"/>
  <c r="BB351" i="1" s="1"/>
  <c r="AJ351" i="1"/>
  <c r="AK351" i="1"/>
  <c r="K351" i="10" s="1"/>
  <c r="AL351" i="1"/>
  <c r="AO351" i="1"/>
  <c r="AP351" i="1"/>
  <c r="M351" i="10" s="1"/>
  <c r="AQ351" i="1"/>
  <c r="BR351" i="1"/>
  <c r="BS351" i="1"/>
  <c r="BT351" i="1"/>
  <c r="A352" i="1"/>
  <c r="C352" i="1"/>
  <c r="G352" i="1"/>
  <c r="R352" i="1"/>
  <c r="R349" i="15" s="1"/>
  <c r="S352" i="1" a="1"/>
  <c r="S352" i="1" s="1"/>
  <c r="D349" i="15" s="1"/>
  <c r="T352" i="1" a="1"/>
  <c r="T352" i="1" s="1"/>
  <c r="E349" i="15" s="1"/>
  <c r="U352" i="1" a="1"/>
  <c r="U352" i="1" s="1"/>
  <c r="AI352" i="1"/>
  <c r="BB352" i="1" s="1"/>
  <c r="AJ352" i="1"/>
  <c r="AK352" i="1"/>
  <c r="K352" i="10" s="1"/>
  <c r="AL352" i="1"/>
  <c r="AO352" i="1"/>
  <c r="AP352" i="1"/>
  <c r="M352" i="10" s="1"/>
  <c r="AQ352" i="1"/>
  <c r="BR352" i="1"/>
  <c r="BS352" i="1"/>
  <c r="BT352" i="1"/>
  <c r="A353" i="1"/>
  <c r="C353" i="1"/>
  <c r="G353" i="1"/>
  <c r="R353" i="1"/>
  <c r="R350" i="15" s="1"/>
  <c r="S353" i="1" a="1"/>
  <c r="S353" i="1" s="1"/>
  <c r="D350" i="15" s="1"/>
  <c r="T353" i="1" a="1"/>
  <c r="T353" i="1" s="1"/>
  <c r="E350" i="15" s="1"/>
  <c r="U353" i="1" a="1"/>
  <c r="U353" i="1" s="1"/>
  <c r="AI353" i="1"/>
  <c r="BB353" i="1" s="1"/>
  <c r="AJ353" i="1"/>
  <c r="AK353" i="1"/>
  <c r="K353" i="10" s="1"/>
  <c r="AL353" i="1"/>
  <c r="AO353" i="1"/>
  <c r="AP353" i="1"/>
  <c r="M353" i="10" s="1"/>
  <c r="AQ353" i="1"/>
  <c r="BR353" i="1"/>
  <c r="BS353" i="1"/>
  <c r="BT353" i="1"/>
  <c r="A354" i="1"/>
  <c r="C354" i="1"/>
  <c r="G354" i="1"/>
  <c r="R354" i="1"/>
  <c r="R351" i="15" s="1"/>
  <c r="S354" i="1" a="1"/>
  <c r="S354" i="1" s="1"/>
  <c r="D351" i="15" s="1"/>
  <c r="T354" i="1" a="1"/>
  <c r="T354" i="1" s="1"/>
  <c r="E351" i="15" s="1"/>
  <c r="U354" i="1" a="1"/>
  <c r="U354" i="1" s="1"/>
  <c r="AI354" i="1"/>
  <c r="BB354" i="1" s="1"/>
  <c r="AJ354" i="1"/>
  <c r="AK354" i="1"/>
  <c r="K354" i="10" s="1"/>
  <c r="AL354" i="1"/>
  <c r="AO354" i="1"/>
  <c r="AP354" i="1"/>
  <c r="M354" i="10" s="1"/>
  <c r="AQ354" i="1"/>
  <c r="BR354" i="1"/>
  <c r="BS354" i="1"/>
  <c r="BT354" i="1"/>
  <c r="A355" i="1"/>
  <c r="C355" i="1"/>
  <c r="G355" i="1"/>
  <c r="R355" i="1"/>
  <c r="R352" i="15" s="1"/>
  <c r="S355" i="1" a="1"/>
  <c r="S355" i="1" s="1"/>
  <c r="D352" i="15" s="1"/>
  <c r="T355" i="1" a="1"/>
  <c r="T355" i="1" s="1"/>
  <c r="E352" i="15" s="1"/>
  <c r="U355" i="1" a="1"/>
  <c r="U355" i="1" s="1"/>
  <c r="AI355" i="1"/>
  <c r="BB355" i="1" s="1"/>
  <c r="AJ355" i="1"/>
  <c r="AK355" i="1"/>
  <c r="K355" i="10" s="1"/>
  <c r="AL355" i="1"/>
  <c r="AO355" i="1"/>
  <c r="AP355" i="1"/>
  <c r="M355" i="10" s="1"/>
  <c r="AQ355" i="1"/>
  <c r="BR355" i="1"/>
  <c r="BS355" i="1"/>
  <c r="BT355" i="1"/>
  <c r="A356" i="1"/>
  <c r="C356" i="1"/>
  <c r="G356" i="1"/>
  <c r="M356" i="1" a="1"/>
  <c r="M356" i="1" s="1"/>
  <c r="K353" i="15" s="1"/>
  <c r="N356" i="1" a="1"/>
  <c r="N356" i="1" s="1"/>
  <c r="L353" i="15" s="1"/>
  <c r="R356" i="1"/>
  <c r="S356" i="1" a="1"/>
  <c r="S356" i="1" s="1"/>
  <c r="D353" i="15" s="1"/>
  <c r="T356" i="1" a="1"/>
  <c r="T356" i="1" s="1"/>
  <c r="E353" i="15" s="1"/>
  <c r="U356" i="1" a="1"/>
  <c r="U356" i="1" s="1"/>
  <c r="AI356" i="1"/>
  <c r="BB356" i="1" s="1"/>
  <c r="AJ356" i="1"/>
  <c r="AK356" i="1"/>
  <c r="K356" i="10" s="1"/>
  <c r="AL356" i="1"/>
  <c r="AO356" i="1"/>
  <c r="AP356" i="1"/>
  <c r="M356" i="10" s="1"/>
  <c r="AQ356" i="1"/>
  <c r="BR356" i="1"/>
  <c r="BS356" i="1"/>
  <c r="BT356" i="1"/>
  <c r="A357" i="1"/>
  <c r="C357" i="1"/>
  <c r="G357" i="1"/>
  <c r="M357" i="1" a="1"/>
  <c r="M357" i="1" s="1"/>
  <c r="K354" i="15" s="1"/>
  <c r="N357" i="1" a="1"/>
  <c r="N357" i="1" s="1"/>
  <c r="L354" i="15" s="1"/>
  <c r="R357" i="1"/>
  <c r="R354" i="15" s="1"/>
  <c r="S357" i="1" a="1"/>
  <c r="S357" i="1" s="1"/>
  <c r="D354" i="15" s="1"/>
  <c r="T357" i="1" a="1"/>
  <c r="T357" i="1" s="1"/>
  <c r="E354" i="15" s="1"/>
  <c r="U357" i="1" a="1"/>
  <c r="U357" i="1" s="1"/>
  <c r="AI357" i="1"/>
  <c r="BB357" i="1" s="1"/>
  <c r="AJ357" i="1"/>
  <c r="AK357" i="1"/>
  <c r="K357" i="10" s="1"/>
  <c r="AL357" i="1"/>
  <c r="AO357" i="1"/>
  <c r="AP357" i="1"/>
  <c r="M357" i="10" s="1"/>
  <c r="AQ357" i="1"/>
  <c r="BR357" i="1"/>
  <c r="BS357" i="1"/>
  <c r="BT357" i="1"/>
  <c r="C358" i="1"/>
  <c r="G358" i="1"/>
  <c r="M358" i="1" a="1"/>
  <c r="M358" i="1" s="1"/>
  <c r="K355" i="15" s="1"/>
  <c r="N358" i="1" a="1"/>
  <c r="N358" i="1" s="1"/>
  <c r="L355" i="15" s="1"/>
  <c r="R358" i="1"/>
  <c r="R355" i="15" s="1"/>
  <c r="S358" i="1" a="1"/>
  <c r="S358" i="1" s="1"/>
  <c r="D355" i="15" s="1"/>
  <c r="T358" i="1" a="1"/>
  <c r="T358" i="1" s="1"/>
  <c r="E355" i="15" s="1"/>
  <c r="U358" i="1" a="1"/>
  <c r="U358" i="1" s="1"/>
  <c r="AI358" i="1"/>
  <c r="BB358" i="1" s="1"/>
  <c r="AJ358" i="1"/>
  <c r="AK358" i="1"/>
  <c r="K358" i="10" s="1"/>
  <c r="AL358" i="1"/>
  <c r="AO358" i="1"/>
  <c r="AP358" i="1"/>
  <c r="M358" i="10" s="1"/>
  <c r="AQ358" i="1"/>
  <c r="BR358" i="1"/>
  <c r="BS358" i="1"/>
  <c r="BT358" i="1"/>
  <c r="C359" i="1"/>
  <c r="G359" i="1"/>
  <c r="M359" i="1" a="1"/>
  <c r="M359" i="1" s="1"/>
  <c r="K356" i="15" s="1"/>
  <c r="N359" i="1" a="1"/>
  <c r="N359" i="1" s="1"/>
  <c r="L356" i="15" s="1"/>
  <c r="R359" i="1"/>
  <c r="R356" i="15" s="1"/>
  <c r="S359" i="1" a="1"/>
  <c r="S359" i="1" s="1"/>
  <c r="D356" i="15" s="1"/>
  <c r="T359" i="1" a="1"/>
  <c r="T359" i="1" s="1"/>
  <c r="E356" i="15" s="1"/>
  <c r="U359" i="1" a="1"/>
  <c r="U359" i="1" s="1"/>
  <c r="AI359" i="1"/>
  <c r="BB359" i="1" s="1"/>
  <c r="AJ359" i="1"/>
  <c r="AK359" i="1"/>
  <c r="K359" i="10" s="1"/>
  <c r="AL359" i="1"/>
  <c r="AN359" i="1"/>
  <c r="AO359" i="1"/>
  <c r="AP359" i="1"/>
  <c r="M359" i="10" s="1"/>
  <c r="AQ359" i="1"/>
  <c r="BR359" i="1"/>
  <c r="BS359" i="1"/>
  <c r="BT359" i="1"/>
  <c r="A360" i="1"/>
  <c r="C360" i="1"/>
  <c r="G360" i="1"/>
  <c r="M360" i="1" a="1"/>
  <c r="M360" i="1" s="1"/>
  <c r="K357" i="15" s="1"/>
  <c r="N360" i="1" a="1"/>
  <c r="N360" i="1" s="1"/>
  <c r="L357" i="15" s="1"/>
  <c r="R360" i="1"/>
  <c r="R357" i="15" s="1"/>
  <c r="S360" i="1" a="1"/>
  <c r="S360" i="1" s="1"/>
  <c r="D357" i="15" s="1"/>
  <c r="T360" i="1" a="1"/>
  <c r="T360" i="1" s="1"/>
  <c r="E357" i="15" s="1"/>
  <c r="U360" i="1" a="1"/>
  <c r="U360" i="1" s="1"/>
  <c r="AI360" i="1"/>
  <c r="BB360" i="1" s="1"/>
  <c r="AJ360" i="1"/>
  <c r="AK360" i="1"/>
  <c r="K360" i="10" s="1"/>
  <c r="AL360" i="1"/>
  <c r="AO360" i="1"/>
  <c r="AP360" i="1"/>
  <c r="M360" i="10" s="1"/>
  <c r="AQ360" i="1"/>
  <c r="BR360" i="1"/>
  <c r="BS360" i="1"/>
  <c r="BT360" i="1"/>
  <c r="A361" i="1"/>
  <c r="C361" i="1"/>
  <c r="G361" i="1"/>
  <c r="M361" i="1" a="1"/>
  <c r="M361" i="1" s="1"/>
  <c r="K358" i="15" s="1"/>
  <c r="N361" i="1" a="1"/>
  <c r="N361" i="1" s="1"/>
  <c r="L358" i="15" s="1"/>
  <c r="R361" i="1"/>
  <c r="R358" i="15" s="1"/>
  <c r="S361" i="1" a="1"/>
  <c r="S361" i="1" s="1"/>
  <c r="D358" i="15" s="1"/>
  <c r="T361" i="1" a="1"/>
  <c r="T361" i="1" s="1"/>
  <c r="E358" i="15" s="1"/>
  <c r="U361" i="1" a="1"/>
  <c r="U361" i="1" s="1"/>
  <c r="AI361" i="1"/>
  <c r="BB361" i="1" s="1"/>
  <c r="AJ361" i="1"/>
  <c r="AK361" i="1"/>
  <c r="K361" i="10" s="1"/>
  <c r="AL361" i="1"/>
  <c r="AO361" i="1"/>
  <c r="AP361" i="1"/>
  <c r="M361" i="10" s="1"/>
  <c r="AQ361" i="1"/>
  <c r="BR361" i="1"/>
  <c r="BS361" i="1"/>
  <c r="BT361" i="1"/>
  <c r="A362" i="1"/>
  <c r="C362" i="1"/>
  <c r="G362" i="1"/>
  <c r="M362" i="1" a="1"/>
  <c r="M362" i="1" s="1"/>
  <c r="K359" i="15" s="1"/>
  <c r="N362" i="1" a="1"/>
  <c r="N362" i="1" s="1"/>
  <c r="L359" i="15" s="1"/>
  <c r="R362" i="1"/>
  <c r="R359" i="15" s="1"/>
  <c r="S362" i="1" a="1"/>
  <c r="S362" i="1" s="1"/>
  <c r="D359" i="15" s="1"/>
  <c r="T362" i="1" a="1"/>
  <c r="T362" i="1" s="1"/>
  <c r="E359" i="15" s="1"/>
  <c r="U362" i="1" a="1"/>
  <c r="U362" i="1" s="1"/>
  <c r="AI362" i="1"/>
  <c r="BB362" i="1" s="1"/>
  <c r="AJ362" i="1"/>
  <c r="AK362" i="1"/>
  <c r="K362" i="10" s="1"/>
  <c r="AL362" i="1"/>
  <c r="AO362" i="1"/>
  <c r="AP362" i="1"/>
  <c r="M362" i="10" s="1"/>
  <c r="AQ362" i="1"/>
  <c r="BR362" i="1"/>
  <c r="BS362" i="1"/>
  <c r="BT362" i="1"/>
  <c r="A363" i="1"/>
  <c r="C363" i="1"/>
  <c r="G363" i="1"/>
  <c r="M363" i="1" a="1"/>
  <c r="M363" i="1" s="1"/>
  <c r="K360" i="15" s="1"/>
  <c r="N363" i="1" a="1"/>
  <c r="N363" i="1" s="1"/>
  <c r="L360" i="15" s="1"/>
  <c r="R363" i="1"/>
  <c r="S363" i="1" a="1"/>
  <c r="S363" i="1" s="1"/>
  <c r="D360" i="15" s="1"/>
  <c r="T363" i="1" a="1"/>
  <c r="T363" i="1" s="1"/>
  <c r="E360" i="15" s="1"/>
  <c r="U363" i="1" a="1"/>
  <c r="U363" i="1" s="1"/>
  <c r="AI363" i="1"/>
  <c r="BB363" i="1" s="1"/>
  <c r="AJ363" i="1"/>
  <c r="AK363" i="1"/>
  <c r="K363" i="10" s="1"/>
  <c r="AL363" i="1"/>
  <c r="AO363" i="1"/>
  <c r="AP363" i="1"/>
  <c r="M363" i="10" s="1"/>
  <c r="AQ363" i="1"/>
  <c r="BR363" i="1"/>
  <c r="BS363" i="1"/>
  <c r="BT363" i="1"/>
  <c r="A364" i="1"/>
  <c r="C364" i="1"/>
  <c r="G364" i="1"/>
  <c r="M364" i="1" a="1"/>
  <c r="M364" i="1" s="1"/>
  <c r="K361" i="15" s="1"/>
  <c r="N364" i="1" a="1"/>
  <c r="N364" i="1" s="1"/>
  <c r="L361" i="15" s="1"/>
  <c r="R364" i="1"/>
  <c r="R361" i="15" s="1"/>
  <c r="S364" i="1" a="1"/>
  <c r="S364" i="1" s="1"/>
  <c r="D361" i="15" s="1"/>
  <c r="T364" i="1" a="1"/>
  <c r="T364" i="1" s="1"/>
  <c r="E361" i="15" s="1"/>
  <c r="U364" i="1" a="1"/>
  <c r="U364" i="1" s="1"/>
  <c r="AI364" i="1"/>
  <c r="BB364" i="1" s="1"/>
  <c r="AJ364" i="1"/>
  <c r="AK364" i="1"/>
  <c r="K364" i="10" s="1"/>
  <c r="AL364" i="1"/>
  <c r="AO364" i="1"/>
  <c r="AP364" i="1"/>
  <c r="M364" i="10" s="1"/>
  <c r="AQ364" i="1"/>
  <c r="BR364" i="1"/>
  <c r="BS364" i="1"/>
  <c r="BT364" i="1"/>
  <c r="A365" i="1"/>
  <c r="C365" i="1"/>
  <c r="G365" i="1"/>
  <c r="M365" i="1" a="1"/>
  <c r="M365" i="1" s="1"/>
  <c r="K362" i="15" s="1"/>
  <c r="N365" i="1" a="1"/>
  <c r="N365" i="1" s="1"/>
  <c r="L362" i="15" s="1"/>
  <c r="R365" i="1"/>
  <c r="R362" i="15" s="1"/>
  <c r="S365" i="1" a="1"/>
  <c r="S365" i="1" s="1"/>
  <c r="D362" i="15" s="1"/>
  <c r="T365" i="1" a="1"/>
  <c r="T365" i="1" s="1"/>
  <c r="E362" i="15" s="1"/>
  <c r="U365" i="1" a="1"/>
  <c r="U365" i="1" s="1"/>
  <c r="AI365" i="1"/>
  <c r="BB365" i="1" s="1"/>
  <c r="AJ365" i="1"/>
  <c r="AK365" i="1"/>
  <c r="K365" i="10" s="1"/>
  <c r="AL365" i="1"/>
  <c r="AO365" i="1"/>
  <c r="AP365" i="1"/>
  <c r="M365" i="10" s="1"/>
  <c r="AQ365" i="1"/>
  <c r="BR365" i="1"/>
  <c r="BS365" i="1"/>
  <c r="BT365" i="1"/>
  <c r="A366" i="1"/>
  <c r="C366" i="1"/>
  <c r="G366" i="1"/>
  <c r="M366" i="1" a="1"/>
  <c r="M366" i="1" s="1"/>
  <c r="K363" i="15" s="1"/>
  <c r="N366" i="1" a="1"/>
  <c r="N366" i="1" s="1"/>
  <c r="L363" i="15" s="1"/>
  <c r="R366" i="1"/>
  <c r="R363" i="15" s="1"/>
  <c r="S366" i="1" a="1"/>
  <c r="S366" i="1" s="1"/>
  <c r="D363" i="15" s="1"/>
  <c r="T366" i="1" a="1"/>
  <c r="T366" i="1" s="1"/>
  <c r="E363" i="15" s="1"/>
  <c r="U366" i="1" a="1"/>
  <c r="U366" i="1" s="1"/>
  <c r="AI366" i="1"/>
  <c r="BB366" i="1" s="1"/>
  <c r="AJ366" i="1"/>
  <c r="AK366" i="1"/>
  <c r="K366" i="10" s="1"/>
  <c r="AL366" i="1"/>
  <c r="AO366" i="1"/>
  <c r="AP366" i="1"/>
  <c r="M366" i="10" s="1"/>
  <c r="AQ366" i="1"/>
  <c r="BR366" i="1"/>
  <c r="BS366" i="1"/>
  <c r="BT366" i="1"/>
  <c r="A367" i="1"/>
  <c r="C367" i="1"/>
  <c r="G367" i="1"/>
  <c r="R367" i="1"/>
  <c r="R364" i="15" s="1"/>
  <c r="S367" i="1" a="1"/>
  <c r="S367" i="1" s="1"/>
  <c r="D364" i="15" s="1"/>
  <c r="T367" i="1" a="1"/>
  <c r="T367" i="1" s="1"/>
  <c r="E364" i="15" s="1"/>
  <c r="U367" i="1" a="1"/>
  <c r="U367" i="1" s="1"/>
  <c r="AI367" i="1"/>
  <c r="BB367" i="1" s="1"/>
  <c r="AJ367" i="1"/>
  <c r="AK367" i="1"/>
  <c r="K367" i="10" s="1"/>
  <c r="AL367" i="1"/>
  <c r="AO367" i="1"/>
  <c r="AP367" i="1"/>
  <c r="M367" i="10" s="1"/>
  <c r="AQ367" i="1"/>
  <c r="BR367" i="1"/>
  <c r="BS367" i="1"/>
  <c r="BT367" i="1"/>
  <c r="A368" i="1"/>
  <c r="C368" i="1"/>
  <c r="G368" i="1"/>
  <c r="M368" i="1" a="1"/>
  <c r="M368" i="1" s="1"/>
  <c r="K365" i="15" s="1"/>
  <c r="N368" i="1" a="1"/>
  <c r="N368" i="1" s="1"/>
  <c r="L365" i="15" s="1"/>
  <c r="R368" i="1"/>
  <c r="R365" i="15" s="1"/>
  <c r="S368" i="1" a="1"/>
  <c r="S368" i="1" s="1"/>
  <c r="D365" i="15" s="1"/>
  <c r="T368" i="1" a="1"/>
  <c r="T368" i="1" s="1"/>
  <c r="E365" i="15" s="1"/>
  <c r="U368" i="1" a="1"/>
  <c r="U368" i="1" s="1"/>
  <c r="AI368" i="1"/>
  <c r="BB368" i="1" s="1"/>
  <c r="AJ368" i="1"/>
  <c r="AK368" i="1"/>
  <c r="K368" i="10" s="1"/>
  <c r="AL368" i="1"/>
  <c r="AN368" i="1"/>
  <c r="AO368" i="1"/>
  <c r="AP368" i="1"/>
  <c r="M368" i="10" s="1"/>
  <c r="AQ368" i="1"/>
  <c r="BR368" i="1"/>
  <c r="BS368" i="1"/>
  <c r="BT368" i="1"/>
  <c r="A369" i="1"/>
  <c r="C369" i="1"/>
  <c r="G369" i="1"/>
  <c r="M369" i="1" a="1"/>
  <c r="M369" i="1" s="1"/>
  <c r="K366" i="15" s="1"/>
  <c r="N369" i="1" a="1"/>
  <c r="N369" i="1" s="1"/>
  <c r="L366" i="15" s="1"/>
  <c r="R369" i="1"/>
  <c r="S369" i="1" a="1"/>
  <c r="S369" i="1" s="1"/>
  <c r="D366" i="15" s="1"/>
  <c r="T369" i="1" a="1"/>
  <c r="T369" i="1" s="1"/>
  <c r="E366" i="15" s="1"/>
  <c r="U369" i="1" a="1"/>
  <c r="U369" i="1" s="1"/>
  <c r="AI369" i="1"/>
  <c r="BB369" i="1" s="1"/>
  <c r="AJ369" i="1"/>
  <c r="AK369" i="1"/>
  <c r="K369" i="10" s="1"/>
  <c r="AL369" i="1"/>
  <c r="AO369" i="1"/>
  <c r="AP369" i="1"/>
  <c r="M369" i="10" s="1"/>
  <c r="AQ369" i="1"/>
  <c r="BR369" i="1"/>
  <c r="BS369" i="1"/>
  <c r="BT369" i="1"/>
  <c r="A370" i="1"/>
  <c r="C370" i="1"/>
  <c r="G370" i="1"/>
  <c r="R370" i="1"/>
  <c r="R367" i="15" s="1"/>
  <c r="S370" i="1" a="1"/>
  <c r="S370" i="1" s="1"/>
  <c r="D367" i="15" s="1"/>
  <c r="T370" i="1" a="1"/>
  <c r="T370" i="1" s="1"/>
  <c r="E367" i="15" s="1"/>
  <c r="U370" i="1" a="1"/>
  <c r="U370" i="1" s="1"/>
  <c r="AI370" i="1"/>
  <c r="BB370" i="1" s="1"/>
  <c r="AJ370" i="1"/>
  <c r="AK370" i="1"/>
  <c r="K370" i="10" s="1"/>
  <c r="AL370" i="1"/>
  <c r="AO370" i="1"/>
  <c r="AP370" i="1"/>
  <c r="M370" i="10" s="1"/>
  <c r="AQ370" i="1"/>
  <c r="BR370" i="1"/>
  <c r="BS370" i="1"/>
  <c r="BT370" i="1"/>
  <c r="A371" i="1"/>
  <c r="C371" i="1"/>
  <c r="G371" i="1"/>
  <c r="R371" i="1"/>
  <c r="R368" i="15" s="1"/>
  <c r="S371" i="1" a="1"/>
  <c r="S371" i="1" s="1"/>
  <c r="D368" i="15" s="1"/>
  <c r="T371" i="1" a="1"/>
  <c r="T371" i="1" s="1"/>
  <c r="E368" i="15" s="1"/>
  <c r="U371" i="1" a="1"/>
  <c r="U371" i="1" s="1"/>
  <c r="AI371" i="1"/>
  <c r="BB371" i="1" s="1"/>
  <c r="AJ371" i="1"/>
  <c r="AK371" i="1"/>
  <c r="K371" i="10" s="1"/>
  <c r="AL371" i="1"/>
  <c r="AO371" i="1"/>
  <c r="AP371" i="1"/>
  <c r="M371" i="10" s="1"/>
  <c r="AQ371" i="1"/>
  <c r="BR371" i="1"/>
  <c r="BS371" i="1"/>
  <c r="BT371" i="1"/>
  <c r="A372" i="1"/>
  <c r="C372" i="1"/>
  <c r="G372" i="1"/>
  <c r="M372" i="1" a="1"/>
  <c r="M372" i="1" s="1"/>
  <c r="K369" i="15" s="1"/>
  <c r="N372" i="1" a="1"/>
  <c r="N372" i="1" s="1"/>
  <c r="L369" i="15" s="1"/>
  <c r="R372" i="1"/>
  <c r="S372" i="1" a="1"/>
  <c r="S372" i="1" s="1"/>
  <c r="D369" i="15" s="1"/>
  <c r="T372" i="1" a="1"/>
  <c r="T372" i="1" s="1"/>
  <c r="E369" i="15" s="1"/>
  <c r="U372" i="1" a="1"/>
  <c r="U372" i="1" s="1"/>
  <c r="AI372" i="1"/>
  <c r="BB372" i="1" s="1"/>
  <c r="AJ372" i="1"/>
  <c r="AK372" i="1"/>
  <c r="K372" i="10" s="1"/>
  <c r="AL372" i="1"/>
  <c r="AO372" i="1"/>
  <c r="AP372" i="1"/>
  <c r="M372" i="10" s="1"/>
  <c r="AQ372" i="1"/>
  <c r="BR372" i="1"/>
  <c r="BS372" i="1"/>
  <c r="BT372" i="1"/>
  <c r="A373" i="1"/>
  <c r="C373" i="1"/>
  <c r="G373" i="1"/>
  <c r="R373" i="1"/>
  <c r="R370" i="15" s="1"/>
  <c r="S373" i="1" a="1"/>
  <c r="S373" i="1" s="1"/>
  <c r="D370" i="15" s="1"/>
  <c r="T373" i="1" a="1"/>
  <c r="T373" i="1" s="1"/>
  <c r="E370" i="15" s="1"/>
  <c r="U373" i="1" a="1"/>
  <c r="U373" i="1" s="1"/>
  <c r="BB373" i="1"/>
  <c r="AJ373" i="1"/>
  <c r="AK373" i="1"/>
  <c r="K373" i="10" s="1"/>
  <c r="AL373" i="1"/>
  <c r="AO373" i="1"/>
  <c r="AP373" i="1"/>
  <c r="M373" i="10" s="1"/>
  <c r="AQ373" i="1"/>
  <c r="BR373" i="1"/>
  <c r="BS373" i="1"/>
  <c r="BT373" i="1"/>
  <c r="A374" i="1"/>
  <c r="C374" i="1"/>
  <c r="G374" i="1"/>
  <c r="R374" i="1"/>
  <c r="R371" i="15" s="1"/>
  <c r="S374" i="1" a="1"/>
  <c r="S374" i="1" s="1"/>
  <c r="D371" i="15" s="1"/>
  <c r="T374" i="1" a="1"/>
  <c r="T374" i="1" s="1"/>
  <c r="E371" i="15" s="1"/>
  <c r="U374" i="1" a="1"/>
  <c r="U374" i="1" s="1"/>
  <c r="AI374" i="1"/>
  <c r="BB374" i="1" s="1"/>
  <c r="AJ374" i="1"/>
  <c r="AK374" i="1"/>
  <c r="K374" i="10" s="1"/>
  <c r="AL374" i="1"/>
  <c r="AO374" i="1"/>
  <c r="AP374" i="1"/>
  <c r="M374" i="10" s="1"/>
  <c r="AQ374" i="1"/>
  <c r="BR374" i="1"/>
  <c r="BS374" i="1"/>
  <c r="BT374" i="1"/>
  <c r="A375" i="1"/>
  <c r="C375" i="1"/>
  <c r="G375" i="1"/>
  <c r="K372" i="15"/>
  <c r="L372" i="15"/>
  <c r="R375" i="1"/>
  <c r="R372" i="15" s="1"/>
  <c r="S375" i="1" a="1"/>
  <c r="S375" i="1" s="1"/>
  <c r="D372" i="15" s="1"/>
  <c r="T375" i="1" a="1"/>
  <c r="T375" i="1" s="1"/>
  <c r="E372" i="15" s="1"/>
  <c r="U375" i="1" a="1"/>
  <c r="U375" i="1" s="1"/>
  <c r="AI375" i="1"/>
  <c r="BB375" i="1" s="1"/>
  <c r="AJ375" i="1"/>
  <c r="AK375" i="1"/>
  <c r="K375" i="10" s="1"/>
  <c r="AL375" i="1"/>
  <c r="AO375" i="1"/>
  <c r="AP375" i="1"/>
  <c r="M375" i="10" s="1"/>
  <c r="AQ375" i="1"/>
  <c r="BR375" i="1"/>
  <c r="BS375" i="1"/>
  <c r="BT375" i="1"/>
  <c r="A376" i="1"/>
  <c r="C376" i="1"/>
  <c r="G376" i="1"/>
  <c r="M376" i="1" a="1"/>
  <c r="M376" i="1" s="1"/>
  <c r="K373" i="15" s="1"/>
  <c r="N376" i="1" a="1"/>
  <c r="N376" i="1" s="1"/>
  <c r="L373" i="15" s="1"/>
  <c r="R376" i="1"/>
  <c r="S376" i="1" a="1"/>
  <c r="S376" i="1" s="1"/>
  <c r="D373" i="15" s="1"/>
  <c r="T376" i="1" a="1"/>
  <c r="T376" i="1" s="1"/>
  <c r="E373" i="15" s="1"/>
  <c r="U376" i="1" a="1"/>
  <c r="U376" i="1" s="1"/>
  <c r="AI376" i="1"/>
  <c r="BB376" i="1" s="1"/>
  <c r="AJ376" i="1"/>
  <c r="AK376" i="1"/>
  <c r="K376" i="10" s="1"/>
  <c r="AL376" i="1"/>
  <c r="AO376" i="1"/>
  <c r="AP376" i="1"/>
  <c r="M376" i="10" s="1"/>
  <c r="AQ376" i="1"/>
  <c r="BR376" i="1"/>
  <c r="BS376" i="1"/>
  <c r="BT376" i="1"/>
  <c r="A377" i="1"/>
  <c r="C377" i="1"/>
  <c r="G377" i="1"/>
  <c r="R377" i="1"/>
  <c r="R374" i="15" s="1"/>
  <c r="S377" i="1" a="1"/>
  <c r="S377" i="1" s="1"/>
  <c r="D374" i="15" s="1"/>
  <c r="T377" i="1" a="1"/>
  <c r="T377" i="1" s="1"/>
  <c r="E374" i="15" s="1"/>
  <c r="U377" i="1" a="1"/>
  <c r="U377" i="1" s="1"/>
  <c r="AI377" i="1"/>
  <c r="BB377" i="1" s="1"/>
  <c r="AJ377" i="1"/>
  <c r="AK377" i="1"/>
  <c r="K377" i="10" s="1"/>
  <c r="AL377" i="1"/>
  <c r="AO377" i="1"/>
  <c r="AP377" i="1"/>
  <c r="M377" i="10" s="1"/>
  <c r="AQ377" i="1"/>
  <c r="BR377" i="1"/>
  <c r="BS377" i="1"/>
  <c r="BT377" i="1"/>
  <c r="A378" i="1"/>
  <c r="C378" i="1"/>
  <c r="G378" i="1"/>
  <c r="R378" i="1"/>
  <c r="R375" i="15" s="1"/>
  <c r="S378" i="1" a="1"/>
  <c r="S378" i="1" s="1"/>
  <c r="D375" i="15" s="1"/>
  <c r="T378" i="1" a="1"/>
  <c r="T378" i="1" s="1"/>
  <c r="E375" i="15" s="1"/>
  <c r="U378" i="1" a="1"/>
  <c r="U378" i="1" s="1"/>
  <c r="AI378" i="1"/>
  <c r="BB378" i="1" s="1"/>
  <c r="AJ378" i="1"/>
  <c r="AK378" i="1"/>
  <c r="K378" i="10" s="1"/>
  <c r="AL378" i="1"/>
  <c r="AO378" i="1"/>
  <c r="AP378" i="1"/>
  <c r="M378" i="10" s="1"/>
  <c r="AQ378" i="1"/>
  <c r="BR378" i="1"/>
  <c r="BS378" i="1"/>
  <c r="BT378" i="1"/>
  <c r="A379" i="1"/>
  <c r="C379" i="1"/>
  <c r="G379" i="1"/>
  <c r="M379" i="1" a="1"/>
  <c r="M379" i="1" s="1"/>
  <c r="K376" i="15" s="1"/>
  <c r="N379" i="1" a="1"/>
  <c r="N379" i="1" s="1"/>
  <c r="L376" i="15" s="1"/>
  <c r="R379" i="1"/>
  <c r="R376" i="15" s="1"/>
  <c r="S379" i="1" a="1"/>
  <c r="S379" i="1" s="1"/>
  <c r="D376" i="15" s="1"/>
  <c r="T379" i="1" a="1"/>
  <c r="T379" i="1" s="1"/>
  <c r="E376" i="15" s="1"/>
  <c r="U379" i="1" a="1"/>
  <c r="U379" i="1" s="1"/>
  <c r="AI379" i="1"/>
  <c r="BB379" i="1" s="1"/>
  <c r="AJ379" i="1"/>
  <c r="AK379" i="1"/>
  <c r="K379" i="10" s="1"/>
  <c r="AL379" i="1"/>
  <c r="AO379" i="1"/>
  <c r="AP379" i="1"/>
  <c r="M379" i="10" s="1"/>
  <c r="AQ379" i="1"/>
  <c r="BR379" i="1"/>
  <c r="BS379" i="1"/>
  <c r="BT379" i="1"/>
  <c r="A380" i="1"/>
  <c r="C380" i="1"/>
  <c r="G380" i="1"/>
  <c r="R380" i="1"/>
  <c r="R377" i="15" s="1"/>
  <c r="S380" i="1" a="1"/>
  <c r="S380" i="1" s="1"/>
  <c r="D377" i="15" s="1"/>
  <c r="T380" i="1" a="1"/>
  <c r="T380" i="1" s="1"/>
  <c r="E377" i="15" s="1"/>
  <c r="U380" i="1" a="1"/>
  <c r="U380" i="1" s="1"/>
  <c r="AI380" i="1"/>
  <c r="BB380" i="1" s="1"/>
  <c r="AJ380" i="1"/>
  <c r="AK380" i="1"/>
  <c r="K380" i="10" s="1"/>
  <c r="AL380" i="1"/>
  <c r="AO380" i="1"/>
  <c r="AP380" i="1"/>
  <c r="M380" i="10" s="1"/>
  <c r="AQ380" i="1"/>
  <c r="BR380" i="1"/>
  <c r="BS380" i="1"/>
  <c r="BT380" i="1"/>
  <c r="A381" i="1"/>
  <c r="C381" i="1"/>
  <c r="G381" i="1"/>
  <c r="R381" i="1"/>
  <c r="R378" i="15" s="1"/>
  <c r="S381" i="1" a="1"/>
  <c r="S381" i="1" s="1"/>
  <c r="D378" i="15" s="1"/>
  <c r="T381" i="1" a="1"/>
  <c r="T381" i="1" s="1"/>
  <c r="E378" i="15" s="1"/>
  <c r="U381" i="1" a="1"/>
  <c r="U381" i="1" s="1"/>
  <c r="AI381" i="1"/>
  <c r="BB381" i="1" s="1"/>
  <c r="AJ381" i="1"/>
  <c r="AK381" i="1"/>
  <c r="K381" i="10" s="1"/>
  <c r="AL381" i="1"/>
  <c r="AO381" i="1"/>
  <c r="AP381" i="1"/>
  <c r="M381" i="10" s="1"/>
  <c r="AQ381" i="1"/>
  <c r="BR381" i="1"/>
  <c r="BS381" i="1"/>
  <c r="BT381" i="1"/>
  <c r="A382" i="1"/>
  <c r="C382" i="1"/>
  <c r="G382" i="1"/>
  <c r="M382" i="1" a="1"/>
  <c r="M382" i="1" s="1"/>
  <c r="K379" i="15" s="1"/>
  <c r="N382" i="1" a="1"/>
  <c r="N382" i="1" s="1"/>
  <c r="L379" i="15" s="1"/>
  <c r="R382" i="1"/>
  <c r="R379" i="15" s="1"/>
  <c r="S382" i="1" a="1"/>
  <c r="S382" i="1" s="1"/>
  <c r="D379" i="15" s="1"/>
  <c r="T382" i="1" a="1"/>
  <c r="T382" i="1" s="1"/>
  <c r="E379" i="15" s="1"/>
  <c r="U382" i="1" a="1"/>
  <c r="U382" i="1" s="1"/>
  <c r="AI382" i="1"/>
  <c r="BB382" i="1" s="1"/>
  <c r="AJ382" i="1"/>
  <c r="AK382" i="1"/>
  <c r="K382" i="10" s="1"/>
  <c r="AL382" i="1"/>
  <c r="AO382" i="1"/>
  <c r="AP382" i="1"/>
  <c r="M382" i="10" s="1"/>
  <c r="AQ382" i="1"/>
  <c r="BR382" i="1"/>
  <c r="BS382" i="1"/>
  <c r="BT382" i="1"/>
  <c r="A383" i="1"/>
  <c r="C383" i="1"/>
  <c r="G383" i="1"/>
  <c r="M383" i="1" a="1"/>
  <c r="M383" i="1" s="1"/>
  <c r="K380" i="15" s="1"/>
  <c r="N383" i="1" a="1"/>
  <c r="N383" i="1" s="1"/>
  <c r="L380" i="15" s="1"/>
  <c r="R383" i="1"/>
  <c r="S383" i="1" a="1"/>
  <c r="S383" i="1" s="1"/>
  <c r="D380" i="15" s="1"/>
  <c r="T383" i="1" a="1"/>
  <c r="T383" i="1" s="1"/>
  <c r="E380" i="15" s="1"/>
  <c r="U383" i="1" a="1"/>
  <c r="U383" i="1" s="1"/>
  <c r="AI383" i="1"/>
  <c r="BB383" i="1" s="1"/>
  <c r="AJ383" i="1"/>
  <c r="AK383" i="1"/>
  <c r="K383" i="10" s="1"/>
  <c r="AL383" i="1"/>
  <c r="AO383" i="1"/>
  <c r="AP383" i="1"/>
  <c r="M383" i="10" s="1"/>
  <c r="AQ383" i="1"/>
  <c r="BR383" i="1"/>
  <c r="BS383" i="1"/>
  <c r="BT383" i="1"/>
  <c r="A384" i="1"/>
  <c r="C384" i="1"/>
  <c r="G384" i="1"/>
  <c r="M384" i="1" a="1"/>
  <c r="M384" i="1" s="1"/>
  <c r="K381" i="15" s="1"/>
  <c r="N384" i="1" a="1"/>
  <c r="N384" i="1" s="1"/>
  <c r="L381" i="15" s="1"/>
  <c r="R384" i="1"/>
  <c r="R381" i="15" s="1"/>
  <c r="S384" i="1" a="1"/>
  <c r="S384" i="1" s="1"/>
  <c r="D381" i="15" s="1"/>
  <c r="T384" i="1" a="1"/>
  <c r="T384" i="1" s="1"/>
  <c r="E381" i="15" s="1"/>
  <c r="U384" i="1" a="1"/>
  <c r="U384" i="1" s="1"/>
  <c r="AI384" i="1"/>
  <c r="BB384" i="1" s="1"/>
  <c r="AJ384" i="1"/>
  <c r="AK384" i="1"/>
  <c r="K384" i="10" s="1"/>
  <c r="AL384" i="1"/>
  <c r="AO384" i="1"/>
  <c r="AP384" i="1"/>
  <c r="M384" i="10" s="1"/>
  <c r="AQ384" i="1"/>
  <c r="BR384" i="1"/>
  <c r="BS384" i="1"/>
  <c r="BT384" i="1"/>
  <c r="A385" i="1"/>
  <c r="C385" i="1"/>
  <c r="G385" i="1"/>
  <c r="R385" i="1"/>
  <c r="R382" i="15" s="1"/>
  <c r="S385" i="1" a="1"/>
  <c r="S385" i="1" s="1"/>
  <c r="D382" i="15" s="1"/>
  <c r="T385" i="1" a="1"/>
  <c r="T385" i="1" s="1"/>
  <c r="E382" i="15" s="1"/>
  <c r="U385" i="1" a="1"/>
  <c r="U385" i="1" s="1"/>
  <c r="AI385" i="1"/>
  <c r="BB385" i="1" s="1"/>
  <c r="AJ385" i="1"/>
  <c r="AK385" i="1"/>
  <c r="K385" i="10" s="1"/>
  <c r="AL385" i="1"/>
  <c r="AO385" i="1"/>
  <c r="AP385" i="1"/>
  <c r="M385" i="10" s="1"/>
  <c r="AQ385" i="1"/>
  <c r="BR385" i="1"/>
  <c r="BS385" i="1"/>
  <c r="BT385" i="1"/>
  <c r="A386" i="1"/>
  <c r="C386" i="1"/>
  <c r="G386" i="1"/>
  <c r="R386" i="1"/>
  <c r="R383" i="15" s="1"/>
  <c r="S386" i="1" a="1"/>
  <c r="S386" i="1" s="1"/>
  <c r="D383" i="15" s="1"/>
  <c r="T386" i="1" a="1"/>
  <c r="T386" i="1" s="1"/>
  <c r="E383" i="15" s="1"/>
  <c r="U386" i="1" a="1"/>
  <c r="U386" i="1" s="1"/>
  <c r="BB386" i="1"/>
  <c r="AJ386" i="1"/>
  <c r="K386" i="10"/>
  <c r="AL386" i="1"/>
  <c r="AO386" i="1"/>
  <c r="M386" i="10"/>
  <c r="BR386" i="1"/>
  <c r="BS386" i="1"/>
  <c r="BT386" i="1"/>
  <c r="A387" i="1"/>
  <c r="C387" i="1"/>
  <c r="G387" i="1"/>
  <c r="M387" i="1" a="1"/>
  <c r="M387" i="1" s="1"/>
  <c r="K384" i="15" s="1"/>
  <c r="N387" i="1" a="1"/>
  <c r="N387" i="1" s="1"/>
  <c r="L384" i="15" s="1"/>
  <c r="R387" i="1"/>
  <c r="R384" i="15" s="1"/>
  <c r="S387" i="1" a="1"/>
  <c r="S387" i="1" s="1"/>
  <c r="D384" i="15" s="1"/>
  <c r="T387" i="1" a="1"/>
  <c r="T387" i="1" s="1"/>
  <c r="E384" i="15" s="1"/>
  <c r="U387" i="1" a="1"/>
  <c r="U387" i="1" s="1"/>
  <c r="AI387" i="1"/>
  <c r="BB387" i="1" s="1"/>
  <c r="AJ387" i="1"/>
  <c r="AK387" i="1"/>
  <c r="K387" i="10" s="1"/>
  <c r="AL387" i="1"/>
  <c r="AO387" i="1"/>
  <c r="M387" i="10"/>
  <c r="BR387" i="1"/>
  <c r="BS387" i="1"/>
  <c r="BT387" i="1"/>
  <c r="A388" i="1"/>
  <c r="C388" i="1"/>
  <c r="G388" i="1"/>
  <c r="R388" i="1"/>
  <c r="R385" i="15" s="1"/>
  <c r="S388" i="1" a="1"/>
  <c r="S388" i="1" s="1"/>
  <c r="D385" i="15" s="1"/>
  <c r="T388" i="1" a="1"/>
  <c r="T388" i="1" s="1"/>
  <c r="E385" i="15" s="1"/>
  <c r="U388" i="1" a="1"/>
  <c r="U388" i="1" s="1"/>
  <c r="AI388" i="1"/>
  <c r="BB388" i="1" s="1"/>
  <c r="AJ388" i="1"/>
  <c r="AK388" i="1"/>
  <c r="K388" i="10" s="1"/>
  <c r="AL388" i="1"/>
  <c r="M388" i="10"/>
  <c r="BR388" i="1"/>
  <c r="BS388" i="1"/>
  <c r="BT388" i="1"/>
  <c r="A389" i="1"/>
  <c r="C389" i="1"/>
  <c r="G389" i="1"/>
  <c r="M389" i="1" a="1"/>
  <c r="M389" i="1" s="1"/>
  <c r="K386" i="15" s="1"/>
  <c r="N389" i="1" a="1"/>
  <c r="N389" i="1" s="1"/>
  <c r="L386" i="15" s="1"/>
  <c r="R389" i="1"/>
  <c r="R386" i="15" s="1"/>
  <c r="S389" i="1" a="1"/>
  <c r="S389" i="1" s="1"/>
  <c r="D386" i="15" s="1"/>
  <c r="T389" i="1" a="1"/>
  <c r="T389" i="1" s="1"/>
  <c r="E386" i="15" s="1"/>
  <c r="U389" i="1" a="1"/>
  <c r="U389" i="1" s="1"/>
  <c r="AI389" i="1"/>
  <c r="BB389" i="1" s="1"/>
  <c r="AJ389" i="1"/>
  <c r="AK389" i="1"/>
  <c r="K389" i="10" s="1"/>
  <c r="AL389" i="1"/>
  <c r="AO389" i="1"/>
  <c r="AP389" i="1"/>
  <c r="M389" i="10" s="1"/>
  <c r="AQ389" i="1"/>
  <c r="BR389" i="1"/>
  <c r="BS389" i="1"/>
  <c r="BT389" i="1"/>
  <c r="A390" i="1"/>
  <c r="C390" i="1"/>
  <c r="G390" i="1"/>
  <c r="M390" i="1" a="1"/>
  <c r="M390" i="1" s="1"/>
  <c r="K387" i="15" s="1"/>
  <c r="N390" i="1" a="1"/>
  <c r="N390" i="1" s="1"/>
  <c r="L387" i="15" s="1"/>
  <c r="R390" i="1"/>
  <c r="R387" i="15" s="1"/>
  <c r="S390" i="1" a="1"/>
  <c r="S390" i="1" s="1"/>
  <c r="D387" i="15" s="1"/>
  <c r="T390" i="1" a="1"/>
  <c r="T390" i="1" s="1"/>
  <c r="E387" i="15" s="1"/>
  <c r="U390" i="1" a="1"/>
  <c r="U390" i="1" s="1"/>
  <c r="AI390" i="1"/>
  <c r="BB390" i="1" s="1"/>
  <c r="AJ390" i="1"/>
  <c r="AK390" i="1"/>
  <c r="K390" i="10" s="1"/>
  <c r="AL390" i="1"/>
  <c r="AN390" i="1"/>
  <c r="AO390" i="1"/>
  <c r="AP390" i="1"/>
  <c r="M390" i="10" s="1"/>
  <c r="AQ390" i="1"/>
  <c r="BR390" i="1"/>
  <c r="BS390" i="1"/>
  <c r="BT390" i="1"/>
  <c r="A391" i="1"/>
  <c r="C391" i="1"/>
  <c r="G391" i="1"/>
  <c r="M391" i="1" a="1"/>
  <c r="M391" i="1" s="1"/>
  <c r="K388" i="15" s="1"/>
  <c r="N391" i="1" a="1"/>
  <c r="N391" i="1" s="1"/>
  <c r="L388" i="15" s="1"/>
  <c r="R391" i="1"/>
  <c r="R388" i="15" s="1"/>
  <c r="S391" i="1" a="1"/>
  <c r="S391" i="1" s="1"/>
  <c r="D388" i="15" s="1"/>
  <c r="T391" i="1" a="1"/>
  <c r="T391" i="1" s="1"/>
  <c r="E388" i="15" s="1"/>
  <c r="U391" i="1" a="1"/>
  <c r="U391" i="1" s="1"/>
  <c r="AI391" i="1"/>
  <c r="BB391" i="1" s="1"/>
  <c r="AJ391" i="1"/>
  <c r="AK391" i="1"/>
  <c r="K391" i="10" s="1"/>
  <c r="AL391" i="1"/>
  <c r="AO391" i="1"/>
  <c r="AP391" i="1"/>
  <c r="M391" i="10" s="1"/>
  <c r="AQ391" i="1"/>
  <c r="BR391" i="1"/>
  <c r="BS391" i="1"/>
  <c r="BT391" i="1"/>
  <c r="A392" i="1"/>
  <c r="C392" i="1"/>
  <c r="G392" i="1"/>
  <c r="R392" i="1"/>
  <c r="R389" i="15" s="1"/>
  <c r="S392" i="1" a="1"/>
  <c r="S392" i="1" s="1"/>
  <c r="D389" i="15" s="1"/>
  <c r="T392" i="1" a="1"/>
  <c r="T392" i="1" s="1"/>
  <c r="E389" i="15" s="1"/>
  <c r="U392" i="1" a="1"/>
  <c r="U392" i="1" s="1"/>
  <c r="AI392" i="1"/>
  <c r="BB392" i="1" s="1"/>
  <c r="AJ392" i="1"/>
  <c r="AK392" i="1"/>
  <c r="K392" i="10" s="1"/>
  <c r="AL392" i="1"/>
  <c r="AO392" i="1"/>
  <c r="AP392" i="1"/>
  <c r="M392" i="10" s="1"/>
  <c r="AQ392" i="1"/>
  <c r="BR392" i="1"/>
  <c r="BS392" i="1"/>
  <c r="BT392" i="1"/>
  <c r="A393" i="1"/>
  <c r="C393" i="1"/>
  <c r="G393" i="1"/>
  <c r="R393" i="1"/>
  <c r="R390" i="15" s="1"/>
  <c r="S393" i="1" a="1"/>
  <c r="S393" i="1" s="1"/>
  <c r="D390" i="15" s="1"/>
  <c r="T393" i="1" a="1"/>
  <c r="T393" i="1" s="1"/>
  <c r="E390" i="15" s="1"/>
  <c r="U393" i="1" a="1"/>
  <c r="U393" i="1" s="1"/>
  <c r="AI393" i="1"/>
  <c r="BB393" i="1" s="1"/>
  <c r="AJ393" i="1"/>
  <c r="AK393" i="1"/>
  <c r="K393" i="10" s="1"/>
  <c r="AL393" i="1"/>
  <c r="AO393" i="1"/>
  <c r="AP393" i="1"/>
  <c r="M393" i="10" s="1"/>
  <c r="AQ393" i="1"/>
  <c r="BR393" i="1"/>
  <c r="BS393" i="1"/>
  <c r="BT393" i="1"/>
  <c r="A394" i="1"/>
  <c r="C394" i="1"/>
  <c r="G394" i="1"/>
  <c r="R394" i="1"/>
  <c r="R391" i="15" s="1"/>
  <c r="S394" i="1" a="1"/>
  <c r="S394" i="1" s="1"/>
  <c r="D391" i="15" s="1"/>
  <c r="T394" i="1" a="1"/>
  <c r="T394" i="1" s="1"/>
  <c r="E391" i="15" s="1"/>
  <c r="U394" i="1" a="1"/>
  <c r="U394" i="1" s="1"/>
  <c r="AI394" i="1"/>
  <c r="BB394" i="1" s="1"/>
  <c r="AJ394" i="1"/>
  <c r="AK394" i="1"/>
  <c r="K394" i="10" s="1"/>
  <c r="AL394" i="1"/>
  <c r="AO394" i="1"/>
  <c r="AP394" i="1"/>
  <c r="M394" i="10" s="1"/>
  <c r="AQ394" i="1"/>
  <c r="BR394" i="1"/>
  <c r="BS394" i="1"/>
  <c r="BT394" i="1"/>
  <c r="A395" i="1"/>
  <c r="C395" i="1"/>
  <c r="G395" i="1"/>
  <c r="R395" i="1"/>
  <c r="R392" i="15" s="1"/>
  <c r="S395" i="1" a="1"/>
  <c r="S395" i="1" s="1"/>
  <c r="D392" i="15" s="1"/>
  <c r="T395" i="1" a="1"/>
  <c r="T395" i="1" s="1"/>
  <c r="E392" i="15" s="1"/>
  <c r="U395" i="1" a="1"/>
  <c r="U395" i="1" s="1"/>
  <c r="AI395" i="1"/>
  <c r="BB395" i="1" s="1"/>
  <c r="AJ395" i="1"/>
  <c r="AK395" i="1"/>
  <c r="K395" i="10" s="1"/>
  <c r="AL395" i="1"/>
  <c r="AO395" i="1"/>
  <c r="AP395" i="1"/>
  <c r="M395" i="10" s="1"/>
  <c r="AQ395" i="1"/>
  <c r="BR395" i="1"/>
  <c r="BS395" i="1"/>
  <c r="BT395" i="1"/>
  <c r="A396" i="1"/>
  <c r="C396" i="1"/>
  <c r="G396" i="1"/>
  <c r="M396" i="1" a="1"/>
  <c r="M396" i="1" s="1"/>
  <c r="K393" i="15" s="1"/>
  <c r="N396" i="1" a="1"/>
  <c r="N396" i="1" s="1"/>
  <c r="L393" i="15" s="1"/>
  <c r="R396" i="1"/>
  <c r="R393" i="15" s="1"/>
  <c r="S396" i="1" a="1"/>
  <c r="S396" i="1" s="1"/>
  <c r="D393" i="15" s="1"/>
  <c r="T396" i="1" a="1"/>
  <c r="T396" i="1" s="1"/>
  <c r="E393" i="15" s="1"/>
  <c r="U396" i="1" a="1"/>
  <c r="U396" i="1" s="1"/>
  <c r="AI396" i="1"/>
  <c r="BB396" i="1" s="1"/>
  <c r="AJ396" i="1"/>
  <c r="AK396" i="1"/>
  <c r="K396" i="10" s="1"/>
  <c r="AL396" i="1"/>
  <c r="AO396" i="1"/>
  <c r="AP396" i="1"/>
  <c r="M396" i="10" s="1"/>
  <c r="AQ396" i="1"/>
  <c r="BR396" i="1"/>
  <c r="BS396" i="1"/>
  <c r="BT396" i="1"/>
  <c r="A397" i="1"/>
  <c r="C397" i="1"/>
  <c r="G397" i="1"/>
  <c r="K394" i="15"/>
  <c r="L394" i="15"/>
  <c r="R397" i="1"/>
  <c r="R394" i="15" s="1"/>
  <c r="S397" i="1" a="1"/>
  <c r="S397" i="1" s="1"/>
  <c r="D394" i="15" s="1"/>
  <c r="T397" i="1" a="1"/>
  <c r="T397" i="1" s="1"/>
  <c r="E394" i="15" s="1"/>
  <c r="U397" i="1" a="1"/>
  <c r="U397" i="1" s="1"/>
  <c r="AI397" i="1"/>
  <c r="BB397" i="1" s="1"/>
  <c r="AJ397" i="1"/>
  <c r="AK397" i="1"/>
  <c r="K397" i="10" s="1"/>
  <c r="AL397" i="1"/>
  <c r="AO397" i="1"/>
  <c r="AP397" i="1"/>
  <c r="M397" i="10" s="1"/>
  <c r="AQ397" i="1"/>
  <c r="BR397" i="1"/>
  <c r="BS397" i="1"/>
  <c r="BT397" i="1"/>
  <c r="A398" i="1"/>
  <c r="C398" i="1"/>
  <c r="G398" i="1"/>
  <c r="M398" i="1" a="1"/>
  <c r="M398" i="1" s="1"/>
  <c r="K395" i="15" s="1"/>
  <c r="N398" i="1" a="1"/>
  <c r="N398" i="1" s="1"/>
  <c r="L395" i="15" s="1"/>
  <c r="R398" i="1"/>
  <c r="S398" i="1" a="1"/>
  <c r="S398" i="1" s="1"/>
  <c r="D395" i="15" s="1"/>
  <c r="T398" i="1" a="1"/>
  <c r="T398" i="1" s="1"/>
  <c r="E395" i="15" s="1"/>
  <c r="U398" i="1" a="1"/>
  <c r="U398" i="1" s="1"/>
  <c r="AI398" i="1"/>
  <c r="BB398" i="1" s="1"/>
  <c r="AJ398" i="1"/>
  <c r="AK398" i="1"/>
  <c r="K398" i="10" s="1"/>
  <c r="AL398" i="1"/>
  <c r="AO398" i="1"/>
  <c r="AP398" i="1"/>
  <c r="M398" i="10" s="1"/>
  <c r="AQ398" i="1"/>
  <c r="BR398" i="1"/>
  <c r="BS398" i="1"/>
  <c r="BT398" i="1"/>
  <c r="A399" i="1"/>
  <c r="C399" i="1"/>
  <c r="G399" i="1"/>
  <c r="M399" i="1" a="1"/>
  <c r="M399" i="1" s="1"/>
  <c r="K396" i="15" s="1"/>
  <c r="N399" i="1" a="1"/>
  <c r="N399" i="1" s="1"/>
  <c r="L396" i="15" s="1"/>
  <c r="R399" i="1"/>
  <c r="S399" i="1" a="1"/>
  <c r="S399" i="1" s="1"/>
  <c r="D396" i="15" s="1"/>
  <c r="T399" i="1" a="1"/>
  <c r="T399" i="1" s="1"/>
  <c r="E396" i="15" s="1"/>
  <c r="U399" i="1" a="1"/>
  <c r="U399" i="1" s="1"/>
  <c r="AI399" i="1"/>
  <c r="BB399" i="1" s="1"/>
  <c r="AJ399" i="1"/>
  <c r="AK399" i="1"/>
  <c r="K399" i="10" s="1"/>
  <c r="AL399" i="1"/>
  <c r="AO399" i="1"/>
  <c r="AP399" i="1"/>
  <c r="M399" i="10" s="1"/>
  <c r="AQ399" i="1"/>
  <c r="BR399" i="1"/>
  <c r="BS399" i="1"/>
  <c r="BT399" i="1"/>
  <c r="A400" i="1"/>
  <c r="C400" i="1"/>
  <c r="G400" i="1"/>
  <c r="K397" i="15"/>
  <c r="L397" i="15"/>
  <c r="R400" i="1"/>
  <c r="R397" i="15" s="1"/>
  <c r="S400" i="1" a="1"/>
  <c r="S400" i="1" s="1"/>
  <c r="D397" i="15" s="1"/>
  <c r="T400" i="1" a="1"/>
  <c r="T400" i="1" s="1"/>
  <c r="E397" i="15" s="1"/>
  <c r="U400" i="1" a="1"/>
  <c r="U400" i="1" s="1"/>
  <c r="AI400" i="1"/>
  <c r="BB400" i="1" s="1"/>
  <c r="AJ400" i="1"/>
  <c r="AK400" i="1"/>
  <c r="K400" i="10" s="1"/>
  <c r="AL400" i="1"/>
  <c r="AO400" i="1"/>
  <c r="AP400" i="1"/>
  <c r="M400" i="10" s="1"/>
  <c r="AQ400" i="1"/>
  <c r="BR400" i="1"/>
  <c r="BS400" i="1"/>
  <c r="BT400" i="1"/>
  <c r="A401" i="1"/>
  <c r="C401" i="1"/>
  <c r="G401" i="1"/>
  <c r="K398" i="15"/>
  <c r="L398" i="15"/>
  <c r="R401" i="1"/>
  <c r="R398" i="15" s="1"/>
  <c r="S401" i="1" a="1"/>
  <c r="S401" i="1" s="1"/>
  <c r="D398" i="15" s="1"/>
  <c r="T401" i="1" a="1"/>
  <c r="T401" i="1" s="1"/>
  <c r="E398" i="15" s="1"/>
  <c r="U401" i="1" a="1"/>
  <c r="U401" i="1" s="1"/>
  <c r="AI401" i="1"/>
  <c r="BB401" i="1" s="1"/>
  <c r="AJ401" i="1"/>
  <c r="AK401" i="1"/>
  <c r="K401" i="10" s="1"/>
  <c r="AL401" i="1"/>
  <c r="M401" i="10"/>
  <c r="BR401" i="1"/>
  <c r="BS401" i="1"/>
  <c r="BT401" i="1"/>
  <c r="A402" i="1"/>
  <c r="C402" i="1"/>
  <c r="G402" i="1"/>
  <c r="K399" i="15"/>
  <c r="L399" i="15"/>
  <c r="R402" i="1"/>
  <c r="R399" i="15" s="1"/>
  <c r="S402" i="1" a="1"/>
  <c r="S402" i="1" s="1"/>
  <c r="D399" i="15" s="1"/>
  <c r="T402" i="1" a="1"/>
  <c r="T402" i="1" s="1"/>
  <c r="E399" i="15" s="1"/>
  <c r="U402" i="1" a="1"/>
  <c r="U402" i="1" s="1"/>
  <c r="AI402" i="1"/>
  <c r="BB402" i="1" s="1"/>
  <c r="AJ402" i="1"/>
  <c r="AK402" i="1"/>
  <c r="K402" i="10" s="1"/>
  <c r="AL402" i="1"/>
  <c r="AN402" i="1"/>
  <c r="AO402" i="1"/>
  <c r="AP402" i="1"/>
  <c r="M402" i="10" s="1"/>
  <c r="AQ402" i="1"/>
  <c r="BR402" i="1"/>
  <c r="BS402" i="1"/>
  <c r="BT402" i="1"/>
  <c r="A403" i="1"/>
  <c r="C403" i="1"/>
  <c r="G403" i="1"/>
  <c r="M403" i="1" a="1"/>
  <c r="M403" i="1" s="1"/>
  <c r="K400" i="15" s="1"/>
  <c r="N403" i="1" a="1"/>
  <c r="N403" i="1" s="1"/>
  <c r="L400" i="15" s="1"/>
  <c r="R403" i="1"/>
  <c r="S403" i="1" a="1"/>
  <c r="S403" i="1" s="1"/>
  <c r="D400" i="15" s="1"/>
  <c r="T403" i="1" a="1"/>
  <c r="T403" i="1" s="1"/>
  <c r="E400" i="15" s="1"/>
  <c r="U403" i="1" a="1"/>
  <c r="U403" i="1" s="1"/>
  <c r="AI403" i="1"/>
  <c r="BB403" i="1" s="1"/>
  <c r="AJ403" i="1"/>
  <c r="AK403" i="1"/>
  <c r="K403" i="10" s="1"/>
  <c r="AL403" i="1"/>
  <c r="AO403" i="1"/>
  <c r="AP403" i="1"/>
  <c r="M403" i="10" s="1"/>
  <c r="AQ403" i="1"/>
  <c r="BR403" i="1"/>
  <c r="BS403" i="1"/>
  <c r="BT403" i="1"/>
  <c r="A404" i="1"/>
  <c r="C404" i="1"/>
  <c r="G404" i="1"/>
  <c r="M404" i="1" a="1"/>
  <c r="M404" i="1" s="1"/>
  <c r="K401" i="15" s="1"/>
  <c r="N404" i="1" a="1"/>
  <c r="N404" i="1" s="1"/>
  <c r="L401" i="15" s="1"/>
  <c r="R404" i="1"/>
  <c r="R401" i="15" s="1"/>
  <c r="S404" i="1" a="1"/>
  <c r="S404" i="1" s="1"/>
  <c r="D401" i="15" s="1"/>
  <c r="T404" i="1" a="1"/>
  <c r="T404" i="1" s="1"/>
  <c r="E401" i="15" s="1"/>
  <c r="U404" i="1" a="1"/>
  <c r="U404" i="1" s="1"/>
  <c r="AI404" i="1"/>
  <c r="BB404" i="1" s="1"/>
  <c r="AJ404" i="1"/>
  <c r="AK404" i="1"/>
  <c r="K404" i="10" s="1"/>
  <c r="AL404" i="1"/>
  <c r="M404" i="10"/>
  <c r="BR404" i="1"/>
  <c r="BS404" i="1"/>
  <c r="BT404" i="1"/>
  <c r="A405" i="1"/>
  <c r="C405" i="1"/>
  <c r="G405" i="1"/>
  <c r="M405" i="1" a="1"/>
  <c r="M405" i="1" s="1"/>
  <c r="K402" i="15" s="1"/>
  <c r="N405" i="1" a="1"/>
  <c r="N405" i="1" s="1"/>
  <c r="L402" i="15" s="1"/>
  <c r="R405" i="1"/>
  <c r="R402" i="15" s="1"/>
  <c r="S405" i="1" a="1"/>
  <c r="S405" i="1" s="1"/>
  <c r="D402" i="15" s="1"/>
  <c r="T405" i="1" a="1"/>
  <c r="T405" i="1" s="1"/>
  <c r="E402" i="15" s="1"/>
  <c r="U405" i="1" a="1"/>
  <c r="U405" i="1" s="1"/>
  <c r="AI405" i="1"/>
  <c r="BB405" i="1" s="1"/>
  <c r="AJ405" i="1"/>
  <c r="AK405" i="1"/>
  <c r="K405" i="10" s="1"/>
  <c r="AL405" i="1"/>
  <c r="AO405" i="1"/>
  <c r="AP405" i="1"/>
  <c r="M405" i="10" s="1"/>
  <c r="AQ405" i="1"/>
  <c r="BR405" i="1"/>
  <c r="BS405" i="1"/>
  <c r="BT405" i="1"/>
  <c r="A406" i="1"/>
  <c r="C406" i="1"/>
  <c r="G406" i="1"/>
  <c r="K403" i="15"/>
  <c r="L403" i="15"/>
  <c r="R406" i="1"/>
  <c r="R403" i="15" s="1"/>
  <c r="S406" i="1" a="1"/>
  <c r="S406" i="1" s="1"/>
  <c r="D403" i="15" s="1"/>
  <c r="T406" i="1" a="1"/>
  <c r="T406" i="1" s="1"/>
  <c r="E403" i="15" s="1"/>
  <c r="U406" i="1" a="1"/>
  <c r="U406" i="1" s="1"/>
  <c r="AI406" i="1"/>
  <c r="BB406" i="1" s="1"/>
  <c r="AJ406" i="1"/>
  <c r="AK406" i="1"/>
  <c r="K406" i="10" s="1"/>
  <c r="AL406" i="1"/>
  <c r="AO406" i="1"/>
  <c r="AP406" i="1"/>
  <c r="M406" i="10" s="1"/>
  <c r="AQ406" i="1"/>
  <c r="BR406" i="1"/>
  <c r="BS406" i="1"/>
  <c r="BT406" i="1"/>
  <c r="A407" i="1"/>
  <c r="C407" i="1"/>
  <c r="G407" i="1"/>
  <c r="K404" i="15"/>
  <c r="L404" i="15"/>
  <c r="R407" i="1"/>
  <c r="R404" i="15" s="1"/>
  <c r="S407" i="1" a="1"/>
  <c r="S407" i="1" s="1"/>
  <c r="D404" i="15" s="1"/>
  <c r="T407" i="1" a="1"/>
  <c r="T407" i="1" s="1"/>
  <c r="E404" i="15" s="1"/>
  <c r="U407" i="1" a="1"/>
  <c r="U407" i="1" s="1"/>
  <c r="AI407" i="1"/>
  <c r="BB407" i="1" s="1"/>
  <c r="AJ407" i="1"/>
  <c r="AK407" i="1"/>
  <c r="K407" i="10" s="1"/>
  <c r="AL407" i="1"/>
  <c r="AO407" i="1"/>
  <c r="AP407" i="1"/>
  <c r="M407" i="10" s="1"/>
  <c r="AQ407" i="1"/>
  <c r="BR407" i="1"/>
  <c r="BS407" i="1"/>
  <c r="BT407" i="1"/>
  <c r="A408" i="1"/>
  <c r="C408" i="1"/>
  <c r="G408" i="1"/>
  <c r="K405" i="15"/>
  <c r="L405" i="15"/>
  <c r="R408" i="1"/>
  <c r="R405" i="15" s="1"/>
  <c r="S408" i="1" a="1"/>
  <c r="S408" i="1" s="1"/>
  <c r="D405" i="15" s="1"/>
  <c r="T408" i="1" a="1"/>
  <c r="T408" i="1" s="1"/>
  <c r="E405" i="15" s="1"/>
  <c r="U408" i="1" a="1"/>
  <c r="U408" i="1" s="1"/>
  <c r="AI408" i="1"/>
  <c r="BB408" i="1" s="1"/>
  <c r="AJ408" i="1"/>
  <c r="AK408" i="1"/>
  <c r="K408" i="10" s="1"/>
  <c r="AL408" i="1"/>
  <c r="AO408" i="1"/>
  <c r="AP408" i="1"/>
  <c r="M408" i="10" s="1"/>
  <c r="AQ408" i="1"/>
  <c r="BR408" i="1"/>
  <c r="BS408" i="1"/>
  <c r="BT408" i="1"/>
  <c r="A409" i="1"/>
  <c r="C409" i="1"/>
  <c r="G409" i="1"/>
  <c r="M409" i="1" a="1"/>
  <c r="M409" i="1" s="1"/>
  <c r="K406" i="15" s="1"/>
  <c r="N409" i="1" a="1"/>
  <c r="N409" i="1" s="1"/>
  <c r="L406" i="15" s="1"/>
  <c r="R409" i="1"/>
  <c r="S409" i="1" a="1"/>
  <c r="S409" i="1" s="1"/>
  <c r="D406" i="15" s="1"/>
  <c r="T409" i="1" a="1"/>
  <c r="T409" i="1" s="1"/>
  <c r="E406" i="15" s="1"/>
  <c r="U409" i="1" a="1"/>
  <c r="U409" i="1" s="1"/>
  <c r="AI409" i="1"/>
  <c r="BB409" i="1" s="1"/>
  <c r="AJ409" i="1"/>
  <c r="AK409" i="1"/>
  <c r="K409" i="10" s="1"/>
  <c r="AL409" i="1"/>
  <c r="AO409" i="1"/>
  <c r="AP409" i="1"/>
  <c r="M409" i="10" s="1"/>
  <c r="AQ409" i="1"/>
  <c r="BR409" i="1"/>
  <c r="BS409" i="1"/>
  <c r="BT409" i="1"/>
  <c r="A410" i="1"/>
  <c r="C410" i="1"/>
  <c r="G410" i="1"/>
  <c r="M410" i="1" a="1"/>
  <c r="M410" i="1" s="1"/>
  <c r="K407" i="15" s="1"/>
  <c r="N410" i="1" a="1"/>
  <c r="N410" i="1" s="1"/>
  <c r="L407" i="15" s="1"/>
  <c r="R410" i="1"/>
  <c r="S410" i="1" a="1"/>
  <c r="S410" i="1" s="1"/>
  <c r="D407" i="15" s="1"/>
  <c r="T410" i="1" a="1"/>
  <c r="T410" i="1" s="1"/>
  <c r="E407" i="15" s="1"/>
  <c r="U410" i="1" a="1"/>
  <c r="U410" i="1" s="1"/>
  <c r="AI410" i="1"/>
  <c r="BB410" i="1" s="1"/>
  <c r="AJ410" i="1"/>
  <c r="AK410" i="1"/>
  <c r="K410" i="10" s="1"/>
  <c r="AL410" i="1"/>
  <c r="AO410" i="1"/>
  <c r="AP410" i="1"/>
  <c r="M410" i="10" s="1"/>
  <c r="AQ410" i="1"/>
  <c r="BR410" i="1"/>
  <c r="BS410" i="1"/>
  <c r="BT410" i="1"/>
  <c r="A411" i="1"/>
  <c r="C411" i="1"/>
  <c r="G411" i="1"/>
  <c r="K408" i="15"/>
  <c r="L408" i="15"/>
  <c r="R411" i="1"/>
  <c r="R408" i="15" s="1"/>
  <c r="S411" i="1" a="1"/>
  <c r="S411" i="1" s="1"/>
  <c r="D408" i="15" s="1"/>
  <c r="T411" i="1" a="1"/>
  <c r="T411" i="1" s="1"/>
  <c r="E408" i="15" s="1"/>
  <c r="U411" i="1" a="1"/>
  <c r="U411" i="1" s="1"/>
  <c r="AI411" i="1"/>
  <c r="BB411" i="1" s="1"/>
  <c r="AJ411" i="1"/>
  <c r="AK411" i="1"/>
  <c r="K411" i="10" s="1"/>
  <c r="AL411" i="1"/>
  <c r="AN411" i="1"/>
  <c r="AO411" i="1"/>
  <c r="AP411" i="1"/>
  <c r="M411" i="10" s="1"/>
  <c r="AQ411" i="1"/>
  <c r="BR411" i="1"/>
  <c r="BS411" i="1"/>
  <c r="BT411" i="1"/>
  <c r="A412" i="1"/>
  <c r="C412" i="1"/>
  <c r="G412" i="1"/>
  <c r="M412" i="1" a="1"/>
  <c r="M412" i="1" s="1"/>
  <c r="K409" i="15" s="1"/>
  <c r="N412" i="1" a="1"/>
  <c r="N412" i="1" s="1"/>
  <c r="L409" i="15" s="1"/>
  <c r="R412" i="1"/>
  <c r="R409" i="15" s="1"/>
  <c r="S412" i="1" a="1"/>
  <c r="S412" i="1" s="1"/>
  <c r="D409" i="15" s="1"/>
  <c r="T412" i="1" a="1"/>
  <c r="T412" i="1" s="1"/>
  <c r="E409" i="15" s="1"/>
  <c r="U412" i="1" a="1"/>
  <c r="U412" i="1" s="1"/>
  <c r="BB412" i="1"/>
  <c r="AJ412" i="1"/>
  <c r="K412" i="10"/>
  <c r="AL412" i="1"/>
  <c r="AO412" i="1"/>
  <c r="M412" i="10"/>
  <c r="BR412" i="1"/>
  <c r="BS412" i="1"/>
  <c r="BT412" i="1"/>
  <c r="A413" i="1"/>
  <c r="C413" i="1"/>
  <c r="G413" i="1"/>
  <c r="M413" i="1" a="1"/>
  <c r="M413" i="1" s="1"/>
  <c r="K410" i="15" s="1"/>
  <c r="N413" i="1" a="1"/>
  <c r="N413" i="1" s="1"/>
  <c r="L410" i="15" s="1"/>
  <c r="R413" i="1"/>
  <c r="R410" i="15" s="1"/>
  <c r="S413" i="1" a="1"/>
  <c r="S413" i="1" s="1"/>
  <c r="D410" i="15" s="1"/>
  <c r="T413" i="1" a="1"/>
  <c r="T413" i="1" s="1"/>
  <c r="E410" i="15" s="1"/>
  <c r="U413" i="1" a="1"/>
  <c r="U413" i="1" s="1"/>
  <c r="AI413" i="1"/>
  <c r="BB413" i="1" s="1"/>
  <c r="AJ413" i="1"/>
  <c r="AK413" i="1"/>
  <c r="K413" i="10" s="1"/>
  <c r="AL413" i="1"/>
  <c r="AO413" i="1"/>
  <c r="AP413" i="1"/>
  <c r="M413" i="10" s="1"/>
  <c r="AQ413" i="1"/>
  <c r="BR413" i="1"/>
  <c r="BS413" i="1"/>
  <c r="BT413" i="1"/>
  <c r="A414" i="1"/>
  <c r="C414" i="1"/>
  <c r="G414" i="1"/>
  <c r="M414" i="1" a="1"/>
  <c r="M414" i="1" s="1"/>
  <c r="K411" i="15" s="1"/>
  <c r="N414" i="1" a="1"/>
  <c r="N414" i="1" s="1"/>
  <c r="L411" i="15" s="1"/>
  <c r="R414" i="1"/>
  <c r="S414" i="1" a="1"/>
  <c r="S414" i="1" s="1"/>
  <c r="D411" i="15" s="1"/>
  <c r="T414" i="1" a="1"/>
  <c r="T414" i="1" s="1"/>
  <c r="E411" i="15" s="1"/>
  <c r="U414" i="1" a="1"/>
  <c r="U414" i="1" s="1"/>
  <c r="AI414" i="1"/>
  <c r="BB414" i="1" s="1"/>
  <c r="AJ414" i="1"/>
  <c r="AK414" i="1"/>
  <c r="K414" i="10" s="1"/>
  <c r="AL414" i="1"/>
  <c r="AO414" i="1"/>
  <c r="AP414" i="1"/>
  <c r="M414" i="10" s="1"/>
  <c r="AQ414" i="1"/>
  <c r="BR414" i="1"/>
  <c r="BS414" i="1"/>
  <c r="BT414" i="1"/>
  <c r="A415" i="1"/>
  <c r="C415" i="1"/>
  <c r="G415" i="1"/>
  <c r="M415" i="1" a="1"/>
  <c r="M415" i="1" s="1"/>
  <c r="K412" i="15" s="1"/>
  <c r="N415" i="1" a="1"/>
  <c r="N415" i="1" s="1"/>
  <c r="L412" i="15" s="1"/>
  <c r="R415" i="1"/>
  <c r="S415" i="1" a="1"/>
  <c r="S415" i="1" s="1"/>
  <c r="D412" i="15" s="1"/>
  <c r="T415" i="1" a="1"/>
  <c r="T415" i="1" s="1"/>
  <c r="E412" i="15" s="1"/>
  <c r="U415" i="1" a="1"/>
  <c r="U415" i="1" s="1"/>
  <c r="AI415" i="1"/>
  <c r="BB415" i="1" s="1"/>
  <c r="AJ415" i="1"/>
  <c r="AK415" i="1"/>
  <c r="K415" i="10" s="1"/>
  <c r="AL415" i="1"/>
  <c r="AO415" i="1"/>
  <c r="AP415" i="1"/>
  <c r="M415" i="10" s="1"/>
  <c r="AQ415" i="1"/>
  <c r="BR415" i="1"/>
  <c r="BS415" i="1"/>
  <c r="BT415" i="1"/>
  <c r="A416" i="1"/>
  <c r="C416" i="1"/>
  <c r="G416" i="1"/>
  <c r="M416" i="1" a="1"/>
  <c r="M416" i="1" s="1"/>
  <c r="K413" i="15" s="1"/>
  <c r="N416" i="1" a="1"/>
  <c r="N416" i="1" s="1"/>
  <c r="L413" i="15" s="1"/>
  <c r="R416" i="1"/>
  <c r="S416" i="1" a="1"/>
  <c r="S416" i="1" s="1"/>
  <c r="D413" i="15" s="1"/>
  <c r="T416" i="1" a="1"/>
  <c r="T416" i="1" s="1"/>
  <c r="E413" i="15" s="1"/>
  <c r="U416" i="1" a="1"/>
  <c r="U416" i="1" s="1"/>
  <c r="AI416" i="1"/>
  <c r="BB416" i="1" s="1"/>
  <c r="AJ416" i="1"/>
  <c r="AK416" i="1"/>
  <c r="K416" i="10" s="1"/>
  <c r="AL416" i="1"/>
  <c r="AO416" i="1"/>
  <c r="AP416" i="1"/>
  <c r="M416" i="10" s="1"/>
  <c r="AQ416" i="1"/>
  <c r="BR416" i="1"/>
  <c r="BS416" i="1"/>
  <c r="BT416" i="1"/>
  <c r="A417" i="1"/>
  <c r="C417" i="1"/>
  <c r="G417" i="1"/>
  <c r="K414" i="15"/>
  <c r="L414" i="15"/>
  <c r="R417" i="1"/>
  <c r="R414" i="15" s="1"/>
  <c r="S417" i="1" a="1"/>
  <c r="S417" i="1" s="1"/>
  <c r="D414" i="15" s="1"/>
  <c r="T417" i="1" a="1"/>
  <c r="T417" i="1" s="1"/>
  <c r="E414" i="15" s="1"/>
  <c r="U417" i="1" a="1"/>
  <c r="U417" i="1" s="1"/>
  <c r="AI417" i="1"/>
  <c r="BB417" i="1" s="1"/>
  <c r="AJ417" i="1"/>
  <c r="AK417" i="1"/>
  <c r="K417" i="10" s="1"/>
  <c r="AL417" i="1"/>
  <c r="AO417" i="1"/>
  <c r="AP417" i="1"/>
  <c r="M417" i="10" s="1"/>
  <c r="AQ417" i="1"/>
  <c r="BR417" i="1"/>
  <c r="BS417" i="1"/>
  <c r="BT417" i="1"/>
  <c r="A418" i="1"/>
  <c r="C418" i="1"/>
  <c r="G418" i="1"/>
  <c r="M418" i="1" a="1"/>
  <c r="M418" i="1" s="1"/>
  <c r="K415" i="15" s="1"/>
  <c r="N418" i="1" a="1"/>
  <c r="N418" i="1" s="1"/>
  <c r="L415" i="15" s="1"/>
  <c r="R418" i="1"/>
  <c r="R415" i="15" s="1"/>
  <c r="S418" i="1" a="1"/>
  <c r="S418" i="1" s="1"/>
  <c r="D415" i="15" s="1"/>
  <c r="T418" i="1" a="1"/>
  <c r="T418" i="1" s="1"/>
  <c r="E415" i="15" s="1"/>
  <c r="U418" i="1" a="1"/>
  <c r="U418" i="1" s="1"/>
  <c r="AI418" i="1"/>
  <c r="BB418" i="1" s="1"/>
  <c r="AJ418" i="1"/>
  <c r="AK418" i="1"/>
  <c r="K418" i="10" s="1"/>
  <c r="AL418" i="1"/>
  <c r="AO418" i="1"/>
  <c r="AP418" i="1"/>
  <c r="M418" i="10" s="1"/>
  <c r="AQ418" i="1"/>
  <c r="BR418" i="1"/>
  <c r="BS418" i="1"/>
  <c r="BT418" i="1"/>
  <c r="A419" i="1"/>
  <c r="C419" i="1"/>
  <c r="G419" i="1"/>
  <c r="M419" i="1" a="1"/>
  <c r="M419" i="1" s="1"/>
  <c r="K416" i="15" s="1"/>
  <c r="N419" i="1" a="1"/>
  <c r="N419" i="1" s="1"/>
  <c r="L416" i="15" s="1"/>
  <c r="R419" i="1"/>
  <c r="R416" i="15" s="1"/>
  <c r="S419" i="1" a="1"/>
  <c r="S419" i="1" s="1"/>
  <c r="D416" i="15" s="1"/>
  <c r="T419" i="1" a="1"/>
  <c r="T419" i="1" s="1"/>
  <c r="E416" i="15" s="1"/>
  <c r="U419" i="1" a="1"/>
  <c r="U419" i="1" s="1"/>
  <c r="AI419" i="1"/>
  <c r="BB419" i="1" s="1"/>
  <c r="AJ419" i="1"/>
  <c r="AK419" i="1"/>
  <c r="K419" i="10" s="1"/>
  <c r="AL419" i="1"/>
  <c r="AO419" i="1"/>
  <c r="AP419" i="1"/>
  <c r="M419" i="10" s="1"/>
  <c r="AQ419" i="1"/>
  <c r="BR419" i="1"/>
  <c r="BS419" i="1"/>
  <c r="BT419" i="1"/>
  <c r="A420" i="1"/>
  <c r="C420" i="1"/>
  <c r="G420" i="1"/>
  <c r="M420" i="1" a="1"/>
  <c r="M420" i="1" s="1"/>
  <c r="K417" i="15" s="1"/>
  <c r="N420" i="1" a="1"/>
  <c r="N420" i="1" s="1"/>
  <c r="L417" i="15" s="1"/>
  <c r="R420" i="1"/>
  <c r="R417" i="15" s="1"/>
  <c r="S420" i="1" a="1"/>
  <c r="S420" i="1" s="1"/>
  <c r="D417" i="15" s="1"/>
  <c r="T420" i="1" a="1"/>
  <c r="T420" i="1" s="1"/>
  <c r="E417" i="15" s="1"/>
  <c r="U420" i="1" a="1"/>
  <c r="U420" i="1" s="1"/>
  <c r="AI420" i="1"/>
  <c r="BB420" i="1" s="1"/>
  <c r="AJ420" i="1"/>
  <c r="AK420" i="1"/>
  <c r="K420" i="10" s="1"/>
  <c r="AL420" i="1"/>
  <c r="AN420" i="1"/>
  <c r="AO420" i="1"/>
  <c r="AP420" i="1"/>
  <c r="M420" i="10" s="1"/>
  <c r="AQ420" i="1"/>
  <c r="BR420" i="1"/>
  <c r="BS420" i="1"/>
  <c r="BT420" i="1"/>
  <c r="A421" i="1"/>
  <c r="C421" i="1"/>
  <c r="G421" i="1"/>
  <c r="M421" i="1" a="1"/>
  <c r="M421" i="1" s="1"/>
  <c r="K418" i="15" s="1"/>
  <c r="N421" i="1" a="1"/>
  <c r="N421" i="1" s="1"/>
  <c r="L418" i="15" s="1"/>
  <c r="R421" i="1"/>
  <c r="S421" i="1" a="1"/>
  <c r="S421" i="1" s="1"/>
  <c r="D418" i="15" s="1"/>
  <c r="T421" i="1" a="1"/>
  <c r="T421" i="1" s="1"/>
  <c r="E418" i="15" s="1"/>
  <c r="U421" i="1" a="1"/>
  <c r="U421" i="1" s="1"/>
  <c r="AI421" i="1"/>
  <c r="BB421" i="1" s="1"/>
  <c r="AJ421" i="1"/>
  <c r="AK421" i="1"/>
  <c r="K421" i="10" s="1"/>
  <c r="AL421" i="1"/>
  <c r="AO421" i="1"/>
  <c r="AP421" i="1"/>
  <c r="M421" i="10" s="1"/>
  <c r="AQ421" i="1"/>
  <c r="BR421" i="1"/>
  <c r="BS421" i="1"/>
  <c r="BT421" i="1"/>
  <c r="A422" i="1"/>
  <c r="C422" i="1"/>
  <c r="G422" i="1"/>
  <c r="M422" i="1" a="1"/>
  <c r="M422" i="1" s="1"/>
  <c r="K419" i="15" s="1"/>
  <c r="N422" i="1" a="1"/>
  <c r="N422" i="1" s="1"/>
  <c r="L419" i="15" s="1"/>
  <c r="R422" i="1"/>
  <c r="S422" i="1" a="1"/>
  <c r="S422" i="1" s="1"/>
  <c r="D419" i="15" s="1"/>
  <c r="T422" i="1" a="1"/>
  <c r="T422" i="1" s="1"/>
  <c r="E419" i="15" s="1"/>
  <c r="U422" i="1" a="1"/>
  <c r="U422" i="1" s="1"/>
  <c r="AI422" i="1"/>
  <c r="BB422" i="1" s="1"/>
  <c r="AJ422" i="1"/>
  <c r="AK422" i="1"/>
  <c r="K422" i="10" s="1"/>
  <c r="AL422" i="1"/>
  <c r="AO422" i="1"/>
  <c r="AP422" i="1"/>
  <c r="M422" i="10" s="1"/>
  <c r="AQ422" i="1"/>
  <c r="BR422" i="1"/>
  <c r="BS422" i="1"/>
  <c r="BT422" i="1"/>
  <c r="A423" i="1"/>
  <c r="C423" i="1"/>
  <c r="G423" i="1"/>
  <c r="K420" i="15"/>
  <c r="L420" i="15"/>
  <c r="R423" i="1"/>
  <c r="S423" i="1" a="1"/>
  <c r="S423" i="1" s="1"/>
  <c r="D420" i="15" s="1"/>
  <c r="T423" i="1" a="1"/>
  <c r="T423" i="1" s="1"/>
  <c r="E420" i="15" s="1"/>
  <c r="U423" i="1" a="1"/>
  <c r="U423" i="1" s="1"/>
  <c r="AI423" i="1"/>
  <c r="BB423" i="1" s="1"/>
  <c r="AJ423" i="1"/>
  <c r="AK423" i="1"/>
  <c r="K423" i="10" s="1"/>
  <c r="AL423" i="1"/>
  <c r="AO423" i="1"/>
  <c r="AP423" i="1"/>
  <c r="M423" i="10" s="1"/>
  <c r="AQ423" i="1"/>
  <c r="BR423" i="1"/>
  <c r="BS423" i="1"/>
  <c r="BT423" i="1"/>
  <c r="A424" i="1"/>
  <c r="C424" i="1"/>
  <c r="G424" i="1"/>
  <c r="K421" i="15"/>
  <c r="L421" i="15"/>
  <c r="R424" i="1"/>
  <c r="R421" i="15" s="1"/>
  <c r="S424" i="1" a="1"/>
  <c r="S424" i="1" s="1"/>
  <c r="D421" i="15" s="1"/>
  <c r="T424" i="1" a="1"/>
  <c r="T424" i="1" s="1"/>
  <c r="E421" i="15" s="1"/>
  <c r="U424" i="1" a="1"/>
  <c r="U424" i="1" s="1"/>
  <c r="AI424" i="1"/>
  <c r="BB424" i="1" s="1"/>
  <c r="AJ424" i="1"/>
  <c r="AK424" i="1"/>
  <c r="K424" i="10" s="1"/>
  <c r="AL424" i="1"/>
  <c r="AO424" i="1"/>
  <c r="AP424" i="1"/>
  <c r="M424" i="10" s="1"/>
  <c r="AQ424" i="1"/>
  <c r="BR424" i="1"/>
  <c r="BS424" i="1"/>
  <c r="BT424" i="1"/>
  <c r="A425" i="1"/>
  <c r="C425" i="1"/>
  <c r="G425" i="1"/>
  <c r="K422" i="15"/>
  <c r="L422" i="15"/>
  <c r="R425" i="1"/>
  <c r="S425" i="1" a="1"/>
  <c r="S425" i="1" s="1"/>
  <c r="D422" i="15" s="1"/>
  <c r="T425" i="1" a="1"/>
  <c r="T425" i="1" s="1"/>
  <c r="E422" i="15" s="1"/>
  <c r="U425" i="1" a="1"/>
  <c r="U425" i="1" s="1"/>
  <c r="AI425" i="1"/>
  <c r="BB425" i="1" s="1"/>
  <c r="AJ425" i="1"/>
  <c r="AK425" i="1"/>
  <c r="K425" i="10" s="1"/>
  <c r="AL425" i="1"/>
  <c r="AO425" i="1"/>
  <c r="AP425" i="1"/>
  <c r="M425" i="10" s="1"/>
  <c r="AQ425" i="1"/>
  <c r="BR425" i="1"/>
  <c r="BS425" i="1"/>
  <c r="BT425" i="1"/>
  <c r="A426" i="1"/>
  <c r="C426" i="1"/>
  <c r="G426" i="1"/>
  <c r="M426" i="1" a="1"/>
  <c r="M426" i="1" s="1"/>
  <c r="K423" i="15" s="1"/>
  <c r="N426" i="1" a="1"/>
  <c r="N426" i="1" s="1"/>
  <c r="L423" i="15" s="1"/>
  <c r="R426" i="1"/>
  <c r="S426" i="1" a="1"/>
  <c r="S426" i="1" s="1"/>
  <c r="D423" i="15" s="1"/>
  <c r="T426" i="1" a="1"/>
  <c r="T426" i="1" s="1"/>
  <c r="E423" i="15" s="1"/>
  <c r="U426" i="1" a="1"/>
  <c r="U426" i="1" s="1"/>
  <c r="AI426" i="1"/>
  <c r="BB426" i="1" s="1"/>
  <c r="AJ426" i="1"/>
  <c r="AK426" i="1"/>
  <c r="K426" i="10" s="1"/>
  <c r="AL426" i="1"/>
  <c r="AO426" i="1"/>
  <c r="AP426" i="1"/>
  <c r="M426" i="10" s="1"/>
  <c r="AQ426" i="1"/>
  <c r="BR426" i="1"/>
  <c r="BS426" i="1"/>
  <c r="BT426" i="1"/>
  <c r="A427" i="1"/>
  <c r="C427" i="1"/>
  <c r="G427" i="1"/>
  <c r="K424" i="15"/>
  <c r="L424" i="15"/>
  <c r="R427" i="1"/>
  <c r="S427" i="1" a="1"/>
  <c r="S427" i="1" s="1"/>
  <c r="D424" i="15" s="1"/>
  <c r="T427" i="1" a="1"/>
  <c r="T427" i="1" s="1"/>
  <c r="E424" i="15" s="1"/>
  <c r="U427" i="1" a="1"/>
  <c r="U427" i="1" s="1"/>
  <c r="AI427" i="1"/>
  <c r="BB427" i="1" s="1"/>
  <c r="AJ427" i="1"/>
  <c r="AK427" i="1"/>
  <c r="K427" i="10" s="1"/>
  <c r="AL427" i="1"/>
  <c r="AO427" i="1"/>
  <c r="AP427" i="1"/>
  <c r="M427" i="10" s="1"/>
  <c r="AQ427" i="1"/>
  <c r="BR427" i="1"/>
  <c r="BS427" i="1"/>
  <c r="BT427" i="1"/>
  <c r="A428" i="1"/>
  <c r="C428" i="1"/>
  <c r="G428" i="1"/>
  <c r="K425" i="15"/>
  <c r="L425" i="15"/>
  <c r="R428" i="1"/>
  <c r="S428" i="1" a="1"/>
  <c r="S428" i="1" s="1"/>
  <c r="D425" i="15" s="1"/>
  <c r="T428" i="1" a="1"/>
  <c r="T428" i="1" s="1"/>
  <c r="E425" i="15" s="1"/>
  <c r="U428" i="1" a="1"/>
  <c r="U428" i="1" s="1"/>
  <c r="AI428" i="1"/>
  <c r="BB428" i="1" s="1"/>
  <c r="AJ428" i="1"/>
  <c r="AK428" i="1"/>
  <c r="K428" i="10" s="1"/>
  <c r="AL428" i="1"/>
  <c r="AO428" i="1"/>
  <c r="AP428" i="1"/>
  <c r="M428" i="10" s="1"/>
  <c r="AQ428" i="1"/>
  <c r="BR428" i="1"/>
  <c r="BS428" i="1"/>
  <c r="BT428" i="1"/>
  <c r="A429" i="1"/>
  <c r="C429" i="1"/>
  <c r="G429" i="1"/>
  <c r="K426" i="15"/>
  <c r="L426" i="15"/>
  <c r="R429" i="1"/>
  <c r="S429" i="1" a="1"/>
  <c r="S429" i="1" s="1"/>
  <c r="D426" i="15" s="1"/>
  <c r="T429" i="1" a="1"/>
  <c r="T429" i="1" s="1"/>
  <c r="E426" i="15" s="1"/>
  <c r="U429" i="1" a="1"/>
  <c r="U429" i="1" s="1"/>
  <c r="AI429" i="1"/>
  <c r="BB429" i="1" s="1"/>
  <c r="AJ429" i="1"/>
  <c r="AK429" i="1"/>
  <c r="K429" i="10" s="1"/>
  <c r="AL429" i="1"/>
  <c r="AO429" i="1"/>
  <c r="AP429" i="1"/>
  <c r="M429" i="10" s="1"/>
  <c r="AQ429" i="1"/>
  <c r="BR429" i="1"/>
  <c r="BS429" i="1"/>
  <c r="BT429" i="1"/>
  <c r="A430" i="1"/>
  <c r="C430" i="1"/>
  <c r="G430" i="1"/>
  <c r="M430" i="1" a="1"/>
  <c r="M430" i="1" s="1"/>
  <c r="K427" i="15" s="1"/>
  <c r="N430" i="1" a="1"/>
  <c r="N430" i="1" s="1"/>
  <c r="L427" i="15" s="1"/>
  <c r="R430" i="1"/>
  <c r="S430" i="1" a="1"/>
  <c r="S430" i="1" s="1"/>
  <c r="D427" i="15" s="1"/>
  <c r="T430" i="1" a="1"/>
  <c r="T430" i="1" s="1"/>
  <c r="E427" i="15" s="1"/>
  <c r="U430" i="1" a="1"/>
  <c r="U430" i="1" s="1"/>
  <c r="AI430" i="1"/>
  <c r="BB430" i="1" s="1"/>
  <c r="AJ430" i="1"/>
  <c r="AK430" i="1"/>
  <c r="K430" i="10" s="1"/>
  <c r="AL430" i="1"/>
  <c r="AO430" i="1"/>
  <c r="AP430" i="1"/>
  <c r="M430" i="10" s="1"/>
  <c r="AQ430" i="1"/>
  <c r="BR430" i="1"/>
  <c r="BS430" i="1"/>
  <c r="BT430" i="1"/>
  <c r="A431" i="1"/>
  <c r="C431" i="1"/>
  <c r="G431" i="1"/>
  <c r="M431" i="1" a="1"/>
  <c r="M431" i="1" s="1"/>
  <c r="K428" i="15" s="1"/>
  <c r="N431" i="1" a="1"/>
  <c r="N431" i="1" s="1"/>
  <c r="L428" i="15" s="1"/>
  <c r="R431" i="1"/>
  <c r="S431" i="1" a="1"/>
  <c r="S431" i="1" s="1"/>
  <c r="D428" i="15" s="1"/>
  <c r="T431" i="1" a="1"/>
  <c r="T431" i="1" s="1"/>
  <c r="E428" i="15" s="1"/>
  <c r="U431" i="1" a="1"/>
  <c r="U431" i="1" s="1"/>
  <c r="AI431" i="1"/>
  <c r="BB431" i="1" s="1"/>
  <c r="AJ431" i="1"/>
  <c r="AK431" i="1"/>
  <c r="K431" i="10" s="1"/>
  <c r="AL431" i="1"/>
  <c r="AO431" i="1"/>
  <c r="AP431" i="1"/>
  <c r="M431" i="10" s="1"/>
  <c r="AQ431" i="1"/>
  <c r="BR431" i="1"/>
  <c r="BS431" i="1"/>
  <c r="BT431" i="1"/>
  <c r="A432" i="1"/>
  <c r="C432" i="1"/>
  <c r="G432" i="1"/>
  <c r="K429" i="15"/>
  <c r="L429" i="15"/>
  <c r="R432" i="1"/>
  <c r="S432" i="1" a="1"/>
  <c r="S432" i="1" s="1"/>
  <c r="D429" i="15" s="1"/>
  <c r="T432" i="1" a="1"/>
  <c r="T432" i="1" s="1"/>
  <c r="E429" i="15" s="1"/>
  <c r="U432" i="1" a="1"/>
  <c r="U432" i="1" s="1"/>
  <c r="AI432" i="1"/>
  <c r="BB432" i="1" s="1"/>
  <c r="AJ432" i="1"/>
  <c r="AK432" i="1"/>
  <c r="K432" i="10" s="1"/>
  <c r="AL432" i="1"/>
  <c r="AO432" i="1"/>
  <c r="AP432" i="1"/>
  <c r="M432" i="10" s="1"/>
  <c r="AQ432" i="1"/>
  <c r="BR432" i="1"/>
  <c r="BS432" i="1"/>
  <c r="BT432" i="1"/>
  <c r="A433" i="1"/>
  <c r="C433" i="1"/>
  <c r="G433" i="1"/>
  <c r="M433" i="1" a="1"/>
  <c r="M433" i="1" s="1"/>
  <c r="K430" i="15" s="1"/>
  <c r="N433" i="1" a="1"/>
  <c r="N433" i="1" s="1"/>
  <c r="L430" i="15" s="1"/>
  <c r="R433" i="1"/>
  <c r="S433" i="1" a="1"/>
  <c r="S433" i="1" s="1"/>
  <c r="D430" i="15" s="1"/>
  <c r="T433" i="1" a="1"/>
  <c r="T433" i="1" s="1"/>
  <c r="E430" i="15" s="1"/>
  <c r="U433" i="1" a="1"/>
  <c r="U433" i="1" s="1"/>
  <c r="AI433" i="1"/>
  <c r="BB433" i="1" s="1"/>
  <c r="AJ433" i="1"/>
  <c r="AK433" i="1"/>
  <c r="K433" i="10" s="1"/>
  <c r="AL433" i="1"/>
  <c r="AO433" i="1"/>
  <c r="AP433" i="1"/>
  <c r="M433" i="10" s="1"/>
  <c r="AQ433" i="1"/>
  <c r="BR433" i="1"/>
  <c r="BS433" i="1"/>
  <c r="BT433" i="1"/>
  <c r="A434" i="1"/>
  <c r="C434" i="1"/>
  <c r="G434" i="1"/>
  <c r="K431" i="15"/>
  <c r="L431" i="15"/>
  <c r="R434" i="1"/>
  <c r="S434" i="1" a="1"/>
  <c r="S434" i="1" s="1"/>
  <c r="D431" i="15" s="1"/>
  <c r="T434" i="1" a="1"/>
  <c r="T434" i="1" s="1"/>
  <c r="E431" i="15" s="1"/>
  <c r="U434" i="1" a="1"/>
  <c r="U434" i="1" s="1"/>
  <c r="AI434" i="1"/>
  <c r="BB434" i="1" s="1"/>
  <c r="AJ434" i="1"/>
  <c r="AK434" i="1"/>
  <c r="K434" i="10" s="1"/>
  <c r="AL434" i="1"/>
  <c r="AO434" i="1"/>
  <c r="AP434" i="1"/>
  <c r="M434" i="10" s="1"/>
  <c r="AQ434" i="1"/>
  <c r="BR434" i="1"/>
  <c r="BS434" i="1"/>
  <c r="BT434" i="1"/>
  <c r="A435" i="1"/>
  <c r="C435" i="1"/>
  <c r="G435" i="1"/>
  <c r="K432" i="15"/>
  <c r="L432" i="15"/>
  <c r="R435" i="1"/>
  <c r="S435" i="1" a="1"/>
  <c r="S435" i="1" s="1"/>
  <c r="D432" i="15" s="1"/>
  <c r="T435" i="1" a="1"/>
  <c r="T435" i="1" s="1"/>
  <c r="E432" i="15" s="1"/>
  <c r="U435" i="1" a="1"/>
  <c r="U435" i="1" s="1"/>
  <c r="AI435" i="1"/>
  <c r="BB435" i="1" s="1"/>
  <c r="AJ435" i="1"/>
  <c r="AK435" i="1"/>
  <c r="K435" i="10" s="1"/>
  <c r="AL435" i="1"/>
  <c r="AO435" i="1"/>
  <c r="AP435" i="1"/>
  <c r="M435" i="10" s="1"/>
  <c r="AQ435" i="1"/>
  <c r="BR435" i="1"/>
  <c r="BS435" i="1"/>
  <c r="BT435" i="1"/>
  <c r="A436" i="1"/>
  <c r="C436" i="1"/>
  <c r="G436" i="1"/>
  <c r="K433" i="15"/>
  <c r="L433" i="15"/>
  <c r="R436" i="1"/>
  <c r="S436" i="1" a="1"/>
  <c r="S436" i="1" s="1"/>
  <c r="D433" i="15" s="1"/>
  <c r="T436" i="1" a="1"/>
  <c r="T436" i="1" s="1"/>
  <c r="E433" i="15" s="1"/>
  <c r="U436" i="1" a="1"/>
  <c r="U436" i="1" s="1"/>
  <c r="AI436" i="1"/>
  <c r="BB436" i="1" s="1"/>
  <c r="AJ436" i="1"/>
  <c r="AK436" i="1"/>
  <c r="K436" i="10" s="1"/>
  <c r="AL436" i="1"/>
  <c r="AO436" i="1"/>
  <c r="AP436" i="1"/>
  <c r="M436" i="10" s="1"/>
  <c r="AQ436" i="1"/>
  <c r="BR436" i="1"/>
  <c r="BS436" i="1"/>
  <c r="BT436" i="1"/>
  <c r="A437" i="1"/>
  <c r="C437" i="1"/>
  <c r="G437" i="1"/>
  <c r="K434" i="15"/>
  <c r="L434" i="15"/>
  <c r="R437" i="1"/>
  <c r="S437" i="1" a="1"/>
  <c r="S437" i="1" s="1"/>
  <c r="D434" i="15" s="1"/>
  <c r="T437" i="1" a="1"/>
  <c r="T437" i="1" s="1"/>
  <c r="E434" i="15" s="1"/>
  <c r="U437" i="1" a="1"/>
  <c r="U437" i="1" s="1"/>
  <c r="AI437" i="1"/>
  <c r="BB437" i="1" s="1"/>
  <c r="AJ437" i="1"/>
  <c r="AK437" i="1"/>
  <c r="K437" i="10" s="1"/>
  <c r="AL437" i="1"/>
  <c r="AO437" i="1"/>
  <c r="AP437" i="1"/>
  <c r="M437" i="10" s="1"/>
  <c r="AQ437" i="1"/>
  <c r="BR437" i="1"/>
  <c r="BS437" i="1"/>
  <c r="BT437" i="1"/>
  <c r="A438" i="1"/>
  <c r="C438" i="1"/>
  <c r="G438" i="1"/>
  <c r="M438" i="1" a="1"/>
  <c r="M438" i="1" s="1"/>
  <c r="K435" i="15" s="1"/>
  <c r="N438" i="1" a="1"/>
  <c r="N438" i="1" s="1"/>
  <c r="L435" i="15" s="1"/>
  <c r="R438" i="1"/>
  <c r="S438" i="1" a="1"/>
  <c r="S438" i="1" s="1"/>
  <c r="D435" i="15" s="1"/>
  <c r="T438" i="1" a="1"/>
  <c r="T438" i="1" s="1"/>
  <c r="E435" i="15" s="1"/>
  <c r="U438" i="1" a="1"/>
  <c r="U438" i="1" s="1"/>
  <c r="AI438" i="1"/>
  <c r="BB438" i="1" s="1"/>
  <c r="AJ438" i="1"/>
  <c r="AK438" i="1"/>
  <c r="K438" i="10" s="1"/>
  <c r="AL438" i="1"/>
  <c r="AN438" i="1"/>
  <c r="AO438" i="1"/>
  <c r="AP438" i="1"/>
  <c r="M438" i="10" s="1"/>
  <c r="AQ438" i="1"/>
  <c r="BR438" i="1"/>
  <c r="BS438" i="1"/>
  <c r="BT438" i="1"/>
  <c r="A439" i="1"/>
  <c r="C439" i="1"/>
  <c r="G439" i="1"/>
  <c r="K436" i="15"/>
  <c r="L436" i="15"/>
  <c r="R439" i="1"/>
  <c r="S439" i="1" a="1"/>
  <c r="S439" i="1" s="1"/>
  <c r="D436" i="15" s="1"/>
  <c r="T439" i="1" a="1"/>
  <c r="T439" i="1" s="1"/>
  <c r="E436" i="15" s="1"/>
  <c r="U439" i="1" a="1"/>
  <c r="U439" i="1" s="1"/>
  <c r="AI439" i="1"/>
  <c r="BB439" i="1" s="1"/>
  <c r="AJ439" i="1"/>
  <c r="AK439" i="1"/>
  <c r="K439" i="10" s="1"/>
  <c r="AL439" i="1"/>
  <c r="AO439" i="1"/>
  <c r="AP439" i="1"/>
  <c r="M439" i="10" s="1"/>
  <c r="AQ439" i="1"/>
  <c r="BR439" i="1"/>
  <c r="BS439" i="1"/>
  <c r="BT439" i="1"/>
  <c r="A440" i="1"/>
  <c r="C440" i="1"/>
  <c r="G440" i="1"/>
  <c r="K437" i="15"/>
  <c r="L437" i="15"/>
  <c r="R440" i="1"/>
  <c r="R437" i="15" s="1"/>
  <c r="S440" i="1" a="1"/>
  <c r="S440" i="1" s="1"/>
  <c r="D437" i="15" s="1"/>
  <c r="T440" i="1" a="1"/>
  <c r="T440" i="1" s="1"/>
  <c r="E437" i="15" s="1"/>
  <c r="U440" i="1" a="1"/>
  <c r="U440" i="1" s="1"/>
  <c r="AI440" i="1"/>
  <c r="BB440" i="1" s="1"/>
  <c r="AJ440" i="1"/>
  <c r="AK440" i="1"/>
  <c r="K440" i="10" s="1"/>
  <c r="AL440" i="1"/>
  <c r="AO440" i="1"/>
  <c r="AP440" i="1"/>
  <c r="M440" i="10" s="1"/>
  <c r="AQ440" i="1"/>
  <c r="BR440" i="1"/>
  <c r="BS440" i="1"/>
  <c r="BT440" i="1"/>
  <c r="A441" i="1"/>
  <c r="C441" i="1"/>
  <c r="G441" i="1"/>
  <c r="K438" i="15"/>
  <c r="L438" i="15"/>
  <c r="R441" i="1"/>
  <c r="R438" i="15" s="1"/>
  <c r="S441" i="1" a="1"/>
  <c r="S441" i="1" s="1"/>
  <c r="D438" i="15" s="1"/>
  <c r="T441" i="1" a="1"/>
  <c r="T441" i="1" s="1"/>
  <c r="E438" i="15" s="1"/>
  <c r="U441" i="1" a="1"/>
  <c r="U441" i="1" s="1"/>
  <c r="AI441" i="1"/>
  <c r="BB441" i="1" s="1"/>
  <c r="AJ441" i="1"/>
  <c r="AK441" i="1"/>
  <c r="K441" i="10" s="1"/>
  <c r="AL441" i="1"/>
  <c r="AO441" i="1"/>
  <c r="AP441" i="1"/>
  <c r="M441" i="10" s="1"/>
  <c r="AQ441" i="1"/>
  <c r="BR441" i="1"/>
  <c r="BS441" i="1"/>
  <c r="BT441" i="1"/>
  <c r="A442" i="1"/>
  <c r="C442" i="1"/>
  <c r="G442" i="1"/>
  <c r="K439" i="15"/>
  <c r="L439" i="15"/>
  <c r="R442" i="1"/>
  <c r="S442" i="1" a="1"/>
  <c r="S442" i="1" s="1"/>
  <c r="D439" i="15" s="1"/>
  <c r="T442" i="1" a="1"/>
  <c r="T442" i="1" s="1"/>
  <c r="E439" i="15" s="1"/>
  <c r="U442" i="1" a="1"/>
  <c r="U442" i="1" s="1"/>
  <c r="AI442" i="1"/>
  <c r="BB442" i="1" s="1"/>
  <c r="AJ442" i="1"/>
  <c r="AK442" i="1"/>
  <c r="K442" i="10" s="1"/>
  <c r="AL442" i="1"/>
  <c r="AO442" i="1"/>
  <c r="AP442" i="1"/>
  <c r="M442" i="10" s="1"/>
  <c r="AQ442" i="1"/>
  <c r="BR442" i="1"/>
  <c r="BS442" i="1"/>
  <c r="BT442" i="1"/>
  <c r="A443" i="1"/>
  <c r="C443" i="1"/>
  <c r="G443" i="1"/>
  <c r="K440" i="15"/>
  <c r="L440" i="15"/>
  <c r="R443" i="1"/>
  <c r="S443" i="1" a="1"/>
  <c r="S443" i="1" s="1"/>
  <c r="D440" i="15" s="1"/>
  <c r="T443" i="1" a="1"/>
  <c r="T443" i="1" s="1"/>
  <c r="E440" i="15" s="1"/>
  <c r="U443" i="1" a="1"/>
  <c r="U443" i="1" s="1"/>
  <c r="AI443" i="1"/>
  <c r="BB443" i="1" s="1"/>
  <c r="AJ443" i="1"/>
  <c r="AK443" i="1"/>
  <c r="K443" i="10" s="1"/>
  <c r="AL443" i="1"/>
  <c r="AO443" i="1"/>
  <c r="AP443" i="1"/>
  <c r="M443" i="10" s="1"/>
  <c r="AQ443" i="1"/>
  <c r="BR443" i="1"/>
  <c r="BS443" i="1"/>
  <c r="BT443" i="1"/>
  <c r="A444" i="1"/>
  <c r="C444" i="1"/>
  <c r="G444" i="1"/>
  <c r="M444" i="1" a="1"/>
  <c r="M444" i="1" s="1"/>
  <c r="K441" i="15" s="1"/>
  <c r="N444" i="1" a="1"/>
  <c r="N444" i="1" s="1"/>
  <c r="L441" i="15" s="1"/>
  <c r="R444" i="1"/>
  <c r="R441" i="15" s="1"/>
  <c r="S444" i="1" a="1"/>
  <c r="S444" i="1" s="1"/>
  <c r="D441" i="15" s="1"/>
  <c r="T444" i="1" a="1"/>
  <c r="T444" i="1" s="1"/>
  <c r="E441" i="15" s="1"/>
  <c r="U444" i="1" a="1"/>
  <c r="U444" i="1" s="1"/>
  <c r="AI444" i="1"/>
  <c r="BB444" i="1" s="1"/>
  <c r="AJ444" i="1"/>
  <c r="AK444" i="1"/>
  <c r="K444" i="10" s="1"/>
  <c r="AL444" i="1"/>
  <c r="AO444" i="1"/>
  <c r="AP444" i="1"/>
  <c r="M444" i="10" s="1"/>
  <c r="AQ444" i="1"/>
  <c r="BR444" i="1"/>
  <c r="BS444" i="1"/>
  <c r="BT444" i="1"/>
  <c r="A445" i="1"/>
  <c r="C445" i="1"/>
  <c r="G445" i="1"/>
  <c r="M445" i="1" a="1"/>
  <c r="M445" i="1" s="1"/>
  <c r="K442" i="15" s="1"/>
  <c r="N445" i="1" a="1"/>
  <c r="N445" i="1" s="1"/>
  <c r="L442" i="15" s="1"/>
  <c r="R445" i="1"/>
  <c r="S445" i="1" a="1"/>
  <c r="S445" i="1" s="1"/>
  <c r="D442" i="15" s="1"/>
  <c r="T445" i="1" a="1"/>
  <c r="T445" i="1" s="1"/>
  <c r="E442" i="15" s="1"/>
  <c r="U445" i="1" a="1"/>
  <c r="U445" i="1" s="1"/>
  <c r="AI445" i="1"/>
  <c r="BB445" i="1" s="1"/>
  <c r="AJ445" i="1"/>
  <c r="AK445" i="1"/>
  <c r="K445" i="10" s="1"/>
  <c r="AL445" i="1"/>
  <c r="AO445" i="1"/>
  <c r="AP445" i="1"/>
  <c r="M445" i="10" s="1"/>
  <c r="AQ445" i="1"/>
  <c r="BR445" i="1"/>
  <c r="BS445" i="1"/>
  <c r="BT445" i="1"/>
  <c r="A446" i="1"/>
  <c r="C446" i="1"/>
  <c r="G446" i="1"/>
  <c r="K443" i="15"/>
  <c r="L443" i="15"/>
  <c r="R446" i="1"/>
  <c r="R443" i="15" s="1"/>
  <c r="S446" i="1" a="1"/>
  <c r="S446" i="1" s="1"/>
  <c r="D443" i="15" s="1"/>
  <c r="T446" i="1" a="1"/>
  <c r="T446" i="1" s="1"/>
  <c r="E443" i="15" s="1"/>
  <c r="U446" i="1" a="1"/>
  <c r="U446" i="1" s="1"/>
  <c r="AI446" i="1"/>
  <c r="BB446" i="1" s="1"/>
  <c r="AJ446" i="1"/>
  <c r="AK446" i="1"/>
  <c r="K446" i="10" s="1"/>
  <c r="AL446" i="1"/>
  <c r="AO446" i="1"/>
  <c r="AP446" i="1"/>
  <c r="M446" i="10" s="1"/>
  <c r="AQ446" i="1"/>
  <c r="BR446" i="1"/>
  <c r="BS446" i="1"/>
  <c r="BT446" i="1"/>
  <c r="A447" i="1"/>
  <c r="C447" i="1"/>
  <c r="G447" i="1"/>
  <c r="K444" i="15"/>
  <c r="L444" i="15"/>
  <c r="R447" i="1"/>
  <c r="R444" i="15" s="1"/>
  <c r="S447" i="1" a="1"/>
  <c r="S447" i="1" s="1"/>
  <c r="D444" i="15" s="1"/>
  <c r="T447" i="1" a="1"/>
  <c r="T447" i="1" s="1"/>
  <c r="E444" i="15" s="1"/>
  <c r="U447" i="1" a="1"/>
  <c r="U447" i="1" s="1"/>
  <c r="AI447" i="1"/>
  <c r="BB447" i="1" s="1"/>
  <c r="AJ447" i="1"/>
  <c r="AK447" i="1"/>
  <c r="K447" i="10" s="1"/>
  <c r="AL447" i="1"/>
  <c r="AO447" i="1"/>
  <c r="AP447" i="1"/>
  <c r="M447" i="10" s="1"/>
  <c r="AQ447" i="1"/>
  <c r="BR447" i="1"/>
  <c r="BS447" i="1"/>
  <c r="BT447" i="1"/>
  <c r="A448" i="1"/>
  <c r="C448" i="1"/>
  <c r="G448" i="1"/>
  <c r="K445" i="15"/>
  <c r="L445" i="15"/>
  <c r="R448" i="1"/>
  <c r="R445" i="15" s="1"/>
  <c r="S448" i="1" a="1"/>
  <c r="S448" i="1" s="1"/>
  <c r="D445" i="15" s="1"/>
  <c r="T448" i="1" a="1"/>
  <c r="T448" i="1" s="1"/>
  <c r="E445" i="15" s="1"/>
  <c r="U448" i="1" a="1"/>
  <c r="U448" i="1" s="1"/>
  <c r="AI448" i="1"/>
  <c r="BB448" i="1" s="1"/>
  <c r="AJ448" i="1"/>
  <c r="AK448" i="1"/>
  <c r="K448" i="10" s="1"/>
  <c r="AL448" i="1"/>
  <c r="AO448" i="1"/>
  <c r="AP448" i="1"/>
  <c r="M448" i="10" s="1"/>
  <c r="AQ448" i="1"/>
  <c r="BR448" i="1"/>
  <c r="BS448" i="1"/>
  <c r="BT448" i="1"/>
  <c r="A449" i="1"/>
  <c r="C449" i="1"/>
  <c r="G449" i="1"/>
  <c r="K446" i="15"/>
  <c r="L446" i="15"/>
  <c r="R449" i="1"/>
  <c r="S449" i="1" a="1"/>
  <c r="S449" i="1" s="1"/>
  <c r="D446" i="15" s="1"/>
  <c r="T449" i="1" a="1"/>
  <c r="T449" i="1" s="1"/>
  <c r="E446" i="15" s="1"/>
  <c r="U449" i="1" a="1"/>
  <c r="U449" i="1" s="1"/>
  <c r="AI449" i="1"/>
  <c r="BB449" i="1" s="1"/>
  <c r="AJ449" i="1"/>
  <c r="AK449" i="1"/>
  <c r="K449" i="10" s="1"/>
  <c r="AL449" i="1"/>
  <c r="AO449" i="1"/>
  <c r="AP449" i="1"/>
  <c r="M449" i="10" s="1"/>
  <c r="AQ449" i="1"/>
  <c r="BR449" i="1"/>
  <c r="BS449" i="1"/>
  <c r="BT449" i="1"/>
  <c r="A450" i="1"/>
  <c r="C450" i="1"/>
  <c r="G450" i="1"/>
  <c r="M450" i="1" a="1"/>
  <c r="M450" i="1" s="1"/>
  <c r="K447" i="15" s="1"/>
  <c r="N450" i="1" a="1"/>
  <c r="N450" i="1" s="1"/>
  <c r="L447" i="15" s="1"/>
  <c r="R450" i="1"/>
  <c r="S450" i="1" a="1"/>
  <c r="S450" i="1" s="1"/>
  <c r="D447" i="15" s="1"/>
  <c r="T450" i="1" a="1"/>
  <c r="T450" i="1" s="1"/>
  <c r="E447" i="15" s="1"/>
  <c r="U450" i="1" a="1"/>
  <c r="U450" i="1" s="1"/>
  <c r="AI450" i="1"/>
  <c r="BB450" i="1" s="1"/>
  <c r="AJ450" i="1"/>
  <c r="AK450" i="1"/>
  <c r="K450" i="10" s="1"/>
  <c r="AL450" i="1"/>
  <c r="AO450" i="1"/>
  <c r="AP450" i="1"/>
  <c r="M450" i="10" s="1"/>
  <c r="AQ450" i="1"/>
  <c r="BR450" i="1"/>
  <c r="BS450" i="1"/>
  <c r="BT450" i="1"/>
  <c r="A451" i="1"/>
  <c r="C451" i="1"/>
  <c r="G451" i="1"/>
  <c r="K448" i="15"/>
  <c r="L448" i="15"/>
  <c r="R451" i="1"/>
  <c r="S451" i="1" a="1"/>
  <c r="S451" i="1" s="1"/>
  <c r="D448" i="15" s="1"/>
  <c r="T451" i="1" a="1"/>
  <c r="T451" i="1" s="1"/>
  <c r="E448" i="15" s="1"/>
  <c r="U451" i="1" a="1"/>
  <c r="U451" i="1" s="1"/>
  <c r="AI451" i="1"/>
  <c r="BB451" i="1" s="1"/>
  <c r="AJ451" i="1"/>
  <c r="AK451" i="1"/>
  <c r="K451" i="10" s="1"/>
  <c r="AL451" i="1"/>
  <c r="AO451" i="1"/>
  <c r="AP451" i="1"/>
  <c r="M451" i="10" s="1"/>
  <c r="AQ451" i="1"/>
  <c r="BR451" i="1"/>
  <c r="BS451" i="1"/>
  <c r="BT451" i="1"/>
  <c r="A452" i="1"/>
  <c r="C452" i="1"/>
  <c r="G452" i="1"/>
  <c r="M452" i="1" a="1"/>
  <c r="M452" i="1" s="1"/>
  <c r="K449" i="15" s="1"/>
  <c r="N452" i="1" a="1"/>
  <c r="N452" i="1" s="1"/>
  <c r="L449" i="15" s="1"/>
  <c r="R452" i="1"/>
  <c r="S452" i="1" a="1"/>
  <c r="S452" i="1" s="1"/>
  <c r="D449" i="15" s="1"/>
  <c r="T452" i="1" a="1"/>
  <c r="T452" i="1" s="1"/>
  <c r="E449" i="15" s="1"/>
  <c r="U452" i="1" a="1"/>
  <c r="U452" i="1" s="1"/>
  <c r="AI452" i="1"/>
  <c r="BB452" i="1" s="1"/>
  <c r="AJ452" i="1"/>
  <c r="AK452" i="1"/>
  <c r="K452" i="10" s="1"/>
  <c r="AL452" i="1"/>
  <c r="AO452" i="1"/>
  <c r="AP452" i="1"/>
  <c r="M452" i="10" s="1"/>
  <c r="AQ452" i="1"/>
  <c r="BR452" i="1"/>
  <c r="BS452" i="1"/>
  <c r="BT452" i="1"/>
  <c r="A453" i="1"/>
  <c r="C453" i="1"/>
  <c r="G453" i="1"/>
  <c r="M453" i="1" a="1"/>
  <c r="M453" i="1" s="1"/>
  <c r="K450" i="15" s="1"/>
  <c r="N453" i="1" a="1"/>
  <c r="N453" i="1" s="1"/>
  <c r="L450" i="15" s="1"/>
  <c r="R453" i="1"/>
  <c r="S453" i="1" a="1"/>
  <c r="S453" i="1" s="1"/>
  <c r="D450" i="15" s="1"/>
  <c r="T453" i="1" a="1"/>
  <c r="T453" i="1" s="1"/>
  <c r="E450" i="15" s="1"/>
  <c r="U453" i="1" a="1"/>
  <c r="U453" i="1" s="1"/>
  <c r="AI453" i="1"/>
  <c r="BB453" i="1" s="1"/>
  <c r="AJ453" i="1"/>
  <c r="AK453" i="1"/>
  <c r="K453" i="10" s="1"/>
  <c r="AL453" i="1"/>
  <c r="AO453" i="1"/>
  <c r="AP453" i="1"/>
  <c r="M453" i="10" s="1"/>
  <c r="AQ453" i="1"/>
  <c r="BR453" i="1"/>
  <c r="BS453" i="1"/>
  <c r="BT453" i="1"/>
  <c r="A454" i="1"/>
  <c r="C454" i="1"/>
  <c r="G454" i="1"/>
  <c r="M454" i="1" a="1"/>
  <c r="M454" i="1" s="1"/>
  <c r="K451" i="15" s="1"/>
  <c r="N454" i="1" a="1"/>
  <c r="N454" i="1" s="1"/>
  <c r="L451" i="15" s="1"/>
  <c r="R454" i="1"/>
  <c r="S454" i="1" a="1"/>
  <c r="S454" i="1" s="1"/>
  <c r="D451" i="15" s="1"/>
  <c r="T454" i="1" a="1"/>
  <c r="T454" i="1" s="1"/>
  <c r="E451" i="15" s="1"/>
  <c r="U454" i="1" a="1"/>
  <c r="U454" i="1" s="1"/>
  <c r="AI454" i="1"/>
  <c r="BB454" i="1" s="1"/>
  <c r="AJ454" i="1"/>
  <c r="AK454" i="1"/>
  <c r="K454" i="10" s="1"/>
  <c r="AL454" i="1"/>
  <c r="AO454" i="1"/>
  <c r="AP454" i="1"/>
  <c r="M454" i="10" s="1"/>
  <c r="AQ454" i="1"/>
  <c r="BR454" i="1"/>
  <c r="BS454" i="1"/>
  <c r="BT454" i="1"/>
  <c r="A455" i="1"/>
  <c r="C455" i="1"/>
  <c r="G455" i="1"/>
  <c r="M455" i="1" a="1"/>
  <c r="M455" i="1" s="1"/>
  <c r="K452" i="15" s="1"/>
  <c r="N455" i="1" a="1"/>
  <c r="N455" i="1" s="1"/>
  <c r="L452" i="15" s="1"/>
  <c r="R455" i="1"/>
  <c r="S455" i="1" a="1"/>
  <c r="S455" i="1" s="1"/>
  <c r="D452" i="15" s="1"/>
  <c r="T455" i="1" a="1"/>
  <c r="T455" i="1" s="1"/>
  <c r="E452" i="15" s="1"/>
  <c r="U455" i="1" a="1"/>
  <c r="U455" i="1" s="1"/>
  <c r="AI455" i="1"/>
  <c r="BB455" i="1" s="1"/>
  <c r="AJ455" i="1"/>
  <c r="AK455" i="1"/>
  <c r="K455" i="10" s="1"/>
  <c r="AL455" i="1"/>
  <c r="AO455" i="1"/>
  <c r="AP455" i="1"/>
  <c r="M455" i="10" s="1"/>
  <c r="AQ455" i="1"/>
  <c r="BR455" i="1"/>
  <c r="BS455" i="1"/>
  <c r="BT455" i="1"/>
  <c r="A456" i="1"/>
  <c r="C456" i="1"/>
  <c r="G456" i="1"/>
  <c r="K453" i="15"/>
  <c r="L453" i="15"/>
  <c r="R456" i="1"/>
  <c r="S456" i="1" a="1"/>
  <c r="S456" i="1" s="1"/>
  <c r="D453" i="15" s="1"/>
  <c r="T456" i="1" a="1"/>
  <c r="T456" i="1" s="1"/>
  <c r="E453" i="15" s="1"/>
  <c r="U456" i="1" a="1"/>
  <c r="U456" i="1" s="1"/>
  <c r="AI456" i="1"/>
  <c r="BB456" i="1" s="1"/>
  <c r="AJ456" i="1"/>
  <c r="AK456" i="1"/>
  <c r="K456" i="10" s="1"/>
  <c r="AL456" i="1"/>
  <c r="AO456" i="1"/>
  <c r="AP456" i="1"/>
  <c r="M456" i="10" s="1"/>
  <c r="AQ456" i="1"/>
  <c r="BR456" i="1"/>
  <c r="BS456" i="1"/>
  <c r="BT456" i="1"/>
  <c r="A457" i="1"/>
  <c r="C457" i="1"/>
  <c r="G457" i="1"/>
  <c r="M457" i="1" a="1"/>
  <c r="M457" i="1" s="1"/>
  <c r="K454" i="15" s="1"/>
  <c r="N457" i="1" a="1"/>
  <c r="N457" i="1" s="1"/>
  <c r="L454" i="15" s="1"/>
  <c r="R457" i="1"/>
  <c r="S457" i="1" a="1"/>
  <c r="S457" i="1" s="1"/>
  <c r="D454" i="15" s="1"/>
  <c r="T457" i="1" a="1"/>
  <c r="T457" i="1" s="1"/>
  <c r="E454" i="15" s="1"/>
  <c r="U457" i="1" a="1"/>
  <c r="U457" i="1" s="1"/>
  <c r="AI457" i="1"/>
  <c r="BB457" i="1" s="1"/>
  <c r="AJ457" i="1"/>
  <c r="AK457" i="1"/>
  <c r="K457" i="10" s="1"/>
  <c r="AL457" i="1"/>
  <c r="AO457" i="1"/>
  <c r="AP457" i="1"/>
  <c r="M457" i="10" s="1"/>
  <c r="AQ457" i="1"/>
  <c r="BR457" i="1"/>
  <c r="BS457" i="1"/>
  <c r="BT457" i="1"/>
  <c r="A458" i="1"/>
  <c r="C458" i="1"/>
  <c r="G458" i="1"/>
  <c r="M458" i="1" a="1"/>
  <c r="M458" i="1" s="1"/>
  <c r="K455" i="15" s="1"/>
  <c r="N458" i="1" a="1"/>
  <c r="N458" i="1" s="1"/>
  <c r="L455" i="15" s="1"/>
  <c r="R458" i="1"/>
  <c r="S458" i="1" a="1"/>
  <c r="S458" i="1" s="1"/>
  <c r="D455" i="15" s="1"/>
  <c r="T458" i="1" a="1"/>
  <c r="T458" i="1" s="1"/>
  <c r="E455" i="15" s="1"/>
  <c r="U458" i="1" a="1"/>
  <c r="U458" i="1" s="1"/>
  <c r="AI458" i="1"/>
  <c r="BB458" i="1" s="1"/>
  <c r="AJ458" i="1"/>
  <c r="AK458" i="1"/>
  <c r="K458" i="10" s="1"/>
  <c r="AL458" i="1"/>
  <c r="AO458" i="1"/>
  <c r="AP458" i="1"/>
  <c r="M458" i="10" s="1"/>
  <c r="AQ458" i="1"/>
  <c r="BR458" i="1"/>
  <c r="BS458" i="1"/>
  <c r="BT458" i="1"/>
  <c r="A459" i="1"/>
  <c r="C459" i="1"/>
  <c r="G459" i="1"/>
  <c r="K456" i="15"/>
  <c r="L456" i="15"/>
  <c r="R459" i="1"/>
  <c r="R456" i="15" s="1"/>
  <c r="S459" i="1" a="1"/>
  <c r="S459" i="1" s="1"/>
  <c r="D456" i="15" s="1"/>
  <c r="T459" i="1" a="1"/>
  <c r="T459" i="1" s="1"/>
  <c r="E456" i="15" s="1"/>
  <c r="U459" i="1" a="1"/>
  <c r="U459" i="1" s="1"/>
  <c r="AI459" i="1"/>
  <c r="BB459" i="1" s="1"/>
  <c r="AJ459" i="1"/>
  <c r="AK459" i="1"/>
  <c r="K459" i="10" s="1"/>
  <c r="AL459" i="1"/>
  <c r="AO459" i="1"/>
  <c r="AP459" i="1"/>
  <c r="M459" i="10" s="1"/>
  <c r="AQ459" i="1"/>
  <c r="BR459" i="1"/>
  <c r="BS459" i="1"/>
  <c r="BT459" i="1"/>
  <c r="A460" i="1"/>
  <c r="C460" i="1"/>
  <c r="G460" i="1"/>
  <c r="K457" i="15"/>
  <c r="L457" i="15"/>
  <c r="R460" i="1"/>
  <c r="R457" i="15" s="1"/>
  <c r="S460" i="1" a="1"/>
  <c r="S460" i="1" s="1"/>
  <c r="D457" i="15" s="1"/>
  <c r="T460" i="1" a="1"/>
  <c r="T460" i="1" s="1"/>
  <c r="E457" i="15" s="1"/>
  <c r="U460" i="1" a="1"/>
  <c r="U460" i="1" s="1"/>
  <c r="AI460" i="1"/>
  <c r="BB460" i="1" s="1"/>
  <c r="AJ460" i="1"/>
  <c r="AK460" i="1"/>
  <c r="K460" i="10" s="1"/>
  <c r="AL460" i="1"/>
  <c r="AO460" i="1"/>
  <c r="AP460" i="1"/>
  <c r="M460" i="10" s="1"/>
  <c r="AQ460" i="1"/>
  <c r="BR460" i="1"/>
  <c r="BS460" i="1"/>
  <c r="BT460" i="1"/>
  <c r="A461" i="1"/>
  <c r="C461" i="1"/>
  <c r="G461" i="1"/>
  <c r="K458" i="15"/>
  <c r="L458" i="15"/>
  <c r="R461" i="1"/>
  <c r="R458" i="15" s="1"/>
  <c r="S461" i="1" a="1"/>
  <c r="S461" i="1" s="1"/>
  <c r="D458" i="15" s="1"/>
  <c r="T461" i="1" a="1"/>
  <c r="T461" i="1" s="1"/>
  <c r="E458" i="15" s="1"/>
  <c r="U461" i="1" a="1"/>
  <c r="U461" i="1" s="1"/>
  <c r="AI461" i="1"/>
  <c r="BB461" i="1" s="1"/>
  <c r="AJ461" i="1"/>
  <c r="AK461" i="1"/>
  <c r="K461" i="10" s="1"/>
  <c r="AL461" i="1"/>
  <c r="AO461" i="1"/>
  <c r="AP461" i="1"/>
  <c r="M461" i="10" s="1"/>
  <c r="AQ461" i="1"/>
  <c r="BR461" i="1"/>
  <c r="BS461" i="1"/>
  <c r="BT461" i="1"/>
  <c r="A462" i="1"/>
  <c r="C462" i="1"/>
  <c r="G462" i="1"/>
  <c r="K459" i="15"/>
  <c r="L459" i="15"/>
  <c r="R462" i="1"/>
  <c r="S462" i="1" a="1"/>
  <c r="S462" i="1" s="1"/>
  <c r="D459" i="15" s="1"/>
  <c r="T462" i="1" a="1"/>
  <c r="T462" i="1" s="1"/>
  <c r="E459" i="15" s="1"/>
  <c r="U462" i="1" a="1"/>
  <c r="U462" i="1" s="1"/>
  <c r="AI462" i="1"/>
  <c r="BB462" i="1" s="1"/>
  <c r="AJ462" i="1"/>
  <c r="AK462" i="1"/>
  <c r="K462" i="10" s="1"/>
  <c r="AL462" i="1"/>
  <c r="AO462" i="1"/>
  <c r="AP462" i="1"/>
  <c r="M462" i="10" s="1"/>
  <c r="AQ462" i="1"/>
  <c r="BR462" i="1"/>
  <c r="BS462" i="1"/>
  <c r="BT462" i="1"/>
  <c r="A463" i="1"/>
  <c r="C463" i="1"/>
  <c r="G463" i="1"/>
  <c r="M463" i="1" a="1"/>
  <c r="M463" i="1" s="1"/>
  <c r="K460" i="15" s="1"/>
  <c r="N463" i="1" a="1"/>
  <c r="N463" i="1" s="1"/>
  <c r="L460" i="15" s="1"/>
  <c r="R463" i="1"/>
  <c r="S463" i="1" a="1"/>
  <c r="S463" i="1" s="1"/>
  <c r="D460" i="15" s="1"/>
  <c r="T463" i="1" a="1"/>
  <c r="T463" i="1" s="1"/>
  <c r="E460" i="15" s="1"/>
  <c r="U463" i="1" a="1"/>
  <c r="U463" i="1" s="1"/>
  <c r="AI463" i="1"/>
  <c r="BB463" i="1" s="1"/>
  <c r="AJ463" i="1"/>
  <c r="AK463" i="1"/>
  <c r="K463" i="10" s="1"/>
  <c r="AL463" i="1"/>
  <c r="AO463" i="1"/>
  <c r="AP463" i="1"/>
  <c r="M463" i="10" s="1"/>
  <c r="AQ463" i="1"/>
  <c r="BR463" i="1"/>
  <c r="BS463" i="1"/>
  <c r="BT463" i="1"/>
  <c r="A464" i="1"/>
  <c r="C464" i="1"/>
  <c r="G464" i="1"/>
  <c r="M464" i="1" a="1"/>
  <c r="M464" i="1" s="1"/>
  <c r="K461" i="15" s="1"/>
  <c r="N464" i="1" a="1"/>
  <c r="N464" i="1" s="1"/>
  <c r="L461" i="15" s="1"/>
  <c r="R464" i="1"/>
  <c r="S464" i="1" a="1"/>
  <c r="S464" i="1" s="1"/>
  <c r="D461" i="15" s="1"/>
  <c r="T464" i="1" a="1"/>
  <c r="T464" i="1" s="1"/>
  <c r="E461" i="15" s="1"/>
  <c r="U464" i="1" a="1"/>
  <c r="U464" i="1" s="1"/>
  <c r="AI464" i="1"/>
  <c r="BB464" i="1" s="1"/>
  <c r="AJ464" i="1"/>
  <c r="AK464" i="1"/>
  <c r="K464" i="10" s="1"/>
  <c r="AL464" i="1"/>
  <c r="AO464" i="1"/>
  <c r="AP464" i="1"/>
  <c r="M464" i="10" s="1"/>
  <c r="AQ464" i="1"/>
  <c r="BR464" i="1"/>
  <c r="BS464" i="1"/>
  <c r="BT464" i="1"/>
  <c r="A465" i="1"/>
  <c r="C465" i="1"/>
  <c r="G465" i="1"/>
  <c r="M465" i="1" a="1"/>
  <c r="M465" i="1" s="1"/>
  <c r="K462" i="15" s="1"/>
  <c r="N465" i="1" a="1"/>
  <c r="N465" i="1" s="1"/>
  <c r="L462" i="15" s="1"/>
  <c r="R465" i="1"/>
  <c r="S465" i="1" a="1"/>
  <c r="S465" i="1" s="1"/>
  <c r="D462" i="15" s="1"/>
  <c r="T465" i="1" a="1"/>
  <c r="T465" i="1" s="1"/>
  <c r="E462" i="15" s="1"/>
  <c r="U465" i="1" a="1"/>
  <c r="U465" i="1" s="1"/>
  <c r="AI465" i="1"/>
  <c r="BB465" i="1" s="1"/>
  <c r="AJ465" i="1"/>
  <c r="AK465" i="1"/>
  <c r="K465" i="10" s="1"/>
  <c r="AL465" i="1"/>
  <c r="AO465" i="1"/>
  <c r="AP465" i="1"/>
  <c r="M465" i="10" s="1"/>
  <c r="AQ465" i="1"/>
  <c r="BR465" i="1"/>
  <c r="BS465" i="1"/>
  <c r="BT465" i="1"/>
  <c r="A466" i="1"/>
  <c r="C466" i="1"/>
  <c r="G466" i="1"/>
  <c r="M466" i="1" a="1"/>
  <c r="M466" i="1" s="1"/>
  <c r="K463" i="15" s="1"/>
  <c r="N466" i="1" a="1"/>
  <c r="N466" i="1" s="1"/>
  <c r="L463" i="15" s="1"/>
  <c r="R466" i="1"/>
  <c r="S466" i="1" a="1"/>
  <c r="S466" i="1" s="1"/>
  <c r="D463" i="15" s="1"/>
  <c r="T466" i="1" a="1"/>
  <c r="T466" i="1" s="1"/>
  <c r="E463" i="15" s="1"/>
  <c r="U466" i="1" a="1"/>
  <c r="U466" i="1" s="1"/>
  <c r="AI466" i="1"/>
  <c r="BB466" i="1" s="1"/>
  <c r="AJ466" i="1"/>
  <c r="AK466" i="1"/>
  <c r="K466" i="10" s="1"/>
  <c r="AL466" i="1"/>
  <c r="AO466" i="1"/>
  <c r="AP466" i="1"/>
  <c r="M466" i="10" s="1"/>
  <c r="AQ466" i="1"/>
  <c r="BR466" i="1"/>
  <c r="BS466" i="1"/>
  <c r="BT466" i="1"/>
  <c r="A467" i="1"/>
  <c r="C467" i="1"/>
  <c r="G467" i="1"/>
  <c r="M467" i="1" a="1"/>
  <c r="M467" i="1" s="1"/>
  <c r="K464" i="15" s="1"/>
  <c r="N467" i="1" a="1"/>
  <c r="N467" i="1" s="1"/>
  <c r="L464" i="15" s="1"/>
  <c r="R467" i="1"/>
  <c r="S467" i="1" a="1"/>
  <c r="S467" i="1" s="1"/>
  <c r="D464" i="15" s="1"/>
  <c r="T467" i="1" a="1"/>
  <c r="T467" i="1" s="1"/>
  <c r="E464" i="15" s="1"/>
  <c r="U467" i="1" a="1"/>
  <c r="U467" i="1" s="1"/>
  <c r="AI467" i="1"/>
  <c r="BB467" i="1" s="1"/>
  <c r="AJ467" i="1"/>
  <c r="AK467" i="1"/>
  <c r="K467" i="10" s="1"/>
  <c r="AL467" i="1"/>
  <c r="AO467" i="1"/>
  <c r="AP467" i="1"/>
  <c r="M467" i="10" s="1"/>
  <c r="AQ467" i="1"/>
  <c r="BR467" i="1"/>
  <c r="BS467" i="1"/>
  <c r="BT467" i="1"/>
  <c r="A468" i="1"/>
  <c r="C468" i="1"/>
  <c r="G468" i="1"/>
  <c r="M468" i="1" a="1"/>
  <c r="M468" i="1" s="1"/>
  <c r="K465" i="15" s="1"/>
  <c r="N468" i="1" a="1"/>
  <c r="N468" i="1" s="1"/>
  <c r="L465" i="15" s="1"/>
  <c r="R468" i="1"/>
  <c r="S468" i="1" a="1"/>
  <c r="S468" i="1" s="1"/>
  <c r="D465" i="15" s="1"/>
  <c r="T468" i="1" a="1"/>
  <c r="T468" i="1" s="1"/>
  <c r="E465" i="15" s="1"/>
  <c r="U468" i="1" a="1"/>
  <c r="U468" i="1" s="1"/>
  <c r="AI468" i="1"/>
  <c r="BB468" i="1" s="1"/>
  <c r="AJ468" i="1"/>
  <c r="AK468" i="1"/>
  <c r="K468" i="10" s="1"/>
  <c r="AL468" i="1"/>
  <c r="AO468" i="1"/>
  <c r="AP468" i="1"/>
  <c r="M468" i="10" s="1"/>
  <c r="AQ468" i="1"/>
  <c r="BR468" i="1"/>
  <c r="BS468" i="1"/>
  <c r="BT468" i="1"/>
  <c r="A469" i="1"/>
  <c r="C469" i="1"/>
  <c r="G469" i="1"/>
  <c r="M469" i="1" a="1"/>
  <c r="M469" i="1" s="1"/>
  <c r="K466" i="15" s="1"/>
  <c r="N469" i="1" a="1"/>
  <c r="N469" i="1" s="1"/>
  <c r="L466" i="15" s="1"/>
  <c r="R469" i="1"/>
  <c r="S469" i="1" a="1"/>
  <c r="S469" i="1" s="1"/>
  <c r="D466" i="15" s="1"/>
  <c r="T469" i="1" a="1"/>
  <c r="T469" i="1" s="1"/>
  <c r="E466" i="15" s="1"/>
  <c r="U469" i="1" a="1"/>
  <c r="U469" i="1" s="1"/>
  <c r="AI469" i="1"/>
  <c r="BB469" i="1" s="1"/>
  <c r="AJ469" i="1"/>
  <c r="AK469" i="1"/>
  <c r="K469" i="10" s="1"/>
  <c r="AL469" i="1"/>
  <c r="AO469" i="1"/>
  <c r="AP469" i="1"/>
  <c r="M469" i="10" s="1"/>
  <c r="AQ469" i="1"/>
  <c r="BR469" i="1"/>
  <c r="BS469" i="1"/>
  <c r="BT469" i="1"/>
  <c r="A470" i="1"/>
  <c r="C470" i="1"/>
  <c r="G470" i="1"/>
  <c r="M470" i="1" a="1"/>
  <c r="M470" i="1" s="1"/>
  <c r="K467" i="15" s="1"/>
  <c r="N470" i="1" a="1"/>
  <c r="N470" i="1" s="1"/>
  <c r="L467" i="15" s="1"/>
  <c r="R470" i="1"/>
  <c r="S470" i="1" a="1"/>
  <c r="S470" i="1" s="1"/>
  <c r="D467" i="15" s="1"/>
  <c r="T470" i="1" a="1"/>
  <c r="T470" i="1" s="1"/>
  <c r="E467" i="15" s="1"/>
  <c r="U470" i="1" a="1"/>
  <c r="U470" i="1" s="1"/>
  <c r="AI470" i="1"/>
  <c r="BB470" i="1" s="1"/>
  <c r="AJ470" i="1"/>
  <c r="AK470" i="1"/>
  <c r="K470" i="10" s="1"/>
  <c r="AL470" i="1"/>
  <c r="AO470" i="1"/>
  <c r="AP470" i="1"/>
  <c r="M470" i="10" s="1"/>
  <c r="AQ470" i="1"/>
  <c r="BR470" i="1"/>
  <c r="BS470" i="1"/>
  <c r="BT470" i="1"/>
  <c r="A471" i="1"/>
  <c r="C471" i="1"/>
  <c r="G471" i="1"/>
  <c r="M471" i="1" a="1"/>
  <c r="M471" i="1" s="1"/>
  <c r="K468" i="15" s="1"/>
  <c r="N471" i="1" a="1"/>
  <c r="N471" i="1" s="1"/>
  <c r="L468" i="15" s="1"/>
  <c r="R471" i="1"/>
  <c r="S471" i="1" a="1"/>
  <c r="S471" i="1" s="1"/>
  <c r="D468" i="15" s="1"/>
  <c r="T471" i="1" a="1"/>
  <c r="T471" i="1" s="1"/>
  <c r="E468" i="15" s="1"/>
  <c r="U471" i="1" a="1"/>
  <c r="U471" i="1" s="1"/>
  <c r="AI471" i="1"/>
  <c r="BB471" i="1" s="1"/>
  <c r="AJ471" i="1"/>
  <c r="AK471" i="1"/>
  <c r="K471" i="10" s="1"/>
  <c r="AL471" i="1"/>
  <c r="AO471" i="1"/>
  <c r="AP471" i="1"/>
  <c r="M471" i="10" s="1"/>
  <c r="AQ471" i="1"/>
  <c r="BR471" i="1"/>
  <c r="BS471" i="1"/>
  <c r="BT471" i="1"/>
  <c r="A472" i="1"/>
  <c r="C472" i="1"/>
  <c r="G472" i="1"/>
  <c r="M472" i="1" a="1"/>
  <c r="M472" i="1" s="1"/>
  <c r="K469" i="15" s="1"/>
  <c r="N472" i="1" a="1"/>
  <c r="N472" i="1" s="1"/>
  <c r="L469" i="15" s="1"/>
  <c r="R472" i="1"/>
  <c r="S472" i="1" a="1"/>
  <c r="S472" i="1" s="1"/>
  <c r="D469" i="15" s="1"/>
  <c r="T472" i="1" a="1"/>
  <c r="T472" i="1" s="1"/>
  <c r="E469" i="15" s="1"/>
  <c r="U472" i="1" a="1"/>
  <c r="U472" i="1" s="1"/>
  <c r="AI472" i="1"/>
  <c r="BB472" i="1" s="1"/>
  <c r="AJ472" i="1"/>
  <c r="AK472" i="1"/>
  <c r="K472" i="10" s="1"/>
  <c r="AL472" i="1"/>
  <c r="AO472" i="1"/>
  <c r="AP472" i="1"/>
  <c r="M472" i="10" s="1"/>
  <c r="AQ472" i="1"/>
  <c r="BR472" i="1"/>
  <c r="BS472" i="1"/>
  <c r="BT472" i="1"/>
  <c r="A473" i="1"/>
  <c r="C473" i="1"/>
  <c r="G473" i="1"/>
  <c r="M473" i="1" a="1"/>
  <c r="M473" i="1" s="1"/>
  <c r="K470" i="15" s="1"/>
  <c r="N473" i="1" a="1"/>
  <c r="N473" i="1" s="1"/>
  <c r="L470" i="15" s="1"/>
  <c r="R473" i="1"/>
  <c r="S473" i="1" a="1"/>
  <c r="S473" i="1" s="1"/>
  <c r="D470" i="15" s="1"/>
  <c r="T473" i="1" a="1"/>
  <c r="T473" i="1" s="1"/>
  <c r="E470" i="15" s="1"/>
  <c r="U473" i="1" a="1"/>
  <c r="U473" i="1" s="1"/>
  <c r="AI473" i="1"/>
  <c r="BB473" i="1" s="1"/>
  <c r="AJ473" i="1"/>
  <c r="AK473" i="1"/>
  <c r="K473" i="10" s="1"/>
  <c r="AL473" i="1"/>
  <c r="AO473" i="1"/>
  <c r="AP473" i="1"/>
  <c r="M473" i="10" s="1"/>
  <c r="AQ473" i="1"/>
  <c r="BR473" i="1"/>
  <c r="BS473" i="1"/>
  <c r="BT473" i="1"/>
  <c r="A474" i="1"/>
  <c r="C474" i="1"/>
  <c r="G474" i="1"/>
  <c r="M474" i="1" a="1"/>
  <c r="M474" i="1" s="1"/>
  <c r="K471" i="15" s="1"/>
  <c r="N474" i="1" a="1"/>
  <c r="N474" i="1" s="1"/>
  <c r="L471" i="15" s="1"/>
  <c r="R474" i="1"/>
  <c r="S474" i="1" a="1"/>
  <c r="S474" i="1" s="1"/>
  <c r="D471" i="15" s="1"/>
  <c r="T474" i="1" a="1"/>
  <c r="T474" i="1" s="1"/>
  <c r="E471" i="15" s="1"/>
  <c r="U474" i="1" a="1"/>
  <c r="U474" i="1" s="1"/>
  <c r="AI474" i="1"/>
  <c r="BB474" i="1" s="1"/>
  <c r="AJ474" i="1"/>
  <c r="AK474" i="1"/>
  <c r="K474" i="10" s="1"/>
  <c r="AL474" i="1"/>
  <c r="AO474" i="1"/>
  <c r="AP474" i="1"/>
  <c r="M474" i="10" s="1"/>
  <c r="AQ474" i="1"/>
  <c r="BR474" i="1"/>
  <c r="BS474" i="1"/>
  <c r="BT474" i="1"/>
  <c r="A475" i="1"/>
  <c r="C475" i="1"/>
  <c r="G475" i="1"/>
  <c r="M475" i="1" a="1"/>
  <c r="M475" i="1" s="1"/>
  <c r="K472" i="15" s="1"/>
  <c r="N475" i="1" a="1"/>
  <c r="N475" i="1" s="1"/>
  <c r="L472" i="15" s="1"/>
  <c r="R475" i="1"/>
  <c r="S475" i="1" a="1"/>
  <c r="S475" i="1" s="1"/>
  <c r="D472" i="15" s="1"/>
  <c r="T475" i="1" a="1"/>
  <c r="T475" i="1" s="1"/>
  <c r="E472" i="15" s="1"/>
  <c r="U475" i="1" a="1"/>
  <c r="U475" i="1" s="1"/>
  <c r="AI475" i="1"/>
  <c r="BB475" i="1" s="1"/>
  <c r="AJ475" i="1"/>
  <c r="AK475" i="1"/>
  <c r="K475" i="10" s="1"/>
  <c r="AL475" i="1"/>
  <c r="AO475" i="1"/>
  <c r="AP475" i="1"/>
  <c r="M475" i="10" s="1"/>
  <c r="AQ475" i="1"/>
  <c r="BR475" i="1"/>
  <c r="BS475" i="1"/>
  <c r="BT475" i="1"/>
  <c r="A476" i="1"/>
  <c r="C476" i="1"/>
  <c r="G476" i="1"/>
  <c r="M476" i="1" a="1"/>
  <c r="M476" i="1" s="1"/>
  <c r="K473" i="15" s="1"/>
  <c r="N476" i="1" a="1"/>
  <c r="N476" i="1" s="1"/>
  <c r="L473" i="15" s="1"/>
  <c r="R476" i="1"/>
  <c r="S476" i="1" a="1"/>
  <c r="S476" i="1" s="1"/>
  <c r="D473" i="15" s="1"/>
  <c r="T476" i="1" a="1"/>
  <c r="T476" i="1" s="1"/>
  <c r="E473" i="15" s="1"/>
  <c r="U476" i="1" a="1"/>
  <c r="U476" i="1" s="1"/>
  <c r="AI476" i="1"/>
  <c r="BB476" i="1" s="1"/>
  <c r="AJ476" i="1"/>
  <c r="AK476" i="1"/>
  <c r="K476" i="10" s="1"/>
  <c r="AL476" i="1"/>
  <c r="AO476" i="1"/>
  <c r="AP476" i="1"/>
  <c r="M476" i="10" s="1"/>
  <c r="AQ476" i="1"/>
  <c r="BR476" i="1"/>
  <c r="BS476" i="1"/>
  <c r="BT476" i="1"/>
  <c r="A477" i="1"/>
  <c r="C477" i="1"/>
  <c r="G477" i="1"/>
  <c r="M477" i="1" a="1"/>
  <c r="M477" i="1" s="1"/>
  <c r="K474" i="15" s="1"/>
  <c r="N477" i="1" a="1"/>
  <c r="N477" i="1" s="1"/>
  <c r="L474" i="15" s="1"/>
  <c r="R477" i="1"/>
  <c r="S477" i="1" a="1"/>
  <c r="S477" i="1" s="1"/>
  <c r="D474" i="15" s="1"/>
  <c r="T477" i="1" a="1"/>
  <c r="T477" i="1" s="1"/>
  <c r="E474" i="15" s="1"/>
  <c r="U477" i="1" a="1"/>
  <c r="U477" i="1" s="1"/>
  <c r="AI477" i="1"/>
  <c r="BB477" i="1" s="1"/>
  <c r="AJ477" i="1"/>
  <c r="AK477" i="1"/>
  <c r="K477" i="10" s="1"/>
  <c r="AL477" i="1"/>
  <c r="AO477" i="1"/>
  <c r="AP477" i="1"/>
  <c r="M477" i="10" s="1"/>
  <c r="AQ477" i="1"/>
  <c r="BR477" i="1"/>
  <c r="BS477" i="1"/>
  <c r="BT477" i="1"/>
  <c r="A478" i="1"/>
  <c r="C478" i="1"/>
  <c r="G478" i="1"/>
  <c r="M478" i="1" a="1"/>
  <c r="M478" i="1" s="1"/>
  <c r="K475" i="15" s="1"/>
  <c r="N478" i="1" a="1"/>
  <c r="N478" i="1" s="1"/>
  <c r="L475" i="15" s="1"/>
  <c r="R478" i="1"/>
  <c r="S478" i="1" a="1"/>
  <c r="S478" i="1" s="1"/>
  <c r="D475" i="15" s="1"/>
  <c r="T478" i="1" a="1"/>
  <c r="T478" i="1" s="1"/>
  <c r="E475" i="15" s="1"/>
  <c r="U478" i="1" a="1"/>
  <c r="U478" i="1" s="1"/>
  <c r="AI478" i="1"/>
  <c r="BB478" i="1" s="1"/>
  <c r="AJ478" i="1"/>
  <c r="AK478" i="1"/>
  <c r="K478" i="10" s="1"/>
  <c r="AL478" i="1"/>
  <c r="AO478" i="1"/>
  <c r="AP478" i="1"/>
  <c r="M478" i="10" s="1"/>
  <c r="AQ478" i="1"/>
  <c r="BR478" i="1"/>
  <c r="BS478" i="1"/>
  <c r="BT478" i="1"/>
  <c r="A479" i="1"/>
  <c r="C479" i="1"/>
  <c r="G479" i="1"/>
  <c r="M479" i="1" a="1"/>
  <c r="M479" i="1" s="1"/>
  <c r="K476" i="15" s="1"/>
  <c r="N479" i="1" a="1"/>
  <c r="N479" i="1" s="1"/>
  <c r="L476" i="15" s="1"/>
  <c r="R479" i="1"/>
  <c r="S479" i="1" a="1"/>
  <c r="S479" i="1" s="1"/>
  <c r="D476" i="15" s="1"/>
  <c r="T479" i="1" a="1"/>
  <c r="T479" i="1" s="1"/>
  <c r="E476" i="15" s="1"/>
  <c r="U479" i="1" a="1"/>
  <c r="U479" i="1" s="1"/>
  <c r="AI479" i="1"/>
  <c r="BB479" i="1" s="1"/>
  <c r="AJ479" i="1"/>
  <c r="AK479" i="1"/>
  <c r="K479" i="10" s="1"/>
  <c r="AL479" i="1"/>
  <c r="AO479" i="1"/>
  <c r="AP479" i="1"/>
  <c r="M479" i="10" s="1"/>
  <c r="AQ479" i="1"/>
  <c r="BR479" i="1"/>
  <c r="BS479" i="1"/>
  <c r="BT479" i="1"/>
  <c r="A480" i="1"/>
  <c r="C480" i="1"/>
  <c r="G480" i="1"/>
  <c r="M480" i="1" a="1"/>
  <c r="M480" i="1" s="1"/>
  <c r="K477" i="15" s="1"/>
  <c r="N480" i="1" a="1"/>
  <c r="N480" i="1" s="1"/>
  <c r="L477" i="15" s="1"/>
  <c r="R480" i="1"/>
  <c r="S480" i="1" a="1"/>
  <c r="S480" i="1" s="1"/>
  <c r="D477" i="15" s="1"/>
  <c r="T480" i="1" a="1"/>
  <c r="T480" i="1" s="1"/>
  <c r="E477" i="15" s="1"/>
  <c r="U480" i="1" a="1"/>
  <c r="U480" i="1" s="1"/>
  <c r="AI480" i="1"/>
  <c r="BB480" i="1" s="1"/>
  <c r="AJ480" i="1"/>
  <c r="AK480" i="1"/>
  <c r="K480" i="10" s="1"/>
  <c r="AL480" i="1"/>
  <c r="AO480" i="1"/>
  <c r="AP480" i="1"/>
  <c r="M480" i="10" s="1"/>
  <c r="AQ480" i="1"/>
  <c r="BR480" i="1"/>
  <c r="BS480" i="1"/>
  <c r="BT480" i="1"/>
  <c r="A481" i="1"/>
  <c r="C481" i="1"/>
  <c r="G481" i="1"/>
  <c r="M481" i="1" a="1"/>
  <c r="M481" i="1" s="1"/>
  <c r="K478" i="15" s="1"/>
  <c r="N481" i="1" a="1"/>
  <c r="N481" i="1" s="1"/>
  <c r="L478" i="15" s="1"/>
  <c r="R481" i="1"/>
  <c r="S481" i="1" a="1"/>
  <c r="S481" i="1" s="1"/>
  <c r="D478" i="15" s="1"/>
  <c r="T481" i="1" a="1"/>
  <c r="T481" i="1" s="1"/>
  <c r="E478" i="15" s="1"/>
  <c r="U481" i="1" a="1"/>
  <c r="U481" i="1" s="1"/>
  <c r="AI481" i="1"/>
  <c r="BB481" i="1" s="1"/>
  <c r="AJ481" i="1"/>
  <c r="AK481" i="1"/>
  <c r="K481" i="10" s="1"/>
  <c r="AL481" i="1"/>
  <c r="AO481" i="1"/>
  <c r="AP481" i="1"/>
  <c r="M481" i="10" s="1"/>
  <c r="AQ481" i="1"/>
  <c r="BR481" i="1"/>
  <c r="BS481" i="1"/>
  <c r="BT481" i="1"/>
  <c r="A482" i="1"/>
  <c r="C482" i="1"/>
  <c r="G482" i="1"/>
  <c r="M482" i="1" a="1"/>
  <c r="M482" i="1" s="1"/>
  <c r="K479" i="15" s="1"/>
  <c r="N482" i="1" a="1"/>
  <c r="N482" i="1" s="1"/>
  <c r="L479" i="15" s="1"/>
  <c r="R482" i="1"/>
  <c r="S482" i="1" a="1"/>
  <c r="S482" i="1" s="1"/>
  <c r="D479" i="15" s="1"/>
  <c r="T482" i="1" a="1"/>
  <c r="T482" i="1" s="1"/>
  <c r="E479" i="15" s="1"/>
  <c r="U482" i="1" a="1"/>
  <c r="U482" i="1" s="1"/>
  <c r="AI482" i="1"/>
  <c r="BB482" i="1" s="1"/>
  <c r="AJ482" i="1"/>
  <c r="AK482" i="1"/>
  <c r="K482" i="10" s="1"/>
  <c r="AL482" i="1"/>
  <c r="AO482" i="1"/>
  <c r="AP482" i="1"/>
  <c r="M482" i="10" s="1"/>
  <c r="AQ482" i="1"/>
  <c r="BR482" i="1"/>
  <c r="BS482" i="1"/>
  <c r="BT482" i="1"/>
  <c r="A483" i="1"/>
  <c r="C483" i="1"/>
  <c r="G483" i="1"/>
  <c r="M483" i="1" a="1"/>
  <c r="M483" i="1" s="1"/>
  <c r="K480" i="15" s="1"/>
  <c r="N483" i="1" a="1"/>
  <c r="N483" i="1" s="1"/>
  <c r="L480" i="15" s="1"/>
  <c r="R483" i="1"/>
  <c r="S483" i="1" a="1"/>
  <c r="S483" i="1" s="1"/>
  <c r="D480" i="15" s="1"/>
  <c r="T483" i="1" a="1"/>
  <c r="T483" i="1" s="1"/>
  <c r="E480" i="15" s="1"/>
  <c r="U483" i="1" a="1"/>
  <c r="U483" i="1" s="1"/>
  <c r="AI483" i="1"/>
  <c r="BB483" i="1" s="1"/>
  <c r="AJ483" i="1"/>
  <c r="AK483" i="1"/>
  <c r="K483" i="10" s="1"/>
  <c r="AL483" i="1"/>
  <c r="AO483" i="1"/>
  <c r="AP483" i="1"/>
  <c r="M483" i="10" s="1"/>
  <c r="AQ483" i="1"/>
  <c r="BR483" i="1"/>
  <c r="BS483" i="1"/>
  <c r="BT483" i="1"/>
  <c r="A484" i="1"/>
  <c r="C484" i="1"/>
  <c r="G484" i="1"/>
  <c r="M484" i="1" a="1"/>
  <c r="M484" i="1" s="1"/>
  <c r="K481" i="15" s="1"/>
  <c r="N484" i="1" a="1"/>
  <c r="N484" i="1" s="1"/>
  <c r="L481" i="15" s="1"/>
  <c r="R484" i="1"/>
  <c r="S484" i="1" a="1"/>
  <c r="S484" i="1" s="1"/>
  <c r="D481" i="15" s="1"/>
  <c r="T484" i="1" a="1"/>
  <c r="T484" i="1" s="1"/>
  <c r="E481" i="15" s="1"/>
  <c r="U484" i="1" a="1"/>
  <c r="U484" i="1" s="1"/>
  <c r="AI484" i="1"/>
  <c r="BB484" i="1" s="1"/>
  <c r="AJ484" i="1"/>
  <c r="AK484" i="1"/>
  <c r="K484" i="10" s="1"/>
  <c r="AL484" i="1"/>
  <c r="AO484" i="1"/>
  <c r="AP484" i="1"/>
  <c r="M484" i="10" s="1"/>
  <c r="AQ484" i="1"/>
  <c r="BR484" i="1"/>
  <c r="BS484" i="1"/>
  <c r="BT484" i="1"/>
  <c r="A485" i="1"/>
  <c r="C485" i="1"/>
  <c r="G485" i="1"/>
  <c r="M485" i="1" a="1"/>
  <c r="M485" i="1" s="1"/>
  <c r="K482" i="15" s="1"/>
  <c r="N485" i="1" a="1"/>
  <c r="N485" i="1" s="1"/>
  <c r="L482" i="15" s="1"/>
  <c r="R485" i="1"/>
  <c r="S485" i="1" a="1"/>
  <c r="S485" i="1" s="1"/>
  <c r="D482" i="15" s="1"/>
  <c r="T485" i="1" a="1"/>
  <c r="T485" i="1" s="1"/>
  <c r="E482" i="15" s="1"/>
  <c r="U485" i="1" a="1"/>
  <c r="U485" i="1" s="1"/>
  <c r="AI485" i="1"/>
  <c r="BB485" i="1" s="1"/>
  <c r="AJ485" i="1"/>
  <c r="AK485" i="1"/>
  <c r="K485" i="10" s="1"/>
  <c r="AL485" i="1"/>
  <c r="AO485" i="1"/>
  <c r="AP485" i="1"/>
  <c r="M485" i="10" s="1"/>
  <c r="AQ485" i="1"/>
  <c r="BR485" i="1"/>
  <c r="BS485" i="1"/>
  <c r="BT485" i="1"/>
  <c r="A486" i="1"/>
  <c r="C486" i="1"/>
  <c r="G486" i="1"/>
  <c r="M486" i="1" a="1"/>
  <c r="M486" i="1" s="1"/>
  <c r="K483" i="15" s="1"/>
  <c r="N486" i="1" a="1"/>
  <c r="N486" i="1" s="1"/>
  <c r="L483" i="15" s="1"/>
  <c r="R486" i="1"/>
  <c r="S486" i="1" a="1"/>
  <c r="S486" i="1" s="1"/>
  <c r="D483" i="15" s="1"/>
  <c r="T486" i="1" a="1"/>
  <c r="T486" i="1" s="1"/>
  <c r="E483" i="15" s="1"/>
  <c r="U486" i="1" a="1"/>
  <c r="U486" i="1" s="1"/>
  <c r="AI486" i="1"/>
  <c r="BB486" i="1" s="1"/>
  <c r="AJ486" i="1"/>
  <c r="AK486" i="1"/>
  <c r="K486" i="10" s="1"/>
  <c r="AL486" i="1"/>
  <c r="AO486" i="1"/>
  <c r="AP486" i="1"/>
  <c r="M486" i="10" s="1"/>
  <c r="AQ486" i="1"/>
  <c r="BR486" i="1"/>
  <c r="BS486" i="1"/>
  <c r="BT486" i="1"/>
  <c r="A487" i="1"/>
  <c r="C487" i="1"/>
  <c r="G487" i="1"/>
  <c r="M487" i="1" a="1"/>
  <c r="M487" i="1" s="1"/>
  <c r="K484" i="15" s="1"/>
  <c r="N487" i="1" a="1"/>
  <c r="N487" i="1" s="1"/>
  <c r="L484" i="15" s="1"/>
  <c r="R487" i="1"/>
  <c r="S487" i="1" a="1"/>
  <c r="S487" i="1" s="1"/>
  <c r="D484" i="15" s="1"/>
  <c r="T487" i="1" a="1"/>
  <c r="T487" i="1" s="1"/>
  <c r="E484" i="15" s="1"/>
  <c r="U487" i="1" a="1"/>
  <c r="U487" i="1" s="1"/>
  <c r="AI487" i="1"/>
  <c r="BB487" i="1" s="1"/>
  <c r="AJ487" i="1"/>
  <c r="AK487" i="1"/>
  <c r="K487" i="10" s="1"/>
  <c r="AL487" i="1"/>
  <c r="AO487" i="1"/>
  <c r="AP487" i="1"/>
  <c r="M487" i="10" s="1"/>
  <c r="AQ487" i="1"/>
  <c r="BR487" i="1"/>
  <c r="BS487" i="1"/>
  <c r="BT487" i="1"/>
  <c r="A488" i="1"/>
  <c r="C488" i="1"/>
  <c r="G488" i="1"/>
  <c r="M488" i="1" a="1"/>
  <c r="M488" i="1" s="1"/>
  <c r="K485" i="15" s="1"/>
  <c r="N488" i="1" a="1"/>
  <c r="N488" i="1" s="1"/>
  <c r="L485" i="15" s="1"/>
  <c r="R488" i="1"/>
  <c r="S488" i="1" a="1"/>
  <c r="S488" i="1" s="1"/>
  <c r="D485" i="15" s="1"/>
  <c r="T488" i="1" a="1"/>
  <c r="T488" i="1" s="1"/>
  <c r="E485" i="15" s="1"/>
  <c r="U488" i="1" a="1"/>
  <c r="U488" i="1" s="1"/>
  <c r="AI488" i="1"/>
  <c r="BB488" i="1" s="1"/>
  <c r="AJ488" i="1"/>
  <c r="AK488" i="1"/>
  <c r="K488" i="10" s="1"/>
  <c r="AL488" i="1"/>
  <c r="AO488" i="1"/>
  <c r="AP488" i="1"/>
  <c r="M488" i="10" s="1"/>
  <c r="AQ488" i="1"/>
  <c r="BR488" i="1"/>
  <c r="BS488" i="1"/>
  <c r="BT488" i="1"/>
  <c r="A489" i="1"/>
  <c r="C489" i="1"/>
  <c r="G489" i="1"/>
  <c r="M489" i="1" a="1"/>
  <c r="M489" i="1" s="1"/>
  <c r="K486" i="15" s="1"/>
  <c r="N489" i="1" a="1"/>
  <c r="N489" i="1" s="1"/>
  <c r="L486" i="15" s="1"/>
  <c r="R489" i="1"/>
  <c r="S489" i="1" a="1"/>
  <c r="S489" i="1" s="1"/>
  <c r="D486" i="15" s="1"/>
  <c r="T489" i="1" a="1"/>
  <c r="T489" i="1" s="1"/>
  <c r="E486" i="15" s="1"/>
  <c r="U489" i="1" a="1"/>
  <c r="U489" i="1" s="1"/>
  <c r="AI489" i="1"/>
  <c r="BB489" i="1" s="1"/>
  <c r="AJ489" i="1"/>
  <c r="AK489" i="1"/>
  <c r="K489" i="10" s="1"/>
  <c r="AL489" i="1"/>
  <c r="AO489" i="1"/>
  <c r="AP489" i="1"/>
  <c r="M489" i="10" s="1"/>
  <c r="AQ489" i="1"/>
  <c r="BR489" i="1"/>
  <c r="BS489" i="1"/>
  <c r="BT489" i="1"/>
  <c r="A490" i="1"/>
  <c r="C490" i="1"/>
  <c r="G490" i="1"/>
  <c r="M490" i="1" a="1"/>
  <c r="M490" i="1" s="1"/>
  <c r="K487" i="15" s="1"/>
  <c r="N490" i="1" a="1"/>
  <c r="N490" i="1" s="1"/>
  <c r="L487" i="15" s="1"/>
  <c r="R490" i="1"/>
  <c r="S490" i="1" a="1"/>
  <c r="S490" i="1" s="1"/>
  <c r="D487" i="15" s="1"/>
  <c r="T490" i="1" a="1"/>
  <c r="T490" i="1" s="1"/>
  <c r="E487" i="15" s="1"/>
  <c r="U490" i="1" a="1"/>
  <c r="U490" i="1" s="1"/>
  <c r="AI490" i="1"/>
  <c r="BB490" i="1" s="1"/>
  <c r="AJ490" i="1"/>
  <c r="AK490" i="1"/>
  <c r="K490" i="10" s="1"/>
  <c r="AL490" i="1"/>
  <c r="AO490" i="1"/>
  <c r="AP490" i="1"/>
  <c r="M490" i="10" s="1"/>
  <c r="AQ490" i="1"/>
  <c r="BR490" i="1"/>
  <c r="BS490" i="1"/>
  <c r="BT490" i="1"/>
  <c r="A491" i="1"/>
  <c r="C491" i="1"/>
  <c r="G491" i="1"/>
  <c r="M491" i="1" a="1"/>
  <c r="M491" i="1" s="1"/>
  <c r="K488" i="15" s="1"/>
  <c r="N491" i="1" a="1"/>
  <c r="N491" i="1" s="1"/>
  <c r="L488" i="15" s="1"/>
  <c r="R491" i="1"/>
  <c r="S491" i="1" a="1"/>
  <c r="S491" i="1" s="1"/>
  <c r="D488" i="15" s="1"/>
  <c r="T491" i="1" a="1"/>
  <c r="T491" i="1" s="1"/>
  <c r="E488" i="15" s="1"/>
  <c r="U491" i="1" a="1"/>
  <c r="U491" i="1" s="1"/>
  <c r="AI491" i="1"/>
  <c r="BB491" i="1" s="1"/>
  <c r="AJ491" i="1"/>
  <c r="AK491" i="1"/>
  <c r="K491" i="10" s="1"/>
  <c r="AL491" i="1"/>
  <c r="AO491" i="1"/>
  <c r="AP491" i="1"/>
  <c r="M491" i="10" s="1"/>
  <c r="AQ491" i="1"/>
  <c r="BR491" i="1"/>
  <c r="BS491" i="1"/>
  <c r="BT491" i="1"/>
  <c r="A492" i="1"/>
  <c r="C492" i="1"/>
  <c r="G492" i="1"/>
  <c r="M492" i="1" a="1"/>
  <c r="M492" i="1" s="1"/>
  <c r="K489" i="15" s="1"/>
  <c r="N492" i="1" a="1"/>
  <c r="N492" i="1" s="1"/>
  <c r="L489" i="15" s="1"/>
  <c r="R492" i="1"/>
  <c r="S492" i="1" a="1"/>
  <c r="S492" i="1" s="1"/>
  <c r="D489" i="15" s="1"/>
  <c r="T492" i="1" a="1"/>
  <c r="T492" i="1" s="1"/>
  <c r="E489" i="15" s="1"/>
  <c r="U492" i="1" a="1"/>
  <c r="U492" i="1" s="1"/>
  <c r="AI492" i="1"/>
  <c r="BB492" i="1" s="1"/>
  <c r="AJ492" i="1"/>
  <c r="AK492" i="1"/>
  <c r="K492" i="10" s="1"/>
  <c r="AL492" i="1"/>
  <c r="AO492" i="1"/>
  <c r="AP492" i="1"/>
  <c r="M492" i="10" s="1"/>
  <c r="AQ492" i="1"/>
  <c r="BR492" i="1"/>
  <c r="BS492" i="1"/>
  <c r="BT492" i="1"/>
  <c r="A493" i="1"/>
  <c r="C493" i="1"/>
  <c r="G493" i="1"/>
  <c r="M493" i="1" a="1"/>
  <c r="M493" i="1" s="1"/>
  <c r="K490" i="15" s="1"/>
  <c r="N493" i="1" a="1"/>
  <c r="N493" i="1" s="1"/>
  <c r="L490" i="15" s="1"/>
  <c r="R493" i="1"/>
  <c r="S493" i="1" a="1"/>
  <c r="S493" i="1" s="1"/>
  <c r="D490" i="15" s="1"/>
  <c r="T493" i="1" a="1"/>
  <c r="T493" i="1" s="1"/>
  <c r="E490" i="15" s="1"/>
  <c r="U493" i="1" a="1"/>
  <c r="U493" i="1" s="1"/>
  <c r="AI493" i="1"/>
  <c r="BB493" i="1" s="1"/>
  <c r="AJ493" i="1"/>
  <c r="AK493" i="1"/>
  <c r="K493" i="10" s="1"/>
  <c r="AL493" i="1"/>
  <c r="AO493" i="1"/>
  <c r="AP493" i="1"/>
  <c r="M493" i="10" s="1"/>
  <c r="AQ493" i="1"/>
  <c r="BR493" i="1"/>
  <c r="BS493" i="1"/>
  <c r="BT493" i="1"/>
  <c r="A494" i="1"/>
  <c r="C494" i="1"/>
  <c r="G494" i="1"/>
  <c r="M494" i="1" a="1"/>
  <c r="M494" i="1" s="1"/>
  <c r="K491" i="15" s="1"/>
  <c r="N494" i="1" a="1"/>
  <c r="N494" i="1" s="1"/>
  <c r="L491" i="15" s="1"/>
  <c r="R494" i="1"/>
  <c r="S494" i="1" a="1"/>
  <c r="S494" i="1" s="1"/>
  <c r="D491" i="15" s="1"/>
  <c r="T494" i="1" a="1"/>
  <c r="T494" i="1" s="1"/>
  <c r="E491" i="15" s="1"/>
  <c r="U494" i="1" a="1"/>
  <c r="U494" i="1" s="1"/>
  <c r="AI494" i="1"/>
  <c r="BB494" i="1" s="1"/>
  <c r="AJ494" i="1"/>
  <c r="AK494" i="1"/>
  <c r="K494" i="10" s="1"/>
  <c r="AL494" i="1"/>
  <c r="AO494" i="1"/>
  <c r="AP494" i="1"/>
  <c r="M494" i="10" s="1"/>
  <c r="AQ494" i="1"/>
  <c r="BR494" i="1"/>
  <c r="BS494" i="1"/>
  <c r="BT494" i="1"/>
  <c r="A495" i="1"/>
  <c r="C495" i="1"/>
  <c r="G495" i="1"/>
  <c r="M495" i="1" a="1"/>
  <c r="M495" i="1" s="1"/>
  <c r="K492" i="15" s="1"/>
  <c r="N495" i="1" a="1"/>
  <c r="N495" i="1" s="1"/>
  <c r="L492" i="15" s="1"/>
  <c r="R495" i="1"/>
  <c r="S495" i="1" a="1"/>
  <c r="S495" i="1" s="1"/>
  <c r="D492" i="15" s="1"/>
  <c r="T495" i="1" a="1"/>
  <c r="T495" i="1" s="1"/>
  <c r="E492" i="15" s="1"/>
  <c r="U495" i="1" a="1"/>
  <c r="U495" i="1" s="1"/>
  <c r="AI495" i="1"/>
  <c r="BB495" i="1" s="1"/>
  <c r="AJ495" i="1"/>
  <c r="AK495" i="1"/>
  <c r="K495" i="10" s="1"/>
  <c r="AL495" i="1"/>
  <c r="AO495" i="1"/>
  <c r="AP495" i="1"/>
  <c r="M495" i="10" s="1"/>
  <c r="AQ495" i="1"/>
  <c r="BR495" i="1"/>
  <c r="BS495" i="1"/>
  <c r="BT495" i="1"/>
  <c r="A496" i="1"/>
  <c r="C496" i="1"/>
  <c r="G496" i="1"/>
  <c r="M496" i="1" a="1"/>
  <c r="M496" i="1" s="1"/>
  <c r="K493" i="15" s="1"/>
  <c r="N496" i="1" a="1"/>
  <c r="N496" i="1" s="1"/>
  <c r="L493" i="15" s="1"/>
  <c r="R496" i="1"/>
  <c r="S496" i="1" a="1"/>
  <c r="S496" i="1" s="1"/>
  <c r="D493" i="15" s="1"/>
  <c r="T496" i="1" a="1"/>
  <c r="T496" i="1" s="1"/>
  <c r="E493" i="15" s="1"/>
  <c r="U496" i="1" a="1"/>
  <c r="U496" i="1" s="1"/>
  <c r="AI496" i="1"/>
  <c r="BB496" i="1" s="1"/>
  <c r="AJ496" i="1"/>
  <c r="AK496" i="1"/>
  <c r="K496" i="10" s="1"/>
  <c r="AL496" i="1"/>
  <c r="AO496" i="1"/>
  <c r="AP496" i="1"/>
  <c r="M496" i="10" s="1"/>
  <c r="AQ496" i="1"/>
  <c r="BR496" i="1"/>
  <c r="BS496" i="1"/>
  <c r="BT496" i="1"/>
  <c r="A497" i="1"/>
  <c r="C497" i="1"/>
  <c r="G497" i="1"/>
  <c r="M497" i="1" a="1"/>
  <c r="M497" i="1" s="1"/>
  <c r="K494" i="15" s="1"/>
  <c r="N497" i="1" a="1"/>
  <c r="N497" i="1" s="1"/>
  <c r="L494" i="15" s="1"/>
  <c r="R497" i="1"/>
  <c r="S497" i="1" a="1"/>
  <c r="S497" i="1" s="1"/>
  <c r="D494" i="15" s="1"/>
  <c r="T497" i="1" a="1"/>
  <c r="T497" i="1" s="1"/>
  <c r="E494" i="15" s="1"/>
  <c r="U497" i="1" a="1"/>
  <c r="U497" i="1" s="1"/>
  <c r="AI497" i="1"/>
  <c r="BB497" i="1" s="1"/>
  <c r="AJ497" i="1"/>
  <c r="AK497" i="1"/>
  <c r="K497" i="10" s="1"/>
  <c r="AL497" i="1"/>
  <c r="AO497" i="1"/>
  <c r="AP497" i="1"/>
  <c r="M497" i="10" s="1"/>
  <c r="AQ497" i="1"/>
  <c r="BR497" i="1"/>
  <c r="BS497" i="1"/>
  <c r="BT497" i="1"/>
  <c r="A498" i="1"/>
  <c r="C498" i="1"/>
  <c r="G498" i="1"/>
  <c r="M498" i="1" a="1"/>
  <c r="M498" i="1" s="1"/>
  <c r="K495" i="15" s="1"/>
  <c r="N498" i="1" a="1"/>
  <c r="N498" i="1" s="1"/>
  <c r="L495" i="15" s="1"/>
  <c r="R498" i="1"/>
  <c r="S498" i="1" a="1"/>
  <c r="S498" i="1" s="1"/>
  <c r="D495" i="15" s="1"/>
  <c r="T498" i="1" a="1"/>
  <c r="T498" i="1" s="1"/>
  <c r="E495" i="15" s="1"/>
  <c r="U498" i="1" a="1"/>
  <c r="U498" i="1" s="1"/>
  <c r="AI498" i="1"/>
  <c r="BB498" i="1" s="1"/>
  <c r="AJ498" i="1"/>
  <c r="AK498" i="1"/>
  <c r="K498" i="10" s="1"/>
  <c r="AL498" i="1"/>
  <c r="AO498" i="1"/>
  <c r="AP498" i="1"/>
  <c r="M498" i="10" s="1"/>
  <c r="AQ498" i="1"/>
  <c r="BR498" i="1"/>
  <c r="BS498" i="1"/>
  <c r="BT498" i="1"/>
  <c r="A499" i="1"/>
  <c r="C499" i="1"/>
  <c r="G499" i="1"/>
  <c r="M499" i="1" a="1"/>
  <c r="M499" i="1" s="1"/>
  <c r="K496" i="15" s="1"/>
  <c r="N499" i="1" a="1"/>
  <c r="N499" i="1" s="1"/>
  <c r="L496" i="15" s="1"/>
  <c r="R499" i="1"/>
  <c r="S499" i="1" a="1"/>
  <c r="S499" i="1" s="1"/>
  <c r="D496" i="15" s="1"/>
  <c r="T499" i="1" a="1"/>
  <c r="T499" i="1" s="1"/>
  <c r="E496" i="15" s="1"/>
  <c r="U499" i="1" a="1"/>
  <c r="U499" i="1" s="1"/>
  <c r="AI499" i="1"/>
  <c r="BB499" i="1" s="1"/>
  <c r="AJ499" i="1"/>
  <c r="AK499" i="1"/>
  <c r="K499" i="10" s="1"/>
  <c r="AL499" i="1"/>
  <c r="AO499" i="1"/>
  <c r="AP499" i="1"/>
  <c r="M499" i="10" s="1"/>
  <c r="AQ499" i="1"/>
  <c r="BR499" i="1"/>
  <c r="BS499" i="1"/>
  <c r="BT499" i="1"/>
  <c r="A500" i="1"/>
  <c r="C500" i="1"/>
  <c r="G500" i="1"/>
  <c r="M500" i="1" a="1"/>
  <c r="M500" i="1" s="1"/>
  <c r="K497" i="15" s="1"/>
  <c r="N500" i="1" a="1"/>
  <c r="N500" i="1" s="1"/>
  <c r="L497" i="15" s="1"/>
  <c r="R500" i="1"/>
  <c r="S500" i="1" a="1"/>
  <c r="S500" i="1" s="1"/>
  <c r="D497" i="15" s="1"/>
  <c r="T500" i="1" a="1"/>
  <c r="T500" i="1" s="1"/>
  <c r="E497" i="15" s="1"/>
  <c r="U500" i="1" a="1"/>
  <c r="U500" i="1" s="1"/>
  <c r="AI500" i="1"/>
  <c r="BB500" i="1" s="1"/>
  <c r="AJ500" i="1"/>
  <c r="AK500" i="1"/>
  <c r="K500" i="10" s="1"/>
  <c r="AL500" i="1"/>
  <c r="AO500" i="1"/>
  <c r="AP500" i="1"/>
  <c r="M500" i="10" s="1"/>
  <c r="AQ500" i="1"/>
  <c r="BR500" i="1"/>
  <c r="BS500" i="1"/>
  <c r="BT500" i="1"/>
  <c r="A501" i="1"/>
  <c r="C501" i="1"/>
  <c r="G501" i="1"/>
  <c r="M501" i="1" a="1"/>
  <c r="M501" i="1" s="1"/>
  <c r="K498" i="15" s="1"/>
  <c r="N501" i="1" a="1"/>
  <c r="N501" i="1" s="1"/>
  <c r="L498" i="15" s="1"/>
  <c r="R501" i="1"/>
  <c r="S501" i="1" a="1"/>
  <c r="S501" i="1" s="1"/>
  <c r="D498" i="15" s="1"/>
  <c r="T501" i="1" a="1"/>
  <c r="T501" i="1" s="1"/>
  <c r="E498" i="15" s="1"/>
  <c r="U501" i="1" a="1"/>
  <c r="U501" i="1" s="1"/>
  <c r="AI501" i="1"/>
  <c r="BB501" i="1" s="1"/>
  <c r="AJ501" i="1"/>
  <c r="AK501" i="1"/>
  <c r="K501" i="10" s="1"/>
  <c r="AL501" i="1"/>
  <c r="AO501" i="1"/>
  <c r="AP501" i="1"/>
  <c r="M501" i="10" s="1"/>
  <c r="AQ501" i="1"/>
  <c r="BR501" i="1"/>
  <c r="BS501" i="1"/>
  <c r="BT501" i="1"/>
  <c r="A502" i="1"/>
  <c r="C502" i="1"/>
  <c r="G502" i="1"/>
  <c r="M502" i="1" a="1"/>
  <c r="M502" i="1" s="1"/>
  <c r="K499" i="15" s="1"/>
  <c r="N502" i="1" a="1"/>
  <c r="N502" i="1" s="1"/>
  <c r="L499" i="15" s="1"/>
  <c r="R502" i="1"/>
  <c r="S502" i="1" a="1"/>
  <c r="S502" i="1" s="1"/>
  <c r="D499" i="15" s="1"/>
  <c r="T502" i="1" a="1"/>
  <c r="T502" i="1" s="1"/>
  <c r="E499" i="15" s="1"/>
  <c r="U502" i="1" a="1"/>
  <c r="U502" i="1" s="1"/>
  <c r="AI502" i="1"/>
  <c r="BB502" i="1" s="1"/>
  <c r="AJ502" i="1"/>
  <c r="AK502" i="1"/>
  <c r="K502" i="10" s="1"/>
  <c r="AL502" i="1"/>
  <c r="AO502" i="1"/>
  <c r="AP502" i="1"/>
  <c r="M502" i="10" s="1"/>
  <c r="AQ502" i="1"/>
  <c r="BR502" i="1"/>
  <c r="BS502" i="1"/>
  <c r="BT502" i="1"/>
  <c r="A503" i="1"/>
  <c r="C503" i="1"/>
  <c r="G503" i="1"/>
  <c r="M503" i="1" a="1"/>
  <c r="M503" i="1" s="1"/>
  <c r="K500" i="15" s="1"/>
  <c r="N503" i="1" a="1"/>
  <c r="N503" i="1" s="1"/>
  <c r="L500" i="15" s="1"/>
  <c r="R503" i="1"/>
  <c r="S503" i="1" a="1"/>
  <c r="S503" i="1" s="1"/>
  <c r="D500" i="15" s="1"/>
  <c r="T503" i="1" a="1"/>
  <c r="T503" i="1" s="1"/>
  <c r="E500" i="15" s="1"/>
  <c r="U503" i="1" a="1"/>
  <c r="U503" i="1" s="1"/>
  <c r="AI503" i="1"/>
  <c r="BB503" i="1" s="1"/>
  <c r="AJ503" i="1"/>
  <c r="AK503" i="1"/>
  <c r="K503" i="10" s="1"/>
  <c r="AL503" i="1"/>
  <c r="AO503" i="1"/>
  <c r="AP503" i="1"/>
  <c r="M503" i="10" s="1"/>
  <c r="AQ503" i="1"/>
  <c r="BR503" i="1"/>
  <c r="BS503" i="1"/>
  <c r="BT503" i="1"/>
  <c r="A504" i="1"/>
  <c r="C504" i="1"/>
  <c r="G504" i="1"/>
  <c r="M504" i="1" a="1"/>
  <c r="M504" i="1" s="1"/>
  <c r="K501" i="15" s="1"/>
  <c r="N504" i="1" a="1"/>
  <c r="N504" i="1" s="1"/>
  <c r="L501" i="15" s="1"/>
  <c r="R504" i="1"/>
  <c r="S504" i="1" a="1"/>
  <c r="S504" i="1" s="1"/>
  <c r="D501" i="15" s="1"/>
  <c r="T504" i="1" a="1"/>
  <c r="T504" i="1" s="1"/>
  <c r="E501" i="15" s="1"/>
  <c r="U504" i="1" a="1"/>
  <c r="U504" i="1" s="1"/>
  <c r="AI504" i="1"/>
  <c r="BB504" i="1" s="1"/>
  <c r="AJ504" i="1"/>
  <c r="AK504" i="1"/>
  <c r="K504" i="10" s="1"/>
  <c r="AL504" i="1"/>
  <c r="AO504" i="1"/>
  <c r="AP504" i="1"/>
  <c r="M504" i="10" s="1"/>
  <c r="AQ504" i="1"/>
  <c r="BR504" i="1"/>
  <c r="BS504" i="1"/>
  <c r="BT504" i="1"/>
  <c r="A505" i="1"/>
  <c r="C505" i="1"/>
  <c r="G505" i="1"/>
  <c r="M505" i="1" a="1"/>
  <c r="M505" i="1" s="1"/>
  <c r="K502" i="15" s="1"/>
  <c r="N505" i="1" a="1"/>
  <c r="N505" i="1" s="1"/>
  <c r="L502" i="15" s="1"/>
  <c r="R505" i="1"/>
  <c r="S505" i="1" a="1"/>
  <c r="S505" i="1" s="1"/>
  <c r="D502" i="15" s="1"/>
  <c r="T505" i="1" a="1"/>
  <c r="T505" i="1" s="1"/>
  <c r="E502" i="15" s="1"/>
  <c r="U505" i="1" a="1"/>
  <c r="U505" i="1" s="1"/>
  <c r="AI505" i="1"/>
  <c r="BB505" i="1" s="1"/>
  <c r="AJ505" i="1"/>
  <c r="AK505" i="1"/>
  <c r="K505" i="10" s="1"/>
  <c r="AL505" i="1"/>
  <c r="AO505" i="1"/>
  <c r="AP505" i="1"/>
  <c r="M505" i="10" s="1"/>
  <c r="AQ505" i="1"/>
  <c r="BR505" i="1"/>
  <c r="BS505" i="1"/>
  <c r="BT505" i="1"/>
  <c r="A506" i="1"/>
  <c r="C506" i="1"/>
  <c r="G506" i="1"/>
  <c r="M506" i="1" a="1"/>
  <c r="M506" i="1" s="1"/>
  <c r="K503" i="15" s="1"/>
  <c r="N506" i="1" a="1"/>
  <c r="N506" i="1" s="1"/>
  <c r="L503" i="15" s="1"/>
  <c r="R506" i="1"/>
  <c r="S506" i="1" a="1"/>
  <c r="S506" i="1" s="1"/>
  <c r="D503" i="15" s="1"/>
  <c r="T506" i="1" a="1"/>
  <c r="T506" i="1" s="1"/>
  <c r="E503" i="15" s="1"/>
  <c r="U506" i="1" a="1"/>
  <c r="U506" i="1" s="1"/>
  <c r="AI506" i="1"/>
  <c r="BB506" i="1" s="1"/>
  <c r="AJ506" i="1"/>
  <c r="AK506" i="1"/>
  <c r="K506" i="10" s="1"/>
  <c r="AL506" i="1"/>
  <c r="AO506" i="1"/>
  <c r="AP506" i="1"/>
  <c r="M506" i="10" s="1"/>
  <c r="AQ506" i="1"/>
  <c r="BR506" i="1"/>
  <c r="BS506" i="1"/>
  <c r="BT506" i="1"/>
  <c r="A507" i="1"/>
  <c r="C507" i="1"/>
  <c r="G507" i="1"/>
  <c r="M507" i="1" a="1"/>
  <c r="M507" i="1" s="1"/>
  <c r="K504" i="15" s="1"/>
  <c r="N507" i="1" a="1"/>
  <c r="N507" i="1" s="1"/>
  <c r="L504" i="15" s="1"/>
  <c r="R507" i="1"/>
  <c r="S507" i="1" a="1"/>
  <c r="S507" i="1" s="1"/>
  <c r="D504" i="15" s="1"/>
  <c r="T507" i="1" a="1"/>
  <c r="T507" i="1" s="1"/>
  <c r="E504" i="15" s="1"/>
  <c r="U507" i="1" a="1"/>
  <c r="U507" i="1" s="1"/>
  <c r="AI507" i="1"/>
  <c r="BB507" i="1" s="1"/>
  <c r="AJ507" i="1"/>
  <c r="AK507" i="1"/>
  <c r="K507" i="10" s="1"/>
  <c r="AL507" i="1"/>
  <c r="AO507" i="1"/>
  <c r="AP507" i="1"/>
  <c r="M507" i="10" s="1"/>
  <c r="AQ507" i="1"/>
  <c r="BR507" i="1"/>
  <c r="BS507" i="1"/>
  <c r="BT507" i="1"/>
  <c r="A508" i="1"/>
  <c r="C508" i="1"/>
  <c r="G508" i="1"/>
  <c r="M508" i="1" a="1"/>
  <c r="M508" i="1" s="1"/>
  <c r="K505" i="15" s="1"/>
  <c r="N508" i="1" a="1"/>
  <c r="N508" i="1" s="1"/>
  <c r="L505" i="15" s="1"/>
  <c r="R508" i="1"/>
  <c r="S508" i="1" a="1"/>
  <c r="S508" i="1" s="1"/>
  <c r="D505" i="15" s="1"/>
  <c r="T508" i="1" a="1"/>
  <c r="T508" i="1" s="1"/>
  <c r="E505" i="15" s="1"/>
  <c r="U508" i="1" a="1"/>
  <c r="U508" i="1" s="1"/>
  <c r="AI508" i="1"/>
  <c r="BB508" i="1" s="1"/>
  <c r="AJ508" i="1"/>
  <c r="AK508" i="1"/>
  <c r="K508" i="10" s="1"/>
  <c r="AL508" i="1"/>
  <c r="AO508" i="1"/>
  <c r="AP508" i="1"/>
  <c r="M508" i="10" s="1"/>
  <c r="AQ508" i="1"/>
  <c r="BR508" i="1"/>
  <c r="BS508" i="1"/>
  <c r="BT508" i="1"/>
  <c r="A509" i="1"/>
  <c r="C509" i="1"/>
  <c r="G509" i="1"/>
  <c r="M509" i="1" a="1"/>
  <c r="M509" i="1" s="1"/>
  <c r="K506" i="15" s="1"/>
  <c r="N509" i="1" a="1"/>
  <c r="N509" i="1" s="1"/>
  <c r="L506" i="15" s="1"/>
  <c r="R509" i="1"/>
  <c r="S509" i="1" a="1"/>
  <c r="S509" i="1" s="1"/>
  <c r="D506" i="15" s="1"/>
  <c r="T509" i="1" a="1"/>
  <c r="T509" i="1" s="1"/>
  <c r="E506" i="15" s="1"/>
  <c r="U509" i="1" a="1"/>
  <c r="U509" i="1" s="1"/>
  <c r="AI509" i="1"/>
  <c r="BB509" i="1" s="1"/>
  <c r="AJ509" i="1"/>
  <c r="AK509" i="1"/>
  <c r="K509" i="10" s="1"/>
  <c r="AL509" i="1"/>
  <c r="AO509" i="1"/>
  <c r="AP509" i="1"/>
  <c r="M509" i="10" s="1"/>
  <c r="AQ509" i="1"/>
  <c r="BR509" i="1"/>
  <c r="BS509" i="1"/>
  <c r="BT509" i="1"/>
  <c r="A510" i="1"/>
  <c r="C510" i="1"/>
  <c r="G510" i="1"/>
  <c r="M510" i="1" a="1"/>
  <c r="M510" i="1" s="1"/>
  <c r="K507" i="15" s="1"/>
  <c r="N510" i="1" a="1"/>
  <c r="N510" i="1" s="1"/>
  <c r="L507" i="15" s="1"/>
  <c r="R510" i="1"/>
  <c r="S510" i="1" a="1"/>
  <c r="S510" i="1" s="1"/>
  <c r="D507" i="15" s="1"/>
  <c r="T510" i="1" a="1"/>
  <c r="T510" i="1" s="1"/>
  <c r="E507" i="15" s="1"/>
  <c r="U510" i="1" a="1"/>
  <c r="U510" i="1" s="1"/>
  <c r="AI510" i="1"/>
  <c r="BB510" i="1" s="1"/>
  <c r="AJ510" i="1"/>
  <c r="AK510" i="1"/>
  <c r="K510" i="10" s="1"/>
  <c r="AL510" i="1"/>
  <c r="AO510" i="1"/>
  <c r="AP510" i="1"/>
  <c r="M510" i="10" s="1"/>
  <c r="AQ510" i="1"/>
  <c r="BR510" i="1"/>
  <c r="BS510" i="1"/>
  <c r="BT510" i="1"/>
  <c r="A511" i="1"/>
  <c r="C511" i="1"/>
  <c r="G511" i="1"/>
  <c r="M511" i="1" a="1"/>
  <c r="M511" i="1" s="1"/>
  <c r="K508" i="15" s="1"/>
  <c r="N511" i="1" a="1"/>
  <c r="N511" i="1" s="1"/>
  <c r="L508" i="15" s="1"/>
  <c r="R511" i="1"/>
  <c r="S511" i="1" a="1"/>
  <c r="S511" i="1" s="1"/>
  <c r="D508" i="15" s="1"/>
  <c r="T511" i="1" a="1"/>
  <c r="T511" i="1" s="1"/>
  <c r="E508" i="15" s="1"/>
  <c r="U511" i="1" a="1"/>
  <c r="U511" i="1" s="1"/>
  <c r="AI511" i="1"/>
  <c r="BB511" i="1" s="1"/>
  <c r="AJ511" i="1"/>
  <c r="AK511" i="1"/>
  <c r="K511" i="10" s="1"/>
  <c r="AL511" i="1"/>
  <c r="AO511" i="1"/>
  <c r="AP511" i="1"/>
  <c r="M511" i="10" s="1"/>
  <c r="AQ511" i="1"/>
  <c r="BR511" i="1"/>
  <c r="BS511" i="1"/>
  <c r="BT511" i="1"/>
  <c r="A512" i="1"/>
  <c r="C512" i="1"/>
  <c r="G512" i="1"/>
  <c r="M512" i="1" a="1"/>
  <c r="M512" i="1" s="1"/>
  <c r="K509" i="15" s="1"/>
  <c r="N512" i="1" a="1"/>
  <c r="N512" i="1" s="1"/>
  <c r="L509" i="15" s="1"/>
  <c r="R512" i="1"/>
  <c r="S512" i="1" a="1"/>
  <c r="S512" i="1" s="1"/>
  <c r="D509" i="15" s="1"/>
  <c r="T512" i="1" a="1"/>
  <c r="T512" i="1" s="1"/>
  <c r="E509" i="15" s="1"/>
  <c r="U512" i="1" a="1"/>
  <c r="U512" i="1" s="1"/>
  <c r="AI512" i="1"/>
  <c r="BB512" i="1" s="1"/>
  <c r="AJ512" i="1"/>
  <c r="AK512" i="1"/>
  <c r="K512" i="10" s="1"/>
  <c r="AL512" i="1"/>
  <c r="AO512" i="1"/>
  <c r="AP512" i="1"/>
  <c r="M512" i="10" s="1"/>
  <c r="AQ512" i="1"/>
  <c r="BR512" i="1"/>
  <c r="BS512" i="1"/>
  <c r="BT512" i="1"/>
  <c r="A513" i="1"/>
  <c r="C513" i="1"/>
  <c r="G513" i="1"/>
  <c r="M513" i="1" a="1"/>
  <c r="M513" i="1" s="1"/>
  <c r="K510" i="15" s="1"/>
  <c r="N513" i="1" a="1"/>
  <c r="N513" i="1" s="1"/>
  <c r="L510" i="15" s="1"/>
  <c r="R513" i="1"/>
  <c r="S513" i="1" a="1"/>
  <c r="S513" i="1" s="1"/>
  <c r="D510" i="15" s="1"/>
  <c r="T513" i="1" a="1"/>
  <c r="T513" i="1" s="1"/>
  <c r="E510" i="15" s="1"/>
  <c r="U513" i="1" a="1"/>
  <c r="U513" i="1" s="1"/>
  <c r="AI513" i="1"/>
  <c r="BB513" i="1" s="1"/>
  <c r="AJ513" i="1"/>
  <c r="AK513" i="1"/>
  <c r="K513" i="10" s="1"/>
  <c r="AL513" i="1"/>
  <c r="AO513" i="1"/>
  <c r="AP513" i="1"/>
  <c r="M513" i="10" s="1"/>
  <c r="AQ513" i="1"/>
  <c r="BR513" i="1"/>
  <c r="BS513" i="1"/>
  <c r="BT513" i="1"/>
  <c r="A514" i="1"/>
  <c r="C514" i="1"/>
  <c r="G514" i="1"/>
  <c r="M514" i="1" a="1"/>
  <c r="M514" i="1" s="1"/>
  <c r="K511" i="15" s="1"/>
  <c r="N514" i="1" a="1"/>
  <c r="N514" i="1" s="1"/>
  <c r="L511" i="15" s="1"/>
  <c r="R514" i="1"/>
  <c r="S514" i="1" a="1"/>
  <c r="S514" i="1" s="1"/>
  <c r="D511" i="15" s="1"/>
  <c r="T514" i="1" a="1"/>
  <c r="T514" i="1" s="1"/>
  <c r="E511" i="15" s="1"/>
  <c r="U514" i="1" a="1"/>
  <c r="U514" i="1" s="1"/>
  <c r="AI514" i="1"/>
  <c r="BB514" i="1" s="1"/>
  <c r="AJ514" i="1"/>
  <c r="AK514" i="1"/>
  <c r="K514" i="10" s="1"/>
  <c r="AL514" i="1"/>
  <c r="AO514" i="1"/>
  <c r="AP514" i="1"/>
  <c r="M514" i="10" s="1"/>
  <c r="AQ514" i="1"/>
  <c r="BR514" i="1"/>
  <c r="BS514" i="1"/>
  <c r="BT514" i="1"/>
  <c r="A515" i="1"/>
  <c r="C515" i="1"/>
  <c r="G515" i="1"/>
  <c r="M515" i="1" a="1"/>
  <c r="M515" i="1" s="1"/>
  <c r="K512" i="15" s="1"/>
  <c r="N515" i="1" a="1"/>
  <c r="N515" i="1" s="1"/>
  <c r="L512" i="15" s="1"/>
  <c r="R515" i="1"/>
  <c r="S515" i="1" a="1"/>
  <c r="S515" i="1" s="1"/>
  <c r="D512" i="15" s="1"/>
  <c r="T515" i="1" a="1"/>
  <c r="T515" i="1" s="1"/>
  <c r="E512" i="15" s="1"/>
  <c r="U515" i="1" a="1"/>
  <c r="U515" i="1" s="1"/>
  <c r="AI515" i="1"/>
  <c r="BB515" i="1" s="1"/>
  <c r="AJ515" i="1"/>
  <c r="AK515" i="1"/>
  <c r="K515" i="10" s="1"/>
  <c r="AL515" i="1"/>
  <c r="AO515" i="1"/>
  <c r="AP515" i="1"/>
  <c r="M515" i="10" s="1"/>
  <c r="AQ515" i="1"/>
  <c r="BR515" i="1"/>
  <c r="BS515" i="1"/>
  <c r="BT515" i="1"/>
  <c r="A516" i="1"/>
  <c r="C516" i="1"/>
  <c r="G516" i="1"/>
  <c r="M516" i="1" a="1"/>
  <c r="M516" i="1" s="1"/>
  <c r="K513" i="15" s="1"/>
  <c r="N516" i="1" a="1"/>
  <c r="N516" i="1" s="1"/>
  <c r="L513" i="15" s="1"/>
  <c r="R516" i="1"/>
  <c r="S516" i="1" a="1"/>
  <c r="S516" i="1" s="1"/>
  <c r="D513" i="15" s="1"/>
  <c r="T516" i="1" a="1"/>
  <c r="T516" i="1" s="1"/>
  <c r="E513" i="15" s="1"/>
  <c r="U516" i="1" a="1"/>
  <c r="U516" i="1" s="1"/>
  <c r="AI516" i="1"/>
  <c r="BB516" i="1" s="1"/>
  <c r="AJ516" i="1"/>
  <c r="AK516" i="1"/>
  <c r="K516" i="10" s="1"/>
  <c r="AL516" i="1"/>
  <c r="AO516" i="1"/>
  <c r="AP516" i="1"/>
  <c r="M516" i="10" s="1"/>
  <c r="AQ516" i="1"/>
  <c r="BR516" i="1"/>
  <c r="BS516" i="1"/>
  <c r="BT516" i="1"/>
  <c r="A517" i="1"/>
  <c r="C517" i="1"/>
  <c r="G517" i="1"/>
  <c r="M517" i="1" a="1"/>
  <c r="M517" i="1" s="1"/>
  <c r="K514" i="15" s="1"/>
  <c r="N517" i="1" a="1"/>
  <c r="N517" i="1" s="1"/>
  <c r="L514" i="15" s="1"/>
  <c r="R517" i="1"/>
  <c r="S517" i="1" a="1"/>
  <c r="S517" i="1" s="1"/>
  <c r="D514" i="15" s="1"/>
  <c r="T517" i="1" a="1"/>
  <c r="T517" i="1" s="1"/>
  <c r="E514" i="15" s="1"/>
  <c r="U517" i="1" a="1"/>
  <c r="U517" i="1" s="1"/>
  <c r="AI517" i="1"/>
  <c r="BB517" i="1" s="1"/>
  <c r="AJ517" i="1"/>
  <c r="AK517" i="1"/>
  <c r="K517" i="10" s="1"/>
  <c r="AL517" i="1"/>
  <c r="AO517" i="1"/>
  <c r="AP517" i="1"/>
  <c r="M517" i="10" s="1"/>
  <c r="AQ517" i="1"/>
  <c r="BR517" i="1"/>
  <c r="BS517" i="1"/>
  <c r="BT517" i="1"/>
  <c r="A518" i="1"/>
  <c r="C518" i="1"/>
  <c r="G518" i="1"/>
  <c r="M518" i="1" a="1"/>
  <c r="M518" i="1" s="1"/>
  <c r="K515" i="15" s="1"/>
  <c r="N518" i="1" a="1"/>
  <c r="N518" i="1" s="1"/>
  <c r="L515" i="15" s="1"/>
  <c r="R518" i="1"/>
  <c r="S518" i="1" a="1"/>
  <c r="S518" i="1" s="1"/>
  <c r="D515" i="15" s="1"/>
  <c r="T518" i="1" a="1"/>
  <c r="T518" i="1" s="1"/>
  <c r="E515" i="15" s="1"/>
  <c r="U518" i="1" a="1"/>
  <c r="U518" i="1" s="1"/>
  <c r="AI518" i="1"/>
  <c r="BB518" i="1" s="1"/>
  <c r="AJ518" i="1"/>
  <c r="AK518" i="1"/>
  <c r="K518" i="10" s="1"/>
  <c r="AL518" i="1"/>
  <c r="AO518" i="1"/>
  <c r="AP518" i="1"/>
  <c r="M518" i="10" s="1"/>
  <c r="AQ518" i="1"/>
  <c r="BR518" i="1"/>
  <c r="BS518" i="1"/>
  <c r="BT518" i="1"/>
  <c r="A519" i="1"/>
  <c r="C519" i="1"/>
  <c r="G519" i="1"/>
  <c r="M519" i="1" a="1"/>
  <c r="M519" i="1" s="1"/>
  <c r="K516" i="15" s="1"/>
  <c r="N519" i="1" a="1"/>
  <c r="N519" i="1" s="1"/>
  <c r="L516" i="15" s="1"/>
  <c r="R519" i="1"/>
  <c r="S519" i="1" a="1"/>
  <c r="S519" i="1" s="1"/>
  <c r="D516" i="15" s="1"/>
  <c r="T519" i="1" a="1"/>
  <c r="T519" i="1" s="1"/>
  <c r="E516" i="15" s="1"/>
  <c r="U519" i="1" a="1"/>
  <c r="U519" i="1" s="1"/>
  <c r="AI519" i="1"/>
  <c r="BB519" i="1" s="1"/>
  <c r="AJ519" i="1"/>
  <c r="AK519" i="1"/>
  <c r="K519" i="10" s="1"/>
  <c r="AL519" i="1"/>
  <c r="AO519" i="1"/>
  <c r="AP519" i="1"/>
  <c r="M519" i="10" s="1"/>
  <c r="AQ519" i="1"/>
  <c r="BR519" i="1"/>
  <c r="BS519" i="1"/>
  <c r="BT519" i="1"/>
  <c r="A520" i="1"/>
  <c r="C520" i="1"/>
  <c r="G520" i="1"/>
  <c r="M520" i="1" a="1"/>
  <c r="M520" i="1" s="1"/>
  <c r="K517" i="15" s="1"/>
  <c r="N520" i="1" a="1"/>
  <c r="N520" i="1" s="1"/>
  <c r="L517" i="15" s="1"/>
  <c r="R520" i="1"/>
  <c r="S520" i="1" a="1"/>
  <c r="S520" i="1" s="1"/>
  <c r="D517" i="15" s="1"/>
  <c r="T520" i="1" a="1"/>
  <c r="T520" i="1" s="1"/>
  <c r="E517" i="15" s="1"/>
  <c r="U520" i="1" a="1"/>
  <c r="U520" i="1" s="1"/>
  <c r="AI520" i="1"/>
  <c r="BB520" i="1" s="1"/>
  <c r="AJ520" i="1"/>
  <c r="AK520" i="1"/>
  <c r="K520" i="10" s="1"/>
  <c r="AL520" i="1"/>
  <c r="AO520" i="1"/>
  <c r="AP520" i="1"/>
  <c r="M520" i="10" s="1"/>
  <c r="AQ520" i="1"/>
  <c r="BR520" i="1"/>
  <c r="BS520" i="1"/>
  <c r="BT520" i="1"/>
  <c r="A521" i="1"/>
  <c r="C521" i="1"/>
  <c r="G521" i="1"/>
  <c r="M521" i="1" a="1"/>
  <c r="M521" i="1" s="1"/>
  <c r="K518" i="15" s="1"/>
  <c r="N521" i="1" a="1"/>
  <c r="N521" i="1" s="1"/>
  <c r="L518" i="15" s="1"/>
  <c r="R521" i="1"/>
  <c r="S521" i="1" a="1"/>
  <c r="S521" i="1" s="1"/>
  <c r="D518" i="15" s="1"/>
  <c r="T521" i="1" a="1"/>
  <c r="T521" i="1" s="1"/>
  <c r="E518" i="15" s="1"/>
  <c r="U521" i="1" a="1"/>
  <c r="U521" i="1" s="1"/>
  <c r="AI521" i="1"/>
  <c r="BB521" i="1" s="1"/>
  <c r="AJ521" i="1"/>
  <c r="AK521" i="1"/>
  <c r="K521" i="10" s="1"/>
  <c r="AL521" i="1"/>
  <c r="AO521" i="1"/>
  <c r="AP521" i="1"/>
  <c r="M521" i="10" s="1"/>
  <c r="AQ521" i="1"/>
  <c r="BR521" i="1"/>
  <c r="BS521" i="1"/>
  <c r="BT521" i="1"/>
  <c r="A522" i="1"/>
  <c r="C522" i="1"/>
  <c r="G522" i="1"/>
  <c r="M522" i="1" a="1"/>
  <c r="M522" i="1" s="1"/>
  <c r="K519" i="15" s="1"/>
  <c r="N522" i="1" a="1"/>
  <c r="N522" i="1" s="1"/>
  <c r="L519" i="15" s="1"/>
  <c r="R522" i="1"/>
  <c r="S522" i="1" a="1"/>
  <c r="S522" i="1" s="1"/>
  <c r="D519" i="15" s="1"/>
  <c r="T522" i="1" a="1"/>
  <c r="T522" i="1" s="1"/>
  <c r="E519" i="15" s="1"/>
  <c r="U522" i="1" a="1"/>
  <c r="U522" i="1" s="1"/>
  <c r="AI522" i="1"/>
  <c r="BB522" i="1" s="1"/>
  <c r="AJ522" i="1"/>
  <c r="AK522" i="1"/>
  <c r="K522" i="10" s="1"/>
  <c r="AL522" i="1"/>
  <c r="AO522" i="1"/>
  <c r="AP522" i="1"/>
  <c r="M522" i="10" s="1"/>
  <c r="AQ522" i="1"/>
  <c r="BR522" i="1"/>
  <c r="BS522" i="1"/>
  <c r="BT522" i="1"/>
  <c r="A523" i="1"/>
  <c r="C523" i="1"/>
  <c r="G523" i="1"/>
  <c r="M523" i="1" a="1"/>
  <c r="M523" i="1" s="1"/>
  <c r="K520" i="15" s="1"/>
  <c r="N523" i="1" a="1"/>
  <c r="N523" i="1" s="1"/>
  <c r="L520" i="15" s="1"/>
  <c r="R523" i="1"/>
  <c r="S523" i="1" a="1"/>
  <c r="S523" i="1" s="1"/>
  <c r="D520" i="15" s="1"/>
  <c r="T523" i="1" a="1"/>
  <c r="T523" i="1" s="1"/>
  <c r="E520" i="15" s="1"/>
  <c r="U523" i="1" a="1"/>
  <c r="U523" i="1" s="1"/>
  <c r="AI523" i="1"/>
  <c r="BB523" i="1" s="1"/>
  <c r="AJ523" i="1"/>
  <c r="AK523" i="1"/>
  <c r="K523" i="10" s="1"/>
  <c r="AL523" i="1"/>
  <c r="AO523" i="1"/>
  <c r="AP523" i="1"/>
  <c r="M523" i="10" s="1"/>
  <c r="AQ523" i="1"/>
  <c r="BR523" i="1"/>
  <c r="BS523" i="1"/>
  <c r="BT523" i="1"/>
  <c r="A524" i="1"/>
  <c r="C524" i="1"/>
  <c r="G524" i="1"/>
  <c r="M524" i="1" a="1"/>
  <c r="M524" i="1" s="1"/>
  <c r="K521" i="15" s="1"/>
  <c r="N524" i="1" a="1"/>
  <c r="N524" i="1" s="1"/>
  <c r="L521" i="15" s="1"/>
  <c r="R524" i="1"/>
  <c r="S524" i="1" a="1"/>
  <c r="S524" i="1" s="1"/>
  <c r="D521" i="15" s="1"/>
  <c r="T524" i="1" a="1"/>
  <c r="T524" i="1" s="1"/>
  <c r="E521" i="15" s="1"/>
  <c r="U524" i="1" a="1"/>
  <c r="U524" i="1" s="1"/>
  <c r="AI524" i="1"/>
  <c r="BB524" i="1" s="1"/>
  <c r="AJ524" i="1"/>
  <c r="AK524" i="1"/>
  <c r="K524" i="10" s="1"/>
  <c r="AL524" i="1"/>
  <c r="AO524" i="1"/>
  <c r="AP524" i="1"/>
  <c r="M524" i="10" s="1"/>
  <c r="AQ524" i="1"/>
  <c r="BR524" i="1"/>
  <c r="BS524" i="1"/>
  <c r="BT524" i="1"/>
  <c r="A525" i="1"/>
  <c r="C525" i="1"/>
  <c r="G525" i="1"/>
  <c r="M525" i="1" a="1"/>
  <c r="M525" i="1" s="1"/>
  <c r="K522" i="15" s="1"/>
  <c r="N525" i="1" a="1"/>
  <c r="N525" i="1" s="1"/>
  <c r="L522" i="15" s="1"/>
  <c r="R525" i="1"/>
  <c r="S525" i="1" a="1"/>
  <c r="S525" i="1" s="1"/>
  <c r="D522" i="15" s="1"/>
  <c r="T525" i="1" a="1"/>
  <c r="T525" i="1" s="1"/>
  <c r="E522" i="15" s="1"/>
  <c r="U525" i="1" a="1"/>
  <c r="U525" i="1" s="1"/>
  <c r="AI525" i="1"/>
  <c r="BB525" i="1" s="1"/>
  <c r="AJ525" i="1"/>
  <c r="AK525" i="1"/>
  <c r="K525" i="10" s="1"/>
  <c r="AL525" i="1"/>
  <c r="AO525" i="1"/>
  <c r="AP525" i="1"/>
  <c r="M525" i="10" s="1"/>
  <c r="AQ525" i="1"/>
  <c r="BR525" i="1"/>
  <c r="BS525" i="1"/>
  <c r="BT525" i="1"/>
  <c r="A526" i="1"/>
  <c r="C526" i="1"/>
  <c r="G526" i="1"/>
  <c r="M526" i="1" a="1"/>
  <c r="M526" i="1" s="1"/>
  <c r="K523" i="15" s="1"/>
  <c r="N526" i="1" a="1"/>
  <c r="N526" i="1" s="1"/>
  <c r="L523" i="15" s="1"/>
  <c r="R526" i="1"/>
  <c r="S526" i="1" a="1"/>
  <c r="S526" i="1" s="1"/>
  <c r="D523" i="15" s="1"/>
  <c r="T526" i="1" a="1"/>
  <c r="T526" i="1" s="1"/>
  <c r="E523" i="15" s="1"/>
  <c r="U526" i="1" a="1"/>
  <c r="U526" i="1" s="1"/>
  <c r="AI526" i="1"/>
  <c r="BB526" i="1" s="1"/>
  <c r="AJ526" i="1"/>
  <c r="AK526" i="1"/>
  <c r="K526" i="10" s="1"/>
  <c r="AL526" i="1"/>
  <c r="AO526" i="1"/>
  <c r="AP526" i="1"/>
  <c r="M526" i="10" s="1"/>
  <c r="AQ526" i="1"/>
  <c r="BR526" i="1"/>
  <c r="BS526" i="1"/>
  <c r="BT526" i="1"/>
  <c r="A527" i="1"/>
  <c r="C527" i="1"/>
  <c r="G527" i="1"/>
  <c r="M527" i="1" a="1"/>
  <c r="M527" i="1" s="1"/>
  <c r="K524" i="15" s="1"/>
  <c r="N527" i="1" a="1"/>
  <c r="N527" i="1" s="1"/>
  <c r="L524" i="15" s="1"/>
  <c r="R527" i="1"/>
  <c r="S527" i="1" a="1"/>
  <c r="S527" i="1" s="1"/>
  <c r="D524" i="15" s="1"/>
  <c r="T527" i="1" a="1"/>
  <c r="T527" i="1" s="1"/>
  <c r="E524" i="15" s="1"/>
  <c r="U527" i="1" a="1"/>
  <c r="U527" i="1" s="1"/>
  <c r="AI527" i="1"/>
  <c r="BB527" i="1" s="1"/>
  <c r="AJ527" i="1"/>
  <c r="AK527" i="1"/>
  <c r="K527" i="10" s="1"/>
  <c r="AL527" i="1"/>
  <c r="AO527" i="1"/>
  <c r="AP527" i="1"/>
  <c r="M527" i="10" s="1"/>
  <c r="AQ527" i="1"/>
  <c r="BR527" i="1"/>
  <c r="BS527" i="1"/>
  <c r="BT527" i="1"/>
  <c r="A528" i="1"/>
  <c r="C528" i="1"/>
  <c r="G528" i="1"/>
  <c r="M528" i="1" a="1"/>
  <c r="M528" i="1" s="1"/>
  <c r="K525" i="15" s="1"/>
  <c r="N528" i="1" a="1"/>
  <c r="N528" i="1" s="1"/>
  <c r="L525" i="15" s="1"/>
  <c r="R528" i="1"/>
  <c r="S528" i="1" a="1"/>
  <c r="S528" i="1" s="1"/>
  <c r="D525" i="15" s="1"/>
  <c r="T528" i="1" a="1"/>
  <c r="T528" i="1" s="1"/>
  <c r="E525" i="15" s="1"/>
  <c r="U528" i="1" a="1"/>
  <c r="U528" i="1" s="1"/>
  <c r="AI528" i="1"/>
  <c r="BB528" i="1" s="1"/>
  <c r="AJ528" i="1"/>
  <c r="AK528" i="1"/>
  <c r="K528" i="10" s="1"/>
  <c r="AL528" i="1"/>
  <c r="AO528" i="1"/>
  <c r="AP528" i="1"/>
  <c r="M528" i="10" s="1"/>
  <c r="AQ528" i="1"/>
  <c r="BR528" i="1"/>
  <c r="BS528" i="1"/>
  <c r="BT528" i="1"/>
  <c r="A529" i="1"/>
  <c r="C529" i="1"/>
  <c r="G529" i="1"/>
  <c r="M529" i="1" a="1"/>
  <c r="M529" i="1" s="1"/>
  <c r="K526" i="15" s="1"/>
  <c r="N529" i="1" a="1"/>
  <c r="N529" i="1" s="1"/>
  <c r="L526" i="15" s="1"/>
  <c r="R529" i="1"/>
  <c r="S529" i="1" a="1"/>
  <c r="S529" i="1" s="1"/>
  <c r="D526" i="15" s="1"/>
  <c r="T529" i="1" a="1"/>
  <c r="T529" i="1" s="1"/>
  <c r="E526" i="15" s="1"/>
  <c r="U529" i="1" a="1"/>
  <c r="U529" i="1" s="1"/>
  <c r="AI529" i="1"/>
  <c r="BB529" i="1" s="1"/>
  <c r="AJ529" i="1"/>
  <c r="AK529" i="1"/>
  <c r="K529" i="10" s="1"/>
  <c r="AL529" i="1"/>
  <c r="AO529" i="1"/>
  <c r="AP529" i="1"/>
  <c r="M529" i="10" s="1"/>
  <c r="AQ529" i="1"/>
  <c r="BR529" i="1"/>
  <c r="BS529" i="1"/>
  <c r="BT529" i="1"/>
  <c r="A530" i="1"/>
  <c r="C530" i="1"/>
  <c r="G530" i="1"/>
  <c r="M530" i="1" a="1"/>
  <c r="M530" i="1" s="1"/>
  <c r="K527" i="15" s="1"/>
  <c r="N530" i="1" a="1"/>
  <c r="N530" i="1" s="1"/>
  <c r="L527" i="15" s="1"/>
  <c r="R530" i="1"/>
  <c r="S530" i="1" a="1"/>
  <c r="S530" i="1" s="1"/>
  <c r="D527" i="15" s="1"/>
  <c r="T530" i="1" a="1"/>
  <c r="T530" i="1" s="1"/>
  <c r="E527" i="15" s="1"/>
  <c r="U530" i="1" a="1"/>
  <c r="U530" i="1" s="1"/>
  <c r="AI530" i="1"/>
  <c r="BB530" i="1" s="1"/>
  <c r="AJ530" i="1"/>
  <c r="AK530" i="1"/>
  <c r="K530" i="10" s="1"/>
  <c r="AL530" i="1"/>
  <c r="AO530" i="1"/>
  <c r="AP530" i="1"/>
  <c r="M530" i="10" s="1"/>
  <c r="AQ530" i="1"/>
  <c r="BR530" i="1"/>
  <c r="BS530" i="1"/>
  <c r="BT530" i="1"/>
  <c r="A531" i="1"/>
  <c r="C531" i="1"/>
  <c r="G531" i="1"/>
  <c r="M531" i="1" a="1"/>
  <c r="M531" i="1" s="1"/>
  <c r="K528" i="15" s="1"/>
  <c r="N531" i="1" a="1"/>
  <c r="N531" i="1" s="1"/>
  <c r="L528" i="15" s="1"/>
  <c r="R531" i="1"/>
  <c r="S531" i="1" a="1"/>
  <c r="S531" i="1" s="1"/>
  <c r="D528" i="15" s="1"/>
  <c r="T531" i="1" a="1"/>
  <c r="T531" i="1" s="1"/>
  <c r="E528" i="15" s="1"/>
  <c r="U531" i="1" a="1"/>
  <c r="U531" i="1" s="1"/>
  <c r="AI531" i="1"/>
  <c r="BB531" i="1" s="1"/>
  <c r="AJ531" i="1"/>
  <c r="AK531" i="1"/>
  <c r="K531" i="10" s="1"/>
  <c r="AL531" i="1"/>
  <c r="AO531" i="1"/>
  <c r="AP531" i="1"/>
  <c r="M531" i="10" s="1"/>
  <c r="AQ531" i="1"/>
  <c r="BR531" i="1"/>
  <c r="BS531" i="1"/>
  <c r="BT531" i="1"/>
  <c r="A532" i="1"/>
  <c r="C532" i="1"/>
  <c r="G532" i="1"/>
  <c r="M532" i="1" a="1"/>
  <c r="M532" i="1" s="1"/>
  <c r="K529" i="15" s="1"/>
  <c r="N532" i="1" a="1"/>
  <c r="N532" i="1" s="1"/>
  <c r="L529" i="15" s="1"/>
  <c r="R532" i="1"/>
  <c r="S532" i="1" a="1"/>
  <c r="S532" i="1" s="1"/>
  <c r="D529" i="15" s="1"/>
  <c r="T532" i="1" a="1"/>
  <c r="T532" i="1" s="1"/>
  <c r="E529" i="15" s="1"/>
  <c r="U532" i="1" a="1"/>
  <c r="U532" i="1" s="1"/>
  <c r="AI532" i="1"/>
  <c r="BB532" i="1" s="1"/>
  <c r="AJ532" i="1"/>
  <c r="AK532" i="1"/>
  <c r="K532" i="10" s="1"/>
  <c r="AL532" i="1"/>
  <c r="AO532" i="1"/>
  <c r="AP532" i="1"/>
  <c r="M532" i="10" s="1"/>
  <c r="AQ532" i="1"/>
  <c r="BR532" i="1"/>
  <c r="BS532" i="1"/>
  <c r="BT532" i="1"/>
  <c r="A533" i="1"/>
  <c r="C533" i="1"/>
  <c r="G533" i="1"/>
  <c r="M533" i="1" a="1"/>
  <c r="M533" i="1" s="1"/>
  <c r="K530" i="15" s="1"/>
  <c r="N533" i="1" a="1"/>
  <c r="N533" i="1" s="1"/>
  <c r="L530" i="15" s="1"/>
  <c r="R533" i="1"/>
  <c r="S533" i="1" a="1"/>
  <c r="S533" i="1" s="1"/>
  <c r="D530" i="15" s="1"/>
  <c r="T533" i="1" a="1"/>
  <c r="T533" i="1" s="1"/>
  <c r="E530" i="15" s="1"/>
  <c r="U533" i="1" a="1"/>
  <c r="U533" i="1" s="1"/>
  <c r="AI533" i="1"/>
  <c r="BB533" i="1" s="1"/>
  <c r="AJ533" i="1"/>
  <c r="AK533" i="1"/>
  <c r="K533" i="10" s="1"/>
  <c r="AL533" i="1"/>
  <c r="AO533" i="1"/>
  <c r="AP533" i="1"/>
  <c r="M533" i="10" s="1"/>
  <c r="AQ533" i="1"/>
  <c r="BR533" i="1"/>
  <c r="BS533" i="1"/>
  <c r="BT533" i="1"/>
  <c r="A534" i="1"/>
  <c r="C534" i="1"/>
  <c r="G534" i="1"/>
  <c r="M534" i="1" a="1"/>
  <c r="M534" i="1" s="1"/>
  <c r="K531" i="15" s="1"/>
  <c r="N534" i="1" a="1"/>
  <c r="N534" i="1" s="1"/>
  <c r="L531" i="15" s="1"/>
  <c r="R534" i="1"/>
  <c r="S534" i="1" a="1"/>
  <c r="S534" i="1" s="1"/>
  <c r="D531" i="15" s="1"/>
  <c r="T534" i="1" a="1"/>
  <c r="T534" i="1" s="1"/>
  <c r="E531" i="15" s="1"/>
  <c r="U534" i="1" a="1"/>
  <c r="U534" i="1" s="1"/>
  <c r="AI534" i="1"/>
  <c r="BB534" i="1" s="1"/>
  <c r="AJ534" i="1"/>
  <c r="AK534" i="1"/>
  <c r="K534" i="10" s="1"/>
  <c r="AL534" i="1"/>
  <c r="AO534" i="1"/>
  <c r="AP534" i="1"/>
  <c r="M534" i="10" s="1"/>
  <c r="AQ534" i="1"/>
  <c r="BR534" i="1"/>
  <c r="BS534" i="1"/>
  <c r="BT534" i="1"/>
  <c r="A535" i="1"/>
  <c r="C535" i="1"/>
  <c r="G535" i="1"/>
  <c r="M535" i="1" a="1"/>
  <c r="M535" i="1" s="1"/>
  <c r="K532" i="15" s="1"/>
  <c r="N535" i="1" a="1"/>
  <c r="N535" i="1" s="1"/>
  <c r="L532" i="15" s="1"/>
  <c r="R535" i="1"/>
  <c r="S535" i="1" a="1"/>
  <c r="S535" i="1" s="1"/>
  <c r="D532" i="15" s="1"/>
  <c r="T535" i="1" a="1"/>
  <c r="T535" i="1" s="1"/>
  <c r="E532" i="15" s="1"/>
  <c r="U535" i="1" a="1"/>
  <c r="U535" i="1" s="1"/>
  <c r="AI535" i="1"/>
  <c r="BB535" i="1" s="1"/>
  <c r="AJ535" i="1"/>
  <c r="AK535" i="1"/>
  <c r="K535" i="10" s="1"/>
  <c r="AL535" i="1"/>
  <c r="AO535" i="1"/>
  <c r="AP535" i="1"/>
  <c r="M535" i="10" s="1"/>
  <c r="AQ535" i="1"/>
  <c r="BR535" i="1"/>
  <c r="BS535" i="1"/>
  <c r="BT535" i="1"/>
  <c r="A536" i="1"/>
  <c r="C536" i="1"/>
  <c r="G536" i="1"/>
  <c r="M536" i="1" a="1"/>
  <c r="M536" i="1" s="1"/>
  <c r="K533" i="15" s="1"/>
  <c r="N536" i="1" a="1"/>
  <c r="N536" i="1" s="1"/>
  <c r="L533" i="15" s="1"/>
  <c r="R536" i="1"/>
  <c r="S536" i="1" a="1"/>
  <c r="S536" i="1" s="1"/>
  <c r="D533" i="15" s="1"/>
  <c r="T536" i="1" a="1"/>
  <c r="T536" i="1" s="1"/>
  <c r="E533" i="15" s="1"/>
  <c r="U536" i="1" a="1"/>
  <c r="U536" i="1" s="1"/>
  <c r="AI536" i="1"/>
  <c r="BB536" i="1" s="1"/>
  <c r="AJ536" i="1"/>
  <c r="AK536" i="1"/>
  <c r="K536" i="10" s="1"/>
  <c r="AL536" i="1"/>
  <c r="AO536" i="1"/>
  <c r="AP536" i="1"/>
  <c r="M536" i="10" s="1"/>
  <c r="AQ536" i="1"/>
  <c r="BR536" i="1"/>
  <c r="BS536" i="1"/>
  <c r="BT536" i="1"/>
  <c r="A537" i="1"/>
  <c r="C537" i="1"/>
  <c r="G537" i="1"/>
  <c r="M537" i="1" a="1"/>
  <c r="M537" i="1" s="1"/>
  <c r="K534" i="15" s="1"/>
  <c r="N537" i="1" a="1"/>
  <c r="N537" i="1" s="1"/>
  <c r="L534" i="15" s="1"/>
  <c r="R537" i="1"/>
  <c r="S537" i="1" a="1"/>
  <c r="S537" i="1" s="1"/>
  <c r="D534" i="15" s="1"/>
  <c r="T537" i="1" a="1"/>
  <c r="T537" i="1" s="1"/>
  <c r="E534" i="15" s="1"/>
  <c r="U537" i="1" a="1"/>
  <c r="U537" i="1" s="1"/>
  <c r="AI537" i="1"/>
  <c r="BB537" i="1" s="1"/>
  <c r="AJ537" i="1"/>
  <c r="AK537" i="1"/>
  <c r="K537" i="10" s="1"/>
  <c r="AL537" i="1"/>
  <c r="AO537" i="1"/>
  <c r="AP537" i="1"/>
  <c r="M537" i="10" s="1"/>
  <c r="AQ537" i="1"/>
  <c r="BR537" i="1"/>
  <c r="BS537" i="1"/>
  <c r="BT537" i="1"/>
  <c r="A538" i="1"/>
  <c r="C538" i="1"/>
  <c r="G538" i="1"/>
  <c r="M538" i="1" a="1"/>
  <c r="M538" i="1" s="1"/>
  <c r="K535" i="15" s="1"/>
  <c r="N538" i="1" a="1"/>
  <c r="N538" i="1" s="1"/>
  <c r="L535" i="15" s="1"/>
  <c r="R538" i="1"/>
  <c r="S538" i="1" a="1"/>
  <c r="S538" i="1" s="1"/>
  <c r="D535" i="15" s="1"/>
  <c r="T538" i="1" a="1"/>
  <c r="T538" i="1" s="1"/>
  <c r="E535" i="15" s="1"/>
  <c r="U538" i="1" a="1"/>
  <c r="U538" i="1" s="1"/>
  <c r="AI538" i="1"/>
  <c r="BB538" i="1" s="1"/>
  <c r="AJ538" i="1"/>
  <c r="AK538" i="1"/>
  <c r="K538" i="10" s="1"/>
  <c r="AL538" i="1"/>
  <c r="AO538" i="1"/>
  <c r="AP538" i="1"/>
  <c r="M538" i="10" s="1"/>
  <c r="AQ538" i="1"/>
  <c r="BR538" i="1"/>
  <c r="BS538" i="1"/>
  <c r="BT538" i="1"/>
  <c r="A539" i="1"/>
  <c r="C539" i="1"/>
  <c r="G539" i="1"/>
  <c r="M539" i="1" a="1"/>
  <c r="M539" i="1" s="1"/>
  <c r="K536" i="15" s="1"/>
  <c r="N539" i="1" a="1"/>
  <c r="N539" i="1" s="1"/>
  <c r="L536" i="15" s="1"/>
  <c r="R539" i="1"/>
  <c r="S539" i="1" a="1"/>
  <c r="S539" i="1" s="1"/>
  <c r="D536" i="15" s="1"/>
  <c r="T539" i="1" a="1"/>
  <c r="T539" i="1" s="1"/>
  <c r="E536" i="15" s="1"/>
  <c r="U539" i="1" a="1"/>
  <c r="U539" i="1" s="1"/>
  <c r="AI539" i="1"/>
  <c r="BB539" i="1" s="1"/>
  <c r="AJ539" i="1"/>
  <c r="AK539" i="1"/>
  <c r="K539" i="10" s="1"/>
  <c r="AL539" i="1"/>
  <c r="AO539" i="1"/>
  <c r="AP539" i="1"/>
  <c r="M539" i="10" s="1"/>
  <c r="AQ539" i="1"/>
  <c r="BR539" i="1"/>
  <c r="BS539" i="1"/>
  <c r="BT539" i="1"/>
  <c r="A540" i="1"/>
  <c r="C540" i="1"/>
  <c r="G540" i="1"/>
  <c r="M540" i="1" a="1"/>
  <c r="M540" i="1" s="1"/>
  <c r="K537" i="15" s="1"/>
  <c r="N540" i="1" a="1"/>
  <c r="N540" i="1" s="1"/>
  <c r="L537" i="15" s="1"/>
  <c r="R540" i="1"/>
  <c r="S540" i="1" a="1"/>
  <c r="S540" i="1" s="1"/>
  <c r="D537" i="15" s="1"/>
  <c r="T540" i="1" a="1"/>
  <c r="T540" i="1" s="1"/>
  <c r="E537" i="15" s="1"/>
  <c r="U540" i="1" a="1"/>
  <c r="U540" i="1" s="1"/>
  <c r="AI540" i="1"/>
  <c r="BB540" i="1" s="1"/>
  <c r="AJ540" i="1"/>
  <c r="AK540" i="1"/>
  <c r="K540" i="10" s="1"/>
  <c r="AL540" i="1"/>
  <c r="AO540" i="1"/>
  <c r="AP540" i="1"/>
  <c r="M540" i="10" s="1"/>
  <c r="AQ540" i="1"/>
  <c r="BR540" i="1"/>
  <c r="BS540" i="1"/>
  <c r="BT540" i="1"/>
  <c r="A541" i="1"/>
  <c r="C541" i="1"/>
  <c r="G541" i="1"/>
  <c r="M541" i="1" a="1"/>
  <c r="M541" i="1" s="1"/>
  <c r="K538" i="15" s="1"/>
  <c r="N541" i="1" a="1"/>
  <c r="N541" i="1" s="1"/>
  <c r="L538" i="15" s="1"/>
  <c r="R541" i="1"/>
  <c r="S541" i="1" a="1"/>
  <c r="S541" i="1" s="1"/>
  <c r="D538" i="15" s="1"/>
  <c r="T541" i="1" a="1"/>
  <c r="T541" i="1" s="1"/>
  <c r="E538" i="15" s="1"/>
  <c r="U541" i="1" a="1"/>
  <c r="U541" i="1" s="1"/>
  <c r="AI541" i="1"/>
  <c r="BB541" i="1" s="1"/>
  <c r="AJ541" i="1"/>
  <c r="AK541" i="1"/>
  <c r="K541" i="10" s="1"/>
  <c r="AL541" i="1"/>
  <c r="AO541" i="1"/>
  <c r="AP541" i="1"/>
  <c r="M541" i="10" s="1"/>
  <c r="AQ541" i="1"/>
  <c r="BR541" i="1"/>
  <c r="BS541" i="1"/>
  <c r="BT541" i="1"/>
  <c r="A542" i="1"/>
  <c r="C542" i="1"/>
  <c r="G542" i="1"/>
  <c r="M542" i="1" a="1"/>
  <c r="M542" i="1" s="1"/>
  <c r="K539" i="15" s="1"/>
  <c r="N542" i="1" a="1"/>
  <c r="N542" i="1" s="1"/>
  <c r="L539" i="15" s="1"/>
  <c r="R542" i="1"/>
  <c r="S542" i="1" a="1"/>
  <c r="S542" i="1" s="1"/>
  <c r="D539" i="15" s="1"/>
  <c r="T542" i="1" a="1"/>
  <c r="T542" i="1" s="1"/>
  <c r="E539" i="15" s="1"/>
  <c r="U542" i="1" a="1"/>
  <c r="U542" i="1" s="1"/>
  <c r="AI542" i="1"/>
  <c r="BB542" i="1" s="1"/>
  <c r="AJ542" i="1"/>
  <c r="AK542" i="1"/>
  <c r="K542" i="10" s="1"/>
  <c r="AL542" i="1"/>
  <c r="AO542" i="1"/>
  <c r="AP542" i="1"/>
  <c r="M542" i="10" s="1"/>
  <c r="AQ542" i="1"/>
  <c r="BR542" i="1"/>
  <c r="BS542" i="1"/>
  <c r="BT542" i="1"/>
  <c r="A543" i="1"/>
  <c r="C543" i="1"/>
  <c r="G543" i="1"/>
  <c r="M543" i="1" a="1"/>
  <c r="M543" i="1" s="1"/>
  <c r="K540" i="15" s="1"/>
  <c r="N543" i="1" a="1"/>
  <c r="N543" i="1" s="1"/>
  <c r="L540" i="15" s="1"/>
  <c r="R543" i="1"/>
  <c r="S543" i="1" a="1"/>
  <c r="S543" i="1" s="1"/>
  <c r="D540" i="15" s="1"/>
  <c r="T543" i="1" a="1"/>
  <c r="T543" i="1" s="1"/>
  <c r="E540" i="15" s="1"/>
  <c r="U543" i="1" a="1"/>
  <c r="U543" i="1" s="1"/>
  <c r="AI543" i="1"/>
  <c r="BB543" i="1" s="1"/>
  <c r="AJ543" i="1"/>
  <c r="AK543" i="1"/>
  <c r="K543" i="10" s="1"/>
  <c r="AL543" i="1"/>
  <c r="AO543" i="1"/>
  <c r="AP543" i="1"/>
  <c r="M543" i="10" s="1"/>
  <c r="AQ543" i="1"/>
  <c r="BR543" i="1"/>
  <c r="BS543" i="1"/>
  <c r="BT543" i="1"/>
  <c r="A544" i="1"/>
  <c r="C544" i="1"/>
  <c r="G544" i="1"/>
  <c r="M544" i="1" a="1"/>
  <c r="M544" i="1" s="1"/>
  <c r="K541" i="15" s="1"/>
  <c r="N544" i="1" a="1"/>
  <c r="N544" i="1" s="1"/>
  <c r="L541" i="15" s="1"/>
  <c r="R544" i="1"/>
  <c r="S544" i="1" a="1"/>
  <c r="S544" i="1" s="1"/>
  <c r="D541" i="15" s="1"/>
  <c r="T544" i="1" a="1"/>
  <c r="T544" i="1" s="1"/>
  <c r="E541" i="15" s="1"/>
  <c r="U544" i="1" a="1"/>
  <c r="U544" i="1" s="1"/>
  <c r="AI544" i="1"/>
  <c r="BB544" i="1" s="1"/>
  <c r="AJ544" i="1"/>
  <c r="AK544" i="1"/>
  <c r="K544" i="10" s="1"/>
  <c r="AL544" i="1"/>
  <c r="AO544" i="1"/>
  <c r="AP544" i="1"/>
  <c r="M544" i="10" s="1"/>
  <c r="AQ544" i="1"/>
  <c r="BR544" i="1"/>
  <c r="BS544" i="1"/>
  <c r="BT544" i="1"/>
  <c r="A545" i="1"/>
  <c r="C545" i="1"/>
  <c r="G545" i="1"/>
  <c r="M545" i="1" a="1"/>
  <c r="M545" i="1" s="1"/>
  <c r="K542" i="15" s="1"/>
  <c r="N545" i="1" a="1"/>
  <c r="N545" i="1" s="1"/>
  <c r="L542" i="15" s="1"/>
  <c r="R545" i="1"/>
  <c r="S545" i="1" a="1"/>
  <c r="S545" i="1" s="1"/>
  <c r="D542" i="15" s="1"/>
  <c r="T545" i="1" a="1"/>
  <c r="T545" i="1" s="1"/>
  <c r="E542" i="15" s="1"/>
  <c r="U545" i="1" a="1"/>
  <c r="U545" i="1" s="1"/>
  <c r="AI545" i="1"/>
  <c r="BB545" i="1" s="1"/>
  <c r="AJ545" i="1"/>
  <c r="AK545" i="1"/>
  <c r="K545" i="10" s="1"/>
  <c r="AL545" i="1"/>
  <c r="AO545" i="1"/>
  <c r="AP545" i="1"/>
  <c r="M545" i="10" s="1"/>
  <c r="AQ545" i="1"/>
  <c r="BR545" i="1"/>
  <c r="BS545" i="1"/>
  <c r="BT545" i="1"/>
  <c r="A546" i="1"/>
  <c r="C546" i="1"/>
  <c r="G546" i="1"/>
  <c r="M546" i="1" a="1"/>
  <c r="M546" i="1" s="1"/>
  <c r="K543" i="15" s="1"/>
  <c r="N546" i="1" a="1"/>
  <c r="N546" i="1" s="1"/>
  <c r="L543" i="15" s="1"/>
  <c r="R546" i="1"/>
  <c r="S546" i="1" a="1"/>
  <c r="S546" i="1" s="1"/>
  <c r="D543" i="15" s="1"/>
  <c r="T546" i="1" a="1"/>
  <c r="T546" i="1" s="1"/>
  <c r="E543" i="15" s="1"/>
  <c r="U546" i="1" a="1"/>
  <c r="U546" i="1" s="1"/>
  <c r="AI546" i="1"/>
  <c r="BB546" i="1" s="1"/>
  <c r="AJ546" i="1"/>
  <c r="AK546" i="1"/>
  <c r="K546" i="10" s="1"/>
  <c r="AL546" i="1"/>
  <c r="AO546" i="1"/>
  <c r="AP546" i="1"/>
  <c r="M546" i="10" s="1"/>
  <c r="AQ546" i="1"/>
  <c r="BR546" i="1"/>
  <c r="BS546" i="1"/>
  <c r="BT546" i="1"/>
  <c r="A547" i="1"/>
  <c r="C547" i="1"/>
  <c r="G547" i="1"/>
  <c r="M547" i="1" a="1"/>
  <c r="M547" i="1" s="1"/>
  <c r="K544" i="15" s="1"/>
  <c r="N547" i="1" a="1"/>
  <c r="N547" i="1" s="1"/>
  <c r="L544" i="15" s="1"/>
  <c r="R547" i="1"/>
  <c r="S547" i="1" a="1"/>
  <c r="S547" i="1" s="1"/>
  <c r="D544" i="15" s="1"/>
  <c r="T547" i="1" a="1"/>
  <c r="T547" i="1" s="1"/>
  <c r="E544" i="15" s="1"/>
  <c r="U547" i="1" a="1"/>
  <c r="U547" i="1" s="1"/>
  <c r="AI547" i="1"/>
  <c r="BB547" i="1" s="1"/>
  <c r="AJ547" i="1"/>
  <c r="AK547" i="1"/>
  <c r="K547" i="10" s="1"/>
  <c r="AL547" i="1"/>
  <c r="AO547" i="1"/>
  <c r="AP547" i="1"/>
  <c r="M547" i="10" s="1"/>
  <c r="AQ547" i="1"/>
  <c r="BR547" i="1"/>
  <c r="BS547" i="1"/>
  <c r="BT547" i="1"/>
  <c r="A548" i="1"/>
  <c r="C548" i="1"/>
  <c r="G548" i="1"/>
  <c r="M548" i="1" a="1"/>
  <c r="M548" i="1" s="1"/>
  <c r="K545" i="15" s="1"/>
  <c r="N548" i="1" a="1"/>
  <c r="N548" i="1" s="1"/>
  <c r="L545" i="15" s="1"/>
  <c r="R548" i="1"/>
  <c r="S548" i="1" a="1"/>
  <c r="S548" i="1" s="1"/>
  <c r="D545" i="15" s="1"/>
  <c r="T548" i="1" a="1"/>
  <c r="T548" i="1" s="1"/>
  <c r="E545" i="15" s="1"/>
  <c r="U548" i="1" a="1"/>
  <c r="U548" i="1" s="1"/>
  <c r="AI548" i="1"/>
  <c r="BB548" i="1" s="1"/>
  <c r="AJ548" i="1"/>
  <c r="AK548" i="1"/>
  <c r="K548" i="10" s="1"/>
  <c r="AL548" i="1"/>
  <c r="AO548" i="1"/>
  <c r="AP548" i="1"/>
  <c r="M548" i="10" s="1"/>
  <c r="AQ548" i="1"/>
  <c r="BR548" i="1"/>
  <c r="BS548" i="1"/>
  <c r="BT548" i="1"/>
  <c r="A549" i="1"/>
  <c r="C549" i="1"/>
  <c r="G549" i="1"/>
  <c r="M549" i="1" a="1"/>
  <c r="M549" i="1" s="1"/>
  <c r="K546" i="15" s="1"/>
  <c r="N549" i="1" a="1"/>
  <c r="N549" i="1" s="1"/>
  <c r="L546" i="15" s="1"/>
  <c r="R549" i="1"/>
  <c r="S549" i="1" a="1"/>
  <c r="S549" i="1" s="1"/>
  <c r="D546" i="15" s="1"/>
  <c r="T549" i="1" a="1"/>
  <c r="T549" i="1" s="1"/>
  <c r="E546" i="15" s="1"/>
  <c r="U549" i="1" a="1"/>
  <c r="U549" i="1" s="1"/>
  <c r="AI549" i="1"/>
  <c r="BB549" i="1" s="1"/>
  <c r="AJ549" i="1"/>
  <c r="AK549" i="1"/>
  <c r="K549" i="10" s="1"/>
  <c r="AL549" i="1"/>
  <c r="AO549" i="1"/>
  <c r="AP549" i="1"/>
  <c r="M549" i="10" s="1"/>
  <c r="AQ549" i="1"/>
  <c r="BR549" i="1"/>
  <c r="BS549" i="1"/>
  <c r="BT549" i="1"/>
  <c r="A550" i="1"/>
  <c r="C550" i="1"/>
  <c r="G550" i="1"/>
  <c r="M550" i="1" a="1"/>
  <c r="M550" i="1" s="1"/>
  <c r="K547" i="15" s="1"/>
  <c r="N550" i="1" a="1"/>
  <c r="N550" i="1" s="1"/>
  <c r="L547" i="15" s="1"/>
  <c r="R550" i="1"/>
  <c r="S550" i="1" a="1"/>
  <c r="S550" i="1" s="1"/>
  <c r="D547" i="15" s="1"/>
  <c r="T550" i="1" a="1"/>
  <c r="T550" i="1" s="1"/>
  <c r="E547" i="15" s="1"/>
  <c r="U550" i="1" a="1"/>
  <c r="U550" i="1" s="1"/>
  <c r="AI550" i="1"/>
  <c r="BB550" i="1" s="1"/>
  <c r="AJ550" i="1"/>
  <c r="AK550" i="1"/>
  <c r="K550" i="10" s="1"/>
  <c r="AL550" i="1"/>
  <c r="AO550" i="1"/>
  <c r="AP550" i="1"/>
  <c r="M550" i="10" s="1"/>
  <c r="AQ550" i="1"/>
  <c r="BR550" i="1"/>
  <c r="BS550" i="1"/>
  <c r="BT550" i="1"/>
  <c r="A551" i="1"/>
  <c r="C551" i="1"/>
  <c r="G551" i="1"/>
  <c r="M551" i="1" a="1"/>
  <c r="M551" i="1" s="1"/>
  <c r="K548" i="15" s="1"/>
  <c r="N551" i="1" a="1"/>
  <c r="N551" i="1" s="1"/>
  <c r="L548" i="15" s="1"/>
  <c r="R551" i="1"/>
  <c r="S551" i="1" a="1"/>
  <c r="S551" i="1" s="1"/>
  <c r="D548" i="15" s="1"/>
  <c r="T551" i="1" a="1"/>
  <c r="T551" i="1" s="1"/>
  <c r="E548" i="15" s="1"/>
  <c r="U551" i="1" a="1"/>
  <c r="U551" i="1" s="1"/>
  <c r="AI551" i="1"/>
  <c r="BB551" i="1" s="1"/>
  <c r="AJ551" i="1"/>
  <c r="AK551" i="1"/>
  <c r="K551" i="10" s="1"/>
  <c r="AL551" i="1"/>
  <c r="AO551" i="1"/>
  <c r="AP551" i="1"/>
  <c r="M551" i="10" s="1"/>
  <c r="AQ551" i="1"/>
  <c r="BR551" i="1"/>
  <c r="BS551" i="1"/>
  <c r="BT551" i="1"/>
  <c r="A552" i="1"/>
  <c r="C552" i="1"/>
  <c r="G552" i="1"/>
  <c r="M552" i="1" a="1"/>
  <c r="M552" i="1" s="1"/>
  <c r="K549" i="15" s="1"/>
  <c r="N552" i="1" a="1"/>
  <c r="N552" i="1" s="1"/>
  <c r="L549" i="15" s="1"/>
  <c r="R552" i="1"/>
  <c r="S552" i="1" a="1"/>
  <c r="S552" i="1" s="1"/>
  <c r="D549" i="15" s="1"/>
  <c r="T552" i="1" a="1"/>
  <c r="T552" i="1" s="1"/>
  <c r="E549" i="15" s="1"/>
  <c r="U552" i="1" a="1"/>
  <c r="U552" i="1" s="1"/>
  <c r="AI552" i="1"/>
  <c r="BB552" i="1" s="1"/>
  <c r="AJ552" i="1"/>
  <c r="AK552" i="1"/>
  <c r="K552" i="10" s="1"/>
  <c r="AL552" i="1"/>
  <c r="AO552" i="1"/>
  <c r="AP552" i="1"/>
  <c r="M552" i="10" s="1"/>
  <c r="AQ552" i="1"/>
  <c r="BR552" i="1"/>
  <c r="BS552" i="1"/>
  <c r="BT552" i="1"/>
  <c r="A553" i="1"/>
  <c r="C553" i="1"/>
  <c r="G553" i="1"/>
  <c r="M553" i="1" a="1"/>
  <c r="M553" i="1" s="1"/>
  <c r="K550" i="15" s="1"/>
  <c r="N553" i="1" a="1"/>
  <c r="N553" i="1" s="1"/>
  <c r="L550" i="15" s="1"/>
  <c r="R553" i="1"/>
  <c r="S553" i="1" a="1"/>
  <c r="S553" i="1" s="1"/>
  <c r="D550" i="15" s="1"/>
  <c r="T553" i="1" a="1"/>
  <c r="T553" i="1" s="1"/>
  <c r="E550" i="15" s="1"/>
  <c r="U553" i="1" a="1"/>
  <c r="U553" i="1" s="1"/>
  <c r="AI553" i="1"/>
  <c r="BB553" i="1" s="1"/>
  <c r="AJ553" i="1"/>
  <c r="AK553" i="1"/>
  <c r="K553" i="10" s="1"/>
  <c r="AL553" i="1"/>
  <c r="AO553" i="1"/>
  <c r="AP553" i="1"/>
  <c r="M553" i="10" s="1"/>
  <c r="AQ553" i="1"/>
  <c r="BR553" i="1"/>
  <c r="BS553" i="1"/>
  <c r="BT553" i="1"/>
  <c r="A554" i="1"/>
  <c r="C554" i="1"/>
  <c r="G554" i="1"/>
  <c r="M554" i="1" a="1"/>
  <c r="M554" i="1" s="1"/>
  <c r="K551" i="15" s="1"/>
  <c r="N554" i="1" a="1"/>
  <c r="N554" i="1" s="1"/>
  <c r="L551" i="15" s="1"/>
  <c r="R554" i="1"/>
  <c r="S554" i="1" a="1"/>
  <c r="S554" i="1" s="1"/>
  <c r="D551" i="15" s="1"/>
  <c r="T554" i="1" a="1"/>
  <c r="T554" i="1" s="1"/>
  <c r="E551" i="15" s="1"/>
  <c r="U554" i="1" a="1"/>
  <c r="U554" i="1" s="1"/>
  <c r="AI554" i="1"/>
  <c r="BB554" i="1" s="1"/>
  <c r="AJ554" i="1"/>
  <c r="AK554" i="1"/>
  <c r="K554" i="10" s="1"/>
  <c r="AL554" i="1"/>
  <c r="AO554" i="1"/>
  <c r="AP554" i="1"/>
  <c r="M554" i="10" s="1"/>
  <c r="AQ554" i="1"/>
  <c r="BR554" i="1"/>
  <c r="BS554" i="1"/>
  <c r="BT554" i="1"/>
  <c r="A555" i="1"/>
  <c r="C555" i="1"/>
  <c r="G555" i="1"/>
  <c r="M555" i="1" a="1"/>
  <c r="M555" i="1" s="1"/>
  <c r="K552" i="15" s="1"/>
  <c r="N555" i="1" a="1"/>
  <c r="N555" i="1" s="1"/>
  <c r="L552" i="15" s="1"/>
  <c r="R555" i="1"/>
  <c r="S555" i="1" a="1"/>
  <c r="S555" i="1" s="1"/>
  <c r="D552" i="15" s="1"/>
  <c r="T555" i="1" a="1"/>
  <c r="T555" i="1" s="1"/>
  <c r="E552" i="15" s="1"/>
  <c r="U555" i="1" a="1"/>
  <c r="U555" i="1" s="1"/>
  <c r="AI555" i="1"/>
  <c r="BB555" i="1" s="1"/>
  <c r="AJ555" i="1"/>
  <c r="AK555" i="1"/>
  <c r="K555" i="10" s="1"/>
  <c r="AL555" i="1"/>
  <c r="AO555" i="1"/>
  <c r="AP555" i="1"/>
  <c r="M555" i="10" s="1"/>
  <c r="AQ555" i="1"/>
  <c r="BR555" i="1"/>
  <c r="BS555" i="1"/>
  <c r="BT555" i="1"/>
  <c r="A556" i="1"/>
  <c r="C556" i="1"/>
  <c r="G556" i="1"/>
  <c r="M556" i="1" a="1"/>
  <c r="M556" i="1" s="1"/>
  <c r="K553" i="15" s="1"/>
  <c r="N556" i="1" a="1"/>
  <c r="N556" i="1" s="1"/>
  <c r="L553" i="15" s="1"/>
  <c r="R556" i="1"/>
  <c r="S556" i="1" a="1"/>
  <c r="S556" i="1" s="1"/>
  <c r="D553" i="15" s="1"/>
  <c r="T556" i="1" a="1"/>
  <c r="T556" i="1" s="1"/>
  <c r="E553" i="15" s="1"/>
  <c r="U556" i="1" a="1"/>
  <c r="U556" i="1" s="1"/>
  <c r="AI556" i="1"/>
  <c r="BB556" i="1" s="1"/>
  <c r="AJ556" i="1"/>
  <c r="AK556" i="1"/>
  <c r="K556" i="10" s="1"/>
  <c r="AL556" i="1"/>
  <c r="AO556" i="1"/>
  <c r="AP556" i="1"/>
  <c r="M556" i="10" s="1"/>
  <c r="AQ556" i="1"/>
  <c r="BR556" i="1"/>
  <c r="BS556" i="1"/>
  <c r="BT556" i="1"/>
  <c r="A557" i="1"/>
  <c r="C557" i="1"/>
  <c r="G557" i="1"/>
  <c r="M557" i="1" a="1"/>
  <c r="M557" i="1" s="1"/>
  <c r="K554" i="15" s="1"/>
  <c r="N557" i="1" a="1"/>
  <c r="N557" i="1" s="1"/>
  <c r="L554" i="15" s="1"/>
  <c r="R557" i="1"/>
  <c r="S557" i="1" a="1"/>
  <c r="S557" i="1" s="1"/>
  <c r="D554" i="15" s="1"/>
  <c r="T557" i="1" a="1"/>
  <c r="T557" i="1" s="1"/>
  <c r="E554" i="15" s="1"/>
  <c r="U557" i="1" a="1"/>
  <c r="U557" i="1" s="1"/>
  <c r="AI557" i="1"/>
  <c r="BB557" i="1" s="1"/>
  <c r="AJ557" i="1"/>
  <c r="AK557" i="1"/>
  <c r="K557" i="10" s="1"/>
  <c r="AL557" i="1"/>
  <c r="AO557" i="1"/>
  <c r="AP557" i="1"/>
  <c r="M557" i="10" s="1"/>
  <c r="AQ557" i="1"/>
  <c r="BR557" i="1"/>
  <c r="BS557" i="1"/>
  <c r="BT557" i="1"/>
  <c r="A558" i="1"/>
  <c r="C558" i="1"/>
  <c r="G558" i="1"/>
  <c r="M558" i="1" a="1"/>
  <c r="M558" i="1" s="1"/>
  <c r="K555" i="15" s="1"/>
  <c r="N558" i="1" a="1"/>
  <c r="N558" i="1" s="1"/>
  <c r="L555" i="15" s="1"/>
  <c r="R558" i="1"/>
  <c r="S558" i="1" a="1"/>
  <c r="S558" i="1" s="1"/>
  <c r="D555" i="15" s="1"/>
  <c r="T558" i="1" a="1"/>
  <c r="T558" i="1" s="1"/>
  <c r="E555" i="15" s="1"/>
  <c r="U558" i="1" a="1"/>
  <c r="U558" i="1" s="1"/>
  <c r="AI558" i="1"/>
  <c r="BB558" i="1" s="1"/>
  <c r="AJ558" i="1"/>
  <c r="AK558" i="1"/>
  <c r="K558" i="10" s="1"/>
  <c r="AL558" i="1"/>
  <c r="AO558" i="1"/>
  <c r="AP558" i="1"/>
  <c r="M558" i="10" s="1"/>
  <c r="AQ558" i="1"/>
  <c r="BR558" i="1"/>
  <c r="BS558" i="1"/>
  <c r="BT558" i="1"/>
  <c r="A559" i="1"/>
  <c r="C559" i="1"/>
  <c r="G559" i="1"/>
  <c r="M559" i="1" a="1"/>
  <c r="M559" i="1" s="1"/>
  <c r="K556" i="15" s="1"/>
  <c r="N559" i="1" a="1"/>
  <c r="N559" i="1" s="1"/>
  <c r="L556" i="15" s="1"/>
  <c r="R559" i="1"/>
  <c r="S559" i="1" a="1"/>
  <c r="S559" i="1" s="1"/>
  <c r="D556" i="15" s="1"/>
  <c r="T559" i="1" a="1"/>
  <c r="T559" i="1" s="1"/>
  <c r="E556" i="15" s="1"/>
  <c r="U559" i="1" a="1"/>
  <c r="U559" i="1" s="1"/>
  <c r="AI559" i="1"/>
  <c r="BB559" i="1" s="1"/>
  <c r="AJ559" i="1"/>
  <c r="AK559" i="1"/>
  <c r="K559" i="10" s="1"/>
  <c r="AL559" i="1"/>
  <c r="AO559" i="1"/>
  <c r="AP559" i="1"/>
  <c r="M559" i="10" s="1"/>
  <c r="AQ559" i="1"/>
  <c r="BR559" i="1"/>
  <c r="BS559" i="1"/>
  <c r="BT559" i="1"/>
  <c r="A560" i="1"/>
  <c r="C560" i="1"/>
  <c r="G560" i="1"/>
  <c r="M560" i="1" a="1"/>
  <c r="M560" i="1" s="1"/>
  <c r="K557" i="15" s="1"/>
  <c r="N560" i="1" a="1"/>
  <c r="N560" i="1" s="1"/>
  <c r="L557" i="15" s="1"/>
  <c r="R560" i="1"/>
  <c r="S560" i="1" a="1"/>
  <c r="S560" i="1" s="1"/>
  <c r="D557" i="15" s="1"/>
  <c r="T560" i="1" a="1"/>
  <c r="T560" i="1" s="1"/>
  <c r="E557" i="15" s="1"/>
  <c r="U560" i="1" a="1"/>
  <c r="U560" i="1" s="1"/>
  <c r="AI560" i="1"/>
  <c r="BB560" i="1" s="1"/>
  <c r="AJ560" i="1"/>
  <c r="AK560" i="1"/>
  <c r="K560" i="10" s="1"/>
  <c r="AL560" i="1"/>
  <c r="AN560" i="1"/>
  <c r="AO560" i="1"/>
  <c r="AP560" i="1"/>
  <c r="M560" i="10" s="1"/>
  <c r="AQ560" i="1"/>
  <c r="BR560" i="1"/>
  <c r="BS560" i="1"/>
  <c r="BT560" i="1"/>
  <c r="A561" i="1"/>
  <c r="C561" i="1"/>
  <c r="G561" i="1"/>
  <c r="M561" i="1" a="1"/>
  <c r="M561" i="1" s="1"/>
  <c r="K558" i="15" s="1"/>
  <c r="N561" i="1" a="1"/>
  <c r="N561" i="1" s="1"/>
  <c r="L558" i="15" s="1"/>
  <c r="R561" i="1"/>
  <c r="S561" i="1" a="1"/>
  <c r="S561" i="1" s="1"/>
  <c r="D558" i="15" s="1"/>
  <c r="T561" i="1" a="1"/>
  <c r="T561" i="1" s="1"/>
  <c r="E558" i="15" s="1"/>
  <c r="U561" i="1" a="1"/>
  <c r="U561" i="1" s="1"/>
  <c r="AI561" i="1"/>
  <c r="BB561" i="1" s="1"/>
  <c r="AJ561" i="1"/>
  <c r="AK561" i="1"/>
  <c r="K561" i="10" s="1"/>
  <c r="AL561" i="1"/>
  <c r="AO561" i="1"/>
  <c r="AP561" i="1"/>
  <c r="M561" i="10" s="1"/>
  <c r="AQ561" i="1"/>
  <c r="BR561" i="1"/>
  <c r="BS561" i="1"/>
  <c r="BT561" i="1"/>
  <c r="A562" i="1"/>
  <c r="C562" i="1"/>
  <c r="G562" i="1"/>
  <c r="M562" i="1" a="1"/>
  <c r="M562" i="1" s="1"/>
  <c r="K559" i="15" s="1"/>
  <c r="N562" i="1" a="1"/>
  <c r="N562" i="1" s="1"/>
  <c r="L559" i="15" s="1"/>
  <c r="R562" i="1"/>
  <c r="S562" i="1" a="1"/>
  <c r="S562" i="1" s="1"/>
  <c r="D559" i="15" s="1"/>
  <c r="T562" i="1" a="1"/>
  <c r="T562" i="1" s="1"/>
  <c r="E559" i="15" s="1"/>
  <c r="U562" i="1" a="1"/>
  <c r="U562" i="1" s="1"/>
  <c r="AI562" i="1"/>
  <c r="BB562" i="1" s="1"/>
  <c r="AJ562" i="1"/>
  <c r="AK562" i="1"/>
  <c r="K562" i="10" s="1"/>
  <c r="AL562" i="1"/>
  <c r="AO562" i="1"/>
  <c r="AP562" i="1"/>
  <c r="M562" i="10" s="1"/>
  <c r="AQ562" i="1"/>
  <c r="BR562" i="1"/>
  <c r="BS562" i="1"/>
  <c r="BT562" i="1"/>
  <c r="A563" i="1"/>
  <c r="C563" i="1"/>
  <c r="G563" i="1"/>
  <c r="M563" i="1" a="1"/>
  <c r="M563" i="1" s="1"/>
  <c r="K560" i="15" s="1"/>
  <c r="N563" i="1" a="1"/>
  <c r="N563" i="1" s="1"/>
  <c r="L560" i="15" s="1"/>
  <c r="R563" i="1"/>
  <c r="S563" i="1" a="1"/>
  <c r="S563" i="1" s="1"/>
  <c r="D560" i="15" s="1"/>
  <c r="T563" i="1" a="1"/>
  <c r="T563" i="1" s="1"/>
  <c r="E560" i="15" s="1"/>
  <c r="U563" i="1" a="1"/>
  <c r="U563" i="1" s="1"/>
  <c r="AI563" i="1"/>
  <c r="BB563" i="1" s="1"/>
  <c r="AJ563" i="1"/>
  <c r="AK563" i="1"/>
  <c r="K563" i="10" s="1"/>
  <c r="AL563" i="1"/>
  <c r="AO563" i="1"/>
  <c r="AP563" i="1"/>
  <c r="M563" i="10" s="1"/>
  <c r="AQ563" i="1"/>
  <c r="BR563" i="1"/>
  <c r="BS563" i="1"/>
  <c r="BT563" i="1"/>
  <c r="A564" i="1"/>
  <c r="C564" i="1"/>
  <c r="G564" i="1"/>
  <c r="M564" i="1" a="1"/>
  <c r="M564" i="1" s="1"/>
  <c r="K561" i="15" s="1"/>
  <c r="N564" i="1" a="1"/>
  <c r="N564" i="1" s="1"/>
  <c r="L561" i="15" s="1"/>
  <c r="R564" i="1"/>
  <c r="S564" i="1" a="1"/>
  <c r="S564" i="1" s="1"/>
  <c r="D561" i="15" s="1"/>
  <c r="T564" i="1" a="1"/>
  <c r="T564" i="1" s="1"/>
  <c r="E561" i="15" s="1"/>
  <c r="U564" i="1" a="1"/>
  <c r="U564" i="1" s="1"/>
  <c r="AI564" i="1"/>
  <c r="BB564" i="1" s="1"/>
  <c r="AJ564" i="1"/>
  <c r="AK564" i="1"/>
  <c r="K564" i="10" s="1"/>
  <c r="AL564" i="1"/>
  <c r="AO564" i="1"/>
  <c r="AP564" i="1"/>
  <c r="M564" i="10" s="1"/>
  <c r="AQ564" i="1"/>
  <c r="BR564" i="1"/>
  <c r="BS564" i="1"/>
  <c r="BT564" i="1"/>
  <c r="A565" i="1"/>
  <c r="C565" i="1"/>
  <c r="G565" i="1"/>
  <c r="M565" i="1" a="1"/>
  <c r="M565" i="1" s="1"/>
  <c r="K562" i="15" s="1"/>
  <c r="N565" i="1" a="1"/>
  <c r="N565" i="1" s="1"/>
  <c r="L562" i="15" s="1"/>
  <c r="R565" i="1"/>
  <c r="S565" i="1" a="1"/>
  <c r="S565" i="1" s="1"/>
  <c r="D562" i="15" s="1"/>
  <c r="T565" i="1" a="1"/>
  <c r="T565" i="1" s="1"/>
  <c r="E562" i="15" s="1"/>
  <c r="U565" i="1" a="1"/>
  <c r="U565" i="1" s="1"/>
  <c r="AI565" i="1"/>
  <c r="BB565" i="1" s="1"/>
  <c r="AJ565" i="1"/>
  <c r="AK565" i="1"/>
  <c r="K565" i="10" s="1"/>
  <c r="AL565" i="1"/>
  <c r="AO565" i="1"/>
  <c r="AP565" i="1"/>
  <c r="M565" i="10" s="1"/>
  <c r="AQ565" i="1"/>
  <c r="BR565" i="1"/>
  <c r="BS565" i="1"/>
  <c r="BT565" i="1"/>
  <c r="A566" i="1"/>
  <c r="C566" i="1"/>
  <c r="G566" i="1"/>
  <c r="M566" i="1" a="1"/>
  <c r="M566" i="1" s="1"/>
  <c r="K563" i="15" s="1"/>
  <c r="N566" i="1" a="1"/>
  <c r="N566" i="1" s="1"/>
  <c r="L563" i="15" s="1"/>
  <c r="R566" i="1"/>
  <c r="S566" i="1" a="1"/>
  <c r="S566" i="1" s="1"/>
  <c r="D563" i="15" s="1"/>
  <c r="T566" i="1" a="1"/>
  <c r="T566" i="1" s="1"/>
  <c r="E563" i="15" s="1"/>
  <c r="U566" i="1" a="1"/>
  <c r="U566" i="1" s="1"/>
  <c r="AI566" i="1"/>
  <c r="BB566" i="1" s="1"/>
  <c r="AJ566" i="1"/>
  <c r="AK566" i="1"/>
  <c r="K566" i="10" s="1"/>
  <c r="AL566" i="1"/>
  <c r="AO566" i="1"/>
  <c r="AP566" i="1"/>
  <c r="M566" i="10" s="1"/>
  <c r="AQ566" i="1"/>
  <c r="BR566" i="1"/>
  <c r="BS566" i="1"/>
  <c r="BT566" i="1"/>
  <c r="A567" i="1"/>
  <c r="C567" i="1"/>
  <c r="G567" i="1"/>
  <c r="M567" i="1" a="1"/>
  <c r="M567" i="1" s="1"/>
  <c r="K564" i="15" s="1"/>
  <c r="N567" i="1" a="1"/>
  <c r="N567" i="1" s="1"/>
  <c r="L564" i="15" s="1"/>
  <c r="R567" i="1"/>
  <c r="S567" i="1" a="1"/>
  <c r="S567" i="1" s="1"/>
  <c r="D564" i="15" s="1"/>
  <c r="T567" i="1" a="1"/>
  <c r="T567" i="1" s="1"/>
  <c r="E564" i="15" s="1"/>
  <c r="U567" i="1" a="1"/>
  <c r="U567" i="1" s="1"/>
  <c r="AI567" i="1"/>
  <c r="BB567" i="1" s="1"/>
  <c r="AJ567" i="1"/>
  <c r="AK567" i="1"/>
  <c r="K567" i="10" s="1"/>
  <c r="AL567" i="1"/>
  <c r="AO567" i="1"/>
  <c r="AP567" i="1"/>
  <c r="M567" i="10" s="1"/>
  <c r="AQ567" i="1"/>
  <c r="BR567" i="1"/>
  <c r="BS567" i="1"/>
  <c r="BT567" i="1"/>
  <c r="A568" i="1"/>
  <c r="C568" i="1"/>
  <c r="G568" i="1"/>
  <c r="M568" i="1" a="1"/>
  <c r="M568" i="1" s="1"/>
  <c r="K565" i="15" s="1"/>
  <c r="N568" i="1" a="1"/>
  <c r="N568" i="1" s="1"/>
  <c r="L565" i="15" s="1"/>
  <c r="R568" i="1"/>
  <c r="S568" i="1" a="1"/>
  <c r="S568" i="1" s="1"/>
  <c r="D565" i="15" s="1"/>
  <c r="T568" i="1" a="1"/>
  <c r="T568" i="1" s="1"/>
  <c r="E565" i="15" s="1"/>
  <c r="U568" i="1" a="1"/>
  <c r="U568" i="1" s="1"/>
  <c r="AI568" i="1"/>
  <c r="BB568" i="1" s="1"/>
  <c r="AJ568" i="1"/>
  <c r="AK568" i="1"/>
  <c r="K568" i="10" s="1"/>
  <c r="AL568" i="1"/>
  <c r="AO568" i="1"/>
  <c r="AP568" i="1"/>
  <c r="M568" i="10" s="1"/>
  <c r="AQ568" i="1"/>
  <c r="BR568" i="1"/>
  <c r="BS568" i="1"/>
  <c r="BT568" i="1"/>
  <c r="A569" i="1"/>
  <c r="C569" i="1"/>
  <c r="G569" i="1"/>
  <c r="M569" i="1" a="1"/>
  <c r="M569" i="1" s="1"/>
  <c r="K566" i="15" s="1"/>
  <c r="N569" i="1" a="1"/>
  <c r="N569" i="1" s="1"/>
  <c r="L566" i="15" s="1"/>
  <c r="R569" i="1"/>
  <c r="S569" i="1" a="1"/>
  <c r="S569" i="1" s="1"/>
  <c r="D566" i="15" s="1"/>
  <c r="T569" i="1" a="1"/>
  <c r="T569" i="1" s="1"/>
  <c r="E566" i="15" s="1"/>
  <c r="U569" i="1" a="1"/>
  <c r="U569" i="1" s="1"/>
  <c r="AI569" i="1"/>
  <c r="BB569" i="1" s="1"/>
  <c r="AJ569" i="1"/>
  <c r="AK569" i="1"/>
  <c r="K569" i="10" s="1"/>
  <c r="AL569" i="1"/>
  <c r="AO569" i="1"/>
  <c r="AP569" i="1"/>
  <c r="M569" i="10" s="1"/>
  <c r="AQ569" i="1"/>
  <c r="BR569" i="1"/>
  <c r="BS569" i="1"/>
  <c r="BT569" i="1"/>
  <c r="A570" i="1"/>
  <c r="C570" i="1"/>
  <c r="G570" i="1"/>
  <c r="M570" i="1" a="1"/>
  <c r="M570" i="1" s="1"/>
  <c r="K567" i="15" s="1"/>
  <c r="N570" i="1" a="1"/>
  <c r="N570" i="1" s="1"/>
  <c r="L567" i="15" s="1"/>
  <c r="R570" i="1"/>
  <c r="S570" i="1" a="1"/>
  <c r="S570" i="1" s="1"/>
  <c r="D567" i="15" s="1"/>
  <c r="T570" i="1" a="1"/>
  <c r="T570" i="1" s="1"/>
  <c r="E567" i="15" s="1"/>
  <c r="U570" i="1" a="1"/>
  <c r="U570" i="1" s="1"/>
  <c r="AI570" i="1"/>
  <c r="BB570" i="1" s="1"/>
  <c r="AJ570" i="1"/>
  <c r="AK570" i="1"/>
  <c r="K570" i="10" s="1"/>
  <c r="AL570" i="1"/>
  <c r="AO570" i="1"/>
  <c r="AP570" i="1"/>
  <c r="M570" i="10" s="1"/>
  <c r="AQ570" i="1"/>
  <c r="BR570" i="1"/>
  <c r="BS570" i="1"/>
  <c r="BT570" i="1"/>
  <c r="A571" i="1"/>
  <c r="C571" i="1"/>
  <c r="G571" i="1"/>
  <c r="M571" i="1" a="1"/>
  <c r="M571" i="1" s="1"/>
  <c r="K568" i="15" s="1"/>
  <c r="N571" i="1" a="1"/>
  <c r="N571" i="1" s="1"/>
  <c r="L568" i="15" s="1"/>
  <c r="R571" i="1"/>
  <c r="S571" i="1" a="1"/>
  <c r="S571" i="1" s="1"/>
  <c r="D568" i="15" s="1"/>
  <c r="T571" i="1" a="1"/>
  <c r="T571" i="1" s="1"/>
  <c r="E568" i="15" s="1"/>
  <c r="U571" i="1" a="1"/>
  <c r="U571" i="1" s="1"/>
  <c r="AI571" i="1"/>
  <c r="BB571" i="1" s="1"/>
  <c r="AJ571" i="1"/>
  <c r="AK571" i="1"/>
  <c r="K571" i="10" s="1"/>
  <c r="AL571" i="1"/>
  <c r="AO571" i="1"/>
  <c r="AP571" i="1"/>
  <c r="M571" i="10" s="1"/>
  <c r="AQ571" i="1"/>
  <c r="BR571" i="1"/>
  <c r="BS571" i="1"/>
  <c r="BT571" i="1"/>
  <c r="A572" i="1"/>
  <c r="C572" i="1"/>
  <c r="G572" i="1"/>
  <c r="M572" i="1" a="1"/>
  <c r="M572" i="1" s="1"/>
  <c r="K569" i="15" s="1"/>
  <c r="N572" i="1" a="1"/>
  <c r="N572" i="1" s="1"/>
  <c r="L569" i="15" s="1"/>
  <c r="R572" i="1"/>
  <c r="S572" i="1" a="1"/>
  <c r="S572" i="1" s="1"/>
  <c r="D569" i="15" s="1"/>
  <c r="T572" i="1" a="1"/>
  <c r="T572" i="1" s="1"/>
  <c r="E569" i="15" s="1"/>
  <c r="U572" i="1" a="1"/>
  <c r="U572" i="1" s="1"/>
  <c r="AI572" i="1"/>
  <c r="BB572" i="1" s="1"/>
  <c r="AJ572" i="1"/>
  <c r="AK572" i="1"/>
  <c r="K572" i="10" s="1"/>
  <c r="AL572" i="1"/>
  <c r="AO572" i="1"/>
  <c r="AP572" i="1"/>
  <c r="M572" i="10" s="1"/>
  <c r="AQ572" i="1"/>
  <c r="BR572" i="1"/>
  <c r="BS572" i="1"/>
  <c r="BT572" i="1"/>
  <c r="A573" i="1"/>
  <c r="C573" i="1"/>
  <c r="G573" i="1"/>
  <c r="M573" i="1" a="1"/>
  <c r="M573" i="1" s="1"/>
  <c r="K570" i="15" s="1"/>
  <c r="N573" i="1" a="1"/>
  <c r="N573" i="1" s="1"/>
  <c r="L570" i="15" s="1"/>
  <c r="R573" i="1"/>
  <c r="S573" i="1" a="1"/>
  <c r="S573" i="1" s="1"/>
  <c r="D570" i="15" s="1"/>
  <c r="T573" i="1" a="1"/>
  <c r="T573" i="1" s="1"/>
  <c r="E570" i="15" s="1"/>
  <c r="U573" i="1" a="1"/>
  <c r="U573" i="1" s="1"/>
  <c r="AI573" i="1"/>
  <c r="BB573" i="1" s="1"/>
  <c r="AJ573" i="1"/>
  <c r="AK573" i="1"/>
  <c r="K573" i="10" s="1"/>
  <c r="AL573" i="1"/>
  <c r="AO573" i="1"/>
  <c r="AP573" i="1"/>
  <c r="M573" i="10" s="1"/>
  <c r="AQ573" i="1"/>
  <c r="BR573" i="1"/>
  <c r="BS573" i="1"/>
  <c r="BT573" i="1"/>
  <c r="A574" i="1"/>
  <c r="C574" i="1"/>
  <c r="G574" i="1"/>
  <c r="M574" i="1" a="1"/>
  <c r="M574" i="1" s="1"/>
  <c r="K571" i="15" s="1"/>
  <c r="N574" i="1" a="1"/>
  <c r="N574" i="1" s="1"/>
  <c r="L571" i="15" s="1"/>
  <c r="R574" i="1"/>
  <c r="S574" i="1" a="1"/>
  <c r="S574" i="1" s="1"/>
  <c r="D571" i="15" s="1"/>
  <c r="T574" i="1" a="1"/>
  <c r="T574" i="1" s="1"/>
  <c r="E571" i="15" s="1"/>
  <c r="U574" i="1" a="1"/>
  <c r="U574" i="1" s="1"/>
  <c r="AI574" i="1"/>
  <c r="BB574" i="1" s="1"/>
  <c r="AJ574" i="1"/>
  <c r="AK574" i="1"/>
  <c r="K574" i="10" s="1"/>
  <c r="AL574" i="1"/>
  <c r="AO574" i="1"/>
  <c r="AP574" i="1"/>
  <c r="M574" i="10" s="1"/>
  <c r="AQ574" i="1"/>
  <c r="BR574" i="1"/>
  <c r="BS574" i="1"/>
  <c r="BT574" i="1"/>
  <c r="A575" i="1"/>
  <c r="C575" i="1"/>
  <c r="G575" i="1"/>
  <c r="M575" i="1" a="1"/>
  <c r="M575" i="1" s="1"/>
  <c r="K572" i="15" s="1"/>
  <c r="N575" i="1" a="1"/>
  <c r="N575" i="1" s="1"/>
  <c r="L572" i="15" s="1"/>
  <c r="R575" i="1"/>
  <c r="S575" i="1" a="1"/>
  <c r="S575" i="1" s="1"/>
  <c r="D572" i="15" s="1"/>
  <c r="T575" i="1" a="1"/>
  <c r="T575" i="1" s="1"/>
  <c r="E572" i="15" s="1"/>
  <c r="U575" i="1" a="1"/>
  <c r="U575" i="1" s="1"/>
  <c r="AI575" i="1"/>
  <c r="BB575" i="1" s="1"/>
  <c r="AJ575" i="1"/>
  <c r="AK575" i="1"/>
  <c r="K575" i="10" s="1"/>
  <c r="AL575" i="1"/>
  <c r="AO575" i="1"/>
  <c r="AP575" i="1"/>
  <c r="M575" i="10" s="1"/>
  <c r="AQ575" i="1"/>
  <c r="BR575" i="1"/>
  <c r="BS575" i="1"/>
  <c r="BT575" i="1"/>
  <c r="A576" i="1"/>
  <c r="C576" i="1"/>
  <c r="G576" i="1"/>
  <c r="M576" i="1" a="1"/>
  <c r="M576" i="1" s="1"/>
  <c r="K573" i="15" s="1"/>
  <c r="N576" i="1" a="1"/>
  <c r="N576" i="1" s="1"/>
  <c r="L573" i="15" s="1"/>
  <c r="R576" i="1"/>
  <c r="S576" i="1" a="1"/>
  <c r="S576" i="1" s="1"/>
  <c r="D573" i="15" s="1"/>
  <c r="T576" i="1" a="1"/>
  <c r="T576" i="1" s="1"/>
  <c r="E573" i="15" s="1"/>
  <c r="U576" i="1" a="1"/>
  <c r="U576" i="1" s="1"/>
  <c r="AI576" i="1"/>
  <c r="BB576" i="1" s="1"/>
  <c r="AJ576" i="1"/>
  <c r="AK576" i="1"/>
  <c r="K576" i="10" s="1"/>
  <c r="AL576" i="1"/>
  <c r="AO576" i="1"/>
  <c r="AP576" i="1"/>
  <c r="M576" i="10" s="1"/>
  <c r="AQ576" i="1"/>
  <c r="BR576" i="1"/>
  <c r="BS576" i="1"/>
  <c r="BT576" i="1"/>
  <c r="A577" i="1"/>
  <c r="C577" i="1"/>
  <c r="G577" i="1"/>
  <c r="M577" i="1" a="1"/>
  <c r="M577" i="1" s="1"/>
  <c r="K574" i="15" s="1"/>
  <c r="N577" i="1" a="1"/>
  <c r="N577" i="1" s="1"/>
  <c r="L574" i="15" s="1"/>
  <c r="R577" i="1"/>
  <c r="S577" i="1" a="1"/>
  <c r="S577" i="1" s="1"/>
  <c r="D574" i="15" s="1"/>
  <c r="T577" i="1" a="1"/>
  <c r="T577" i="1" s="1"/>
  <c r="E574" i="15" s="1"/>
  <c r="U577" i="1" a="1"/>
  <c r="U577" i="1" s="1"/>
  <c r="AI577" i="1"/>
  <c r="BB577" i="1" s="1"/>
  <c r="AJ577" i="1"/>
  <c r="AK577" i="1"/>
  <c r="K577" i="10" s="1"/>
  <c r="AL577" i="1"/>
  <c r="AO577" i="1"/>
  <c r="AP577" i="1"/>
  <c r="M577" i="10" s="1"/>
  <c r="AQ577" i="1"/>
  <c r="BR577" i="1"/>
  <c r="BS577" i="1"/>
  <c r="BT577" i="1"/>
  <c r="A578" i="1"/>
  <c r="C578" i="1"/>
  <c r="G578" i="1"/>
  <c r="M578" i="1" a="1"/>
  <c r="M578" i="1" s="1"/>
  <c r="K575" i="15" s="1"/>
  <c r="N578" i="1" a="1"/>
  <c r="N578" i="1" s="1"/>
  <c r="L575" i="15" s="1"/>
  <c r="R578" i="1"/>
  <c r="S578" i="1" a="1"/>
  <c r="S578" i="1" s="1"/>
  <c r="D575" i="15" s="1"/>
  <c r="T578" i="1" a="1"/>
  <c r="T578" i="1" s="1"/>
  <c r="E575" i="15" s="1"/>
  <c r="U578" i="1" a="1"/>
  <c r="U578" i="1" s="1"/>
  <c r="AI578" i="1"/>
  <c r="BB578" i="1" s="1"/>
  <c r="AJ578" i="1"/>
  <c r="AK578" i="1"/>
  <c r="K578" i="10" s="1"/>
  <c r="AL578" i="1"/>
  <c r="AO578" i="1"/>
  <c r="AP578" i="1"/>
  <c r="M578" i="10" s="1"/>
  <c r="AQ578" i="1"/>
  <c r="BR578" i="1"/>
  <c r="BS578" i="1"/>
  <c r="BT578" i="1"/>
  <c r="A579" i="1"/>
  <c r="C579" i="1"/>
  <c r="G579" i="1"/>
  <c r="M579" i="1" a="1"/>
  <c r="M579" i="1" s="1"/>
  <c r="K576" i="15" s="1"/>
  <c r="N579" i="1" a="1"/>
  <c r="N579" i="1" s="1"/>
  <c r="L576" i="15" s="1"/>
  <c r="R579" i="1"/>
  <c r="S579" i="1" a="1"/>
  <c r="S579" i="1" s="1"/>
  <c r="D576" i="15" s="1"/>
  <c r="T579" i="1" a="1"/>
  <c r="T579" i="1" s="1"/>
  <c r="E576" i="15" s="1"/>
  <c r="U579" i="1" a="1"/>
  <c r="U579" i="1" s="1"/>
  <c r="AI579" i="1"/>
  <c r="BB579" i="1" s="1"/>
  <c r="AJ579" i="1"/>
  <c r="AK579" i="1"/>
  <c r="K579" i="10" s="1"/>
  <c r="AL579" i="1"/>
  <c r="AO579" i="1"/>
  <c r="AP579" i="1"/>
  <c r="M579" i="10" s="1"/>
  <c r="AQ579" i="1"/>
  <c r="BR579" i="1"/>
  <c r="BS579" i="1"/>
  <c r="BT579" i="1"/>
  <c r="A580" i="1"/>
  <c r="C580" i="1"/>
  <c r="G580" i="1"/>
  <c r="M580" i="1" a="1"/>
  <c r="M580" i="1" s="1"/>
  <c r="K577" i="15" s="1"/>
  <c r="N580" i="1" a="1"/>
  <c r="N580" i="1" s="1"/>
  <c r="L577" i="15" s="1"/>
  <c r="R580" i="1"/>
  <c r="S580" i="1" a="1"/>
  <c r="S580" i="1" s="1"/>
  <c r="D577" i="15" s="1"/>
  <c r="T580" i="1" a="1"/>
  <c r="T580" i="1" s="1"/>
  <c r="E577" i="15" s="1"/>
  <c r="U580" i="1" a="1"/>
  <c r="U580" i="1" s="1"/>
  <c r="AI580" i="1"/>
  <c r="BB580" i="1" s="1"/>
  <c r="AJ580" i="1"/>
  <c r="AK580" i="1"/>
  <c r="K580" i="10" s="1"/>
  <c r="AL580" i="1"/>
  <c r="AO580" i="1"/>
  <c r="AP580" i="1"/>
  <c r="M580" i="10" s="1"/>
  <c r="AQ580" i="1"/>
  <c r="BR580" i="1"/>
  <c r="BS580" i="1"/>
  <c r="BT580" i="1"/>
  <c r="A581" i="1"/>
  <c r="C581" i="1"/>
  <c r="G581" i="1"/>
  <c r="M581" i="1" a="1"/>
  <c r="M581" i="1" s="1"/>
  <c r="K578" i="15" s="1"/>
  <c r="N581" i="1" a="1"/>
  <c r="N581" i="1" s="1"/>
  <c r="L578" i="15" s="1"/>
  <c r="R581" i="1"/>
  <c r="S581" i="1" a="1"/>
  <c r="S581" i="1" s="1"/>
  <c r="D578" i="15" s="1"/>
  <c r="T581" i="1" a="1"/>
  <c r="T581" i="1" s="1"/>
  <c r="E578" i="15" s="1"/>
  <c r="U581" i="1" a="1"/>
  <c r="U581" i="1" s="1"/>
  <c r="AI581" i="1"/>
  <c r="BB581" i="1" s="1"/>
  <c r="AJ581" i="1"/>
  <c r="AK581" i="1"/>
  <c r="K581" i="10" s="1"/>
  <c r="AL581" i="1"/>
  <c r="AO581" i="1"/>
  <c r="AP581" i="1"/>
  <c r="M581" i="10" s="1"/>
  <c r="AQ581" i="1"/>
  <c r="BR581" i="1"/>
  <c r="BS581" i="1"/>
  <c r="BT581" i="1"/>
  <c r="A582" i="1"/>
  <c r="C582" i="1"/>
  <c r="G582" i="1"/>
  <c r="M582" i="1" a="1"/>
  <c r="M582" i="1" s="1"/>
  <c r="K579" i="15" s="1"/>
  <c r="N582" i="1" a="1"/>
  <c r="N582" i="1" s="1"/>
  <c r="L579" i="15" s="1"/>
  <c r="R582" i="1"/>
  <c r="S582" i="1" a="1"/>
  <c r="S582" i="1" s="1"/>
  <c r="D579" i="15" s="1"/>
  <c r="T582" i="1" a="1"/>
  <c r="T582" i="1" s="1"/>
  <c r="E579" i="15" s="1"/>
  <c r="U582" i="1" a="1"/>
  <c r="U582" i="1" s="1"/>
  <c r="AI582" i="1"/>
  <c r="BB582" i="1" s="1"/>
  <c r="AJ582" i="1"/>
  <c r="AK582" i="1"/>
  <c r="K582" i="10" s="1"/>
  <c r="AL582" i="1"/>
  <c r="AO582" i="1"/>
  <c r="AP582" i="1"/>
  <c r="M582" i="10" s="1"/>
  <c r="AQ582" i="1"/>
  <c r="BR582" i="1"/>
  <c r="BS582" i="1"/>
  <c r="BT582" i="1"/>
  <c r="A583" i="1"/>
  <c r="C583" i="1"/>
  <c r="G583" i="1"/>
  <c r="M583" i="1" a="1"/>
  <c r="M583" i="1" s="1"/>
  <c r="K580" i="15" s="1"/>
  <c r="N583" i="1" a="1"/>
  <c r="N583" i="1" s="1"/>
  <c r="L580" i="15" s="1"/>
  <c r="R583" i="1"/>
  <c r="S583" i="1" a="1"/>
  <c r="S583" i="1" s="1"/>
  <c r="D580" i="15" s="1"/>
  <c r="T583" i="1" a="1"/>
  <c r="T583" i="1" s="1"/>
  <c r="E580" i="15" s="1"/>
  <c r="U583" i="1" a="1"/>
  <c r="U583" i="1" s="1"/>
  <c r="AI583" i="1"/>
  <c r="BB583" i="1" s="1"/>
  <c r="AJ583" i="1"/>
  <c r="AK583" i="1"/>
  <c r="K583" i="10" s="1"/>
  <c r="AL583" i="1"/>
  <c r="AO583" i="1"/>
  <c r="AP583" i="1"/>
  <c r="AQ583" i="1"/>
  <c r="BR583" i="1"/>
  <c r="BS583" i="1"/>
  <c r="BT583" i="1"/>
  <c r="A584" i="1"/>
  <c r="C584" i="1"/>
  <c r="G584" i="1"/>
  <c r="M584" i="1" a="1"/>
  <c r="M584" i="1" s="1"/>
  <c r="K581" i="15" s="1"/>
  <c r="N584" i="1" a="1"/>
  <c r="N584" i="1" s="1"/>
  <c r="L581" i="15" s="1"/>
  <c r="R584" i="1"/>
  <c r="S584" i="1" a="1"/>
  <c r="S584" i="1" s="1"/>
  <c r="D581" i="15" s="1"/>
  <c r="T584" i="1" a="1"/>
  <c r="T584" i="1" s="1"/>
  <c r="E581" i="15" s="1"/>
  <c r="U584" i="1" a="1"/>
  <c r="U584" i="1" s="1"/>
  <c r="AI584" i="1"/>
  <c r="BB584" i="1" s="1"/>
  <c r="AJ584" i="1"/>
  <c r="AK584" i="1"/>
  <c r="K584" i="10" s="1"/>
  <c r="AL584" i="1"/>
  <c r="AO584" i="1"/>
  <c r="AP584" i="1"/>
  <c r="M584" i="10" s="1"/>
  <c r="AQ584" i="1"/>
  <c r="BR584" i="1"/>
  <c r="BS584" i="1"/>
  <c r="BT584" i="1"/>
  <c r="A585" i="1"/>
  <c r="C585" i="1"/>
  <c r="G585" i="1"/>
  <c r="M585" i="1" a="1"/>
  <c r="M585" i="1" s="1"/>
  <c r="K582" i="15" s="1"/>
  <c r="N585" i="1" a="1"/>
  <c r="N585" i="1" s="1"/>
  <c r="L582" i="15" s="1"/>
  <c r="R585" i="1"/>
  <c r="S585" i="1" a="1"/>
  <c r="S585" i="1" s="1"/>
  <c r="D582" i="15" s="1"/>
  <c r="T585" i="1" a="1"/>
  <c r="T585" i="1" s="1"/>
  <c r="E582" i="15" s="1"/>
  <c r="U585" i="1" a="1"/>
  <c r="U585" i="1" s="1"/>
  <c r="AI585" i="1"/>
  <c r="BB585" i="1" s="1"/>
  <c r="AJ585" i="1"/>
  <c r="AK585" i="1"/>
  <c r="K585" i="10" s="1"/>
  <c r="AL585" i="1"/>
  <c r="AO585" i="1"/>
  <c r="AP585" i="1"/>
  <c r="M585" i="10" s="1"/>
  <c r="AQ585" i="1"/>
  <c r="BR585" i="1"/>
  <c r="BS585" i="1"/>
  <c r="BT585" i="1"/>
  <c r="A586" i="1"/>
  <c r="C586" i="1"/>
  <c r="G586" i="1"/>
  <c r="M586" i="1" a="1"/>
  <c r="M586" i="1" s="1"/>
  <c r="K583" i="15" s="1"/>
  <c r="N586" i="1" a="1"/>
  <c r="N586" i="1" s="1"/>
  <c r="L583" i="15" s="1"/>
  <c r="R586" i="1"/>
  <c r="S586" i="1" a="1"/>
  <c r="S586" i="1" s="1"/>
  <c r="D583" i="15" s="1"/>
  <c r="T586" i="1" a="1"/>
  <c r="T586" i="1" s="1"/>
  <c r="E583" i="15" s="1"/>
  <c r="U586" i="1" a="1"/>
  <c r="U586" i="1" s="1"/>
  <c r="AI586" i="1"/>
  <c r="BB586" i="1" s="1"/>
  <c r="AJ586" i="1"/>
  <c r="AK586" i="1"/>
  <c r="K586" i="10" s="1"/>
  <c r="AL586" i="1"/>
  <c r="AO586" i="1"/>
  <c r="AP586" i="1"/>
  <c r="M586" i="10" s="1"/>
  <c r="AQ586" i="1"/>
  <c r="BR586" i="1"/>
  <c r="BS586" i="1"/>
  <c r="BT586" i="1"/>
  <c r="A587" i="1"/>
  <c r="C587" i="1"/>
  <c r="G587" i="1"/>
  <c r="M587" i="1" a="1"/>
  <c r="M587" i="1" s="1"/>
  <c r="K584" i="15" s="1"/>
  <c r="N587" i="1" a="1"/>
  <c r="N587" i="1" s="1"/>
  <c r="L584" i="15" s="1"/>
  <c r="R587" i="1"/>
  <c r="S587" i="1" a="1"/>
  <c r="S587" i="1" s="1"/>
  <c r="D584" i="15" s="1"/>
  <c r="T587" i="1" a="1"/>
  <c r="T587" i="1" s="1"/>
  <c r="E584" i="15" s="1"/>
  <c r="U587" i="1" a="1"/>
  <c r="U587" i="1" s="1"/>
  <c r="AI587" i="1"/>
  <c r="BB587" i="1" s="1"/>
  <c r="AJ587" i="1"/>
  <c r="AK587" i="1"/>
  <c r="K587" i="10" s="1"/>
  <c r="AL587" i="1"/>
  <c r="AO587" i="1"/>
  <c r="AP587" i="1"/>
  <c r="M587" i="10" s="1"/>
  <c r="AQ587" i="1"/>
  <c r="BR587" i="1"/>
  <c r="BS587" i="1"/>
  <c r="BT587" i="1"/>
  <c r="A588" i="1"/>
  <c r="C588" i="1"/>
  <c r="G588" i="1"/>
  <c r="M588" i="1" a="1"/>
  <c r="M588" i="1" s="1"/>
  <c r="K585" i="15" s="1"/>
  <c r="N588" i="1" a="1"/>
  <c r="N588" i="1" s="1"/>
  <c r="L585" i="15" s="1"/>
  <c r="R588" i="1"/>
  <c r="S588" i="1" a="1"/>
  <c r="S588" i="1" s="1"/>
  <c r="D585" i="15" s="1"/>
  <c r="T588" i="1" a="1"/>
  <c r="T588" i="1" s="1"/>
  <c r="E585" i="15" s="1"/>
  <c r="U588" i="1" a="1"/>
  <c r="U588" i="1" s="1"/>
  <c r="AI588" i="1"/>
  <c r="BB588" i="1" s="1"/>
  <c r="AJ588" i="1"/>
  <c r="AK588" i="1"/>
  <c r="K588" i="10" s="1"/>
  <c r="AL588" i="1"/>
  <c r="AO588" i="1"/>
  <c r="AP588" i="1"/>
  <c r="M588" i="10" s="1"/>
  <c r="AQ588" i="1"/>
  <c r="BR588" i="1"/>
  <c r="BS588" i="1"/>
  <c r="BT588" i="1"/>
  <c r="A589" i="1"/>
  <c r="C589" i="1"/>
  <c r="G589" i="1"/>
  <c r="M589" i="1" a="1"/>
  <c r="M589" i="1" s="1"/>
  <c r="K586" i="15" s="1"/>
  <c r="N589" i="1" a="1"/>
  <c r="N589" i="1" s="1"/>
  <c r="L586" i="15" s="1"/>
  <c r="R589" i="1"/>
  <c r="S589" i="1" a="1"/>
  <c r="S589" i="1" s="1"/>
  <c r="D586" i="15" s="1"/>
  <c r="T589" i="1" a="1"/>
  <c r="T589" i="1" s="1"/>
  <c r="E586" i="15" s="1"/>
  <c r="U589" i="1" a="1"/>
  <c r="U589" i="1" s="1"/>
  <c r="AI589" i="1"/>
  <c r="BB589" i="1" s="1"/>
  <c r="AJ589" i="1"/>
  <c r="AK589" i="1"/>
  <c r="K589" i="10" s="1"/>
  <c r="AL589" i="1"/>
  <c r="AO589" i="1"/>
  <c r="AP589" i="1"/>
  <c r="M589" i="10" s="1"/>
  <c r="AQ589" i="1"/>
  <c r="BR589" i="1"/>
  <c r="BS589" i="1"/>
  <c r="BT589" i="1"/>
  <c r="A590" i="1"/>
  <c r="C590" i="1"/>
  <c r="G590" i="1"/>
  <c r="M590" i="1" a="1"/>
  <c r="M590" i="1" s="1"/>
  <c r="K587" i="15" s="1"/>
  <c r="N590" i="1" a="1"/>
  <c r="N590" i="1" s="1"/>
  <c r="L587" i="15" s="1"/>
  <c r="R590" i="1"/>
  <c r="S590" i="1" a="1"/>
  <c r="S590" i="1" s="1"/>
  <c r="D587" i="15" s="1"/>
  <c r="T590" i="1" a="1"/>
  <c r="T590" i="1" s="1"/>
  <c r="E587" i="15" s="1"/>
  <c r="U590" i="1" a="1"/>
  <c r="U590" i="1" s="1"/>
  <c r="AI590" i="1"/>
  <c r="BB590" i="1" s="1"/>
  <c r="AJ590" i="1"/>
  <c r="AK590" i="1"/>
  <c r="K590" i="10" s="1"/>
  <c r="AL590" i="1"/>
  <c r="AO590" i="1"/>
  <c r="AP590" i="1"/>
  <c r="M590" i="10" s="1"/>
  <c r="AQ590" i="1"/>
  <c r="BR590" i="1"/>
  <c r="BS590" i="1"/>
  <c r="BT590" i="1"/>
  <c r="A591" i="1"/>
  <c r="C591" i="1"/>
  <c r="G591" i="1"/>
  <c r="M591" i="1" a="1"/>
  <c r="M591" i="1" s="1"/>
  <c r="K588" i="15" s="1"/>
  <c r="N591" i="1" a="1"/>
  <c r="N591" i="1" s="1"/>
  <c r="L588" i="15" s="1"/>
  <c r="R591" i="1"/>
  <c r="S591" i="1" a="1"/>
  <c r="S591" i="1" s="1"/>
  <c r="D588" i="15" s="1"/>
  <c r="T591" i="1" a="1"/>
  <c r="T591" i="1" s="1"/>
  <c r="E588" i="15" s="1"/>
  <c r="U591" i="1" a="1"/>
  <c r="U591" i="1" s="1"/>
  <c r="AI591" i="1"/>
  <c r="BB591" i="1" s="1"/>
  <c r="AJ591" i="1"/>
  <c r="AK591" i="1"/>
  <c r="K591" i="10" s="1"/>
  <c r="AL591" i="1"/>
  <c r="AO591" i="1"/>
  <c r="AP591" i="1"/>
  <c r="M591" i="10" s="1"/>
  <c r="AQ591" i="1"/>
  <c r="BR591" i="1"/>
  <c r="BS591" i="1"/>
  <c r="BT591" i="1"/>
  <c r="A592" i="1"/>
  <c r="C592" i="1"/>
  <c r="G592" i="1"/>
  <c r="M592" i="1" a="1"/>
  <c r="M592" i="1" s="1"/>
  <c r="K589" i="15" s="1"/>
  <c r="N592" i="1" a="1"/>
  <c r="N592" i="1" s="1"/>
  <c r="L589" i="15" s="1"/>
  <c r="R592" i="1"/>
  <c r="S592" i="1" a="1"/>
  <c r="S592" i="1" s="1"/>
  <c r="D589" i="15" s="1"/>
  <c r="T592" i="1" a="1"/>
  <c r="T592" i="1" s="1"/>
  <c r="E589" i="15" s="1"/>
  <c r="U592" i="1" a="1"/>
  <c r="U592" i="1" s="1"/>
  <c r="AI592" i="1"/>
  <c r="BB592" i="1" s="1"/>
  <c r="AJ592" i="1"/>
  <c r="AK592" i="1"/>
  <c r="K592" i="10" s="1"/>
  <c r="AL592" i="1"/>
  <c r="AO592" i="1"/>
  <c r="AP592" i="1"/>
  <c r="M592" i="10" s="1"/>
  <c r="AQ592" i="1"/>
  <c r="BR592" i="1"/>
  <c r="BS592" i="1"/>
  <c r="BT592" i="1"/>
  <c r="A593" i="1"/>
  <c r="C593" i="1"/>
  <c r="G593" i="1"/>
  <c r="M593" i="1" a="1"/>
  <c r="M593" i="1" s="1"/>
  <c r="K590" i="15" s="1"/>
  <c r="N593" i="1" a="1"/>
  <c r="N593" i="1" s="1"/>
  <c r="L590" i="15" s="1"/>
  <c r="R593" i="1"/>
  <c r="S593" i="1" a="1"/>
  <c r="S593" i="1" s="1"/>
  <c r="D590" i="15" s="1"/>
  <c r="T593" i="1" a="1"/>
  <c r="T593" i="1" s="1"/>
  <c r="E590" i="15" s="1"/>
  <c r="U593" i="1" a="1"/>
  <c r="U593" i="1" s="1"/>
  <c r="AI593" i="1"/>
  <c r="BB593" i="1" s="1"/>
  <c r="AJ593" i="1"/>
  <c r="AK593" i="1"/>
  <c r="K593" i="10" s="1"/>
  <c r="AL593" i="1"/>
  <c r="AO593" i="1"/>
  <c r="AP593" i="1"/>
  <c r="M593" i="10" s="1"/>
  <c r="AQ593" i="1"/>
  <c r="BR593" i="1"/>
  <c r="BS593" i="1"/>
  <c r="BT593" i="1"/>
  <c r="A594" i="1"/>
  <c r="C594" i="1"/>
  <c r="G594" i="1"/>
  <c r="M594" i="1" a="1"/>
  <c r="M594" i="1" s="1"/>
  <c r="K591" i="15" s="1"/>
  <c r="N594" i="1" a="1"/>
  <c r="N594" i="1" s="1"/>
  <c r="L591" i="15" s="1"/>
  <c r="R594" i="1"/>
  <c r="S594" i="1" a="1"/>
  <c r="S594" i="1" s="1"/>
  <c r="D591" i="15" s="1"/>
  <c r="T594" i="1" a="1"/>
  <c r="T594" i="1" s="1"/>
  <c r="E591" i="15" s="1"/>
  <c r="U594" i="1" a="1"/>
  <c r="U594" i="1" s="1"/>
  <c r="AI594" i="1"/>
  <c r="BB594" i="1" s="1"/>
  <c r="AJ594" i="1"/>
  <c r="AK594" i="1"/>
  <c r="K594" i="10" s="1"/>
  <c r="AL594" i="1"/>
  <c r="AO594" i="1"/>
  <c r="AP594" i="1"/>
  <c r="M594" i="10" s="1"/>
  <c r="AQ594" i="1"/>
  <c r="BR594" i="1"/>
  <c r="BS594" i="1"/>
  <c r="BT594" i="1"/>
  <c r="A595" i="1"/>
  <c r="C595" i="1"/>
  <c r="G595" i="1"/>
  <c r="M595" i="1" a="1"/>
  <c r="M595" i="1" s="1"/>
  <c r="K592" i="15" s="1"/>
  <c r="N595" i="1" a="1"/>
  <c r="N595" i="1" s="1"/>
  <c r="L592" i="15" s="1"/>
  <c r="R595" i="1"/>
  <c r="S595" i="1" a="1"/>
  <c r="S595" i="1" s="1"/>
  <c r="D592" i="15" s="1"/>
  <c r="T595" i="1" a="1"/>
  <c r="T595" i="1" s="1"/>
  <c r="E592" i="15" s="1"/>
  <c r="U595" i="1" a="1"/>
  <c r="U595" i="1" s="1"/>
  <c r="AI595" i="1"/>
  <c r="BB595" i="1" s="1"/>
  <c r="AJ595" i="1"/>
  <c r="AK595" i="1"/>
  <c r="K595" i="10" s="1"/>
  <c r="AL595" i="1"/>
  <c r="AO595" i="1"/>
  <c r="AP595" i="1"/>
  <c r="M595" i="10" s="1"/>
  <c r="AQ595" i="1"/>
  <c r="BR595" i="1"/>
  <c r="BS595" i="1"/>
  <c r="BT595" i="1"/>
  <c r="A596" i="1"/>
  <c r="C596" i="1"/>
  <c r="G596" i="1"/>
  <c r="M596" i="1" a="1"/>
  <c r="M596" i="1" s="1"/>
  <c r="K593" i="15" s="1"/>
  <c r="N596" i="1" a="1"/>
  <c r="N596" i="1" s="1"/>
  <c r="L593" i="15" s="1"/>
  <c r="R596" i="1"/>
  <c r="S596" i="1" a="1"/>
  <c r="S596" i="1" s="1"/>
  <c r="D593" i="15" s="1"/>
  <c r="T596" i="1" a="1"/>
  <c r="T596" i="1" s="1"/>
  <c r="E593" i="15" s="1"/>
  <c r="U596" i="1" a="1"/>
  <c r="U596" i="1" s="1"/>
  <c r="AI596" i="1"/>
  <c r="BB596" i="1" s="1"/>
  <c r="AJ596" i="1"/>
  <c r="AK596" i="1"/>
  <c r="K596" i="10" s="1"/>
  <c r="AL596" i="1"/>
  <c r="AO596" i="1"/>
  <c r="AP596" i="1"/>
  <c r="M596" i="10" s="1"/>
  <c r="AQ596" i="1"/>
  <c r="BR596" i="1"/>
  <c r="BS596" i="1"/>
  <c r="BT596" i="1"/>
  <c r="A597" i="1"/>
  <c r="C597" i="1"/>
  <c r="G597" i="1"/>
  <c r="M597" i="1" a="1"/>
  <c r="M597" i="1" s="1"/>
  <c r="K594" i="15" s="1"/>
  <c r="N597" i="1" a="1"/>
  <c r="N597" i="1" s="1"/>
  <c r="L594" i="15" s="1"/>
  <c r="R597" i="1"/>
  <c r="S597" i="1" a="1"/>
  <c r="S597" i="1" s="1"/>
  <c r="D594" i="15" s="1"/>
  <c r="T597" i="1" a="1"/>
  <c r="T597" i="1" s="1"/>
  <c r="E594" i="15" s="1"/>
  <c r="U597" i="1" a="1"/>
  <c r="U597" i="1" s="1"/>
  <c r="AI597" i="1"/>
  <c r="BB597" i="1" s="1"/>
  <c r="AJ597" i="1"/>
  <c r="AK597" i="1"/>
  <c r="K597" i="10" s="1"/>
  <c r="AL597" i="1"/>
  <c r="AO597" i="1"/>
  <c r="AP597" i="1"/>
  <c r="M597" i="10" s="1"/>
  <c r="AQ597" i="1"/>
  <c r="BR597" i="1"/>
  <c r="BS597" i="1"/>
  <c r="BT597" i="1"/>
  <c r="A598" i="1"/>
  <c r="C598" i="1"/>
  <c r="G598" i="1"/>
  <c r="M598" i="1" a="1"/>
  <c r="M598" i="1" s="1"/>
  <c r="K595" i="15" s="1"/>
  <c r="N598" i="1" a="1"/>
  <c r="N598" i="1" s="1"/>
  <c r="L595" i="15" s="1"/>
  <c r="R598" i="1"/>
  <c r="S598" i="1" a="1"/>
  <c r="S598" i="1" s="1"/>
  <c r="D595" i="15" s="1"/>
  <c r="T598" i="1" a="1"/>
  <c r="T598" i="1" s="1"/>
  <c r="E595" i="15" s="1"/>
  <c r="U598" i="1" a="1"/>
  <c r="U598" i="1" s="1"/>
  <c r="AI598" i="1"/>
  <c r="BB598" i="1" s="1"/>
  <c r="AJ598" i="1"/>
  <c r="AK598" i="1"/>
  <c r="K598" i="10" s="1"/>
  <c r="AL598" i="1"/>
  <c r="AO598" i="1"/>
  <c r="AP598" i="1"/>
  <c r="M598" i="10" s="1"/>
  <c r="AQ598" i="1"/>
  <c r="BR598" i="1"/>
  <c r="BS598" i="1"/>
  <c r="BT598" i="1"/>
  <c r="A599" i="1"/>
  <c r="C599" i="1"/>
  <c r="G599" i="1"/>
  <c r="M599" i="1" a="1"/>
  <c r="M599" i="1" s="1"/>
  <c r="K596" i="15" s="1"/>
  <c r="N599" i="1" a="1"/>
  <c r="N599" i="1" s="1"/>
  <c r="L596" i="15" s="1"/>
  <c r="R599" i="1"/>
  <c r="S599" i="1" a="1"/>
  <c r="S599" i="1" s="1"/>
  <c r="D596" i="15" s="1"/>
  <c r="T599" i="1" a="1"/>
  <c r="T599" i="1" s="1"/>
  <c r="E596" i="15" s="1"/>
  <c r="U599" i="1" a="1"/>
  <c r="U599" i="1" s="1"/>
  <c r="AI599" i="1"/>
  <c r="BB599" i="1" s="1"/>
  <c r="AJ599" i="1"/>
  <c r="AK599" i="1"/>
  <c r="K599" i="10" s="1"/>
  <c r="AL599" i="1"/>
  <c r="AO599" i="1"/>
  <c r="AP599" i="1"/>
  <c r="M599" i="10" s="1"/>
  <c r="AQ599" i="1"/>
  <c r="BR599" i="1"/>
  <c r="BS599" i="1"/>
  <c r="BT599" i="1"/>
  <c r="A600" i="1"/>
  <c r="C600" i="1"/>
  <c r="G600" i="1"/>
  <c r="M600" i="1" a="1"/>
  <c r="M600" i="1" s="1"/>
  <c r="K597" i="15" s="1"/>
  <c r="N600" i="1" a="1"/>
  <c r="N600" i="1" s="1"/>
  <c r="L597" i="15" s="1"/>
  <c r="R600" i="1"/>
  <c r="S600" i="1" a="1"/>
  <c r="S600" i="1" s="1"/>
  <c r="D597" i="15" s="1"/>
  <c r="T600" i="1" a="1"/>
  <c r="T600" i="1" s="1"/>
  <c r="E597" i="15" s="1"/>
  <c r="U600" i="1" a="1"/>
  <c r="U600" i="1" s="1"/>
  <c r="AI600" i="1"/>
  <c r="BB600" i="1" s="1"/>
  <c r="AJ600" i="1"/>
  <c r="AK600" i="1"/>
  <c r="K600" i="10" s="1"/>
  <c r="AL600" i="1"/>
  <c r="AO600" i="1"/>
  <c r="AP600" i="1"/>
  <c r="M600" i="10" s="1"/>
  <c r="AQ600" i="1"/>
  <c r="BR600" i="1"/>
  <c r="BS600" i="1"/>
  <c r="BT600" i="1"/>
  <c r="A601" i="1"/>
  <c r="C601" i="1"/>
  <c r="G601" i="1"/>
  <c r="M601" i="1" a="1"/>
  <c r="M601" i="1" s="1"/>
  <c r="K598" i="15" s="1"/>
  <c r="N601" i="1" a="1"/>
  <c r="N601" i="1" s="1"/>
  <c r="L598" i="15" s="1"/>
  <c r="R601" i="1"/>
  <c r="S601" i="1" a="1"/>
  <c r="S601" i="1" s="1"/>
  <c r="D598" i="15" s="1"/>
  <c r="T601" i="1" a="1"/>
  <c r="T601" i="1" s="1"/>
  <c r="E598" i="15" s="1"/>
  <c r="U601" i="1" a="1"/>
  <c r="U601" i="1" s="1"/>
  <c r="AI601" i="1"/>
  <c r="BB601" i="1" s="1"/>
  <c r="AJ601" i="1"/>
  <c r="AK601" i="1"/>
  <c r="K601" i="10" s="1"/>
  <c r="AL601" i="1"/>
  <c r="AO601" i="1"/>
  <c r="AP601" i="1"/>
  <c r="M601" i="10" s="1"/>
  <c r="AQ601" i="1"/>
  <c r="BR601" i="1"/>
  <c r="BS601" i="1"/>
  <c r="BT601" i="1"/>
  <c r="A602" i="1"/>
  <c r="C602" i="1"/>
  <c r="G602" i="1"/>
  <c r="M602" i="1" a="1"/>
  <c r="M602" i="1" s="1"/>
  <c r="K599" i="15" s="1"/>
  <c r="N602" i="1" a="1"/>
  <c r="N602" i="1" s="1"/>
  <c r="L599" i="15" s="1"/>
  <c r="R602" i="1"/>
  <c r="S602" i="1" a="1"/>
  <c r="S602" i="1" s="1"/>
  <c r="D599" i="15" s="1"/>
  <c r="T602" i="1" a="1"/>
  <c r="T602" i="1" s="1"/>
  <c r="E599" i="15" s="1"/>
  <c r="U602" i="1" a="1"/>
  <c r="U602" i="1" s="1"/>
  <c r="AI602" i="1"/>
  <c r="BB602" i="1" s="1"/>
  <c r="AJ602" i="1"/>
  <c r="AK602" i="1"/>
  <c r="K602" i="10" s="1"/>
  <c r="AL602" i="1"/>
  <c r="AO602" i="1"/>
  <c r="AP602" i="1"/>
  <c r="M602" i="10" s="1"/>
  <c r="AQ602" i="1"/>
  <c r="BR602" i="1"/>
  <c r="BS602" i="1"/>
  <c r="BT602" i="1"/>
  <c r="A603" i="1"/>
  <c r="C603" i="1"/>
  <c r="G603" i="1"/>
  <c r="M603" i="1" a="1"/>
  <c r="M603" i="1" s="1"/>
  <c r="K600" i="15" s="1"/>
  <c r="N603" i="1" a="1"/>
  <c r="N603" i="1" s="1"/>
  <c r="L600" i="15" s="1"/>
  <c r="R603" i="1"/>
  <c r="S603" i="1" a="1"/>
  <c r="S603" i="1" s="1"/>
  <c r="D600" i="15" s="1"/>
  <c r="T603" i="1" a="1"/>
  <c r="T603" i="1" s="1"/>
  <c r="E600" i="15" s="1"/>
  <c r="U603" i="1" a="1"/>
  <c r="U603" i="1" s="1"/>
  <c r="AI603" i="1"/>
  <c r="BB603" i="1" s="1"/>
  <c r="AJ603" i="1"/>
  <c r="AK603" i="1"/>
  <c r="K603" i="10" s="1"/>
  <c r="AL603" i="1"/>
  <c r="AO603" i="1"/>
  <c r="AP603" i="1"/>
  <c r="M603" i="10" s="1"/>
  <c r="AQ603" i="1"/>
  <c r="BR603" i="1"/>
  <c r="BS603" i="1"/>
  <c r="BT603" i="1"/>
  <c r="A604" i="1"/>
  <c r="C604" i="1"/>
  <c r="G604" i="1"/>
  <c r="M604" i="1" a="1"/>
  <c r="M604" i="1" s="1"/>
  <c r="K601" i="15" s="1"/>
  <c r="N604" i="1" a="1"/>
  <c r="N604" i="1" s="1"/>
  <c r="L601" i="15" s="1"/>
  <c r="R604" i="1"/>
  <c r="S604" i="1" a="1"/>
  <c r="S604" i="1" s="1"/>
  <c r="D601" i="15" s="1"/>
  <c r="T604" i="1" a="1"/>
  <c r="T604" i="1" s="1"/>
  <c r="E601" i="15" s="1"/>
  <c r="U604" i="1" a="1"/>
  <c r="U604" i="1" s="1"/>
  <c r="AI604" i="1"/>
  <c r="BB604" i="1" s="1"/>
  <c r="AJ604" i="1"/>
  <c r="AK604" i="1"/>
  <c r="K604" i="10" s="1"/>
  <c r="AL604" i="1"/>
  <c r="AO604" i="1"/>
  <c r="AP604" i="1"/>
  <c r="M604" i="10" s="1"/>
  <c r="AQ604" i="1"/>
  <c r="BR604" i="1"/>
  <c r="BS604" i="1"/>
  <c r="BT604" i="1"/>
  <c r="A605" i="1"/>
  <c r="C605" i="1"/>
  <c r="G605" i="1"/>
  <c r="M605" i="1" a="1"/>
  <c r="M605" i="1" s="1"/>
  <c r="K602" i="15" s="1"/>
  <c r="N605" i="1" a="1"/>
  <c r="N605" i="1" s="1"/>
  <c r="L602" i="15" s="1"/>
  <c r="R605" i="1"/>
  <c r="S605" i="1" a="1"/>
  <c r="S605" i="1" s="1"/>
  <c r="D602" i="15" s="1"/>
  <c r="T605" i="1" a="1"/>
  <c r="T605" i="1" s="1"/>
  <c r="E602" i="15" s="1"/>
  <c r="U605" i="1" a="1"/>
  <c r="U605" i="1" s="1"/>
  <c r="AI605" i="1"/>
  <c r="BB605" i="1" s="1"/>
  <c r="AJ605" i="1"/>
  <c r="AK605" i="1"/>
  <c r="K605" i="10" s="1"/>
  <c r="AL605" i="1"/>
  <c r="AO605" i="1"/>
  <c r="AP605" i="1"/>
  <c r="M605" i="10" s="1"/>
  <c r="AQ605" i="1"/>
  <c r="BR605" i="1"/>
  <c r="BS605" i="1"/>
  <c r="BT605" i="1"/>
  <c r="A606" i="1"/>
  <c r="C606" i="1"/>
  <c r="G606" i="1"/>
  <c r="M606" i="1" a="1"/>
  <c r="M606" i="1" s="1"/>
  <c r="K603" i="15" s="1"/>
  <c r="N606" i="1" a="1"/>
  <c r="N606" i="1" s="1"/>
  <c r="L603" i="15" s="1"/>
  <c r="R606" i="1"/>
  <c r="S606" i="1" a="1"/>
  <c r="S606" i="1" s="1"/>
  <c r="D603" i="15" s="1"/>
  <c r="T606" i="1" a="1"/>
  <c r="T606" i="1" s="1"/>
  <c r="E603" i="15" s="1"/>
  <c r="U606" i="1" a="1"/>
  <c r="U606" i="1" s="1"/>
  <c r="AI606" i="1"/>
  <c r="BB606" i="1" s="1"/>
  <c r="AJ606" i="1"/>
  <c r="AK606" i="1"/>
  <c r="K606" i="10" s="1"/>
  <c r="AL606" i="1"/>
  <c r="AO606" i="1"/>
  <c r="AP606" i="1"/>
  <c r="M606" i="10" s="1"/>
  <c r="AQ606" i="1"/>
  <c r="BR606" i="1"/>
  <c r="BS606" i="1"/>
  <c r="BT606" i="1"/>
  <c r="A607" i="1"/>
  <c r="C607" i="1"/>
  <c r="G607" i="1"/>
  <c r="M607" i="1" a="1"/>
  <c r="M607" i="1" s="1"/>
  <c r="K604" i="15" s="1"/>
  <c r="N607" i="1" a="1"/>
  <c r="N607" i="1" s="1"/>
  <c r="L604" i="15" s="1"/>
  <c r="R607" i="1"/>
  <c r="S607" i="1" a="1"/>
  <c r="S607" i="1" s="1"/>
  <c r="D604" i="15" s="1"/>
  <c r="T607" i="1" a="1"/>
  <c r="T607" i="1" s="1"/>
  <c r="E604" i="15" s="1"/>
  <c r="U607" i="1" a="1"/>
  <c r="U607" i="1" s="1"/>
  <c r="AI607" i="1"/>
  <c r="BB607" i="1" s="1"/>
  <c r="AJ607" i="1"/>
  <c r="AK607" i="1"/>
  <c r="K607" i="10" s="1"/>
  <c r="AL607" i="1"/>
  <c r="AO607" i="1"/>
  <c r="AP607" i="1"/>
  <c r="M607" i="10" s="1"/>
  <c r="AQ607" i="1"/>
  <c r="BR607" i="1"/>
  <c r="BS607" i="1"/>
  <c r="BT607" i="1"/>
  <c r="A608" i="1"/>
  <c r="C608" i="1"/>
  <c r="G608" i="1"/>
  <c r="M608" i="1" a="1"/>
  <c r="M608" i="1" s="1"/>
  <c r="K605" i="15" s="1"/>
  <c r="N608" i="1" a="1"/>
  <c r="N608" i="1" s="1"/>
  <c r="L605" i="15" s="1"/>
  <c r="R608" i="1"/>
  <c r="S608" i="1" a="1"/>
  <c r="S608" i="1" s="1"/>
  <c r="D605" i="15" s="1"/>
  <c r="T608" i="1" a="1"/>
  <c r="T608" i="1" s="1"/>
  <c r="E605" i="15" s="1"/>
  <c r="U608" i="1" a="1"/>
  <c r="U608" i="1" s="1"/>
  <c r="AI608" i="1"/>
  <c r="BB608" i="1" s="1"/>
  <c r="AJ608" i="1"/>
  <c r="AK608" i="1"/>
  <c r="K608" i="10" s="1"/>
  <c r="AL608" i="1"/>
  <c r="AO608" i="1"/>
  <c r="AP608" i="1"/>
  <c r="M608" i="10" s="1"/>
  <c r="AQ608" i="1"/>
  <c r="BR608" i="1"/>
  <c r="BS608" i="1"/>
  <c r="BT608" i="1"/>
  <c r="A609" i="1"/>
  <c r="C609" i="1"/>
  <c r="G609" i="1"/>
  <c r="M609" i="1" a="1"/>
  <c r="M609" i="1" s="1"/>
  <c r="K606" i="15" s="1"/>
  <c r="N609" i="1" a="1"/>
  <c r="N609" i="1" s="1"/>
  <c r="L606" i="15" s="1"/>
  <c r="R609" i="1"/>
  <c r="S609" i="1" a="1"/>
  <c r="S609" i="1" s="1"/>
  <c r="D606" i="15" s="1"/>
  <c r="T609" i="1" a="1"/>
  <c r="T609" i="1" s="1"/>
  <c r="E606" i="15" s="1"/>
  <c r="U609" i="1" a="1"/>
  <c r="U609" i="1" s="1"/>
  <c r="AI609" i="1"/>
  <c r="BB609" i="1" s="1"/>
  <c r="AJ609" i="1"/>
  <c r="AK609" i="1"/>
  <c r="K609" i="10" s="1"/>
  <c r="AL609" i="1"/>
  <c r="AO609" i="1"/>
  <c r="AP609" i="1"/>
  <c r="M609" i="10" s="1"/>
  <c r="AQ609" i="1"/>
  <c r="BR609" i="1"/>
  <c r="BS609" i="1"/>
  <c r="BT609" i="1"/>
  <c r="A610" i="1"/>
  <c r="C610" i="1"/>
  <c r="G610" i="1"/>
  <c r="M610" i="1" a="1"/>
  <c r="M610" i="1" s="1"/>
  <c r="K607" i="15" s="1"/>
  <c r="N610" i="1" a="1"/>
  <c r="N610" i="1" s="1"/>
  <c r="L607" i="15" s="1"/>
  <c r="R610" i="1"/>
  <c r="S610" i="1" a="1"/>
  <c r="S610" i="1" s="1"/>
  <c r="D607" i="15" s="1"/>
  <c r="T610" i="1" a="1"/>
  <c r="T610" i="1" s="1"/>
  <c r="E607" i="15" s="1"/>
  <c r="U610" i="1" a="1"/>
  <c r="U610" i="1" s="1"/>
  <c r="AI610" i="1"/>
  <c r="BB610" i="1" s="1"/>
  <c r="AJ610" i="1"/>
  <c r="AK610" i="1"/>
  <c r="K610" i="10" s="1"/>
  <c r="AL610" i="1"/>
  <c r="AO610" i="1"/>
  <c r="AP610" i="1"/>
  <c r="M610" i="10" s="1"/>
  <c r="AQ610" i="1"/>
  <c r="BR610" i="1"/>
  <c r="BS610" i="1"/>
  <c r="BT610" i="1"/>
  <c r="A611" i="1"/>
  <c r="C611" i="1"/>
  <c r="G611" i="1"/>
  <c r="M611" i="1" a="1"/>
  <c r="M611" i="1" s="1"/>
  <c r="K608" i="15" s="1"/>
  <c r="N611" i="1" a="1"/>
  <c r="N611" i="1" s="1"/>
  <c r="L608" i="15" s="1"/>
  <c r="R611" i="1"/>
  <c r="S611" i="1" a="1"/>
  <c r="S611" i="1" s="1"/>
  <c r="D608" i="15" s="1"/>
  <c r="T611" i="1" a="1"/>
  <c r="T611" i="1" s="1"/>
  <c r="E608" i="15" s="1"/>
  <c r="U611" i="1" a="1"/>
  <c r="U611" i="1" s="1"/>
  <c r="AI611" i="1"/>
  <c r="BB611" i="1" s="1"/>
  <c r="AJ611" i="1"/>
  <c r="AK611" i="1"/>
  <c r="K611" i="10" s="1"/>
  <c r="AL611" i="1"/>
  <c r="AO611" i="1"/>
  <c r="AP611" i="1"/>
  <c r="M611" i="10" s="1"/>
  <c r="AQ611" i="1"/>
  <c r="BR611" i="1"/>
  <c r="BS611" i="1"/>
  <c r="BT611" i="1"/>
  <c r="A612" i="1"/>
  <c r="C612" i="1"/>
  <c r="G612" i="1"/>
  <c r="M612" i="1" a="1"/>
  <c r="M612" i="1" s="1"/>
  <c r="K609" i="15" s="1"/>
  <c r="N612" i="1" a="1"/>
  <c r="N612" i="1" s="1"/>
  <c r="L609" i="15" s="1"/>
  <c r="R612" i="1"/>
  <c r="S612" i="1" a="1"/>
  <c r="S612" i="1" s="1"/>
  <c r="D609" i="15" s="1"/>
  <c r="T612" i="1" a="1"/>
  <c r="T612" i="1" s="1"/>
  <c r="E609" i="15" s="1"/>
  <c r="U612" i="1" a="1"/>
  <c r="U612" i="1" s="1"/>
  <c r="AI612" i="1"/>
  <c r="BB612" i="1" s="1"/>
  <c r="AJ612" i="1"/>
  <c r="AK612" i="1"/>
  <c r="K612" i="10" s="1"/>
  <c r="AL612" i="1"/>
  <c r="AO612" i="1"/>
  <c r="AP612" i="1"/>
  <c r="M612" i="10" s="1"/>
  <c r="AQ612" i="1"/>
  <c r="BR612" i="1"/>
  <c r="BS612" i="1"/>
  <c r="BT612" i="1"/>
  <c r="A613" i="1"/>
  <c r="C613" i="1"/>
  <c r="G613" i="1"/>
  <c r="M613" i="1" a="1"/>
  <c r="M613" i="1" s="1"/>
  <c r="K610" i="15" s="1"/>
  <c r="N613" i="1" a="1"/>
  <c r="N613" i="1" s="1"/>
  <c r="L610" i="15" s="1"/>
  <c r="R613" i="1"/>
  <c r="S613" i="1" a="1"/>
  <c r="S613" i="1" s="1"/>
  <c r="D610" i="15" s="1"/>
  <c r="T613" i="1" a="1"/>
  <c r="T613" i="1" s="1"/>
  <c r="E610" i="15" s="1"/>
  <c r="U613" i="1" a="1"/>
  <c r="U613" i="1" s="1"/>
  <c r="AI613" i="1"/>
  <c r="BB613" i="1" s="1"/>
  <c r="AJ613" i="1"/>
  <c r="AK613" i="1"/>
  <c r="K613" i="10" s="1"/>
  <c r="AL613" i="1"/>
  <c r="AO613" i="1"/>
  <c r="AP613" i="1"/>
  <c r="M613" i="10" s="1"/>
  <c r="AQ613" i="1"/>
  <c r="BR613" i="1"/>
  <c r="BS613" i="1"/>
  <c r="BT613" i="1"/>
  <c r="A614" i="1"/>
  <c r="C614" i="1"/>
  <c r="G614" i="1"/>
  <c r="M614" i="1" a="1"/>
  <c r="M614" i="1" s="1"/>
  <c r="K611" i="15" s="1"/>
  <c r="N614" i="1" a="1"/>
  <c r="N614" i="1" s="1"/>
  <c r="L611" i="15" s="1"/>
  <c r="R614" i="1"/>
  <c r="S614" i="1" a="1"/>
  <c r="S614" i="1" s="1"/>
  <c r="D611" i="15" s="1"/>
  <c r="T614" i="1" a="1"/>
  <c r="T614" i="1" s="1"/>
  <c r="E611" i="15" s="1"/>
  <c r="U614" i="1" a="1"/>
  <c r="U614" i="1" s="1"/>
  <c r="AI614" i="1"/>
  <c r="BB614" i="1" s="1"/>
  <c r="AJ614" i="1"/>
  <c r="AK614" i="1"/>
  <c r="K614" i="10" s="1"/>
  <c r="AL614" i="1"/>
  <c r="AO614" i="1"/>
  <c r="AP614" i="1"/>
  <c r="M614" i="10" s="1"/>
  <c r="AQ614" i="1"/>
  <c r="BR614" i="1"/>
  <c r="BS614" i="1"/>
  <c r="BT614" i="1"/>
  <c r="A615" i="1"/>
  <c r="C615" i="1"/>
  <c r="G615" i="1"/>
  <c r="M615" i="1" a="1"/>
  <c r="M615" i="1" s="1"/>
  <c r="K612" i="15" s="1"/>
  <c r="N615" i="1" a="1"/>
  <c r="N615" i="1" s="1"/>
  <c r="L612" i="15" s="1"/>
  <c r="R615" i="1"/>
  <c r="S615" i="1" a="1"/>
  <c r="S615" i="1" s="1"/>
  <c r="D612" i="15" s="1"/>
  <c r="T615" i="1" a="1"/>
  <c r="T615" i="1" s="1"/>
  <c r="E612" i="15" s="1"/>
  <c r="U615" i="1" a="1"/>
  <c r="U615" i="1" s="1"/>
  <c r="AI615" i="1"/>
  <c r="BB615" i="1" s="1"/>
  <c r="AJ615" i="1"/>
  <c r="AK615" i="1"/>
  <c r="K615" i="10" s="1"/>
  <c r="AL615" i="1"/>
  <c r="AO615" i="1"/>
  <c r="AP615" i="1"/>
  <c r="M615" i="10" s="1"/>
  <c r="AQ615" i="1"/>
  <c r="BR615" i="1"/>
  <c r="BS615" i="1"/>
  <c r="BT615" i="1"/>
  <c r="A616" i="1"/>
  <c r="C616" i="1"/>
  <c r="G616" i="1"/>
  <c r="M616" i="1" a="1"/>
  <c r="M616" i="1" s="1"/>
  <c r="K613" i="15" s="1"/>
  <c r="N616" i="1" a="1"/>
  <c r="N616" i="1" s="1"/>
  <c r="L613" i="15" s="1"/>
  <c r="R616" i="1"/>
  <c r="S616" i="1" a="1"/>
  <c r="S616" i="1" s="1"/>
  <c r="D613" i="15" s="1"/>
  <c r="T616" i="1" a="1"/>
  <c r="T616" i="1" s="1"/>
  <c r="E613" i="15" s="1"/>
  <c r="U616" i="1" a="1"/>
  <c r="U616" i="1" s="1"/>
  <c r="AI616" i="1"/>
  <c r="BB616" i="1" s="1"/>
  <c r="AJ616" i="1"/>
  <c r="AK616" i="1"/>
  <c r="K616" i="10" s="1"/>
  <c r="AL616" i="1"/>
  <c r="AO616" i="1"/>
  <c r="AP616" i="1"/>
  <c r="M616" i="10" s="1"/>
  <c r="AQ616" i="1"/>
  <c r="BR616" i="1"/>
  <c r="BS616" i="1"/>
  <c r="BT616" i="1"/>
  <c r="A617" i="1"/>
  <c r="C617" i="1"/>
  <c r="G617" i="1"/>
  <c r="M617" i="1" a="1"/>
  <c r="M617" i="1" s="1"/>
  <c r="K614" i="15" s="1"/>
  <c r="N617" i="1" a="1"/>
  <c r="N617" i="1" s="1"/>
  <c r="L614" i="15" s="1"/>
  <c r="R617" i="1"/>
  <c r="S617" i="1" a="1"/>
  <c r="S617" i="1" s="1"/>
  <c r="D614" i="15" s="1"/>
  <c r="T617" i="1" a="1"/>
  <c r="T617" i="1" s="1"/>
  <c r="E614" i="15" s="1"/>
  <c r="U617" i="1" a="1"/>
  <c r="U617" i="1" s="1"/>
  <c r="AI617" i="1"/>
  <c r="BB617" i="1" s="1"/>
  <c r="AJ617" i="1"/>
  <c r="AK617" i="1"/>
  <c r="K617" i="10" s="1"/>
  <c r="AL617" i="1"/>
  <c r="AO617" i="1"/>
  <c r="AP617" i="1"/>
  <c r="M617" i="10" s="1"/>
  <c r="AQ617" i="1"/>
  <c r="BR617" i="1"/>
  <c r="BS617" i="1"/>
  <c r="BT617" i="1"/>
  <c r="A618" i="1"/>
  <c r="C618" i="1"/>
  <c r="G618" i="1"/>
  <c r="M618" i="1" a="1"/>
  <c r="M618" i="1" s="1"/>
  <c r="K615" i="15" s="1"/>
  <c r="N618" i="1" a="1"/>
  <c r="N618" i="1" s="1"/>
  <c r="L615" i="15" s="1"/>
  <c r="R618" i="1"/>
  <c r="S618" i="1" a="1"/>
  <c r="S618" i="1" s="1"/>
  <c r="D615" i="15" s="1"/>
  <c r="T618" i="1" a="1"/>
  <c r="T618" i="1" s="1"/>
  <c r="E615" i="15" s="1"/>
  <c r="U618" i="1" a="1"/>
  <c r="U618" i="1" s="1"/>
  <c r="AI618" i="1"/>
  <c r="BB618" i="1" s="1"/>
  <c r="AJ618" i="1"/>
  <c r="AK618" i="1"/>
  <c r="K618" i="10" s="1"/>
  <c r="AL618" i="1"/>
  <c r="AO618" i="1"/>
  <c r="AP618" i="1"/>
  <c r="M618" i="10" s="1"/>
  <c r="AQ618" i="1"/>
  <c r="BR618" i="1"/>
  <c r="BS618" i="1"/>
  <c r="BT618" i="1"/>
  <c r="A619" i="1"/>
  <c r="C619" i="1"/>
  <c r="G619" i="1"/>
  <c r="M619" i="1" a="1"/>
  <c r="M619" i="1" s="1"/>
  <c r="K616" i="15" s="1"/>
  <c r="N619" i="1" a="1"/>
  <c r="N619" i="1" s="1"/>
  <c r="L616" i="15" s="1"/>
  <c r="R619" i="1"/>
  <c r="S619" i="1" a="1"/>
  <c r="S619" i="1" s="1"/>
  <c r="D616" i="15" s="1"/>
  <c r="T619" i="1" a="1"/>
  <c r="T619" i="1" s="1"/>
  <c r="E616" i="15" s="1"/>
  <c r="U619" i="1" a="1"/>
  <c r="U619" i="1" s="1"/>
  <c r="AI619" i="1"/>
  <c r="BB619" i="1" s="1"/>
  <c r="AJ619" i="1"/>
  <c r="AK619" i="1"/>
  <c r="K619" i="10" s="1"/>
  <c r="AL619" i="1"/>
  <c r="AO619" i="1"/>
  <c r="AP619" i="1"/>
  <c r="M619" i="10" s="1"/>
  <c r="AQ619" i="1"/>
  <c r="BR619" i="1"/>
  <c r="BS619" i="1"/>
  <c r="BT619" i="1"/>
  <c r="A620" i="1"/>
  <c r="C620" i="1"/>
  <c r="G620" i="1"/>
  <c r="M620" i="1" a="1"/>
  <c r="M620" i="1" s="1"/>
  <c r="K617" i="15" s="1"/>
  <c r="N620" i="1" a="1"/>
  <c r="N620" i="1" s="1"/>
  <c r="L617" i="15" s="1"/>
  <c r="R620" i="1"/>
  <c r="S620" i="1" a="1"/>
  <c r="S620" i="1" s="1"/>
  <c r="D617" i="15" s="1"/>
  <c r="T620" i="1" a="1"/>
  <c r="T620" i="1" s="1"/>
  <c r="E617" i="15" s="1"/>
  <c r="U620" i="1" a="1"/>
  <c r="U620" i="1" s="1"/>
  <c r="AI620" i="1"/>
  <c r="BB620" i="1" s="1"/>
  <c r="AJ620" i="1"/>
  <c r="AK620" i="1"/>
  <c r="K620" i="10" s="1"/>
  <c r="AL620" i="1"/>
  <c r="AO620" i="1"/>
  <c r="AP620" i="1"/>
  <c r="M620" i="10" s="1"/>
  <c r="AQ620" i="1"/>
  <c r="BR620" i="1"/>
  <c r="BS620" i="1"/>
  <c r="BT620" i="1"/>
  <c r="A621" i="1"/>
  <c r="C621" i="1"/>
  <c r="G621" i="1"/>
  <c r="M621" i="1" a="1"/>
  <c r="M621" i="1" s="1"/>
  <c r="K618" i="15" s="1"/>
  <c r="N621" i="1" a="1"/>
  <c r="N621" i="1" s="1"/>
  <c r="L618" i="15" s="1"/>
  <c r="R621" i="1"/>
  <c r="S621" i="1" a="1"/>
  <c r="S621" i="1" s="1"/>
  <c r="D618" i="15" s="1"/>
  <c r="T621" i="1" a="1"/>
  <c r="T621" i="1" s="1"/>
  <c r="E618" i="15" s="1"/>
  <c r="U621" i="1" a="1"/>
  <c r="U621" i="1" s="1"/>
  <c r="AI621" i="1"/>
  <c r="BB621" i="1" s="1"/>
  <c r="AJ621" i="1"/>
  <c r="AK621" i="1"/>
  <c r="K621" i="10" s="1"/>
  <c r="AL621" i="1"/>
  <c r="AO621" i="1"/>
  <c r="AP621" i="1"/>
  <c r="M621" i="10" s="1"/>
  <c r="AQ621" i="1"/>
  <c r="BR621" i="1"/>
  <c r="BS621" i="1"/>
  <c r="BT621" i="1"/>
  <c r="A622" i="1"/>
  <c r="C622" i="1"/>
  <c r="G622" i="1"/>
  <c r="M622" i="1" a="1"/>
  <c r="M622" i="1" s="1"/>
  <c r="K619" i="15" s="1"/>
  <c r="N622" i="1" a="1"/>
  <c r="N622" i="1" s="1"/>
  <c r="L619" i="15" s="1"/>
  <c r="R622" i="1"/>
  <c r="S622" i="1" a="1"/>
  <c r="S622" i="1" s="1"/>
  <c r="D619" i="15" s="1"/>
  <c r="T622" i="1" a="1"/>
  <c r="T622" i="1" s="1"/>
  <c r="E619" i="15" s="1"/>
  <c r="U622" i="1" a="1"/>
  <c r="U622" i="1" s="1"/>
  <c r="AI622" i="1"/>
  <c r="BB622" i="1" s="1"/>
  <c r="AJ622" i="1"/>
  <c r="AK622" i="1"/>
  <c r="K622" i="10" s="1"/>
  <c r="AL622" i="1"/>
  <c r="AO622" i="1"/>
  <c r="AP622" i="1"/>
  <c r="M622" i="10" s="1"/>
  <c r="AQ622" i="1"/>
  <c r="BR622" i="1"/>
  <c r="BS622" i="1"/>
  <c r="BT622" i="1"/>
  <c r="A623" i="1"/>
  <c r="C623" i="1"/>
  <c r="G623" i="1"/>
  <c r="M623" i="1" a="1"/>
  <c r="M623" i="1" s="1"/>
  <c r="K620" i="15" s="1"/>
  <c r="N623" i="1" a="1"/>
  <c r="N623" i="1" s="1"/>
  <c r="L620" i="15" s="1"/>
  <c r="R623" i="1"/>
  <c r="S623" i="1" a="1"/>
  <c r="S623" i="1" s="1"/>
  <c r="D620" i="15" s="1"/>
  <c r="T623" i="1" a="1"/>
  <c r="T623" i="1" s="1"/>
  <c r="E620" i="15" s="1"/>
  <c r="U623" i="1" a="1"/>
  <c r="U623" i="1" s="1"/>
  <c r="AI623" i="1"/>
  <c r="BB623" i="1" s="1"/>
  <c r="AJ623" i="1"/>
  <c r="AK623" i="1"/>
  <c r="K623" i="10" s="1"/>
  <c r="AL623" i="1"/>
  <c r="AO623" i="1"/>
  <c r="AP623" i="1"/>
  <c r="M623" i="10" s="1"/>
  <c r="AQ623" i="1"/>
  <c r="BR623" i="1"/>
  <c r="BS623" i="1"/>
  <c r="BT623" i="1"/>
  <c r="A624" i="1"/>
  <c r="C624" i="1"/>
  <c r="G624" i="1"/>
  <c r="M624" i="1" a="1"/>
  <c r="M624" i="1" s="1"/>
  <c r="K621" i="15" s="1"/>
  <c r="N624" i="1" a="1"/>
  <c r="N624" i="1" s="1"/>
  <c r="L621" i="15" s="1"/>
  <c r="R624" i="1"/>
  <c r="S624" i="1" a="1"/>
  <c r="S624" i="1" s="1"/>
  <c r="D621" i="15" s="1"/>
  <c r="T624" i="1" a="1"/>
  <c r="T624" i="1" s="1"/>
  <c r="E621" i="15" s="1"/>
  <c r="U624" i="1" a="1"/>
  <c r="U624" i="1" s="1"/>
  <c r="AI624" i="1"/>
  <c r="BB624" i="1" s="1"/>
  <c r="AJ624" i="1"/>
  <c r="AK624" i="1"/>
  <c r="K624" i="10" s="1"/>
  <c r="AL624" i="1"/>
  <c r="AO624" i="1"/>
  <c r="AP624" i="1"/>
  <c r="M624" i="10" s="1"/>
  <c r="AQ624" i="1"/>
  <c r="BR624" i="1"/>
  <c r="BS624" i="1"/>
  <c r="BT624" i="1"/>
  <c r="A625" i="1"/>
  <c r="C625" i="1"/>
  <c r="G625" i="1"/>
  <c r="M625" i="1" a="1"/>
  <c r="M625" i="1" s="1"/>
  <c r="K622" i="15" s="1"/>
  <c r="N625" i="1" a="1"/>
  <c r="N625" i="1" s="1"/>
  <c r="L622" i="15" s="1"/>
  <c r="R625" i="1"/>
  <c r="S625" i="1" a="1"/>
  <c r="S625" i="1" s="1"/>
  <c r="D622" i="15" s="1"/>
  <c r="T625" i="1" a="1"/>
  <c r="T625" i="1" s="1"/>
  <c r="E622" i="15" s="1"/>
  <c r="U625" i="1" a="1"/>
  <c r="U625" i="1" s="1"/>
  <c r="AI625" i="1"/>
  <c r="BB625" i="1" s="1"/>
  <c r="AJ625" i="1"/>
  <c r="AK625" i="1"/>
  <c r="K625" i="10" s="1"/>
  <c r="AL625" i="1"/>
  <c r="AO625" i="1"/>
  <c r="AP625" i="1"/>
  <c r="M625" i="10" s="1"/>
  <c r="AQ625" i="1"/>
  <c r="BR625" i="1"/>
  <c r="BS625" i="1"/>
  <c r="BT625" i="1"/>
  <c r="A626" i="1"/>
  <c r="C626" i="1"/>
  <c r="G626" i="1"/>
  <c r="M626" i="1" a="1"/>
  <c r="M626" i="1" s="1"/>
  <c r="K623" i="15" s="1"/>
  <c r="N626" i="1" a="1"/>
  <c r="N626" i="1" s="1"/>
  <c r="L623" i="15" s="1"/>
  <c r="R626" i="1"/>
  <c r="S626" i="1" a="1"/>
  <c r="S626" i="1" s="1"/>
  <c r="D623" i="15" s="1"/>
  <c r="T626" i="1" a="1"/>
  <c r="T626" i="1" s="1"/>
  <c r="E623" i="15" s="1"/>
  <c r="U626" i="1" a="1"/>
  <c r="U626" i="1" s="1"/>
  <c r="AI626" i="1"/>
  <c r="BB626" i="1" s="1"/>
  <c r="AJ626" i="1"/>
  <c r="AK626" i="1"/>
  <c r="K626" i="10" s="1"/>
  <c r="AL626" i="1"/>
  <c r="AO626" i="1"/>
  <c r="AP626" i="1"/>
  <c r="M626" i="10" s="1"/>
  <c r="AQ626" i="1"/>
  <c r="BR626" i="1"/>
  <c r="BS626" i="1"/>
  <c r="BT626" i="1"/>
  <c r="A627" i="1"/>
  <c r="C627" i="1"/>
  <c r="G627" i="1"/>
  <c r="M627" i="1" a="1"/>
  <c r="M627" i="1" s="1"/>
  <c r="K624" i="15" s="1"/>
  <c r="N627" i="1" a="1"/>
  <c r="N627" i="1" s="1"/>
  <c r="L624" i="15" s="1"/>
  <c r="R627" i="1"/>
  <c r="S627" i="1" a="1"/>
  <c r="S627" i="1" s="1"/>
  <c r="D624" i="15" s="1"/>
  <c r="T627" i="1" a="1"/>
  <c r="T627" i="1" s="1"/>
  <c r="E624" i="15" s="1"/>
  <c r="U627" i="1" a="1"/>
  <c r="U627" i="1" s="1"/>
  <c r="AI627" i="1"/>
  <c r="BB627" i="1" s="1"/>
  <c r="AJ627" i="1"/>
  <c r="AK627" i="1"/>
  <c r="K627" i="10" s="1"/>
  <c r="AL627" i="1"/>
  <c r="AO627" i="1"/>
  <c r="AP627" i="1"/>
  <c r="M627" i="10" s="1"/>
  <c r="AQ627" i="1"/>
  <c r="BR627" i="1"/>
  <c r="BS627" i="1"/>
  <c r="BT627" i="1"/>
  <c r="A628" i="1"/>
  <c r="C628" i="1"/>
  <c r="G628" i="1"/>
  <c r="M628" i="1" a="1"/>
  <c r="M628" i="1" s="1"/>
  <c r="K625" i="15" s="1"/>
  <c r="N628" i="1" a="1"/>
  <c r="N628" i="1" s="1"/>
  <c r="L625" i="15" s="1"/>
  <c r="R628" i="1"/>
  <c r="S628" i="1" a="1"/>
  <c r="S628" i="1" s="1"/>
  <c r="D625" i="15" s="1"/>
  <c r="T628" i="1" a="1"/>
  <c r="T628" i="1" s="1"/>
  <c r="E625" i="15" s="1"/>
  <c r="U628" i="1" a="1"/>
  <c r="U628" i="1" s="1"/>
  <c r="AI628" i="1"/>
  <c r="BB628" i="1" s="1"/>
  <c r="AJ628" i="1"/>
  <c r="AK628" i="1"/>
  <c r="K628" i="10" s="1"/>
  <c r="AL628" i="1"/>
  <c r="AO628" i="1"/>
  <c r="AP628" i="1"/>
  <c r="M628" i="10" s="1"/>
  <c r="AQ628" i="1"/>
  <c r="BR628" i="1"/>
  <c r="BS628" i="1"/>
  <c r="BT628" i="1"/>
  <c r="A629" i="1"/>
  <c r="C629" i="1"/>
  <c r="G629" i="1"/>
  <c r="M629" i="1" a="1"/>
  <c r="M629" i="1" s="1"/>
  <c r="K626" i="15" s="1"/>
  <c r="N629" i="1" a="1"/>
  <c r="N629" i="1" s="1"/>
  <c r="L626" i="15" s="1"/>
  <c r="R629" i="1"/>
  <c r="S629" i="1" a="1"/>
  <c r="S629" i="1" s="1"/>
  <c r="D626" i="15" s="1"/>
  <c r="T629" i="1" a="1"/>
  <c r="T629" i="1" s="1"/>
  <c r="E626" i="15" s="1"/>
  <c r="U629" i="1" a="1"/>
  <c r="U629" i="1" s="1"/>
  <c r="AI629" i="1"/>
  <c r="BB629" i="1" s="1"/>
  <c r="AJ629" i="1"/>
  <c r="AK629" i="1"/>
  <c r="K629" i="10" s="1"/>
  <c r="AL629" i="1"/>
  <c r="AO629" i="1"/>
  <c r="AP629" i="1"/>
  <c r="M629" i="10" s="1"/>
  <c r="AQ629" i="1"/>
  <c r="BR629" i="1"/>
  <c r="BS629" i="1"/>
  <c r="BT629" i="1"/>
  <c r="A630" i="1"/>
  <c r="C630" i="1"/>
  <c r="G630" i="1"/>
  <c r="M630" i="1" a="1"/>
  <c r="M630" i="1" s="1"/>
  <c r="K627" i="15" s="1"/>
  <c r="N630" i="1" a="1"/>
  <c r="N630" i="1" s="1"/>
  <c r="L627" i="15" s="1"/>
  <c r="R630" i="1"/>
  <c r="S630" i="1" a="1"/>
  <c r="S630" i="1" s="1"/>
  <c r="D627" i="15" s="1"/>
  <c r="T630" i="1" a="1"/>
  <c r="T630" i="1" s="1"/>
  <c r="E627" i="15" s="1"/>
  <c r="U630" i="1" a="1"/>
  <c r="U630" i="1" s="1"/>
  <c r="AI630" i="1"/>
  <c r="BB630" i="1" s="1"/>
  <c r="AJ630" i="1"/>
  <c r="AK630" i="1"/>
  <c r="K630" i="10" s="1"/>
  <c r="AL630" i="1"/>
  <c r="AO630" i="1"/>
  <c r="AP630" i="1"/>
  <c r="M630" i="10" s="1"/>
  <c r="AQ630" i="1"/>
  <c r="BR630" i="1"/>
  <c r="BS630" i="1"/>
  <c r="BT630" i="1"/>
  <c r="A631" i="1"/>
  <c r="C631" i="1"/>
  <c r="G631" i="1"/>
  <c r="M631" i="1" a="1"/>
  <c r="M631" i="1" s="1"/>
  <c r="K628" i="15" s="1"/>
  <c r="N631" i="1" a="1"/>
  <c r="N631" i="1" s="1"/>
  <c r="L628" i="15" s="1"/>
  <c r="R631" i="1"/>
  <c r="S631" i="1" a="1"/>
  <c r="S631" i="1" s="1"/>
  <c r="D628" i="15" s="1"/>
  <c r="T631" i="1" a="1"/>
  <c r="T631" i="1" s="1"/>
  <c r="E628" i="15" s="1"/>
  <c r="U631" i="1" a="1"/>
  <c r="U631" i="1" s="1"/>
  <c r="AI631" i="1"/>
  <c r="BB631" i="1" s="1"/>
  <c r="AJ631" i="1"/>
  <c r="AK631" i="1"/>
  <c r="K631" i="10" s="1"/>
  <c r="AL631" i="1"/>
  <c r="AO631" i="1"/>
  <c r="AP631" i="1"/>
  <c r="M631" i="10" s="1"/>
  <c r="AQ631" i="1"/>
  <c r="BR631" i="1"/>
  <c r="BS631" i="1"/>
  <c r="BT631" i="1"/>
  <c r="A632" i="1"/>
  <c r="C632" i="1"/>
  <c r="G632" i="1"/>
  <c r="M632" i="1" a="1"/>
  <c r="M632" i="1" s="1"/>
  <c r="K629" i="15" s="1"/>
  <c r="N632" i="1" a="1"/>
  <c r="N632" i="1" s="1"/>
  <c r="L629" i="15" s="1"/>
  <c r="R632" i="1"/>
  <c r="S632" i="1" a="1"/>
  <c r="S632" i="1" s="1"/>
  <c r="D629" i="15" s="1"/>
  <c r="T632" i="1" a="1"/>
  <c r="T632" i="1" s="1"/>
  <c r="E629" i="15" s="1"/>
  <c r="U632" i="1" a="1"/>
  <c r="U632" i="1" s="1"/>
  <c r="AI632" i="1"/>
  <c r="BB632" i="1" s="1"/>
  <c r="AJ632" i="1"/>
  <c r="AK632" i="1"/>
  <c r="K632" i="10" s="1"/>
  <c r="AL632" i="1"/>
  <c r="AO632" i="1"/>
  <c r="AP632" i="1"/>
  <c r="M632" i="10" s="1"/>
  <c r="AQ632" i="1"/>
  <c r="BR632" i="1"/>
  <c r="BS632" i="1"/>
  <c r="BT632" i="1"/>
  <c r="A633" i="1"/>
  <c r="C633" i="1"/>
  <c r="G633" i="1"/>
  <c r="M633" i="1" a="1"/>
  <c r="M633" i="1" s="1"/>
  <c r="K630" i="15" s="1"/>
  <c r="N633" i="1" a="1"/>
  <c r="N633" i="1" s="1"/>
  <c r="L630" i="15" s="1"/>
  <c r="R633" i="1"/>
  <c r="S633" i="1" a="1"/>
  <c r="S633" i="1" s="1"/>
  <c r="D630" i="15" s="1"/>
  <c r="T633" i="1" a="1"/>
  <c r="T633" i="1" s="1"/>
  <c r="E630" i="15" s="1"/>
  <c r="U633" i="1" a="1"/>
  <c r="U633" i="1" s="1"/>
  <c r="AI633" i="1"/>
  <c r="BB633" i="1" s="1"/>
  <c r="AJ633" i="1"/>
  <c r="AK633" i="1"/>
  <c r="K633" i="10" s="1"/>
  <c r="AL633" i="1"/>
  <c r="AO633" i="1"/>
  <c r="AP633" i="1"/>
  <c r="M633" i="10" s="1"/>
  <c r="AQ633" i="1"/>
  <c r="BR633" i="1"/>
  <c r="BS633" i="1"/>
  <c r="BT633" i="1"/>
  <c r="A634" i="1"/>
  <c r="C634" i="1"/>
  <c r="G634" i="1"/>
  <c r="M634" i="1" a="1"/>
  <c r="M634" i="1" s="1"/>
  <c r="K631" i="15" s="1"/>
  <c r="N634" i="1" a="1"/>
  <c r="N634" i="1" s="1"/>
  <c r="L631" i="15" s="1"/>
  <c r="R634" i="1"/>
  <c r="S634" i="1" a="1"/>
  <c r="S634" i="1" s="1"/>
  <c r="D631" i="15" s="1"/>
  <c r="T634" i="1" a="1"/>
  <c r="T634" i="1" s="1"/>
  <c r="E631" i="15" s="1"/>
  <c r="U634" i="1" a="1"/>
  <c r="U634" i="1" s="1"/>
  <c r="AI634" i="1"/>
  <c r="BB634" i="1" s="1"/>
  <c r="AJ634" i="1"/>
  <c r="AK634" i="1"/>
  <c r="K634" i="10" s="1"/>
  <c r="AL634" i="1"/>
  <c r="AO634" i="1"/>
  <c r="AP634" i="1"/>
  <c r="M634" i="10" s="1"/>
  <c r="AQ634" i="1"/>
  <c r="BR634" i="1"/>
  <c r="BS634" i="1"/>
  <c r="BT634" i="1"/>
  <c r="A635" i="1"/>
  <c r="C635" i="1"/>
  <c r="G635" i="1"/>
  <c r="M635" i="1" a="1"/>
  <c r="M635" i="1" s="1"/>
  <c r="K632" i="15" s="1"/>
  <c r="N635" i="1" a="1"/>
  <c r="N635" i="1" s="1"/>
  <c r="L632" i="15" s="1"/>
  <c r="R635" i="1"/>
  <c r="S635" i="1" a="1"/>
  <c r="S635" i="1" s="1"/>
  <c r="D632" i="15" s="1"/>
  <c r="T635" i="1" a="1"/>
  <c r="T635" i="1" s="1"/>
  <c r="E632" i="15" s="1"/>
  <c r="U635" i="1" a="1"/>
  <c r="U635" i="1" s="1"/>
  <c r="AI635" i="1"/>
  <c r="BB635" i="1" s="1"/>
  <c r="AJ635" i="1"/>
  <c r="AK635" i="1"/>
  <c r="K635" i="10" s="1"/>
  <c r="AL635" i="1"/>
  <c r="AO635" i="1"/>
  <c r="AP635" i="1"/>
  <c r="M635" i="10" s="1"/>
  <c r="AQ635" i="1"/>
  <c r="BR635" i="1"/>
  <c r="BS635" i="1"/>
  <c r="BT635" i="1"/>
  <c r="A636" i="1"/>
  <c r="C636" i="1"/>
  <c r="G636" i="1"/>
  <c r="M636" i="1" a="1"/>
  <c r="M636" i="1" s="1"/>
  <c r="K633" i="15" s="1"/>
  <c r="N636" i="1" a="1"/>
  <c r="N636" i="1" s="1"/>
  <c r="L633" i="15" s="1"/>
  <c r="R636" i="1"/>
  <c r="S636" i="1" a="1"/>
  <c r="S636" i="1" s="1"/>
  <c r="D633" i="15" s="1"/>
  <c r="T636" i="1" a="1"/>
  <c r="T636" i="1" s="1"/>
  <c r="E633" i="15" s="1"/>
  <c r="U636" i="1" a="1"/>
  <c r="U636" i="1" s="1"/>
  <c r="AI636" i="1"/>
  <c r="BB636" i="1" s="1"/>
  <c r="AJ636" i="1"/>
  <c r="AK636" i="1"/>
  <c r="K636" i="10" s="1"/>
  <c r="AL636" i="1"/>
  <c r="AO636" i="1"/>
  <c r="AP636" i="1"/>
  <c r="M636" i="10" s="1"/>
  <c r="AQ636" i="1"/>
  <c r="BR636" i="1"/>
  <c r="BS636" i="1"/>
  <c r="BT636" i="1"/>
  <c r="A637" i="1"/>
  <c r="C637" i="1"/>
  <c r="G637" i="1"/>
  <c r="M637" i="1" a="1"/>
  <c r="M637" i="1" s="1"/>
  <c r="K634" i="15" s="1"/>
  <c r="N637" i="1" a="1"/>
  <c r="N637" i="1" s="1"/>
  <c r="L634" i="15" s="1"/>
  <c r="R637" i="1"/>
  <c r="S637" i="1" a="1"/>
  <c r="S637" i="1" s="1"/>
  <c r="D634" i="15" s="1"/>
  <c r="T637" i="1" a="1"/>
  <c r="T637" i="1" s="1"/>
  <c r="E634" i="15" s="1"/>
  <c r="U637" i="1" a="1"/>
  <c r="U637" i="1" s="1"/>
  <c r="AI637" i="1"/>
  <c r="BB637" i="1" s="1"/>
  <c r="AJ637" i="1"/>
  <c r="AK637" i="1"/>
  <c r="K637" i="10" s="1"/>
  <c r="AL637" i="1"/>
  <c r="AO637" i="1"/>
  <c r="AP637" i="1"/>
  <c r="M637" i="10" s="1"/>
  <c r="AQ637" i="1"/>
  <c r="BR637" i="1"/>
  <c r="BS637" i="1"/>
  <c r="BT637" i="1"/>
  <c r="A638" i="1"/>
  <c r="C638" i="1"/>
  <c r="G638" i="1"/>
  <c r="M638" i="1" a="1"/>
  <c r="M638" i="1" s="1"/>
  <c r="K635" i="15" s="1"/>
  <c r="N638" i="1" a="1"/>
  <c r="N638" i="1" s="1"/>
  <c r="L635" i="15" s="1"/>
  <c r="R638" i="1"/>
  <c r="S638" i="1" a="1"/>
  <c r="S638" i="1" s="1"/>
  <c r="D635" i="15" s="1"/>
  <c r="T638" i="1" a="1"/>
  <c r="T638" i="1" s="1"/>
  <c r="E635" i="15" s="1"/>
  <c r="U638" i="1" a="1"/>
  <c r="U638" i="1" s="1"/>
  <c r="AI638" i="1"/>
  <c r="BB638" i="1" s="1"/>
  <c r="AJ638" i="1"/>
  <c r="AK638" i="1"/>
  <c r="K638" i="10" s="1"/>
  <c r="AL638" i="1"/>
  <c r="AO638" i="1"/>
  <c r="AP638" i="1"/>
  <c r="M638" i="10" s="1"/>
  <c r="AQ638" i="1"/>
  <c r="BR638" i="1"/>
  <c r="BS638" i="1"/>
  <c r="BT638" i="1"/>
  <c r="A639" i="1"/>
  <c r="C639" i="1"/>
  <c r="G639" i="1"/>
  <c r="M639" i="1" a="1"/>
  <c r="M639" i="1" s="1"/>
  <c r="K636" i="15" s="1"/>
  <c r="N639" i="1" a="1"/>
  <c r="N639" i="1" s="1"/>
  <c r="L636" i="15" s="1"/>
  <c r="R639" i="1"/>
  <c r="S639" i="1" a="1"/>
  <c r="S639" i="1" s="1"/>
  <c r="D636" i="15" s="1"/>
  <c r="T639" i="1" a="1"/>
  <c r="T639" i="1" s="1"/>
  <c r="E636" i="15" s="1"/>
  <c r="U639" i="1" a="1"/>
  <c r="U639" i="1" s="1"/>
  <c r="AI639" i="1"/>
  <c r="BB639" i="1" s="1"/>
  <c r="AJ639" i="1"/>
  <c r="AK639" i="1"/>
  <c r="K639" i="10" s="1"/>
  <c r="AL639" i="1"/>
  <c r="AO639" i="1"/>
  <c r="AP639" i="1"/>
  <c r="M639" i="10" s="1"/>
  <c r="AQ639" i="1"/>
  <c r="BR639" i="1"/>
  <c r="BS639" i="1"/>
  <c r="BT639" i="1"/>
  <c r="A640" i="1"/>
  <c r="C640" i="1"/>
  <c r="G640" i="1"/>
  <c r="M640" i="1" a="1"/>
  <c r="M640" i="1" s="1"/>
  <c r="K637" i="15" s="1"/>
  <c r="N640" i="1" a="1"/>
  <c r="N640" i="1" s="1"/>
  <c r="L637" i="15" s="1"/>
  <c r="R640" i="1"/>
  <c r="S640" i="1" a="1"/>
  <c r="S640" i="1" s="1"/>
  <c r="D637" i="15" s="1"/>
  <c r="T640" i="1" a="1"/>
  <c r="T640" i="1" s="1"/>
  <c r="E637" i="15" s="1"/>
  <c r="U640" i="1" a="1"/>
  <c r="U640" i="1" s="1"/>
  <c r="AI640" i="1"/>
  <c r="BB640" i="1" s="1"/>
  <c r="AJ640" i="1"/>
  <c r="AK640" i="1"/>
  <c r="K640" i="10" s="1"/>
  <c r="AL640" i="1"/>
  <c r="AO640" i="1"/>
  <c r="AP640" i="1"/>
  <c r="M640" i="10" s="1"/>
  <c r="AQ640" i="1"/>
  <c r="BR640" i="1"/>
  <c r="BS640" i="1"/>
  <c r="BT640" i="1"/>
  <c r="A641" i="1"/>
  <c r="C641" i="1"/>
  <c r="G641" i="1"/>
  <c r="M641" i="1" a="1"/>
  <c r="M641" i="1" s="1"/>
  <c r="K638" i="15" s="1"/>
  <c r="N641" i="1" a="1"/>
  <c r="N641" i="1" s="1"/>
  <c r="L638" i="15" s="1"/>
  <c r="R641" i="1"/>
  <c r="S641" i="1" a="1"/>
  <c r="S641" i="1" s="1"/>
  <c r="D638" i="15" s="1"/>
  <c r="T641" i="1" a="1"/>
  <c r="T641" i="1" s="1"/>
  <c r="E638" i="15" s="1"/>
  <c r="U641" i="1" a="1"/>
  <c r="U641" i="1" s="1"/>
  <c r="AI641" i="1"/>
  <c r="BB641" i="1" s="1"/>
  <c r="AJ641" i="1"/>
  <c r="AK641" i="1"/>
  <c r="K641" i="10" s="1"/>
  <c r="AL641" i="1"/>
  <c r="AO641" i="1"/>
  <c r="AP641" i="1"/>
  <c r="M641" i="10" s="1"/>
  <c r="AQ641" i="1"/>
  <c r="BR641" i="1"/>
  <c r="BS641" i="1"/>
  <c r="BT641" i="1"/>
  <c r="A642" i="1"/>
  <c r="C642" i="1"/>
  <c r="G642" i="1"/>
  <c r="M642" i="1" a="1"/>
  <c r="M642" i="1" s="1"/>
  <c r="K639" i="15" s="1"/>
  <c r="N642" i="1" a="1"/>
  <c r="N642" i="1" s="1"/>
  <c r="L639" i="15" s="1"/>
  <c r="R642" i="1"/>
  <c r="S642" i="1" a="1"/>
  <c r="S642" i="1" s="1"/>
  <c r="D639" i="15" s="1"/>
  <c r="T642" i="1" a="1"/>
  <c r="T642" i="1" s="1"/>
  <c r="E639" i="15" s="1"/>
  <c r="U642" i="1" a="1"/>
  <c r="U642" i="1" s="1"/>
  <c r="AI642" i="1"/>
  <c r="BB642" i="1" s="1"/>
  <c r="AJ642" i="1"/>
  <c r="AK642" i="1"/>
  <c r="K642" i="10" s="1"/>
  <c r="AL642" i="1"/>
  <c r="AO642" i="1"/>
  <c r="AP642" i="1"/>
  <c r="M642" i="10" s="1"/>
  <c r="AQ642" i="1"/>
  <c r="BR642" i="1"/>
  <c r="BS642" i="1"/>
  <c r="BT642" i="1"/>
  <c r="A643" i="1"/>
  <c r="C643" i="1"/>
  <c r="G643" i="1"/>
  <c r="M643" i="1" a="1"/>
  <c r="M643" i="1" s="1"/>
  <c r="K640" i="15" s="1"/>
  <c r="N643" i="1" a="1"/>
  <c r="N643" i="1" s="1"/>
  <c r="L640" i="15" s="1"/>
  <c r="R643" i="1"/>
  <c r="S643" i="1" a="1"/>
  <c r="S643" i="1" s="1"/>
  <c r="D640" i="15" s="1"/>
  <c r="T643" i="1" a="1"/>
  <c r="T643" i="1" s="1"/>
  <c r="E640" i="15" s="1"/>
  <c r="U643" i="1" a="1"/>
  <c r="U643" i="1" s="1"/>
  <c r="AI643" i="1"/>
  <c r="BB643" i="1" s="1"/>
  <c r="AJ643" i="1"/>
  <c r="AK643" i="1"/>
  <c r="K643" i="10" s="1"/>
  <c r="AL643" i="1"/>
  <c r="AO643" i="1"/>
  <c r="AP643" i="1"/>
  <c r="M643" i="10" s="1"/>
  <c r="AQ643" i="1"/>
  <c r="BR643" i="1"/>
  <c r="BS643" i="1"/>
  <c r="BT643" i="1"/>
  <c r="A644" i="1"/>
  <c r="C644" i="1"/>
  <c r="G644" i="1"/>
  <c r="M644" i="1" a="1"/>
  <c r="M644" i="1" s="1"/>
  <c r="K641" i="15" s="1"/>
  <c r="N644" i="1" a="1"/>
  <c r="N644" i="1" s="1"/>
  <c r="L641" i="15" s="1"/>
  <c r="R644" i="1"/>
  <c r="S644" i="1" a="1"/>
  <c r="S644" i="1" s="1"/>
  <c r="D641" i="15" s="1"/>
  <c r="T644" i="1" a="1"/>
  <c r="T644" i="1" s="1"/>
  <c r="E641" i="15" s="1"/>
  <c r="U644" i="1" a="1"/>
  <c r="U644" i="1" s="1"/>
  <c r="AI644" i="1"/>
  <c r="BB644" i="1" s="1"/>
  <c r="AJ644" i="1"/>
  <c r="AK644" i="1"/>
  <c r="K644" i="10" s="1"/>
  <c r="AL644" i="1"/>
  <c r="AO644" i="1"/>
  <c r="AP644" i="1"/>
  <c r="M644" i="10" s="1"/>
  <c r="AQ644" i="1"/>
  <c r="BR644" i="1"/>
  <c r="BS644" i="1"/>
  <c r="BT644" i="1"/>
  <c r="A645" i="1"/>
  <c r="C645" i="1"/>
  <c r="G645" i="1"/>
  <c r="M645" i="1" a="1"/>
  <c r="M645" i="1" s="1"/>
  <c r="K642" i="15" s="1"/>
  <c r="N645" i="1" a="1"/>
  <c r="N645" i="1" s="1"/>
  <c r="L642" i="15" s="1"/>
  <c r="R645" i="1"/>
  <c r="S645" i="1" a="1"/>
  <c r="S645" i="1" s="1"/>
  <c r="D642" i="15" s="1"/>
  <c r="T645" i="1" a="1"/>
  <c r="T645" i="1" s="1"/>
  <c r="E642" i="15" s="1"/>
  <c r="U645" i="1" a="1"/>
  <c r="U645" i="1" s="1"/>
  <c r="AI645" i="1"/>
  <c r="BB645" i="1" s="1"/>
  <c r="AJ645" i="1"/>
  <c r="AK645" i="1"/>
  <c r="K645" i="10" s="1"/>
  <c r="AL645" i="1"/>
  <c r="AO645" i="1"/>
  <c r="AP645" i="1"/>
  <c r="M645" i="10" s="1"/>
  <c r="AQ645" i="1"/>
  <c r="BR645" i="1"/>
  <c r="BS645" i="1"/>
  <c r="BT645" i="1"/>
  <c r="A646" i="1"/>
  <c r="C646" i="1"/>
  <c r="G646" i="1"/>
  <c r="M646" i="1" a="1"/>
  <c r="M646" i="1" s="1"/>
  <c r="K643" i="15" s="1"/>
  <c r="N646" i="1" a="1"/>
  <c r="N646" i="1" s="1"/>
  <c r="L643" i="15" s="1"/>
  <c r="R646" i="1"/>
  <c r="S646" i="1" a="1"/>
  <c r="S646" i="1" s="1"/>
  <c r="D643" i="15" s="1"/>
  <c r="T646" i="1" a="1"/>
  <c r="T646" i="1" s="1"/>
  <c r="E643" i="15" s="1"/>
  <c r="U646" i="1" a="1"/>
  <c r="U646" i="1" s="1"/>
  <c r="AI646" i="1"/>
  <c r="BB646" i="1" s="1"/>
  <c r="AJ646" i="1"/>
  <c r="AK646" i="1"/>
  <c r="K646" i="10" s="1"/>
  <c r="AL646" i="1"/>
  <c r="AO646" i="1"/>
  <c r="AP646" i="1"/>
  <c r="M646" i="10" s="1"/>
  <c r="AQ646" i="1"/>
  <c r="BR646" i="1"/>
  <c r="BS646" i="1"/>
  <c r="BT646" i="1"/>
  <c r="A647" i="1"/>
  <c r="C647" i="1"/>
  <c r="G647" i="1"/>
  <c r="M647" i="1" a="1"/>
  <c r="M647" i="1" s="1"/>
  <c r="K644" i="15" s="1"/>
  <c r="N647" i="1" a="1"/>
  <c r="N647" i="1" s="1"/>
  <c r="L644" i="15" s="1"/>
  <c r="R647" i="1"/>
  <c r="S647" i="1" a="1"/>
  <c r="S647" i="1" s="1"/>
  <c r="D644" i="15" s="1"/>
  <c r="T647" i="1" a="1"/>
  <c r="T647" i="1" s="1"/>
  <c r="E644" i="15" s="1"/>
  <c r="U647" i="1" a="1"/>
  <c r="U647" i="1" s="1"/>
  <c r="AI647" i="1"/>
  <c r="BB647" i="1" s="1"/>
  <c r="AJ647" i="1"/>
  <c r="AK647" i="1"/>
  <c r="K647" i="10" s="1"/>
  <c r="AL647" i="1"/>
  <c r="AO647" i="1"/>
  <c r="AP647" i="1"/>
  <c r="M647" i="10" s="1"/>
  <c r="AQ647" i="1"/>
  <c r="BR647" i="1"/>
  <c r="BS647" i="1"/>
  <c r="BT647" i="1"/>
  <c r="A648" i="1"/>
  <c r="C648" i="1"/>
  <c r="G648" i="1"/>
  <c r="M648" i="1" a="1"/>
  <c r="M648" i="1" s="1"/>
  <c r="K645" i="15" s="1"/>
  <c r="N648" i="1" a="1"/>
  <c r="N648" i="1" s="1"/>
  <c r="L645" i="15" s="1"/>
  <c r="R648" i="1"/>
  <c r="S648" i="1" a="1"/>
  <c r="S648" i="1" s="1"/>
  <c r="D645" i="15" s="1"/>
  <c r="T648" i="1" a="1"/>
  <c r="T648" i="1" s="1"/>
  <c r="E645" i="15" s="1"/>
  <c r="U648" i="1" a="1"/>
  <c r="U648" i="1" s="1"/>
  <c r="AI648" i="1"/>
  <c r="BB648" i="1" s="1"/>
  <c r="AJ648" i="1"/>
  <c r="AK648" i="1"/>
  <c r="K648" i="10" s="1"/>
  <c r="AL648" i="1"/>
  <c r="AO648" i="1"/>
  <c r="AP648" i="1"/>
  <c r="M648" i="10" s="1"/>
  <c r="AQ648" i="1"/>
  <c r="BR648" i="1"/>
  <c r="BS648" i="1"/>
  <c r="BT648" i="1"/>
  <c r="A649" i="1"/>
  <c r="C649" i="1"/>
  <c r="G649" i="1"/>
  <c r="M649" i="1" a="1"/>
  <c r="M649" i="1" s="1"/>
  <c r="K646" i="15" s="1"/>
  <c r="N649" i="1" a="1"/>
  <c r="N649" i="1" s="1"/>
  <c r="L646" i="15" s="1"/>
  <c r="R649" i="1"/>
  <c r="S649" i="1" a="1"/>
  <c r="S649" i="1" s="1"/>
  <c r="D646" i="15" s="1"/>
  <c r="T649" i="1" a="1"/>
  <c r="T649" i="1" s="1"/>
  <c r="E646" i="15" s="1"/>
  <c r="U649" i="1" a="1"/>
  <c r="U649" i="1" s="1"/>
  <c r="AI649" i="1"/>
  <c r="BB649" i="1" s="1"/>
  <c r="AJ649" i="1"/>
  <c r="AK649" i="1"/>
  <c r="K649" i="10" s="1"/>
  <c r="AL649" i="1"/>
  <c r="AO649" i="1"/>
  <c r="AP649" i="1"/>
  <c r="M649" i="10" s="1"/>
  <c r="AQ649" i="1"/>
  <c r="BR649" i="1"/>
  <c r="BS649" i="1"/>
  <c r="BT649" i="1"/>
  <c r="A650" i="1"/>
  <c r="C650" i="1"/>
  <c r="G650" i="1"/>
  <c r="M650" i="1" a="1"/>
  <c r="M650" i="1" s="1"/>
  <c r="K647" i="15" s="1"/>
  <c r="N650" i="1" a="1"/>
  <c r="N650" i="1" s="1"/>
  <c r="L647" i="15" s="1"/>
  <c r="R650" i="1"/>
  <c r="S650" i="1" a="1"/>
  <c r="S650" i="1" s="1"/>
  <c r="D647" i="15" s="1"/>
  <c r="T650" i="1" a="1"/>
  <c r="T650" i="1" s="1"/>
  <c r="E647" i="15" s="1"/>
  <c r="U650" i="1" a="1"/>
  <c r="U650" i="1" s="1"/>
  <c r="AI650" i="1"/>
  <c r="BB650" i="1" s="1"/>
  <c r="AJ650" i="1"/>
  <c r="AK650" i="1"/>
  <c r="K650" i="10" s="1"/>
  <c r="AL650" i="1"/>
  <c r="AO650" i="1"/>
  <c r="AP650" i="1"/>
  <c r="M650" i="10" s="1"/>
  <c r="AQ650" i="1"/>
  <c r="BR650" i="1"/>
  <c r="BS650" i="1"/>
  <c r="BT650" i="1"/>
  <c r="A651" i="1"/>
  <c r="C651" i="1"/>
  <c r="G651" i="1"/>
  <c r="M651" i="1" a="1"/>
  <c r="M651" i="1" s="1"/>
  <c r="K648" i="15" s="1"/>
  <c r="N651" i="1" a="1"/>
  <c r="N651" i="1" s="1"/>
  <c r="L648" i="15" s="1"/>
  <c r="R651" i="1"/>
  <c r="S651" i="1" a="1"/>
  <c r="S651" i="1" s="1"/>
  <c r="D648" i="15" s="1"/>
  <c r="T651" i="1" a="1"/>
  <c r="T651" i="1" s="1"/>
  <c r="E648" i="15" s="1"/>
  <c r="U651" i="1" a="1"/>
  <c r="U651" i="1" s="1"/>
  <c r="AI651" i="1"/>
  <c r="BB651" i="1" s="1"/>
  <c r="AJ651" i="1"/>
  <c r="AK651" i="1"/>
  <c r="K651" i="10" s="1"/>
  <c r="AL651" i="1"/>
  <c r="AO651" i="1"/>
  <c r="AP651" i="1"/>
  <c r="M651" i="10" s="1"/>
  <c r="AQ651" i="1"/>
  <c r="BR651" i="1"/>
  <c r="BS651" i="1"/>
  <c r="BT651" i="1"/>
  <c r="A652" i="1"/>
  <c r="C652" i="1"/>
  <c r="G652" i="1"/>
  <c r="M652" i="1" a="1"/>
  <c r="M652" i="1" s="1"/>
  <c r="K649" i="15" s="1"/>
  <c r="N652" i="1" a="1"/>
  <c r="N652" i="1" s="1"/>
  <c r="L649" i="15" s="1"/>
  <c r="R652" i="1"/>
  <c r="S652" i="1" a="1"/>
  <c r="S652" i="1" s="1"/>
  <c r="D649" i="15" s="1"/>
  <c r="T652" i="1" a="1"/>
  <c r="T652" i="1" s="1"/>
  <c r="E649" i="15" s="1"/>
  <c r="U652" i="1" a="1"/>
  <c r="U652" i="1" s="1"/>
  <c r="AI652" i="1"/>
  <c r="BB652" i="1" s="1"/>
  <c r="AJ652" i="1"/>
  <c r="AK652" i="1"/>
  <c r="K652" i="10" s="1"/>
  <c r="AL652" i="1"/>
  <c r="AO652" i="1"/>
  <c r="AP652" i="1"/>
  <c r="M652" i="10" s="1"/>
  <c r="AQ652" i="1"/>
  <c r="BR652" i="1"/>
  <c r="BS652" i="1"/>
  <c r="BT652" i="1"/>
  <c r="A653" i="1"/>
  <c r="C653" i="1"/>
  <c r="G653" i="1"/>
  <c r="M653" i="1" a="1"/>
  <c r="M653" i="1" s="1"/>
  <c r="K650" i="15" s="1"/>
  <c r="N653" i="1" a="1"/>
  <c r="N653" i="1" s="1"/>
  <c r="L650" i="15" s="1"/>
  <c r="R653" i="1"/>
  <c r="S653" i="1" a="1"/>
  <c r="S653" i="1" s="1"/>
  <c r="D650" i="15" s="1"/>
  <c r="T653" i="1" a="1"/>
  <c r="T653" i="1" s="1"/>
  <c r="E650" i="15" s="1"/>
  <c r="U653" i="1" a="1"/>
  <c r="U653" i="1" s="1"/>
  <c r="AI653" i="1"/>
  <c r="BB653" i="1" s="1"/>
  <c r="AJ653" i="1"/>
  <c r="AK653" i="1"/>
  <c r="K653" i="10" s="1"/>
  <c r="AL653" i="1"/>
  <c r="AO653" i="1"/>
  <c r="AP653" i="1"/>
  <c r="M653" i="10" s="1"/>
  <c r="AQ653" i="1"/>
  <c r="BR653" i="1"/>
  <c r="BS653" i="1"/>
  <c r="BT653" i="1"/>
  <c r="A654" i="1"/>
  <c r="C654" i="1"/>
  <c r="G654" i="1"/>
  <c r="M654" i="1" a="1"/>
  <c r="M654" i="1" s="1"/>
  <c r="K651" i="15" s="1"/>
  <c r="N654" i="1" a="1"/>
  <c r="N654" i="1" s="1"/>
  <c r="L651" i="15" s="1"/>
  <c r="R654" i="1"/>
  <c r="S654" i="1" a="1"/>
  <c r="S654" i="1" s="1"/>
  <c r="D651" i="15" s="1"/>
  <c r="T654" i="1" a="1"/>
  <c r="T654" i="1" s="1"/>
  <c r="E651" i="15" s="1"/>
  <c r="U654" i="1" a="1"/>
  <c r="U654" i="1" s="1"/>
  <c r="AI654" i="1"/>
  <c r="BB654" i="1" s="1"/>
  <c r="AJ654" i="1"/>
  <c r="AK654" i="1"/>
  <c r="K654" i="10" s="1"/>
  <c r="AL654" i="1"/>
  <c r="AO654" i="1"/>
  <c r="AP654" i="1"/>
  <c r="M654" i="10" s="1"/>
  <c r="AQ654" i="1"/>
  <c r="BR654" i="1"/>
  <c r="BS654" i="1"/>
  <c r="BT654" i="1"/>
  <c r="A655" i="1"/>
  <c r="C655" i="1"/>
  <c r="G655" i="1"/>
  <c r="M655" i="1" a="1"/>
  <c r="M655" i="1" s="1"/>
  <c r="K652" i="15" s="1"/>
  <c r="N655" i="1" a="1"/>
  <c r="N655" i="1" s="1"/>
  <c r="L652" i="15" s="1"/>
  <c r="R655" i="1"/>
  <c r="S655" i="1" a="1"/>
  <c r="S655" i="1" s="1"/>
  <c r="D652" i="15" s="1"/>
  <c r="T655" i="1" a="1"/>
  <c r="T655" i="1" s="1"/>
  <c r="E652" i="15" s="1"/>
  <c r="U655" i="1" a="1"/>
  <c r="U655" i="1" s="1"/>
  <c r="AI655" i="1"/>
  <c r="BB655" i="1" s="1"/>
  <c r="AJ655" i="1"/>
  <c r="AK655" i="1"/>
  <c r="K655" i="10" s="1"/>
  <c r="AL655" i="1"/>
  <c r="AO655" i="1"/>
  <c r="AP655" i="1"/>
  <c r="M655" i="10" s="1"/>
  <c r="AQ655" i="1"/>
  <c r="BR655" i="1"/>
  <c r="BS655" i="1"/>
  <c r="BT655" i="1"/>
  <c r="A656" i="1"/>
  <c r="C656" i="1"/>
  <c r="G656" i="1"/>
  <c r="M656" i="1" a="1"/>
  <c r="M656" i="1" s="1"/>
  <c r="K653" i="15" s="1"/>
  <c r="N656" i="1" a="1"/>
  <c r="N656" i="1" s="1"/>
  <c r="L653" i="15" s="1"/>
  <c r="R656" i="1"/>
  <c r="S656" i="1" a="1"/>
  <c r="S656" i="1" s="1"/>
  <c r="D653" i="15" s="1"/>
  <c r="T656" i="1" a="1"/>
  <c r="T656" i="1" s="1"/>
  <c r="E653" i="15" s="1"/>
  <c r="U656" i="1" a="1"/>
  <c r="U656" i="1" s="1"/>
  <c r="AI656" i="1"/>
  <c r="BB656" i="1" s="1"/>
  <c r="AJ656" i="1"/>
  <c r="AK656" i="1"/>
  <c r="K656" i="10" s="1"/>
  <c r="AL656" i="1"/>
  <c r="AO656" i="1"/>
  <c r="AP656" i="1"/>
  <c r="M656" i="10" s="1"/>
  <c r="AQ656" i="1"/>
  <c r="BR656" i="1"/>
  <c r="BS656" i="1"/>
  <c r="BT656" i="1"/>
  <c r="A657" i="1"/>
  <c r="C657" i="1"/>
  <c r="G657" i="1"/>
  <c r="M657" i="1" a="1"/>
  <c r="M657" i="1" s="1"/>
  <c r="K654" i="15" s="1"/>
  <c r="N657" i="1" a="1"/>
  <c r="N657" i="1" s="1"/>
  <c r="L654" i="15" s="1"/>
  <c r="R657" i="1"/>
  <c r="S657" i="1" a="1"/>
  <c r="S657" i="1" s="1"/>
  <c r="D654" i="15" s="1"/>
  <c r="T657" i="1" a="1"/>
  <c r="T657" i="1" s="1"/>
  <c r="E654" i="15" s="1"/>
  <c r="U657" i="1" a="1"/>
  <c r="U657" i="1" s="1"/>
  <c r="AI657" i="1"/>
  <c r="BB657" i="1" s="1"/>
  <c r="AJ657" i="1"/>
  <c r="AK657" i="1"/>
  <c r="K657" i="10" s="1"/>
  <c r="AL657" i="1"/>
  <c r="AO657" i="1"/>
  <c r="AP657" i="1"/>
  <c r="M657" i="10" s="1"/>
  <c r="AQ657" i="1"/>
  <c r="BR657" i="1"/>
  <c r="BS657" i="1"/>
  <c r="BT657" i="1"/>
  <c r="A658" i="1"/>
  <c r="C658" i="1"/>
  <c r="G658" i="1"/>
  <c r="M658" i="1" a="1"/>
  <c r="M658" i="1" s="1"/>
  <c r="K655" i="15" s="1"/>
  <c r="N658" i="1" a="1"/>
  <c r="N658" i="1" s="1"/>
  <c r="L655" i="15" s="1"/>
  <c r="R658" i="1"/>
  <c r="S658" i="1" a="1"/>
  <c r="S658" i="1" s="1"/>
  <c r="D655" i="15" s="1"/>
  <c r="T658" i="1" a="1"/>
  <c r="T658" i="1" s="1"/>
  <c r="E655" i="15" s="1"/>
  <c r="U658" i="1" a="1"/>
  <c r="U658" i="1" s="1"/>
  <c r="AI658" i="1"/>
  <c r="BB658" i="1" s="1"/>
  <c r="AJ658" i="1"/>
  <c r="AK658" i="1"/>
  <c r="K658" i="10" s="1"/>
  <c r="AL658" i="1"/>
  <c r="AO658" i="1"/>
  <c r="AP658" i="1"/>
  <c r="M658" i="10" s="1"/>
  <c r="AQ658" i="1"/>
  <c r="BR658" i="1"/>
  <c r="BS658" i="1"/>
  <c r="BT658" i="1"/>
  <c r="A659" i="1"/>
  <c r="C659" i="1"/>
  <c r="G659" i="1"/>
  <c r="M659" i="1" a="1"/>
  <c r="M659" i="1" s="1"/>
  <c r="K656" i="15" s="1"/>
  <c r="N659" i="1" a="1"/>
  <c r="N659" i="1" s="1"/>
  <c r="L656" i="15" s="1"/>
  <c r="R659" i="1"/>
  <c r="S659" i="1" a="1"/>
  <c r="S659" i="1" s="1"/>
  <c r="D656" i="15" s="1"/>
  <c r="T659" i="1" a="1"/>
  <c r="T659" i="1" s="1"/>
  <c r="E656" i="15" s="1"/>
  <c r="U659" i="1" a="1"/>
  <c r="U659" i="1" s="1"/>
  <c r="AI659" i="1"/>
  <c r="BB659" i="1" s="1"/>
  <c r="AJ659" i="1"/>
  <c r="AK659" i="1"/>
  <c r="K659" i="10" s="1"/>
  <c r="AL659" i="1"/>
  <c r="AO659" i="1"/>
  <c r="AP659" i="1"/>
  <c r="M659" i="10" s="1"/>
  <c r="AQ659" i="1"/>
  <c r="BR659" i="1"/>
  <c r="BS659" i="1"/>
  <c r="BT659" i="1"/>
  <c r="A660" i="1"/>
  <c r="C660" i="1"/>
  <c r="G660" i="1"/>
  <c r="M660" i="1" a="1"/>
  <c r="M660" i="1" s="1"/>
  <c r="K657" i="15" s="1"/>
  <c r="N660" i="1" a="1"/>
  <c r="N660" i="1" s="1"/>
  <c r="L657" i="15" s="1"/>
  <c r="R660" i="1"/>
  <c r="S660" i="1" a="1"/>
  <c r="S660" i="1" s="1"/>
  <c r="D657" i="15" s="1"/>
  <c r="T660" i="1" a="1"/>
  <c r="T660" i="1" s="1"/>
  <c r="E657" i="15" s="1"/>
  <c r="U660" i="1" a="1"/>
  <c r="U660" i="1" s="1"/>
  <c r="AI660" i="1"/>
  <c r="BB660" i="1" s="1"/>
  <c r="AJ660" i="1"/>
  <c r="AK660" i="1"/>
  <c r="K660" i="10" s="1"/>
  <c r="AL660" i="1"/>
  <c r="AO660" i="1"/>
  <c r="AP660" i="1"/>
  <c r="M660" i="10" s="1"/>
  <c r="AQ660" i="1"/>
  <c r="BR660" i="1"/>
  <c r="BS660" i="1"/>
  <c r="BT660" i="1"/>
  <c r="A661" i="1"/>
  <c r="C661" i="1"/>
  <c r="G661" i="1"/>
  <c r="M661" i="1" a="1"/>
  <c r="M661" i="1" s="1"/>
  <c r="K658" i="15" s="1"/>
  <c r="N661" i="1" a="1"/>
  <c r="N661" i="1" s="1"/>
  <c r="L658" i="15" s="1"/>
  <c r="R661" i="1"/>
  <c r="S661" i="1" a="1"/>
  <c r="S661" i="1" s="1"/>
  <c r="D658" i="15" s="1"/>
  <c r="T661" i="1" a="1"/>
  <c r="T661" i="1" s="1"/>
  <c r="E658" i="15" s="1"/>
  <c r="U661" i="1" a="1"/>
  <c r="U661" i="1" s="1"/>
  <c r="AI661" i="1"/>
  <c r="BB661" i="1" s="1"/>
  <c r="AJ661" i="1"/>
  <c r="AK661" i="1"/>
  <c r="K661" i="10" s="1"/>
  <c r="AL661" i="1"/>
  <c r="AO661" i="1"/>
  <c r="AP661" i="1"/>
  <c r="M661" i="10" s="1"/>
  <c r="AQ661" i="1"/>
  <c r="BR661" i="1"/>
  <c r="BS661" i="1"/>
  <c r="BT661" i="1"/>
  <c r="A662" i="1"/>
  <c r="C662" i="1"/>
  <c r="G662" i="1"/>
  <c r="M662" i="1" a="1"/>
  <c r="M662" i="1" s="1"/>
  <c r="K659" i="15" s="1"/>
  <c r="N662" i="1" a="1"/>
  <c r="N662" i="1" s="1"/>
  <c r="L659" i="15" s="1"/>
  <c r="R662" i="1"/>
  <c r="S662" i="1" a="1"/>
  <c r="S662" i="1" s="1"/>
  <c r="D659" i="15" s="1"/>
  <c r="T662" i="1" a="1"/>
  <c r="T662" i="1" s="1"/>
  <c r="E659" i="15" s="1"/>
  <c r="U662" i="1" a="1"/>
  <c r="U662" i="1" s="1"/>
  <c r="AI662" i="1"/>
  <c r="BB662" i="1" s="1"/>
  <c r="AJ662" i="1"/>
  <c r="AK662" i="1"/>
  <c r="K662" i="10" s="1"/>
  <c r="AL662" i="1"/>
  <c r="AO662" i="1"/>
  <c r="AP662" i="1"/>
  <c r="M662" i="10" s="1"/>
  <c r="AQ662" i="1"/>
  <c r="BR662" i="1"/>
  <c r="BS662" i="1"/>
  <c r="BT662" i="1"/>
  <c r="A663" i="1"/>
  <c r="C663" i="1"/>
  <c r="G663" i="1"/>
  <c r="M663" i="1" a="1"/>
  <c r="M663" i="1" s="1"/>
  <c r="K660" i="15" s="1"/>
  <c r="N663" i="1" a="1"/>
  <c r="N663" i="1" s="1"/>
  <c r="L660" i="15" s="1"/>
  <c r="R663" i="1"/>
  <c r="S663" i="1" a="1"/>
  <c r="S663" i="1" s="1"/>
  <c r="D660" i="15" s="1"/>
  <c r="T663" i="1" a="1"/>
  <c r="T663" i="1" s="1"/>
  <c r="E660" i="15" s="1"/>
  <c r="U663" i="1" a="1"/>
  <c r="U663" i="1" s="1"/>
  <c r="AI663" i="1"/>
  <c r="BB663" i="1" s="1"/>
  <c r="AJ663" i="1"/>
  <c r="AK663" i="1"/>
  <c r="K663" i="10" s="1"/>
  <c r="AL663" i="1"/>
  <c r="AO663" i="1"/>
  <c r="AP663" i="1"/>
  <c r="M663" i="10" s="1"/>
  <c r="AQ663" i="1"/>
  <c r="BR663" i="1"/>
  <c r="BS663" i="1"/>
  <c r="BT663" i="1"/>
  <c r="A664" i="1"/>
  <c r="C664" i="1"/>
  <c r="G664" i="1"/>
  <c r="M664" i="1" a="1"/>
  <c r="M664" i="1" s="1"/>
  <c r="K661" i="15" s="1"/>
  <c r="N664" i="1" a="1"/>
  <c r="N664" i="1" s="1"/>
  <c r="L661" i="15" s="1"/>
  <c r="R664" i="1"/>
  <c r="S664" i="1" a="1"/>
  <c r="S664" i="1" s="1"/>
  <c r="D661" i="15" s="1"/>
  <c r="T664" i="1" a="1"/>
  <c r="T664" i="1" s="1"/>
  <c r="E661" i="15" s="1"/>
  <c r="U664" i="1" a="1"/>
  <c r="U664" i="1" s="1"/>
  <c r="AI664" i="1"/>
  <c r="BB664" i="1" s="1"/>
  <c r="AJ664" i="1"/>
  <c r="AK664" i="1"/>
  <c r="K664" i="10" s="1"/>
  <c r="AL664" i="1"/>
  <c r="AO664" i="1"/>
  <c r="AP664" i="1"/>
  <c r="M664" i="10" s="1"/>
  <c r="AQ664" i="1"/>
  <c r="BR664" i="1"/>
  <c r="BS664" i="1"/>
  <c r="BT664" i="1"/>
  <c r="A665" i="1"/>
  <c r="C665" i="1"/>
  <c r="G665" i="1"/>
  <c r="M665" i="1" a="1"/>
  <c r="M665" i="1" s="1"/>
  <c r="K662" i="15" s="1"/>
  <c r="N665" i="1" a="1"/>
  <c r="N665" i="1" s="1"/>
  <c r="L662" i="15" s="1"/>
  <c r="R665" i="1"/>
  <c r="S665" i="1" a="1"/>
  <c r="S665" i="1" s="1"/>
  <c r="D662" i="15" s="1"/>
  <c r="T665" i="1" a="1"/>
  <c r="T665" i="1" s="1"/>
  <c r="E662" i="15" s="1"/>
  <c r="U665" i="1" a="1"/>
  <c r="U665" i="1" s="1"/>
  <c r="AI665" i="1"/>
  <c r="BB665" i="1" s="1"/>
  <c r="AJ665" i="1"/>
  <c r="AK665" i="1"/>
  <c r="K665" i="10" s="1"/>
  <c r="AL665" i="1"/>
  <c r="AO665" i="1"/>
  <c r="AP665" i="1"/>
  <c r="M665" i="10" s="1"/>
  <c r="AQ665" i="1"/>
  <c r="BR665" i="1"/>
  <c r="BS665" i="1"/>
  <c r="BT665" i="1"/>
  <c r="A666" i="1"/>
  <c r="C666" i="1"/>
  <c r="G666" i="1"/>
  <c r="M666" i="1" a="1"/>
  <c r="M666" i="1" s="1"/>
  <c r="K663" i="15" s="1"/>
  <c r="N666" i="1" a="1"/>
  <c r="N666" i="1" s="1"/>
  <c r="L663" i="15" s="1"/>
  <c r="R666" i="1"/>
  <c r="S666" i="1" a="1"/>
  <c r="S666" i="1" s="1"/>
  <c r="D663" i="15" s="1"/>
  <c r="T666" i="1" a="1"/>
  <c r="T666" i="1" s="1"/>
  <c r="E663" i="15" s="1"/>
  <c r="U666" i="1" a="1"/>
  <c r="U666" i="1" s="1"/>
  <c r="AI666" i="1"/>
  <c r="BB666" i="1" s="1"/>
  <c r="AJ666" i="1"/>
  <c r="AK666" i="1"/>
  <c r="K666" i="10" s="1"/>
  <c r="AL666" i="1"/>
  <c r="AO666" i="1"/>
  <c r="AP666" i="1"/>
  <c r="M666" i="10" s="1"/>
  <c r="AQ666" i="1"/>
  <c r="BR666" i="1"/>
  <c r="BS666" i="1"/>
  <c r="BT666" i="1"/>
  <c r="A667" i="1"/>
  <c r="C667" i="1"/>
  <c r="G667" i="1"/>
  <c r="M667" i="1" a="1"/>
  <c r="M667" i="1" s="1"/>
  <c r="K664" i="15" s="1"/>
  <c r="N667" i="1" a="1"/>
  <c r="N667" i="1" s="1"/>
  <c r="L664" i="15" s="1"/>
  <c r="R667" i="1"/>
  <c r="S667" i="1" a="1"/>
  <c r="S667" i="1" s="1"/>
  <c r="D664" i="15" s="1"/>
  <c r="T667" i="1" a="1"/>
  <c r="T667" i="1" s="1"/>
  <c r="E664" i="15" s="1"/>
  <c r="U667" i="1" a="1"/>
  <c r="U667" i="1" s="1"/>
  <c r="AI667" i="1"/>
  <c r="BB667" i="1" s="1"/>
  <c r="AJ667" i="1"/>
  <c r="AK667" i="1"/>
  <c r="K667" i="10" s="1"/>
  <c r="AL667" i="1"/>
  <c r="AO667" i="1"/>
  <c r="AP667" i="1"/>
  <c r="M667" i="10" s="1"/>
  <c r="AQ667" i="1"/>
  <c r="BR667" i="1"/>
  <c r="BS667" i="1"/>
  <c r="BT667" i="1"/>
  <c r="A668" i="1"/>
  <c r="C668" i="1"/>
  <c r="G668" i="1"/>
  <c r="M668" i="1" a="1"/>
  <c r="M668" i="1" s="1"/>
  <c r="K665" i="15" s="1"/>
  <c r="N668" i="1" a="1"/>
  <c r="N668" i="1" s="1"/>
  <c r="L665" i="15" s="1"/>
  <c r="R668" i="1"/>
  <c r="S668" i="1" a="1"/>
  <c r="S668" i="1" s="1"/>
  <c r="D665" i="15" s="1"/>
  <c r="T668" i="1" a="1"/>
  <c r="T668" i="1" s="1"/>
  <c r="E665" i="15" s="1"/>
  <c r="U668" i="1" a="1"/>
  <c r="U668" i="1" s="1"/>
  <c r="AI668" i="1"/>
  <c r="BB668" i="1" s="1"/>
  <c r="AJ668" i="1"/>
  <c r="AK668" i="1"/>
  <c r="K668" i="10" s="1"/>
  <c r="AL668" i="1"/>
  <c r="AO668" i="1"/>
  <c r="AP668" i="1"/>
  <c r="M668" i="10" s="1"/>
  <c r="AQ668" i="1"/>
  <c r="BR668" i="1"/>
  <c r="BS668" i="1"/>
  <c r="BT668" i="1"/>
  <c r="A669" i="1"/>
  <c r="C669" i="1"/>
  <c r="G669" i="1"/>
  <c r="M669" i="1" a="1"/>
  <c r="M669" i="1" s="1"/>
  <c r="K666" i="15" s="1"/>
  <c r="N669" i="1" a="1"/>
  <c r="N669" i="1" s="1"/>
  <c r="L666" i="15" s="1"/>
  <c r="R669" i="1"/>
  <c r="S669" i="1" a="1"/>
  <c r="S669" i="1" s="1"/>
  <c r="D666" i="15" s="1"/>
  <c r="T669" i="1" a="1"/>
  <c r="T669" i="1" s="1"/>
  <c r="E666" i="15" s="1"/>
  <c r="U669" i="1" a="1"/>
  <c r="U669" i="1" s="1"/>
  <c r="AI669" i="1"/>
  <c r="BB669" i="1" s="1"/>
  <c r="AJ669" i="1"/>
  <c r="AK669" i="1"/>
  <c r="K669" i="10" s="1"/>
  <c r="AL669" i="1"/>
  <c r="AO669" i="1"/>
  <c r="AP669" i="1"/>
  <c r="M669" i="10" s="1"/>
  <c r="AQ669" i="1"/>
  <c r="BR669" i="1"/>
  <c r="BS669" i="1"/>
  <c r="BT669" i="1"/>
  <c r="A670" i="1"/>
  <c r="C670" i="1"/>
  <c r="G670" i="1"/>
  <c r="M670" i="1" a="1"/>
  <c r="M670" i="1" s="1"/>
  <c r="K667" i="15" s="1"/>
  <c r="N670" i="1" a="1"/>
  <c r="N670" i="1" s="1"/>
  <c r="L667" i="15" s="1"/>
  <c r="R670" i="1"/>
  <c r="S670" i="1" a="1"/>
  <c r="S670" i="1" s="1"/>
  <c r="D667" i="15" s="1"/>
  <c r="T670" i="1" a="1"/>
  <c r="T670" i="1" s="1"/>
  <c r="E667" i="15" s="1"/>
  <c r="U670" i="1" a="1"/>
  <c r="U670" i="1" s="1"/>
  <c r="AI670" i="1"/>
  <c r="BB670" i="1" s="1"/>
  <c r="AJ670" i="1"/>
  <c r="AK670" i="1"/>
  <c r="K670" i="10" s="1"/>
  <c r="AL670" i="1"/>
  <c r="AO670" i="1"/>
  <c r="AP670" i="1"/>
  <c r="M670" i="10" s="1"/>
  <c r="AQ670" i="1"/>
  <c r="BR670" i="1"/>
  <c r="BS670" i="1"/>
  <c r="BT670" i="1"/>
  <c r="A671" i="1"/>
  <c r="C671" i="1"/>
  <c r="G671" i="1"/>
  <c r="M671" i="1" a="1"/>
  <c r="M671" i="1" s="1"/>
  <c r="K668" i="15" s="1"/>
  <c r="N671" i="1" a="1"/>
  <c r="N671" i="1" s="1"/>
  <c r="L668" i="15" s="1"/>
  <c r="R671" i="1"/>
  <c r="S671" i="1" a="1"/>
  <c r="S671" i="1" s="1"/>
  <c r="D668" i="15" s="1"/>
  <c r="T671" i="1" a="1"/>
  <c r="T671" i="1" s="1"/>
  <c r="E668" i="15" s="1"/>
  <c r="U671" i="1" a="1"/>
  <c r="U671" i="1" s="1"/>
  <c r="AI671" i="1"/>
  <c r="BB671" i="1" s="1"/>
  <c r="AJ671" i="1"/>
  <c r="AK671" i="1"/>
  <c r="K671" i="10" s="1"/>
  <c r="AL671" i="1"/>
  <c r="AO671" i="1"/>
  <c r="AP671" i="1"/>
  <c r="M671" i="10" s="1"/>
  <c r="AQ671" i="1"/>
  <c r="BR671" i="1"/>
  <c r="BS671" i="1"/>
  <c r="BT671" i="1"/>
  <c r="A672" i="1"/>
  <c r="C672" i="1"/>
  <c r="G672" i="1"/>
  <c r="M672" i="1" a="1"/>
  <c r="M672" i="1" s="1"/>
  <c r="K669" i="15" s="1"/>
  <c r="N672" i="1" a="1"/>
  <c r="N672" i="1" s="1"/>
  <c r="L669" i="15" s="1"/>
  <c r="R672" i="1"/>
  <c r="S672" i="1" a="1"/>
  <c r="S672" i="1" s="1"/>
  <c r="D669" i="15" s="1"/>
  <c r="T672" i="1" a="1"/>
  <c r="T672" i="1" s="1"/>
  <c r="E669" i="15" s="1"/>
  <c r="U672" i="1" a="1"/>
  <c r="U672" i="1" s="1"/>
  <c r="AI672" i="1"/>
  <c r="BB672" i="1" s="1"/>
  <c r="AJ672" i="1"/>
  <c r="AK672" i="1"/>
  <c r="K672" i="10" s="1"/>
  <c r="AL672" i="1"/>
  <c r="AO672" i="1"/>
  <c r="AP672" i="1"/>
  <c r="M672" i="10" s="1"/>
  <c r="AQ672" i="1"/>
  <c r="BR672" i="1"/>
  <c r="BS672" i="1"/>
  <c r="BT672" i="1"/>
  <c r="A673" i="1"/>
  <c r="C673" i="1"/>
  <c r="G673" i="1"/>
  <c r="M673" i="1" a="1"/>
  <c r="M673" i="1" s="1"/>
  <c r="K670" i="15" s="1"/>
  <c r="N673" i="1" a="1"/>
  <c r="N673" i="1" s="1"/>
  <c r="L670" i="15" s="1"/>
  <c r="R673" i="1"/>
  <c r="S673" i="1" a="1"/>
  <c r="S673" i="1" s="1"/>
  <c r="D670" i="15" s="1"/>
  <c r="T673" i="1" a="1"/>
  <c r="T673" i="1" s="1"/>
  <c r="E670" i="15" s="1"/>
  <c r="U673" i="1" a="1"/>
  <c r="U673" i="1" s="1"/>
  <c r="AI673" i="1"/>
  <c r="BB673" i="1" s="1"/>
  <c r="AJ673" i="1"/>
  <c r="AK673" i="1"/>
  <c r="K673" i="10" s="1"/>
  <c r="AL673" i="1"/>
  <c r="AO673" i="1"/>
  <c r="AP673" i="1"/>
  <c r="M673" i="10" s="1"/>
  <c r="AQ673" i="1"/>
  <c r="BR673" i="1"/>
  <c r="BS673" i="1"/>
  <c r="BT673" i="1"/>
  <c r="A674" i="1"/>
  <c r="C674" i="1"/>
  <c r="G674" i="1"/>
  <c r="M674" i="1" a="1"/>
  <c r="M674" i="1" s="1"/>
  <c r="K671" i="15" s="1"/>
  <c r="N674" i="1" a="1"/>
  <c r="N674" i="1" s="1"/>
  <c r="L671" i="15" s="1"/>
  <c r="R674" i="1"/>
  <c r="S674" i="1" a="1"/>
  <c r="S674" i="1" s="1"/>
  <c r="D671" i="15" s="1"/>
  <c r="T674" i="1" a="1"/>
  <c r="T674" i="1" s="1"/>
  <c r="E671" i="15" s="1"/>
  <c r="U674" i="1" a="1"/>
  <c r="U674" i="1" s="1"/>
  <c r="AI674" i="1"/>
  <c r="BB674" i="1" s="1"/>
  <c r="AJ674" i="1"/>
  <c r="AK674" i="1"/>
  <c r="K674" i="10" s="1"/>
  <c r="AL674" i="1"/>
  <c r="AO674" i="1"/>
  <c r="AP674" i="1"/>
  <c r="M674" i="10" s="1"/>
  <c r="AQ674" i="1"/>
  <c r="BR674" i="1"/>
  <c r="BS674" i="1"/>
  <c r="BT674" i="1"/>
  <c r="A675" i="1"/>
  <c r="C675" i="1"/>
  <c r="G675" i="1"/>
  <c r="M675" i="1" a="1"/>
  <c r="M675" i="1" s="1"/>
  <c r="K672" i="15" s="1"/>
  <c r="N675" i="1" a="1"/>
  <c r="N675" i="1" s="1"/>
  <c r="L672" i="15" s="1"/>
  <c r="R675" i="1"/>
  <c r="S675" i="1" a="1"/>
  <c r="S675" i="1" s="1"/>
  <c r="D672" i="15" s="1"/>
  <c r="T675" i="1" a="1"/>
  <c r="T675" i="1" s="1"/>
  <c r="E672" i="15" s="1"/>
  <c r="U675" i="1" a="1"/>
  <c r="U675" i="1" s="1"/>
  <c r="AI675" i="1"/>
  <c r="BB675" i="1" s="1"/>
  <c r="AJ675" i="1"/>
  <c r="AK675" i="1"/>
  <c r="K675" i="10" s="1"/>
  <c r="AL675" i="1"/>
  <c r="AO675" i="1"/>
  <c r="AP675" i="1"/>
  <c r="M675" i="10" s="1"/>
  <c r="AQ675" i="1"/>
  <c r="BR675" i="1"/>
  <c r="BS675" i="1"/>
  <c r="BT675" i="1"/>
  <c r="A676" i="1"/>
  <c r="C676" i="1"/>
  <c r="G676" i="1"/>
  <c r="M676" i="1" a="1"/>
  <c r="M676" i="1" s="1"/>
  <c r="K673" i="15" s="1"/>
  <c r="N676" i="1" a="1"/>
  <c r="N676" i="1" s="1"/>
  <c r="L673" i="15" s="1"/>
  <c r="R676" i="1"/>
  <c r="S676" i="1" a="1"/>
  <c r="S676" i="1" s="1"/>
  <c r="D673" i="15" s="1"/>
  <c r="T676" i="1" a="1"/>
  <c r="T676" i="1" s="1"/>
  <c r="E673" i="15" s="1"/>
  <c r="U676" i="1" a="1"/>
  <c r="U676" i="1" s="1"/>
  <c r="AI676" i="1"/>
  <c r="BB676" i="1" s="1"/>
  <c r="AJ676" i="1"/>
  <c r="AK676" i="1"/>
  <c r="K676" i="10" s="1"/>
  <c r="AL676" i="1"/>
  <c r="AO676" i="1"/>
  <c r="AP676" i="1"/>
  <c r="M676" i="10" s="1"/>
  <c r="AQ676" i="1"/>
  <c r="BR676" i="1"/>
  <c r="BS676" i="1"/>
  <c r="BT676" i="1"/>
  <c r="A677" i="1"/>
  <c r="C677" i="1"/>
  <c r="G677" i="1"/>
  <c r="M677" i="1" a="1"/>
  <c r="M677" i="1" s="1"/>
  <c r="K674" i="15" s="1"/>
  <c r="N677" i="1" a="1"/>
  <c r="N677" i="1" s="1"/>
  <c r="L674" i="15" s="1"/>
  <c r="R677" i="1"/>
  <c r="S677" i="1" a="1"/>
  <c r="S677" i="1" s="1"/>
  <c r="D674" i="15" s="1"/>
  <c r="T677" i="1" a="1"/>
  <c r="T677" i="1" s="1"/>
  <c r="E674" i="15" s="1"/>
  <c r="U677" i="1" a="1"/>
  <c r="U677" i="1" s="1"/>
  <c r="AI677" i="1"/>
  <c r="BB677" i="1" s="1"/>
  <c r="AJ677" i="1"/>
  <c r="AK677" i="1"/>
  <c r="K677" i="10" s="1"/>
  <c r="AL677" i="1"/>
  <c r="AO677" i="1"/>
  <c r="AP677" i="1"/>
  <c r="M677" i="10" s="1"/>
  <c r="AQ677" i="1"/>
  <c r="BR677" i="1"/>
  <c r="BS677" i="1"/>
  <c r="BT677" i="1"/>
  <c r="A678" i="1"/>
  <c r="C678" i="1"/>
  <c r="G678" i="1"/>
  <c r="M678" i="1" a="1"/>
  <c r="M678" i="1" s="1"/>
  <c r="K675" i="15" s="1"/>
  <c r="N678" i="1" a="1"/>
  <c r="N678" i="1" s="1"/>
  <c r="L675" i="15" s="1"/>
  <c r="R678" i="1"/>
  <c r="S678" i="1" a="1"/>
  <c r="S678" i="1" s="1"/>
  <c r="D675" i="15" s="1"/>
  <c r="T678" i="1" a="1"/>
  <c r="T678" i="1" s="1"/>
  <c r="E675" i="15" s="1"/>
  <c r="U678" i="1" a="1"/>
  <c r="U678" i="1" s="1"/>
  <c r="AI678" i="1"/>
  <c r="BB678" i="1" s="1"/>
  <c r="AJ678" i="1"/>
  <c r="AK678" i="1"/>
  <c r="K678" i="10" s="1"/>
  <c r="AL678" i="1"/>
  <c r="AO678" i="1"/>
  <c r="AP678" i="1"/>
  <c r="M678" i="10" s="1"/>
  <c r="AQ678" i="1"/>
  <c r="BR678" i="1"/>
  <c r="BS678" i="1"/>
  <c r="BT678" i="1"/>
  <c r="A679" i="1"/>
  <c r="C679" i="1"/>
  <c r="G679" i="1"/>
  <c r="M679" i="1" a="1"/>
  <c r="M679" i="1" s="1"/>
  <c r="K676" i="15" s="1"/>
  <c r="N679" i="1" a="1"/>
  <c r="N679" i="1" s="1"/>
  <c r="L676" i="15" s="1"/>
  <c r="R679" i="1"/>
  <c r="S679" i="1" a="1"/>
  <c r="S679" i="1" s="1"/>
  <c r="D676" i="15" s="1"/>
  <c r="T679" i="1" a="1"/>
  <c r="T679" i="1" s="1"/>
  <c r="E676" i="15" s="1"/>
  <c r="U679" i="1" a="1"/>
  <c r="U679" i="1" s="1"/>
  <c r="AI679" i="1"/>
  <c r="BB679" i="1" s="1"/>
  <c r="AJ679" i="1"/>
  <c r="AK679" i="1"/>
  <c r="K679" i="10" s="1"/>
  <c r="AL679" i="1"/>
  <c r="AO679" i="1"/>
  <c r="AP679" i="1"/>
  <c r="M679" i="10" s="1"/>
  <c r="AQ679" i="1"/>
  <c r="BR679" i="1"/>
  <c r="BS679" i="1"/>
  <c r="BT679" i="1"/>
  <c r="A680" i="1"/>
  <c r="C680" i="1"/>
  <c r="G680" i="1"/>
  <c r="M680" i="1" a="1"/>
  <c r="M680" i="1" s="1"/>
  <c r="K677" i="15" s="1"/>
  <c r="N680" i="1" a="1"/>
  <c r="N680" i="1" s="1"/>
  <c r="L677" i="15" s="1"/>
  <c r="R680" i="1"/>
  <c r="S680" i="1" a="1"/>
  <c r="S680" i="1" s="1"/>
  <c r="D677" i="15" s="1"/>
  <c r="T680" i="1" a="1"/>
  <c r="T680" i="1" s="1"/>
  <c r="E677" i="15" s="1"/>
  <c r="U680" i="1" a="1"/>
  <c r="U680" i="1" s="1"/>
  <c r="AI680" i="1"/>
  <c r="BB680" i="1" s="1"/>
  <c r="AJ680" i="1"/>
  <c r="AK680" i="1"/>
  <c r="K680" i="10" s="1"/>
  <c r="AL680" i="1"/>
  <c r="AO680" i="1"/>
  <c r="AP680" i="1"/>
  <c r="M680" i="10" s="1"/>
  <c r="AQ680" i="1"/>
  <c r="BR680" i="1"/>
  <c r="BS680" i="1"/>
  <c r="BT680" i="1"/>
  <c r="A681" i="1"/>
  <c r="C681" i="1"/>
  <c r="G681" i="1"/>
  <c r="M681" i="1" a="1"/>
  <c r="M681" i="1" s="1"/>
  <c r="K678" i="15" s="1"/>
  <c r="N681" i="1" a="1"/>
  <c r="N681" i="1" s="1"/>
  <c r="L678" i="15" s="1"/>
  <c r="R681" i="1"/>
  <c r="S681" i="1" a="1"/>
  <c r="S681" i="1" s="1"/>
  <c r="D678" i="15" s="1"/>
  <c r="T681" i="1" a="1"/>
  <c r="T681" i="1" s="1"/>
  <c r="E678" i="15" s="1"/>
  <c r="U681" i="1" a="1"/>
  <c r="U681" i="1" s="1"/>
  <c r="AI681" i="1"/>
  <c r="BB681" i="1" s="1"/>
  <c r="AJ681" i="1"/>
  <c r="AK681" i="1"/>
  <c r="K681" i="10" s="1"/>
  <c r="AL681" i="1"/>
  <c r="AO681" i="1"/>
  <c r="AP681" i="1"/>
  <c r="M681" i="10" s="1"/>
  <c r="AQ681" i="1"/>
  <c r="BR681" i="1"/>
  <c r="BS681" i="1"/>
  <c r="BT681" i="1"/>
  <c r="A682" i="1"/>
  <c r="C682" i="1"/>
  <c r="G682" i="1"/>
  <c r="M682" i="1" a="1"/>
  <c r="M682" i="1" s="1"/>
  <c r="K679" i="15" s="1"/>
  <c r="N682" i="1" a="1"/>
  <c r="N682" i="1" s="1"/>
  <c r="L679" i="15" s="1"/>
  <c r="R682" i="1"/>
  <c r="S682" i="1" a="1"/>
  <c r="S682" i="1" s="1"/>
  <c r="D679" i="15" s="1"/>
  <c r="T682" i="1" a="1"/>
  <c r="T682" i="1" s="1"/>
  <c r="E679" i="15" s="1"/>
  <c r="U682" i="1" a="1"/>
  <c r="U682" i="1" s="1"/>
  <c r="AI682" i="1"/>
  <c r="BB682" i="1" s="1"/>
  <c r="AJ682" i="1"/>
  <c r="AK682" i="1"/>
  <c r="K682" i="10" s="1"/>
  <c r="AL682" i="1"/>
  <c r="AO682" i="1"/>
  <c r="AP682" i="1"/>
  <c r="M682" i="10" s="1"/>
  <c r="AQ682" i="1"/>
  <c r="BR682" i="1"/>
  <c r="BS682" i="1"/>
  <c r="BT682" i="1"/>
  <c r="A683" i="1"/>
  <c r="C683" i="1"/>
  <c r="G683" i="1"/>
  <c r="M683" i="1" a="1"/>
  <c r="M683" i="1" s="1"/>
  <c r="K680" i="15" s="1"/>
  <c r="N683" i="1" a="1"/>
  <c r="N683" i="1" s="1"/>
  <c r="L680" i="15" s="1"/>
  <c r="R683" i="1"/>
  <c r="S683" i="1" a="1"/>
  <c r="S683" i="1" s="1"/>
  <c r="D680" i="15" s="1"/>
  <c r="T683" i="1" a="1"/>
  <c r="T683" i="1" s="1"/>
  <c r="E680" i="15" s="1"/>
  <c r="U683" i="1" a="1"/>
  <c r="U683" i="1" s="1"/>
  <c r="AI683" i="1"/>
  <c r="BB683" i="1" s="1"/>
  <c r="AJ683" i="1"/>
  <c r="AK683" i="1"/>
  <c r="K683" i="10" s="1"/>
  <c r="AL683" i="1"/>
  <c r="AO683" i="1"/>
  <c r="AP683" i="1"/>
  <c r="M683" i="10" s="1"/>
  <c r="AQ683" i="1"/>
  <c r="BR683" i="1"/>
  <c r="BS683" i="1"/>
  <c r="BT683" i="1"/>
  <c r="A684" i="1"/>
  <c r="C684" i="1"/>
  <c r="G684" i="1"/>
  <c r="M684" i="1" a="1"/>
  <c r="M684" i="1" s="1"/>
  <c r="K681" i="15" s="1"/>
  <c r="N684" i="1" a="1"/>
  <c r="N684" i="1" s="1"/>
  <c r="L681" i="15" s="1"/>
  <c r="R684" i="1"/>
  <c r="S684" i="1" a="1"/>
  <c r="S684" i="1" s="1"/>
  <c r="D681" i="15" s="1"/>
  <c r="T684" i="1" a="1"/>
  <c r="T684" i="1" s="1"/>
  <c r="E681" i="15" s="1"/>
  <c r="U684" i="1" a="1"/>
  <c r="U684" i="1" s="1"/>
  <c r="AI684" i="1"/>
  <c r="BB684" i="1" s="1"/>
  <c r="AJ684" i="1"/>
  <c r="AK684" i="1"/>
  <c r="K684" i="10" s="1"/>
  <c r="AL684" i="1"/>
  <c r="AO684" i="1"/>
  <c r="AP684" i="1"/>
  <c r="M684" i="10" s="1"/>
  <c r="AQ684" i="1"/>
  <c r="BR684" i="1"/>
  <c r="BS684" i="1"/>
  <c r="BT684" i="1"/>
  <c r="A685" i="1"/>
  <c r="C685" i="1"/>
  <c r="G685" i="1"/>
  <c r="M685" i="1" a="1"/>
  <c r="M685" i="1" s="1"/>
  <c r="K682" i="15" s="1"/>
  <c r="N685" i="1" a="1"/>
  <c r="N685" i="1" s="1"/>
  <c r="L682" i="15" s="1"/>
  <c r="R685" i="1"/>
  <c r="S685" i="1" a="1"/>
  <c r="S685" i="1" s="1"/>
  <c r="D682" i="15" s="1"/>
  <c r="T685" i="1" a="1"/>
  <c r="T685" i="1" s="1"/>
  <c r="E682" i="15" s="1"/>
  <c r="U685" i="1" a="1"/>
  <c r="U685" i="1" s="1"/>
  <c r="AI685" i="1"/>
  <c r="BB685" i="1" s="1"/>
  <c r="AJ685" i="1"/>
  <c r="AK685" i="1"/>
  <c r="K685" i="10" s="1"/>
  <c r="AL685" i="1"/>
  <c r="AO685" i="1"/>
  <c r="AP685" i="1"/>
  <c r="M685" i="10" s="1"/>
  <c r="AQ685" i="1"/>
  <c r="BR685" i="1"/>
  <c r="BS685" i="1"/>
  <c r="BT685" i="1"/>
  <c r="A686" i="1"/>
  <c r="C686" i="1"/>
  <c r="G686" i="1"/>
  <c r="M686" i="1" a="1"/>
  <c r="M686" i="1" s="1"/>
  <c r="K683" i="15" s="1"/>
  <c r="N686" i="1" a="1"/>
  <c r="N686" i="1" s="1"/>
  <c r="L683" i="15" s="1"/>
  <c r="R686" i="1"/>
  <c r="S686" i="1" a="1"/>
  <c r="S686" i="1" s="1"/>
  <c r="D683" i="15" s="1"/>
  <c r="T686" i="1" a="1"/>
  <c r="T686" i="1" s="1"/>
  <c r="E683" i="15" s="1"/>
  <c r="U686" i="1" a="1"/>
  <c r="U686" i="1" s="1"/>
  <c r="AI686" i="1"/>
  <c r="BB686" i="1" s="1"/>
  <c r="AJ686" i="1"/>
  <c r="AK686" i="1"/>
  <c r="K686" i="10" s="1"/>
  <c r="AL686" i="1"/>
  <c r="AO686" i="1"/>
  <c r="AP686" i="1"/>
  <c r="M686" i="10" s="1"/>
  <c r="AQ686" i="1"/>
  <c r="BR686" i="1"/>
  <c r="BS686" i="1"/>
  <c r="BT686" i="1"/>
  <c r="A687" i="1"/>
  <c r="C687" i="1"/>
  <c r="G687" i="1"/>
  <c r="M687" i="1" a="1"/>
  <c r="M687" i="1" s="1"/>
  <c r="K684" i="15" s="1"/>
  <c r="N687" i="1" a="1"/>
  <c r="N687" i="1" s="1"/>
  <c r="L684" i="15" s="1"/>
  <c r="R687" i="1"/>
  <c r="S687" i="1" a="1"/>
  <c r="S687" i="1" s="1"/>
  <c r="D684" i="15" s="1"/>
  <c r="T687" i="1" a="1"/>
  <c r="T687" i="1" s="1"/>
  <c r="E684" i="15" s="1"/>
  <c r="U687" i="1" a="1"/>
  <c r="U687" i="1" s="1"/>
  <c r="AI687" i="1"/>
  <c r="BB687" i="1" s="1"/>
  <c r="AJ687" i="1"/>
  <c r="AK687" i="1"/>
  <c r="K687" i="10" s="1"/>
  <c r="AL687" i="1"/>
  <c r="AO687" i="1"/>
  <c r="AP687" i="1"/>
  <c r="M687" i="10" s="1"/>
  <c r="AQ687" i="1"/>
  <c r="BR687" i="1"/>
  <c r="BS687" i="1"/>
  <c r="BT687" i="1"/>
  <c r="A688" i="1"/>
  <c r="C688" i="1"/>
  <c r="G688" i="1"/>
  <c r="M688" i="1" a="1"/>
  <c r="M688" i="1" s="1"/>
  <c r="K685" i="15" s="1"/>
  <c r="N688" i="1" a="1"/>
  <c r="N688" i="1" s="1"/>
  <c r="L685" i="15" s="1"/>
  <c r="R688" i="1"/>
  <c r="S688" i="1" a="1"/>
  <c r="S688" i="1" s="1"/>
  <c r="D685" i="15" s="1"/>
  <c r="T688" i="1" a="1"/>
  <c r="T688" i="1" s="1"/>
  <c r="E685" i="15" s="1"/>
  <c r="U688" i="1" a="1"/>
  <c r="U688" i="1" s="1"/>
  <c r="AI688" i="1"/>
  <c r="BB688" i="1" s="1"/>
  <c r="AJ688" i="1"/>
  <c r="AK688" i="1"/>
  <c r="K688" i="10" s="1"/>
  <c r="AL688" i="1"/>
  <c r="AO688" i="1"/>
  <c r="AP688" i="1"/>
  <c r="M688" i="10" s="1"/>
  <c r="AQ688" i="1"/>
  <c r="BR688" i="1"/>
  <c r="BS688" i="1"/>
  <c r="BT688" i="1"/>
  <c r="A689" i="1"/>
  <c r="C689" i="1"/>
  <c r="G689" i="1"/>
  <c r="M689" i="1" a="1"/>
  <c r="M689" i="1" s="1"/>
  <c r="K686" i="15" s="1"/>
  <c r="N689" i="1" a="1"/>
  <c r="N689" i="1" s="1"/>
  <c r="L686" i="15" s="1"/>
  <c r="R689" i="1"/>
  <c r="S689" i="1" a="1"/>
  <c r="S689" i="1" s="1"/>
  <c r="D686" i="15" s="1"/>
  <c r="T689" i="1" a="1"/>
  <c r="T689" i="1" s="1"/>
  <c r="E686" i="15" s="1"/>
  <c r="U689" i="1" a="1"/>
  <c r="U689" i="1" s="1"/>
  <c r="AI689" i="1"/>
  <c r="BB689" i="1" s="1"/>
  <c r="AJ689" i="1"/>
  <c r="AK689" i="1"/>
  <c r="K689" i="10" s="1"/>
  <c r="AL689" i="1"/>
  <c r="AO689" i="1"/>
  <c r="AP689" i="1"/>
  <c r="M689" i="10" s="1"/>
  <c r="AQ689" i="1"/>
  <c r="BR689" i="1"/>
  <c r="BS689" i="1"/>
  <c r="BT689" i="1"/>
  <c r="A690" i="1"/>
  <c r="C690" i="1"/>
  <c r="G690" i="1"/>
  <c r="M690" i="1" a="1"/>
  <c r="M690" i="1" s="1"/>
  <c r="K687" i="15" s="1"/>
  <c r="N690" i="1" a="1"/>
  <c r="N690" i="1" s="1"/>
  <c r="L687" i="15" s="1"/>
  <c r="R690" i="1"/>
  <c r="S690" i="1" a="1"/>
  <c r="S690" i="1" s="1"/>
  <c r="D687" i="15" s="1"/>
  <c r="T690" i="1" a="1"/>
  <c r="T690" i="1" s="1"/>
  <c r="E687" i="15" s="1"/>
  <c r="U690" i="1" a="1"/>
  <c r="U690" i="1" s="1"/>
  <c r="AI690" i="1"/>
  <c r="BB690" i="1" s="1"/>
  <c r="AJ690" i="1"/>
  <c r="AK690" i="1"/>
  <c r="K690" i="10" s="1"/>
  <c r="AL690" i="1"/>
  <c r="AO690" i="1"/>
  <c r="AP690" i="1"/>
  <c r="M690" i="10" s="1"/>
  <c r="AQ690" i="1"/>
  <c r="BR690" i="1"/>
  <c r="BS690" i="1"/>
  <c r="BT690" i="1"/>
  <c r="A691" i="1"/>
  <c r="C691" i="1"/>
  <c r="G691" i="1"/>
  <c r="M691" i="1" a="1"/>
  <c r="M691" i="1" s="1"/>
  <c r="K688" i="15" s="1"/>
  <c r="N691" i="1" a="1"/>
  <c r="N691" i="1" s="1"/>
  <c r="L688" i="15" s="1"/>
  <c r="R691" i="1"/>
  <c r="S691" i="1" a="1"/>
  <c r="S691" i="1" s="1"/>
  <c r="D688" i="15" s="1"/>
  <c r="T691" i="1" a="1"/>
  <c r="T691" i="1" s="1"/>
  <c r="E688" i="15" s="1"/>
  <c r="U691" i="1" a="1"/>
  <c r="U691" i="1" s="1"/>
  <c r="AI691" i="1"/>
  <c r="BB691" i="1" s="1"/>
  <c r="AJ691" i="1"/>
  <c r="AK691" i="1"/>
  <c r="K691" i="10" s="1"/>
  <c r="AL691" i="1"/>
  <c r="AO691" i="1"/>
  <c r="AP691" i="1"/>
  <c r="M691" i="10" s="1"/>
  <c r="AQ691" i="1"/>
  <c r="BR691" i="1"/>
  <c r="BS691" i="1"/>
  <c r="BT691" i="1"/>
  <c r="A692" i="1"/>
  <c r="C692" i="1"/>
  <c r="G692" i="1"/>
  <c r="M692" i="1" a="1"/>
  <c r="M692" i="1" s="1"/>
  <c r="K689" i="15" s="1"/>
  <c r="N692" i="1" a="1"/>
  <c r="N692" i="1" s="1"/>
  <c r="L689" i="15" s="1"/>
  <c r="R692" i="1"/>
  <c r="S692" i="1" a="1"/>
  <c r="S692" i="1" s="1"/>
  <c r="D689" i="15" s="1"/>
  <c r="T692" i="1" a="1"/>
  <c r="T692" i="1" s="1"/>
  <c r="E689" i="15" s="1"/>
  <c r="U692" i="1" a="1"/>
  <c r="U692" i="1" s="1"/>
  <c r="AI692" i="1"/>
  <c r="BB692" i="1" s="1"/>
  <c r="AJ692" i="1"/>
  <c r="AK692" i="1"/>
  <c r="K692" i="10" s="1"/>
  <c r="AL692" i="1"/>
  <c r="AO692" i="1"/>
  <c r="AP692" i="1"/>
  <c r="M692" i="10" s="1"/>
  <c r="AQ692" i="1"/>
  <c r="BR692" i="1"/>
  <c r="BS692" i="1"/>
  <c r="BT692" i="1"/>
  <c r="A693" i="1"/>
  <c r="C693" i="1"/>
  <c r="G693" i="1"/>
  <c r="M693" i="1" a="1"/>
  <c r="M693" i="1" s="1"/>
  <c r="K690" i="15" s="1"/>
  <c r="N693" i="1" a="1"/>
  <c r="N693" i="1" s="1"/>
  <c r="L690" i="15" s="1"/>
  <c r="R693" i="1"/>
  <c r="S693" i="1" a="1"/>
  <c r="S693" i="1" s="1"/>
  <c r="D690" i="15" s="1"/>
  <c r="T693" i="1" a="1"/>
  <c r="T693" i="1" s="1"/>
  <c r="E690" i="15" s="1"/>
  <c r="U693" i="1" a="1"/>
  <c r="U693" i="1" s="1"/>
  <c r="AI693" i="1"/>
  <c r="BB693" i="1" s="1"/>
  <c r="AJ693" i="1"/>
  <c r="AK693" i="1"/>
  <c r="K693" i="10" s="1"/>
  <c r="AL693" i="1"/>
  <c r="AO693" i="1"/>
  <c r="AP693" i="1"/>
  <c r="M693" i="10" s="1"/>
  <c r="AQ693" i="1"/>
  <c r="BR693" i="1"/>
  <c r="BS693" i="1"/>
  <c r="BT693" i="1"/>
  <c r="A694" i="1"/>
  <c r="C694" i="1"/>
  <c r="G694" i="1"/>
  <c r="M694" i="1" a="1"/>
  <c r="M694" i="1" s="1"/>
  <c r="K691" i="15" s="1"/>
  <c r="N694" i="1" a="1"/>
  <c r="N694" i="1" s="1"/>
  <c r="L691" i="15" s="1"/>
  <c r="R694" i="1"/>
  <c r="S694" i="1" a="1"/>
  <c r="S694" i="1" s="1"/>
  <c r="D691" i="15" s="1"/>
  <c r="T694" i="1" a="1"/>
  <c r="T694" i="1" s="1"/>
  <c r="E691" i="15" s="1"/>
  <c r="U694" i="1" a="1"/>
  <c r="U694" i="1" s="1"/>
  <c r="AI694" i="1"/>
  <c r="BB694" i="1" s="1"/>
  <c r="AJ694" i="1"/>
  <c r="AK694" i="1"/>
  <c r="K694" i="10" s="1"/>
  <c r="AL694" i="1"/>
  <c r="AO694" i="1"/>
  <c r="AP694" i="1"/>
  <c r="M694" i="10" s="1"/>
  <c r="AQ694" i="1"/>
  <c r="BR694" i="1"/>
  <c r="BS694" i="1"/>
  <c r="BT694" i="1"/>
  <c r="A695" i="1"/>
  <c r="C695" i="1"/>
  <c r="G695" i="1"/>
  <c r="M695" i="1" a="1"/>
  <c r="M695" i="1" s="1"/>
  <c r="K692" i="15" s="1"/>
  <c r="N695" i="1" a="1"/>
  <c r="N695" i="1" s="1"/>
  <c r="L692" i="15" s="1"/>
  <c r="R695" i="1"/>
  <c r="S695" i="1" a="1"/>
  <c r="S695" i="1" s="1"/>
  <c r="D692" i="15" s="1"/>
  <c r="T695" i="1" a="1"/>
  <c r="T695" i="1" s="1"/>
  <c r="E692" i="15" s="1"/>
  <c r="U695" i="1" a="1"/>
  <c r="U695" i="1" s="1"/>
  <c r="AI695" i="1"/>
  <c r="BB695" i="1" s="1"/>
  <c r="AJ695" i="1"/>
  <c r="AK695" i="1"/>
  <c r="K695" i="10" s="1"/>
  <c r="AL695" i="1"/>
  <c r="AO695" i="1"/>
  <c r="AP695" i="1"/>
  <c r="M695" i="10" s="1"/>
  <c r="AQ695" i="1"/>
  <c r="BR695" i="1"/>
  <c r="BS695" i="1"/>
  <c r="BT695" i="1"/>
  <c r="A696" i="1"/>
  <c r="C696" i="1"/>
  <c r="G696" i="1"/>
  <c r="M696" i="1" a="1"/>
  <c r="M696" i="1" s="1"/>
  <c r="K693" i="15" s="1"/>
  <c r="N696" i="1" a="1"/>
  <c r="N696" i="1" s="1"/>
  <c r="L693" i="15" s="1"/>
  <c r="R696" i="1"/>
  <c r="S696" i="1" a="1"/>
  <c r="S696" i="1" s="1"/>
  <c r="D693" i="15" s="1"/>
  <c r="T696" i="1" a="1"/>
  <c r="T696" i="1" s="1"/>
  <c r="E693" i="15" s="1"/>
  <c r="U696" i="1" a="1"/>
  <c r="U696" i="1" s="1"/>
  <c r="AI696" i="1"/>
  <c r="BB696" i="1" s="1"/>
  <c r="AJ696" i="1"/>
  <c r="AK696" i="1"/>
  <c r="K696" i="10" s="1"/>
  <c r="AL696" i="1"/>
  <c r="AO696" i="1"/>
  <c r="AP696" i="1"/>
  <c r="M696" i="10" s="1"/>
  <c r="AQ696" i="1"/>
  <c r="BR696" i="1"/>
  <c r="BS696" i="1"/>
  <c r="BT696" i="1"/>
  <c r="A697" i="1"/>
  <c r="C697" i="1"/>
  <c r="G697" i="1"/>
  <c r="M697" i="1" a="1"/>
  <c r="M697" i="1" s="1"/>
  <c r="K694" i="15" s="1"/>
  <c r="N697" i="1" a="1"/>
  <c r="N697" i="1" s="1"/>
  <c r="L694" i="15" s="1"/>
  <c r="R697" i="1"/>
  <c r="S697" i="1" a="1"/>
  <c r="S697" i="1" s="1"/>
  <c r="D694" i="15" s="1"/>
  <c r="T697" i="1" a="1"/>
  <c r="T697" i="1" s="1"/>
  <c r="E694" i="15" s="1"/>
  <c r="U697" i="1" a="1"/>
  <c r="U697" i="1" s="1"/>
  <c r="AI697" i="1"/>
  <c r="BB697" i="1" s="1"/>
  <c r="AJ697" i="1"/>
  <c r="AK697" i="1"/>
  <c r="K697" i="10" s="1"/>
  <c r="AL697" i="1"/>
  <c r="AO697" i="1"/>
  <c r="AP697" i="1"/>
  <c r="M697" i="10" s="1"/>
  <c r="AQ697" i="1"/>
  <c r="BR697" i="1"/>
  <c r="BS697" i="1"/>
  <c r="BT697" i="1"/>
  <c r="A698" i="1"/>
  <c r="C698" i="1"/>
  <c r="G698" i="1"/>
  <c r="M698" i="1" a="1"/>
  <c r="M698" i="1" s="1"/>
  <c r="K695" i="15" s="1"/>
  <c r="N698" i="1" a="1"/>
  <c r="N698" i="1" s="1"/>
  <c r="L695" i="15" s="1"/>
  <c r="R698" i="1"/>
  <c r="S698" i="1" a="1"/>
  <c r="S698" i="1" s="1"/>
  <c r="D695" i="15" s="1"/>
  <c r="T698" i="1" a="1"/>
  <c r="T698" i="1" s="1"/>
  <c r="E695" i="15" s="1"/>
  <c r="U698" i="1" a="1"/>
  <c r="U698" i="1" s="1"/>
  <c r="AI698" i="1"/>
  <c r="BB698" i="1" s="1"/>
  <c r="AJ698" i="1"/>
  <c r="AK698" i="1"/>
  <c r="K698" i="10" s="1"/>
  <c r="AL698" i="1"/>
  <c r="AO698" i="1"/>
  <c r="AP698" i="1"/>
  <c r="M698" i="10" s="1"/>
  <c r="AQ698" i="1"/>
  <c r="BR698" i="1"/>
  <c r="BS698" i="1"/>
  <c r="BT698" i="1"/>
  <c r="A699" i="1"/>
  <c r="C699" i="1"/>
  <c r="G699" i="1"/>
  <c r="M699" i="1" a="1"/>
  <c r="M699" i="1" s="1"/>
  <c r="K696" i="15" s="1"/>
  <c r="N699" i="1" a="1"/>
  <c r="N699" i="1" s="1"/>
  <c r="L696" i="15" s="1"/>
  <c r="R699" i="1"/>
  <c r="S699" i="1" a="1"/>
  <c r="S699" i="1" s="1"/>
  <c r="D696" i="15" s="1"/>
  <c r="T699" i="1" a="1"/>
  <c r="T699" i="1" s="1"/>
  <c r="E696" i="15" s="1"/>
  <c r="U699" i="1" a="1"/>
  <c r="U699" i="1" s="1"/>
  <c r="AI699" i="1"/>
  <c r="BB699" i="1" s="1"/>
  <c r="AJ699" i="1"/>
  <c r="AK699" i="1"/>
  <c r="K699" i="10" s="1"/>
  <c r="AL699" i="1"/>
  <c r="AO699" i="1"/>
  <c r="AP699" i="1"/>
  <c r="M699" i="10" s="1"/>
  <c r="AQ699" i="1"/>
  <c r="BR699" i="1"/>
  <c r="BS699" i="1"/>
  <c r="BT699" i="1"/>
  <c r="A700" i="1"/>
  <c r="C700" i="1"/>
  <c r="G700" i="1"/>
  <c r="M700" i="1" a="1"/>
  <c r="M700" i="1" s="1"/>
  <c r="K697" i="15" s="1"/>
  <c r="N700" i="1" a="1"/>
  <c r="N700" i="1" s="1"/>
  <c r="L697" i="15" s="1"/>
  <c r="R700" i="1"/>
  <c r="S700" i="1" a="1"/>
  <c r="S700" i="1" s="1"/>
  <c r="D697" i="15" s="1"/>
  <c r="T700" i="1" a="1"/>
  <c r="T700" i="1" s="1"/>
  <c r="E697" i="15" s="1"/>
  <c r="U700" i="1" a="1"/>
  <c r="U700" i="1" s="1"/>
  <c r="AI700" i="1"/>
  <c r="BB700" i="1" s="1"/>
  <c r="AJ700" i="1"/>
  <c r="AK700" i="1"/>
  <c r="K700" i="10" s="1"/>
  <c r="AL700" i="1"/>
  <c r="AO700" i="1"/>
  <c r="AP700" i="1"/>
  <c r="M700" i="10" s="1"/>
  <c r="AQ700" i="1"/>
  <c r="BR700" i="1"/>
  <c r="BS700" i="1"/>
  <c r="BT700" i="1"/>
  <c r="A701" i="1"/>
  <c r="C701" i="1"/>
  <c r="G701" i="1"/>
  <c r="M701" i="1" a="1"/>
  <c r="M701" i="1" s="1"/>
  <c r="K698" i="15" s="1"/>
  <c r="N701" i="1" a="1"/>
  <c r="N701" i="1" s="1"/>
  <c r="L698" i="15" s="1"/>
  <c r="R701" i="1"/>
  <c r="S701" i="1" a="1"/>
  <c r="S701" i="1" s="1"/>
  <c r="D698" i="15" s="1"/>
  <c r="T701" i="1" a="1"/>
  <c r="T701" i="1" s="1"/>
  <c r="E698" i="15" s="1"/>
  <c r="U701" i="1" a="1"/>
  <c r="U701" i="1" s="1"/>
  <c r="AI701" i="1"/>
  <c r="BB701" i="1" s="1"/>
  <c r="AJ701" i="1"/>
  <c r="AK701" i="1"/>
  <c r="K701" i="10" s="1"/>
  <c r="AL701" i="1"/>
  <c r="AO701" i="1"/>
  <c r="AP701" i="1"/>
  <c r="M701" i="10" s="1"/>
  <c r="AQ701" i="1"/>
  <c r="BR701" i="1"/>
  <c r="BS701" i="1"/>
  <c r="BT701" i="1"/>
  <c r="A702" i="1"/>
  <c r="C702" i="1"/>
  <c r="G702" i="1"/>
  <c r="M702" i="1" a="1"/>
  <c r="M702" i="1" s="1"/>
  <c r="K699" i="15" s="1"/>
  <c r="N702" i="1" a="1"/>
  <c r="N702" i="1" s="1"/>
  <c r="L699" i="15" s="1"/>
  <c r="R702" i="1"/>
  <c r="S702" i="1" a="1"/>
  <c r="S702" i="1" s="1"/>
  <c r="D699" i="15" s="1"/>
  <c r="T702" i="1" a="1"/>
  <c r="T702" i="1" s="1"/>
  <c r="E699" i="15" s="1"/>
  <c r="U702" i="1" a="1"/>
  <c r="U702" i="1" s="1"/>
  <c r="AI702" i="1"/>
  <c r="BB702" i="1" s="1"/>
  <c r="AJ702" i="1"/>
  <c r="AK702" i="1"/>
  <c r="K702" i="10" s="1"/>
  <c r="AL702" i="1"/>
  <c r="AO702" i="1"/>
  <c r="AP702" i="1"/>
  <c r="M702" i="10" s="1"/>
  <c r="AQ702" i="1"/>
  <c r="BR702" i="1"/>
  <c r="BS702" i="1"/>
  <c r="BT702" i="1"/>
  <c r="A703" i="1"/>
  <c r="C703" i="1"/>
  <c r="G703" i="1"/>
  <c r="M703" i="1" a="1"/>
  <c r="M703" i="1" s="1"/>
  <c r="K700" i="15" s="1"/>
  <c r="N703" i="1" a="1"/>
  <c r="N703" i="1" s="1"/>
  <c r="L700" i="15" s="1"/>
  <c r="R703" i="1"/>
  <c r="S703" i="1" a="1"/>
  <c r="S703" i="1" s="1"/>
  <c r="D700" i="15" s="1"/>
  <c r="T703" i="1" a="1"/>
  <c r="T703" i="1" s="1"/>
  <c r="E700" i="15" s="1"/>
  <c r="U703" i="1" a="1"/>
  <c r="U703" i="1" s="1"/>
  <c r="AI703" i="1"/>
  <c r="BB703" i="1" s="1"/>
  <c r="AJ703" i="1"/>
  <c r="AK703" i="1"/>
  <c r="K703" i="10" s="1"/>
  <c r="AL703" i="1"/>
  <c r="AO703" i="1"/>
  <c r="AP703" i="1"/>
  <c r="M703" i="10" s="1"/>
  <c r="AQ703" i="1"/>
  <c r="BR703" i="1"/>
  <c r="BS703" i="1"/>
  <c r="BT703" i="1"/>
  <c r="A704" i="1"/>
  <c r="C704" i="1"/>
  <c r="G704" i="1"/>
  <c r="M704" i="1" a="1"/>
  <c r="M704" i="1" s="1"/>
  <c r="K701" i="15" s="1"/>
  <c r="N704" i="1" a="1"/>
  <c r="N704" i="1" s="1"/>
  <c r="L701" i="15" s="1"/>
  <c r="R704" i="1"/>
  <c r="S704" i="1" a="1"/>
  <c r="S704" i="1" s="1"/>
  <c r="D701" i="15" s="1"/>
  <c r="T704" i="1" a="1"/>
  <c r="T704" i="1" s="1"/>
  <c r="E701" i="15" s="1"/>
  <c r="U704" i="1" a="1"/>
  <c r="U704" i="1" s="1"/>
  <c r="AI704" i="1"/>
  <c r="BB704" i="1" s="1"/>
  <c r="AJ704" i="1"/>
  <c r="AK704" i="1"/>
  <c r="K704" i="10" s="1"/>
  <c r="AL704" i="1"/>
  <c r="AO704" i="1"/>
  <c r="AP704" i="1"/>
  <c r="M704" i="10" s="1"/>
  <c r="AQ704" i="1"/>
  <c r="BR704" i="1"/>
  <c r="BS704" i="1"/>
  <c r="BT704" i="1"/>
  <c r="A705" i="1"/>
  <c r="C705" i="1"/>
  <c r="G705" i="1"/>
  <c r="M705" i="1" a="1"/>
  <c r="M705" i="1" s="1"/>
  <c r="K702" i="15" s="1"/>
  <c r="N705" i="1" a="1"/>
  <c r="N705" i="1" s="1"/>
  <c r="L702" i="15" s="1"/>
  <c r="R705" i="1"/>
  <c r="S705" i="1" a="1"/>
  <c r="S705" i="1" s="1"/>
  <c r="D702" i="15" s="1"/>
  <c r="T705" i="1" a="1"/>
  <c r="T705" i="1" s="1"/>
  <c r="E702" i="15" s="1"/>
  <c r="U705" i="1" a="1"/>
  <c r="U705" i="1" s="1"/>
  <c r="AI705" i="1"/>
  <c r="BB705" i="1" s="1"/>
  <c r="AJ705" i="1"/>
  <c r="AK705" i="1"/>
  <c r="K705" i="10" s="1"/>
  <c r="AL705" i="1"/>
  <c r="AO705" i="1"/>
  <c r="AP705" i="1"/>
  <c r="M705" i="10" s="1"/>
  <c r="AQ705" i="1"/>
  <c r="BR705" i="1"/>
  <c r="BS705" i="1"/>
  <c r="BT705" i="1"/>
  <c r="A706" i="1"/>
  <c r="C706" i="1"/>
  <c r="G706" i="1"/>
  <c r="M706" i="1" a="1"/>
  <c r="M706" i="1" s="1"/>
  <c r="K703" i="15" s="1"/>
  <c r="N706" i="1" a="1"/>
  <c r="N706" i="1" s="1"/>
  <c r="L703" i="15" s="1"/>
  <c r="R706" i="1"/>
  <c r="S706" i="1" a="1"/>
  <c r="S706" i="1" s="1"/>
  <c r="D703" i="15" s="1"/>
  <c r="T706" i="1" a="1"/>
  <c r="T706" i="1" s="1"/>
  <c r="E703" i="15" s="1"/>
  <c r="U706" i="1" a="1"/>
  <c r="U706" i="1" s="1"/>
  <c r="AI706" i="1"/>
  <c r="BB706" i="1" s="1"/>
  <c r="AJ706" i="1"/>
  <c r="AK706" i="1"/>
  <c r="K706" i="10" s="1"/>
  <c r="AL706" i="1"/>
  <c r="AO706" i="1"/>
  <c r="AP706" i="1"/>
  <c r="M706" i="10" s="1"/>
  <c r="AQ706" i="1"/>
  <c r="BR706" i="1"/>
  <c r="BS706" i="1"/>
  <c r="BT706" i="1"/>
  <c r="A707" i="1"/>
  <c r="C707" i="1"/>
  <c r="G707" i="1"/>
  <c r="M707" i="1" a="1"/>
  <c r="M707" i="1" s="1"/>
  <c r="K704" i="15" s="1"/>
  <c r="N707" i="1" a="1"/>
  <c r="N707" i="1" s="1"/>
  <c r="L704" i="15" s="1"/>
  <c r="R707" i="1"/>
  <c r="S707" i="1" a="1"/>
  <c r="S707" i="1" s="1"/>
  <c r="D704" i="15" s="1"/>
  <c r="T707" i="1" a="1"/>
  <c r="T707" i="1" s="1"/>
  <c r="E704" i="15" s="1"/>
  <c r="U707" i="1" a="1"/>
  <c r="U707" i="1" s="1"/>
  <c r="AI707" i="1"/>
  <c r="BB707" i="1" s="1"/>
  <c r="AJ707" i="1"/>
  <c r="AK707" i="1"/>
  <c r="K707" i="10" s="1"/>
  <c r="AL707" i="1"/>
  <c r="AO707" i="1"/>
  <c r="AP707" i="1"/>
  <c r="M707" i="10" s="1"/>
  <c r="AQ707" i="1"/>
  <c r="BR707" i="1"/>
  <c r="BS707" i="1"/>
  <c r="BT707" i="1"/>
  <c r="A708" i="1"/>
  <c r="C708" i="1"/>
  <c r="G708" i="1"/>
  <c r="M708" i="1" a="1"/>
  <c r="M708" i="1" s="1"/>
  <c r="K705" i="15" s="1"/>
  <c r="N708" i="1" a="1"/>
  <c r="N708" i="1" s="1"/>
  <c r="L705" i="15" s="1"/>
  <c r="R708" i="1"/>
  <c r="S708" i="1" a="1"/>
  <c r="S708" i="1" s="1"/>
  <c r="D705" i="15" s="1"/>
  <c r="T708" i="1" a="1"/>
  <c r="T708" i="1" s="1"/>
  <c r="E705" i="15" s="1"/>
  <c r="U708" i="1" a="1"/>
  <c r="U708" i="1" s="1"/>
  <c r="AI708" i="1"/>
  <c r="BB708" i="1" s="1"/>
  <c r="AJ708" i="1"/>
  <c r="AK708" i="1"/>
  <c r="K708" i="10" s="1"/>
  <c r="AL708" i="1"/>
  <c r="AO708" i="1"/>
  <c r="AP708" i="1"/>
  <c r="M708" i="10" s="1"/>
  <c r="AQ708" i="1"/>
  <c r="BR708" i="1"/>
  <c r="BS708" i="1"/>
  <c r="BT708" i="1"/>
  <c r="A709" i="1"/>
  <c r="C709" i="1"/>
  <c r="G709" i="1"/>
  <c r="M709" i="1" a="1"/>
  <c r="M709" i="1" s="1"/>
  <c r="K706" i="15" s="1"/>
  <c r="N709" i="1" a="1"/>
  <c r="N709" i="1" s="1"/>
  <c r="L706" i="15" s="1"/>
  <c r="R709" i="1"/>
  <c r="S709" i="1" a="1"/>
  <c r="S709" i="1" s="1"/>
  <c r="D706" i="15" s="1"/>
  <c r="T709" i="1" a="1"/>
  <c r="T709" i="1" s="1"/>
  <c r="E706" i="15" s="1"/>
  <c r="U709" i="1" a="1"/>
  <c r="U709" i="1" s="1"/>
  <c r="AI709" i="1"/>
  <c r="BB709" i="1" s="1"/>
  <c r="AJ709" i="1"/>
  <c r="AK709" i="1"/>
  <c r="K709" i="10" s="1"/>
  <c r="AL709" i="1"/>
  <c r="AO709" i="1"/>
  <c r="AP709" i="1"/>
  <c r="M709" i="10" s="1"/>
  <c r="AQ709" i="1"/>
  <c r="BR709" i="1"/>
  <c r="BS709" i="1"/>
  <c r="BT709" i="1"/>
  <c r="A710" i="1"/>
  <c r="C710" i="1"/>
  <c r="G710" i="1"/>
  <c r="M710" i="1" a="1"/>
  <c r="M710" i="1" s="1"/>
  <c r="K707" i="15" s="1"/>
  <c r="N710" i="1" a="1"/>
  <c r="N710" i="1" s="1"/>
  <c r="L707" i="15" s="1"/>
  <c r="R710" i="1"/>
  <c r="S710" i="1" a="1"/>
  <c r="S710" i="1" s="1"/>
  <c r="D707" i="15" s="1"/>
  <c r="T710" i="1" a="1"/>
  <c r="T710" i="1" s="1"/>
  <c r="E707" i="15" s="1"/>
  <c r="U710" i="1" a="1"/>
  <c r="U710" i="1" s="1"/>
  <c r="AI710" i="1"/>
  <c r="BB710" i="1" s="1"/>
  <c r="AJ710" i="1"/>
  <c r="AK710" i="1"/>
  <c r="K710" i="10" s="1"/>
  <c r="AL710" i="1"/>
  <c r="AO710" i="1"/>
  <c r="AP710" i="1"/>
  <c r="M710" i="10" s="1"/>
  <c r="AQ710" i="1"/>
  <c r="BR710" i="1"/>
  <c r="BS710" i="1"/>
  <c r="BT710" i="1"/>
  <c r="A711" i="1"/>
  <c r="C711" i="1"/>
  <c r="G711" i="1"/>
  <c r="M711" i="1" a="1"/>
  <c r="M711" i="1" s="1"/>
  <c r="K708" i="15" s="1"/>
  <c r="N711" i="1" a="1"/>
  <c r="N711" i="1" s="1"/>
  <c r="L708" i="15" s="1"/>
  <c r="R711" i="1"/>
  <c r="S711" i="1" a="1"/>
  <c r="S711" i="1" s="1"/>
  <c r="D708" i="15" s="1"/>
  <c r="T711" i="1" a="1"/>
  <c r="T711" i="1" s="1"/>
  <c r="E708" i="15" s="1"/>
  <c r="U711" i="1" a="1"/>
  <c r="U711" i="1" s="1"/>
  <c r="AI711" i="1"/>
  <c r="BB711" i="1" s="1"/>
  <c r="AJ711" i="1"/>
  <c r="AK711" i="1"/>
  <c r="K711" i="10" s="1"/>
  <c r="AL711" i="1"/>
  <c r="AO711" i="1"/>
  <c r="AP711" i="1"/>
  <c r="M711" i="10" s="1"/>
  <c r="AQ711" i="1"/>
  <c r="BR711" i="1"/>
  <c r="BS711" i="1"/>
  <c r="BT711" i="1"/>
  <c r="A712" i="1"/>
  <c r="C712" i="1"/>
  <c r="G712" i="1"/>
  <c r="M712" i="1" a="1"/>
  <c r="M712" i="1" s="1"/>
  <c r="K709" i="15" s="1"/>
  <c r="N712" i="1" a="1"/>
  <c r="N712" i="1" s="1"/>
  <c r="L709" i="15" s="1"/>
  <c r="R712" i="1"/>
  <c r="S712" i="1" a="1"/>
  <c r="S712" i="1" s="1"/>
  <c r="D709" i="15" s="1"/>
  <c r="T712" i="1" a="1"/>
  <c r="T712" i="1" s="1"/>
  <c r="E709" i="15" s="1"/>
  <c r="U712" i="1" a="1"/>
  <c r="U712" i="1" s="1"/>
  <c r="AI712" i="1"/>
  <c r="BB712" i="1" s="1"/>
  <c r="AJ712" i="1"/>
  <c r="AK712" i="1"/>
  <c r="K712" i="10" s="1"/>
  <c r="AL712" i="1"/>
  <c r="AO712" i="1"/>
  <c r="AP712" i="1"/>
  <c r="M712" i="10" s="1"/>
  <c r="AQ712" i="1"/>
  <c r="BR712" i="1"/>
  <c r="BS712" i="1"/>
  <c r="BT712" i="1"/>
  <c r="A713" i="1"/>
  <c r="C713" i="1"/>
  <c r="G713" i="1"/>
  <c r="M713" i="1" a="1"/>
  <c r="M713" i="1" s="1"/>
  <c r="K710" i="15" s="1"/>
  <c r="N713" i="1" a="1"/>
  <c r="N713" i="1" s="1"/>
  <c r="L710" i="15" s="1"/>
  <c r="R713" i="1"/>
  <c r="S713" i="1" a="1"/>
  <c r="S713" i="1" s="1"/>
  <c r="D710" i="15" s="1"/>
  <c r="T713" i="1" a="1"/>
  <c r="T713" i="1" s="1"/>
  <c r="E710" i="15" s="1"/>
  <c r="U713" i="1" a="1"/>
  <c r="U713" i="1" s="1"/>
  <c r="AI713" i="1"/>
  <c r="BB713" i="1" s="1"/>
  <c r="AJ713" i="1"/>
  <c r="AK713" i="1"/>
  <c r="K713" i="10" s="1"/>
  <c r="AL713" i="1"/>
  <c r="AO713" i="1"/>
  <c r="AP713" i="1"/>
  <c r="M713" i="10" s="1"/>
  <c r="AQ713" i="1"/>
  <c r="BR713" i="1"/>
  <c r="BS713" i="1"/>
  <c r="BT713" i="1"/>
  <c r="A714" i="1"/>
  <c r="C714" i="1"/>
  <c r="G714" i="1"/>
  <c r="M714" i="1" a="1"/>
  <c r="M714" i="1" s="1"/>
  <c r="K711" i="15" s="1"/>
  <c r="N714" i="1" a="1"/>
  <c r="N714" i="1" s="1"/>
  <c r="L711" i="15" s="1"/>
  <c r="R714" i="1"/>
  <c r="S714" i="1" a="1"/>
  <c r="S714" i="1" s="1"/>
  <c r="D711" i="15" s="1"/>
  <c r="T714" i="1" a="1"/>
  <c r="T714" i="1" s="1"/>
  <c r="E711" i="15" s="1"/>
  <c r="U714" i="1" a="1"/>
  <c r="U714" i="1" s="1"/>
  <c r="AI714" i="1"/>
  <c r="BB714" i="1" s="1"/>
  <c r="AJ714" i="1"/>
  <c r="AK714" i="1"/>
  <c r="K714" i="10" s="1"/>
  <c r="AL714" i="1"/>
  <c r="AO714" i="1"/>
  <c r="AP714" i="1"/>
  <c r="M714" i="10" s="1"/>
  <c r="AQ714" i="1"/>
  <c r="BR714" i="1"/>
  <c r="BS714" i="1"/>
  <c r="BT714" i="1"/>
  <c r="A715" i="1"/>
  <c r="C715" i="1"/>
  <c r="G715" i="1"/>
  <c r="M715" i="1" a="1"/>
  <c r="M715" i="1" s="1"/>
  <c r="K712" i="15" s="1"/>
  <c r="N715" i="1" a="1"/>
  <c r="N715" i="1" s="1"/>
  <c r="L712" i="15" s="1"/>
  <c r="R715" i="1"/>
  <c r="S715" i="1" a="1"/>
  <c r="S715" i="1" s="1"/>
  <c r="D712" i="15" s="1"/>
  <c r="T715" i="1" a="1"/>
  <c r="T715" i="1" s="1"/>
  <c r="E712" i="15" s="1"/>
  <c r="U715" i="1" a="1"/>
  <c r="U715" i="1" s="1"/>
  <c r="AI715" i="1"/>
  <c r="BB715" i="1" s="1"/>
  <c r="AJ715" i="1"/>
  <c r="AK715" i="1"/>
  <c r="K715" i="10" s="1"/>
  <c r="AL715" i="1"/>
  <c r="AO715" i="1"/>
  <c r="AP715" i="1"/>
  <c r="M715" i="10" s="1"/>
  <c r="AQ715" i="1"/>
  <c r="BR715" i="1"/>
  <c r="BS715" i="1"/>
  <c r="BT715" i="1"/>
  <c r="A716" i="1"/>
  <c r="C716" i="1"/>
  <c r="G716" i="1"/>
  <c r="M716" i="1" a="1"/>
  <c r="M716" i="1" s="1"/>
  <c r="K713" i="15" s="1"/>
  <c r="N716" i="1" a="1"/>
  <c r="N716" i="1" s="1"/>
  <c r="L713" i="15" s="1"/>
  <c r="R716" i="1"/>
  <c r="S716" i="1" a="1"/>
  <c r="S716" i="1" s="1"/>
  <c r="D713" i="15" s="1"/>
  <c r="T716" i="1" a="1"/>
  <c r="T716" i="1" s="1"/>
  <c r="E713" i="15" s="1"/>
  <c r="U716" i="1" a="1"/>
  <c r="U716" i="1" s="1"/>
  <c r="AI716" i="1"/>
  <c r="BB716" i="1" s="1"/>
  <c r="AJ716" i="1"/>
  <c r="AK716" i="1"/>
  <c r="K716" i="10" s="1"/>
  <c r="AL716" i="1"/>
  <c r="AO716" i="1"/>
  <c r="AP716" i="1"/>
  <c r="M716" i="10" s="1"/>
  <c r="AQ716" i="1"/>
  <c r="BR716" i="1"/>
  <c r="BS716" i="1"/>
  <c r="BT716" i="1"/>
  <c r="A717" i="1"/>
  <c r="C717" i="1"/>
  <c r="G717" i="1"/>
  <c r="M717" i="1" a="1"/>
  <c r="M717" i="1" s="1"/>
  <c r="K714" i="15" s="1"/>
  <c r="N717" i="1" a="1"/>
  <c r="N717" i="1" s="1"/>
  <c r="L714" i="15" s="1"/>
  <c r="R717" i="1"/>
  <c r="S717" i="1" a="1"/>
  <c r="S717" i="1" s="1"/>
  <c r="D714" i="15" s="1"/>
  <c r="T717" i="1" a="1"/>
  <c r="T717" i="1" s="1"/>
  <c r="E714" i="15" s="1"/>
  <c r="U717" i="1" a="1"/>
  <c r="U717" i="1" s="1"/>
  <c r="AI717" i="1"/>
  <c r="BB717" i="1" s="1"/>
  <c r="AJ717" i="1"/>
  <c r="AK717" i="1"/>
  <c r="K717" i="10" s="1"/>
  <c r="AL717" i="1"/>
  <c r="AO717" i="1"/>
  <c r="AP717" i="1"/>
  <c r="M717" i="10" s="1"/>
  <c r="AQ717" i="1"/>
  <c r="BR717" i="1"/>
  <c r="BS717" i="1"/>
  <c r="BT717" i="1"/>
  <c r="A718" i="1"/>
  <c r="C718" i="1"/>
  <c r="G718" i="1"/>
  <c r="M718" i="1" a="1"/>
  <c r="M718" i="1" s="1"/>
  <c r="K715" i="15" s="1"/>
  <c r="N718" i="1" a="1"/>
  <c r="N718" i="1" s="1"/>
  <c r="L715" i="15" s="1"/>
  <c r="R718" i="1"/>
  <c r="S718" i="1" a="1"/>
  <c r="S718" i="1" s="1"/>
  <c r="D715" i="15" s="1"/>
  <c r="T718" i="1" a="1"/>
  <c r="T718" i="1" s="1"/>
  <c r="E715" i="15" s="1"/>
  <c r="U718" i="1" a="1"/>
  <c r="U718" i="1" s="1"/>
  <c r="AI718" i="1"/>
  <c r="BB718" i="1" s="1"/>
  <c r="AJ718" i="1"/>
  <c r="AK718" i="1"/>
  <c r="K718" i="10" s="1"/>
  <c r="AL718" i="1"/>
  <c r="AO718" i="1"/>
  <c r="AP718" i="1"/>
  <c r="M718" i="10" s="1"/>
  <c r="AQ718" i="1"/>
  <c r="BR718" i="1"/>
  <c r="BS718" i="1"/>
  <c r="BT718" i="1"/>
  <c r="A719" i="1"/>
  <c r="C719" i="1"/>
  <c r="G719" i="1"/>
  <c r="M719" i="1" a="1"/>
  <c r="M719" i="1" s="1"/>
  <c r="K716" i="15" s="1"/>
  <c r="N719" i="1" a="1"/>
  <c r="N719" i="1" s="1"/>
  <c r="L716" i="15" s="1"/>
  <c r="R719" i="1"/>
  <c r="S719" i="1" a="1"/>
  <c r="S719" i="1" s="1"/>
  <c r="D716" i="15" s="1"/>
  <c r="T719" i="1" a="1"/>
  <c r="T719" i="1" s="1"/>
  <c r="E716" i="15" s="1"/>
  <c r="U719" i="1" a="1"/>
  <c r="U719" i="1" s="1"/>
  <c r="AI719" i="1"/>
  <c r="BB719" i="1" s="1"/>
  <c r="AJ719" i="1"/>
  <c r="AK719" i="1"/>
  <c r="K719" i="10" s="1"/>
  <c r="AL719" i="1"/>
  <c r="AO719" i="1"/>
  <c r="AP719" i="1"/>
  <c r="M719" i="10" s="1"/>
  <c r="AQ719" i="1"/>
  <c r="BR719" i="1"/>
  <c r="BS719" i="1"/>
  <c r="BT719" i="1"/>
  <c r="A720" i="1"/>
  <c r="C720" i="1"/>
  <c r="G720" i="1"/>
  <c r="M720" i="1" a="1"/>
  <c r="M720" i="1" s="1"/>
  <c r="K717" i="15" s="1"/>
  <c r="N720" i="1" a="1"/>
  <c r="N720" i="1" s="1"/>
  <c r="L717" i="15" s="1"/>
  <c r="R720" i="1"/>
  <c r="S720" i="1" a="1"/>
  <c r="S720" i="1" s="1"/>
  <c r="D717" i="15" s="1"/>
  <c r="T720" i="1" a="1"/>
  <c r="T720" i="1" s="1"/>
  <c r="E717" i="15" s="1"/>
  <c r="U720" i="1" a="1"/>
  <c r="U720" i="1" s="1"/>
  <c r="AI720" i="1"/>
  <c r="BB720" i="1" s="1"/>
  <c r="AJ720" i="1"/>
  <c r="AK720" i="1"/>
  <c r="K720" i="10" s="1"/>
  <c r="AL720" i="1"/>
  <c r="AO720" i="1"/>
  <c r="AP720" i="1"/>
  <c r="M720" i="10" s="1"/>
  <c r="AQ720" i="1"/>
  <c r="BR720" i="1"/>
  <c r="BS720" i="1"/>
  <c r="BT720" i="1"/>
  <c r="A721" i="1"/>
  <c r="C721" i="1"/>
  <c r="G721" i="1"/>
  <c r="M721" i="1" a="1"/>
  <c r="M721" i="1" s="1"/>
  <c r="K718" i="15" s="1"/>
  <c r="N721" i="1" a="1"/>
  <c r="N721" i="1" s="1"/>
  <c r="L718" i="15" s="1"/>
  <c r="R721" i="1"/>
  <c r="S721" i="1" a="1"/>
  <c r="S721" i="1" s="1"/>
  <c r="D718" i="15" s="1"/>
  <c r="T721" i="1" a="1"/>
  <c r="T721" i="1" s="1"/>
  <c r="E718" i="15" s="1"/>
  <c r="U721" i="1" a="1"/>
  <c r="U721" i="1" s="1"/>
  <c r="AI721" i="1"/>
  <c r="BB721" i="1" s="1"/>
  <c r="AJ721" i="1"/>
  <c r="AK721" i="1"/>
  <c r="K721" i="10" s="1"/>
  <c r="AL721" i="1"/>
  <c r="AO721" i="1"/>
  <c r="AP721" i="1"/>
  <c r="M721" i="10" s="1"/>
  <c r="AQ721" i="1"/>
  <c r="BR721" i="1"/>
  <c r="BS721" i="1"/>
  <c r="BT721" i="1"/>
  <c r="A722" i="1"/>
  <c r="C722" i="1"/>
  <c r="G722" i="1"/>
  <c r="M722" i="1" a="1"/>
  <c r="M722" i="1" s="1"/>
  <c r="K719" i="15" s="1"/>
  <c r="N722" i="1" a="1"/>
  <c r="N722" i="1" s="1"/>
  <c r="L719" i="15" s="1"/>
  <c r="R722" i="1"/>
  <c r="S722" i="1" a="1"/>
  <c r="S722" i="1" s="1"/>
  <c r="D719" i="15" s="1"/>
  <c r="T722" i="1" a="1"/>
  <c r="T722" i="1" s="1"/>
  <c r="E719" i="15" s="1"/>
  <c r="U722" i="1" a="1"/>
  <c r="U722" i="1" s="1"/>
  <c r="AI722" i="1"/>
  <c r="BB722" i="1" s="1"/>
  <c r="AJ722" i="1"/>
  <c r="AK722" i="1"/>
  <c r="K722" i="10" s="1"/>
  <c r="AL722" i="1"/>
  <c r="AO722" i="1"/>
  <c r="AP722" i="1"/>
  <c r="M722" i="10" s="1"/>
  <c r="AQ722" i="1"/>
  <c r="BR722" i="1"/>
  <c r="BS722" i="1"/>
  <c r="BT722" i="1"/>
  <c r="A723" i="1"/>
  <c r="C723" i="1"/>
  <c r="G723" i="1"/>
  <c r="M723" i="1" a="1"/>
  <c r="M723" i="1" s="1"/>
  <c r="K720" i="15" s="1"/>
  <c r="N723" i="1" a="1"/>
  <c r="N723" i="1" s="1"/>
  <c r="L720" i="15" s="1"/>
  <c r="R723" i="1"/>
  <c r="S723" i="1" a="1"/>
  <c r="S723" i="1" s="1"/>
  <c r="D720" i="15" s="1"/>
  <c r="T723" i="1" a="1"/>
  <c r="T723" i="1" s="1"/>
  <c r="E720" i="15" s="1"/>
  <c r="U723" i="1" a="1"/>
  <c r="U723" i="1" s="1"/>
  <c r="AI723" i="1"/>
  <c r="BB723" i="1" s="1"/>
  <c r="AJ723" i="1"/>
  <c r="AK723" i="1"/>
  <c r="K723" i="10" s="1"/>
  <c r="AL723" i="1"/>
  <c r="AO723" i="1"/>
  <c r="AP723" i="1"/>
  <c r="M723" i="10" s="1"/>
  <c r="AQ723" i="1"/>
  <c r="BR723" i="1"/>
  <c r="BS723" i="1"/>
  <c r="BT723" i="1"/>
  <c r="A724" i="1"/>
  <c r="C724" i="1"/>
  <c r="G724" i="1"/>
  <c r="M724" i="1" a="1"/>
  <c r="M724" i="1" s="1"/>
  <c r="K721" i="15" s="1"/>
  <c r="N724" i="1" a="1"/>
  <c r="N724" i="1" s="1"/>
  <c r="L721" i="15" s="1"/>
  <c r="R724" i="1"/>
  <c r="S724" i="1" a="1"/>
  <c r="S724" i="1" s="1"/>
  <c r="D721" i="15" s="1"/>
  <c r="T724" i="1" a="1"/>
  <c r="T724" i="1" s="1"/>
  <c r="E721" i="15" s="1"/>
  <c r="U724" i="1" a="1"/>
  <c r="U724" i="1" s="1"/>
  <c r="AI724" i="1"/>
  <c r="BB724" i="1" s="1"/>
  <c r="AJ724" i="1"/>
  <c r="AK724" i="1"/>
  <c r="K724" i="10" s="1"/>
  <c r="AL724" i="1"/>
  <c r="AO724" i="1"/>
  <c r="AP724" i="1"/>
  <c r="M724" i="10" s="1"/>
  <c r="AQ724" i="1"/>
  <c r="BR724" i="1"/>
  <c r="BS724" i="1"/>
  <c r="BT724" i="1"/>
  <c r="A725" i="1"/>
  <c r="C725" i="1"/>
  <c r="G725" i="1"/>
  <c r="M725" i="1" a="1"/>
  <c r="M725" i="1" s="1"/>
  <c r="K722" i="15" s="1"/>
  <c r="N725" i="1" a="1"/>
  <c r="N725" i="1" s="1"/>
  <c r="L722" i="15" s="1"/>
  <c r="R725" i="1"/>
  <c r="S725" i="1" a="1"/>
  <c r="S725" i="1" s="1"/>
  <c r="D722" i="15" s="1"/>
  <c r="T725" i="1" a="1"/>
  <c r="T725" i="1" s="1"/>
  <c r="E722" i="15" s="1"/>
  <c r="U725" i="1" a="1"/>
  <c r="U725" i="1" s="1"/>
  <c r="AI725" i="1"/>
  <c r="BB725" i="1" s="1"/>
  <c r="AJ725" i="1"/>
  <c r="AK725" i="1"/>
  <c r="K725" i="10" s="1"/>
  <c r="AL725" i="1"/>
  <c r="AO725" i="1"/>
  <c r="AP725" i="1"/>
  <c r="M725" i="10" s="1"/>
  <c r="AQ725" i="1"/>
  <c r="BR725" i="1"/>
  <c r="BS725" i="1"/>
  <c r="BT725" i="1"/>
  <c r="A726" i="1"/>
  <c r="C726" i="1"/>
  <c r="G726" i="1"/>
  <c r="M726" i="1" a="1"/>
  <c r="M726" i="1" s="1"/>
  <c r="K723" i="15" s="1"/>
  <c r="N726" i="1" a="1"/>
  <c r="N726" i="1" s="1"/>
  <c r="L723" i="15" s="1"/>
  <c r="R726" i="1"/>
  <c r="S726" i="1" a="1"/>
  <c r="S726" i="1" s="1"/>
  <c r="D723" i="15" s="1"/>
  <c r="T726" i="1" a="1"/>
  <c r="T726" i="1" s="1"/>
  <c r="E723" i="15" s="1"/>
  <c r="U726" i="1" a="1"/>
  <c r="U726" i="1" s="1"/>
  <c r="AI726" i="1"/>
  <c r="BB726" i="1" s="1"/>
  <c r="AJ726" i="1"/>
  <c r="AK726" i="1"/>
  <c r="K726" i="10" s="1"/>
  <c r="AL726" i="1"/>
  <c r="AO726" i="1"/>
  <c r="AP726" i="1"/>
  <c r="M726" i="10" s="1"/>
  <c r="AQ726" i="1"/>
  <c r="BR726" i="1"/>
  <c r="BS726" i="1"/>
  <c r="BT726" i="1"/>
  <c r="A727" i="1"/>
  <c r="C727" i="1"/>
  <c r="G727" i="1"/>
  <c r="M727" i="1" a="1"/>
  <c r="M727" i="1" s="1"/>
  <c r="K724" i="15" s="1"/>
  <c r="N727" i="1" a="1"/>
  <c r="N727" i="1" s="1"/>
  <c r="L724" i="15" s="1"/>
  <c r="R727" i="1"/>
  <c r="S727" i="1" a="1"/>
  <c r="S727" i="1" s="1"/>
  <c r="D724" i="15" s="1"/>
  <c r="T727" i="1" a="1"/>
  <c r="T727" i="1" s="1"/>
  <c r="E724" i="15" s="1"/>
  <c r="U727" i="1" a="1"/>
  <c r="U727" i="1" s="1"/>
  <c r="AI727" i="1"/>
  <c r="BB727" i="1" s="1"/>
  <c r="AJ727" i="1"/>
  <c r="AK727" i="1"/>
  <c r="K727" i="10" s="1"/>
  <c r="AL727" i="1"/>
  <c r="AO727" i="1"/>
  <c r="AP727" i="1"/>
  <c r="M727" i="10" s="1"/>
  <c r="AQ727" i="1"/>
  <c r="BR727" i="1"/>
  <c r="BS727" i="1"/>
  <c r="BT727" i="1"/>
  <c r="A728" i="1"/>
  <c r="C728" i="1"/>
  <c r="G728" i="1"/>
  <c r="M728" i="1" a="1"/>
  <c r="M728" i="1" s="1"/>
  <c r="K725" i="15" s="1"/>
  <c r="N728" i="1" a="1"/>
  <c r="N728" i="1" s="1"/>
  <c r="L725" i="15" s="1"/>
  <c r="R728" i="1"/>
  <c r="S728" i="1" a="1"/>
  <c r="S728" i="1" s="1"/>
  <c r="D725" i="15" s="1"/>
  <c r="T728" i="1" a="1"/>
  <c r="T728" i="1" s="1"/>
  <c r="E725" i="15" s="1"/>
  <c r="U728" i="1" a="1"/>
  <c r="U728" i="1" s="1"/>
  <c r="AI728" i="1"/>
  <c r="BB728" i="1" s="1"/>
  <c r="AJ728" i="1"/>
  <c r="AK728" i="1"/>
  <c r="K728" i="10" s="1"/>
  <c r="AL728" i="1"/>
  <c r="AO728" i="1"/>
  <c r="AP728" i="1"/>
  <c r="AQ728" i="1"/>
  <c r="BR728" i="1"/>
  <c r="BS728" i="1"/>
  <c r="BT728" i="1"/>
  <c r="A729" i="1"/>
  <c r="C729" i="1"/>
  <c r="G729" i="1"/>
  <c r="M729" i="1" a="1"/>
  <c r="M729" i="1" s="1"/>
  <c r="K726" i="15" s="1"/>
  <c r="N729" i="1" a="1"/>
  <c r="N729" i="1" s="1"/>
  <c r="L726" i="15" s="1"/>
  <c r="R729" i="1"/>
  <c r="S729" i="1" a="1"/>
  <c r="S729" i="1" s="1"/>
  <c r="D726" i="15" s="1"/>
  <c r="T729" i="1" a="1"/>
  <c r="T729" i="1" s="1"/>
  <c r="E726" i="15" s="1"/>
  <c r="U729" i="1" a="1"/>
  <c r="U729" i="1" s="1"/>
  <c r="AI729" i="1"/>
  <c r="BB729" i="1" s="1"/>
  <c r="AJ729" i="1"/>
  <c r="AK729" i="1"/>
  <c r="K729" i="10" s="1"/>
  <c r="AL729" i="1"/>
  <c r="AO729" i="1"/>
  <c r="AP729" i="1"/>
  <c r="M729" i="10" s="1"/>
  <c r="AQ729" i="1"/>
  <c r="BR729" i="1"/>
  <c r="BS729" i="1"/>
  <c r="BT729" i="1"/>
  <c r="A730" i="1"/>
  <c r="C730" i="1"/>
  <c r="G730" i="1"/>
  <c r="M730" i="1" a="1"/>
  <c r="M730" i="1" s="1"/>
  <c r="K727" i="15" s="1"/>
  <c r="N730" i="1" a="1"/>
  <c r="N730" i="1" s="1"/>
  <c r="L727" i="15" s="1"/>
  <c r="R730" i="1"/>
  <c r="S730" i="1" a="1"/>
  <c r="S730" i="1" s="1"/>
  <c r="D727" i="15" s="1"/>
  <c r="T730" i="1" a="1"/>
  <c r="T730" i="1" s="1"/>
  <c r="E727" i="15" s="1"/>
  <c r="U730" i="1" a="1"/>
  <c r="U730" i="1" s="1"/>
  <c r="AI730" i="1"/>
  <c r="BB730" i="1" s="1"/>
  <c r="AJ730" i="1"/>
  <c r="AK730" i="1"/>
  <c r="K730" i="10" s="1"/>
  <c r="AL730" i="1"/>
  <c r="AO730" i="1"/>
  <c r="AP730" i="1"/>
  <c r="M730" i="10" s="1"/>
  <c r="AQ730" i="1"/>
  <c r="BR730" i="1"/>
  <c r="BS730" i="1"/>
  <c r="BT730" i="1"/>
  <c r="A731" i="1"/>
  <c r="C731" i="1"/>
  <c r="G731" i="1"/>
  <c r="M731" i="1" a="1"/>
  <c r="M731" i="1" s="1"/>
  <c r="K728" i="15" s="1"/>
  <c r="N731" i="1" a="1"/>
  <c r="N731" i="1" s="1"/>
  <c r="L728" i="15" s="1"/>
  <c r="R731" i="1"/>
  <c r="S731" i="1" a="1"/>
  <c r="S731" i="1" s="1"/>
  <c r="D728" i="15" s="1"/>
  <c r="T731" i="1" a="1"/>
  <c r="T731" i="1" s="1"/>
  <c r="E728" i="15" s="1"/>
  <c r="U731" i="1" a="1"/>
  <c r="U731" i="1" s="1"/>
  <c r="AI731" i="1"/>
  <c r="BB731" i="1" s="1"/>
  <c r="AJ731" i="1"/>
  <c r="AK731" i="1"/>
  <c r="K731" i="10" s="1"/>
  <c r="AL731" i="1"/>
  <c r="AO731" i="1"/>
  <c r="AP731" i="1"/>
  <c r="M731" i="10" s="1"/>
  <c r="AQ731" i="1"/>
  <c r="BR731" i="1"/>
  <c r="BS731" i="1"/>
  <c r="BT731" i="1"/>
  <c r="A732" i="1"/>
  <c r="C732" i="1"/>
  <c r="G732" i="1"/>
  <c r="M732" i="1" a="1"/>
  <c r="M732" i="1" s="1"/>
  <c r="K729" i="15" s="1"/>
  <c r="N732" i="1" a="1"/>
  <c r="N732" i="1" s="1"/>
  <c r="L729" i="15" s="1"/>
  <c r="R732" i="1"/>
  <c r="S732" i="1" a="1"/>
  <c r="S732" i="1" s="1"/>
  <c r="D729" i="15" s="1"/>
  <c r="T732" i="1" a="1"/>
  <c r="T732" i="1" s="1"/>
  <c r="E729" i="15" s="1"/>
  <c r="U732" i="1" a="1"/>
  <c r="U732" i="1" s="1"/>
  <c r="AI732" i="1"/>
  <c r="BB732" i="1" s="1"/>
  <c r="AJ732" i="1"/>
  <c r="AK732" i="1"/>
  <c r="K732" i="10" s="1"/>
  <c r="AL732" i="1"/>
  <c r="AO732" i="1"/>
  <c r="AP732" i="1"/>
  <c r="M732" i="10" s="1"/>
  <c r="AQ732" i="1"/>
  <c r="BR732" i="1"/>
  <c r="BS732" i="1"/>
  <c r="BT732" i="1"/>
  <c r="A733" i="1"/>
  <c r="C733" i="1"/>
  <c r="G733" i="1"/>
  <c r="M733" i="1" a="1"/>
  <c r="M733" i="1" s="1"/>
  <c r="K730" i="15" s="1"/>
  <c r="N733" i="1" a="1"/>
  <c r="N733" i="1" s="1"/>
  <c r="L730" i="15" s="1"/>
  <c r="R733" i="1"/>
  <c r="S733" i="1" a="1"/>
  <c r="S733" i="1" s="1"/>
  <c r="D730" i="15" s="1"/>
  <c r="T733" i="1" a="1"/>
  <c r="T733" i="1" s="1"/>
  <c r="E730" i="15" s="1"/>
  <c r="U733" i="1" a="1"/>
  <c r="U733" i="1" s="1"/>
  <c r="AI733" i="1"/>
  <c r="BB733" i="1" s="1"/>
  <c r="AJ733" i="1"/>
  <c r="AK733" i="1"/>
  <c r="K733" i="10" s="1"/>
  <c r="AL733" i="1"/>
  <c r="AO733" i="1"/>
  <c r="AP733" i="1"/>
  <c r="M733" i="10" s="1"/>
  <c r="AQ733" i="1"/>
  <c r="BR733" i="1"/>
  <c r="BS733" i="1"/>
  <c r="BT733" i="1"/>
  <c r="A734" i="1"/>
  <c r="C734" i="1"/>
  <c r="G734" i="1"/>
  <c r="M734" i="1" a="1"/>
  <c r="M734" i="1" s="1"/>
  <c r="K731" i="15" s="1"/>
  <c r="N734" i="1" a="1"/>
  <c r="N734" i="1" s="1"/>
  <c r="L731" i="15" s="1"/>
  <c r="R734" i="1"/>
  <c r="S734" i="1" a="1"/>
  <c r="S734" i="1" s="1"/>
  <c r="D731" i="15" s="1"/>
  <c r="T734" i="1" a="1"/>
  <c r="T734" i="1" s="1"/>
  <c r="E731" i="15" s="1"/>
  <c r="U734" i="1" a="1"/>
  <c r="U734" i="1" s="1"/>
  <c r="AI734" i="1"/>
  <c r="BB734" i="1" s="1"/>
  <c r="AJ734" i="1"/>
  <c r="AK734" i="1"/>
  <c r="K734" i="10" s="1"/>
  <c r="AL734" i="1"/>
  <c r="AO734" i="1"/>
  <c r="AP734" i="1"/>
  <c r="M734" i="10" s="1"/>
  <c r="AQ734" i="1"/>
  <c r="BR734" i="1"/>
  <c r="BS734" i="1"/>
  <c r="BT734" i="1"/>
  <c r="A735" i="1"/>
  <c r="C735" i="1"/>
  <c r="G735" i="1"/>
  <c r="M735" i="1" a="1"/>
  <c r="M735" i="1" s="1"/>
  <c r="K732" i="15" s="1"/>
  <c r="N735" i="1" a="1"/>
  <c r="N735" i="1" s="1"/>
  <c r="L732" i="15" s="1"/>
  <c r="R735" i="1"/>
  <c r="S735" i="1" a="1"/>
  <c r="S735" i="1" s="1"/>
  <c r="D732" i="15" s="1"/>
  <c r="T735" i="1" a="1"/>
  <c r="T735" i="1" s="1"/>
  <c r="E732" i="15" s="1"/>
  <c r="U735" i="1" a="1"/>
  <c r="U735" i="1" s="1"/>
  <c r="AI735" i="1"/>
  <c r="BB735" i="1" s="1"/>
  <c r="AJ735" i="1"/>
  <c r="AK735" i="1"/>
  <c r="K735" i="10" s="1"/>
  <c r="AL735" i="1"/>
  <c r="AO735" i="1"/>
  <c r="AP735" i="1"/>
  <c r="M735" i="10" s="1"/>
  <c r="AQ735" i="1"/>
  <c r="BR735" i="1"/>
  <c r="BS735" i="1"/>
  <c r="BT735" i="1"/>
  <c r="A736" i="1"/>
  <c r="C736" i="1"/>
  <c r="G736" i="1"/>
  <c r="M736" i="1" a="1"/>
  <c r="M736" i="1" s="1"/>
  <c r="K733" i="15" s="1"/>
  <c r="N736" i="1" a="1"/>
  <c r="N736" i="1" s="1"/>
  <c r="L733" i="15" s="1"/>
  <c r="R736" i="1"/>
  <c r="S736" i="1" a="1"/>
  <c r="S736" i="1" s="1"/>
  <c r="D733" i="15" s="1"/>
  <c r="T736" i="1" a="1"/>
  <c r="T736" i="1" s="1"/>
  <c r="E733" i="15" s="1"/>
  <c r="U736" i="1" a="1"/>
  <c r="U736" i="1" s="1"/>
  <c r="AI736" i="1"/>
  <c r="BB736" i="1" s="1"/>
  <c r="AJ736" i="1"/>
  <c r="AK736" i="1"/>
  <c r="K736" i="10" s="1"/>
  <c r="AL736" i="1"/>
  <c r="AO736" i="1"/>
  <c r="AP736" i="1"/>
  <c r="M736" i="10" s="1"/>
  <c r="AQ736" i="1"/>
  <c r="BR736" i="1"/>
  <c r="BS736" i="1"/>
  <c r="BT736" i="1"/>
  <c r="A737" i="1"/>
  <c r="C737" i="1"/>
  <c r="G737" i="1"/>
  <c r="M737" i="1" a="1"/>
  <c r="M737" i="1" s="1"/>
  <c r="K734" i="15" s="1"/>
  <c r="N737" i="1" a="1"/>
  <c r="N737" i="1" s="1"/>
  <c r="L734" i="15" s="1"/>
  <c r="R737" i="1"/>
  <c r="S737" i="1" a="1"/>
  <c r="S737" i="1" s="1"/>
  <c r="D734" i="15" s="1"/>
  <c r="T737" i="1" a="1"/>
  <c r="T737" i="1" s="1"/>
  <c r="E734" i="15" s="1"/>
  <c r="U737" i="1" a="1"/>
  <c r="U737" i="1" s="1"/>
  <c r="AI737" i="1"/>
  <c r="BB737" i="1" s="1"/>
  <c r="AJ737" i="1"/>
  <c r="AK737" i="1"/>
  <c r="K737" i="10" s="1"/>
  <c r="AL737" i="1"/>
  <c r="AO737" i="1"/>
  <c r="AP737" i="1"/>
  <c r="M737" i="10" s="1"/>
  <c r="AQ737" i="1"/>
  <c r="BR737" i="1"/>
  <c r="BS737" i="1"/>
  <c r="BT737" i="1"/>
  <c r="A738" i="1"/>
  <c r="C738" i="1"/>
  <c r="G738" i="1"/>
  <c r="M738" i="1" a="1"/>
  <c r="M738" i="1" s="1"/>
  <c r="K735" i="15" s="1"/>
  <c r="N738" i="1" a="1"/>
  <c r="N738" i="1" s="1"/>
  <c r="L735" i="15" s="1"/>
  <c r="R738" i="1"/>
  <c r="S738" i="1" a="1"/>
  <c r="S738" i="1" s="1"/>
  <c r="D735" i="15" s="1"/>
  <c r="T738" i="1" a="1"/>
  <c r="T738" i="1" s="1"/>
  <c r="E735" i="15" s="1"/>
  <c r="U738" i="1" a="1"/>
  <c r="U738" i="1" s="1"/>
  <c r="AI738" i="1"/>
  <c r="BB738" i="1" s="1"/>
  <c r="AJ738" i="1"/>
  <c r="AK738" i="1"/>
  <c r="K738" i="10" s="1"/>
  <c r="AL738" i="1"/>
  <c r="AO738" i="1"/>
  <c r="AP738" i="1"/>
  <c r="M738" i="10" s="1"/>
  <c r="AQ738" i="1"/>
  <c r="BR738" i="1"/>
  <c r="BS738" i="1"/>
  <c r="BT738" i="1"/>
  <c r="A739" i="1"/>
  <c r="C739" i="1"/>
  <c r="G739" i="1"/>
  <c r="M739" i="1" a="1"/>
  <c r="M739" i="1" s="1"/>
  <c r="K736" i="15" s="1"/>
  <c r="N739" i="1" a="1"/>
  <c r="N739" i="1" s="1"/>
  <c r="L736" i="15" s="1"/>
  <c r="R739" i="1"/>
  <c r="S739" i="1" a="1"/>
  <c r="S739" i="1" s="1"/>
  <c r="D736" i="15" s="1"/>
  <c r="T739" i="1" a="1"/>
  <c r="T739" i="1" s="1"/>
  <c r="E736" i="15" s="1"/>
  <c r="U739" i="1" a="1"/>
  <c r="U739" i="1" s="1"/>
  <c r="AI739" i="1"/>
  <c r="BB739" i="1" s="1"/>
  <c r="AJ739" i="1"/>
  <c r="AK739" i="1"/>
  <c r="K739" i="10" s="1"/>
  <c r="AL739" i="1"/>
  <c r="AO739" i="1"/>
  <c r="AP739" i="1"/>
  <c r="M739" i="10" s="1"/>
  <c r="AQ739" i="1"/>
  <c r="BR739" i="1"/>
  <c r="BS739" i="1"/>
  <c r="BT739" i="1"/>
  <c r="A740" i="1"/>
  <c r="C740" i="1"/>
  <c r="G740" i="1"/>
  <c r="M740" i="1" a="1"/>
  <c r="M740" i="1" s="1"/>
  <c r="K737" i="15" s="1"/>
  <c r="N740" i="1" a="1"/>
  <c r="N740" i="1" s="1"/>
  <c r="L737" i="15" s="1"/>
  <c r="R740" i="1"/>
  <c r="S740" i="1" a="1"/>
  <c r="S740" i="1" s="1"/>
  <c r="D737" i="15" s="1"/>
  <c r="T740" i="1" a="1"/>
  <c r="T740" i="1" s="1"/>
  <c r="E737" i="15" s="1"/>
  <c r="U740" i="1" a="1"/>
  <c r="U740" i="1" s="1"/>
  <c r="AI740" i="1"/>
  <c r="BB740" i="1" s="1"/>
  <c r="AJ740" i="1"/>
  <c r="AK740" i="1"/>
  <c r="K740" i="10" s="1"/>
  <c r="AL740" i="1"/>
  <c r="AO740" i="1"/>
  <c r="AP740" i="1"/>
  <c r="M740" i="10" s="1"/>
  <c r="AQ740" i="1"/>
  <c r="BR740" i="1"/>
  <c r="BS740" i="1"/>
  <c r="BT740" i="1"/>
  <c r="A741" i="1"/>
  <c r="C741" i="1"/>
  <c r="G741" i="1"/>
  <c r="M741" i="1" a="1"/>
  <c r="M741" i="1" s="1"/>
  <c r="K738" i="15" s="1"/>
  <c r="N741" i="1" a="1"/>
  <c r="N741" i="1" s="1"/>
  <c r="L738" i="15" s="1"/>
  <c r="R741" i="1"/>
  <c r="S741" i="1" a="1"/>
  <c r="S741" i="1" s="1"/>
  <c r="D738" i="15" s="1"/>
  <c r="T741" i="1" a="1"/>
  <c r="T741" i="1" s="1"/>
  <c r="E738" i="15" s="1"/>
  <c r="U741" i="1" a="1"/>
  <c r="U741" i="1" s="1"/>
  <c r="AI741" i="1"/>
  <c r="BB741" i="1" s="1"/>
  <c r="AJ741" i="1"/>
  <c r="AK741" i="1"/>
  <c r="K741" i="10" s="1"/>
  <c r="AL741" i="1"/>
  <c r="AO741" i="1"/>
  <c r="AP741" i="1"/>
  <c r="M741" i="10" s="1"/>
  <c r="AQ741" i="1"/>
  <c r="BR741" i="1"/>
  <c r="BS741" i="1"/>
  <c r="BT741" i="1"/>
  <c r="A742" i="1"/>
  <c r="C742" i="1"/>
  <c r="G742" i="1"/>
  <c r="M742" i="1" a="1"/>
  <c r="M742" i="1" s="1"/>
  <c r="K739" i="15" s="1"/>
  <c r="N742" i="1" a="1"/>
  <c r="N742" i="1" s="1"/>
  <c r="L739" i="15" s="1"/>
  <c r="R742" i="1"/>
  <c r="S742" i="1" a="1"/>
  <c r="S742" i="1" s="1"/>
  <c r="D739" i="15" s="1"/>
  <c r="T742" i="1" a="1"/>
  <c r="T742" i="1" s="1"/>
  <c r="E739" i="15" s="1"/>
  <c r="U742" i="1" a="1"/>
  <c r="U742" i="1" s="1"/>
  <c r="AI742" i="1"/>
  <c r="BB742" i="1" s="1"/>
  <c r="AJ742" i="1"/>
  <c r="AK742" i="1"/>
  <c r="K742" i="10" s="1"/>
  <c r="AL742" i="1"/>
  <c r="AO742" i="1"/>
  <c r="AP742" i="1"/>
  <c r="M742" i="10" s="1"/>
  <c r="AQ742" i="1"/>
  <c r="BR742" i="1"/>
  <c r="BS742" i="1"/>
  <c r="BT742" i="1"/>
  <c r="A743" i="1"/>
  <c r="C743" i="1"/>
  <c r="G743" i="1"/>
  <c r="M743" i="1" a="1"/>
  <c r="M743" i="1" s="1"/>
  <c r="K740" i="15" s="1"/>
  <c r="N743" i="1" a="1"/>
  <c r="N743" i="1" s="1"/>
  <c r="L740" i="15" s="1"/>
  <c r="R743" i="1"/>
  <c r="S743" i="1" a="1"/>
  <c r="S743" i="1" s="1"/>
  <c r="D740" i="15" s="1"/>
  <c r="T743" i="1" a="1"/>
  <c r="T743" i="1" s="1"/>
  <c r="E740" i="15" s="1"/>
  <c r="U743" i="1" a="1"/>
  <c r="U743" i="1" s="1"/>
  <c r="AI743" i="1"/>
  <c r="BB743" i="1" s="1"/>
  <c r="AJ743" i="1"/>
  <c r="AK743" i="1"/>
  <c r="K743" i="10" s="1"/>
  <c r="AL743" i="1"/>
  <c r="AO743" i="1"/>
  <c r="AP743" i="1"/>
  <c r="M743" i="10" s="1"/>
  <c r="AQ743" i="1"/>
  <c r="BR743" i="1"/>
  <c r="BS743" i="1"/>
  <c r="BT743" i="1"/>
  <c r="A744" i="1"/>
  <c r="C744" i="1"/>
  <c r="G744" i="1"/>
  <c r="M744" i="1" a="1"/>
  <c r="M744" i="1" s="1"/>
  <c r="K741" i="15" s="1"/>
  <c r="N744" i="1" a="1"/>
  <c r="N744" i="1" s="1"/>
  <c r="L741" i="15" s="1"/>
  <c r="R744" i="1"/>
  <c r="S744" i="1" a="1"/>
  <c r="S744" i="1" s="1"/>
  <c r="D741" i="15" s="1"/>
  <c r="T744" i="1" a="1"/>
  <c r="T744" i="1" s="1"/>
  <c r="E741" i="15" s="1"/>
  <c r="U744" i="1" a="1"/>
  <c r="U744" i="1" s="1"/>
  <c r="AI744" i="1"/>
  <c r="BB744" i="1" s="1"/>
  <c r="AJ744" i="1"/>
  <c r="AK744" i="1"/>
  <c r="K744" i="10" s="1"/>
  <c r="AL744" i="1"/>
  <c r="AO744" i="1"/>
  <c r="AP744" i="1"/>
  <c r="M744" i="10" s="1"/>
  <c r="AQ744" i="1"/>
  <c r="BR744" i="1"/>
  <c r="BS744" i="1"/>
  <c r="BT744" i="1"/>
  <c r="A745" i="1"/>
  <c r="C745" i="1"/>
  <c r="G745" i="1"/>
  <c r="M745" i="1" a="1"/>
  <c r="M745" i="1" s="1"/>
  <c r="K742" i="15" s="1"/>
  <c r="N745" i="1" a="1"/>
  <c r="N745" i="1" s="1"/>
  <c r="L742" i="15" s="1"/>
  <c r="R745" i="1"/>
  <c r="S745" i="1" a="1"/>
  <c r="S745" i="1" s="1"/>
  <c r="D742" i="15" s="1"/>
  <c r="T745" i="1" a="1"/>
  <c r="T745" i="1" s="1"/>
  <c r="E742" i="15" s="1"/>
  <c r="U745" i="1" a="1"/>
  <c r="U745" i="1" s="1"/>
  <c r="AI745" i="1"/>
  <c r="BB745" i="1" s="1"/>
  <c r="AJ745" i="1"/>
  <c r="AK745" i="1"/>
  <c r="K745" i="10" s="1"/>
  <c r="AL745" i="1"/>
  <c r="AO745" i="1"/>
  <c r="AP745" i="1"/>
  <c r="M745" i="10" s="1"/>
  <c r="AQ745" i="1"/>
  <c r="BR745" i="1"/>
  <c r="BS745" i="1"/>
  <c r="BT745" i="1"/>
  <c r="A746" i="1"/>
  <c r="C746" i="1"/>
  <c r="G746" i="1"/>
  <c r="M746" i="1" a="1"/>
  <c r="M746" i="1" s="1"/>
  <c r="K743" i="15" s="1"/>
  <c r="N746" i="1" a="1"/>
  <c r="N746" i="1" s="1"/>
  <c r="L743" i="15" s="1"/>
  <c r="R746" i="1"/>
  <c r="S746" i="1" a="1"/>
  <c r="S746" i="1" s="1"/>
  <c r="D743" i="15" s="1"/>
  <c r="T746" i="1" a="1"/>
  <c r="T746" i="1" s="1"/>
  <c r="E743" i="15" s="1"/>
  <c r="U746" i="1" a="1"/>
  <c r="U746" i="1" s="1"/>
  <c r="AI746" i="1"/>
  <c r="BB746" i="1" s="1"/>
  <c r="AJ746" i="1"/>
  <c r="AK746" i="1"/>
  <c r="K746" i="10" s="1"/>
  <c r="AL746" i="1"/>
  <c r="AO746" i="1"/>
  <c r="AP746" i="1"/>
  <c r="M746" i="10" s="1"/>
  <c r="AQ746" i="1"/>
  <c r="BR746" i="1"/>
  <c r="BS746" i="1"/>
  <c r="BT746" i="1"/>
  <c r="A747" i="1"/>
  <c r="C747" i="1"/>
  <c r="G747" i="1"/>
  <c r="M747" i="1" a="1"/>
  <c r="M747" i="1" s="1"/>
  <c r="K744" i="15" s="1"/>
  <c r="N747" i="1" a="1"/>
  <c r="N747" i="1" s="1"/>
  <c r="L744" i="15" s="1"/>
  <c r="R747" i="1"/>
  <c r="S747" i="1" a="1"/>
  <c r="S747" i="1" s="1"/>
  <c r="D744" i="15" s="1"/>
  <c r="T747" i="1" a="1"/>
  <c r="T747" i="1" s="1"/>
  <c r="E744" i="15" s="1"/>
  <c r="U747" i="1" a="1"/>
  <c r="U747" i="1" s="1"/>
  <c r="AI747" i="1"/>
  <c r="BB747" i="1" s="1"/>
  <c r="AJ747" i="1"/>
  <c r="AK747" i="1"/>
  <c r="K747" i="10" s="1"/>
  <c r="AL747" i="1"/>
  <c r="AO747" i="1"/>
  <c r="AP747" i="1"/>
  <c r="M747" i="10" s="1"/>
  <c r="AQ747" i="1"/>
  <c r="BR747" i="1"/>
  <c r="BS747" i="1"/>
  <c r="BT747" i="1"/>
  <c r="A748" i="1"/>
  <c r="C748" i="1"/>
  <c r="G748" i="1"/>
  <c r="M748" i="1" a="1"/>
  <c r="M748" i="1" s="1"/>
  <c r="K745" i="15" s="1"/>
  <c r="N748" i="1" a="1"/>
  <c r="N748" i="1" s="1"/>
  <c r="L745" i="15" s="1"/>
  <c r="R748" i="1"/>
  <c r="S748" i="1" a="1"/>
  <c r="S748" i="1" s="1"/>
  <c r="D745" i="15" s="1"/>
  <c r="T748" i="1" a="1"/>
  <c r="T748" i="1" s="1"/>
  <c r="E745" i="15" s="1"/>
  <c r="U748" i="1" a="1"/>
  <c r="U748" i="1" s="1"/>
  <c r="AI748" i="1"/>
  <c r="BB748" i="1" s="1"/>
  <c r="AJ748" i="1"/>
  <c r="AK748" i="1"/>
  <c r="K748" i="10" s="1"/>
  <c r="AL748" i="1"/>
  <c r="AO748" i="1"/>
  <c r="AP748" i="1"/>
  <c r="M748" i="10" s="1"/>
  <c r="AQ748" i="1"/>
  <c r="BR748" i="1"/>
  <c r="BS748" i="1"/>
  <c r="BT748" i="1"/>
  <c r="A749" i="1"/>
  <c r="C749" i="1"/>
  <c r="G749" i="1"/>
  <c r="M749" i="1" a="1"/>
  <c r="M749" i="1" s="1"/>
  <c r="K746" i="15" s="1"/>
  <c r="N749" i="1" a="1"/>
  <c r="N749" i="1" s="1"/>
  <c r="L746" i="15" s="1"/>
  <c r="R749" i="1"/>
  <c r="S749" i="1" a="1"/>
  <c r="S749" i="1" s="1"/>
  <c r="D746" i="15" s="1"/>
  <c r="T749" i="1" a="1"/>
  <c r="T749" i="1" s="1"/>
  <c r="E746" i="15" s="1"/>
  <c r="U749" i="1" a="1"/>
  <c r="U749" i="1" s="1"/>
  <c r="AI749" i="1"/>
  <c r="BB749" i="1" s="1"/>
  <c r="AJ749" i="1"/>
  <c r="AK749" i="1"/>
  <c r="K749" i="10" s="1"/>
  <c r="AL749" i="1"/>
  <c r="AO749" i="1"/>
  <c r="AP749" i="1"/>
  <c r="M749" i="10" s="1"/>
  <c r="AQ749" i="1"/>
  <c r="BR749" i="1"/>
  <c r="BS749" i="1"/>
  <c r="BT749" i="1"/>
  <c r="A750" i="1"/>
  <c r="C750" i="1"/>
  <c r="G750" i="1"/>
  <c r="M750" i="1" a="1"/>
  <c r="M750" i="1" s="1"/>
  <c r="K747" i="15" s="1"/>
  <c r="N750" i="1" a="1"/>
  <c r="N750" i="1" s="1"/>
  <c r="L747" i="15" s="1"/>
  <c r="R750" i="1"/>
  <c r="S750" i="1" a="1"/>
  <c r="S750" i="1" s="1"/>
  <c r="D747" i="15" s="1"/>
  <c r="T750" i="1" a="1"/>
  <c r="T750" i="1" s="1"/>
  <c r="E747" i="15" s="1"/>
  <c r="U750" i="1" a="1"/>
  <c r="U750" i="1" s="1"/>
  <c r="AI750" i="1"/>
  <c r="BB750" i="1" s="1"/>
  <c r="AJ750" i="1"/>
  <c r="AK750" i="1"/>
  <c r="K750" i="10" s="1"/>
  <c r="AL750" i="1"/>
  <c r="AO750" i="1"/>
  <c r="AP750" i="1"/>
  <c r="M750" i="10" s="1"/>
  <c r="AQ750" i="1"/>
  <c r="BR750" i="1"/>
  <c r="BS750" i="1"/>
  <c r="BT750" i="1"/>
  <c r="A751" i="1"/>
  <c r="C751" i="1"/>
  <c r="G751" i="1"/>
  <c r="M751" i="1" a="1"/>
  <c r="M751" i="1" s="1"/>
  <c r="K748" i="15" s="1"/>
  <c r="N751" i="1" a="1"/>
  <c r="N751" i="1" s="1"/>
  <c r="L748" i="15" s="1"/>
  <c r="R751" i="1"/>
  <c r="S751" i="1" a="1"/>
  <c r="S751" i="1" s="1"/>
  <c r="D748" i="15" s="1"/>
  <c r="T751" i="1" a="1"/>
  <c r="T751" i="1" s="1"/>
  <c r="E748" i="15" s="1"/>
  <c r="U751" i="1" a="1"/>
  <c r="U751" i="1" s="1"/>
  <c r="AI751" i="1"/>
  <c r="BB751" i="1" s="1"/>
  <c r="AJ751" i="1"/>
  <c r="AK751" i="1"/>
  <c r="K751" i="10" s="1"/>
  <c r="AL751" i="1"/>
  <c r="AO751" i="1"/>
  <c r="AP751" i="1"/>
  <c r="M751" i="10" s="1"/>
  <c r="AQ751" i="1"/>
  <c r="BR751" i="1"/>
  <c r="BS751" i="1"/>
  <c r="BT751" i="1"/>
  <c r="A752" i="1"/>
  <c r="C752" i="1"/>
  <c r="G752" i="1"/>
  <c r="M752" i="1" a="1"/>
  <c r="M752" i="1" s="1"/>
  <c r="K749" i="15" s="1"/>
  <c r="N752" i="1" a="1"/>
  <c r="N752" i="1" s="1"/>
  <c r="L749" i="15" s="1"/>
  <c r="R752" i="1"/>
  <c r="S752" i="1" a="1"/>
  <c r="S752" i="1" s="1"/>
  <c r="D749" i="15" s="1"/>
  <c r="T752" i="1" a="1"/>
  <c r="T752" i="1" s="1"/>
  <c r="E749" i="15" s="1"/>
  <c r="U752" i="1" a="1"/>
  <c r="U752" i="1" s="1"/>
  <c r="AI752" i="1"/>
  <c r="BB752" i="1" s="1"/>
  <c r="AJ752" i="1"/>
  <c r="AK752" i="1"/>
  <c r="K752" i="10" s="1"/>
  <c r="AL752" i="1"/>
  <c r="AO752" i="1"/>
  <c r="AP752" i="1"/>
  <c r="M752" i="10" s="1"/>
  <c r="AQ752" i="1"/>
  <c r="BR752" i="1"/>
  <c r="BS752" i="1"/>
  <c r="BT752" i="1"/>
  <c r="A753" i="1"/>
  <c r="C753" i="1"/>
  <c r="G753" i="1"/>
  <c r="M753" i="1" a="1"/>
  <c r="M753" i="1" s="1"/>
  <c r="K750" i="15" s="1"/>
  <c r="N753" i="1" a="1"/>
  <c r="N753" i="1" s="1"/>
  <c r="L750" i="15" s="1"/>
  <c r="R753" i="1"/>
  <c r="S753" i="1" a="1"/>
  <c r="S753" i="1" s="1"/>
  <c r="D750" i="15" s="1"/>
  <c r="T753" i="1" a="1"/>
  <c r="T753" i="1" s="1"/>
  <c r="E750" i="15" s="1"/>
  <c r="U753" i="1" a="1"/>
  <c r="U753" i="1" s="1"/>
  <c r="AI753" i="1"/>
  <c r="BB753" i="1" s="1"/>
  <c r="AJ753" i="1"/>
  <c r="AK753" i="1"/>
  <c r="K753" i="10" s="1"/>
  <c r="AL753" i="1"/>
  <c r="AO753" i="1"/>
  <c r="AP753" i="1"/>
  <c r="M753" i="10" s="1"/>
  <c r="AQ753" i="1"/>
  <c r="BR753" i="1"/>
  <c r="BS753" i="1"/>
  <c r="BT753" i="1"/>
  <c r="A754" i="1"/>
  <c r="C754" i="1"/>
  <c r="G754" i="1"/>
  <c r="M754" i="1" a="1"/>
  <c r="M754" i="1" s="1"/>
  <c r="K751" i="15" s="1"/>
  <c r="N754" i="1" a="1"/>
  <c r="N754" i="1" s="1"/>
  <c r="L751" i="15" s="1"/>
  <c r="R754" i="1"/>
  <c r="S754" i="1" a="1"/>
  <c r="S754" i="1" s="1"/>
  <c r="D751" i="15" s="1"/>
  <c r="T754" i="1" a="1"/>
  <c r="T754" i="1" s="1"/>
  <c r="E751" i="15" s="1"/>
  <c r="U754" i="1" a="1"/>
  <c r="U754" i="1" s="1"/>
  <c r="AI754" i="1"/>
  <c r="BB754" i="1" s="1"/>
  <c r="AJ754" i="1"/>
  <c r="AK754" i="1"/>
  <c r="K754" i="10" s="1"/>
  <c r="AL754" i="1"/>
  <c r="AO754" i="1"/>
  <c r="AP754" i="1"/>
  <c r="M754" i="10" s="1"/>
  <c r="AQ754" i="1"/>
  <c r="BR754" i="1"/>
  <c r="BS754" i="1"/>
  <c r="BT754" i="1"/>
  <c r="A755" i="1"/>
  <c r="C755" i="1"/>
  <c r="G755" i="1"/>
  <c r="M755" i="1" a="1"/>
  <c r="M755" i="1" s="1"/>
  <c r="K752" i="15" s="1"/>
  <c r="N755" i="1" a="1"/>
  <c r="N755" i="1" s="1"/>
  <c r="L752" i="15" s="1"/>
  <c r="R755" i="1"/>
  <c r="S755" i="1" a="1"/>
  <c r="S755" i="1" s="1"/>
  <c r="D752" i="15" s="1"/>
  <c r="T755" i="1" a="1"/>
  <c r="T755" i="1" s="1"/>
  <c r="E752" i="15" s="1"/>
  <c r="U755" i="1" a="1"/>
  <c r="U755" i="1" s="1"/>
  <c r="AI755" i="1"/>
  <c r="BB755" i="1" s="1"/>
  <c r="AJ755" i="1"/>
  <c r="AK755" i="1"/>
  <c r="K755" i="10" s="1"/>
  <c r="AL755" i="1"/>
  <c r="AO755" i="1"/>
  <c r="AP755" i="1"/>
  <c r="M755" i="10" s="1"/>
  <c r="AQ755" i="1"/>
  <c r="BR755" i="1"/>
  <c r="BS755" i="1"/>
  <c r="BT755" i="1"/>
  <c r="A756" i="1"/>
  <c r="C756" i="1"/>
  <c r="G756" i="1"/>
  <c r="M756" i="1" a="1"/>
  <c r="M756" i="1" s="1"/>
  <c r="K753" i="15" s="1"/>
  <c r="N756" i="1" a="1"/>
  <c r="N756" i="1" s="1"/>
  <c r="L753" i="15" s="1"/>
  <c r="R756" i="1"/>
  <c r="S756" i="1" a="1"/>
  <c r="S756" i="1" s="1"/>
  <c r="D753" i="15" s="1"/>
  <c r="T756" i="1" a="1"/>
  <c r="T756" i="1" s="1"/>
  <c r="E753" i="15" s="1"/>
  <c r="U756" i="1" a="1"/>
  <c r="U756" i="1" s="1"/>
  <c r="AI756" i="1"/>
  <c r="BB756" i="1" s="1"/>
  <c r="AJ756" i="1"/>
  <c r="AK756" i="1"/>
  <c r="K756" i="10" s="1"/>
  <c r="AL756" i="1"/>
  <c r="AO756" i="1"/>
  <c r="AP756" i="1"/>
  <c r="M756" i="10" s="1"/>
  <c r="AQ756" i="1"/>
  <c r="BR756" i="1"/>
  <c r="BS756" i="1"/>
  <c r="BT756" i="1"/>
  <c r="A757" i="1"/>
  <c r="C757" i="1"/>
  <c r="G757" i="1"/>
  <c r="M757" i="1" a="1"/>
  <c r="M757" i="1" s="1"/>
  <c r="K754" i="15" s="1"/>
  <c r="N757" i="1" a="1"/>
  <c r="N757" i="1" s="1"/>
  <c r="L754" i="15" s="1"/>
  <c r="R757" i="1"/>
  <c r="S757" i="1" a="1"/>
  <c r="S757" i="1" s="1"/>
  <c r="D754" i="15" s="1"/>
  <c r="T757" i="1" a="1"/>
  <c r="T757" i="1" s="1"/>
  <c r="E754" i="15" s="1"/>
  <c r="U757" i="1" a="1"/>
  <c r="U757" i="1" s="1"/>
  <c r="AI757" i="1"/>
  <c r="BB757" i="1" s="1"/>
  <c r="AJ757" i="1"/>
  <c r="AK757" i="1"/>
  <c r="K757" i="10" s="1"/>
  <c r="AL757" i="1"/>
  <c r="AO757" i="1"/>
  <c r="AP757" i="1"/>
  <c r="M757" i="10" s="1"/>
  <c r="AQ757" i="1"/>
  <c r="BR757" i="1"/>
  <c r="BS757" i="1"/>
  <c r="BT757" i="1"/>
  <c r="A758" i="1"/>
  <c r="C758" i="1"/>
  <c r="G758" i="1"/>
  <c r="M758" i="1" a="1"/>
  <c r="M758" i="1" s="1"/>
  <c r="K755" i="15" s="1"/>
  <c r="N758" i="1" a="1"/>
  <c r="N758" i="1" s="1"/>
  <c r="L755" i="15" s="1"/>
  <c r="R758" i="1"/>
  <c r="S758" i="1" a="1"/>
  <c r="S758" i="1" s="1"/>
  <c r="D755" i="15" s="1"/>
  <c r="T758" i="1" a="1"/>
  <c r="T758" i="1" s="1"/>
  <c r="E755" i="15" s="1"/>
  <c r="U758" i="1" a="1"/>
  <c r="U758" i="1" s="1"/>
  <c r="AI758" i="1"/>
  <c r="BB758" i="1" s="1"/>
  <c r="AJ758" i="1"/>
  <c r="AK758" i="1"/>
  <c r="K758" i="10" s="1"/>
  <c r="AL758" i="1"/>
  <c r="AO758" i="1"/>
  <c r="AP758" i="1"/>
  <c r="M758" i="10" s="1"/>
  <c r="AQ758" i="1"/>
  <c r="BR758" i="1"/>
  <c r="BS758" i="1"/>
  <c r="BT758" i="1"/>
  <c r="A759" i="1"/>
  <c r="C759" i="1"/>
  <c r="G759" i="1"/>
  <c r="M759" i="1" a="1"/>
  <c r="M759" i="1" s="1"/>
  <c r="K756" i="15" s="1"/>
  <c r="N759" i="1" a="1"/>
  <c r="N759" i="1" s="1"/>
  <c r="L756" i="15" s="1"/>
  <c r="R759" i="1"/>
  <c r="S759" i="1" a="1"/>
  <c r="S759" i="1" s="1"/>
  <c r="D756" i="15" s="1"/>
  <c r="T759" i="1" a="1"/>
  <c r="T759" i="1" s="1"/>
  <c r="E756" i="15" s="1"/>
  <c r="U759" i="1" a="1"/>
  <c r="U759" i="1" s="1"/>
  <c r="AI759" i="1"/>
  <c r="BB759" i="1" s="1"/>
  <c r="AJ759" i="1"/>
  <c r="AK759" i="1"/>
  <c r="K759" i="10" s="1"/>
  <c r="AL759" i="1"/>
  <c r="AO759" i="1"/>
  <c r="AP759" i="1"/>
  <c r="M759" i="10" s="1"/>
  <c r="AQ759" i="1"/>
  <c r="BR759" i="1"/>
  <c r="BS759" i="1"/>
  <c r="BT759" i="1"/>
  <c r="A760" i="1"/>
  <c r="C760" i="1"/>
  <c r="G760" i="1"/>
  <c r="M760" i="1" a="1"/>
  <c r="M760" i="1" s="1"/>
  <c r="K757" i="15" s="1"/>
  <c r="N760" i="1" a="1"/>
  <c r="N760" i="1" s="1"/>
  <c r="L757" i="15" s="1"/>
  <c r="R760" i="1"/>
  <c r="S760" i="1" a="1"/>
  <c r="S760" i="1" s="1"/>
  <c r="D757" i="15" s="1"/>
  <c r="T760" i="1" a="1"/>
  <c r="T760" i="1" s="1"/>
  <c r="E757" i="15" s="1"/>
  <c r="U760" i="1" a="1"/>
  <c r="U760" i="1" s="1"/>
  <c r="AI760" i="1"/>
  <c r="BB760" i="1" s="1"/>
  <c r="AJ760" i="1"/>
  <c r="AK760" i="1"/>
  <c r="K760" i="10" s="1"/>
  <c r="AL760" i="1"/>
  <c r="AO760" i="1"/>
  <c r="AP760" i="1"/>
  <c r="M760" i="10" s="1"/>
  <c r="AQ760" i="1"/>
  <c r="BR760" i="1"/>
  <c r="BS760" i="1"/>
  <c r="BT760" i="1"/>
  <c r="A761" i="1"/>
  <c r="C761" i="1"/>
  <c r="G761" i="1"/>
  <c r="M761" i="1" a="1"/>
  <c r="M761" i="1" s="1"/>
  <c r="K758" i="15" s="1"/>
  <c r="N761" i="1" a="1"/>
  <c r="N761" i="1" s="1"/>
  <c r="L758" i="15" s="1"/>
  <c r="R761" i="1"/>
  <c r="S761" i="1" a="1"/>
  <c r="S761" i="1" s="1"/>
  <c r="D758" i="15" s="1"/>
  <c r="T761" i="1" a="1"/>
  <c r="T761" i="1" s="1"/>
  <c r="E758" i="15" s="1"/>
  <c r="U761" i="1" a="1"/>
  <c r="U761" i="1" s="1"/>
  <c r="AI761" i="1"/>
  <c r="BB761" i="1" s="1"/>
  <c r="AJ761" i="1"/>
  <c r="AK761" i="1"/>
  <c r="K761" i="10" s="1"/>
  <c r="AL761" i="1"/>
  <c r="AO761" i="1"/>
  <c r="AP761" i="1"/>
  <c r="M761" i="10" s="1"/>
  <c r="AQ761" i="1"/>
  <c r="BR761" i="1"/>
  <c r="BS761" i="1"/>
  <c r="BT761" i="1"/>
  <c r="A762" i="1"/>
  <c r="C762" i="1"/>
  <c r="G762" i="1"/>
  <c r="M762" i="1" a="1"/>
  <c r="M762" i="1" s="1"/>
  <c r="K759" i="15" s="1"/>
  <c r="N762" i="1" a="1"/>
  <c r="N762" i="1" s="1"/>
  <c r="L759" i="15" s="1"/>
  <c r="R762" i="1"/>
  <c r="S762" i="1" a="1"/>
  <c r="S762" i="1" s="1"/>
  <c r="D759" i="15" s="1"/>
  <c r="T762" i="1" a="1"/>
  <c r="T762" i="1" s="1"/>
  <c r="E759" i="15" s="1"/>
  <c r="U762" i="1" a="1"/>
  <c r="U762" i="1" s="1"/>
  <c r="AI762" i="1"/>
  <c r="BB762" i="1" s="1"/>
  <c r="AJ762" i="1"/>
  <c r="AK762" i="1"/>
  <c r="K762" i="10" s="1"/>
  <c r="AL762" i="1"/>
  <c r="AO762" i="1"/>
  <c r="AP762" i="1"/>
  <c r="M762" i="10" s="1"/>
  <c r="AQ762" i="1"/>
  <c r="BR762" i="1"/>
  <c r="BS762" i="1"/>
  <c r="BT762" i="1"/>
  <c r="A763" i="1"/>
  <c r="C763" i="1"/>
  <c r="G763" i="1"/>
  <c r="M763" i="1" a="1"/>
  <c r="M763" i="1" s="1"/>
  <c r="K760" i="15" s="1"/>
  <c r="N763" i="1" a="1"/>
  <c r="N763" i="1" s="1"/>
  <c r="L760" i="15" s="1"/>
  <c r="R763" i="1"/>
  <c r="S763" i="1" a="1"/>
  <c r="S763" i="1" s="1"/>
  <c r="D760" i="15" s="1"/>
  <c r="T763" i="1" a="1"/>
  <c r="T763" i="1" s="1"/>
  <c r="E760" i="15" s="1"/>
  <c r="U763" i="1" a="1"/>
  <c r="U763" i="1" s="1"/>
  <c r="AI763" i="1"/>
  <c r="BB763" i="1" s="1"/>
  <c r="AJ763" i="1"/>
  <c r="AK763" i="1"/>
  <c r="K763" i="10" s="1"/>
  <c r="AL763" i="1"/>
  <c r="AO763" i="1"/>
  <c r="AP763" i="1"/>
  <c r="M763" i="10" s="1"/>
  <c r="AQ763" i="1"/>
  <c r="BR763" i="1"/>
  <c r="BS763" i="1"/>
  <c r="BT763" i="1"/>
  <c r="A764" i="1"/>
  <c r="C764" i="1"/>
  <c r="G764" i="1"/>
  <c r="M764" i="1" a="1"/>
  <c r="M764" i="1" s="1"/>
  <c r="K761" i="15" s="1"/>
  <c r="N764" i="1" a="1"/>
  <c r="N764" i="1" s="1"/>
  <c r="L761" i="15" s="1"/>
  <c r="R764" i="1"/>
  <c r="S764" i="1" a="1"/>
  <c r="S764" i="1" s="1"/>
  <c r="D761" i="15" s="1"/>
  <c r="T764" i="1" a="1"/>
  <c r="T764" i="1" s="1"/>
  <c r="E761" i="15" s="1"/>
  <c r="U764" i="1" a="1"/>
  <c r="U764" i="1" s="1"/>
  <c r="AI764" i="1"/>
  <c r="BB764" i="1" s="1"/>
  <c r="AJ764" i="1"/>
  <c r="AK764" i="1"/>
  <c r="K764" i="10" s="1"/>
  <c r="AL764" i="1"/>
  <c r="AO764" i="1"/>
  <c r="AP764" i="1"/>
  <c r="M764" i="10" s="1"/>
  <c r="AQ764" i="1"/>
  <c r="BR764" i="1"/>
  <c r="BS764" i="1"/>
  <c r="BT764" i="1"/>
  <c r="A765" i="1"/>
  <c r="C765" i="1"/>
  <c r="G765" i="1"/>
  <c r="M765" i="1" a="1"/>
  <c r="M765" i="1" s="1"/>
  <c r="K762" i="15" s="1"/>
  <c r="N765" i="1" a="1"/>
  <c r="N765" i="1" s="1"/>
  <c r="L762" i="15" s="1"/>
  <c r="R765" i="1"/>
  <c r="S765" i="1" a="1"/>
  <c r="S765" i="1" s="1"/>
  <c r="D762" i="15" s="1"/>
  <c r="T765" i="1" a="1"/>
  <c r="T765" i="1" s="1"/>
  <c r="E762" i="15" s="1"/>
  <c r="U765" i="1" a="1"/>
  <c r="U765" i="1" s="1"/>
  <c r="AI765" i="1"/>
  <c r="BB765" i="1" s="1"/>
  <c r="AJ765" i="1"/>
  <c r="AK765" i="1"/>
  <c r="K765" i="10" s="1"/>
  <c r="AL765" i="1"/>
  <c r="AO765" i="1"/>
  <c r="AP765" i="1"/>
  <c r="M765" i="10" s="1"/>
  <c r="AQ765" i="1"/>
  <c r="BR765" i="1"/>
  <c r="BS765" i="1"/>
  <c r="BT765" i="1"/>
  <c r="A766" i="1"/>
  <c r="C766" i="1"/>
  <c r="G766" i="1"/>
  <c r="M766" i="1" a="1"/>
  <c r="M766" i="1" s="1"/>
  <c r="K763" i="15" s="1"/>
  <c r="N766" i="1" a="1"/>
  <c r="N766" i="1" s="1"/>
  <c r="L763" i="15" s="1"/>
  <c r="R766" i="1"/>
  <c r="S766" i="1" a="1"/>
  <c r="S766" i="1" s="1"/>
  <c r="D763" i="15" s="1"/>
  <c r="T766" i="1" a="1"/>
  <c r="T766" i="1" s="1"/>
  <c r="E763" i="15" s="1"/>
  <c r="U766" i="1" a="1"/>
  <c r="U766" i="1" s="1"/>
  <c r="AI766" i="1"/>
  <c r="BB766" i="1" s="1"/>
  <c r="AJ766" i="1"/>
  <c r="AK766" i="1"/>
  <c r="K766" i="10" s="1"/>
  <c r="AL766" i="1"/>
  <c r="AO766" i="1"/>
  <c r="AP766" i="1"/>
  <c r="M766" i="10" s="1"/>
  <c r="AQ766" i="1"/>
  <c r="BR766" i="1"/>
  <c r="BS766" i="1"/>
  <c r="BT766" i="1"/>
  <c r="A767" i="1"/>
  <c r="C767" i="1"/>
  <c r="G767" i="1"/>
  <c r="M767" i="1" a="1"/>
  <c r="M767" i="1" s="1"/>
  <c r="K764" i="15" s="1"/>
  <c r="N767" i="1" a="1"/>
  <c r="N767" i="1" s="1"/>
  <c r="L764" i="15" s="1"/>
  <c r="R767" i="1"/>
  <c r="S767" i="1" a="1"/>
  <c r="S767" i="1" s="1"/>
  <c r="D764" i="15" s="1"/>
  <c r="T767" i="1" a="1"/>
  <c r="T767" i="1" s="1"/>
  <c r="E764" i="15" s="1"/>
  <c r="U767" i="1" a="1"/>
  <c r="U767" i="1" s="1"/>
  <c r="AI767" i="1"/>
  <c r="BB767" i="1" s="1"/>
  <c r="AJ767" i="1"/>
  <c r="AK767" i="1"/>
  <c r="K767" i="10" s="1"/>
  <c r="AL767" i="1"/>
  <c r="AO767" i="1"/>
  <c r="AP767" i="1"/>
  <c r="M767" i="10" s="1"/>
  <c r="AQ767" i="1"/>
  <c r="BR767" i="1"/>
  <c r="BS767" i="1"/>
  <c r="BT767" i="1"/>
  <c r="A768" i="1"/>
  <c r="C768" i="1"/>
  <c r="G768" i="1"/>
  <c r="M768" i="1" a="1"/>
  <c r="M768" i="1" s="1"/>
  <c r="K765" i="15" s="1"/>
  <c r="N768" i="1" a="1"/>
  <c r="N768" i="1" s="1"/>
  <c r="L765" i="15" s="1"/>
  <c r="R768" i="1"/>
  <c r="S768" i="1" a="1"/>
  <c r="S768" i="1" s="1"/>
  <c r="D765" i="15" s="1"/>
  <c r="T768" i="1" a="1"/>
  <c r="T768" i="1" s="1"/>
  <c r="E765" i="15" s="1"/>
  <c r="U768" i="1" a="1"/>
  <c r="U768" i="1" s="1"/>
  <c r="AI768" i="1"/>
  <c r="BB768" i="1" s="1"/>
  <c r="AJ768" i="1"/>
  <c r="AK768" i="1"/>
  <c r="K768" i="10" s="1"/>
  <c r="AL768" i="1"/>
  <c r="AO768" i="1"/>
  <c r="AP768" i="1"/>
  <c r="M768" i="10" s="1"/>
  <c r="AQ768" i="1"/>
  <c r="BR768" i="1"/>
  <c r="BS768" i="1"/>
  <c r="BT768" i="1"/>
  <c r="A769" i="1"/>
  <c r="C769" i="1"/>
  <c r="G769" i="1"/>
  <c r="M769" i="1" a="1"/>
  <c r="M769" i="1" s="1"/>
  <c r="K766" i="15" s="1"/>
  <c r="N769" i="1" a="1"/>
  <c r="N769" i="1" s="1"/>
  <c r="L766" i="15" s="1"/>
  <c r="R769" i="1"/>
  <c r="S769" i="1" a="1"/>
  <c r="S769" i="1" s="1"/>
  <c r="D766" i="15" s="1"/>
  <c r="T769" i="1" a="1"/>
  <c r="T769" i="1" s="1"/>
  <c r="E766" i="15" s="1"/>
  <c r="U769" i="1" a="1"/>
  <c r="U769" i="1" s="1"/>
  <c r="AI769" i="1"/>
  <c r="BB769" i="1" s="1"/>
  <c r="AJ769" i="1"/>
  <c r="AK769" i="1"/>
  <c r="K769" i="10" s="1"/>
  <c r="AL769" i="1"/>
  <c r="AO769" i="1"/>
  <c r="AP769" i="1"/>
  <c r="M769" i="10" s="1"/>
  <c r="AQ769" i="1"/>
  <c r="BR769" i="1"/>
  <c r="BS769" i="1"/>
  <c r="BT769" i="1"/>
  <c r="A770" i="1"/>
  <c r="C770" i="1"/>
  <c r="G770" i="1"/>
  <c r="M770" i="1" a="1"/>
  <c r="M770" i="1" s="1"/>
  <c r="K767" i="15" s="1"/>
  <c r="N770" i="1" a="1"/>
  <c r="N770" i="1" s="1"/>
  <c r="L767" i="15" s="1"/>
  <c r="R770" i="1"/>
  <c r="S770" i="1" a="1"/>
  <c r="S770" i="1" s="1"/>
  <c r="D767" i="15" s="1"/>
  <c r="T770" i="1" a="1"/>
  <c r="T770" i="1" s="1"/>
  <c r="E767" i="15" s="1"/>
  <c r="U770" i="1" a="1"/>
  <c r="U770" i="1" s="1"/>
  <c r="AI770" i="1"/>
  <c r="BB770" i="1" s="1"/>
  <c r="AJ770" i="1"/>
  <c r="AK770" i="1"/>
  <c r="K770" i="10" s="1"/>
  <c r="AL770" i="1"/>
  <c r="AO770" i="1"/>
  <c r="AP770" i="1"/>
  <c r="M770" i="10" s="1"/>
  <c r="AQ770" i="1"/>
  <c r="BR770" i="1"/>
  <c r="BS770" i="1"/>
  <c r="BT770" i="1"/>
  <c r="A771" i="1"/>
  <c r="C771" i="1"/>
  <c r="G771" i="1"/>
  <c r="M771" i="1" a="1"/>
  <c r="M771" i="1" s="1"/>
  <c r="K768" i="15" s="1"/>
  <c r="N771" i="1" a="1"/>
  <c r="N771" i="1" s="1"/>
  <c r="L768" i="15" s="1"/>
  <c r="R771" i="1"/>
  <c r="S771" i="1" a="1"/>
  <c r="S771" i="1" s="1"/>
  <c r="D768" i="15" s="1"/>
  <c r="T771" i="1" a="1"/>
  <c r="T771" i="1" s="1"/>
  <c r="E768" i="15" s="1"/>
  <c r="U771" i="1" a="1"/>
  <c r="U771" i="1" s="1"/>
  <c r="AI771" i="1"/>
  <c r="BB771" i="1" s="1"/>
  <c r="AJ771" i="1"/>
  <c r="AK771" i="1"/>
  <c r="K771" i="10" s="1"/>
  <c r="AL771" i="1"/>
  <c r="AO771" i="1"/>
  <c r="AP771" i="1"/>
  <c r="M771" i="10" s="1"/>
  <c r="AQ771" i="1"/>
  <c r="BR771" i="1"/>
  <c r="BS771" i="1"/>
  <c r="BT771" i="1"/>
  <c r="A772" i="1"/>
  <c r="C772" i="1"/>
  <c r="G772" i="1"/>
  <c r="M772" i="1" a="1"/>
  <c r="M772" i="1" s="1"/>
  <c r="K769" i="15" s="1"/>
  <c r="N772" i="1" a="1"/>
  <c r="N772" i="1" s="1"/>
  <c r="L769" i="15" s="1"/>
  <c r="R772" i="1"/>
  <c r="S772" i="1" a="1"/>
  <c r="S772" i="1" s="1"/>
  <c r="D769" i="15" s="1"/>
  <c r="T772" i="1" a="1"/>
  <c r="T772" i="1" s="1"/>
  <c r="E769" i="15" s="1"/>
  <c r="U772" i="1" a="1"/>
  <c r="U772" i="1" s="1"/>
  <c r="AI772" i="1"/>
  <c r="BB772" i="1" s="1"/>
  <c r="AJ772" i="1"/>
  <c r="AK772" i="1"/>
  <c r="K772" i="10" s="1"/>
  <c r="AL772" i="1"/>
  <c r="AO772" i="1"/>
  <c r="AP772" i="1"/>
  <c r="M772" i="10" s="1"/>
  <c r="AQ772" i="1"/>
  <c r="BR772" i="1"/>
  <c r="BS772" i="1"/>
  <c r="BT772" i="1"/>
  <c r="A773" i="1"/>
  <c r="C773" i="1"/>
  <c r="G773" i="1"/>
  <c r="M773" i="1" a="1"/>
  <c r="M773" i="1" s="1"/>
  <c r="K770" i="15" s="1"/>
  <c r="N773" i="1" a="1"/>
  <c r="N773" i="1" s="1"/>
  <c r="L770" i="15" s="1"/>
  <c r="R773" i="1"/>
  <c r="S773" i="1" a="1"/>
  <c r="S773" i="1" s="1"/>
  <c r="D770" i="15" s="1"/>
  <c r="T773" i="1" a="1"/>
  <c r="T773" i="1" s="1"/>
  <c r="E770" i="15" s="1"/>
  <c r="U773" i="1" a="1"/>
  <c r="U773" i="1" s="1"/>
  <c r="AI773" i="1"/>
  <c r="BB773" i="1" s="1"/>
  <c r="AJ773" i="1"/>
  <c r="AK773" i="1"/>
  <c r="K773" i="10" s="1"/>
  <c r="AL773" i="1"/>
  <c r="AO773" i="1"/>
  <c r="AP773" i="1"/>
  <c r="M773" i="10" s="1"/>
  <c r="AQ773" i="1"/>
  <c r="BR773" i="1"/>
  <c r="BS773" i="1"/>
  <c r="BT773" i="1"/>
  <c r="A774" i="1"/>
  <c r="C774" i="1"/>
  <c r="G774" i="1"/>
  <c r="M774" i="1" a="1"/>
  <c r="M774" i="1" s="1"/>
  <c r="K771" i="15" s="1"/>
  <c r="N774" i="1" a="1"/>
  <c r="N774" i="1" s="1"/>
  <c r="L771" i="15" s="1"/>
  <c r="R774" i="1"/>
  <c r="S774" i="1" a="1"/>
  <c r="S774" i="1" s="1"/>
  <c r="D771" i="15" s="1"/>
  <c r="T774" i="1" a="1"/>
  <c r="T774" i="1" s="1"/>
  <c r="E771" i="15" s="1"/>
  <c r="U774" i="1" a="1"/>
  <c r="U774" i="1" s="1"/>
  <c r="AI774" i="1"/>
  <c r="BB774" i="1" s="1"/>
  <c r="AJ774" i="1"/>
  <c r="AK774" i="1"/>
  <c r="K774" i="10" s="1"/>
  <c r="AL774" i="1"/>
  <c r="AO774" i="1"/>
  <c r="AP774" i="1"/>
  <c r="M774" i="10" s="1"/>
  <c r="AQ774" i="1"/>
  <c r="BR774" i="1"/>
  <c r="BS774" i="1"/>
  <c r="BT774" i="1"/>
  <c r="A775" i="1"/>
  <c r="C775" i="1"/>
  <c r="G775" i="1"/>
  <c r="M775" i="1" a="1"/>
  <c r="M775" i="1" s="1"/>
  <c r="K772" i="15" s="1"/>
  <c r="N775" i="1" a="1"/>
  <c r="N775" i="1" s="1"/>
  <c r="L772" i="15" s="1"/>
  <c r="R775" i="1"/>
  <c r="S775" i="1" a="1"/>
  <c r="S775" i="1" s="1"/>
  <c r="D772" i="15" s="1"/>
  <c r="T775" i="1" a="1"/>
  <c r="T775" i="1" s="1"/>
  <c r="E772" i="15" s="1"/>
  <c r="U775" i="1" a="1"/>
  <c r="U775" i="1" s="1"/>
  <c r="AI775" i="1"/>
  <c r="BB775" i="1" s="1"/>
  <c r="AJ775" i="1"/>
  <c r="AK775" i="1"/>
  <c r="K775" i="10" s="1"/>
  <c r="AL775" i="1"/>
  <c r="AO775" i="1"/>
  <c r="AP775" i="1"/>
  <c r="M775" i="10" s="1"/>
  <c r="AQ775" i="1"/>
  <c r="BR775" i="1"/>
  <c r="BS775" i="1"/>
  <c r="BT775" i="1"/>
  <c r="A776" i="1"/>
  <c r="C776" i="1"/>
  <c r="G776" i="1"/>
  <c r="M776" i="1" a="1"/>
  <c r="M776" i="1" s="1"/>
  <c r="K773" i="15" s="1"/>
  <c r="N776" i="1" a="1"/>
  <c r="N776" i="1" s="1"/>
  <c r="L773" i="15" s="1"/>
  <c r="R776" i="1"/>
  <c r="S776" i="1" a="1"/>
  <c r="S776" i="1" s="1"/>
  <c r="D773" i="15" s="1"/>
  <c r="T776" i="1" a="1"/>
  <c r="T776" i="1" s="1"/>
  <c r="E773" i="15" s="1"/>
  <c r="U776" i="1" a="1"/>
  <c r="U776" i="1" s="1"/>
  <c r="AI776" i="1"/>
  <c r="BB776" i="1" s="1"/>
  <c r="AJ776" i="1"/>
  <c r="AK776" i="1"/>
  <c r="K776" i="10" s="1"/>
  <c r="AL776" i="1"/>
  <c r="AO776" i="1"/>
  <c r="AP776" i="1"/>
  <c r="M776" i="10" s="1"/>
  <c r="AQ776" i="1"/>
  <c r="BR776" i="1"/>
  <c r="BS776" i="1"/>
  <c r="BT776" i="1"/>
  <c r="A777" i="1"/>
  <c r="C777" i="1"/>
  <c r="G777" i="1"/>
  <c r="M777" i="1" a="1"/>
  <c r="M777" i="1" s="1"/>
  <c r="K774" i="15" s="1"/>
  <c r="N777" i="1" a="1"/>
  <c r="N777" i="1" s="1"/>
  <c r="L774" i="15" s="1"/>
  <c r="R777" i="1"/>
  <c r="S777" i="1" a="1"/>
  <c r="S777" i="1" s="1"/>
  <c r="D774" i="15" s="1"/>
  <c r="T777" i="1" a="1"/>
  <c r="T777" i="1" s="1"/>
  <c r="E774" i="15" s="1"/>
  <c r="U777" i="1" a="1"/>
  <c r="U777" i="1" s="1"/>
  <c r="AI777" i="1"/>
  <c r="BB777" i="1" s="1"/>
  <c r="AJ777" i="1"/>
  <c r="AK777" i="1"/>
  <c r="K777" i="10" s="1"/>
  <c r="AL777" i="1"/>
  <c r="AO777" i="1"/>
  <c r="AP777" i="1"/>
  <c r="M777" i="10" s="1"/>
  <c r="AQ777" i="1"/>
  <c r="BR777" i="1"/>
  <c r="BS777" i="1"/>
  <c r="BT777" i="1"/>
  <c r="A778" i="1"/>
  <c r="C778" i="1"/>
  <c r="G778" i="1"/>
  <c r="M778" i="1" a="1"/>
  <c r="M778" i="1" s="1"/>
  <c r="K775" i="15" s="1"/>
  <c r="N778" i="1" a="1"/>
  <c r="N778" i="1" s="1"/>
  <c r="L775" i="15" s="1"/>
  <c r="R778" i="1"/>
  <c r="S778" i="1" a="1"/>
  <c r="S778" i="1" s="1"/>
  <c r="D775" i="15" s="1"/>
  <c r="T778" i="1" a="1"/>
  <c r="T778" i="1" s="1"/>
  <c r="E775" i="15" s="1"/>
  <c r="U778" i="1" a="1"/>
  <c r="U778" i="1" s="1"/>
  <c r="AI778" i="1"/>
  <c r="BB778" i="1" s="1"/>
  <c r="AJ778" i="1"/>
  <c r="AK778" i="1"/>
  <c r="K778" i="10" s="1"/>
  <c r="AL778" i="1"/>
  <c r="AO778" i="1"/>
  <c r="AP778" i="1"/>
  <c r="M778" i="10" s="1"/>
  <c r="AQ778" i="1"/>
  <c r="BR778" i="1"/>
  <c r="BS778" i="1"/>
  <c r="BT778" i="1"/>
  <c r="A779" i="1"/>
  <c r="C779" i="1"/>
  <c r="G779" i="1"/>
  <c r="M779" i="1" a="1"/>
  <c r="M779" i="1" s="1"/>
  <c r="K776" i="15" s="1"/>
  <c r="N779" i="1" a="1"/>
  <c r="N779" i="1" s="1"/>
  <c r="L776" i="15" s="1"/>
  <c r="R779" i="1"/>
  <c r="S779" i="1" a="1"/>
  <c r="S779" i="1" s="1"/>
  <c r="D776" i="15" s="1"/>
  <c r="T779" i="1" a="1"/>
  <c r="T779" i="1" s="1"/>
  <c r="E776" i="15" s="1"/>
  <c r="U779" i="1" a="1"/>
  <c r="U779" i="1" s="1"/>
  <c r="AI779" i="1"/>
  <c r="BB779" i="1" s="1"/>
  <c r="AJ779" i="1"/>
  <c r="AK779" i="1"/>
  <c r="K779" i="10" s="1"/>
  <c r="AL779" i="1"/>
  <c r="AO779" i="1"/>
  <c r="AP779" i="1"/>
  <c r="M779" i="10" s="1"/>
  <c r="AQ779" i="1"/>
  <c r="BR779" i="1"/>
  <c r="BS779" i="1"/>
  <c r="BT779" i="1"/>
  <c r="A780" i="1"/>
  <c r="C780" i="1"/>
  <c r="G780" i="1"/>
  <c r="M780" i="1" a="1"/>
  <c r="M780" i="1" s="1"/>
  <c r="K777" i="15" s="1"/>
  <c r="N780" i="1" a="1"/>
  <c r="N780" i="1" s="1"/>
  <c r="L777" i="15" s="1"/>
  <c r="R780" i="1"/>
  <c r="S780" i="1" a="1"/>
  <c r="S780" i="1" s="1"/>
  <c r="D777" i="15" s="1"/>
  <c r="T780" i="1" a="1"/>
  <c r="T780" i="1" s="1"/>
  <c r="E777" i="15" s="1"/>
  <c r="U780" i="1" a="1"/>
  <c r="U780" i="1" s="1"/>
  <c r="AI780" i="1"/>
  <c r="BB780" i="1" s="1"/>
  <c r="AJ780" i="1"/>
  <c r="AK780" i="1"/>
  <c r="K780" i="10" s="1"/>
  <c r="AL780" i="1"/>
  <c r="AO780" i="1"/>
  <c r="AP780" i="1"/>
  <c r="M780" i="10" s="1"/>
  <c r="AQ780" i="1"/>
  <c r="BR780" i="1"/>
  <c r="BS780" i="1"/>
  <c r="BT780" i="1"/>
  <c r="A781" i="1"/>
  <c r="C781" i="1"/>
  <c r="G781" i="1"/>
  <c r="M781" i="1" a="1"/>
  <c r="M781" i="1" s="1"/>
  <c r="K778" i="15" s="1"/>
  <c r="N781" i="1" a="1"/>
  <c r="N781" i="1" s="1"/>
  <c r="L778" i="15" s="1"/>
  <c r="R781" i="1"/>
  <c r="S781" i="1" a="1"/>
  <c r="S781" i="1" s="1"/>
  <c r="D778" i="15" s="1"/>
  <c r="T781" i="1" a="1"/>
  <c r="T781" i="1" s="1"/>
  <c r="E778" i="15" s="1"/>
  <c r="U781" i="1" a="1"/>
  <c r="U781" i="1" s="1"/>
  <c r="AI781" i="1"/>
  <c r="BB781" i="1" s="1"/>
  <c r="AJ781" i="1"/>
  <c r="AK781" i="1"/>
  <c r="K781" i="10" s="1"/>
  <c r="AL781" i="1"/>
  <c r="AO781" i="1"/>
  <c r="AP781" i="1"/>
  <c r="M781" i="10" s="1"/>
  <c r="AQ781" i="1"/>
  <c r="BR781" i="1"/>
  <c r="BS781" i="1"/>
  <c r="BT781" i="1"/>
  <c r="A782" i="1"/>
  <c r="C782" i="1"/>
  <c r="G782" i="1"/>
  <c r="M782" i="1" a="1"/>
  <c r="M782" i="1" s="1"/>
  <c r="K779" i="15" s="1"/>
  <c r="N782" i="1" a="1"/>
  <c r="N782" i="1" s="1"/>
  <c r="L779" i="15" s="1"/>
  <c r="R782" i="1"/>
  <c r="S782" i="1" a="1"/>
  <c r="S782" i="1" s="1"/>
  <c r="D779" i="15" s="1"/>
  <c r="T782" i="1" a="1"/>
  <c r="T782" i="1" s="1"/>
  <c r="E779" i="15" s="1"/>
  <c r="U782" i="1" a="1"/>
  <c r="U782" i="1" s="1"/>
  <c r="AI782" i="1"/>
  <c r="BB782" i="1" s="1"/>
  <c r="AJ782" i="1"/>
  <c r="AK782" i="1"/>
  <c r="K782" i="10" s="1"/>
  <c r="AL782" i="1"/>
  <c r="AO782" i="1"/>
  <c r="AP782" i="1"/>
  <c r="M782" i="10" s="1"/>
  <c r="AQ782" i="1"/>
  <c r="BR782" i="1"/>
  <c r="BS782" i="1"/>
  <c r="BT782" i="1"/>
  <c r="A783" i="1"/>
  <c r="C783" i="1"/>
  <c r="G783" i="1"/>
  <c r="M783" i="1" a="1"/>
  <c r="M783" i="1" s="1"/>
  <c r="K780" i="15" s="1"/>
  <c r="N783" i="1" a="1"/>
  <c r="N783" i="1" s="1"/>
  <c r="L780" i="15" s="1"/>
  <c r="R783" i="1"/>
  <c r="S783" i="1" a="1"/>
  <c r="S783" i="1" s="1"/>
  <c r="D780" i="15" s="1"/>
  <c r="T783" i="1" a="1"/>
  <c r="T783" i="1" s="1"/>
  <c r="E780" i="15" s="1"/>
  <c r="U783" i="1" a="1"/>
  <c r="U783" i="1" s="1"/>
  <c r="AI783" i="1"/>
  <c r="BB783" i="1" s="1"/>
  <c r="AJ783" i="1"/>
  <c r="AK783" i="1"/>
  <c r="K783" i="10" s="1"/>
  <c r="AL783" i="1"/>
  <c r="AO783" i="1"/>
  <c r="AP783" i="1"/>
  <c r="AQ783" i="1"/>
  <c r="BR783" i="1"/>
  <c r="BS783" i="1"/>
  <c r="BT783" i="1"/>
  <c r="A784" i="1"/>
  <c r="C784" i="1"/>
  <c r="G784" i="1"/>
  <c r="M784" i="1" a="1"/>
  <c r="M784" i="1" s="1"/>
  <c r="K781" i="15" s="1"/>
  <c r="N784" i="1" a="1"/>
  <c r="N784" i="1" s="1"/>
  <c r="L781" i="15" s="1"/>
  <c r="R784" i="1"/>
  <c r="S784" i="1" a="1"/>
  <c r="S784" i="1" s="1"/>
  <c r="D781" i="15" s="1"/>
  <c r="T784" i="1" a="1"/>
  <c r="T784" i="1" s="1"/>
  <c r="E781" i="15" s="1"/>
  <c r="U784" i="1" a="1"/>
  <c r="U784" i="1" s="1"/>
  <c r="AI784" i="1"/>
  <c r="BB784" i="1" s="1"/>
  <c r="AJ784" i="1"/>
  <c r="AK784" i="1"/>
  <c r="K784" i="10" s="1"/>
  <c r="AL784" i="1"/>
  <c r="AO784" i="1"/>
  <c r="AP784" i="1"/>
  <c r="M784" i="10" s="1"/>
  <c r="AQ784" i="1"/>
  <c r="BR784" i="1"/>
  <c r="BS784" i="1"/>
  <c r="BT784" i="1"/>
  <c r="A785" i="1"/>
  <c r="C785" i="1"/>
  <c r="G785" i="1"/>
  <c r="M785" i="1" a="1"/>
  <c r="M785" i="1" s="1"/>
  <c r="K782" i="15" s="1"/>
  <c r="N785" i="1" a="1"/>
  <c r="N785" i="1" s="1"/>
  <c r="L782" i="15" s="1"/>
  <c r="R785" i="1"/>
  <c r="S785" i="1" a="1"/>
  <c r="S785" i="1" s="1"/>
  <c r="D782" i="15" s="1"/>
  <c r="T785" i="1" a="1"/>
  <c r="T785" i="1" s="1"/>
  <c r="E782" i="15" s="1"/>
  <c r="U785" i="1" a="1"/>
  <c r="U785" i="1" s="1"/>
  <c r="AI785" i="1"/>
  <c r="BB785" i="1" s="1"/>
  <c r="AJ785" i="1"/>
  <c r="AK785" i="1"/>
  <c r="K785" i="10" s="1"/>
  <c r="AL785" i="1"/>
  <c r="AO785" i="1"/>
  <c r="AP785" i="1"/>
  <c r="M785" i="10" s="1"/>
  <c r="AQ785" i="1"/>
  <c r="BR785" i="1"/>
  <c r="BS785" i="1"/>
  <c r="BT785" i="1"/>
  <c r="A786" i="1"/>
  <c r="C786" i="1"/>
  <c r="G786" i="1"/>
  <c r="M786" i="1" a="1"/>
  <c r="M786" i="1" s="1"/>
  <c r="K783" i="15" s="1"/>
  <c r="N786" i="1" a="1"/>
  <c r="N786" i="1" s="1"/>
  <c r="L783" i="15" s="1"/>
  <c r="R786" i="1"/>
  <c r="S786" i="1" a="1"/>
  <c r="S786" i="1" s="1"/>
  <c r="D783" i="15" s="1"/>
  <c r="T786" i="1" a="1"/>
  <c r="T786" i="1" s="1"/>
  <c r="E783" i="15" s="1"/>
  <c r="U786" i="1" a="1"/>
  <c r="U786" i="1" s="1"/>
  <c r="AI786" i="1"/>
  <c r="BB786" i="1" s="1"/>
  <c r="AJ786" i="1"/>
  <c r="AK786" i="1"/>
  <c r="K786" i="10" s="1"/>
  <c r="AL786" i="1"/>
  <c r="AO786" i="1"/>
  <c r="AP786" i="1"/>
  <c r="M786" i="10" s="1"/>
  <c r="AQ786" i="1"/>
  <c r="BR786" i="1"/>
  <c r="BS786" i="1"/>
  <c r="BT786" i="1"/>
  <c r="A787" i="1"/>
  <c r="C787" i="1"/>
  <c r="G787" i="1"/>
  <c r="M787" i="1" a="1"/>
  <c r="M787" i="1" s="1"/>
  <c r="K784" i="15" s="1"/>
  <c r="N787" i="1" a="1"/>
  <c r="N787" i="1" s="1"/>
  <c r="L784" i="15" s="1"/>
  <c r="R787" i="1"/>
  <c r="S787" i="1" a="1"/>
  <c r="S787" i="1" s="1"/>
  <c r="D784" i="15" s="1"/>
  <c r="T787" i="1" a="1"/>
  <c r="T787" i="1" s="1"/>
  <c r="E784" i="15" s="1"/>
  <c r="U787" i="1" a="1"/>
  <c r="U787" i="1" s="1"/>
  <c r="AI787" i="1"/>
  <c r="BB787" i="1" s="1"/>
  <c r="AJ787" i="1"/>
  <c r="AK787" i="1"/>
  <c r="K787" i="10" s="1"/>
  <c r="AL787" i="1"/>
  <c r="AO787" i="1"/>
  <c r="AP787" i="1"/>
  <c r="M787" i="10" s="1"/>
  <c r="AQ787" i="1"/>
  <c r="BR787" i="1"/>
  <c r="BS787" i="1"/>
  <c r="BT787" i="1"/>
  <c r="A788" i="1"/>
  <c r="C788" i="1"/>
  <c r="G788" i="1"/>
  <c r="M788" i="1" a="1"/>
  <c r="M788" i="1" s="1"/>
  <c r="K785" i="15" s="1"/>
  <c r="N788" i="1" a="1"/>
  <c r="N788" i="1" s="1"/>
  <c r="L785" i="15" s="1"/>
  <c r="R788" i="1"/>
  <c r="S788" i="1" a="1"/>
  <c r="S788" i="1" s="1"/>
  <c r="D785" i="15" s="1"/>
  <c r="T788" i="1" a="1"/>
  <c r="T788" i="1" s="1"/>
  <c r="E785" i="15" s="1"/>
  <c r="U788" i="1" a="1"/>
  <c r="U788" i="1" s="1"/>
  <c r="AI788" i="1"/>
  <c r="BB788" i="1" s="1"/>
  <c r="AJ788" i="1"/>
  <c r="AK788" i="1"/>
  <c r="K788" i="10" s="1"/>
  <c r="AL788" i="1"/>
  <c r="AO788" i="1"/>
  <c r="AP788" i="1"/>
  <c r="M788" i="10" s="1"/>
  <c r="AQ788" i="1"/>
  <c r="BR788" i="1"/>
  <c r="BS788" i="1"/>
  <c r="BT788" i="1"/>
  <c r="A789" i="1"/>
  <c r="C789" i="1"/>
  <c r="G789" i="1"/>
  <c r="M789" i="1" a="1"/>
  <c r="M789" i="1" s="1"/>
  <c r="K786" i="15" s="1"/>
  <c r="N789" i="1" a="1"/>
  <c r="N789" i="1" s="1"/>
  <c r="L786" i="15" s="1"/>
  <c r="R789" i="1"/>
  <c r="S789" i="1" a="1"/>
  <c r="S789" i="1" s="1"/>
  <c r="D786" i="15" s="1"/>
  <c r="T789" i="1" a="1"/>
  <c r="T789" i="1" s="1"/>
  <c r="E786" i="15" s="1"/>
  <c r="U789" i="1" a="1"/>
  <c r="U789" i="1" s="1"/>
  <c r="AI789" i="1"/>
  <c r="BB789" i="1" s="1"/>
  <c r="AJ789" i="1"/>
  <c r="AK789" i="1"/>
  <c r="K789" i="10" s="1"/>
  <c r="AL789" i="1"/>
  <c r="AO789" i="1"/>
  <c r="AP789" i="1"/>
  <c r="M789" i="10" s="1"/>
  <c r="AQ789" i="1"/>
  <c r="BR789" i="1"/>
  <c r="BS789" i="1"/>
  <c r="BT789" i="1"/>
  <c r="A790" i="1"/>
  <c r="C790" i="1"/>
  <c r="G790" i="1"/>
  <c r="M790" i="1" a="1"/>
  <c r="M790" i="1" s="1"/>
  <c r="K787" i="15" s="1"/>
  <c r="N790" i="1" a="1"/>
  <c r="N790" i="1" s="1"/>
  <c r="L787" i="15" s="1"/>
  <c r="R790" i="1"/>
  <c r="S790" i="1" a="1"/>
  <c r="S790" i="1" s="1"/>
  <c r="D787" i="15" s="1"/>
  <c r="T790" i="1" a="1"/>
  <c r="T790" i="1" s="1"/>
  <c r="E787" i="15" s="1"/>
  <c r="U790" i="1" a="1"/>
  <c r="U790" i="1" s="1"/>
  <c r="AI790" i="1"/>
  <c r="BB790" i="1" s="1"/>
  <c r="AJ790" i="1"/>
  <c r="AK790" i="1"/>
  <c r="K790" i="10" s="1"/>
  <c r="AL790" i="1"/>
  <c r="AO790" i="1"/>
  <c r="AP790" i="1"/>
  <c r="M790" i="10" s="1"/>
  <c r="AQ790" i="1"/>
  <c r="BR790" i="1"/>
  <c r="BS790" i="1"/>
  <c r="BT790" i="1"/>
  <c r="A791" i="1"/>
  <c r="C791" i="1"/>
  <c r="G791" i="1"/>
  <c r="M791" i="1" a="1"/>
  <c r="M791" i="1" s="1"/>
  <c r="K788" i="15" s="1"/>
  <c r="N791" i="1" a="1"/>
  <c r="N791" i="1" s="1"/>
  <c r="L788" i="15" s="1"/>
  <c r="R791" i="1"/>
  <c r="S791" i="1" a="1"/>
  <c r="S791" i="1" s="1"/>
  <c r="D788" i="15" s="1"/>
  <c r="T791" i="1" a="1"/>
  <c r="T791" i="1" s="1"/>
  <c r="E788" i="15" s="1"/>
  <c r="U791" i="1" a="1"/>
  <c r="U791" i="1" s="1"/>
  <c r="AI791" i="1"/>
  <c r="BB791" i="1" s="1"/>
  <c r="AJ791" i="1"/>
  <c r="AK791" i="1"/>
  <c r="K791" i="10" s="1"/>
  <c r="AL791" i="1"/>
  <c r="AO791" i="1"/>
  <c r="AP791" i="1"/>
  <c r="M791" i="10" s="1"/>
  <c r="AQ791" i="1"/>
  <c r="BR791" i="1"/>
  <c r="BS791" i="1"/>
  <c r="BT791" i="1"/>
  <c r="A792" i="1"/>
  <c r="C792" i="1"/>
  <c r="G792" i="1"/>
  <c r="M792" i="1" a="1"/>
  <c r="M792" i="1" s="1"/>
  <c r="K789" i="15" s="1"/>
  <c r="N792" i="1" a="1"/>
  <c r="N792" i="1" s="1"/>
  <c r="L789" i="15" s="1"/>
  <c r="R792" i="1"/>
  <c r="S792" i="1" a="1"/>
  <c r="S792" i="1" s="1"/>
  <c r="D789" i="15" s="1"/>
  <c r="T792" i="1" a="1"/>
  <c r="T792" i="1" s="1"/>
  <c r="E789" i="15" s="1"/>
  <c r="U792" i="1" a="1"/>
  <c r="U792" i="1" s="1"/>
  <c r="AI792" i="1"/>
  <c r="BB792" i="1" s="1"/>
  <c r="AJ792" i="1"/>
  <c r="AK792" i="1"/>
  <c r="K792" i="10" s="1"/>
  <c r="AL792" i="1"/>
  <c r="AO792" i="1"/>
  <c r="AP792" i="1"/>
  <c r="M792" i="10" s="1"/>
  <c r="AQ792" i="1"/>
  <c r="BR792" i="1"/>
  <c r="BS792" i="1"/>
  <c r="BT792" i="1"/>
  <c r="A793" i="1"/>
  <c r="C793" i="1"/>
  <c r="G793" i="1"/>
  <c r="M793" i="1" a="1"/>
  <c r="M793" i="1" s="1"/>
  <c r="K790" i="15" s="1"/>
  <c r="N793" i="1" a="1"/>
  <c r="N793" i="1" s="1"/>
  <c r="L790" i="15" s="1"/>
  <c r="R793" i="1"/>
  <c r="S793" i="1" a="1"/>
  <c r="S793" i="1" s="1"/>
  <c r="D790" i="15" s="1"/>
  <c r="T793" i="1" a="1"/>
  <c r="T793" i="1" s="1"/>
  <c r="E790" i="15" s="1"/>
  <c r="U793" i="1" a="1"/>
  <c r="U793" i="1" s="1"/>
  <c r="AI793" i="1"/>
  <c r="BB793" i="1" s="1"/>
  <c r="AJ793" i="1"/>
  <c r="AK793" i="1"/>
  <c r="K793" i="10" s="1"/>
  <c r="AL793" i="1"/>
  <c r="AO793" i="1"/>
  <c r="AP793" i="1"/>
  <c r="M793" i="10" s="1"/>
  <c r="AQ793" i="1"/>
  <c r="BR793" i="1"/>
  <c r="BS793" i="1"/>
  <c r="BT793" i="1"/>
  <c r="A794" i="1"/>
  <c r="C794" i="1"/>
  <c r="G794" i="1"/>
  <c r="M794" i="1" a="1"/>
  <c r="M794" i="1" s="1"/>
  <c r="K791" i="15" s="1"/>
  <c r="N794" i="1" a="1"/>
  <c r="N794" i="1" s="1"/>
  <c r="L791" i="15" s="1"/>
  <c r="R794" i="1"/>
  <c r="S794" i="1" a="1"/>
  <c r="S794" i="1" s="1"/>
  <c r="D791" i="15" s="1"/>
  <c r="T794" i="1" a="1"/>
  <c r="T794" i="1" s="1"/>
  <c r="E791" i="15" s="1"/>
  <c r="U794" i="1" a="1"/>
  <c r="U794" i="1" s="1"/>
  <c r="AI794" i="1"/>
  <c r="BB794" i="1" s="1"/>
  <c r="AJ794" i="1"/>
  <c r="AK794" i="1"/>
  <c r="K794" i="10" s="1"/>
  <c r="AL794" i="1"/>
  <c r="AO794" i="1"/>
  <c r="AP794" i="1"/>
  <c r="M794" i="10" s="1"/>
  <c r="AQ794" i="1"/>
  <c r="BR794" i="1"/>
  <c r="BS794" i="1"/>
  <c r="BT794" i="1"/>
  <c r="A795" i="1"/>
  <c r="C795" i="1"/>
  <c r="G795" i="1"/>
  <c r="M795" i="1" a="1"/>
  <c r="M795" i="1" s="1"/>
  <c r="K792" i="15" s="1"/>
  <c r="N795" i="1" a="1"/>
  <c r="N795" i="1" s="1"/>
  <c r="L792" i="15" s="1"/>
  <c r="R795" i="1"/>
  <c r="S795" i="1" a="1"/>
  <c r="S795" i="1" s="1"/>
  <c r="D792" i="15" s="1"/>
  <c r="T795" i="1" a="1"/>
  <c r="T795" i="1" s="1"/>
  <c r="E792" i="15" s="1"/>
  <c r="U795" i="1" a="1"/>
  <c r="U795" i="1" s="1"/>
  <c r="AI795" i="1"/>
  <c r="BB795" i="1" s="1"/>
  <c r="AJ795" i="1"/>
  <c r="AK795" i="1"/>
  <c r="K795" i="10" s="1"/>
  <c r="AL795" i="1"/>
  <c r="AO795" i="1"/>
  <c r="AP795" i="1"/>
  <c r="M795" i="10" s="1"/>
  <c r="AQ795" i="1"/>
  <c r="BR795" i="1"/>
  <c r="BS795" i="1"/>
  <c r="BT795" i="1"/>
  <c r="A796" i="1"/>
  <c r="C796" i="1"/>
  <c r="G796" i="1"/>
  <c r="M796" i="1" a="1"/>
  <c r="M796" i="1" s="1"/>
  <c r="K793" i="15" s="1"/>
  <c r="N796" i="1" a="1"/>
  <c r="N796" i="1" s="1"/>
  <c r="L793" i="15" s="1"/>
  <c r="R796" i="1"/>
  <c r="S796" i="1" a="1"/>
  <c r="S796" i="1" s="1"/>
  <c r="D793" i="15" s="1"/>
  <c r="T796" i="1" a="1"/>
  <c r="T796" i="1" s="1"/>
  <c r="E793" i="15" s="1"/>
  <c r="U796" i="1" a="1"/>
  <c r="U796" i="1" s="1"/>
  <c r="AI796" i="1"/>
  <c r="BB796" i="1" s="1"/>
  <c r="AJ796" i="1"/>
  <c r="AK796" i="1"/>
  <c r="K796" i="10" s="1"/>
  <c r="AL796" i="1"/>
  <c r="AO796" i="1"/>
  <c r="AP796" i="1"/>
  <c r="M796" i="10" s="1"/>
  <c r="AQ796" i="1"/>
  <c r="BR796" i="1"/>
  <c r="BS796" i="1"/>
  <c r="BT796" i="1"/>
  <c r="A797" i="1"/>
  <c r="C797" i="1"/>
  <c r="G797" i="1"/>
  <c r="M797" i="1" a="1"/>
  <c r="M797" i="1" s="1"/>
  <c r="K794" i="15" s="1"/>
  <c r="N797" i="1" a="1"/>
  <c r="N797" i="1" s="1"/>
  <c r="L794" i="15" s="1"/>
  <c r="R797" i="1"/>
  <c r="S797" i="1" a="1"/>
  <c r="S797" i="1" s="1"/>
  <c r="D794" i="15" s="1"/>
  <c r="T797" i="1" a="1"/>
  <c r="T797" i="1" s="1"/>
  <c r="E794" i="15" s="1"/>
  <c r="U797" i="1" a="1"/>
  <c r="U797" i="1" s="1"/>
  <c r="AI797" i="1"/>
  <c r="BB797" i="1" s="1"/>
  <c r="AJ797" i="1"/>
  <c r="AK797" i="1"/>
  <c r="K797" i="10" s="1"/>
  <c r="AL797" i="1"/>
  <c r="AO797" i="1"/>
  <c r="AP797" i="1"/>
  <c r="M797" i="10" s="1"/>
  <c r="AQ797" i="1"/>
  <c r="BR797" i="1"/>
  <c r="BS797" i="1"/>
  <c r="BT797" i="1"/>
  <c r="A798" i="1"/>
  <c r="C798" i="1"/>
  <c r="G798" i="1"/>
  <c r="M798" i="1" a="1"/>
  <c r="M798" i="1" s="1"/>
  <c r="K795" i="15" s="1"/>
  <c r="N798" i="1" a="1"/>
  <c r="N798" i="1" s="1"/>
  <c r="L795" i="15" s="1"/>
  <c r="R798" i="1"/>
  <c r="S798" i="1" a="1"/>
  <c r="S798" i="1" s="1"/>
  <c r="D795" i="15" s="1"/>
  <c r="T798" i="1" a="1"/>
  <c r="T798" i="1" s="1"/>
  <c r="E795" i="15" s="1"/>
  <c r="U798" i="1" a="1"/>
  <c r="U798" i="1" s="1"/>
  <c r="AI798" i="1"/>
  <c r="BB798" i="1" s="1"/>
  <c r="AJ798" i="1"/>
  <c r="AK798" i="1"/>
  <c r="K798" i="10" s="1"/>
  <c r="AL798" i="1"/>
  <c r="AO798" i="1"/>
  <c r="AP798" i="1"/>
  <c r="M798" i="10" s="1"/>
  <c r="AQ798" i="1"/>
  <c r="BR798" i="1"/>
  <c r="BS798" i="1"/>
  <c r="BT798" i="1"/>
  <c r="A799" i="1"/>
  <c r="C799" i="1"/>
  <c r="G799" i="1"/>
  <c r="M799" i="1" a="1"/>
  <c r="M799" i="1" s="1"/>
  <c r="K796" i="15" s="1"/>
  <c r="N799" i="1" a="1"/>
  <c r="N799" i="1" s="1"/>
  <c r="L796" i="15" s="1"/>
  <c r="R799" i="1"/>
  <c r="S799" i="1" a="1"/>
  <c r="S799" i="1" s="1"/>
  <c r="D796" i="15" s="1"/>
  <c r="T799" i="1" a="1"/>
  <c r="T799" i="1" s="1"/>
  <c r="E796" i="15" s="1"/>
  <c r="U799" i="1" a="1"/>
  <c r="U799" i="1" s="1"/>
  <c r="AI799" i="1"/>
  <c r="BB799" i="1" s="1"/>
  <c r="AJ799" i="1"/>
  <c r="AK799" i="1"/>
  <c r="K799" i="10" s="1"/>
  <c r="AL799" i="1"/>
  <c r="AO799" i="1"/>
  <c r="AP799" i="1"/>
  <c r="M799" i="10" s="1"/>
  <c r="AQ799" i="1"/>
  <c r="BR799" i="1"/>
  <c r="BS799" i="1"/>
  <c r="BT799" i="1"/>
  <c r="A800" i="1"/>
  <c r="C800" i="1"/>
  <c r="G800" i="1"/>
  <c r="M800" i="1" a="1"/>
  <c r="M800" i="1" s="1"/>
  <c r="K797" i="15" s="1"/>
  <c r="N800" i="1" a="1"/>
  <c r="N800" i="1" s="1"/>
  <c r="L797" i="15" s="1"/>
  <c r="R800" i="1"/>
  <c r="S800" i="1" a="1"/>
  <c r="S800" i="1" s="1"/>
  <c r="D797" i="15" s="1"/>
  <c r="T800" i="1" a="1"/>
  <c r="T800" i="1" s="1"/>
  <c r="E797" i="15" s="1"/>
  <c r="U800" i="1" a="1"/>
  <c r="U800" i="1" s="1"/>
  <c r="AI800" i="1"/>
  <c r="BB800" i="1" s="1"/>
  <c r="AJ800" i="1"/>
  <c r="AK800" i="1"/>
  <c r="K800" i="10" s="1"/>
  <c r="AL800" i="1"/>
  <c r="AO800" i="1"/>
  <c r="AP800" i="1"/>
  <c r="M800" i="10" s="1"/>
  <c r="AQ800" i="1"/>
  <c r="BR800" i="1"/>
  <c r="BS800" i="1"/>
  <c r="BT800" i="1"/>
  <c r="A801" i="1"/>
  <c r="C801" i="1"/>
  <c r="G801" i="1"/>
  <c r="M801" i="1" a="1"/>
  <c r="M801" i="1" s="1"/>
  <c r="K798" i="15" s="1"/>
  <c r="N801" i="1" a="1"/>
  <c r="N801" i="1" s="1"/>
  <c r="L798" i="15" s="1"/>
  <c r="R801" i="1"/>
  <c r="S801" i="1" a="1"/>
  <c r="S801" i="1" s="1"/>
  <c r="D798" i="15" s="1"/>
  <c r="T801" i="1" a="1"/>
  <c r="T801" i="1" s="1"/>
  <c r="E798" i="15" s="1"/>
  <c r="U801" i="1" a="1"/>
  <c r="U801" i="1" s="1"/>
  <c r="AI801" i="1"/>
  <c r="BB801" i="1" s="1"/>
  <c r="AJ801" i="1"/>
  <c r="AK801" i="1"/>
  <c r="K801" i="10" s="1"/>
  <c r="AL801" i="1"/>
  <c r="AO801" i="1"/>
  <c r="AP801" i="1"/>
  <c r="M801" i="10" s="1"/>
  <c r="AQ801" i="1"/>
  <c r="BR801" i="1"/>
  <c r="BS801" i="1"/>
  <c r="BT801" i="1"/>
  <c r="A802" i="1"/>
  <c r="C802" i="1"/>
  <c r="G802" i="1"/>
  <c r="M802" i="1" a="1"/>
  <c r="M802" i="1" s="1"/>
  <c r="K799" i="15" s="1"/>
  <c r="N802" i="1" a="1"/>
  <c r="N802" i="1" s="1"/>
  <c r="L799" i="15" s="1"/>
  <c r="R802" i="1"/>
  <c r="S802" i="1" a="1"/>
  <c r="S802" i="1" s="1"/>
  <c r="D799" i="15" s="1"/>
  <c r="T802" i="1" a="1"/>
  <c r="T802" i="1" s="1"/>
  <c r="E799" i="15" s="1"/>
  <c r="U802" i="1" a="1"/>
  <c r="U802" i="1" s="1"/>
  <c r="AI802" i="1"/>
  <c r="BB802" i="1" s="1"/>
  <c r="AJ802" i="1"/>
  <c r="AK802" i="1"/>
  <c r="K802" i="10" s="1"/>
  <c r="AL802" i="1"/>
  <c r="AO802" i="1"/>
  <c r="AP802" i="1"/>
  <c r="M802" i="10" s="1"/>
  <c r="AQ802" i="1"/>
  <c r="BR802" i="1"/>
  <c r="BS802" i="1"/>
  <c r="BT802" i="1"/>
  <c r="A803" i="1"/>
  <c r="C803" i="1"/>
  <c r="G803" i="1"/>
  <c r="M803" i="1" a="1"/>
  <c r="M803" i="1" s="1"/>
  <c r="K800" i="15" s="1"/>
  <c r="N803" i="1" a="1"/>
  <c r="N803" i="1" s="1"/>
  <c r="L800" i="15" s="1"/>
  <c r="R803" i="1"/>
  <c r="S803" i="1" a="1"/>
  <c r="S803" i="1" s="1"/>
  <c r="D800" i="15" s="1"/>
  <c r="T803" i="1" a="1"/>
  <c r="T803" i="1" s="1"/>
  <c r="E800" i="15" s="1"/>
  <c r="U803" i="1" a="1"/>
  <c r="U803" i="1" s="1"/>
  <c r="AI803" i="1"/>
  <c r="BB803" i="1" s="1"/>
  <c r="AJ803" i="1"/>
  <c r="AK803" i="1"/>
  <c r="K803" i="10" s="1"/>
  <c r="AL803" i="1"/>
  <c r="AO803" i="1"/>
  <c r="AP803" i="1"/>
  <c r="M803" i="10" s="1"/>
  <c r="AQ803" i="1"/>
  <c r="BR803" i="1"/>
  <c r="BS803" i="1"/>
  <c r="BT803" i="1"/>
  <c r="A804" i="1"/>
  <c r="C804" i="1"/>
  <c r="G804" i="1"/>
  <c r="M804" i="1" a="1"/>
  <c r="M804" i="1" s="1"/>
  <c r="K801" i="15" s="1"/>
  <c r="N804" i="1" a="1"/>
  <c r="N804" i="1" s="1"/>
  <c r="L801" i="15" s="1"/>
  <c r="R804" i="1"/>
  <c r="S804" i="1" a="1"/>
  <c r="S804" i="1" s="1"/>
  <c r="D801" i="15" s="1"/>
  <c r="T804" i="1" a="1"/>
  <c r="T804" i="1" s="1"/>
  <c r="E801" i="15" s="1"/>
  <c r="U804" i="1" a="1"/>
  <c r="U804" i="1" s="1"/>
  <c r="AI804" i="1"/>
  <c r="BB804" i="1" s="1"/>
  <c r="AJ804" i="1"/>
  <c r="AK804" i="1"/>
  <c r="K804" i="10" s="1"/>
  <c r="AL804" i="1"/>
  <c r="AO804" i="1"/>
  <c r="AP804" i="1"/>
  <c r="M804" i="10" s="1"/>
  <c r="AQ804" i="1"/>
  <c r="BR804" i="1"/>
  <c r="BS804" i="1"/>
  <c r="BT804" i="1"/>
  <c r="A805" i="1"/>
  <c r="C805" i="1"/>
  <c r="G805" i="1"/>
  <c r="M805" i="1" a="1"/>
  <c r="M805" i="1" s="1"/>
  <c r="K802" i="15" s="1"/>
  <c r="N805" i="1" a="1"/>
  <c r="N805" i="1" s="1"/>
  <c r="L802" i="15" s="1"/>
  <c r="R805" i="1"/>
  <c r="S805" i="1" a="1"/>
  <c r="S805" i="1" s="1"/>
  <c r="D802" i="15" s="1"/>
  <c r="T805" i="1" a="1"/>
  <c r="T805" i="1" s="1"/>
  <c r="E802" i="15" s="1"/>
  <c r="U805" i="1" a="1"/>
  <c r="U805" i="1" s="1"/>
  <c r="AI805" i="1"/>
  <c r="BB805" i="1" s="1"/>
  <c r="AJ805" i="1"/>
  <c r="AK805" i="1"/>
  <c r="K805" i="10" s="1"/>
  <c r="AL805" i="1"/>
  <c r="AO805" i="1"/>
  <c r="AP805" i="1"/>
  <c r="M805" i="10" s="1"/>
  <c r="AQ805" i="1"/>
  <c r="BR805" i="1"/>
  <c r="BS805" i="1"/>
  <c r="BT805" i="1"/>
  <c r="A806" i="1"/>
  <c r="C806" i="1"/>
  <c r="G806" i="1"/>
  <c r="M806" i="1" a="1"/>
  <c r="M806" i="1" s="1"/>
  <c r="K803" i="15" s="1"/>
  <c r="N806" i="1" a="1"/>
  <c r="N806" i="1" s="1"/>
  <c r="L803" i="15" s="1"/>
  <c r="R806" i="1"/>
  <c r="S806" i="1" a="1"/>
  <c r="S806" i="1" s="1"/>
  <c r="D803" i="15" s="1"/>
  <c r="T806" i="1" a="1"/>
  <c r="T806" i="1" s="1"/>
  <c r="E803" i="15" s="1"/>
  <c r="U806" i="1" a="1"/>
  <c r="U806" i="1" s="1"/>
  <c r="AI806" i="1"/>
  <c r="BB806" i="1" s="1"/>
  <c r="AJ806" i="1"/>
  <c r="AK806" i="1"/>
  <c r="K806" i="10" s="1"/>
  <c r="AL806" i="1"/>
  <c r="AO806" i="1"/>
  <c r="AP806" i="1"/>
  <c r="M806" i="10" s="1"/>
  <c r="AQ806" i="1"/>
  <c r="BR806" i="1"/>
  <c r="BS806" i="1"/>
  <c r="BT806" i="1"/>
  <c r="A807" i="1"/>
  <c r="C807" i="1"/>
  <c r="G807" i="1"/>
  <c r="M807" i="1" a="1"/>
  <c r="M807" i="1" s="1"/>
  <c r="K804" i="15" s="1"/>
  <c r="N807" i="1" a="1"/>
  <c r="N807" i="1" s="1"/>
  <c r="L804" i="15" s="1"/>
  <c r="R807" i="1"/>
  <c r="S807" i="1" a="1"/>
  <c r="S807" i="1" s="1"/>
  <c r="D804" i="15" s="1"/>
  <c r="T807" i="1" a="1"/>
  <c r="T807" i="1" s="1"/>
  <c r="E804" i="15" s="1"/>
  <c r="U807" i="1" a="1"/>
  <c r="U807" i="1" s="1"/>
  <c r="AI807" i="1"/>
  <c r="BB807" i="1" s="1"/>
  <c r="AJ807" i="1"/>
  <c r="AK807" i="1"/>
  <c r="K807" i="10" s="1"/>
  <c r="AL807" i="1"/>
  <c r="AO807" i="1"/>
  <c r="AP807" i="1"/>
  <c r="M807" i="10" s="1"/>
  <c r="AQ807" i="1"/>
  <c r="BR807" i="1"/>
  <c r="BS807" i="1"/>
  <c r="BT807" i="1"/>
  <c r="A808" i="1"/>
  <c r="C808" i="1"/>
  <c r="G808" i="1"/>
  <c r="M808" i="1" a="1"/>
  <c r="M808" i="1" s="1"/>
  <c r="K805" i="15" s="1"/>
  <c r="N808" i="1" a="1"/>
  <c r="N808" i="1" s="1"/>
  <c r="L805" i="15" s="1"/>
  <c r="R808" i="1"/>
  <c r="S808" i="1" a="1"/>
  <c r="S808" i="1" s="1"/>
  <c r="D805" i="15" s="1"/>
  <c r="T808" i="1" a="1"/>
  <c r="T808" i="1" s="1"/>
  <c r="E805" i="15" s="1"/>
  <c r="U808" i="1" a="1"/>
  <c r="U808" i="1" s="1"/>
  <c r="AI808" i="1"/>
  <c r="BB808" i="1" s="1"/>
  <c r="AJ808" i="1"/>
  <c r="AK808" i="1"/>
  <c r="K808" i="10" s="1"/>
  <c r="AL808" i="1"/>
  <c r="AO808" i="1"/>
  <c r="AP808" i="1"/>
  <c r="M808" i="10" s="1"/>
  <c r="AQ808" i="1"/>
  <c r="BR808" i="1"/>
  <c r="BS808" i="1"/>
  <c r="BT808" i="1"/>
  <c r="A809" i="1"/>
  <c r="C809" i="1"/>
  <c r="G809" i="1"/>
  <c r="M809" i="1" a="1"/>
  <c r="M809" i="1" s="1"/>
  <c r="K806" i="15" s="1"/>
  <c r="N809" i="1" a="1"/>
  <c r="N809" i="1" s="1"/>
  <c r="L806" i="15" s="1"/>
  <c r="R809" i="1"/>
  <c r="S809" i="1" a="1"/>
  <c r="S809" i="1" s="1"/>
  <c r="D806" i="15" s="1"/>
  <c r="T809" i="1" a="1"/>
  <c r="T809" i="1" s="1"/>
  <c r="E806" i="15" s="1"/>
  <c r="U809" i="1" a="1"/>
  <c r="U809" i="1" s="1"/>
  <c r="AI809" i="1"/>
  <c r="BB809" i="1" s="1"/>
  <c r="AJ809" i="1"/>
  <c r="AK809" i="1"/>
  <c r="K809" i="10" s="1"/>
  <c r="AL809" i="1"/>
  <c r="AO809" i="1"/>
  <c r="AP809" i="1"/>
  <c r="M809" i="10" s="1"/>
  <c r="AQ809" i="1"/>
  <c r="BR809" i="1"/>
  <c r="BS809" i="1"/>
  <c r="BT809" i="1"/>
  <c r="A810" i="1"/>
  <c r="C810" i="1"/>
  <c r="G810" i="1"/>
  <c r="M810" i="1" a="1"/>
  <c r="M810" i="1" s="1"/>
  <c r="K807" i="15" s="1"/>
  <c r="N810" i="1" a="1"/>
  <c r="N810" i="1" s="1"/>
  <c r="L807" i="15" s="1"/>
  <c r="R810" i="1"/>
  <c r="S810" i="1" a="1"/>
  <c r="S810" i="1" s="1"/>
  <c r="D807" i="15" s="1"/>
  <c r="T810" i="1" a="1"/>
  <c r="T810" i="1" s="1"/>
  <c r="E807" i="15" s="1"/>
  <c r="U810" i="1" a="1"/>
  <c r="U810" i="1" s="1"/>
  <c r="AI810" i="1"/>
  <c r="BB810" i="1" s="1"/>
  <c r="AJ810" i="1"/>
  <c r="AK810" i="1"/>
  <c r="K810" i="10" s="1"/>
  <c r="AL810" i="1"/>
  <c r="AO810" i="1"/>
  <c r="AP810" i="1"/>
  <c r="M810" i="10" s="1"/>
  <c r="AQ810" i="1"/>
  <c r="BR810" i="1"/>
  <c r="BS810" i="1"/>
  <c r="BT810" i="1"/>
  <c r="A811" i="1"/>
  <c r="C811" i="1"/>
  <c r="G811" i="1"/>
  <c r="M811" i="1" a="1"/>
  <c r="M811" i="1" s="1"/>
  <c r="K808" i="15" s="1"/>
  <c r="N811" i="1" a="1"/>
  <c r="N811" i="1" s="1"/>
  <c r="L808" i="15" s="1"/>
  <c r="R811" i="1"/>
  <c r="S811" i="1" a="1"/>
  <c r="S811" i="1" s="1"/>
  <c r="D808" i="15" s="1"/>
  <c r="T811" i="1" a="1"/>
  <c r="T811" i="1" s="1"/>
  <c r="E808" i="15" s="1"/>
  <c r="U811" i="1" a="1"/>
  <c r="U811" i="1" s="1"/>
  <c r="AI811" i="1"/>
  <c r="BB811" i="1" s="1"/>
  <c r="AJ811" i="1"/>
  <c r="AK811" i="1"/>
  <c r="K811" i="10" s="1"/>
  <c r="AL811" i="1"/>
  <c r="AO811" i="1"/>
  <c r="AP811" i="1"/>
  <c r="M811" i="10" s="1"/>
  <c r="AQ811" i="1"/>
  <c r="BR811" i="1"/>
  <c r="BS811" i="1"/>
  <c r="BT811" i="1"/>
  <c r="A812" i="1"/>
  <c r="C812" i="1"/>
  <c r="G812" i="1"/>
  <c r="M812" i="1" a="1"/>
  <c r="M812" i="1" s="1"/>
  <c r="K809" i="15" s="1"/>
  <c r="N812" i="1" a="1"/>
  <c r="N812" i="1" s="1"/>
  <c r="L809" i="15" s="1"/>
  <c r="R812" i="1"/>
  <c r="S812" i="1" a="1"/>
  <c r="S812" i="1" s="1"/>
  <c r="D809" i="15" s="1"/>
  <c r="T812" i="1" a="1"/>
  <c r="T812" i="1" s="1"/>
  <c r="E809" i="15" s="1"/>
  <c r="U812" i="1" a="1"/>
  <c r="U812" i="1" s="1"/>
  <c r="AI812" i="1"/>
  <c r="BB812" i="1" s="1"/>
  <c r="AJ812" i="1"/>
  <c r="AK812" i="1"/>
  <c r="K812" i="10" s="1"/>
  <c r="AL812" i="1"/>
  <c r="AO812" i="1"/>
  <c r="AP812" i="1"/>
  <c r="M812" i="10" s="1"/>
  <c r="AQ812" i="1"/>
  <c r="BR812" i="1"/>
  <c r="BS812" i="1"/>
  <c r="BT812" i="1"/>
  <c r="A813" i="1"/>
  <c r="C813" i="1"/>
  <c r="G813" i="1"/>
  <c r="M813" i="1" a="1"/>
  <c r="M813" i="1" s="1"/>
  <c r="K810" i="15" s="1"/>
  <c r="N813" i="1" a="1"/>
  <c r="N813" i="1" s="1"/>
  <c r="L810" i="15" s="1"/>
  <c r="R813" i="1"/>
  <c r="S813" i="1" a="1"/>
  <c r="S813" i="1" s="1"/>
  <c r="D810" i="15" s="1"/>
  <c r="T813" i="1" a="1"/>
  <c r="T813" i="1" s="1"/>
  <c r="E810" i="15" s="1"/>
  <c r="U813" i="1" a="1"/>
  <c r="U813" i="1" s="1"/>
  <c r="AI813" i="1"/>
  <c r="BB813" i="1" s="1"/>
  <c r="AJ813" i="1"/>
  <c r="AK813" i="1"/>
  <c r="K813" i="10" s="1"/>
  <c r="AL813" i="1"/>
  <c r="AO813" i="1"/>
  <c r="AP813" i="1"/>
  <c r="M813" i="10" s="1"/>
  <c r="AQ813" i="1"/>
  <c r="BR813" i="1"/>
  <c r="BS813" i="1"/>
  <c r="BT813" i="1"/>
  <c r="A814" i="1"/>
  <c r="C814" i="1"/>
  <c r="G814" i="1"/>
  <c r="M814" i="1" a="1"/>
  <c r="M814" i="1" s="1"/>
  <c r="K811" i="15" s="1"/>
  <c r="N814" i="1" a="1"/>
  <c r="N814" i="1" s="1"/>
  <c r="L811" i="15" s="1"/>
  <c r="R814" i="1"/>
  <c r="S814" i="1" a="1"/>
  <c r="S814" i="1" s="1"/>
  <c r="D811" i="15" s="1"/>
  <c r="T814" i="1" a="1"/>
  <c r="T814" i="1" s="1"/>
  <c r="E811" i="15" s="1"/>
  <c r="U814" i="1" a="1"/>
  <c r="U814" i="1" s="1"/>
  <c r="AI814" i="1"/>
  <c r="BB814" i="1" s="1"/>
  <c r="AJ814" i="1"/>
  <c r="AK814" i="1"/>
  <c r="K814" i="10" s="1"/>
  <c r="AL814" i="1"/>
  <c r="AO814" i="1"/>
  <c r="AP814" i="1"/>
  <c r="M814" i="10" s="1"/>
  <c r="AQ814" i="1"/>
  <c r="BR814" i="1"/>
  <c r="BS814" i="1"/>
  <c r="BT814" i="1"/>
  <c r="A815" i="1"/>
  <c r="C815" i="1"/>
  <c r="G815" i="1"/>
  <c r="M815" i="1" a="1"/>
  <c r="M815" i="1" s="1"/>
  <c r="K812" i="15" s="1"/>
  <c r="N815" i="1" a="1"/>
  <c r="N815" i="1" s="1"/>
  <c r="L812" i="15" s="1"/>
  <c r="R815" i="1"/>
  <c r="S815" i="1" a="1"/>
  <c r="S815" i="1" s="1"/>
  <c r="D812" i="15" s="1"/>
  <c r="T815" i="1" a="1"/>
  <c r="T815" i="1" s="1"/>
  <c r="E812" i="15" s="1"/>
  <c r="U815" i="1" a="1"/>
  <c r="U815" i="1" s="1"/>
  <c r="AI815" i="1"/>
  <c r="BB815" i="1" s="1"/>
  <c r="AJ815" i="1"/>
  <c r="AK815" i="1"/>
  <c r="K815" i="10" s="1"/>
  <c r="AL815" i="1"/>
  <c r="AO815" i="1"/>
  <c r="AP815" i="1"/>
  <c r="M815" i="10" s="1"/>
  <c r="AQ815" i="1"/>
  <c r="BR815" i="1"/>
  <c r="BS815" i="1"/>
  <c r="BT815" i="1"/>
  <c r="A816" i="1"/>
  <c r="C816" i="1"/>
  <c r="G816" i="1"/>
  <c r="M816" i="1" a="1"/>
  <c r="M816" i="1" s="1"/>
  <c r="K813" i="15" s="1"/>
  <c r="N816" i="1" a="1"/>
  <c r="N816" i="1" s="1"/>
  <c r="L813" i="15" s="1"/>
  <c r="R816" i="1"/>
  <c r="S816" i="1" a="1"/>
  <c r="S816" i="1" s="1"/>
  <c r="D813" i="15" s="1"/>
  <c r="T816" i="1" a="1"/>
  <c r="T816" i="1" s="1"/>
  <c r="E813" i="15" s="1"/>
  <c r="U816" i="1" a="1"/>
  <c r="U816" i="1" s="1"/>
  <c r="AI816" i="1"/>
  <c r="BB816" i="1" s="1"/>
  <c r="AJ816" i="1"/>
  <c r="AK816" i="1"/>
  <c r="K816" i="10" s="1"/>
  <c r="AL816" i="1"/>
  <c r="AO816" i="1"/>
  <c r="AP816" i="1"/>
  <c r="M816" i="10" s="1"/>
  <c r="AQ816" i="1"/>
  <c r="BR816" i="1"/>
  <c r="BS816" i="1"/>
  <c r="BT816" i="1"/>
  <c r="A817" i="1"/>
  <c r="C817" i="1"/>
  <c r="G817" i="1"/>
  <c r="M817" i="1" a="1"/>
  <c r="M817" i="1" s="1"/>
  <c r="K814" i="15" s="1"/>
  <c r="N817" i="1" a="1"/>
  <c r="N817" i="1" s="1"/>
  <c r="L814" i="15" s="1"/>
  <c r="R817" i="1"/>
  <c r="S817" i="1" a="1"/>
  <c r="S817" i="1" s="1"/>
  <c r="D814" i="15" s="1"/>
  <c r="T817" i="1" a="1"/>
  <c r="T817" i="1" s="1"/>
  <c r="E814" i="15" s="1"/>
  <c r="U817" i="1" a="1"/>
  <c r="U817" i="1" s="1"/>
  <c r="AI817" i="1"/>
  <c r="BB817" i="1" s="1"/>
  <c r="AJ817" i="1"/>
  <c r="AK817" i="1"/>
  <c r="K817" i="10" s="1"/>
  <c r="AL817" i="1"/>
  <c r="AO817" i="1"/>
  <c r="AP817" i="1"/>
  <c r="M817" i="10" s="1"/>
  <c r="AQ817" i="1"/>
  <c r="BR817" i="1"/>
  <c r="BS817" i="1"/>
  <c r="BT817" i="1"/>
  <c r="A818" i="1"/>
  <c r="C818" i="1"/>
  <c r="G818" i="1"/>
  <c r="M818" i="1" a="1"/>
  <c r="M818" i="1" s="1"/>
  <c r="K815" i="15" s="1"/>
  <c r="N818" i="1" a="1"/>
  <c r="N818" i="1" s="1"/>
  <c r="L815" i="15" s="1"/>
  <c r="R818" i="1"/>
  <c r="S818" i="1" a="1"/>
  <c r="S818" i="1" s="1"/>
  <c r="D815" i="15" s="1"/>
  <c r="T818" i="1" a="1"/>
  <c r="T818" i="1" s="1"/>
  <c r="E815" i="15" s="1"/>
  <c r="U818" i="1" a="1"/>
  <c r="U818" i="1" s="1"/>
  <c r="AI818" i="1"/>
  <c r="BB818" i="1" s="1"/>
  <c r="AJ818" i="1"/>
  <c r="AK818" i="1"/>
  <c r="K818" i="10" s="1"/>
  <c r="AL818" i="1"/>
  <c r="AO818" i="1"/>
  <c r="AP818" i="1"/>
  <c r="M818" i="10" s="1"/>
  <c r="AQ818" i="1"/>
  <c r="BR818" i="1"/>
  <c r="BS818" i="1"/>
  <c r="BT818" i="1"/>
  <c r="A819" i="1"/>
  <c r="C819" i="1"/>
  <c r="G819" i="1"/>
  <c r="M819" i="1" a="1"/>
  <c r="M819" i="1" s="1"/>
  <c r="K816" i="15" s="1"/>
  <c r="N819" i="1" a="1"/>
  <c r="N819" i="1" s="1"/>
  <c r="L816" i="15" s="1"/>
  <c r="R819" i="1"/>
  <c r="S819" i="1" a="1"/>
  <c r="S819" i="1" s="1"/>
  <c r="D816" i="15" s="1"/>
  <c r="T819" i="1" a="1"/>
  <c r="T819" i="1" s="1"/>
  <c r="E816" i="15" s="1"/>
  <c r="U819" i="1" a="1"/>
  <c r="U819" i="1" s="1"/>
  <c r="AI819" i="1"/>
  <c r="BB819" i="1" s="1"/>
  <c r="AJ819" i="1"/>
  <c r="AK819" i="1"/>
  <c r="K819" i="10" s="1"/>
  <c r="AL819" i="1"/>
  <c r="AO819" i="1"/>
  <c r="AP819" i="1"/>
  <c r="M819" i="10" s="1"/>
  <c r="AQ819" i="1"/>
  <c r="BR819" i="1"/>
  <c r="BS819" i="1"/>
  <c r="BT819" i="1"/>
  <c r="A820" i="1"/>
  <c r="C820" i="1"/>
  <c r="G820" i="1"/>
  <c r="M820" i="1" a="1"/>
  <c r="M820" i="1" s="1"/>
  <c r="K817" i="15" s="1"/>
  <c r="N820" i="1" a="1"/>
  <c r="N820" i="1" s="1"/>
  <c r="L817" i="15" s="1"/>
  <c r="R820" i="1"/>
  <c r="S820" i="1" a="1"/>
  <c r="S820" i="1" s="1"/>
  <c r="D817" i="15" s="1"/>
  <c r="T820" i="1" a="1"/>
  <c r="T820" i="1" s="1"/>
  <c r="E817" i="15" s="1"/>
  <c r="U820" i="1" a="1"/>
  <c r="U820" i="1" s="1"/>
  <c r="AI820" i="1"/>
  <c r="BB820" i="1" s="1"/>
  <c r="AJ820" i="1"/>
  <c r="AK820" i="1"/>
  <c r="K820" i="10" s="1"/>
  <c r="AL820" i="1"/>
  <c r="AO820" i="1"/>
  <c r="AP820" i="1"/>
  <c r="M820" i="10" s="1"/>
  <c r="AQ820" i="1"/>
  <c r="BR820" i="1"/>
  <c r="BS820" i="1"/>
  <c r="BT820" i="1"/>
  <c r="A821" i="1"/>
  <c r="C821" i="1"/>
  <c r="G821" i="1"/>
  <c r="M821" i="1" a="1"/>
  <c r="M821" i="1" s="1"/>
  <c r="K818" i="15" s="1"/>
  <c r="N821" i="1" a="1"/>
  <c r="N821" i="1" s="1"/>
  <c r="L818" i="15" s="1"/>
  <c r="R821" i="1"/>
  <c r="S821" i="1" a="1"/>
  <c r="S821" i="1" s="1"/>
  <c r="D818" i="15" s="1"/>
  <c r="T821" i="1" a="1"/>
  <c r="T821" i="1" s="1"/>
  <c r="E818" i="15" s="1"/>
  <c r="U821" i="1" a="1"/>
  <c r="U821" i="1" s="1"/>
  <c r="AI821" i="1"/>
  <c r="BB821" i="1" s="1"/>
  <c r="AJ821" i="1"/>
  <c r="AK821" i="1"/>
  <c r="K821" i="10" s="1"/>
  <c r="AL821" i="1"/>
  <c r="AO821" i="1"/>
  <c r="AP821" i="1"/>
  <c r="M821" i="10" s="1"/>
  <c r="AQ821" i="1"/>
  <c r="BR821" i="1"/>
  <c r="BS821" i="1"/>
  <c r="BT821" i="1"/>
  <c r="A822" i="1"/>
  <c r="C822" i="1"/>
  <c r="G822" i="1"/>
  <c r="M822" i="1" a="1"/>
  <c r="M822" i="1" s="1"/>
  <c r="K819" i="15" s="1"/>
  <c r="N822" i="1" a="1"/>
  <c r="N822" i="1" s="1"/>
  <c r="L819" i="15" s="1"/>
  <c r="R822" i="1"/>
  <c r="S822" i="1" a="1"/>
  <c r="S822" i="1" s="1"/>
  <c r="D819" i="15" s="1"/>
  <c r="T822" i="1" a="1"/>
  <c r="T822" i="1" s="1"/>
  <c r="E819" i="15" s="1"/>
  <c r="U822" i="1" a="1"/>
  <c r="U822" i="1" s="1"/>
  <c r="AI822" i="1"/>
  <c r="BB822" i="1" s="1"/>
  <c r="AJ822" i="1"/>
  <c r="AK822" i="1"/>
  <c r="K822" i="10" s="1"/>
  <c r="AL822" i="1"/>
  <c r="AO822" i="1"/>
  <c r="AP822" i="1"/>
  <c r="M822" i="10" s="1"/>
  <c r="AQ822" i="1"/>
  <c r="BR822" i="1"/>
  <c r="BS822" i="1"/>
  <c r="BT822" i="1"/>
  <c r="A823" i="1"/>
  <c r="C823" i="1"/>
  <c r="G823" i="1"/>
  <c r="M823" i="1" a="1"/>
  <c r="M823" i="1" s="1"/>
  <c r="K820" i="15" s="1"/>
  <c r="N823" i="1" a="1"/>
  <c r="N823" i="1" s="1"/>
  <c r="L820" i="15" s="1"/>
  <c r="R823" i="1"/>
  <c r="S823" i="1" a="1"/>
  <c r="S823" i="1" s="1"/>
  <c r="D820" i="15" s="1"/>
  <c r="T823" i="1" a="1"/>
  <c r="T823" i="1" s="1"/>
  <c r="E820" i="15" s="1"/>
  <c r="U823" i="1" a="1"/>
  <c r="U823" i="1" s="1"/>
  <c r="AI823" i="1"/>
  <c r="BB823" i="1" s="1"/>
  <c r="AJ823" i="1"/>
  <c r="AK823" i="1"/>
  <c r="K823" i="10" s="1"/>
  <c r="AL823" i="1"/>
  <c r="AO823" i="1"/>
  <c r="AP823" i="1"/>
  <c r="M823" i="10" s="1"/>
  <c r="AQ823" i="1"/>
  <c r="BR823" i="1"/>
  <c r="BS823" i="1"/>
  <c r="BT823" i="1"/>
  <c r="A824" i="1"/>
  <c r="C824" i="1"/>
  <c r="G824" i="1"/>
  <c r="M824" i="1" a="1"/>
  <c r="M824" i="1" s="1"/>
  <c r="K821" i="15" s="1"/>
  <c r="N824" i="1" a="1"/>
  <c r="N824" i="1" s="1"/>
  <c r="L821" i="15" s="1"/>
  <c r="R824" i="1"/>
  <c r="S824" i="1" a="1"/>
  <c r="S824" i="1" s="1"/>
  <c r="D821" i="15" s="1"/>
  <c r="T824" i="1" a="1"/>
  <c r="T824" i="1" s="1"/>
  <c r="E821" i="15" s="1"/>
  <c r="U824" i="1" a="1"/>
  <c r="U824" i="1" s="1"/>
  <c r="AI824" i="1"/>
  <c r="BB824" i="1" s="1"/>
  <c r="AJ824" i="1"/>
  <c r="AK824" i="1"/>
  <c r="K824" i="10" s="1"/>
  <c r="AL824" i="1"/>
  <c r="AO824" i="1"/>
  <c r="AP824" i="1"/>
  <c r="M824" i="10" s="1"/>
  <c r="AQ824" i="1"/>
  <c r="BR824" i="1"/>
  <c r="BS824" i="1"/>
  <c r="BT824" i="1"/>
  <c r="A825" i="1"/>
  <c r="C825" i="1"/>
  <c r="G825" i="1"/>
  <c r="M825" i="1" a="1"/>
  <c r="M825" i="1" s="1"/>
  <c r="K822" i="15" s="1"/>
  <c r="N825" i="1" a="1"/>
  <c r="N825" i="1" s="1"/>
  <c r="L822" i="15" s="1"/>
  <c r="R825" i="1"/>
  <c r="S825" i="1" a="1"/>
  <c r="S825" i="1" s="1"/>
  <c r="D822" i="15" s="1"/>
  <c r="T825" i="1" a="1"/>
  <c r="T825" i="1" s="1"/>
  <c r="E822" i="15" s="1"/>
  <c r="U825" i="1" a="1"/>
  <c r="U825" i="1" s="1"/>
  <c r="AI825" i="1"/>
  <c r="BB825" i="1" s="1"/>
  <c r="AJ825" i="1"/>
  <c r="AK825" i="1"/>
  <c r="K825" i="10" s="1"/>
  <c r="AL825" i="1"/>
  <c r="AO825" i="1"/>
  <c r="AP825" i="1"/>
  <c r="M825" i="10" s="1"/>
  <c r="AQ825" i="1"/>
  <c r="BR825" i="1"/>
  <c r="BS825" i="1"/>
  <c r="BT825" i="1"/>
  <c r="A826" i="1"/>
  <c r="C826" i="1"/>
  <c r="G826" i="1"/>
  <c r="M826" i="1" a="1"/>
  <c r="M826" i="1" s="1"/>
  <c r="K823" i="15" s="1"/>
  <c r="N826" i="1" a="1"/>
  <c r="N826" i="1" s="1"/>
  <c r="L823" i="15" s="1"/>
  <c r="R826" i="1"/>
  <c r="S826" i="1" a="1"/>
  <c r="S826" i="1" s="1"/>
  <c r="D823" i="15" s="1"/>
  <c r="T826" i="1" a="1"/>
  <c r="T826" i="1" s="1"/>
  <c r="E823" i="15" s="1"/>
  <c r="U826" i="1" a="1"/>
  <c r="U826" i="1" s="1"/>
  <c r="AI826" i="1"/>
  <c r="BB826" i="1" s="1"/>
  <c r="AJ826" i="1"/>
  <c r="AK826" i="1"/>
  <c r="K826" i="10" s="1"/>
  <c r="AL826" i="1"/>
  <c r="AO826" i="1"/>
  <c r="AP826" i="1"/>
  <c r="M826" i="10" s="1"/>
  <c r="AQ826" i="1"/>
  <c r="BR826" i="1"/>
  <c r="BS826" i="1"/>
  <c r="BT826" i="1"/>
  <c r="A827" i="1"/>
  <c r="C827" i="1"/>
  <c r="G827" i="1"/>
  <c r="M827" i="1" a="1"/>
  <c r="M827" i="1" s="1"/>
  <c r="K824" i="15" s="1"/>
  <c r="N827" i="1" a="1"/>
  <c r="N827" i="1" s="1"/>
  <c r="L824" i="15" s="1"/>
  <c r="R827" i="1"/>
  <c r="S827" i="1" a="1"/>
  <c r="S827" i="1" s="1"/>
  <c r="D824" i="15" s="1"/>
  <c r="T827" i="1" a="1"/>
  <c r="T827" i="1" s="1"/>
  <c r="E824" i="15" s="1"/>
  <c r="U827" i="1" a="1"/>
  <c r="U827" i="1" s="1"/>
  <c r="AI827" i="1"/>
  <c r="BB827" i="1" s="1"/>
  <c r="AJ827" i="1"/>
  <c r="AK827" i="1"/>
  <c r="K827" i="10" s="1"/>
  <c r="AL827" i="1"/>
  <c r="AO827" i="1"/>
  <c r="AP827" i="1"/>
  <c r="M827" i="10" s="1"/>
  <c r="AQ827" i="1"/>
  <c r="BR827" i="1"/>
  <c r="BS827" i="1"/>
  <c r="BT827" i="1"/>
  <c r="A828" i="1"/>
  <c r="C828" i="1"/>
  <c r="G828" i="1"/>
  <c r="M828" i="1" a="1"/>
  <c r="M828" i="1" s="1"/>
  <c r="K825" i="15" s="1"/>
  <c r="N828" i="1" a="1"/>
  <c r="N828" i="1" s="1"/>
  <c r="L825" i="15" s="1"/>
  <c r="R828" i="1"/>
  <c r="S828" i="1" a="1"/>
  <c r="S828" i="1" s="1"/>
  <c r="D825" i="15" s="1"/>
  <c r="T828" i="1" a="1"/>
  <c r="T828" i="1" s="1"/>
  <c r="E825" i="15" s="1"/>
  <c r="U828" i="1" a="1"/>
  <c r="U828" i="1" s="1"/>
  <c r="AI828" i="1"/>
  <c r="BB828" i="1" s="1"/>
  <c r="AJ828" i="1"/>
  <c r="AK828" i="1"/>
  <c r="K828" i="10" s="1"/>
  <c r="AL828" i="1"/>
  <c r="AO828" i="1"/>
  <c r="AP828" i="1"/>
  <c r="M828" i="10" s="1"/>
  <c r="AQ828" i="1"/>
  <c r="BR828" i="1"/>
  <c r="BS828" i="1"/>
  <c r="BT828" i="1"/>
  <c r="A829" i="1"/>
  <c r="C829" i="1"/>
  <c r="G829" i="1"/>
  <c r="M829" i="1" a="1"/>
  <c r="M829" i="1" s="1"/>
  <c r="K826" i="15" s="1"/>
  <c r="N829" i="1" a="1"/>
  <c r="N829" i="1" s="1"/>
  <c r="L826" i="15" s="1"/>
  <c r="R829" i="1"/>
  <c r="S829" i="1" a="1"/>
  <c r="S829" i="1" s="1"/>
  <c r="D826" i="15" s="1"/>
  <c r="T829" i="1" a="1"/>
  <c r="T829" i="1" s="1"/>
  <c r="E826" i="15" s="1"/>
  <c r="U829" i="1" a="1"/>
  <c r="U829" i="1" s="1"/>
  <c r="AI829" i="1"/>
  <c r="BB829" i="1" s="1"/>
  <c r="AJ829" i="1"/>
  <c r="AK829" i="1"/>
  <c r="K829" i="10" s="1"/>
  <c r="AL829" i="1"/>
  <c r="AO829" i="1"/>
  <c r="AP829" i="1"/>
  <c r="M829" i="10" s="1"/>
  <c r="AQ829" i="1"/>
  <c r="BR829" i="1"/>
  <c r="BS829" i="1"/>
  <c r="BT829" i="1"/>
  <c r="A830" i="1"/>
  <c r="C830" i="1"/>
  <c r="G830" i="1"/>
  <c r="M830" i="1" a="1"/>
  <c r="M830" i="1" s="1"/>
  <c r="K827" i="15" s="1"/>
  <c r="N830" i="1" a="1"/>
  <c r="N830" i="1" s="1"/>
  <c r="L827" i="15" s="1"/>
  <c r="R830" i="1"/>
  <c r="S830" i="1" a="1"/>
  <c r="S830" i="1" s="1"/>
  <c r="D827" i="15" s="1"/>
  <c r="T830" i="1" a="1"/>
  <c r="T830" i="1" s="1"/>
  <c r="E827" i="15" s="1"/>
  <c r="U830" i="1" a="1"/>
  <c r="U830" i="1" s="1"/>
  <c r="AI830" i="1"/>
  <c r="BB830" i="1" s="1"/>
  <c r="AJ830" i="1"/>
  <c r="AK830" i="1"/>
  <c r="K830" i="10" s="1"/>
  <c r="AL830" i="1"/>
  <c r="AO830" i="1"/>
  <c r="AP830" i="1"/>
  <c r="M830" i="10" s="1"/>
  <c r="AQ830" i="1"/>
  <c r="BR830" i="1"/>
  <c r="BS830" i="1"/>
  <c r="BT830" i="1"/>
  <c r="A831" i="1"/>
  <c r="C831" i="1"/>
  <c r="G831" i="1"/>
  <c r="M831" i="1" a="1"/>
  <c r="M831" i="1" s="1"/>
  <c r="K828" i="15" s="1"/>
  <c r="N831" i="1" a="1"/>
  <c r="N831" i="1" s="1"/>
  <c r="L828" i="15" s="1"/>
  <c r="R831" i="1"/>
  <c r="S831" i="1" a="1"/>
  <c r="S831" i="1" s="1"/>
  <c r="D828" i="15" s="1"/>
  <c r="T831" i="1" a="1"/>
  <c r="T831" i="1" s="1"/>
  <c r="E828" i="15" s="1"/>
  <c r="U831" i="1" a="1"/>
  <c r="U831" i="1" s="1"/>
  <c r="AI831" i="1"/>
  <c r="BB831" i="1" s="1"/>
  <c r="AJ831" i="1"/>
  <c r="AK831" i="1"/>
  <c r="K831" i="10" s="1"/>
  <c r="AL831" i="1"/>
  <c r="AO831" i="1"/>
  <c r="AP831" i="1"/>
  <c r="M831" i="10" s="1"/>
  <c r="AQ831" i="1"/>
  <c r="BR831" i="1"/>
  <c r="BS831" i="1"/>
  <c r="BT831" i="1"/>
  <c r="A832" i="1"/>
  <c r="C832" i="1"/>
  <c r="G832" i="1"/>
  <c r="M832" i="1" a="1"/>
  <c r="M832" i="1" s="1"/>
  <c r="K829" i="15" s="1"/>
  <c r="N832" i="1" a="1"/>
  <c r="N832" i="1" s="1"/>
  <c r="L829" i="15" s="1"/>
  <c r="R832" i="1"/>
  <c r="S832" i="1" a="1"/>
  <c r="S832" i="1" s="1"/>
  <c r="D829" i="15" s="1"/>
  <c r="T832" i="1" a="1"/>
  <c r="T832" i="1" s="1"/>
  <c r="E829" i="15" s="1"/>
  <c r="U832" i="1" a="1"/>
  <c r="U832" i="1" s="1"/>
  <c r="AI832" i="1"/>
  <c r="BB832" i="1" s="1"/>
  <c r="AJ832" i="1"/>
  <c r="AK832" i="1"/>
  <c r="K832" i="10" s="1"/>
  <c r="AL832" i="1"/>
  <c r="AO832" i="1"/>
  <c r="AP832" i="1"/>
  <c r="M832" i="10" s="1"/>
  <c r="AQ832" i="1"/>
  <c r="BR832" i="1"/>
  <c r="BS832" i="1"/>
  <c r="BT832" i="1"/>
  <c r="A833" i="1"/>
  <c r="C833" i="1"/>
  <c r="G833" i="1"/>
  <c r="M833" i="1" a="1"/>
  <c r="M833" i="1" s="1"/>
  <c r="K830" i="15" s="1"/>
  <c r="N833" i="1" a="1"/>
  <c r="N833" i="1" s="1"/>
  <c r="L830" i="15" s="1"/>
  <c r="R833" i="1"/>
  <c r="S833" i="1" a="1"/>
  <c r="S833" i="1" s="1"/>
  <c r="D830" i="15" s="1"/>
  <c r="T833" i="1" a="1"/>
  <c r="T833" i="1" s="1"/>
  <c r="E830" i="15" s="1"/>
  <c r="U833" i="1" a="1"/>
  <c r="U833" i="1" s="1"/>
  <c r="AI833" i="1"/>
  <c r="BB833" i="1" s="1"/>
  <c r="AJ833" i="1"/>
  <c r="AK833" i="1"/>
  <c r="K833" i="10" s="1"/>
  <c r="AL833" i="1"/>
  <c r="AO833" i="1"/>
  <c r="AP833" i="1"/>
  <c r="M833" i="10" s="1"/>
  <c r="AQ833" i="1"/>
  <c r="BR833" i="1"/>
  <c r="BS833" i="1"/>
  <c r="BT833" i="1"/>
  <c r="A834" i="1"/>
  <c r="C834" i="1"/>
  <c r="G834" i="1"/>
  <c r="M834" i="1" a="1"/>
  <c r="M834" i="1" s="1"/>
  <c r="K831" i="15" s="1"/>
  <c r="N834" i="1" a="1"/>
  <c r="N834" i="1" s="1"/>
  <c r="L831" i="15" s="1"/>
  <c r="R834" i="1"/>
  <c r="S834" i="1" a="1"/>
  <c r="S834" i="1" s="1"/>
  <c r="D831" i="15" s="1"/>
  <c r="T834" i="1" a="1"/>
  <c r="T834" i="1" s="1"/>
  <c r="E831" i="15" s="1"/>
  <c r="U834" i="1" a="1"/>
  <c r="U834" i="1" s="1"/>
  <c r="AI834" i="1"/>
  <c r="BB834" i="1" s="1"/>
  <c r="AJ834" i="1"/>
  <c r="AK834" i="1"/>
  <c r="K834" i="10" s="1"/>
  <c r="AL834" i="1"/>
  <c r="AO834" i="1"/>
  <c r="AP834" i="1"/>
  <c r="M834" i="10" s="1"/>
  <c r="AQ834" i="1"/>
  <c r="BR834" i="1"/>
  <c r="BS834" i="1"/>
  <c r="BT834" i="1"/>
  <c r="A835" i="1"/>
  <c r="C835" i="1"/>
  <c r="G835" i="1"/>
  <c r="M835" i="1" a="1"/>
  <c r="M835" i="1" s="1"/>
  <c r="K832" i="15" s="1"/>
  <c r="N835" i="1" a="1"/>
  <c r="N835" i="1" s="1"/>
  <c r="L832" i="15" s="1"/>
  <c r="R835" i="1"/>
  <c r="S835" i="1" a="1"/>
  <c r="S835" i="1" s="1"/>
  <c r="D832" i="15" s="1"/>
  <c r="T835" i="1" a="1"/>
  <c r="T835" i="1" s="1"/>
  <c r="E832" i="15" s="1"/>
  <c r="U835" i="1" a="1"/>
  <c r="U835" i="1" s="1"/>
  <c r="AI835" i="1"/>
  <c r="BB835" i="1" s="1"/>
  <c r="AJ835" i="1"/>
  <c r="AK835" i="1"/>
  <c r="K835" i="10" s="1"/>
  <c r="AL835" i="1"/>
  <c r="AO835" i="1"/>
  <c r="AP835" i="1"/>
  <c r="M835" i="10" s="1"/>
  <c r="AQ835" i="1"/>
  <c r="BR835" i="1"/>
  <c r="BS835" i="1"/>
  <c r="BT835" i="1"/>
  <c r="A836" i="1"/>
  <c r="C836" i="1"/>
  <c r="G836" i="1"/>
  <c r="M836" i="1" a="1"/>
  <c r="M836" i="1" s="1"/>
  <c r="K833" i="15" s="1"/>
  <c r="N836" i="1" a="1"/>
  <c r="N836" i="1" s="1"/>
  <c r="L833" i="15" s="1"/>
  <c r="R836" i="1"/>
  <c r="S836" i="1" a="1"/>
  <c r="S836" i="1" s="1"/>
  <c r="D833" i="15" s="1"/>
  <c r="T836" i="1" a="1"/>
  <c r="T836" i="1" s="1"/>
  <c r="E833" i="15" s="1"/>
  <c r="U836" i="1" a="1"/>
  <c r="U836" i="1" s="1"/>
  <c r="AI836" i="1"/>
  <c r="BB836" i="1" s="1"/>
  <c r="AJ836" i="1"/>
  <c r="AK836" i="1"/>
  <c r="K836" i="10" s="1"/>
  <c r="AL836" i="1"/>
  <c r="AO836" i="1"/>
  <c r="AP836" i="1"/>
  <c r="M836" i="10" s="1"/>
  <c r="AQ836" i="1"/>
  <c r="BR836" i="1"/>
  <c r="BS836" i="1"/>
  <c r="BT836" i="1"/>
  <c r="A837" i="1"/>
  <c r="C837" i="1"/>
  <c r="G837" i="1"/>
  <c r="M837" i="1" a="1"/>
  <c r="M837" i="1" s="1"/>
  <c r="K834" i="15" s="1"/>
  <c r="N837" i="1" a="1"/>
  <c r="N837" i="1" s="1"/>
  <c r="L834" i="15" s="1"/>
  <c r="R837" i="1"/>
  <c r="S837" i="1" a="1"/>
  <c r="S837" i="1" s="1"/>
  <c r="D834" i="15" s="1"/>
  <c r="T837" i="1" a="1"/>
  <c r="T837" i="1" s="1"/>
  <c r="E834" i="15" s="1"/>
  <c r="U837" i="1" a="1"/>
  <c r="U837" i="1" s="1"/>
  <c r="AI837" i="1"/>
  <c r="BB837" i="1" s="1"/>
  <c r="AJ837" i="1"/>
  <c r="AK837" i="1"/>
  <c r="K837" i="10" s="1"/>
  <c r="AL837" i="1"/>
  <c r="AO837" i="1"/>
  <c r="AP837" i="1"/>
  <c r="M837" i="10" s="1"/>
  <c r="AQ837" i="1"/>
  <c r="BR837" i="1"/>
  <c r="BS837" i="1"/>
  <c r="BT837" i="1"/>
  <c r="A838" i="1"/>
  <c r="C838" i="1"/>
  <c r="G838" i="1"/>
  <c r="M838" i="1" a="1"/>
  <c r="M838" i="1" s="1"/>
  <c r="K835" i="15" s="1"/>
  <c r="N838" i="1" a="1"/>
  <c r="N838" i="1" s="1"/>
  <c r="L835" i="15" s="1"/>
  <c r="R838" i="1"/>
  <c r="S838" i="1" a="1"/>
  <c r="S838" i="1" s="1"/>
  <c r="D835" i="15" s="1"/>
  <c r="T838" i="1" a="1"/>
  <c r="T838" i="1" s="1"/>
  <c r="E835" i="15" s="1"/>
  <c r="U838" i="1" a="1"/>
  <c r="U838" i="1" s="1"/>
  <c r="AI838" i="1"/>
  <c r="BB838" i="1" s="1"/>
  <c r="AJ838" i="1"/>
  <c r="AK838" i="1"/>
  <c r="K838" i="10" s="1"/>
  <c r="AL838" i="1"/>
  <c r="AO838" i="1"/>
  <c r="AP838" i="1"/>
  <c r="M838" i="10" s="1"/>
  <c r="AQ838" i="1"/>
  <c r="BR838" i="1"/>
  <c r="BS838" i="1"/>
  <c r="BT838" i="1"/>
  <c r="A839" i="1"/>
  <c r="C839" i="1"/>
  <c r="G839" i="1"/>
  <c r="M839" i="1" a="1"/>
  <c r="M839" i="1" s="1"/>
  <c r="K836" i="15" s="1"/>
  <c r="N839" i="1" a="1"/>
  <c r="N839" i="1" s="1"/>
  <c r="L836" i="15" s="1"/>
  <c r="R839" i="1"/>
  <c r="S839" i="1" a="1"/>
  <c r="S839" i="1" s="1"/>
  <c r="D836" i="15" s="1"/>
  <c r="T839" i="1" a="1"/>
  <c r="T839" i="1" s="1"/>
  <c r="E836" i="15" s="1"/>
  <c r="U839" i="1" a="1"/>
  <c r="U839" i="1" s="1"/>
  <c r="AI839" i="1"/>
  <c r="BB839" i="1" s="1"/>
  <c r="AJ839" i="1"/>
  <c r="AK839" i="1"/>
  <c r="K839" i="10" s="1"/>
  <c r="AL839" i="1"/>
  <c r="AO839" i="1"/>
  <c r="AP839" i="1"/>
  <c r="M839" i="10" s="1"/>
  <c r="AQ839" i="1"/>
  <c r="BR839" i="1"/>
  <c r="BS839" i="1"/>
  <c r="BT839" i="1"/>
  <c r="A840" i="1"/>
  <c r="C840" i="1"/>
  <c r="G840" i="1"/>
  <c r="M840" i="1" a="1"/>
  <c r="M840" i="1" s="1"/>
  <c r="K837" i="15" s="1"/>
  <c r="N840" i="1" a="1"/>
  <c r="N840" i="1" s="1"/>
  <c r="L837" i="15" s="1"/>
  <c r="R840" i="1"/>
  <c r="S840" i="1" a="1"/>
  <c r="S840" i="1" s="1"/>
  <c r="D837" i="15" s="1"/>
  <c r="T840" i="1" a="1"/>
  <c r="T840" i="1" s="1"/>
  <c r="E837" i="15" s="1"/>
  <c r="U840" i="1" a="1"/>
  <c r="U840" i="1" s="1"/>
  <c r="AI840" i="1"/>
  <c r="BB840" i="1" s="1"/>
  <c r="AJ840" i="1"/>
  <c r="AK840" i="1"/>
  <c r="K840" i="10" s="1"/>
  <c r="AL840" i="1"/>
  <c r="AO840" i="1"/>
  <c r="AP840" i="1"/>
  <c r="M840" i="10" s="1"/>
  <c r="AQ840" i="1"/>
  <c r="BR840" i="1"/>
  <c r="BS840" i="1"/>
  <c r="BT840" i="1"/>
  <c r="A841" i="1"/>
  <c r="C841" i="1"/>
  <c r="G841" i="1"/>
  <c r="M841" i="1" a="1"/>
  <c r="M841" i="1" s="1"/>
  <c r="K838" i="15" s="1"/>
  <c r="N841" i="1" a="1"/>
  <c r="N841" i="1" s="1"/>
  <c r="L838" i="15" s="1"/>
  <c r="R841" i="1"/>
  <c r="S841" i="1" a="1"/>
  <c r="S841" i="1" s="1"/>
  <c r="D838" i="15" s="1"/>
  <c r="T841" i="1" a="1"/>
  <c r="T841" i="1" s="1"/>
  <c r="E838" i="15" s="1"/>
  <c r="U841" i="1" a="1"/>
  <c r="U841" i="1" s="1"/>
  <c r="AI841" i="1"/>
  <c r="BB841" i="1" s="1"/>
  <c r="AJ841" i="1"/>
  <c r="AK841" i="1"/>
  <c r="K841" i="10" s="1"/>
  <c r="AL841" i="1"/>
  <c r="AO841" i="1"/>
  <c r="AP841" i="1"/>
  <c r="M841" i="10" s="1"/>
  <c r="AQ841" i="1"/>
  <c r="BR841" i="1"/>
  <c r="BS841" i="1"/>
  <c r="BT841" i="1"/>
  <c r="A842" i="1"/>
  <c r="C842" i="1"/>
  <c r="G842" i="1"/>
  <c r="M842" i="1" a="1"/>
  <c r="M842" i="1" s="1"/>
  <c r="K839" i="15" s="1"/>
  <c r="N842" i="1" a="1"/>
  <c r="N842" i="1" s="1"/>
  <c r="L839" i="15" s="1"/>
  <c r="R842" i="1"/>
  <c r="S842" i="1" a="1"/>
  <c r="S842" i="1" s="1"/>
  <c r="D839" i="15" s="1"/>
  <c r="T842" i="1" a="1"/>
  <c r="T842" i="1" s="1"/>
  <c r="E839" i="15" s="1"/>
  <c r="U842" i="1" a="1"/>
  <c r="U842" i="1" s="1"/>
  <c r="AI842" i="1"/>
  <c r="BB842" i="1" s="1"/>
  <c r="AJ842" i="1"/>
  <c r="AK842" i="1"/>
  <c r="K842" i="10" s="1"/>
  <c r="AL842" i="1"/>
  <c r="AO842" i="1"/>
  <c r="AP842" i="1"/>
  <c r="M842" i="10" s="1"/>
  <c r="AQ842" i="1"/>
  <c r="BR842" i="1"/>
  <c r="BS842" i="1"/>
  <c r="BT842" i="1"/>
  <c r="A843" i="1"/>
  <c r="C843" i="1"/>
  <c r="G843" i="1"/>
  <c r="M843" i="1" a="1"/>
  <c r="M843" i="1" s="1"/>
  <c r="K840" i="15" s="1"/>
  <c r="N843" i="1" a="1"/>
  <c r="N843" i="1" s="1"/>
  <c r="L840" i="15" s="1"/>
  <c r="R843" i="1"/>
  <c r="S843" i="1" a="1"/>
  <c r="S843" i="1" s="1"/>
  <c r="D840" i="15" s="1"/>
  <c r="T843" i="1" a="1"/>
  <c r="T843" i="1" s="1"/>
  <c r="E840" i="15" s="1"/>
  <c r="U843" i="1" a="1"/>
  <c r="U843" i="1" s="1"/>
  <c r="AI843" i="1"/>
  <c r="BB843" i="1" s="1"/>
  <c r="AJ843" i="1"/>
  <c r="AK843" i="1"/>
  <c r="K843" i="10" s="1"/>
  <c r="AL843" i="1"/>
  <c r="AO843" i="1"/>
  <c r="AP843" i="1"/>
  <c r="M843" i="10" s="1"/>
  <c r="AQ843" i="1"/>
  <c r="BR843" i="1"/>
  <c r="BS843" i="1"/>
  <c r="BT843" i="1"/>
  <c r="A844" i="1"/>
  <c r="C844" i="1"/>
  <c r="G844" i="1"/>
  <c r="M844" i="1" a="1"/>
  <c r="M844" i="1" s="1"/>
  <c r="K841" i="15" s="1"/>
  <c r="N844" i="1" a="1"/>
  <c r="N844" i="1" s="1"/>
  <c r="L841" i="15" s="1"/>
  <c r="R844" i="1"/>
  <c r="S844" i="1" a="1"/>
  <c r="S844" i="1" s="1"/>
  <c r="D841" i="15" s="1"/>
  <c r="T844" i="1" a="1"/>
  <c r="T844" i="1" s="1"/>
  <c r="E841" i="15" s="1"/>
  <c r="U844" i="1" a="1"/>
  <c r="U844" i="1" s="1"/>
  <c r="AI844" i="1"/>
  <c r="BB844" i="1" s="1"/>
  <c r="AJ844" i="1"/>
  <c r="AK844" i="1"/>
  <c r="K844" i="10" s="1"/>
  <c r="AL844" i="1"/>
  <c r="AO844" i="1"/>
  <c r="AP844" i="1"/>
  <c r="M844" i="10" s="1"/>
  <c r="AQ844" i="1"/>
  <c r="BR844" i="1"/>
  <c r="BS844" i="1"/>
  <c r="BT844" i="1"/>
  <c r="A845" i="1"/>
  <c r="C845" i="1"/>
  <c r="G845" i="1"/>
  <c r="M845" i="1" a="1"/>
  <c r="M845" i="1" s="1"/>
  <c r="K842" i="15" s="1"/>
  <c r="N845" i="1" a="1"/>
  <c r="N845" i="1" s="1"/>
  <c r="L842" i="15" s="1"/>
  <c r="R845" i="1"/>
  <c r="S845" i="1" a="1"/>
  <c r="S845" i="1" s="1"/>
  <c r="D842" i="15" s="1"/>
  <c r="T845" i="1" a="1"/>
  <c r="T845" i="1" s="1"/>
  <c r="E842" i="15" s="1"/>
  <c r="U845" i="1" a="1"/>
  <c r="U845" i="1" s="1"/>
  <c r="AI845" i="1"/>
  <c r="BB845" i="1" s="1"/>
  <c r="AJ845" i="1"/>
  <c r="AK845" i="1"/>
  <c r="K845" i="10" s="1"/>
  <c r="AL845" i="1"/>
  <c r="AO845" i="1"/>
  <c r="AP845" i="1"/>
  <c r="M845" i="10" s="1"/>
  <c r="AQ845" i="1"/>
  <c r="BR845" i="1"/>
  <c r="BS845" i="1"/>
  <c r="BT845" i="1"/>
  <c r="A846" i="1"/>
  <c r="C846" i="1"/>
  <c r="G846" i="1"/>
  <c r="M846" i="1" a="1"/>
  <c r="M846" i="1" s="1"/>
  <c r="K843" i="15" s="1"/>
  <c r="N846" i="1" a="1"/>
  <c r="N846" i="1" s="1"/>
  <c r="L843" i="15" s="1"/>
  <c r="R846" i="1"/>
  <c r="S846" i="1" a="1"/>
  <c r="S846" i="1" s="1"/>
  <c r="D843" i="15" s="1"/>
  <c r="T846" i="1" a="1"/>
  <c r="T846" i="1" s="1"/>
  <c r="E843" i="15" s="1"/>
  <c r="U846" i="1" a="1"/>
  <c r="U846" i="1" s="1"/>
  <c r="AI846" i="1"/>
  <c r="BB846" i="1" s="1"/>
  <c r="AJ846" i="1"/>
  <c r="AK846" i="1"/>
  <c r="K846" i="10" s="1"/>
  <c r="AL846" i="1"/>
  <c r="AO846" i="1"/>
  <c r="AP846" i="1"/>
  <c r="M846" i="10" s="1"/>
  <c r="AQ846" i="1"/>
  <c r="BR846" i="1"/>
  <c r="BS846" i="1"/>
  <c r="BT846" i="1"/>
  <c r="A847" i="1"/>
  <c r="C847" i="1"/>
  <c r="G847" i="1"/>
  <c r="M847" i="1" a="1"/>
  <c r="M847" i="1" s="1"/>
  <c r="K844" i="15" s="1"/>
  <c r="N847" i="1" a="1"/>
  <c r="N847" i="1" s="1"/>
  <c r="L844" i="15" s="1"/>
  <c r="R847" i="1"/>
  <c r="S847" i="1" a="1"/>
  <c r="S847" i="1" s="1"/>
  <c r="D844" i="15" s="1"/>
  <c r="T847" i="1" a="1"/>
  <c r="T847" i="1" s="1"/>
  <c r="E844" i="15" s="1"/>
  <c r="U847" i="1" a="1"/>
  <c r="U847" i="1" s="1"/>
  <c r="AI847" i="1"/>
  <c r="BB847" i="1" s="1"/>
  <c r="AJ847" i="1"/>
  <c r="AK847" i="1"/>
  <c r="K847" i="10" s="1"/>
  <c r="AL847" i="1"/>
  <c r="AO847" i="1"/>
  <c r="AP847" i="1"/>
  <c r="M847" i="10" s="1"/>
  <c r="AQ847" i="1"/>
  <c r="BR847" i="1"/>
  <c r="BS847" i="1"/>
  <c r="BT847" i="1"/>
  <c r="A848" i="1"/>
  <c r="C848" i="1"/>
  <c r="G848" i="1"/>
  <c r="M848" i="1" a="1"/>
  <c r="M848" i="1" s="1"/>
  <c r="K845" i="15" s="1"/>
  <c r="N848" i="1" a="1"/>
  <c r="N848" i="1" s="1"/>
  <c r="L845" i="15" s="1"/>
  <c r="R848" i="1"/>
  <c r="S848" i="1" a="1"/>
  <c r="S848" i="1" s="1"/>
  <c r="D845" i="15" s="1"/>
  <c r="T848" i="1" a="1"/>
  <c r="T848" i="1" s="1"/>
  <c r="E845" i="15" s="1"/>
  <c r="U848" i="1" a="1"/>
  <c r="U848" i="1" s="1"/>
  <c r="AI848" i="1"/>
  <c r="BB848" i="1" s="1"/>
  <c r="AJ848" i="1"/>
  <c r="AK848" i="1"/>
  <c r="K848" i="10" s="1"/>
  <c r="AL848" i="1"/>
  <c r="AO848" i="1"/>
  <c r="AP848" i="1"/>
  <c r="M848" i="10" s="1"/>
  <c r="AQ848" i="1"/>
  <c r="BR848" i="1"/>
  <c r="BS848" i="1"/>
  <c r="BT848" i="1"/>
  <c r="A849" i="1"/>
  <c r="C849" i="1"/>
  <c r="G849" i="1"/>
  <c r="M849" i="1" a="1"/>
  <c r="M849" i="1" s="1"/>
  <c r="K846" i="15" s="1"/>
  <c r="N849" i="1" a="1"/>
  <c r="N849" i="1" s="1"/>
  <c r="L846" i="15" s="1"/>
  <c r="R849" i="1"/>
  <c r="S849" i="1" a="1"/>
  <c r="S849" i="1" s="1"/>
  <c r="D846" i="15" s="1"/>
  <c r="T849" i="1" a="1"/>
  <c r="T849" i="1" s="1"/>
  <c r="E846" i="15" s="1"/>
  <c r="U849" i="1" a="1"/>
  <c r="U849" i="1" s="1"/>
  <c r="AI849" i="1"/>
  <c r="BB849" i="1" s="1"/>
  <c r="AJ849" i="1"/>
  <c r="AK849" i="1"/>
  <c r="K849" i="10" s="1"/>
  <c r="AL849" i="1"/>
  <c r="AO849" i="1"/>
  <c r="AP849" i="1"/>
  <c r="M849" i="10" s="1"/>
  <c r="AQ849" i="1"/>
  <c r="BR849" i="1"/>
  <c r="BS849" i="1"/>
  <c r="BT849" i="1"/>
  <c r="A850" i="1"/>
  <c r="C850" i="1"/>
  <c r="G850" i="1"/>
  <c r="M850" i="1" a="1"/>
  <c r="M850" i="1" s="1"/>
  <c r="K847" i="15" s="1"/>
  <c r="N850" i="1" a="1"/>
  <c r="N850" i="1" s="1"/>
  <c r="L847" i="15" s="1"/>
  <c r="R850" i="1"/>
  <c r="S850" i="1" a="1"/>
  <c r="S850" i="1" s="1"/>
  <c r="D847" i="15" s="1"/>
  <c r="T850" i="1" a="1"/>
  <c r="T850" i="1" s="1"/>
  <c r="E847" i="15" s="1"/>
  <c r="U850" i="1" a="1"/>
  <c r="U850" i="1" s="1"/>
  <c r="AI850" i="1"/>
  <c r="BB850" i="1" s="1"/>
  <c r="AJ850" i="1"/>
  <c r="AK850" i="1"/>
  <c r="K850" i="10" s="1"/>
  <c r="AL850" i="1"/>
  <c r="AO850" i="1"/>
  <c r="AP850" i="1"/>
  <c r="M850" i="10" s="1"/>
  <c r="AQ850" i="1"/>
  <c r="BR850" i="1"/>
  <c r="BS850" i="1"/>
  <c r="BT850" i="1"/>
  <c r="A851" i="1"/>
  <c r="C851" i="1"/>
  <c r="G851" i="1"/>
  <c r="M851" i="1" a="1"/>
  <c r="M851" i="1" s="1"/>
  <c r="K848" i="15" s="1"/>
  <c r="N851" i="1" a="1"/>
  <c r="N851" i="1" s="1"/>
  <c r="L848" i="15" s="1"/>
  <c r="R851" i="1"/>
  <c r="S851" i="1" a="1"/>
  <c r="S851" i="1" s="1"/>
  <c r="D848" i="15" s="1"/>
  <c r="T851" i="1" a="1"/>
  <c r="T851" i="1" s="1"/>
  <c r="E848" i="15" s="1"/>
  <c r="U851" i="1" a="1"/>
  <c r="U851" i="1" s="1"/>
  <c r="AI851" i="1"/>
  <c r="BB851" i="1" s="1"/>
  <c r="AJ851" i="1"/>
  <c r="AK851" i="1"/>
  <c r="K851" i="10" s="1"/>
  <c r="AL851" i="1"/>
  <c r="AO851" i="1"/>
  <c r="AP851" i="1"/>
  <c r="M851" i="10" s="1"/>
  <c r="AQ851" i="1"/>
  <c r="BR851" i="1"/>
  <c r="BS851" i="1"/>
  <c r="BT851" i="1"/>
  <c r="A852" i="1"/>
  <c r="C852" i="1"/>
  <c r="G852" i="1"/>
  <c r="M852" i="1" a="1"/>
  <c r="M852" i="1" s="1"/>
  <c r="K849" i="15" s="1"/>
  <c r="N852" i="1" a="1"/>
  <c r="N852" i="1" s="1"/>
  <c r="L849" i="15" s="1"/>
  <c r="R852" i="1"/>
  <c r="S852" i="1" a="1"/>
  <c r="S852" i="1" s="1"/>
  <c r="D849" i="15" s="1"/>
  <c r="T852" i="1" a="1"/>
  <c r="T852" i="1" s="1"/>
  <c r="E849" i="15" s="1"/>
  <c r="U852" i="1" a="1"/>
  <c r="U852" i="1" s="1"/>
  <c r="AI852" i="1"/>
  <c r="BB852" i="1" s="1"/>
  <c r="AJ852" i="1"/>
  <c r="AK852" i="1"/>
  <c r="K852" i="10" s="1"/>
  <c r="AL852" i="1"/>
  <c r="AO852" i="1"/>
  <c r="AP852" i="1"/>
  <c r="M852" i="10" s="1"/>
  <c r="AQ852" i="1"/>
  <c r="BR852" i="1"/>
  <c r="BS852" i="1"/>
  <c r="BT852" i="1"/>
  <c r="A853" i="1"/>
  <c r="C853" i="1"/>
  <c r="G853" i="1"/>
  <c r="M853" i="1" a="1"/>
  <c r="M853" i="1" s="1"/>
  <c r="K850" i="15" s="1"/>
  <c r="N853" i="1" a="1"/>
  <c r="N853" i="1" s="1"/>
  <c r="L850" i="15" s="1"/>
  <c r="R853" i="1"/>
  <c r="S853" i="1" a="1"/>
  <c r="S853" i="1" s="1"/>
  <c r="D850" i="15" s="1"/>
  <c r="T853" i="1" a="1"/>
  <c r="T853" i="1" s="1"/>
  <c r="E850" i="15" s="1"/>
  <c r="U853" i="1" a="1"/>
  <c r="U853" i="1" s="1"/>
  <c r="AI853" i="1"/>
  <c r="BB853" i="1" s="1"/>
  <c r="AJ853" i="1"/>
  <c r="AK853" i="1"/>
  <c r="K853" i="10" s="1"/>
  <c r="AL853" i="1"/>
  <c r="AO853" i="1"/>
  <c r="AP853" i="1"/>
  <c r="M853" i="10" s="1"/>
  <c r="AQ853" i="1"/>
  <c r="BR853" i="1"/>
  <c r="BS853" i="1"/>
  <c r="BT853" i="1"/>
  <c r="A854" i="1"/>
  <c r="C854" i="1"/>
  <c r="G854" i="1"/>
  <c r="M854" i="1" a="1"/>
  <c r="M854" i="1" s="1"/>
  <c r="K851" i="15" s="1"/>
  <c r="N854" i="1" a="1"/>
  <c r="N854" i="1" s="1"/>
  <c r="L851" i="15" s="1"/>
  <c r="R854" i="1"/>
  <c r="S854" i="1" a="1"/>
  <c r="S854" i="1" s="1"/>
  <c r="D851" i="15" s="1"/>
  <c r="T854" i="1" a="1"/>
  <c r="T854" i="1" s="1"/>
  <c r="E851" i="15" s="1"/>
  <c r="U854" i="1" a="1"/>
  <c r="U854" i="1" s="1"/>
  <c r="AI854" i="1"/>
  <c r="BB854" i="1" s="1"/>
  <c r="AJ854" i="1"/>
  <c r="AK854" i="1"/>
  <c r="K854" i="10" s="1"/>
  <c r="AL854" i="1"/>
  <c r="AO854" i="1"/>
  <c r="AP854" i="1"/>
  <c r="M854" i="10" s="1"/>
  <c r="AQ854" i="1"/>
  <c r="BR854" i="1"/>
  <c r="BS854" i="1"/>
  <c r="BT854" i="1"/>
  <c r="A855" i="1"/>
  <c r="C855" i="1"/>
  <c r="G855" i="1"/>
  <c r="M855" i="1" a="1"/>
  <c r="M855" i="1" s="1"/>
  <c r="K852" i="15" s="1"/>
  <c r="N855" i="1" a="1"/>
  <c r="N855" i="1" s="1"/>
  <c r="L852" i="15" s="1"/>
  <c r="R855" i="1"/>
  <c r="S855" i="1" a="1"/>
  <c r="S855" i="1" s="1"/>
  <c r="D852" i="15" s="1"/>
  <c r="T855" i="1" a="1"/>
  <c r="T855" i="1" s="1"/>
  <c r="E852" i="15" s="1"/>
  <c r="U855" i="1" a="1"/>
  <c r="U855" i="1" s="1"/>
  <c r="AI855" i="1"/>
  <c r="BB855" i="1" s="1"/>
  <c r="AJ855" i="1"/>
  <c r="AK855" i="1"/>
  <c r="K855" i="10" s="1"/>
  <c r="AL855" i="1"/>
  <c r="AO855" i="1"/>
  <c r="AP855" i="1"/>
  <c r="M855" i="10" s="1"/>
  <c r="AQ855" i="1"/>
  <c r="BR855" i="1"/>
  <c r="BS855" i="1"/>
  <c r="BT855" i="1"/>
  <c r="A856" i="1"/>
  <c r="C856" i="1"/>
  <c r="G856" i="1"/>
  <c r="M856" i="1" a="1"/>
  <c r="M856" i="1" s="1"/>
  <c r="K853" i="15" s="1"/>
  <c r="N856" i="1" a="1"/>
  <c r="N856" i="1" s="1"/>
  <c r="L853" i="15" s="1"/>
  <c r="R856" i="1"/>
  <c r="S856" i="1" a="1"/>
  <c r="S856" i="1" s="1"/>
  <c r="D853" i="15" s="1"/>
  <c r="T856" i="1" a="1"/>
  <c r="T856" i="1" s="1"/>
  <c r="E853" i="15" s="1"/>
  <c r="U856" i="1" a="1"/>
  <c r="U856" i="1" s="1"/>
  <c r="AI856" i="1"/>
  <c r="BB856" i="1" s="1"/>
  <c r="AJ856" i="1"/>
  <c r="AK856" i="1"/>
  <c r="K856" i="10" s="1"/>
  <c r="AL856" i="1"/>
  <c r="AO856" i="1"/>
  <c r="AP856" i="1"/>
  <c r="M856" i="10" s="1"/>
  <c r="AQ856" i="1"/>
  <c r="BR856" i="1"/>
  <c r="BS856" i="1"/>
  <c r="BT856" i="1"/>
  <c r="A857" i="1"/>
  <c r="C857" i="1"/>
  <c r="G857" i="1"/>
  <c r="M857" i="1" a="1"/>
  <c r="M857" i="1" s="1"/>
  <c r="K854" i="15" s="1"/>
  <c r="N857" i="1" a="1"/>
  <c r="N857" i="1" s="1"/>
  <c r="L854" i="15" s="1"/>
  <c r="R857" i="1"/>
  <c r="S857" i="1" a="1"/>
  <c r="S857" i="1" s="1"/>
  <c r="D854" i="15" s="1"/>
  <c r="T857" i="1" a="1"/>
  <c r="T857" i="1" s="1"/>
  <c r="E854" i="15" s="1"/>
  <c r="U857" i="1" a="1"/>
  <c r="U857" i="1" s="1"/>
  <c r="AI857" i="1"/>
  <c r="BB857" i="1" s="1"/>
  <c r="AJ857" i="1"/>
  <c r="AK857" i="1"/>
  <c r="K857" i="10" s="1"/>
  <c r="AL857" i="1"/>
  <c r="AO857" i="1"/>
  <c r="AP857" i="1"/>
  <c r="M857" i="10" s="1"/>
  <c r="AQ857" i="1"/>
  <c r="BR857" i="1"/>
  <c r="BS857" i="1"/>
  <c r="BT857" i="1"/>
  <c r="A858" i="1"/>
  <c r="C858" i="1"/>
  <c r="G858" i="1"/>
  <c r="M858" i="1" a="1"/>
  <c r="M858" i="1" s="1"/>
  <c r="K855" i="15" s="1"/>
  <c r="N858" i="1" a="1"/>
  <c r="N858" i="1" s="1"/>
  <c r="L855" i="15" s="1"/>
  <c r="R858" i="1"/>
  <c r="S858" i="1" a="1"/>
  <c r="S858" i="1" s="1"/>
  <c r="D855" i="15" s="1"/>
  <c r="T858" i="1" a="1"/>
  <c r="T858" i="1" s="1"/>
  <c r="E855" i="15" s="1"/>
  <c r="U858" i="1" a="1"/>
  <c r="U858" i="1" s="1"/>
  <c r="AI858" i="1"/>
  <c r="BB858" i="1" s="1"/>
  <c r="AJ858" i="1"/>
  <c r="AK858" i="1"/>
  <c r="K858" i="10" s="1"/>
  <c r="AL858" i="1"/>
  <c r="AO858" i="1"/>
  <c r="AP858" i="1"/>
  <c r="M858" i="10" s="1"/>
  <c r="AQ858" i="1"/>
  <c r="BR858" i="1"/>
  <c r="BS858" i="1"/>
  <c r="BT858" i="1"/>
  <c r="A859" i="1"/>
  <c r="C859" i="1"/>
  <c r="G859" i="1"/>
  <c r="M859" i="1" a="1"/>
  <c r="M859" i="1" s="1"/>
  <c r="K856" i="15" s="1"/>
  <c r="N859" i="1" a="1"/>
  <c r="N859" i="1" s="1"/>
  <c r="L856" i="15" s="1"/>
  <c r="R859" i="1"/>
  <c r="S859" i="1" a="1"/>
  <c r="S859" i="1" s="1"/>
  <c r="D856" i="15" s="1"/>
  <c r="T859" i="1" a="1"/>
  <c r="T859" i="1" s="1"/>
  <c r="E856" i="15" s="1"/>
  <c r="U859" i="1" a="1"/>
  <c r="U859" i="1" s="1"/>
  <c r="AI859" i="1"/>
  <c r="BB859" i="1" s="1"/>
  <c r="AJ859" i="1"/>
  <c r="AK859" i="1"/>
  <c r="K859" i="10" s="1"/>
  <c r="AL859" i="1"/>
  <c r="AO859" i="1"/>
  <c r="AP859" i="1"/>
  <c r="M859" i="10" s="1"/>
  <c r="AQ859" i="1"/>
  <c r="BR859" i="1"/>
  <c r="BS859" i="1"/>
  <c r="BT859" i="1"/>
  <c r="A860" i="1"/>
  <c r="C860" i="1"/>
  <c r="G860" i="1"/>
  <c r="M860" i="1" a="1"/>
  <c r="M860" i="1" s="1"/>
  <c r="K857" i="15" s="1"/>
  <c r="N860" i="1" a="1"/>
  <c r="N860" i="1" s="1"/>
  <c r="L857" i="15" s="1"/>
  <c r="R860" i="1"/>
  <c r="S860" i="1" a="1"/>
  <c r="S860" i="1" s="1"/>
  <c r="D857" i="15" s="1"/>
  <c r="T860" i="1" a="1"/>
  <c r="T860" i="1" s="1"/>
  <c r="E857" i="15" s="1"/>
  <c r="U860" i="1" a="1"/>
  <c r="U860" i="1" s="1"/>
  <c r="AI860" i="1"/>
  <c r="BB860" i="1" s="1"/>
  <c r="AJ860" i="1"/>
  <c r="AK860" i="1"/>
  <c r="K860" i="10" s="1"/>
  <c r="AL860" i="1"/>
  <c r="AO860" i="1"/>
  <c r="AP860" i="1"/>
  <c r="M860" i="10" s="1"/>
  <c r="AQ860" i="1"/>
  <c r="BR860" i="1"/>
  <c r="BS860" i="1"/>
  <c r="BT860" i="1"/>
  <c r="A861" i="1"/>
  <c r="C861" i="1"/>
  <c r="G861" i="1"/>
  <c r="M861" i="1" a="1"/>
  <c r="M861" i="1" s="1"/>
  <c r="K858" i="15" s="1"/>
  <c r="N861" i="1" a="1"/>
  <c r="N861" i="1" s="1"/>
  <c r="L858" i="15" s="1"/>
  <c r="R861" i="1"/>
  <c r="S861" i="1" a="1"/>
  <c r="S861" i="1" s="1"/>
  <c r="D858" i="15" s="1"/>
  <c r="T861" i="1" a="1"/>
  <c r="T861" i="1" s="1"/>
  <c r="E858" i="15" s="1"/>
  <c r="U861" i="1" a="1"/>
  <c r="U861" i="1" s="1"/>
  <c r="AI861" i="1"/>
  <c r="BB861" i="1" s="1"/>
  <c r="AJ861" i="1"/>
  <c r="AK861" i="1"/>
  <c r="K861" i="10" s="1"/>
  <c r="AL861" i="1"/>
  <c r="AO861" i="1"/>
  <c r="AP861" i="1"/>
  <c r="M861" i="10" s="1"/>
  <c r="AQ861" i="1"/>
  <c r="BR861" i="1"/>
  <c r="BS861" i="1"/>
  <c r="BT861" i="1"/>
  <c r="A862" i="1"/>
  <c r="C862" i="1"/>
  <c r="G862" i="1"/>
  <c r="M862" i="1" a="1"/>
  <c r="M862" i="1" s="1"/>
  <c r="K859" i="15" s="1"/>
  <c r="N862" i="1" a="1"/>
  <c r="N862" i="1" s="1"/>
  <c r="L859" i="15" s="1"/>
  <c r="R862" i="1"/>
  <c r="S862" i="1" a="1"/>
  <c r="S862" i="1" s="1"/>
  <c r="D859" i="15" s="1"/>
  <c r="T862" i="1" a="1"/>
  <c r="T862" i="1" s="1"/>
  <c r="E859" i="15" s="1"/>
  <c r="U862" i="1" a="1"/>
  <c r="U862" i="1" s="1"/>
  <c r="AI862" i="1"/>
  <c r="BB862" i="1" s="1"/>
  <c r="AJ862" i="1"/>
  <c r="AK862" i="1"/>
  <c r="K862" i="10" s="1"/>
  <c r="AL862" i="1"/>
  <c r="AO862" i="1"/>
  <c r="AP862" i="1"/>
  <c r="M862" i="10" s="1"/>
  <c r="AQ862" i="1"/>
  <c r="BR862" i="1"/>
  <c r="BS862" i="1"/>
  <c r="BT862" i="1"/>
  <c r="A863" i="1"/>
  <c r="C863" i="1"/>
  <c r="G863" i="1"/>
  <c r="M863" i="1" a="1"/>
  <c r="M863" i="1" s="1"/>
  <c r="K860" i="15" s="1"/>
  <c r="N863" i="1" a="1"/>
  <c r="N863" i="1" s="1"/>
  <c r="L860" i="15" s="1"/>
  <c r="R863" i="1"/>
  <c r="S863" i="1" a="1"/>
  <c r="S863" i="1" s="1"/>
  <c r="D860" i="15" s="1"/>
  <c r="T863" i="1" a="1"/>
  <c r="T863" i="1" s="1"/>
  <c r="E860" i="15" s="1"/>
  <c r="U863" i="1" a="1"/>
  <c r="U863" i="1" s="1"/>
  <c r="AI863" i="1"/>
  <c r="BB863" i="1" s="1"/>
  <c r="AJ863" i="1"/>
  <c r="AK863" i="1"/>
  <c r="K863" i="10" s="1"/>
  <c r="AL863" i="1"/>
  <c r="AO863" i="1"/>
  <c r="AP863" i="1"/>
  <c r="M863" i="10" s="1"/>
  <c r="AQ863" i="1"/>
  <c r="BR863" i="1"/>
  <c r="BS863" i="1"/>
  <c r="BT863" i="1"/>
  <c r="A864" i="1"/>
  <c r="C864" i="1"/>
  <c r="G864" i="1"/>
  <c r="M864" i="1" a="1"/>
  <c r="M864" i="1" s="1"/>
  <c r="K861" i="15" s="1"/>
  <c r="N864" i="1" a="1"/>
  <c r="N864" i="1" s="1"/>
  <c r="L861" i="15" s="1"/>
  <c r="R864" i="1"/>
  <c r="S864" i="1" a="1"/>
  <c r="S864" i="1" s="1"/>
  <c r="D861" i="15" s="1"/>
  <c r="T864" i="1" a="1"/>
  <c r="T864" i="1" s="1"/>
  <c r="E861" i="15" s="1"/>
  <c r="U864" i="1" a="1"/>
  <c r="U864" i="1" s="1"/>
  <c r="AI864" i="1"/>
  <c r="BB864" i="1" s="1"/>
  <c r="AJ864" i="1"/>
  <c r="AK864" i="1"/>
  <c r="K864" i="10" s="1"/>
  <c r="AL864" i="1"/>
  <c r="AO864" i="1"/>
  <c r="AP864" i="1"/>
  <c r="M864" i="10" s="1"/>
  <c r="AQ864" i="1"/>
  <c r="BR864" i="1"/>
  <c r="BS864" i="1"/>
  <c r="BT864" i="1"/>
  <c r="A865" i="1"/>
  <c r="C865" i="1"/>
  <c r="G865" i="1"/>
  <c r="M865" i="1" a="1"/>
  <c r="M865" i="1" s="1"/>
  <c r="K862" i="15" s="1"/>
  <c r="N865" i="1" a="1"/>
  <c r="N865" i="1" s="1"/>
  <c r="L862" i="15" s="1"/>
  <c r="R865" i="1"/>
  <c r="S865" i="1" a="1"/>
  <c r="S865" i="1" s="1"/>
  <c r="D862" i="15" s="1"/>
  <c r="T865" i="1" a="1"/>
  <c r="T865" i="1" s="1"/>
  <c r="E862" i="15" s="1"/>
  <c r="U865" i="1" a="1"/>
  <c r="U865" i="1" s="1"/>
  <c r="AI865" i="1"/>
  <c r="BB865" i="1" s="1"/>
  <c r="AJ865" i="1"/>
  <c r="AK865" i="1"/>
  <c r="K865" i="10" s="1"/>
  <c r="AL865" i="1"/>
  <c r="AO865" i="1"/>
  <c r="AP865" i="1"/>
  <c r="M865" i="10" s="1"/>
  <c r="AQ865" i="1"/>
  <c r="BR865" i="1"/>
  <c r="BS865" i="1"/>
  <c r="BT865" i="1"/>
  <c r="A866" i="1"/>
  <c r="C866" i="1"/>
  <c r="G866" i="1"/>
  <c r="M866" i="1" a="1"/>
  <c r="M866" i="1" s="1"/>
  <c r="K863" i="15" s="1"/>
  <c r="N866" i="1" a="1"/>
  <c r="N866" i="1" s="1"/>
  <c r="L863" i="15" s="1"/>
  <c r="R866" i="1"/>
  <c r="S866" i="1" a="1"/>
  <c r="S866" i="1" s="1"/>
  <c r="D863" i="15" s="1"/>
  <c r="T866" i="1" a="1"/>
  <c r="T866" i="1" s="1"/>
  <c r="E863" i="15" s="1"/>
  <c r="U866" i="1" a="1"/>
  <c r="U866" i="1" s="1"/>
  <c r="AI866" i="1"/>
  <c r="BB866" i="1" s="1"/>
  <c r="AJ866" i="1"/>
  <c r="AK866" i="1"/>
  <c r="K866" i="10" s="1"/>
  <c r="AL866" i="1"/>
  <c r="AO866" i="1"/>
  <c r="AP866" i="1"/>
  <c r="M866" i="10" s="1"/>
  <c r="AQ866" i="1"/>
  <c r="BR866" i="1"/>
  <c r="BS866" i="1"/>
  <c r="BT866" i="1"/>
  <c r="A867" i="1"/>
  <c r="C867" i="1"/>
  <c r="G867" i="1"/>
  <c r="M867" i="1" a="1"/>
  <c r="M867" i="1" s="1"/>
  <c r="K864" i="15" s="1"/>
  <c r="N867" i="1" a="1"/>
  <c r="N867" i="1" s="1"/>
  <c r="L864" i="15" s="1"/>
  <c r="R867" i="1"/>
  <c r="S867" i="1" a="1"/>
  <c r="S867" i="1" s="1"/>
  <c r="D864" i="15" s="1"/>
  <c r="T867" i="1" a="1"/>
  <c r="T867" i="1" s="1"/>
  <c r="E864" i="15" s="1"/>
  <c r="U867" i="1" a="1"/>
  <c r="U867" i="1" s="1"/>
  <c r="AI867" i="1"/>
  <c r="BB867" i="1" s="1"/>
  <c r="AJ867" i="1"/>
  <c r="AK867" i="1"/>
  <c r="K867" i="10" s="1"/>
  <c r="AL867" i="1"/>
  <c r="AO867" i="1"/>
  <c r="AP867" i="1"/>
  <c r="M867" i="10" s="1"/>
  <c r="AQ867" i="1"/>
  <c r="BR867" i="1"/>
  <c r="BS867" i="1"/>
  <c r="BT867" i="1"/>
  <c r="A868" i="1"/>
  <c r="C868" i="1"/>
  <c r="G868" i="1"/>
  <c r="M868" i="1" a="1"/>
  <c r="M868" i="1" s="1"/>
  <c r="K865" i="15" s="1"/>
  <c r="N868" i="1" a="1"/>
  <c r="N868" i="1" s="1"/>
  <c r="L865" i="15" s="1"/>
  <c r="R868" i="1"/>
  <c r="S868" i="1" a="1"/>
  <c r="S868" i="1" s="1"/>
  <c r="D865" i="15" s="1"/>
  <c r="T868" i="1" a="1"/>
  <c r="T868" i="1" s="1"/>
  <c r="E865" i="15" s="1"/>
  <c r="U868" i="1" a="1"/>
  <c r="U868" i="1" s="1"/>
  <c r="AI868" i="1"/>
  <c r="BB868" i="1" s="1"/>
  <c r="AJ868" i="1"/>
  <c r="AK868" i="1"/>
  <c r="K868" i="10" s="1"/>
  <c r="AL868" i="1"/>
  <c r="AO868" i="1"/>
  <c r="AP868" i="1"/>
  <c r="M868" i="10" s="1"/>
  <c r="AQ868" i="1"/>
  <c r="BR868" i="1"/>
  <c r="BS868" i="1"/>
  <c r="BT868" i="1"/>
  <c r="A869" i="1"/>
  <c r="C869" i="1"/>
  <c r="G869" i="1"/>
  <c r="M869" i="1" a="1"/>
  <c r="M869" i="1" s="1"/>
  <c r="K866" i="15" s="1"/>
  <c r="N869" i="1" a="1"/>
  <c r="N869" i="1" s="1"/>
  <c r="L866" i="15" s="1"/>
  <c r="R869" i="1"/>
  <c r="S869" i="1" a="1"/>
  <c r="S869" i="1" s="1"/>
  <c r="D866" i="15" s="1"/>
  <c r="T869" i="1" a="1"/>
  <c r="T869" i="1" s="1"/>
  <c r="E866" i="15" s="1"/>
  <c r="U869" i="1" a="1"/>
  <c r="U869" i="1" s="1"/>
  <c r="AI869" i="1"/>
  <c r="BB869" i="1" s="1"/>
  <c r="AJ869" i="1"/>
  <c r="AK869" i="1"/>
  <c r="K869" i="10" s="1"/>
  <c r="AL869" i="1"/>
  <c r="AO869" i="1"/>
  <c r="AP869" i="1"/>
  <c r="M869" i="10" s="1"/>
  <c r="AQ869" i="1"/>
  <c r="BR869" i="1"/>
  <c r="BS869" i="1"/>
  <c r="BT869" i="1"/>
  <c r="A870" i="1"/>
  <c r="C870" i="1"/>
  <c r="G870" i="1"/>
  <c r="M870" i="1" a="1"/>
  <c r="M870" i="1" s="1"/>
  <c r="K867" i="15" s="1"/>
  <c r="N870" i="1" a="1"/>
  <c r="N870" i="1" s="1"/>
  <c r="L867" i="15" s="1"/>
  <c r="R870" i="1"/>
  <c r="S870" i="1" a="1"/>
  <c r="S870" i="1" s="1"/>
  <c r="D867" i="15" s="1"/>
  <c r="T870" i="1" a="1"/>
  <c r="T870" i="1" s="1"/>
  <c r="E867" i="15" s="1"/>
  <c r="U870" i="1" a="1"/>
  <c r="U870" i="1" s="1"/>
  <c r="AI870" i="1"/>
  <c r="BB870" i="1" s="1"/>
  <c r="AJ870" i="1"/>
  <c r="AK870" i="1"/>
  <c r="K870" i="10" s="1"/>
  <c r="AL870" i="1"/>
  <c r="AO870" i="1"/>
  <c r="AP870" i="1"/>
  <c r="M870" i="10" s="1"/>
  <c r="AQ870" i="1"/>
  <c r="BR870" i="1"/>
  <c r="BS870" i="1"/>
  <c r="BT870" i="1"/>
  <c r="A871" i="1"/>
  <c r="C871" i="1"/>
  <c r="G871" i="1"/>
  <c r="M871" i="1" a="1"/>
  <c r="M871" i="1" s="1"/>
  <c r="K868" i="15" s="1"/>
  <c r="N871" i="1" a="1"/>
  <c r="N871" i="1" s="1"/>
  <c r="L868" i="15" s="1"/>
  <c r="R871" i="1"/>
  <c r="S871" i="1" a="1"/>
  <c r="S871" i="1" s="1"/>
  <c r="D868" i="15" s="1"/>
  <c r="T871" i="1" a="1"/>
  <c r="T871" i="1" s="1"/>
  <c r="E868" i="15" s="1"/>
  <c r="U871" i="1" a="1"/>
  <c r="U871" i="1" s="1"/>
  <c r="AI871" i="1"/>
  <c r="BB871" i="1" s="1"/>
  <c r="AJ871" i="1"/>
  <c r="AK871" i="1"/>
  <c r="K871" i="10" s="1"/>
  <c r="AL871" i="1"/>
  <c r="AO871" i="1"/>
  <c r="AP871" i="1"/>
  <c r="M871" i="10" s="1"/>
  <c r="AQ871" i="1"/>
  <c r="BR871" i="1"/>
  <c r="BS871" i="1"/>
  <c r="BT871" i="1"/>
  <c r="A872" i="1"/>
  <c r="C872" i="1"/>
  <c r="G872" i="1"/>
  <c r="M872" i="1" a="1"/>
  <c r="M872" i="1" s="1"/>
  <c r="K869" i="15" s="1"/>
  <c r="N872" i="1" a="1"/>
  <c r="N872" i="1" s="1"/>
  <c r="L869" i="15" s="1"/>
  <c r="R872" i="1"/>
  <c r="S872" i="1" a="1"/>
  <c r="S872" i="1" s="1"/>
  <c r="D869" i="15" s="1"/>
  <c r="T872" i="1" a="1"/>
  <c r="T872" i="1" s="1"/>
  <c r="E869" i="15" s="1"/>
  <c r="U872" i="1" a="1"/>
  <c r="U872" i="1" s="1"/>
  <c r="AI872" i="1"/>
  <c r="BB872" i="1" s="1"/>
  <c r="AJ872" i="1"/>
  <c r="AK872" i="1"/>
  <c r="K872" i="10" s="1"/>
  <c r="AL872" i="1"/>
  <c r="AO872" i="1"/>
  <c r="AP872" i="1"/>
  <c r="M872" i="10" s="1"/>
  <c r="AQ872" i="1"/>
  <c r="BR872" i="1"/>
  <c r="BS872" i="1"/>
  <c r="BT872" i="1"/>
  <c r="A873" i="1"/>
  <c r="C873" i="1"/>
  <c r="G873" i="1"/>
  <c r="M873" i="1" a="1"/>
  <c r="M873" i="1" s="1"/>
  <c r="K870" i="15" s="1"/>
  <c r="N873" i="1" a="1"/>
  <c r="N873" i="1" s="1"/>
  <c r="L870" i="15" s="1"/>
  <c r="R873" i="1"/>
  <c r="S873" i="1" a="1"/>
  <c r="S873" i="1" s="1"/>
  <c r="D870" i="15" s="1"/>
  <c r="T873" i="1" a="1"/>
  <c r="T873" i="1" s="1"/>
  <c r="E870" i="15" s="1"/>
  <c r="U873" i="1" a="1"/>
  <c r="U873" i="1" s="1"/>
  <c r="AI873" i="1"/>
  <c r="BB873" i="1" s="1"/>
  <c r="AJ873" i="1"/>
  <c r="AK873" i="1"/>
  <c r="K873" i="10" s="1"/>
  <c r="AL873" i="1"/>
  <c r="AO873" i="1"/>
  <c r="AP873" i="1"/>
  <c r="M873" i="10" s="1"/>
  <c r="AQ873" i="1"/>
  <c r="BR873" i="1"/>
  <c r="BS873" i="1"/>
  <c r="BT873" i="1"/>
  <c r="A874" i="1"/>
  <c r="C874" i="1"/>
  <c r="G874" i="1"/>
  <c r="M874" i="1" a="1"/>
  <c r="M874" i="1" s="1"/>
  <c r="K871" i="15" s="1"/>
  <c r="N874" i="1" a="1"/>
  <c r="N874" i="1" s="1"/>
  <c r="L871" i="15" s="1"/>
  <c r="R874" i="1"/>
  <c r="S874" i="1" a="1"/>
  <c r="S874" i="1" s="1"/>
  <c r="D871" i="15" s="1"/>
  <c r="T874" i="1" a="1"/>
  <c r="T874" i="1" s="1"/>
  <c r="E871" i="15" s="1"/>
  <c r="U874" i="1" a="1"/>
  <c r="U874" i="1" s="1"/>
  <c r="AI874" i="1"/>
  <c r="BB874" i="1" s="1"/>
  <c r="AJ874" i="1"/>
  <c r="AK874" i="1"/>
  <c r="K874" i="10" s="1"/>
  <c r="AL874" i="1"/>
  <c r="AO874" i="1"/>
  <c r="AP874" i="1"/>
  <c r="M874" i="10" s="1"/>
  <c r="AQ874" i="1"/>
  <c r="BR874" i="1"/>
  <c r="BS874" i="1"/>
  <c r="BT874" i="1"/>
  <c r="A875" i="1"/>
  <c r="C875" i="1"/>
  <c r="G875" i="1"/>
  <c r="M875" i="1" a="1"/>
  <c r="M875" i="1" s="1"/>
  <c r="K872" i="15" s="1"/>
  <c r="N875" i="1" a="1"/>
  <c r="N875" i="1" s="1"/>
  <c r="L872" i="15" s="1"/>
  <c r="R875" i="1"/>
  <c r="S875" i="1" a="1"/>
  <c r="S875" i="1" s="1"/>
  <c r="D872" i="15" s="1"/>
  <c r="T875" i="1" a="1"/>
  <c r="T875" i="1" s="1"/>
  <c r="E872" i="15" s="1"/>
  <c r="U875" i="1" a="1"/>
  <c r="U875" i="1" s="1"/>
  <c r="AI875" i="1"/>
  <c r="BB875" i="1" s="1"/>
  <c r="AJ875" i="1"/>
  <c r="AK875" i="1"/>
  <c r="K875" i="10" s="1"/>
  <c r="AL875" i="1"/>
  <c r="AO875" i="1"/>
  <c r="AP875" i="1"/>
  <c r="M875" i="10" s="1"/>
  <c r="AQ875" i="1"/>
  <c r="BR875" i="1"/>
  <c r="BS875" i="1"/>
  <c r="BT875" i="1"/>
  <c r="A876" i="1"/>
  <c r="C876" i="1"/>
  <c r="G876" i="1"/>
  <c r="M876" i="1" a="1"/>
  <c r="M876" i="1" s="1"/>
  <c r="K873" i="15" s="1"/>
  <c r="N876" i="1" a="1"/>
  <c r="N876" i="1" s="1"/>
  <c r="L873" i="15" s="1"/>
  <c r="R876" i="1"/>
  <c r="S876" i="1" a="1"/>
  <c r="S876" i="1" s="1"/>
  <c r="D873" i="15" s="1"/>
  <c r="T876" i="1" a="1"/>
  <c r="T876" i="1" s="1"/>
  <c r="E873" i="15" s="1"/>
  <c r="U876" i="1" a="1"/>
  <c r="U876" i="1" s="1"/>
  <c r="AI876" i="1"/>
  <c r="BB876" i="1" s="1"/>
  <c r="AJ876" i="1"/>
  <c r="AK876" i="1"/>
  <c r="K876" i="10" s="1"/>
  <c r="AL876" i="1"/>
  <c r="AO876" i="1"/>
  <c r="AP876" i="1"/>
  <c r="M876" i="10" s="1"/>
  <c r="AQ876" i="1"/>
  <c r="BR876" i="1"/>
  <c r="BS876" i="1"/>
  <c r="BT876" i="1"/>
  <c r="A877" i="1"/>
  <c r="C877" i="1"/>
  <c r="G877" i="1"/>
  <c r="M877" i="1" a="1"/>
  <c r="M877" i="1" s="1"/>
  <c r="K874" i="15" s="1"/>
  <c r="N877" i="1" a="1"/>
  <c r="N877" i="1" s="1"/>
  <c r="L874" i="15" s="1"/>
  <c r="R877" i="1"/>
  <c r="S877" i="1" a="1"/>
  <c r="S877" i="1" s="1"/>
  <c r="D874" i="15" s="1"/>
  <c r="T877" i="1" a="1"/>
  <c r="T877" i="1" s="1"/>
  <c r="E874" i="15" s="1"/>
  <c r="U877" i="1" a="1"/>
  <c r="U877" i="1" s="1"/>
  <c r="AI877" i="1"/>
  <c r="BB877" i="1" s="1"/>
  <c r="AJ877" i="1"/>
  <c r="AK877" i="1"/>
  <c r="K877" i="10" s="1"/>
  <c r="AL877" i="1"/>
  <c r="AO877" i="1"/>
  <c r="AP877" i="1"/>
  <c r="M877" i="10" s="1"/>
  <c r="AQ877" i="1"/>
  <c r="BR877" i="1"/>
  <c r="BS877" i="1"/>
  <c r="BT877" i="1"/>
  <c r="A878" i="1"/>
  <c r="C878" i="1"/>
  <c r="G878" i="1"/>
  <c r="M878" i="1" a="1"/>
  <c r="M878" i="1" s="1"/>
  <c r="K875" i="15" s="1"/>
  <c r="N878" i="1" a="1"/>
  <c r="N878" i="1" s="1"/>
  <c r="L875" i="15" s="1"/>
  <c r="R878" i="1"/>
  <c r="S878" i="1" a="1"/>
  <c r="S878" i="1" s="1"/>
  <c r="D875" i="15" s="1"/>
  <c r="T878" i="1" a="1"/>
  <c r="T878" i="1" s="1"/>
  <c r="E875" i="15" s="1"/>
  <c r="U878" i="1" a="1"/>
  <c r="U878" i="1" s="1"/>
  <c r="AI878" i="1"/>
  <c r="BB878" i="1" s="1"/>
  <c r="AJ878" i="1"/>
  <c r="AK878" i="1"/>
  <c r="K878" i="10" s="1"/>
  <c r="AL878" i="1"/>
  <c r="AO878" i="1"/>
  <c r="AP878" i="1"/>
  <c r="M878" i="10" s="1"/>
  <c r="AQ878" i="1"/>
  <c r="BR878" i="1"/>
  <c r="BS878" i="1"/>
  <c r="BT878" i="1"/>
  <c r="A879" i="1"/>
  <c r="C879" i="1"/>
  <c r="G879" i="1"/>
  <c r="M879" i="1" a="1"/>
  <c r="M879" i="1" s="1"/>
  <c r="K876" i="15" s="1"/>
  <c r="N879" i="1" a="1"/>
  <c r="N879" i="1" s="1"/>
  <c r="L876" i="15" s="1"/>
  <c r="R879" i="1"/>
  <c r="S879" i="1" a="1"/>
  <c r="S879" i="1" s="1"/>
  <c r="D876" i="15" s="1"/>
  <c r="T879" i="1" a="1"/>
  <c r="T879" i="1" s="1"/>
  <c r="E876" i="15" s="1"/>
  <c r="U879" i="1" a="1"/>
  <c r="U879" i="1" s="1"/>
  <c r="AI879" i="1"/>
  <c r="BB879" i="1" s="1"/>
  <c r="AJ879" i="1"/>
  <c r="AK879" i="1"/>
  <c r="K879" i="10" s="1"/>
  <c r="AL879" i="1"/>
  <c r="AO879" i="1"/>
  <c r="AP879" i="1"/>
  <c r="M879" i="10" s="1"/>
  <c r="AQ879" i="1"/>
  <c r="BR879" i="1"/>
  <c r="BS879" i="1"/>
  <c r="BT879" i="1"/>
  <c r="A880" i="1"/>
  <c r="C880" i="1"/>
  <c r="G880" i="1"/>
  <c r="M880" i="1" a="1"/>
  <c r="M880" i="1" s="1"/>
  <c r="K877" i="15" s="1"/>
  <c r="N880" i="1" a="1"/>
  <c r="N880" i="1" s="1"/>
  <c r="L877" i="15" s="1"/>
  <c r="R880" i="1"/>
  <c r="S880" i="1" a="1"/>
  <c r="S880" i="1" s="1"/>
  <c r="D877" i="15" s="1"/>
  <c r="T880" i="1" a="1"/>
  <c r="T880" i="1" s="1"/>
  <c r="E877" i="15" s="1"/>
  <c r="U880" i="1" a="1"/>
  <c r="U880" i="1" s="1"/>
  <c r="AI880" i="1"/>
  <c r="BB880" i="1" s="1"/>
  <c r="AJ880" i="1"/>
  <c r="AK880" i="1"/>
  <c r="K880" i="10" s="1"/>
  <c r="AL880" i="1"/>
  <c r="AO880" i="1"/>
  <c r="AP880" i="1"/>
  <c r="M880" i="10" s="1"/>
  <c r="AQ880" i="1"/>
  <c r="BR880" i="1"/>
  <c r="BS880" i="1"/>
  <c r="BT880" i="1"/>
  <c r="A881" i="1"/>
  <c r="C881" i="1"/>
  <c r="G881" i="1"/>
  <c r="M881" i="1" a="1"/>
  <c r="M881" i="1" s="1"/>
  <c r="K878" i="15" s="1"/>
  <c r="N881" i="1" a="1"/>
  <c r="N881" i="1" s="1"/>
  <c r="L878" i="15" s="1"/>
  <c r="R881" i="1"/>
  <c r="S881" i="1" a="1"/>
  <c r="S881" i="1" s="1"/>
  <c r="D878" i="15" s="1"/>
  <c r="T881" i="1" a="1"/>
  <c r="T881" i="1" s="1"/>
  <c r="E878" i="15" s="1"/>
  <c r="U881" i="1" a="1"/>
  <c r="U881" i="1" s="1"/>
  <c r="AI881" i="1"/>
  <c r="BB881" i="1" s="1"/>
  <c r="AJ881" i="1"/>
  <c r="AK881" i="1"/>
  <c r="K881" i="10" s="1"/>
  <c r="AL881" i="1"/>
  <c r="AO881" i="1"/>
  <c r="AP881" i="1"/>
  <c r="M881" i="10" s="1"/>
  <c r="AQ881" i="1"/>
  <c r="BR881" i="1"/>
  <c r="BS881" i="1"/>
  <c r="BT881" i="1"/>
  <c r="A882" i="1"/>
  <c r="C882" i="1"/>
  <c r="G882" i="1"/>
  <c r="M882" i="1" a="1"/>
  <c r="M882" i="1" s="1"/>
  <c r="K879" i="15" s="1"/>
  <c r="N882" i="1" a="1"/>
  <c r="N882" i="1" s="1"/>
  <c r="L879" i="15" s="1"/>
  <c r="R882" i="1"/>
  <c r="S882" i="1" a="1"/>
  <c r="S882" i="1" s="1"/>
  <c r="D879" i="15" s="1"/>
  <c r="T882" i="1" a="1"/>
  <c r="T882" i="1" s="1"/>
  <c r="E879" i="15" s="1"/>
  <c r="U882" i="1" a="1"/>
  <c r="U882" i="1" s="1"/>
  <c r="AI882" i="1"/>
  <c r="BB882" i="1" s="1"/>
  <c r="AJ882" i="1"/>
  <c r="AK882" i="1"/>
  <c r="K882" i="10" s="1"/>
  <c r="AL882" i="1"/>
  <c r="AO882" i="1"/>
  <c r="AP882" i="1"/>
  <c r="M882" i="10" s="1"/>
  <c r="AQ882" i="1"/>
  <c r="BR882" i="1"/>
  <c r="BS882" i="1"/>
  <c r="BT882" i="1"/>
  <c r="A883" i="1"/>
  <c r="C883" i="1"/>
  <c r="G883" i="1"/>
  <c r="M883" i="1" a="1"/>
  <c r="M883" i="1" s="1"/>
  <c r="K880" i="15" s="1"/>
  <c r="N883" i="1" a="1"/>
  <c r="N883" i="1" s="1"/>
  <c r="L880" i="15" s="1"/>
  <c r="R883" i="1"/>
  <c r="S883" i="1" a="1"/>
  <c r="S883" i="1" s="1"/>
  <c r="D880" i="15" s="1"/>
  <c r="T883" i="1" a="1"/>
  <c r="T883" i="1" s="1"/>
  <c r="E880" i="15" s="1"/>
  <c r="U883" i="1" a="1"/>
  <c r="U883" i="1" s="1"/>
  <c r="AI883" i="1"/>
  <c r="BB883" i="1" s="1"/>
  <c r="AJ883" i="1"/>
  <c r="AK883" i="1"/>
  <c r="K883" i="10" s="1"/>
  <c r="AL883" i="1"/>
  <c r="AO883" i="1"/>
  <c r="AP883" i="1"/>
  <c r="M883" i="10" s="1"/>
  <c r="AQ883" i="1"/>
  <c r="BR883" i="1"/>
  <c r="BS883" i="1"/>
  <c r="BT883" i="1"/>
  <c r="A884" i="1"/>
  <c r="C884" i="1"/>
  <c r="G884" i="1"/>
  <c r="M884" i="1" a="1"/>
  <c r="M884" i="1" s="1"/>
  <c r="K881" i="15" s="1"/>
  <c r="N884" i="1" a="1"/>
  <c r="N884" i="1" s="1"/>
  <c r="L881" i="15" s="1"/>
  <c r="R884" i="1"/>
  <c r="S884" i="1" a="1"/>
  <c r="S884" i="1" s="1"/>
  <c r="D881" i="15" s="1"/>
  <c r="T884" i="1" a="1"/>
  <c r="T884" i="1" s="1"/>
  <c r="E881" i="15" s="1"/>
  <c r="U884" i="1" a="1"/>
  <c r="U884" i="1" s="1"/>
  <c r="AI884" i="1"/>
  <c r="BB884" i="1" s="1"/>
  <c r="AJ884" i="1"/>
  <c r="AK884" i="1"/>
  <c r="K884" i="10" s="1"/>
  <c r="AL884" i="1"/>
  <c r="AO884" i="1"/>
  <c r="AP884" i="1"/>
  <c r="M884" i="10" s="1"/>
  <c r="AQ884" i="1"/>
  <c r="BR884" i="1"/>
  <c r="BS884" i="1"/>
  <c r="BT884" i="1"/>
  <c r="A885" i="1"/>
  <c r="C885" i="1"/>
  <c r="G885" i="1"/>
  <c r="M885" i="1" a="1"/>
  <c r="M885" i="1" s="1"/>
  <c r="K882" i="15" s="1"/>
  <c r="N885" i="1" a="1"/>
  <c r="N885" i="1" s="1"/>
  <c r="L882" i="15" s="1"/>
  <c r="R885" i="1"/>
  <c r="S885" i="1" a="1"/>
  <c r="S885" i="1" s="1"/>
  <c r="D882" i="15" s="1"/>
  <c r="T885" i="1" a="1"/>
  <c r="T885" i="1" s="1"/>
  <c r="E882" i="15" s="1"/>
  <c r="U885" i="1" a="1"/>
  <c r="U885" i="1" s="1"/>
  <c r="AI885" i="1"/>
  <c r="BB885" i="1" s="1"/>
  <c r="AJ885" i="1"/>
  <c r="AK885" i="1"/>
  <c r="K885" i="10" s="1"/>
  <c r="AL885" i="1"/>
  <c r="AO885" i="1"/>
  <c r="AP885" i="1"/>
  <c r="M885" i="10" s="1"/>
  <c r="AQ885" i="1"/>
  <c r="BR885" i="1"/>
  <c r="BS885" i="1"/>
  <c r="BT885" i="1"/>
  <c r="A886" i="1"/>
  <c r="C886" i="1"/>
  <c r="G886" i="1"/>
  <c r="M886" i="1" a="1"/>
  <c r="M886" i="1" s="1"/>
  <c r="K883" i="15" s="1"/>
  <c r="N886" i="1" a="1"/>
  <c r="N886" i="1" s="1"/>
  <c r="L883" i="15" s="1"/>
  <c r="R886" i="1"/>
  <c r="S886" i="1" a="1"/>
  <c r="S886" i="1" s="1"/>
  <c r="D883" i="15" s="1"/>
  <c r="T886" i="1" a="1"/>
  <c r="T886" i="1" s="1"/>
  <c r="E883" i="15" s="1"/>
  <c r="U886" i="1" a="1"/>
  <c r="U886" i="1" s="1"/>
  <c r="AI886" i="1"/>
  <c r="BB886" i="1" s="1"/>
  <c r="AJ886" i="1"/>
  <c r="AK886" i="1"/>
  <c r="K886" i="10" s="1"/>
  <c r="AL886" i="1"/>
  <c r="AO886" i="1"/>
  <c r="AP886" i="1"/>
  <c r="M886" i="10" s="1"/>
  <c r="AQ886" i="1"/>
  <c r="BR886" i="1"/>
  <c r="BS886" i="1"/>
  <c r="BT886" i="1"/>
  <c r="A887" i="1"/>
  <c r="C887" i="1"/>
  <c r="G887" i="1"/>
  <c r="M887" i="1" a="1"/>
  <c r="M887" i="1" s="1"/>
  <c r="K884" i="15" s="1"/>
  <c r="N887" i="1" a="1"/>
  <c r="N887" i="1" s="1"/>
  <c r="L884" i="15" s="1"/>
  <c r="R887" i="1"/>
  <c r="S887" i="1" a="1"/>
  <c r="S887" i="1" s="1"/>
  <c r="D884" i="15" s="1"/>
  <c r="T887" i="1" a="1"/>
  <c r="T887" i="1" s="1"/>
  <c r="E884" i="15" s="1"/>
  <c r="U887" i="1" a="1"/>
  <c r="U887" i="1" s="1"/>
  <c r="AI887" i="1"/>
  <c r="BB887" i="1" s="1"/>
  <c r="AJ887" i="1"/>
  <c r="AK887" i="1"/>
  <c r="K887" i="10" s="1"/>
  <c r="AL887" i="1"/>
  <c r="AO887" i="1"/>
  <c r="AP887" i="1"/>
  <c r="M887" i="10" s="1"/>
  <c r="AQ887" i="1"/>
  <c r="BR887" i="1"/>
  <c r="BS887" i="1"/>
  <c r="BT887" i="1"/>
  <c r="A888" i="1"/>
  <c r="C888" i="1"/>
  <c r="G888" i="1"/>
  <c r="M888" i="1" a="1"/>
  <c r="M888" i="1" s="1"/>
  <c r="K885" i="15" s="1"/>
  <c r="N888" i="1" a="1"/>
  <c r="N888" i="1" s="1"/>
  <c r="L885" i="15" s="1"/>
  <c r="R888" i="1"/>
  <c r="S888" i="1" a="1"/>
  <c r="S888" i="1" s="1"/>
  <c r="D885" i="15" s="1"/>
  <c r="T888" i="1" a="1"/>
  <c r="T888" i="1" s="1"/>
  <c r="E885" i="15" s="1"/>
  <c r="U888" i="1" a="1"/>
  <c r="U888" i="1" s="1"/>
  <c r="AI888" i="1"/>
  <c r="BB888" i="1" s="1"/>
  <c r="AJ888" i="1"/>
  <c r="AK888" i="1"/>
  <c r="K888" i="10" s="1"/>
  <c r="AL888" i="1"/>
  <c r="AO888" i="1"/>
  <c r="AP888" i="1"/>
  <c r="M888" i="10" s="1"/>
  <c r="AQ888" i="1"/>
  <c r="BR888" i="1"/>
  <c r="BS888" i="1"/>
  <c r="BT888" i="1"/>
  <c r="A889" i="1"/>
  <c r="C889" i="1"/>
  <c r="G889" i="1"/>
  <c r="M889" i="1" a="1"/>
  <c r="M889" i="1" s="1"/>
  <c r="K886" i="15" s="1"/>
  <c r="N889" i="1" a="1"/>
  <c r="N889" i="1" s="1"/>
  <c r="L886" i="15" s="1"/>
  <c r="R889" i="1"/>
  <c r="S889" i="1" a="1"/>
  <c r="S889" i="1" s="1"/>
  <c r="D886" i="15" s="1"/>
  <c r="T889" i="1" a="1"/>
  <c r="T889" i="1" s="1"/>
  <c r="E886" i="15" s="1"/>
  <c r="U889" i="1" a="1"/>
  <c r="U889" i="1" s="1"/>
  <c r="AI889" i="1"/>
  <c r="BB889" i="1" s="1"/>
  <c r="AJ889" i="1"/>
  <c r="AK889" i="1"/>
  <c r="K889" i="10" s="1"/>
  <c r="AL889" i="1"/>
  <c r="AO889" i="1"/>
  <c r="AP889" i="1"/>
  <c r="M889" i="10" s="1"/>
  <c r="AQ889" i="1"/>
  <c r="BR889" i="1"/>
  <c r="BS889" i="1"/>
  <c r="BT889" i="1"/>
  <c r="A890" i="1"/>
  <c r="C890" i="1"/>
  <c r="G890" i="1"/>
  <c r="M890" i="1" a="1"/>
  <c r="M890" i="1" s="1"/>
  <c r="K887" i="15" s="1"/>
  <c r="N890" i="1" a="1"/>
  <c r="N890" i="1" s="1"/>
  <c r="L887" i="15" s="1"/>
  <c r="R890" i="1"/>
  <c r="S890" i="1" a="1"/>
  <c r="S890" i="1" s="1"/>
  <c r="D887" i="15" s="1"/>
  <c r="T890" i="1" a="1"/>
  <c r="T890" i="1" s="1"/>
  <c r="E887" i="15" s="1"/>
  <c r="U890" i="1" a="1"/>
  <c r="U890" i="1" s="1"/>
  <c r="AI890" i="1"/>
  <c r="BB890" i="1" s="1"/>
  <c r="AJ890" i="1"/>
  <c r="AK890" i="1"/>
  <c r="K890" i="10" s="1"/>
  <c r="AL890" i="1"/>
  <c r="AO890" i="1"/>
  <c r="AP890" i="1"/>
  <c r="M890" i="10" s="1"/>
  <c r="AQ890" i="1"/>
  <c r="BR890" i="1"/>
  <c r="BS890" i="1"/>
  <c r="BT890" i="1"/>
  <c r="A891" i="1"/>
  <c r="C891" i="1"/>
  <c r="G891" i="1"/>
  <c r="M891" i="1" a="1"/>
  <c r="M891" i="1" s="1"/>
  <c r="K888" i="15" s="1"/>
  <c r="N891" i="1" a="1"/>
  <c r="N891" i="1" s="1"/>
  <c r="L888" i="15" s="1"/>
  <c r="R891" i="1"/>
  <c r="S891" i="1" a="1"/>
  <c r="S891" i="1" s="1"/>
  <c r="D888" i="15" s="1"/>
  <c r="T891" i="1" a="1"/>
  <c r="T891" i="1" s="1"/>
  <c r="E888" i="15" s="1"/>
  <c r="U891" i="1" a="1"/>
  <c r="U891" i="1" s="1"/>
  <c r="AI891" i="1"/>
  <c r="BB891" i="1" s="1"/>
  <c r="AJ891" i="1"/>
  <c r="AK891" i="1"/>
  <c r="K891" i="10" s="1"/>
  <c r="AL891" i="1"/>
  <c r="AO891" i="1"/>
  <c r="AP891" i="1"/>
  <c r="M891" i="10" s="1"/>
  <c r="AQ891" i="1"/>
  <c r="BR891" i="1"/>
  <c r="BS891" i="1"/>
  <c r="BT891" i="1"/>
  <c r="A892" i="1"/>
  <c r="C892" i="1"/>
  <c r="G892" i="1"/>
  <c r="M892" i="1" a="1"/>
  <c r="M892" i="1" s="1"/>
  <c r="K889" i="15" s="1"/>
  <c r="N892" i="1" a="1"/>
  <c r="N892" i="1" s="1"/>
  <c r="L889" i="15" s="1"/>
  <c r="R892" i="1"/>
  <c r="S892" i="1" a="1"/>
  <c r="S892" i="1" s="1"/>
  <c r="D889" i="15" s="1"/>
  <c r="T892" i="1" a="1"/>
  <c r="T892" i="1" s="1"/>
  <c r="E889" i="15" s="1"/>
  <c r="U892" i="1" a="1"/>
  <c r="U892" i="1" s="1"/>
  <c r="AI892" i="1"/>
  <c r="BB892" i="1" s="1"/>
  <c r="AJ892" i="1"/>
  <c r="AK892" i="1"/>
  <c r="K892" i="10" s="1"/>
  <c r="AL892" i="1"/>
  <c r="AO892" i="1"/>
  <c r="AP892" i="1"/>
  <c r="M892" i="10" s="1"/>
  <c r="AQ892" i="1"/>
  <c r="BR892" i="1"/>
  <c r="BS892" i="1"/>
  <c r="BT892" i="1"/>
  <c r="A893" i="1"/>
  <c r="C893" i="1"/>
  <c r="G893" i="1"/>
  <c r="M893" i="1" a="1"/>
  <c r="M893" i="1" s="1"/>
  <c r="K890" i="15" s="1"/>
  <c r="N893" i="1" a="1"/>
  <c r="N893" i="1" s="1"/>
  <c r="L890" i="15" s="1"/>
  <c r="R893" i="1"/>
  <c r="S893" i="1" a="1"/>
  <c r="S893" i="1" s="1"/>
  <c r="D890" i="15" s="1"/>
  <c r="T893" i="1" a="1"/>
  <c r="T893" i="1" s="1"/>
  <c r="E890" i="15" s="1"/>
  <c r="U893" i="1" a="1"/>
  <c r="U893" i="1" s="1"/>
  <c r="AI893" i="1"/>
  <c r="BB893" i="1" s="1"/>
  <c r="AJ893" i="1"/>
  <c r="AK893" i="1"/>
  <c r="K893" i="10" s="1"/>
  <c r="AL893" i="1"/>
  <c r="AO893" i="1"/>
  <c r="AP893" i="1"/>
  <c r="M893" i="10" s="1"/>
  <c r="AQ893" i="1"/>
  <c r="BR893" i="1"/>
  <c r="BS893" i="1"/>
  <c r="BT893" i="1"/>
  <c r="A894" i="1"/>
  <c r="C894" i="1"/>
  <c r="G894" i="1"/>
  <c r="M894" i="1" a="1"/>
  <c r="M894" i="1" s="1"/>
  <c r="K891" i="15" s="1"/>
  <c r="N894" i="1" a="1"/>
  <c r="N894" i="1" s="1"/>
  <c r="L891" i="15" s="1"/>
  <c r="R894" i="1"/>
  <c r="S894" i="1" a="1"/>
  <c r="S894" i="1" s="1"/>
  <c r="D891" i="15" s="1"/>
  <c r="T894" i="1" a="1"/>
  <c r="T894" i="1" s="1"/>
  <c r="E891" i="15" s="1"/>
  <c r="U894" i="1" a="1"/>
  <c r="U894" i="1" s="1"/>
  <c r="AI894" i="1"/>
  <c r="BB894" i="1" s="1"/>
  <c r="AJ894" i="1"/>
  <c r="AK894" i="1"/>
  <c r="K894" i="10" s="1"/>
  <c r="AL894" i="1"/>
  <c r="AO894" i="1"/>
  <c r="AP894" i="1"/>
  <c r="M894" i="10" s="1"/>
  <c r="AQ894" i="1"/>
  <c r="BR894" i="1"/>
  <c r="BS894" i="1"/>
  <c r="BT894" i="1"/>
  <c r="A895" i="1"/>
  <c r="C895" i="1"/>
  <c r="G895" i="1"/>
  <c r="M895" i="1" a="1"/>
  <c r="M895" i="1" s="1"/>
  <c r="K892" i="15" s="1"/>
  <c r="N895" i="1" a="1"/>
  <c r="N895" i="1" s="1"/>
  <c r="L892" i="15" s="1"/>
  <c r="R895" i="1"/>
  <c r="S895" i="1" a="1"/>
  <c r="S895" i="1" s="1"/>
  <c r="D892" i="15" s="1"/>
  <c r="T895" i="1" a="1"/>
  <c r="T895" i="1" s="1"/>
  <c r="E892" i="15" s="1"/>
  <c r="U895" i="1" a="1"/>
  <c r="U895" i="1" s="1"/>
  <c r="AI895" i="1"/>
  <c r="BB895" i="1" s="1"/>
  <c r="AJ895" i="1"/>
  <c r="AK895" i="1"/>
  <c r="K895" i="10" s="1"/>
  <c r="AL895" i="1"/>
  <c r="AO895" i="1"/>
  <c r="AP895" i="1"/>
  <c r="M895" i="10" s="1"/>
  <c r="AQ895" i="1"/>
  <c r="BR895" i="1"/>
  <c r="BS895" i="1"/>
  <c r="BT895" i="1"/>
  <c r="A896" i="1"/>
  <c r="C896" i="1"/>
  <c r="G896" i="1"/>
  <c r="M896" i="1" a="1"/>
  <c r="M896" i="1" s="1"/>
  <c r="K893" i="15" s="1"/>
  <c r="N896" i="1" a="1"/>
  <c r="N896" i="1" s="1"/>
  <c r="L893" i="15" s="1"/>
  <c r="R896" i="1"/>
  <c r="S896" i="1" a="1"/>
  <c r="S896" i="1" s="1"/>
  <c r="D893" i="15" s="1"/>
  <c r="T896" i="1" a="1"/>
  <c r="T896" i="1" s="1"/>
  <c r="E893" i="15" s="1"/>
  <c r="U896" i="1" a="1"/>
  <c r="U896" i="1" s="1"/>
  <c r="AI896" i="1"/>
  <c r="BB896" i="1" s="1"/>
  <c r="AJ896" i="1"/>
  <c r="AK896" i="1"/>
  <c r="K896" i="10" s="1"/>
  <c r="AL896" i="1"/>
  <c r="AO896" i="1"/>
  <c r="AP896" i="1"/>
  <c r="M896" i="10" s="1"/>
  <c r="AQ896" i="1"/>
  <c r="BR896" i="1"/>
  <c r="BS896" i="1"/>
  <c r="BT896" i="1"/>
  <c r="A897" i="1"/>
  <c r="C897" i="1"/>
  <c r="G897" i="1"/>
  <c r="M897" i="1" a="1"/>
  <c r="M897" i="1" s="1"/>
  <c r="K894" i="15" s="1"/>
  <c r="N897" i="1" a="1"/>
  <c r="N897" i="1" s="1"/>
  <c r="L894" i="15" s="1"/>
  <c r="R897" i="1"/>
  <c r="S897" i="1" a="1"/>
  <c r="S897" i="1" s="1"/>
  <c r="D894" i="15" s="1"/>
  <c r="T897" i="1" a="1"/>
  <c r="T897" i="1" s="1"/>
  <c r="E894" i="15" s="1"/>
  <c r="U897" i="1" a="1"/>
  <c r="U897" i="1" s="1"/>
  <c r="AI897" i="1"/>
  <c r="BB897" i="1" s="1"/>
  <c r="AJ897" i="1"/>
  <c r="AK897" i="1"/>
  <c r="K897" i="10" s="1"/>
  <c r="AL897" i="1"/>
  <c r="AO897" i="1"/>
  <c r="AP897" i="1"/>
  <c r="M897" i="10" s="1"/>
  <c r="AQ897" i="1"/>
  <c r="BR897" i="1"/>
  <c r="BS897" i="1"/>
  <c r="BT897" i="1"/>
  <c r="A898" i="1"/>
  <c r="C898" i="1"/>
  <c r="G898" i="1"/>
  <c r="M898" i="1" a="1"/>
  <c r="M898" i="1" s="1"/>
  <c r="K895" i="15" s="1"/>
  <c r="N898" i="1" a="1"/>
  <c r="N898" i="1" s="1"/>
  <c r="L895" i="15" s="1"/>
  <c r="R898" i="1"/>
  <c r="S898" i="1" a="1"/>
  <c r="S898" i="1" s="1"/>
  <c r="D895" i="15" s="1"/>
  <c r="T898" i="1" a="1"/>
  <c r="T898" i="1" s="1"/>
  <c r="E895" i="15" s="1"/>
  <c r="U898" i="1" a="1"/>
  <c r="U898" i="1" s="1"/>
  <c r="AI898" i="1"/>
  <c r="BB898" i="1" s="1"/>
  <c r="AJ898" i="1"/>
  <c r="AK898" i="1"/>
  <c r="K898" i="10" s="1"/>
  <c r="AL898" i="1"/>
  <c r="AO898" i="1"/>
  <c r="AP898" i="1"/>
  <c r="M898" i="10" s="1"/>
  <c r="AQ898" i="1"/>
  <c r="BR898" i="1"/>
  <c r="BS898" i="1"/>
  <c r="BT898" i="1"/>
  <c r="A899" i="1"/>
  <c r="C899" i="1"/>
  <c r="G899" i="1"/>
  <c r="M899" i="1" a="1"/>
  <c r="M899" i="1" s="1"/>
  <c r="K896" i="15" s="1"/>
  <c r="N899" i="1" a="1"/>
  <c r="N899" i="1" s="1"/>
  <c r="L896" i="15" s="1"/>
  <c r="R899" i="1"/>
  <c r="S899" i="1" a="1"/>
  <c r="S899" i="1" s="1"/>
  <c r="D896" i="15" s="1"/>
  <c r="T899" i="1" a="1"/>
  <c r="T899" i="1" s="1"/>
  <c r="E896" i="15" s="1"/>
  <c r="U899" i="1" a="1"/>
  <c r="U899" i="1" s="1"/>
  <c r="AI899" i="1"/>
  <c r="BB899" i="1" s="1"/>
  <c r="AJ899" i="1"/>
  <c r="AK899" i="1"/>
  <c r="K899" i="10" s="1"/>
  <c r="AL899" i="1"/>
  <c r="AO899" i="1"/>
  <c r="AP899" i="1"/>
  <c r="M899" i="10" s="1"/>
  <c r="AQ899" i="1"/>
  <c r="BR899" i="1"/>
  <c r="BS899" i="1"/>
  <c r="BT899" i="1"/>
  <c r="A900" i="1"/>
  <c r="C900" i="1"/>
  <c r="G900" i="1"/>
  <c r="M900" i="1" a="1"/>
  <c r="M900" i="1" s="1"/>
  <c r="K897" i="15" s="1"/>
  <c r="N900" i="1" a="1"/>
  <c r="N900" i="1" s="1"/>
  <c r="L897" i="15" s="1"/>
  <c r="R900" i="1"/>
  <c r="S900" i="1" a="1"/>
  <c r="S900" i="1" s="1"/>
  <c r="D897" i="15" s="1"/>
  <c r="T900" i="1" a="1"/>
  <c r="T900" i="1" s="1"/>
  <c r="E897" i="15" s="1"/>
  <c r="U900" i="1" a="1"/>
  <c r="U900" i="1" s="1"/>
  <c r="AI900" i="1"/>
  <c r="BB900" i="1" s="1"/>
  <c r="AJ900" i="1"/>
  <c r="AK900" i="1"/>
  <c r="K900" i="10" s="1"/>
  <c r="AL900" i="1"/>
  <c r="AO900" i="1"/>
  <c r="AP900" i="1"/>
  <c r="M900" i="10" s="1"/>
  <c r="AQ900" i="1"/>
  <c r="BR900" i="1"/>
  <c r="BS900" i="1"/>
  <c r="BT900" i="1"/>
  <c r="A901" i="1"/>
  <c r="C901" i="1"/>
  <c r="G901" i="1"/>
  <c r="M901" i="1" a="1"/>
  <c r="M901" i="1" s="1"/>
  <c r="K898" i="15" s="1"/>
  <c r="N901" i="1" a="1"/>
  <c r="N901" i="1" s="1"/>
  <c r="L898" i="15" s="1"/>
  <c r="R901" i="1"/>
  <c r="S901" i="1" a="1"/>
  <c r="S901" i="1" s="1"/>
  <c r="D898" i="15" s="1"/>
  <c r="T901" i="1" a="1"/>
  <c r="T901" i="1" s="1"/>
  <c r="E898" i="15" s="1"/>
  <c r="U901" i="1" a="1"/>
  <c r="U901" i="1" s="1"/>
  <c r="AI901" i="1"/>
  <c r="BB901" i="1" s="1"/>
  <c r="AJ901" i="1"/>
  <c r="AK901" i="1"/>
  <c r="K901" i="10" s="1"/>
  <c r="AL901" i="1"/>
  <c r="AO901" i="1"/>
  <c r="AP901" i="1"/>
  <c r="M901" i="10" s="1"/>
  <c r="AQ901" i="1"/>
  <c r="BR901" i="1"/>
  <c r="BS901" i="1"/>
  <c r="BT901" i="1"/>
  <c r="A902" i="1"/>
  <c r="C902" i="1"/>
  <c r="G902" i="1"/>
  <c r="M902" i="1" a="1"/>
  <c r="M902" i="1" s="1"/>
  <c r="K899" i="15" s="1"/>
  <c r="N902" i="1" a="1"/>
  <c r="N902" i="1" s="1"/>
  <c r="L899" i="15" s="1"/>
  <c r="R902" i="1"/>
  <c r="S902" i="1" a="1"/>
  <c r="S902" i="1" s="1"/>
  <c r="D899" i="15" s="1"/>
  <c r="T902" i="1" a="1"/>
  <c r="T902" i="1" s="1"/>
  <c r="E899" i="15" s="1"/>
  <c r="U902" i="1" a="1"/>
  <c r="U902" i="1" s="1"/>
  <c r="AI902" i="1"/>
  <c r="BB902" i="1" s="1"/>
  <c r="AJ902" i="1"/>
  <c r="AK902" i="1"/>
  <c r="K902" i="10" s="1"/>
  <c r="AL902" i="1"/>
  <c r="AO902" i="1"/>
  <c r="AP902" i="1"/>
  <c r="M902" i="10" s="1"/>
  <c r="AQ902" i="1"/>
  <c r="BR902" i="1"/>
  <c r="BS902" i="1"/>
  <c r="BT902" i="1"/>
  <c r="A903" i="1"/>
  <c r="C903" i="1"/>
  <c r="G903" i="1"/>
  <c r="M903" i="1" a="1"/>
  <c r="M903" i="1" s="1"/>
  <c r="K900" i="15" s="1"/>
  <c r="N903" i="1" a="1"/>
  <c r="N903" i="1" s="1"/>
  <c r="L900" i="15" s="1"/>
  <c r="R903" i="1"/>
  <c r="S903" i="1" a="1"/>
  <c r="S903" i="1" s="1"/>
  <c r="D900" i="15" s="1"/>
  <c r="T903" i="1" a="1"/>
  <c r="T903" i="1" s="1"/>
  <c r="E900" i="15" s="1"/>
  <c r="U903" i="1" a="1"/>
  <c r="U903" i="1" s="1"/>
  <c r="AI903" i="1"/>
  <c r="BB903" i="1" s="1"/>
  <c r="AJ903" i="1"/>
  <c r="AK903" i="1"/>
  <c r="K903" i="10" s="1"/>
  <c r="AL903" i="1"/>
  <c r="AO903" i="1"/>
  <c r="AP903" i="1"/>
  <c r="M903" i="10" s="1"/>
  <c r="AQ903" i="1"/>
  <c r="BR903" i="1"/>
  <c r="BS903" i="1"/>
  <c r="BT903" i="1"/>
  <c r="A904" i="1"/>
  <c r="C904" i="1"/>
  <c r="G904" i="1"/>
  <c r="M904" i="1" a="1"/>
  <c r="M904" i="1" s="1"/>
  <c r="K901" i="15" s="1"/>
  <c r="N904" i="1" a="1"/>
  <c r="N904" i="1" s="1"/>
  <c r="L901" i="15" s="1"/>
  <c r="R904" i="1"/>
  <c r="S904" i="1" a="1"/>
  <c r="S904" i="1" s="1"/>
  <c r="D901" i="15" s="1"/>
  <c r="T904" i="1" a="1"/>
  <c r="T904" i="1" s="1"/>
  <c r="E901" i="15" s="1"/>
  <c r="U904" i="1" a="1"/>
  <c r="U904" i="1" s="1"/>
  <c r="AI904" i="1"/>
  <c r="BB904" i="1" s="1"/>
  <c r="AJ904" i="1"/>
  <c r="AK904" i="1"/>
  <c r="K904" i="10" s="1"/>
  <c r="AL904" i="1"/>
  <c r="AO904" i="1"/>
  <c r="AP904" i="1"/>
  <c r="M904" i="10" s="1"/>
  <c r="AQ904" i="1"/>
  <c r="BR904" i="1"/>
  <c r="BS904" i="1"/>
  <c r="BT904" i="1"/>
  <c r="A905" i="1"/>
  <c r="C905" i="1"/>
  <c r="G905" i="1"/>
  <c r="M905" i="1" a="1"/>
  <c r="M905" i="1" s="1"/>
  <c r="K902" i="15" s="1"/>
  <c r="N905" i="1" a="1"/>
  <c r="N905" i="1" s="1"/>
  <c r="L902" i="15" s="1"/>
  <c r="R905" i="1"/>
  <c r="S905" i="1" a="1"/>
  <c r="S905" i="1" s="1"/>
  <c r="D902" i="15" s="1"/>
  <c r="T905" i="1" a="1"/>
  <c r="T905" i="1" s="1"/>
  <c r="E902" i="15" s="1"/>
  <c r="U905" i="1" a="1"/>
  <c r="U905" i="1" s="1"/>
  <c r="AI905" i="1"/>
  <c r="BB905" i="1" s="1"/>
  <c r="AJ905" i="1"/>
  <c r="AK905" i="1"/>
  <c r="K905" i="10" s="1"/>
  <c r="AL905" i="1"/>
  <c r="AO905" i="1"/>
  <c r="AP905" i="1"/>
  <c r="M905" i="10" s="1"/>
  <c r="AQ905" i="1"/>
  <c r="BR905" i="1"/>
  <c r="BS905" i="1"/>
  <c r="BT905" i="1"/>
  <c r="A906" i="1"/>
  <c r="C906" i="1"/>
  <c r="G906" i="1"/>
  <c r="M906" i="1" a="1"/>
  <c r="M906" i="1" s="1"/>
  <c r="K903" i="15" s="1"/>
  <c r="N906" i="1" a="1"/>
  <c r="N906" i="1" s="1"/>
  <c r="L903" i="15" s="1"/>
  <c r="R906" i="1"/>
  <c r="S906" i="1" a="1"/>
  <c r="S906" i="1" s="1"/>
  <c r="D903" i="15" s="1"/>
  <c r="T906" i="1" a="1"/>
  <c r="T906" i="1" s="1"/>
  <c r="E903" i="15" s="1"/>
  <c r="U906" i="1" a="1"/>
  <c r="U906" i="1" s="1"/>
  <c r="AI906" i="1"/>
  <c r="BB906" i="1" s="1"/>
  <c r="AJ906" i="1"/>
  <c r="AK906" i="1"/>
  <c r="K906" i="10" s="1"/>
  <c r="AL906" i="1"/>
  <c r="AO906" i="1"/>
  <c r="AP906" i="1"/>
  <c r="M906" i="10" s="1"/>
  <c r="AQ906" i="1"/>
  <c r="BR906" i="1"/>
  <c r="BS906" i="1"/>
  <c r="BT906" i="1"/>
  <c r="A907" i="1"/>
  <c r="C907" i="1"/>
  <c r="G907" i="1"/>
  <c r="M907" i="1" a="1"/>
  <c r="M907" i="1" s="1"/>
  <c r="K904" i="15" s="1"/>
  <c r="N907" i="1" a="1"/>
  <c r="N907" i="1" s="1"/>
  <c r="L904" i="15" s="1"/>
  <c r="R907" i="1"/>
  <c r="S907" i="1" a="1"/>
  <c r="S907" i="1" s="1"/>
  <c r="D904" i="15" s="1"/>
  <c r="T907" i="1" a="1"/>
  <c r="T907" i="1" s="1"/>
  <c r="E904" i="15" s="1"/>
  <c r="U907" i="1" a="1"/>
  <c r="U907" i="1" s="1"/>
  <c r="AI907" i="1"/>
  <c r="BB907" i="1" s="1"/>
  <c r="AJ907" i="1"/>
  <c r="AK907" i="1"/>
  <c r="K907" i="10" s="1"/>
  <c r="AL907" i="1"/>
  <c r="AO907" i="1"/>
  <c r="AP907" i="1"/>
  <c r="M907" i="10" s="1"/>
  <c r="AQ907" i="1"/>
  <c r="BR907" i="1"/>
  <c r="BS907" i="1"/>
  <c r="BT907" i="1"/>
  <c r="A908" i="1"/>
  <c r="C908" i="1"/>
  <c r="G908" i="1"/>
  <c r="M908" i="1" a="1"/>
  <c r="M908" i="1" s="1"/>
  <c r="K905" i="15" s="1"/>
  <c r="N908" i="1" a="1"/>
  <c r="N908" i="1" s="1"/>
  <c r="L905" i="15" s="1"/>
  <c r="R908" i="1"/>
  <c r="S908" i="1" a="1"/>
  <c r="S908" i="1" s="1"/>
  <c r="D905" i="15" s="1"/>
  <c r="T908" i="1" a="1"/>
  <c r="T908" i="1" s="1"/>
  <c r="E905" i="15" s="1"/>
  <c r="U908" i="1" a="1"/>
  <c r="U908" i="1" s="1"/>
  <c r="AI908" i="1"/>
  <c r="BB908" i="1" s="1"/>
  <c r="AJ908" i="1"/>
  <c r="AK908" i="1"/>
  <c r="K908" i="10" s="1"/>
  <c r="AL908" i="1"/>
  <c r="AO908" i="1"/>
  <c r="AP908" i="1"/>
  <c r="M908" i="10" s="1"/>
  <c r="AQ908" i="1"/>
  <c r="BR908" i="1"/>
  <c r="BS908" i="1"/>
  <c r="BT908" i="1"/>
  <c r="A909" i="1"/>
  <c r="C909" i="1"/>
  <c r="G909" i="1"/>
  <c r="M909" i="1" a="1"/>
  <c r="M909" i="1" s="1"/>
  <c r="K906" i="15" s="1"/>
  <c r="N909" i="1" a="1"/>
  <c r="N909" i="1" s="1"/>
  <c r="L906" i="15" s="1"/>
  <c r="R909" i="1"/>
  <c r="S909" i="1" a="1"/>
  <c r="S909" i="1" s="1"/>
  <c r="D906" i="15" s="1"/>
  <c r="T909" i="1" a="1"/>
  <c r="T909" i="1" s="1"/>
  <c r="E906" i="15" s="1"/>
  <c r="U909" i="1" a="1"/>
  <c r="U909" i="1" s="1"/>
  <c r="AI909" i="1"/>
  <c r="BB909" i="1" s="1"/>
  <c r="AJ909" i="1"/>
  <c r="AK909" i="1"/>
  <c r="K909" i="10" s="1"/>
  <c r="AL909" i="1"/>
  <c r="AO909" i="1"/>
  <c r="AP909" i="1"/>
  <c r="M909" i="10" s="1"/>
  <c r="AQ909" i="1"/>
  <c r="BR909" i="1"/>
  <c r="BS909" i="1"/>
  <c r="BT909" i="1"/>
  <c r="A910" i="1"/>
  <c r="C910" i="1"/>
  <c r="G910" i="1"/>
  <c r="M910" i="1" a="1"/>
  <c r="M910" i="1" s="1"/>
  <c r="K907" i="15" s="1"/>
  <c r="N910" i="1" a="1"/>
  <c r="N910" i="1" s="1"/>
  <c r="L907" i="15" s="1"/>
  <c r="R910" i="1"/>
  <c r="S910" i="1" a="1"/>
  <c r="S910" i="1" s="1"/>
  <c r="D907" i="15" s="1"/>
  <c r="T910" i="1" a="1"/>
  <c r="T910" i="1" s="1"/>
  <c r="E907" i="15" s="1"/>
  <c r="U910" i="1" a="1"/>
  <c r="U910" i="1" s="1"/>
  <c r="AI910" i="1"/>
  <c r="BB910" i="1" s="1"/>
  <c r="AJ910" i="1"/>
  <c r="AK910" i="1"/>
  <c r="K910" i="10" s="1"/>
  <c r="AL910" i="1"/>
  <c r="AO910" i="1"/>
  <c r="AP910" i="1"/>
  <c r="M910" i="10" s="1"/>
  <c r="AQ910" i="1"/>
  <c r="BR910" i="1"/>
  <c r="BS910" i="1"/>
  <c r="BT910" i="1"/>
  <c r="A911" i="1"/>
  <c r="C911" i="1"/>
  <c r="G911" i="1"/>
  <c r="M911" i="1" a="1"/>
  <c r="M911" i="1" s="1"/>
  <c r="K908" i="15" s="1"/>
  <c r="N911" i="1" a="1"/>
  <c r="N911" i="1" s="1"/>
  <c r="L908" i="15" s="1"/>
  <c r="R911" i="1"/>
  <c r="S911" i="1" a="1"/>
  <c r="S911" i="1" s="1"/>
  <c r="D908" i="15" s="1"/>
  <c r="T911" i="1" a="1"/>
  <c r="T911" i="1" s="1"/>
  <c r="E908" i="15" s="1"/>
  <c r="U911" i="1" a="1"/>
  <c r="U911" i="1" s="1"/>
  <c r="AI911" i="1"/>
  <c r="BB911" i="1" s="1"/>
  <c r="AJ911" i="1"/>
  <c r="AK911" i="1"/>
  <c r="K911" i="10" s="1"/>
  <c r="AL911" i="1"/>
  <c r="AO911" i="1"/>
  <c r="AP911" i="1"/>
  <c r="M911" i="10" s="1"/>
  <c r="AQ911" i="1"/>
  <c r="BR911" i="1"/>
  <c r="BS911" i="1"/>
  <c r="BT911" i="1"/>
  <c r="A912" i="1"/>
  <c r="C912" i="1"/>
  <c r="G912" i="1"/>
  <c r="M912" i="1" a="1"/>
  <c r="M912" i="1" s="1"/>
  <c r="K909" i="15" s="1"/>
  <c r="N912" i="1" a="1"/>
  <c r="N912" i="1" s="1"/>
  <c r="L909" i="15" s="1"/>
  <c r="R912" i="1"/>
  <c r="S912" i="1" a="1"/>
  <c r="S912" i="1" s="1"/>
  <c r="D909" i="15" s="1"/>
  <c r="T912" i="1" a="1"/>
  <c r="T912" i="1" s="1"/>
  <c r="E909" i="15" s="1"/>
  <c r="U912" i="1" a="1"/>
  <c r="U912" i="1" s="1"/>
  <c r="AI912" i="1"/>
  <c r="BB912" i="1" s="1"/>
  <c r="AJ912" i="1"/>
  <c r="AK912" i="1"/>
  <c r="K912" i="10" s="1"/>
  <c r="AL912" i="1"/>
  <c r="AO912" i="1"/>
  <c r="AP912" i="1"/>
  <c r="M912" i="10" s="1"/>
  <c r="AQ912" i="1"/>
  <c r="BR912" i="1"/>
  <c r="BS912" i="1"/>
  <c r="BT912" i="1"/>
  <c r="A913" i="1"/>
  <c r="C913" i="1"/>
  <c r="G913" i="1"/>
  <c r="M913" i="1" a="1"/>
  <c r="M913" i="1" s="1"/>
  <c r="K910" i="15" s="1"/>
  <c r="N913" i="1" a="1"/>
  <c r="N913" i="1" s="1"/>
  <c r="L910" i="15" s="1"/>
  <c r="R913" i="1"/>
  <c r="S913" i="1" a="1"/>
  <c r="S913" i="1" s="1"/>
  <c r="D910" i="15" s="1"/>
  <c r="T913" i="1" a="1"/>
  <c r="T913" i="1" s="1"/>
  <c r="E910" i="15" s="1"/>
  <c r="U913" i="1" a="1"/>
  <c r="U913" i="1" s="1"/>
  <c r="AI913" i="1"/>
  <c r="BB913" i="1" s="1"/>
  <c r="AJ913" i="1"/>
  <c r="AK913" i="1"/>
  <c r="K913" i="10" s="1"/>
  <c r="AL913" i="1"/>
  <c r="AO913" i="1"/>
  <c r="AP913" i="1"/>
  <c r="M913" i="10" s="1"/>
  <c r="AQ913" i="1"/>
  <c r="BR913" i="1"/>
  <c r="BS913" i="1"/>
  <c r="BT913" i="1"/>
  <c r="A914" i="1"/>
  <c r="C914" i="1"/>
  <c r="G914" i="1"/>
  <c r="M914" i="1" a="1"/>
  <c r="M914" i="1" s="1"/>
  <c r="K911" i="15" s="1"/>
  <c r="N914" i="1" a="1"/>
  <c r="N914" i="1" s="1"/>
  <c r="L911" i="15" s="1"/>
  <c r="R914" i="1"/>
  <c r="S914" i="1" a="1"/>
  <c r="S914" i="1" s="1"/>
  <c r="D911" i="15" s="1"/>
  <c r="T914" i="1" a="1"/>
  <c r="T914" i="1" s="1"/>
  <c r="E911" i="15" s="1"/>
  <c r="U914" i="1" a="1"/>
  <c r="U914" i="1" s="1"/>
  <c r="AI914" i="1"/>
  <c r="BB914" i="1" s="1"/>
  <c r="AJ914" i="1"/>
  <c r="AK914" i="1"/>
  <c r="K914" i="10" s="1"/>
  <c r="AL914" i="1"/>
  <c r="AO914" i="1"/>
  <c r="AP914" i="1"/>
  <c r="M914" i="10" s="1"/>
  <c r="AQ914" i="1"/>
  <c r="BR914" i="1"/>
  <c r="BS914" i="1"/>
  <c r="BT914" i="1"/>
  <c r="A915" i="1"/>
  <c r="C915" i="1"/>
  <c r="G915" i="1"/>
  <c r="M915" i="1" a="1"/>
  <c r="M915" i="1" s="1"/>
  <c r="K912" i="15" s="1"/>
  <c r="N915" i="1" a="1"/>
  <c r="N915" i="1" s="1"/>
  <c r="L912" i="15" s="1"/>
  <c r="R915" i="1"/>
  <c r="S915" i="1" a="1"/>
  <c r="S915" i="1" s="1"/>
  <c r="D912" i="15" s="1"/>
  <c r="T915" i="1" a="1"/>
  <c r="T915" i="1" s="1"/>
  <c r="E912" i="15" s="1"/>
  <c r="U915" i="1" a="1"/>
  <c r="U915" i="1" s="1"/>
  <c r="AI915" i="1"/>
  <c r="BB915" i="1" s="1"/>
  <c r="AJ915" i="1"/>
  <c r="AK915" i="1"/>
  <c r="K915" i="10" s="1"/>
  <c r="AL915" i="1"/>
  <c r="AO915" i="1"/>
  <c r="AP915" i="1"/>
  <c r="M915" i="10" s="1"/>
  <c r="AQ915" i="1"/>
  <c r="BR915" i="1"/>
  <c r="BS915" i="1"/>
  <c r="BT915" i="1"/>
  <c r="A916" i="1"/>
  <c r="C916" i="1"/>
  <c r="G916" i="1"/>
  <c r="M916" i="1" a="1"/>
  <c r="M916" i="1" s="1"/>
  <c r="K913" i="15" s="1"/>
  <c r="N916" i="1" a="1"/>
  <c r="N916" i="1" s="1"/>
  <c r="L913" i="15" s="1"/>
  <c r="R916" i="1"/>
  <c r="S916" i="1" a="1"/>
  <c r="S916" i="1" s="1"/>
  <c r="D913" i="15" s="1"/>
  <c r="T916" i="1" a="1"/>
  <c r="T916" i="1" s="1"/>
  <c r="E913" i="15" s="1"/>
  <c r="U916" i="1" a="1"/>
  <c r="U916" i="1" s="1"/>
  <c r="AI916" i="1"/>
  <c r="BB916" i="1" s="1"/>
  <c r="AJ916" i="1"/>
  <c r="AK916" i="1"/>
  <c r="K916" i="10" s="1"/>
  <c r="AL916" i="1"/>
  <c r="AO916" i="1"/>
  <c r="AP916" i="1"/>
  <c r="M916" i="10" s="1"/>
  <c r="AQ916" i="1"/>
  <c r="BR916" i="1"/>
  <c r="BS916" i="1"/>
  <c r="BT916" i="1"/>
  <c r="A917" i="1"/>
  <c r="C917" i="1"/>
  <c r="G917" i="1"/>
  <c r="M917" i="1" a="1"/>
  <c r="M917" i="1" s="1"/>
  <c r="K914" i="15" s="1"/>
  <c r="N917" i="1" a="1"/>
  <c r="N917" i="1" s="1"/>
  <c r="L914" i="15" s="1"/>
  <c r="R917" i="1"/>
  <c r="S917" i="1" a="1"/>
  <c r="S917" i="1" s="1"/>
  <c r="D914" i="15" s="1"/>
  <c r="T917" i="1" a="1"/>
  <c r="T917" i="1" s="1"/>
  <c r="E914" i="15" s="1"/>
  <c r="U917" i="1" a="1"/>
  <c r="U917" i="1" s="1"/>
  <c r="AI917" i="1"/>
  <c r="BB917" i="1" s="1"/>
  <c r="AJ917" i="1"/>
  <c r="AK917" i="1"/>
  <c r="K917" i="10" s="1"/>
  <c r="AL917" i="1"/>
  <c r="AO917" i="1"/>
  <c r="AP917" i="1"/>
  <c r="M917" i="10" s="1"/>
  <c r="AQ917" i="1"/>
  <c r="BR917" i="1"/>
  <c r="BS917" i="1"/>
  <c r="BT917" i="1"/>
  <c r="A918" i="1"/>
  <c r="C918" i="1"/>
  <c r="G918" i="1"/>
  <c r="M918" i="1" a="1"/>
  <c r="M918" i="1" s="1"/>
  <c r="K915" i="15" s="1"/>
  <c r="N918" i="1" a="1"/>
  <c r="N918" i="1" s="1"/>
  <c r="L915" i="15" s="1"/>
  <c r="R918" i="1"/>
  <c r="S918" i="1" a="1"/>
  <c r="S918" i="1" s="1"/>
  <c r="D915" i="15" s="1"/>
  <c r="T918" i="1" a="1"/>
  <c r="T918" i="1" s="1"/>
  <c r="E915" i="15" s="1"/>
  <c r="U918" i="1" a="1"/>
  <c r="U918" i="1" s="1"/>
  <c r="AI918" i="1"/>
  <c r="BB918" i="1" s="1"/>
  <c r="AJ918" i="1"/>
  <c r="AK918" i="1"/>
  <c r="K918" i="10" s="1"/>
  <c r="AL918" i="1"/>
  <c r="AO918" i="1"/>
  <c r="AP918" i="1"/>
  <c r="M918" i="10" s="1"/>
  <c r="AQ918" i="1"/>
  <c r="BR918" i="1"/>
  <c r="BS918" i="1"/>
  <c r="BT918" i="1"/>
  <c r="A919" i="1"/>
  <c r="C919" i="1"/>
  <c r="G919" i="1"/>
  <c r="M919" i="1" a="1"/>
  <c r="M919" i="1" s="1"/>
  <c r="K916" i="15" s="1"/>
  <c r="N919" i="1" a="1"/>
  <c r="N919" i="1" s="1"/>
  <c r="L916" i="15" s="1"/>
  <c r="R919" i="1"/>
  <c r="S919" i="1" a="1"/>
  <c r="S919" i="1" s="1"/>
  <c r="D916" i="15" s="1"/>
  <c r="T919" i="1" a="1"/>
  <c r="T919" i="1" s="1"/>
  <c r="E916" i="15" s="1"/>
  <c r="U919" i="1" a="1"/>
  <c r="U919" i="1" s="1"/>
  <c r="AI919" i="1"/>
  <c r="BB919" i="1" s="1"/>
  <c r="AJ919" i="1"/>
  <c r="AK919" i="1"/>
  <c r="K919" i="10" s="1"/>
  <c r="AL919" i="1"/>
  <c r="AO919" i="1"/>
  <c r="AP919" i="1"/>
  <c r="M919" i="10" s="1"/>
  <c r="AQ919" i="1"/>
  <c r="BR919" i="1"/>
  <c r="BS919" i="1"/>
  <c r="BT919" i="1"/>
  <c r="A920" i="1"/>
  <c r="C920" i="1"/>
  <c r="G920" i="1"/>
  <c r="M920" i="1" a="1"/>
  <c r="M920" i="1" s="1"/>
  <c r="K917" i="15" s="1"/>
  <c r="N920" i="1" a="1"/>
  <c r="N920" i="1" s="1"/>
  <c r="L917" i="15" s="1"/>
  <c r="R920" i="1"/>
  <c r="S920" i="1" a="1"/>
  <c r="S920" i="1" s="1"/>
  <c r="D917" i="15" s="1"/>
  <c r="T920" i="1" a="1"/>
  <c r="T920" i="1" s="1"/>
  <c r="E917" i="15" s="1"/>
  <c r="U920" i="1" a="1"/>
  <c r="U920" i="1" s="1"/>
  <c r="AI920" i="1"/>
  <c r="BB920" i="1" s="1"/>
  <c r="AJ920" i="1"/>
  <c r="AK920" i="1"/>
  <c r="K920" i="10" s="1"/>
  <c r="AL920" i="1"/>
  <c r="AO920" i="1"/>
  <c r="AP920" i="1"/>
  <c r="M920" i="10" s="1"/>
  <c r="AQ920" i="1"/>
  <c r="BR920" i="1"/>
  <c r="BS920" i="1"/>
  <c r="BT920" i="1"/>
  <c r="A921" i="1"/>
  <c r="C921" i="1"/>
  <c r="G921" i="1"/>
  <c r="M921" i="1" a="1"/>
  <c r="M921" i="1" s="1"/>
  <c r="K918" i="15" s="1"/>
  <c r="N921" i="1" a="1"/>
  <c r="N921" i="1" s="1"/>
  <c r="L918" i="15" s="1"/>
  <c r="R921" i="1"/>
  <c r="S921" i="1" a="1"/>
  <c r="S921" i="1" s="1"/>
  <c r="D918" i="15" s="1"/>
  <c r="T921" i="1" a="1"/>
  <c r="T921" i="1" s="1"/>
  <c r="E918" i="15" s="1"/>
  <c r="U921" i="1" a="1"/>
  <c r="U921" i="1" s="1"/>
  <c r="AI921" i="1"/>
  <c r="BB921" i="1" s="1"/>
  <c r="AJ921" i="1"/>
  <c r="AK921" i="1"/>
  <c r="K921" i="10" s="1"/>
  <c r="AL921" i="1"/>
  <c r="AO921" i="1"/>
  <c r="AP921" i="1"/>
  <c r="M921" i="10" s="1"/>
  <c r="AQ921" i="1"/>
  <c r="BR921" i="1"/>
  <c r="BS921" i="1"/>
  <c r="BT921" i="1"/>
  <c r="A922" i="1"/>
  <c r="C922" i="1"/>
  <c r="G922" i="1"/>
  <c r="M922" i="1" a="1"/>
  <c r="M922" i="1" s="1"/>
  <c r="K919" i="15" s="1"/>
  <c r="N922" i="1" a="1"/>
  <c r="N922" i="1" s="1"/>
  <c r="L919" i="15" s="1"/>
  <c r="R922" i="1"/>
  <c r="S922" i="1" a="1"/>
  <c r="S922" i="1" s="1"/>
  <c r="D919" i="15" s="1"/>
  <c r="T922" i="1" a="1"/>
  <c r="T922" i="1" s="1"/>
  <c r="E919" i="15" s="1"/>
  <c r="U922" i="1" a="1"/>
  <c r="U922" i="1" s="1"/>
  <c r="AI922" i="1"/>
  <c r="BB922" i="1" s="1"/>
  <c r="AJ922" i="1"/>
  <c r="AK922" i="1"/>
  <c r="K922" i="10" s="1"/>
  <c r="AL922" i="1"/>
  <c r="AO922" i="1"/>
  <c r="AP922" i="1"/>
  <c r="M922" i="10" s="1"/>
  <c r="AQ922" i="1"/>
  <c r="BR922" i="1"/>
  <c r="BS922" i="1"/>
  <c r="BT922" i="1"/>
  <c r="A923" i="1"/>
  <c r="C923" i="1"/>
  <c r="G923" i="1"/>
  <c r="M923" i="1" a="1"/>
  <c r="M923" i="1" s="1"/>
  <c r="K920" i="15" s="1"/>
  <c r="N923" i="1" a="1"/>
  <c r="N923" i="1" s="1"/>
  <c r="L920" i="15" s="1"/>
  <c r="R923" i="1"/>
  <c r="S923" i="1" a="1"/>
  <c r="S923" i="1" s="1"/>
  <c r="D920" i="15" s="1"/>
  <c r="T923" i="1" a="1"/>
  <c r="T923" i="1" s="1"/>
  <c r="E920" i="15" s="1"/>
  <c r="U923" i="1" a="1"/>
  <c r="U923" i="1" s="1"/>
  <c r="AI923" i="1"/>
  <c r="BB923" i="1" s="1"/>
  <c r="AJ923" i="1"/>
  <c r="AK923" i="1"/>
  <c r="K923" i="10" s="1"/>
  <c r="AL923" i="1"/>
  <c r="AO923" i="1"/>
  <c r="AP923" i="1"/>
  <c r="M923" i="10" s="1"/>
  <c r="AQ923" i="1"/>
  <c r="BR923" i="1"/>
  <c r="BS923" i="1"/>
  <c r="BT923" i="1"/>
  <c r="A924" i="1"/>
  <c r="C924" i="1"/>
  <c r="G924" i="1"/>
  <c r="M924" i="1" a="1"/>
  <c r="M924" i="1" s="1"/>
  <c r="K921" i="15" s="1"/>
  <c r="N924" i="1" a="1"/>
  <c r="N924" i="1" s="1"/>
  <c r="L921" i="15" s="1"/>
  <c r="R924" i="1"/>
  <c r="S924" i="1" a="1"/>
  <c r="S924" i="1" s="1"/>
  <c r="D921" i="15" s="1"/>
  <c r="T924" i="1" a="1"/>
  <c r="T924" i="1" s="1"/>
  <c r="E921" i="15" s="1"/>
  <c r="U924" i="1" a="1"/>
  <c r="U924" i="1" s="1"/>
  <c r="AI924" i="1"/>
  <c r="BB924" i="1" s="1"/>
  <c r="AJ924" i="1"/>
  <c r="AK924" i="1"/>
  <c r="K924" i="10" s="1"/>
  <c r="AL924" i="1"/>
  <c r="AO924" i="1"/>
  <c r="AP924" i="1"/>
  <c r="M924" i="10" s="1"/>
  <c r="AQ924" i="1"/>
  <c r="BR924" i="1"/>
  <c r="BS924" i="1"/>
  <c r="BT924" i="1"/>
  <c r="A925" i="1"/>
  <c r="C925" i="1"/>
  <c r="G925" i="1"/>
  <c r="M925" i="1" a="1"/>
  <c r="M925" i="1" s="1"/>
  <c r="K922" i="15" s="1"/>
  <c r="N925" i="1" a="1"/>
  <c r="N925" i="1" s="1"/>
  <c r="L922" i="15" s="1"/>
  <c r="R925" i="1"/>
  <c r="S925" i="1" a="1"/>
  <c r="S925" i="1" s="1"/>
  <c r="D922" i="15" s="1"/>
  <c r="T925" i="1" a="1"/>
  <c r="T925" i="1" s="1"/>
  <c r="E922" i="15" s="1"/>
  <c r="U925" i="1" a="1"/>
  <c r="U925" i="1" s="1"/>
  <c r="AI925" i="1"/>
  <c r="BB925" i="1" s="1"/>
  <c r="AJ925" i="1"/>
  <c r="AK925" i="1"/>
  <c r="K925" i="10" s="1"/>
  <c r="AL925" i="1"/>
  <c r="AO925" i="1"/>
  <c r="AP925" i="1"/>
  <c r="M925" i="10" s="1"/>
  <c r="AQ925" i="1"/>
  <c r="BR925" i="1"/>
  <c r="BS925" i="1"/>
  <c r="BT925" i="1"/>
  <c r="A926" i="1"/>
  <c r="C926" i="1"/>
  <c r="G926" i="1"/>
  <c r="M926" i="1" a="1"/>
  <c r="M926" i="1" s="1"/>
  <c r="K923" i="15" s="1"/>
  <c r="N926" i="1" a="1"/>
  <c r="N926" i="1" s="1"/>
  <c r="L923" i="15" s="1"/>
  <c r="R926" i="1"/>
  <c r="S926" i="1" a="1"/>
  <c r="S926" i="1" s="1"/>
  <c r="D923" i="15" s="1"/>
  <c r="T926" i="1" a="1"/>
  <c r="T926" i="1" s="1"/>
  <c r="E923" i="15" s="1"/>
  <c r="U926" i="1" a="1"/>
  <c r="U926" i="1" s="1"/>
  <c r="AI926" i="1"/>
  <c r="BB926" i="1" s="1"/>
  <c r="AJ926" i="1"/>
  <c r="AK926" i="1"/>
  <c r="K926" i="10" s="1"/>
  <c r="AL926" i="1"/>
  <c r="AO926" i="1"/>
  <c r="AP926" i="1"/>
  <c r="M926" i="10" s="1"/>
  <c r="AQ926" i="1"/>
  <c r="BR926" i="1"/>
  <c r="BS926" i="1"/>
  <c r="BT926" i="1"/>
  <c r="A927" i="1"/>
  <c r="C927" i="1"/>
  <c r="G927" i="1"/>
  <c r="M927" i="1" a="1"/>
  <c r="M927" i="1" s="1"/>
  <c r="K924" i="15" s="1"/>
  <c r="N927" i="1" a="1"/>
  <c r="N927" i="1" s="1"/>
  <c r="L924" i="15" s="1"/>
  <c r="R927" i="1"/>
  <c r="S927" i="1" a="1"/>
  <c r="S927" i="1" s="1"/>
  <c r="D924" i="15" s="1"/>
  <c r="T927" i="1" a="1"/>
  <c r="T927" i="1" s="1"/>
  <c r="E924" i="15" s="1"/>
  <c r="U927" i="1" a="1"/>
  <c r="U927" i="1" s="1"/>
  <c r="AI927" i="1"/>
  <c r="BB927" i="1" s="1"/>
  <c r="AJ927" i="1"/>
  <c r="AK927" i="1"/>
  <c r="K927" i="10" s="1"/>
  <c r="AL927" i="1"/>
  <c r="AO927" i="1"/>
  <c r="AP927" i="1"/>
  <c r="M927" i="10" s="1"/>
  <c r="AQ927" i="1"/>
  <c r="BR927" i="1"/>
  <c r="BS927" i="1"/>
  <c r="BT927" i="1"/>
  <c r="A928" i="1"/>
  <c r="C928" i="1"/>
  <c r="G928" i="1"/>
  <c r="M928" i="1" a="1"/>
  <c r="M928" i="1" s="1"/>
  <c r="K925" i="15" s="1"/>
  <c r="N928" i="1" a="1"/>
  <c r="N928" i="1" s="1"/>
  <c r="L925" i="15" s="1"/>
  <c r="R928" i="1"/>
  <c r="S928" i="1" a="1"/>
  <c r="S928" i="1" s="1"/>
  <c r="D925" i="15" s="1"/>
  <c r="T928" i="1" a="1"/>
  <c r="T928" i="1" s="1"/>
  <c r="E925" i="15" s="1"/>
  <c r="U928" i="1" a="1"/>
  <c r="U928" i="1" s="1"/>
  <c r="AI928" i="1"/>
  <c r="BB928" i="1" s="1"/>
  <c r="AJ928" i="1"/>
  <c r="AK928" i="1"/>
  <c r="K928" i="10" s="1"/>
  <c r="AL928" i="1"/>
  <c r="AO928" i="1"/>
  <c r="AP928" i="1"/>
  <c r="M928" i="10" s="1"/>
  <c r="AQ928" i="1"/>
  <c r="BR928" i="1"/>
  <c r="BS928" i="1"/>
  <c r="BT928" i="1"/>
  <c r="A929" i="1"/>
  <c r="C929" i="1"/>
  <c r="G929" i="1"/>
  <c r="M929" i="1" a="1"/>
  <c r="M929" i="1" s="1"/>
  <c r="K926" i="15" s="1"/>
  <c r="N929" i="1" a="1"/>
  <c r="N929" i="1" s="1"/>
  <c r="L926" i="15" s="1"/>
  <c r="R929" i="1"/>
  <c r="S929" i="1" a="1"/>
  <c r="S929" i="1" s="1"/>
  <c r="D926" i="15" s="1"/>
  <c r="T929" i="1" a="1"/>
  <c r="T929" i="1" s="1"/>
  <c r="E926" i="15" s="1"/>
  <c r="U929" i="1" a="1"/>
  <c r="U929" i="1" s="1"/>
  <c r="AI929" i="1"/>
  <c r="BB929" i="1" s="1"/>
  <c r="AJ929" i="1"/>
  <c r="AK929" i="1"/>
  <c r="K929" i="10" s="1"/>
  <c r="AL929" i="1"/>
  <c r="AO929" i="1"/>
  <c r="AP929" i="1"/>
  <c r="M929" i="10" s="1"/>
  <c r="AQ929" i="1"/>
  <c r="BR929" i="1"/>
  <c r="BS929" i="1"/>
  <c r="BT929" i="1"/>
  <c r="A930" i="1"/>
  <c r="C930" i="1"/>
  <c r="G930" i="1"/>
  <c r="M930" i="1" a="1"/>
  <c r="M930" i="1" s="1"/>
  <c r="K927" i="15" s="1"/>
  <c r="N930" i="1" a="1"/>
  <c r="N930" i="1" s="1"/>
  <c r="L927" i="15" s="1"/>
  <c r="R930" i="1"/>
  <c r="S930" i="1" a="1"/>
  <c r="S930" i="1" s="1"/>
  <c r="D927" i="15" s="1"/>
  <c r="T930" i="1" a="1"/>
  <c r="T930" i="1" s="1"/>
  <c r="E927" i="15" s="1"/>
  <c r="U930" i="1" a="1"/>
  <c r="U930" i="1" s="1"/>
  <c r="AI930" i="1"/>
  <c r="BB930" i="1" s="1"/>
  <c r="AJ930" i="1"/>
  <c r="AK930" i="1"/>
  <c r="K930" i="10" s="1"/>
  <c r="AL930" i="1"/>
  <c r="AO930" i="1"/>
  <c r="AP930" i="1"/>
  <c r="M930" i="10" s="1"/>
  <c r="AQ930" i="1"/>
  <c r="BR930" i="1"/>
  <c r="BS930" i="1"/>
  <c r="BT930" i="1"/>
  <c r="A931" i="1"/>
  <c r="C931" i="1"/>
  <c r="G931" i="1"/>
  <c r="M931" i="1" a="1"/>
  <c r="M931" i="1" s="1"/>
  <c r="K928" i="15" s="1"/>
  <c r="N931" i="1" a="1"/>
  <c r="N931" i="1" s="1"/>
  <c r="L928" i="15" s="1"/>
  <c r="R931" i="1"/>
  <c r="S931" i="1" a="1"/>
  <c r="S931" i="1" s="1"/>
  <c r="D928" i="15" s="1"/>
  <c r="T931" i="1" a="1"/>
  <c r="T931" i="1" s="1"/>
  <c r="E928" i="15" s="1"/>
  <c r="U931" i="1" a="1"/>
  <c r="U931" i="1" s="1"/>
  <c r="AI931" i="1"/>
  <c r="BB931" i="1" s="1"/>
  <c r="AJ931" i="1"/>
  <c r="AK931" i="1"/>
  <c r="K931" i="10" s="1"/>
  <c r="AL931" i="1"/>
  <c r="AO931" i="1"/>
  <c r="AP931" i="1"/>
  <c r="M931" i="10" s="1"/>
  <c r="AQ931" i="1"/>
  <c r="BR931" i="1"/>
  <c r="BS931" i="1"/>
  <c r="BT931" i="1"/>
  <c r="A932" i="1"/>
  <c r="C932" i="1"/>
  <c r="G932" i="1"/>
  <c r="M932" i="1" a="1"/>
  <c r="M932" i="1" s="1"/>
  <c r="K929" i="15" s="1"/>
  <c r="N932" i="1" a="1"/>
  <c r="N932" i="1" s="1"/>
  <c r="L929" i="15" s="1"/>
  <c r="R932" i="1"/>
  <c r="S932" i="1" a="1"/>
  <c r="S932" i="1" s="1"/>
  <c r="D929" i="15" s="1"/>
  <c r="T932" i="1" a="1"/>
  <c r="T932" i="1" s="1"/>
  <c r="E929" i="15" s="1"/>
  <c r="U932" i="1" a="1"/>
  <c r="U932" i="1" s="1"/>
  <c r="AI932" i="1"/>
  <c r="BB932" i="1" s="1"/>
  <c r="AJ932" i="1"/>
  <c r="AK932" i="1"/>
  <c r="K932" i="10" s="1"/>
  <c r="AL932" i="1"/>
  <c r="AO932" i="1"/>
  <c r="AP932" i="1"/>
  <c r="M932" i="10" s="1"/>
  <c r="AQ932" i="1"/>
  <c r="BR932" i="1"/>
  <c r="BS932" i="1"/>
  <c r="BT932" i="1"/>
  <c r="A933" i="1"/>
  <c r="C933" i="1"/>
  <c r="G933" i="1"/>
  <c r="M933" i="1" a="1"/>
  <c r="M933" i="1" s="1"/>
  <c r="K930" i="15" s="1"/>
  <c r="N933" i="1" a="1"/>
  <c r="N933" i="1" s="1"/>
  <c r="L930" i="15" s="1"/>
  <c r="R933" i="1"/>
  <c r="S933" i="1" a="1"/>
  <c r="S933" i="1" s="1"/>
  <c r="D930" i="15" s="1"/>
  <c r="T933" i="1" a="1"/>
  <c r="T933" i="1" s="1"/>
  <c r="E930" i="15" s="1"/>
  <c r="U933" i="1" a="1"/>
  <c r="U933" i="1" s="1"/>
  <c r="AI933" i="1"/>
  <c r="BB933" i="1" s="1"/>
  <c r="AJ933" i="1"/>
  <c r="AK933" i="1"/>
  <c r="K933" i="10" s="1"/>
  <c r="AL933" i="1"/>
  <c r="AO933" i="1"/>
  <c r="AP933" i="1"/>
  <c r="M933" i="10" s="1"/>
  <c r="AQ933" i="1"/>
  <c r="BR933" i="1"/>
  <c r="BS933" i="1"/>
  <c r="BT933" i="1"/>
  <c r="A934" i="1"/>
  <c r="C934" i="1"/>
  <c r="G934" i="1"/>
  <c r="M934" i="1" a="1"/>
  <c r="M934" i="1" s="1"/>
  <c r="K931" i="15" s="1"/>
  <c r="N934" i="1" a="1"/>
  <c r="N934" i="1" s="1"/>
  <c r="L931" i="15" s="1"/>
  <c r="R934" i="1"/>
  <c r="S934" i="1" a="1"/>
  <c r="S934" i="1" s="1"/>
  <c r="D931" i="15" s="1"/>
  <c r="T934" i="1" a="1"/>
  <c r="T934" i="1" s="1"/>
  <c r="E931" i="15" s="1"/>
  <c r="U934" i="1" a="1"/>
  <c r="U934" i="1" s="1"/>
  <c r="AI934" i="1"/>
  <c r="BB934" i="1" s="1"/>
  <c r="AJ934" i="1"/>
  <c r="AK934" i="1"/>
  <c r="K934" i="10" s="1"/>
  <c r="AL934" i="1"/>
  <c r="AO934" i="1"/>
  <c r="AP934" i="1"/>
  <c r="M934" i="10" s="1"/>
  <c r="AQ934" i="1"/>
  <c r="BR934" i="1"/>
  <c r="BS934" i="1"/>
  <c r="BT934" i="1"/>
  <c r="A935" i="1"/>
  <c r="C935" i="1"/>
  <c r="G935" i="1"/>
  <c r="M935" i="1" a="1"/>
  <c r="M935" i="1" s="1"/>
  <c r="K932" i="15" s="1"/>
  <c r="N935" i="1" a="1"/>
  <c r="N935" i="1" s="1"/>
  <c r="L932" i="15" s="1"/>
  <c r="R935" i="1"/>
  <c r="S935" i="1" a="1"/>
  <c r="S935" i="1" s="1"/>
  <c r="D932" i="15" s="1"/>
  <c r="T935" i="1" a="1"/>
  <c r="T935" i="1" s="1"/>
  <c r="E932" i="15" s="1"/>
  <c r="U935" i="1" a="1"/>
  <c r="U935" i="1" s="1"/>
  <c r="AI935" i="1"/>
  <c r="BB935" i="1" s="1"/>
  <c r="AJ935" i="1"/>
  <c r="AK935" i="1"/>
  <c r="K935" i="10" s="1"/>
  <c r="AL935" i="1"/>
  <c r="AO935" i="1"/>
  <c r="AP935" i="1"/>
  <c r="M935" i="10" s="1"/>
  <c r="AQ935" i="1"/>
  <c r="BR935" i="1"/>
  <c r="BS935" i="1"/>
  <c r="BT935" i="1"/>
  <c r="A936" i="1"/>
  <c r="C936" i="1"/>
  <c r="G936" i="1"/>
  <c r="M936" i="1" a="1"/>
  <c r="M936" i="1" s="1"/>
  <c r="K933" i="15" s="1"/>
  <c r="N936" i="1" a="1"/>
  <c r="N936" i="1" s="1"/>
  <c r="L933" i="15" s="1"/>
  <c r="R936" i="1"/>
  <c r="S936" i="1" a="1"/>
  <c r="S936" i="1" s="1"/>
  <c r="D933" i="15" s="1"/>
  <c r="T936" i="1" a="1"/>
  <c r="T936" i="1" s="1"/>
  <c r="E933" i="15" s="1"/>
  <c r="U936" i="1" a="1"/>
  <c r="U936" i="1" s="1"/>
  <c r="AI936" i="1"/>
  <c r="BB936" i="1" s="1"/>
  <c r="AJ936" i="1"/>
  <c r="AK936" i="1"/>
  <c r="K936" i="10" s="1"/>
  <c r="AL936" i="1"/>
  <c r="AO936" i="1"/>
  <c r="AP936" i="1"/>
  <c r="M936" i="10" s="1"/>
  <c r="AQ936" i="1"/>
  <c r="BR936" i="1"/>
  <c r="BS936" i="1"/>
  <c r="BT936" i="1"/>
  <c r="A937" i="1"/>
  <c r="C937" i="1"/>
  <c r="G937" i="1"/>
  <c r="M937" i="1" a="1"/>
  <c r="M937" i="1" s="1"/>
  <c r="K934" i="15" s="1"/>
  <c r="N937" i="1" a="1"/>
  <c r="N937" i="1" s="1"/>
  <c r="L934" i="15" s="1"/>
  <c r="R937" i="1"/>
  <c r="S937" i="1" a="1"/>
  <c r="S937" i="1" s="1"/>
  <c r="D934" i="15" s="1"/>
  <c r="T937" i="1" a="1"/>
  <c r="T937" i="1" s="1"/>
  <c r="E934" i="15" s="1"/>
  <c r="U937" i="1" a="1"/>
  <c r="U937" i="1" s="1"/>
  <c r="AI937" i="1"/>
  <c r="BB937" i="1" s="1"/>
  <c r="AJ937" i="1"/>
  <c r="AK937" i="1"/>
  <c r="K937" i="10" s="1"/>
  <c r="AL937" i="1"/>
  <c r="AO937" i="1"/>
  <c r="AP937" i="1"/>
  <c r="M937" i="10" s="1"/>
  <c r="AQ937" i="1"/>
  <c r="BR937" i="1"/>
  <c r="BS937" i="1"/>
  <c r="BT937" i="1"/>
  <c r="A938" i="1"/>
  <c r="C938" i="1"/>
  <c r="G938" i="1"/>
  <c r="M938" i="1" a="1"/>
  <c r="M938" i="1" s="1"/>
  <c r="K935" i="15" s="1"/>
  <c r="N938" i="1" a="1"/>
  <c r="N938" i="1" s="1"/>
  <c r="L935" i="15" s="1"/>
  <c r="R938" i="1"/>
  <c r="S938" i="1" a="1"/>
  <c r="S938" i="1" s="1"/>
  <c r="D935" i="15" s="1"/>
  <c r="T938" i="1" a="1"/>
  <c r="T938" i="1" s="1"/>
  <c r="E935" i="15" s="1"/>
  <c r="U938" i="1" a="1"/>
  <c r="U938" i="1" s="1"/>
  <c r="AI938" i="1"/>
  <c r="BB938" i="1" s="1"/>
  <c r="AJ938" i="1"/>
  <c r="AK938" i="1"/>
  <c r="K938" i="10" s="1"/>
  <c r="AL938" i="1"/>
  <c r="AO938" i="1"/>
  <c r="AP938" i="1"/>
  <c r="M938" i="10" s="1"/>
  <c r="AQ938" i="1"/>
  <c r="BR938" i="1"/>
  <c r="BS938" i="1"/>
  <c r="BT938" i="1"/>
  <c r="A939" i="1"/>
  <c r="C939" i="1"/>
  <c r="G939" i="1"/>
  <c r="M939" i="1" a="1"/>
  <c r="M939" i="1" s="1"/>
  <c r="K936" i="15" s="1"/>
  <c r="N939" i="1" a="1"/>
  <c r="N939" i="1" s="1"/>
  <c r="L936" i="15" s="1"/>
  <c r="R939" i="1"/>
  <c r="S939" i="1" a="1"/>
  <c r="S939" i="1" s="1"/>
  <c r="D936" i="15" s="1"/>
  <c r="T939" i="1" a="1"/>
  <c r="T939" i="1" s="1"/>
  <c r="E936" i="15" s="1"/>
  <c r="U939" i="1" a="1"/>
  <c r="U939" i="1" s="1"/>
  <c r="AI939" i="1"/>
  <c r="BB939" i="1" s="1"/>
  <c r="AJ939" i="1"/>
  <c r="AK939" i="1"/>
  <c r="K939" i="10" s="1"/>
  <c r="AL939" i="1"/>
  <c r="AO939" i="1"/>
  <c r="AP939" i="1"/>
  <c r="M939" i="10" s="1"/>
  <c r="AQ939" i="1"/>
  <c r="BR939" i="1"/>
  <c r="BS939" i="1"/>
  <c r="BT939" i="1"/>
  <c r="A940" i="1"/>
  <c r="C940" i="1"/>
  <c r="G940" i="1"/>
  <c r="M940" i="1" a="1"/>
  <c r="M940" i="1" s="1"/>
  <c r="K937" i="15" s="1"/>
  <c r="N940" i="1" a="1"/>
  <c r="N940" i="1" s="1"/>
  <c r="L937" i="15" s="1"/>
  <c r="R940" i="1"/>
  <c r="S940" i="1" a="1"/>
  <c r="S940" i="1" s="1"/>
  <c r="D937" i="15" s="1"/>
  <c r="T940" i="1" a="1"/>
  <c r="T940" i="1" s="1"/>
  <c r="E937" i="15" s="1"/>
  <c r="U940" i="1" a="1"/>
  <c r="U940" i="1" s="1"/>
  <c r="AI940" i="1"/>
  <c r="BB940" i="1" s="1"/>
  <c r="AJ940" i="1"/>
  <c r="AK940" i="1"/>
  <c r="K940" i="10" s="1"/>
  <c r="AL940" i="1"/>
  <c r="AO940" i="1"/>
  <c r="AP940" i="1"/>
  <c r="M940" i="10" s="1"/>
  <c r="AQ940" i="1"/>
  <c r="BR940" i="1"/>
  <c r="BS940" i="1"/>
  <c r="BT940" i="1"/>
  <c r="A941" i="1"/>
  <c r="C941" i="1"/>
  <c r="G941" i="1"/>
  <c r="M941" i="1" a="1"/>
  <c r="M941" i="1" s="1"/>
  <c r="K938" i="15" s="1"/>
  <c r="N941" i="1" a="1"/>
  <c r="N941" i="1" s="1"/>
  <c r="L938" i="15" s="1"/>
  <c r="R941" i="1"/>
  <c r="S941" i="1" a="1"/>
  <c r="S941" i="1" s="1"/>
  <c r="D938" i="15" s="1"/>
  <c r="T941" i="1" a="1"/>
  <c r="T941" i="1" s="1"/>
  <c r="E938" i="15" s="1"/>
  <c r="U941" i="1" a="1"/>
  <c r="U941" i="1" s="1"/>
  <c r="AI941" i="1"/>
  <c r="BB941" i="1" s="1"/>
  <c r="AJ941" i="1"/>
  <c r="AK941" i="1"/>
  <c r="K941" i="10" s="1"/>
  <c r="AL941" i="1"/>
  <c r="AO941" i="1"/>
  <c r="AP941" i="1"/>
  <c r="M941" i="10" s="1"/>
  <c r="AQ941" i="1"/>
  <c r="BR941" i="1"/>
  <c r="BS941" i="1"/>
  <c r="BT941" i="1"/>
  <c r="A942" i="1"/>
  <c r="C942" i="1"/>
  <c r="G942" i="1"/>
  <c r="M942" i="1" a="1"/>
  <c r="M942" i="1" s="1"/>
  <c r="K939" i="15" s="1"/>
  <c r="N942" i="1" a="1"/>
  <c r="N942" i="1" s="1"/>
  <c r="L939" i="15" s="1"/>
  <c r="R942" i="1"/>
  <c r="S942" i="1" a="1"/>
  <c r="S942" i="1" s="1"/>
  <c r="D939" i="15" s="1"/>
  <c r="T942" i="1" a="1"/>
  <c r="T942" i="1" s="1"/>
  <c r="E939" i="15" s="1"/>
  <c r="U942" i="1" a="1"/>
  <c r="U942" i="1" s="1"/>
  <c r="AI942" i="1"/>
  <c r="BB942" i="1" s="1"/>
  <c r="AJ942" i="1"/>
  <c r="AK942" i="1"/>
  <c r="K942" i="10" s="1"/>
  <c r="AL942" i="1"/>
  <c r="AO942" i="1"/>
  <c r="AP942" i="1"/>
  <c r="M942" i="10" s="1"/>
  <c r="AQ942" i="1"/>
  <c r="BR942" i="1"/>
  <c r="BS942" i="1"/>
  <c r="BT942" i="1"/>
  <c r="A943" i="1"/>
  <c r="C943" i="1"/>
  <c r="G943" i="1"/>
  <c r="M943" i="1" a="1"/>
  <c r="M943" i="1" s="1"/>
  <c r="K940" i="15" s="1"/>
  <c r="N943" i="1" a="1"/>
  <c r="N943" i="1" s="1"/>
  <c r="L940" i="15" s="1"/>
  <c r="R943" i="1"/>
  <c r="S943" i="1" a="1"/>
  <c r="S943" i="1" s="1"/>
  <c r="D940" i="15" s="1"/>
  <c r="T943" i="1" a="1"/>
  <c r="T943" i="1" s="1"/>
  <c r="E940" i="15" s="1"/>
  <c r="U943" i="1" a="1"/>
  <c r="U943" i="1" s="1"/>
  <c r="AI943" i="1"/>
  <c r="BB943" i="1" s="1"/>
  <c r="AJ943" i="1"/>
  <c r="AK943" i="1"/>
  <c r="K943" i="10" s="1"/>
  <c r="AL943" i="1"/>
  <c r="AO943" i="1"/>
  <c r="AP943" i="1"/>
  <c r="M943" i="10" s="1"/>
  <c r="AQ943" i="1"/>
  <c r="BR943" i="1"/>
  <c r="BS943" i="1"/>
  <c r="BT943" i="1"/>
  <c r="A944" i="1"/>
  <c r="C944" i="1"/>
  <c r="G944" i="1"/>
  <c r="M944" i="1" a="1"/>
  <c r="M944" i="1" s="1"/>
  <c r="K941" i="15" s="1"/>
  <c r="N944" i="1" a="1"/>
  <c r="N944" i="1" s="1"/>
  <c r="L941" i="15" s="1"/>
  <c r="R944" i="1"/>
  <c r="S944" i="1" a="1"/>
  <c r="S944" i="1" s="1"/>
  <c r="D941" i="15" s="1"/>
  <c r="T944" i="1" a="1"/>
  <c r="T944" i="1" s="1"/>
  <c r="E941" i="15" s="1"/>
  <c r="U944" i="1" a="1"/>
  <c r="U944" i="1" s="1"/>
  <c r="AI944" i="1"/>
  <c r="BB944" i="1" s="1"/>
  <c r="AJ944" i="1"/>
  <c r="AK944" i="1"/>
  <c r="K944" i="10" s="1"/>
  <c r="AL944" i="1"/>
  <c r="AO944" i="1"/>
  <c r="AP944" i="1"/>
  <c r="M944" i="10" s="1"/>
  <c r="AQ944" i="1"/>
  <c r="BR944" i="1"/>
  <c r="BS944" i="1"/>
  <c r="BT944" i="1"/>
  <c r="A945" i="1"/>
  <c r="C945" i="1"/>
  <c r="G945" i="1"/>
  <c r="M945" i="1" a="1"/>
  <c r="M945" i="1" s="1"/>
  <c r="K942" i="15" s="1"/>
  <c r="N945" i="1" a="1"/>
  <c r="N945" i="1" s="1"/>
  <c r="L942" i="15" s="1"/>
  <c r="R945" i="1"/>
  <c r="S945" i="1" a="1"/>
  <c r="S945" i="1" s="1"/>
  <c r="D942" i="15" s="1"/>
  <c r="T945" i="1" a="1"/>
  <c r="T945" i="1" s="1"/>
  <c r="E942" i="15" s="1"/>
  <c r="U945" i="1" a="1"/>
  <c r="U945" i="1" s="1"/>
  <c r="AI945" i="1"/>
  <c r="BB945" i="1" s="1"/>
  <c r="AJ945" i="1"/>
  <c r="AK945" i="1"/>
  <c r="K945" i="10" s="1"/>
  <c r="AL945" i="1"/>
  <c r="AO945" i="1"/>
  <c r="AP945" i="1"/>
  <c r="M945" i="10" s="1"/>
  <c r="AQ945" i="1"/>
  <c r="BR945" i="1"/>
  <c r="BS945" i="1"/>
  <c r="BT945" i="1"/>
  <c r="A946" i="1"/>
  <c r="C946" i="1"/>
  <c r="G946" i="1"/>
  <c r="M946" i="1" a="1"/>
  <c r="M946" i="1" s="1"/>
  <c r="K943" i="15" s="1"/>
  <c r="N946" i="1" a="1"/>
  <c r="N946" i="1" s="1"/>
  <c r="L943" i="15" s="1"/>
  <c r="R946" i="1"/>
  <c r="S946" i="1" a="1"/>
  <c r="S946" i="1" s="1"/>
  <c r="D943" i="15" s="1"/>
  <c r="T946" i="1" a="1"/>
  <c r="T946" i="1" s="1"/>
  <c r="E943" i="15" s="1"/>
  <c r="U946" i="1" a="1"/>
  <c r="U946" i="1" s="1"/>
  <c r="AI946" i="1"/>
  <c r="BB946" i="1" s="1"/>
  <c r="AJ946" i="1"/>
  <c r="AK946" i="1"/>
  <c r="K946" i="10" s="1"/>
  <c r="AL946" i="1"/>
  <c r="AO946" i="1"/>
  <c r="AP946" i="1"/>
  <c r="M946" i="10" s="1"/>
  <c r="AQ946" i="1"/>
  <c r="BR946" i="1"/>
  <c r="BS946" i="1"/>
  <c r="BT946" i="1"/>
  <c r="A947" i="1"/>
  <c r="C947" i="1"/>
  <c r="G947" i="1"/>
  <c r="M947" i="1" a="1"/>
  <c r="M947" i="1" s="1"/>
  <c r="K944" i="15" s="1"/>
  <c r="N947" i="1" a="1"/>
  <c r="N947" i="1" s="1"/>
  <c r="L944" i="15" s="1"/>
  <c r="R947" i="1"/>
  <c r="S947" i="1" a="1"/>
  <c r="S947" i="1" s="1"/>
  <c r="D944" i="15" s="1"/>
  <c r="T947" i="1" a="1"/>
  <c r="T947" i="1" s="1"/>
  <c r="E944" i="15" s="1"/>
  <c r="U947" i="1" a="1"/>
  <c r="U947" i="1" s="1"/>
  <c r="AI947" i="1"/>
  <c r="BB947" i="1" s="1"/>
  <c r="AJ947" i="1"/>
  <c r="AK947" i="1"/>
  <c r="K947" i="10" s="1"/>
  <c r="AL947" i="1"/>
  <c r="AO947" i="1"/>
  <c r="AP947" i="1"/>
  <c r="M947" i="10" s="1"/>
  <c r="AQ947" i="1"/>
  <c r="BR947" i="1"/>
  <c r="BS947" i="1"/>
  <c r="BT947" i="1"/>
  <c r="A948" i="1"/>
  <c r="C948" i="1"/>
  <c r="G948" i="1"/>
  <c r="M948" i="1" a="1"/>
  <c r="M948" i="1" s="1"/>
  <c r="K945" i="15" s="1"/>
  <c r="N948" i="1" a="1"/>
  <c r="N948" i="1" s="1"/>
  <c r="L945" i="15" s="1"/>
  <c r="R948" i="1"/>
  <c r="S948" i="1" a="1"/>
  <c r="S948" i="1" s="1"/>
  <c r="D945" i="15" s="1"/>
  <c r="T948" i="1" a="1"/>
  <c r="T948" i="1" s="1"/>
  <c r="E945" i="15" s="1"/>
  <c r="U948" i="1" a="1"/>
  <c r="U948" i="1" s="1"/>
  <c r="AI948" i="1"/>
  <c r="BB948" i="1" s="1"/>
  <c r="AJ948" i="1"/>
  <c r="AK948" i="1"/>
  <c r="K948" i="10" s="1"/>
  <c r="AL948" i="1"/>
  <c r="AO948" i="1"/>
  <c r="AP948" i="1"/>
  <c r="M948" i="10" s="1"/>
  <c r="AQ948" i="1"/>
  <c r="BR948" i="1"/>
  <c r="BS948" i="1"/>
  <c r="BT948" i="1"/>
  <c r="A949" i="1"/>
  <c r="C949" i="1"/>
  <c r="G949" i="1"/>
  <c r="M949" i="1" a="1"/>
  <c r="M949" i="1" s="1"/>
  <c r="K946" i="15" s="1"/>
  <c r="N949" i="1" a="1"/>
  <c r="N949" i="1" s="1"/>
  <c r="L946" i="15" s="1"/>
  <c r="R949" i="1"/>
  <c r="S949" i="1" a="1"/>
  <c r="S949" i="1" s="1"/>
  <c r="D946" i="15" s="1"/>
  <c r="T949" i="1" a="1"/>
  <c r="T949" i="1" s="1"/>
  <c r="E946" i="15" s="1"/>
  <c r="U949" i="1" a="1"/>
  <c r="U949" i="1" s="1"/>
  <c r="AI949" i="1"/>
  <c r="BB949" i="1" s="1"/>
  <c r="AJ949" i="1"/>
  <c r="AK949" i="1"/>
  <c r="K949" i="10" s="1"/>
  <c r="AL949" i="1"/>
  <c r="AO949" i="1"/>
  <c r="AP949" i="1"/>
  <c r="M949" i="10" s="1"/>
  <c r="AQ949" i="1"/>
  <c r="BR949" i="1"/>
  <c r="BS949" i="1"/>
  <c r="BT949" i="1"/>
  <c r="A950" i="1"/>
  <c r="C950" i="1"/>
  <c r="G950" i="1"/>
  <c r="M950" i="1" a="1"/>
  <c r="M950" i="1" s="1"/>
  <c r="K947" i="15" s="1"/>
  <c r="N950" i="1" a="1"/>
  <c r="N950" i="1" s="1"/>
  <c r="L947" i="15" s="1"/>
  <c r="R950" i="1"/>
  <c r="S950" i="1" a="1"/>
  <c r="S950" i="1" s="1"/>
  <c r="D947" i="15" s="1"/>
  <c r="T950" i="1" a="1"/>
  <c r="T950" i="1" s="1"/>
  <c r="E947" i="15" s="1"/>
  <c r="U950" i="1" a="1"/>
  <c r="U950" i="1" s="1"/>
  <c r="AI950" i="1"/>
  <c r="BB950" i="1" s="1"/>
  <c r="AJ950" i="1"/>
  <c r="AK950" i="1"/>
  <c r="K950" i="10" s="1"/>
  <c r="AL950" i="1"/>
  <c r="AO950" i="1"/>
  <c r="AP950" i="1"/>
  <c r="M950" i="10" s="1"/>
  <c r="AQ950" i="1"/>
  <c r="BR950" i="1"/>
  <c r="BS950" i="1"/>
  <c r="BT950" i="1"/>
  <c r="A951" i="1"/>
  <c r="C951" i="1"/>
  <c r="G951" i="1"/>
  <c r="M951" i="1" a="1"/>
  <c r="M951" i="1" s="1"/>
  <c r="K948" i="15" s="1"/>
  <c r="N951" i="1" a="1"/>
  <c r="N951" i="1" s="1"/>
  <c r="L948" i="15" s="1"/>
  <c r="R951" i="1"/>
  <c r="S951" i="1" a="1"/>
  <c r="S951" i="1" s="1"/>
  <c r="D948" i="15" s="1"/>
  <c r="T951" i="1" a="1"/>
  <c r="T951" i="1" s="1"/>
  <c r="E948" i="15" s="1"/>
  <c r="U951" i="1" a="1"/>
  <c r="U951" i="1" s="1"/>
  <c r="AI951" i="1"/>
  <c r="BB951" i="1" s="1"/>
  <c r="AJ951" i="1"/>
  <c r="AK951" i="1"/>
  <c r="K951" i="10" s="1"/>
  <c r="AL951" i="1"/>
  <c r="AO951" i="1"/>
  <c r="AP951" i="1"/>
  <c r="M951" i="10" s="1"/>
  <c r="AQ951" i="1"/>
  <c r="BR951" i="1"/>
  <c r="BS951" i="1"/>
  <c r="BT951" i="1"/>
  <c r="A952" i="1"/>
  <c r="C952" i="1"/>
  <c r="G952" i="1"/>
  <c r="M952" i="1" a="1"/>
  <c r="M952" i="1" s="1"/>
  <c r="K949" i="15" s="1"/>
  <c r="N952" i="1" a="1"/>
  <c r="N952" i="1" s="1"/>
  <c r="L949" i="15" s="1"/>
  <c r="R952" i="1"/>
  <c r="S952" i="1" a="1"/>
  <c r="S952" i="1" s="1"/>
  <c r="D949" i="15" s="1"/>
  <c r="T952" i="1" a="1"/>
  <c r="T952" i="1" s="1"/>
  <c r="E949" i="15" s="1"/>
  <c r="U952" i="1" a="1"/>
  <c r="U952" i="1" s="1"/>
  <c r="AI952" i="1"/>
  <c r="BB952" i="1" s="1"/>
  <c r="AJ952" i="1"/>
  <c r="AK952" i="1"/>
  <c r="K952" i="10" s="1"/>
  <c r="AL952" i="1"/>
  <c r="AO952" i="1"/>
  <c r="AP952" i="1"/>
  <c r="M952" i="10" s="1"/>
  <c r="AQ952" i="1"/>
  <c r="BR952" i="1"/>
  <c r="BS952" i="1"/>
  <c r="BT952" i="1"/>
  <c r="A953" i="1"/>
  <c r="C953" i="1"/>
  <c r="G953" i="1"/>
  <c r="M953" i="1" a="1"/>
  <c r="M953" i="1" s="1"/>
  <c r="K950" i="15" s="1"/>
  <c r="N953" i="1" a="1"/>
  <c r="N953" i="1" s="1"/>
  <c r="L950" i="15" s="1"/>
  <c r="R953" i="1"/>
  <c r="S953" i="1" a="1"/>
  <c r="S953" i="1" s="1"/>
  <c r="D950" i="15" s="1"/>
  <c r="T953" i="1" a="1"/>
  <c r="T953" i="1" s="1"/>
  <c r="E950" i="15" s="1"/>
  <c r="U953" i="1" a="1"/>
  <c r="U953" i="1" s="1"/>
  <c r="AI953" i="1"/>
  <c r="BB953" i="1" s="1"/>
  <c r="AJ953" i="1"/>
  <c r="AK953" i="1"/>
  <c r="K953" i="10" s="1"/>
  <c r="AL953" i="1"/>
  <c r="AO953" i="1"/>
  <c r="AP953" i="1"/>
  <c r="M953" i="10" s="1"/>
  <c r="AQ953" i="1"/>
  <c r="BR953" i="1"/>
  <c r="BS953" i="1"/>
  <c r="BT953" i="1"/>
  <c r="A954" i="1"/>
  <c r="C954" i="1"/>
  <c r="G954" i="1"/>
  <c r="M954" i="1" a="1"/>
  <c r="M954" i="1" s="1"/>
  <c r="K951" i="15" s="1"/>
  <c r="N954" i="1" a="1"/>
  <c r="N954" i="1" s="1"/>
  <c r="L951" i="15" s="1"/>
  <c r="R954" i="1"/>
  <c r="S954" i="1" a="1"/>
  <c r="S954" i="1" s="1"/>
  <c r="D951" i="15" s="1"/>
  <c r="T954" i="1" a="1"/>
  <c r="T954" i="1" s="1"/>
  <c r="E951" i="15" s="1"/>
  <c r="U954" i="1" a="1"/>
  <c r="U954" i="1" s="1"/>
  <c r="AI954" i="1"/>
  <c r="BB954" i="1" s="1"/>
  <c r="AJ954" i="1"/>
  <c r="AK954" i="1"/>
  <c r="K954" i="10" s="1"/>
  <c r="AL954" i="1"/>
  <c r="AO954" i="1"/>
  <c r="AP954" i="1"/>
  <c r="M954" i="10" s="1"/>
  <c r="AQ954" i="1"/>
  <c r="BR954" i="1"/>
  <c r="BS954" i="1"/>
  <c r="BT954" i="1"/>
  <c r="A955" i="1"/>
  <c r="C955" i="1"/>
  <c r="G955" i="1"/>
  <c r="M955" i="1" a="1"/>
  <c r="M955" i="1" s="1"/>
  <c r="K952" i="15" s="1"/>
  <c r="N955" i="1" a="1"/>
  <c r="N955" i="1" s="1"/>
  <c r="L952" i="15" s="1"/>
  <c r="R955" i="1"/>
  <c r="S955" i="1" a="1"/>
  <c r="S955" i="1" s="1"/>
  <c r="D952" i="15" s="1"/>
  <c r="T955" i="1" a="1"/>
  <c r="T955" i="1" s="1"/>
  <c r="E952" i="15" s="1"/>
  <c r="U955" i="1" a="1"/>
  <c r="U955" i="1" s="1"/>
  <c r="AI955" i="1"/>
  <c r="BB955" i="1" s="1"/>
  <c r="AJ955" i="1"/>
  <c r="AK955" i="1"/>
  <c r="K955" i="10" s="1"/>
  <c r="AL955" i="1"/>
  <c r="AO955" i="1"/>
  <c r="AP955" i="1"/>
  <c r="M955" i="10" s="1"/>
  <c r="AQ955" i="1"/>
  <c r="BR955" i="1"/>
  <c r="BS955" i="1"/>
  <c r="BT955" i="1"/>
  <c r="A956" i="1"/>
  <c r="C956" i="1"/>
  <c r="G956" i="1"/>
  <c r="M956" i="1" a="1"/>
  <c r="M956" i="1" s="1"/>
  <c r="K953" i="15" s="1"/>
  <c r="N956" i="1" a="1"/>
  <c r="N956" i="1" s="1"/>
  <c r="L953" i="15" s="1"/>
  <c r="R956" i="1"/>
  <c r="S956" i="1" a="1"/>
  <c r="S956" i="1" s="1"/>
  <c r="D953" i="15" s="1"/>
  <c r="T956" i="1" a="1"/>
  <c r="T956" i="1" s="1"/>
  <c r="E953" i="15" s="1"/>
  <c r="U956" i="1" a="1"/>
  <c r="U956" i="1" s="1"/>
  <c r="AI956" i="1"/>
  <c r="BB956" i="1" s="1"/>
  <c r="AJ956" i="1"/>
  <c r="AK956" i="1"/>
  <c r="K956" i="10" s="1"/>
  <c r="AL956" i="1"/>
  <c r="AO956" i="1"/>
  <c r="AP956" i="1"/>
  <c r="M956" i="10" s="1"/>
  <c r="AQ956" i="1"/>
  <c r="BR956" i="1"/>
  <c r="BS956" i="1"/>
  <c r="BT956" i="1"/>
  <c r="A957" i="1"/>
  <c r="C957" i="1"/>
  <c r="G957" i="1"/>
  <c r="M957" i="1" a="1"/>
  <c r="M957" i="1" s="1"/>
  <c r="K954" i="15" s="1"/>
  <c r="N957" i="1" a="1"/>
  <c r="N957" i="1" s="1"/>
  <c r="L954" i="15" s="1"/>
  <c r="R957" i="1"/>
  <c r="S957" i="1" a="1"/>
  <c r="S957" i="1" s="1"/>
  <c r="D954" i="15" s="1"/>
  <c r="T957" i="1" a="1"/>
  <c r="T957" i="1" s="1"/>
  <c r="E954" i="15" s="1"/>
  <c r="U957" i="1" a="1"/>
  <c r="U957" i="1" s="1"/>
  <c r="AI957" i="1"/>
  <c r="BB957" i="1" s="1"/>
  <c r="AJ957" i="1"/>
  <c r="AK957" i="1"/>
  <c r="K957" i="10" s="1"/>
  <c r="AL957" i="1"/>
  <c r="AO957" i="1"/>
  <c r="AP957" i="1"/>
  <c r="M957" i="10" s="1"/>
  <c r="AQ957" i="1"/>
  <c r="BR957" i="1"/>
  <c r="BS957" i="1"/>
  <c r="BT957" i="1"/>
  <c r="A958" i="1"/>
  <c r="C958" i="1"/>
  <c r="G958" i="1"/>
  <c r="M958" i="1" a="1"/>
  <c r="M958" i="1" s="1"/>
  <c r="K955" i="15" s="1"/>
  <c r="N958" i="1" a="1"/>
  <c r="N958" i="1" s="1"/>
  <c r="L955" i="15" s="1"/>
  <c r="R958" i="1"/>
  <c r="S958" i="1" a="1"/>
  <c r="S958" i="1" s="1"/>
  <c r="D955" i="15" s="1"/>
  <c r="T958" i="1" a="1"/>
  <c r="T958" i="1" s="1"/>
  <c r="E955" i="15" s="1"/>
  <c r="U958" i="1" a="1"/>
  <c r="U958" i="1" s="1"/>
  <c r="AI958" i="1"/>
  <c r="BB958" i="1" s="1"/>
  <c r="AJ958" i="1"/>
  <c r="AK958" i="1"/>
  <c r="K958" i="10" s="1"/>
  <c r="AL958" i="1"/>
  <c r="AO958" i="1"/>
  <c r="AP958" i="1"/>
  <c r="M958" i="10" s="1"/>
  <c r="AQ958" i="1"/>
  <c r="BR958" i="1"/>
  <c r="BS958" i="1"/>
  <c r="BT958" i="1"/>
  <c r="A959" i="1"/>
  <c r="C959" i="1"/>
  <c r="G959" i="1"/>
  <c r="M959" i="1" a="1"/>
  <c r="M959" i="1" s="1"/>
  <c r="K956" i="15" s="1"/>
  <c r="N959" i="1" a="1"/>
  <c r="N959" i="1" s="1"/>
  <c r="L956" i="15" s="1"/>
  <c r="R959" i="1"/>
  <c r="S959" i="1" a="1"/>
  <c r="S959" i="1" s="1"/>
  <c r="D956" i="15" s="1"/>
  <c r="T959" i="1" a="1"/>
  <c r="T959" i="1" s="1"/>
  <c r="E956" i="15" s="1"/>
  <c r="U959" i="1" a="1"/>
  <c r="U959" i="1" s="1"/>
  <c r="AI959" i="1"/>
  <c r="BB959" i="1" s="1"/>
  <c r="AJ959" i="1"/>
  <c r="AK959" i="1"/>
  <c r="K959" i="10" s="1"/>
  <c r="AL959" i="1"/>
  <c r="AO959" i="1"/>
  <c r="AP959" i="1"/>
  <c r="M959" i="10" s="1"/>
  <c r="AQ959" i="1"/>
  <c r="BR959" i="1"/>
  <c r="BS959" i="1"/>
  <c r="BT959" i="1"/>
  <c r="A960" i="1"/>
  <c r="C960" i="1"/>
  <c r="G960" i="1"/>
  <c r="M960" i="1" a="1"/>
  <c r="M960" i="1" s="1"/>
  <c r="K957" i="15" s="1"/>
  <c r="N960" i="1" a="1"/>
  <c r="N960" i="1" s="1"/>
  <c r="L957" i="15" s="1"/>
  <c r="R960" i="1"/>
  <c r="S960" i="1" a="1"/>
  <c r="S960" i="1" s="1"/>
  <c r="D957" i="15" s="1"/>
  <c r="T960" i="1" a="1"/>
  <c r="T960" i="1" s="1"/>
  <c r="E957" i="15" s="1"/>
  <c r="U960" i="1" a="1"/>
  <c r="U960" i="1" s="1"/>
  <c r="AI960" i="1"/>
  <c r="BB960" i="1" s="1"/>
  <c r="AJ960" i="1"/>
  <c r="AK960" i="1"/>
  <c r="K960" i="10" s="1"/>
  <c r="AL960" i="1"/>
  <c r="AO960" i="1"/>
  <c r="AP960" i="1"/>
  <c r="M960" i="10" s="1"/>
  <c r="AQ960" i="1"/>
  <c r="BR960" i="1"/>
  <c r="BS960" i="1"/>
  <c r="BT960" i="1"/>
  <c r="A961" i="1"/>
  <c r="C961" i="1"/>
  <c r="G961" i="1"/>
  <c r="M961" i="1" a="1"/>
  <c r="M961" i="1" s="1"/>
  <c r="K958" i="15" s="1"/>
  <c r="N961" i="1" a="1"/>
  <c r="N961" i="1" s="1"/>
  <c r="L958" i="15" s="1"/>
  <c r="R961" i="1"/>
  <c r="S961" i="1" a="1"/>
  <c r="S961" i="1" s="1"/>
  <c r="D958" i="15" s="1"/>
  <c r="T961" i="1" a="1"/>
  <c r="T961" i="1" s="1"/>
  <c r="E958" i="15" s="1"/>
  <c r="U961" i="1" a="1"/>
  <c r="U961" i="1" s="1"/>
  <c r="AI961" i="1"/>
  <c r="BB961" i="1" s="1"/>
  <c r="AJ961" i="1"/>
  <c r="AK961" i="1"/>
  <c r="K961" i="10" s="1"/>
  <c r="AL961" i="1"/>
  <c r="AO961" i="1"/>
  <c r="AP961" i="1"/>
  <c r="M961" i="10" s="1"/>
  <c r="AQ961" i="1"/>
  <c r="BR961" i="1"/>
  <c r="BS961" i="1"/>
  <c r="BT961" i="1"/>
  <c r="A962" i="1"/>
  <c r="C962" i="1"/>
  <c r="G962" i="1"/>
  <c r="M962" i="1" a="1"/>
  <c r="M962" i="1" s="1"/>
  <c r="K959" i="15" s="1"/>
  <c r="N962" i="1" a="1"/>
  <c r="N962" i="1" s="1"/>
  <c r="L959" i="15" s="1"/>
  <c r="R962" i="1"/>
  <c r="S962" i="1" a="1"/>
  <c r="S962" i="1" s="1"/>
  <c r="D959" i="15" s="1"/>
  <c r="T962" i="1" a="1"/>
  <c r="T962" i="1" s="1"/>
  <c r="E959" i="15" s="1"/>
  <c r="U962" i="1" a="1"/>
  <c r="U962" i="1" s="1"/>
  <c r="AI962" i="1"/>
  <c r="BB962" i="1" s="1"/>
  <c r="AJ962" i="1"/>
  <c r="AK962" i="1"/>
  <c r="K962" i="10" s="1"/>
  <c r="AL962" i="1"/>
  <c r="AO962" i="1"/>
  <c r="AP962" i="1"/>
  <c r="M962" i="10" s="1"/>
  <c r="AQ962" i="1"/>
  <c r="BR962" i="1"/>
  <c r="BS962" i="1"/>
  <c r="BT962" i="1"/>
  <c r="A963" i="1"/>
  <c r="C963" i="1"/>
  <c r="G963" i="1"/>
  <c r="M963" i="1" a="1"/>
  <c r="M963" i="1" s="1"/>
  <c r="K960" i="15" s="1"/>
  <c r="N963" i="1" a="1"/>
  <c r="N963" i="1" s="1"/>
  <c r="L960" i="15" s="1"/>
  <c r="R963" i="1"/>
  <c r="S963" i="1" a="1"/>
  <c r="S963" i="1" s="1"/>
  <c r="D960" i="15" s="1"/>
  <c r="T963" i="1" a="1"/>
  <c r="T963" i="1" s="1"/>
  <c r="E960" i="15" s="1"/>
  <c r="U963" i="1" a="1"/>
  <c r="U963" i="1" s="1"/>
  <c r="AI963" i="1"/>
  <c r="BB963" i="1" s="1"/>
  <c r="AJ963" i="1"/>
  <c r="AK963" i="1"/>
  <c r="K963" i="10" s="1"/>
  <c r="AL963" i="1"/>
  <c r="AO963" i="1"/>
  <c r="AP963" i="1"/>
  <c r="M963" i="10" s="1"/>
  <c r="AQ963" i="1"/>
  <c r="BR963" i="1"/>
  <c r="BS963" i="1"/>
  <c r="BT963" i="1"/>
  <c r="A964" i="1"/>
  <c r="C964" i="1"/>
  <c r="G964" i="1"/>
  <c r="M964" i="1" a="1"/>
  <c r="M964" i="1" s="1"/>
  <c r="K961" i="15" s="1"/>
  <c r="N964" i="1" a="1"/>
  <c r="N964" i="1" s="1"/>
  <c r="L961" i="15" s="1"/>
  <c r="R964" i="1"/>
  <c r="S964" i="1" a="1"/>
  <c r="S964" i="1" s="1"/>
  <c r="D961" i="15" s="1"/>
  <c r="T964" i="1" a="1"/>
  <c r="T964" i="1" s="1"/>
  <c r="E961" i="15" s="1"/>
  <c r="U964" i="1" a="1"/>
  <c r="U964" i="1" s="1"/>
  <c r="AI964" i="1"/>
  <c r="BB964" i="1" s="1"/>
  <c r="AJ964" i="1"/>
  <c r="AK964" i="1"/>
  <c r="K964" i="10" s="1"/>
  <c r="AL964" i="1"/>
  <c r="AO964" i="1"/>
  <c r="AP964" i="1"/>
  <c r="M964" i="10" s="1"/>
  <c r="AQ964" i="1"/>
  <c r="BR964" i="1"/>
  <c r="BS964" i="1"/>
  <c r="BT964" i="1"/>
  <c r="A965" i="1"/>
  <c r="C965" i="1"/>
  <c r="G965" i="1"/>
  <c r="M965" i="1" a="1"/>
  <c r="M965" i="1" s="1"/>
  <c r="K962" i="15" s="1"/>
  <c r="N965" i="1" a="1"/>
  <c r="N965" i="1" s="1"/>
  <c r="L962" i="15" s="1"/>
  <c r="R965" i="1"/>
  <c r="S965" i="1" a="1"/>
  <c r="S965" i="1" s="1"/>
  <c r="D962" i="15" s="1"/>
  <c r="T965" i="1" a="1"/>
  <c r="T965" i="1" s="1"/>
  <c r="E962" i="15" s="1"/>
  <c r="U965" i="1" a="1"/>
  <c r="U965" i="1" s="1"/>
  <c r="AI965" i="1"/>
  <c r="BB965" i="1" s="1"/>
  <c r="AJ965" i="1"/>
  <c r="AK965" i="1"/>
  <c r="K965" i="10" s="1"/>
  <c r="AL965" i="1"/>
  <c r="AO965" i="1"/>
  <c r="AP965" i="1"/>
  <c r="M965" i="10" s="1"/>
  <c r="AQ965" i="1"/>
  <c r="BR965" i="1"/>
  <c r="BS965" i="1"/>
  <c r="BT965" i="1"/>
  <c r="A966" i="1"/>
  <c r="C966" i="1"/>
  <c r="G966" i="1"/>
  <c r="M966" i="1" a="1"/>
  <c r="M966" i="1" s="1"/>
  <c r="K963" i="15" s="1"/>
  <c r="N966" i="1" a="1"/>
  <c r="N966" i="1" s="1"/>
  <c r="L963" i="15" s="1"/>
  <c r="R966" i="1"/>
  <c r="S966" i="1" a="1"/>
  <c r="S966" i="1" s="1"/>
  <c r="D963" i="15" s="1"/>
  <c r="T966" i="1" a="1"/>
  <c r="T966" i="1" s="1"/>
  <c r="E963" i="15" s="1"/>
  <c r="U966" i="1" a="1"/>
  <c r="U966" i="1" s="1"/>
  <c r="AI966" i="1"/>
  <c r="BB966" i="1" s="1"/>
  <c r="AJ966" i="1"/>
  <c r="AK966" i="1"/>
  <c r="K966" i="10" s="1"/>
  <c r="AL966" i="1"/>
  <c r="AO966" i="1"/>
  <c r="AP966" i="1"/>
  <c r="M966" i="10" s="1"/>
  <c r="AQ966" i="1"/>
  <c r="BR966" i="1"/>
  <c r="BS966" i="1"/>
  <c r="BT966" i="1"/>
  <c r="A967" i="1"/>
  <c r="C967" i="1"/>
  <c r="G967" i="1"/>
  <c r="M967" i="1" a="1"/>
  <c r="M967" i="1" s="1"/>
  <c r="K964" i="15" s="1"/>
  <c r="N967" i="1" a="1"/>
  <c r="N967" i="1" s="1"/>
  <c r="L964" i="15" s="1"/>
  <c r="R967" i="1"/>
  <c r="S967" i="1" a="1"/>
  <c r="S967" i="1" s="1"/>
  <c r="D964" i="15" s="1"/>
  <c r="T967" i="1" a="1"/>
  <c r="T967" i="1" s="1"/>
  <c r="E964" i="15" s="1"/>
  <c r="U967" i="1" a="1"/>
  <c r="U967" i="1" s="1"/>
  <c r="AI967" i="1"/>
  <c r="BB967" i="1" s="1"/>
  <c r="AJ967" i="1"/>
  <c r="AK967" i="1"/>
  <c r="K967" i="10" s="1"/>
  <c r="AL967" i="1"/>
  <c r="AO967" i="1"/>
  <c r="AP967" i="1"/>
  <c r="M967" i="10" s="1"/>
  <c r="AQ967" i="1"/>
  <c r="BR967" i="1"/>
  <c r="BS967" i="1"/>
  <c r="BT967" i="1"/>
  <c r="A968" i="1"/>
  <c r="C968" i="1"/>
  <c r="G968" i="1"/>
  <c r="M968" i="1" a="1"/>
  <c r="M968" i="1" s="1"/>
  <c r="K965" i="15" s="1"/>
  <c r="N968" i="1" a="1"/>
  <c r="N968" i="1" s="1"/>
  <c r="L965" i="15" s="1"/>
  <c r="R968" i="1"/>
  <c r="S968" i="1" a="1"/>
  <c r="S968" i="1" s="1"/>
  <c r="D965" i="15" s="1"/>
  <c r="T968" i="1" a="1"/>
  <c r="T968" i="1" s="1"/>
  <c r="E965" i="15" s="1"/>
  <c r="U968" i="1" a="1"/>
  <c r="U968" i="1" s="1"/>
  <c r="AI968" i="1"/>
  <c r="BB968" i="1" s="1"/>
  <c r="AJ968" i="1"/>
  <c r="AK968" i="1"/>
  <c r="K968" i="10" s="1"/>
  <c r="AL968" i="1"/>
  <c r="AO968" i="1"/>
  <c r="AP968" i="1"/>
  <c r="M968" i="10" s="1"/>
  <c r="AQ968" i="1"/>
  <c r="BR968" i="1"/>
  <c r="BS968" i="1"/>
  <c r="BT968" i="1"/>
  <c r="A969" i="1"/>
  <c r="C969" i="1"/>
  <c r="G969" i="1"/>
  <c r="M969" i="1" a="1"/>
  <c r="M969" i="1" s="1"/>
  <c r="K966" i="15" s="1"/>
  <c r="N969" i="1" a="1"/>
  <c r="N969" i="1" s="1"/>
  <c r="L966" i="15" s="1"/>
  <c r="R969" i="1"/>
  <c r="S969" i="1" a="1"/>
  <c r="S969" i="1" s="1"/>
  <c r="D966" i="15" s="1"/>
  <c r="T969" i="1" a="1"/>
  <c r="T969" i="1" s="1"/>
  <c r="E966" i="15" s="1"/>
  <c r="U969" i="1" a="1"/>
  <c r="U969" i="1" s="1"/>
  <c r="AI969" i="1"/>
  <c r="BB969" i="1" s="1"/>
  <c r="AJ969" i="1"/>
  <c r="AK969" i="1"/>
  <c r="K969" i="10" s="1"/>
  <c r="AL969" i="1"/>
  <c r="AO969" i="1"/>
  <c r="AP969" i="1"/>
  <c r="M969" i="10" s="1"/>
  <c r="AQ969" i="1"/>
  <c r="BR969" i="1"/>
  <c r="BS969" i="1"/>
  <c r="BT969" i="1"/>
  <c r="A970" i="1"/>
  <c r="C970" i="1"/>
  <c r="G970" i="1"/>
  <c r="M970" i="1" a="1"/>
  <c r="M970" i="1" s="1"/>
  <c r="K967" i="15" s="1"/>
  <c r="N970" i="1" a="1"/>
  <c r="N970" i="1" s="1"/>
  <c r="L967" i="15" s="1"/>
  <c r="R970" i="1"/>
  <c r="S970" i="1" a="1"/>
  <c r="S970" i="1" s="1"/>
  <c r="D967" i="15" s="1"/>
  <c r="T970" i="1" a="1"/>
  <c r="T970" i="1" s="1"/>
  <c r="E967" i="15" s="1"/>
  <c r="U970" i="1" a="1"/>
  <c r="U970" i="1" s="1"/>
  <c r="AI970" i="1"/>
  <c r="BB970" i="1" s="1"/>
  <c r="AJ970" i="1"/>
  <c r="AK970" i="1"/>
  <c r="K970" i="10" s="1"/>
  <c r="AL970" i="1"/>
  <c r="AO970" i="1"/>
  <c r="AP970" i="1"/>
  <c r="M970" i="10" s="1"/>
  <c r="AQ970" i="1"/>
  <c r="BR970" i="1"/>
  <c r="BS970" i="1"/>
  <c r="BT970" i="1"/>
  <c r="A971" i="1"/>
  <c r="C971" i="1"/>
  <c r="G971" i="1"/>
  <c r="M971" i="1" a="1"/>
  <c r="M971" i="1" s="1"/>
  <c r="K968" i="15" s="1"/>
  <c r="N971" i="1" a="1"/>
  <c r="N971" i="1" s="1"/>
  <c r="L968" i="15" s="1"/>
  <c r="R971" i="1"/>
  <c r="S971" i="1" a="1"/>
  <c r="S971" i="1" s="1"/>
  <c r="D968" i="15" s="1"/>
  <c r="T971" i="1" a="1"/>
  <c r="T971" i="1" s="1"/>
  <c r="E968" i="15" s="1"/>
  <c r="U971" i="1" a="1"/>
  <c r="U971" i="1" s="1"/>
  <c r="AI971" i="1"/>
  <c r="BB971" i="1" s="1"/>
  <c r="AJ971" i="1"/>
  <c r="AK971" i="1"/>
  <c r="K971" i="10" s="1"/>
  <c r="AL971" i="1"/>
  <c r="AO971" i="1"/>
  <c r="AP971" i="1"/>
  <c r="M971" i="10" s="1"/>
  <c r="AQ971" i="1"/>
  <c r="BR971" i="1"/>
  <c r="BS971" i="1"/>
  <c r="BT971" i="1"/>
  <c r="A972" i="1"/>
  <c r="C972" i="1"/>
  <c r="G972" i="1"/>
  <c r="M972" i="1" a="1"/>
  <c r="M972" i="1" s="1"/>
  <c r="K969" i="15" s="1"/>
  <c r="N972" i="1" a="1"/>
  <c r="N972" i="1" s="1"/>
  <c r="L969" i="15" s="1"/>
  <c r="R972" i="1"/>
  <c r="S972" i="1" a="1"/>
  <c r="S972" i="1" s="1"/>
  <c r="D969" i="15" s="1"/>
  <c r="T972" i="1" a="1"/>
  <c r="T972" i="1" s="1"/>
  <c r="E969" i="15" s="1"/>
  <c r="U972" i="1" a="1"/>
  <c r="U972" i="1" s="1"/>
  <c r="AI972" i="1"/>
  <c r="BB972" i="1" s="1"/>
  <c r="AJ972" i="1"/>
  <c r="AK972" i="1"/>
  <c r="K972" i="10" s="1"/>
  <c r="AL972" i="1"/>
  <c r="AO972" i="1"/>
  <c r="AP972" i="1"/>
  <c r="M972" i="10" s="1"/>
  <c r="AQ972" i="1"/>
  <c r="BR972" i="1"/>
  <c r="BS972" i="1"/>
  <c r="BT972" i="1"/>
  <c r="A973" i="1"/>
  <c r="C973" i="1"/>
  <c r="G973" i="1"/>
  <c r="M973" i="1" a="1"/>
  <c r="M973" i="1" s="1"/>
  <c r="K970" i="15" s="1"/>
  <c r="N973" i="1" a="1"/>
  <c r="N973" i="1" s="1"/>
  <c r="L970" i="15" s="1"/>
  <c r="R973" i="1"/>
  <c r="S973" i="1" a="1"/>
  <c r="S973" i="1" s="1"/>
  <c r="D970" i="15" s="1"/>
  <c r="T973" i="1" a="1"/>
  <c r="T973" i="1" s="1"/>
  <c r="E970" i="15" s="1"/>
  <c r="U973" i="1" a="1"/>
  <c r="U973" i="1" s="1"/>
  <c r="AI973" i="1"/>
  <c r="BB973" i="1" s="1"/>
  <c r="AJ973" i="1"/>
  <c r="AK973" i="1"/>
  <c r="K973" i="10" s="1"/>
  <c r="AL973" i="1"/>
  <c r="AO973" i="1"/>
  <c r="AP973" i="1"/>
  <c r="M973" i="10" s="1"/>
  <c r="AQ973" i="1"/>
  <c r="BR973" i="1"/>
  <c r="BS973" i="1"/>
  <c r="BT973" i="1"/>
  <c r="A974" i="1"/>
  <c r="C974" i="1"/>
  <c r="G974" i="1"/>
  <c r="M974" i="1" a="1"/>
  <c r="M974" i="1" s="1"/>
  <c r="K971" i="15" s="1"/>
  <c r="N974" i="1" a="1"/>
  <c r="N974" i="1" s="1"/>
  <c r="L971" i="15" s="1"/>
  <c r="R974" i="1"/>
  <c r="S974" i="1" a="1"/>
  <c r="S974" i="1" s="1"/>
  <c r="D971" i="15" s="1"/>
  <c r="T974" i="1" a="1"/>
  <c r="T974" i="1" s="1"/>
  <c r="E971" i="15" s="1"/>
  <c r="U974" i="1" a="1"/>
  <c r="U974" i="1" s="1"/>
  <c r="AI974" i="1"/>
  <c r="BB974" i="1" s="1"/>
  <c r="AJ974" i="1"/>
  <c r="AK974" i="1"/>
  <c r="K974" i="10" s="1"/>
  <c r="AL974" i="1"/>
  <c r="AO974" i="1"/>
  <c r="AP974" i="1"/>
  <c r="M974" i="10" s="1"/>
  <c r="AQ974" i="1"/>
  <c r="BR974" i="1"/>
  <c r="BS974" i="1"/>
  <c r="BT974" i="1"/>
  <c r="A975" i="1"/>
  <c r="C975" i="1"/>
  <c r="G975" i="1"/>
  <c r="M975" i="1" a="1"/>
  <c r="M975" i="1" s="1"/>
  <c r="K972" i="15" s="1"/>
  <c r="N975" i="1" a="1"/>
  <c r="N975" i="1" s="1"/>
  <c r="L972" i="15" s="1"/>
  <c r="R975" i="1"/>
  <c r="S975" i="1" a="1"/>
  <c r="S975" i="1" s="1"/>
  <c r="D972" i="15" s="1"/>
  <c r="T975" i="1" a="1"/>
  <c r="T975" i="1" s="1"/>
  <c r="E972" i="15" s="1"/>
  <c r="U975" i="1" a="1"/>
  <c r="U975" i="1" s="1"/>
  <c r="AI975" i="1"/>
  <c r="BB975" i="1" s="1"/>
  <c r="AJ975" i="1"/>
  <c r="AK975" i="1"/>
  <c r="K975" i="10" s="1"/>
  <c r="AL975" i="1"/>
  <c r="AO975" i="1"/>
  <c r="AP975" i="1"/>
  <c r="M975" i="10" s="1"/>
  <c r="AQ975" i="1"/>
  <c r="BR975" i="1"/>
  <c r="BS975" i="1"/>
  <c r="BT975" i="1"/>
  <c r="A976" i="1"/>
  <c r="C976" i="1"/>
  <c r="G976" i="1"/>
  <c r="M976" i="1" a="1"/>
  <c r="M976" i="1" s="1"/>
  <c r="K973" i="15" s="1"/>
  <c r="N976" i="1" a="1"/>
  <c r="N976" i="1" s="1"/>
  <c r="L973" i="15" s="1"/>
  <c r="R976" i="1"/>
  <c r="S976" i="1" a="1"/>
  <c r="S976" i="1" s="1"/>
  <c r="D973" i="15" s="1"/>
  <c r="T976" i="1" a="1"/>
  <c r="T976" i="1" s="1"/>
  <c r="E973" i="15" s="1"/>
  <c r="U976" i="1" a="1"/>
  <c r="U976" i="1" s="1"/>
  <c r="AI976" i="1"/>
  <c r="BB976" i="1" s="1"/>
  <c r="AJ976" i="1"/>
  <c r="AK976" i="1"/>
  <c r="K976" i="10" s="1"/>
  <c r="AL976" i="1"/>
  <c r="AO976" i="1"/>
  <c r="AP976" i="1"/>
  <c r="M976" i="10" s="1"/>
  <c r="AQ976" i="1"/>
  <c r="BR976" i="1"/>
  <c r="BS976" i="1"/>
  <c r="BT976" i="1"/>
  <c r="A977" i="1"/>
  <c r="C977" i="1"/>
  <c r="G977" i="1"/>
  <c r="M977" i="1" a="1"/>
  <c r="M977" i="1" s="1"/>
  <c r="K974" i="15" s="1"/>
  <c r="N977" i="1" a="1"/>
  <c r="N977" i="1" s="1"/>
  <c r="L974" i="15" s="1"/>
  <c r="R977" i="1"/>
  <c r="S977" i="1" a="1"/>
  <c r="S977" i="1" s="1"/>
  <c r="D974" i="15" s="1"/>
  <c r="T977" i="1" a="1"/>
  <c r="T977" i="1" s="1"/>
  <c r="E974" i="15" s="1"/>
  <c r="U977" i="1" a="1"/>
  <c r="U977" i="1" s="1"/>
  <c r="AI977" i="1"/>
  <c r="BB977" i="1" s="1"/>
  <c r="AJ977" i="1"/>
  <c r="AK977" i="1"/>
  <c r="K977" i="10" s="1"/>
  <c r="AL977" i="1"/>
  <c r="AO977" i="1"/>
  <c r="AP977" i="1"/>
  <c r="M977" i="10" s="1"/>
  <c r="AQ977" i="1"/>
  <c r="BR977" i="1"/>
  <c r="BS977" i="1"/>
  <c r="BT977" i="1"/>
  <c r="A978" i="1"/>
  <c r="C978" i="1"/>
  <c r="G978" i="1"/>
  <c r="M978" i="1" a="1"/>
  <c r="M978" i="1" s="1"/>
  <c r="K975" i="15" s="1"/>
  <c r="N978" i="1" a="1"/>
  <c r="N978" i="1" s="1"/>
  <c r="L975" i="15" s="1"/>
  <c r="R978" i="1"/>
  <c r="S978" i="1" a="1"/>
  <c r="S978" i="1" s="1"/>
  <c r="D975" i="15" s="1"/>
  <c r="T978" i="1" a="1"/>
  <c r="T978" i="1" s="1"/>
  <c r="E975" i="15" s="1"/>
  <c r="U978" i="1" a="1"/>
  <c r="U978" i="1" s="1"/>
  <c r="AI978" i="1"/>
  <c r="BB978" i="1" s="1"/>
  <c r="AJ978" i="1"/>
  <c r="AK978" i="1"/>
  <c r="K978" i="10" s="1"/>
  <c r="AL978" i="1"/>
  <c r="AO978" i="1"/>
  <c r="AP978" i="1"/>
  <c r="M978" i="10" s="1"/>
  <c r="AQ978" i="1"/>
  <c r="BR978" i="1"/>
  <c r="BS978" i="1"/>
  <c r="BT978" i="1"/>
  <c r="A979" i="1"/>
  <c r="C979" i="1"/>
  <c r="G979" i="1"/>
  <c r="M979" i="1" a="1"/>
  <c r="M979" i="1" s="1"/>
  <c r="K976" i="15" s="1"/>
  <c r="N979" i="1" a="1"/>
  <c r="N979" i="1" s="1"/>
  <c r="L976" i="15" s="1"/>
  <c r="R979" i="1"/>
  <c r="S979" i="1" a="1"/>
  <c r="S979" i="1" s="1"/>
  <c r="D976" i="15" s="1"/>
  <c r="T979" i="1" a="1"/>
  <c r="T979" i="1" s="1"/>
  <c r="E976" i="15" s="1"/>
  <c r="U979" i="1" a="1"/>
  <c r="U979" i="1" s="1"/>
  <c r="AI979" i="1"/>
  <c r="BB979" i="1" s="1"/>
  <c r="AJ979" i="1"/>
  <c r="AK979" i="1"/>
  <c r="K979" i="10" s="1"/>
  <c r="AL979" i="1"/>
  <c r="AO979" i="1"/>
  <c r="AP979" i="1"/>
  <c r="M979" i="10" s="1"/>
  <c r="AQ979" i="1"/>
  <c r="BR979" i="1"/>
  <c r="BS979" i="1"/>
  <c r="BT979" i="1"/>
  <c r="A980" i="1"/>
  <c r="C980" i="1"/>
  <c r="G980" i="1"/>
  <c r="M980" i="1" a="1"/>
  <c r="M980" i="1" s="1"/>
  <c r="K977" i="15" s="1"/>
  <c r="N980" i="1" a="1"/>
  <c r="N980" i="1" s="1"/>
  <c r="L977" i="15" s="1"/>
  <c r="R980" i="1"/>
  <c r="S980" i="1" a="1"/>
  <c r="S980" i="1" s="1"/>
  <c r="D977" i="15" s="1"/>
  <c r="T980" i="1" a="1"/>
  <c r="T980" i="1" s="1"/>
  <c r="E977" i="15" s="1"/>
  <c r="U980" i="1" a="1"/>
  <c r="U980" i="1" s="1"/>
  <c r="AI980" i="1"/>
  <c r="BB980" i="1" s="1"/>
  <c r="AJ980" i="1"/>
  <c r="AK980" i="1"/>
  <c r="K980" i="10" s="1"/>
  <c r="AL980" i="1"/>
  <c r="AO980" i="1"/>
  <c r="AP980" i="1"/>
  <c r="M980" i="10" s="1"/>
  <c r="AQ980" i="1"/>
  <c r="BR980" i="1"/>
  <c r="BS980" i="1"/>
  <c r="BT980" i="1"/>
  <c r="A981" i="1"/>
  <c r="C981" i="1"/>
  <c r="G981" i="1"/>
  <c r="M981" i="1" a="1"/>
  <c r="M981" i="1" s="1"/>
  <c r="K978" i="15" s="1"/>
  <c r="N981" i="1" a="1"/>
  <c r="N981" i="1" s="1"/>
  <c r="L978" i="15" s="1"/>
  <c r="R981" i="1"/>
  <c r="S981" i="1" a="1"/>
  <c r="S981" i="1" s="1"/>
  <c r="D978" i="15" s="1"/>
  <c r="T981" i="1" a="1"/>
  <c r="T981" i="1" s="1"/>
  <c r="E978" i="15" s="1"/>
  <c r="U981" i="1" a="1"/>
  <c r="U981" i="1" s="1"/>
  <c r="AI981" i="1"/>
  <c r="BB981" i="1" s="1"/>
  <c r="AJ981" i="1"/>
  <c r="AK981" i="1"/>
  <c r="K981" i="10" s="1"/>
  <c r="AL981" i="1"/>
  <c r="AO981" i="1"/>
  <c r="AP981" i="1"/>
  <c r="M981" i="10" s="1"/>
  <c r="AQ981" i="1"/>
  <c r="BR981" i="1"/>
  <c r="BS981" i="1"/>
  <c r="BT981" i="1"/>
  <c r="A982" i="1"/>
  <c r="C982" i="1"/>
  <c r="G982" i="1"/>
  <c r="M982" i="1" a="1"/>
  <c r="M982" i="1" s="1"/>
  <c r="K979" i="15" s="1"/>
  <c r="N982" i="1" a="1"/>
  <c r="N982" i="1" s="1"/>
  <c r="L979" i="15" s="1"/>
  <c r="R982" i="1"/>
  <c r="S982" i="1" a="1"/>
  <c r="S982" i="1" s="1"/>
  <c r="D979" i="15" s="1"/>
  <c r="T982" i="1" a="1"/>
  <c r="T982" i="1" s="1"/>
  <c r="E979" i="15" s="1"/>
  <c r="U982" i="1" a="1"/>
  <c r="U982" i="1" s="1"/>
  <c r="AI982" i="1"/>
  <c r="BB982" i="1" s="1"/>
  <c r="AJ982" i="1"/>
  <c r="AK982" i="1"/>
  <c r="K982" i="10" s="1"/>
  <c r="AL982" i="1"/>
  <c r="AO982" i="1"/>
  <c r="AP982" i="1"/>
  <c r="M982" i="10" s="1"/>
  <c r="AQ982" i="1"/>
  <c r="BR982" i="1"/>
  <c r="BS982" i="1"/>
  <c r="BT982" i="1"/>
  <c r="A983" i="1"/>
  <c r="C983" i="1"/>
  <c r="G983" i="1"/>
  <c r="M983" i="1" a="1"/>
  <c r="M983" i="1" s="1"/>
  <c r="K980" i="15" s="1"/>
  <c r="N983" i="1" a="1"/>
  <c r="N983" i="1" s="1"/>
  <c r="L980" i="15" s="1"/>
  <c r="R983" i="1"/>
  <c r="S983" i="1" a="1"/>
  <c r="S983" i="1" s="1"/>
  <c r="D980" i="15" s="1"/>
  <c r="T983" i="1" a="1"/>
  <c r="T983" i="1" s="1"/>
  <c r="E980" i="15" s="1"/>
  <c r="U983" i="1" a="1"/>
  <c r="U983" i="1" s="1"/>
  <c r="AI983" i="1"/>
  <c r="BB983" i="1" s="1"/>
  <c r="AJ983" i="1"/>
  <c r="AK983" i="1"/>
  <c r="K983" i="10" s="1"/>
  <c r="AL983" i="1"/>
  <c r="AO983" i="1"/>
  <c r="AP983" i="1"/>
  <c r="M983" i="10" s="1"/>
  <c r="AQ983" i="1"/>
  <c r="BR983" i="1"/>
  <c r="BS983" i="1"/>
  <c r="BT983" i="1"/>
  <c r="A984" i="1"/>
  <c r="C984" i="1"/>
  <c r="G984" i="1"/>
  <c r="M984" i="1" a="1"/>
  <c r="M984" i="1" s="1"/>
  <c r="K981" i="15" s="1"/>
  <c r="N984" i="1" a="1"/>
  <c r="N984" i="1" s="1"/>
  <c r="L981" i="15" s="1"/>
  <c r="R984" i="1"/>
  <c r="S984" i="1" a="1"/>
  <c r="S984" i="1" s="1"/>
  <c r="D981" i="15" s="1"/>
  <c r="T984" i="1" a="1"/>
  <c r="T984" i="1" s="1"/>
  <c r="E981" i="15" s="1"/>
  <c r="U984" i="1" a="1"/>
  <c r="U984" i="1" s="1"/>
  <c r="AI984" i="1"/>
  <c r="BB984" i="1" s="1"/>
  <c r="AJ984" i="1"/>
  <c r="AK984" i="1"/>
  <c r="K984" i="10" s="1"/>
  <c r="AL984" i="1"/>
  <c r="AO984" i="1"/>
  <c r="AP984" i="1"/>
  <c r="M984" i="10" s="1"/>
  <c r="AQ984" i="1"/>
  <c r="BR984" i="1"/>
  <c r="BS984" i="1"/>
  <c r="BT984" i="1"/>
  <c r="A985" i="1"/>
  <c r="C985" i="1"/>
  <c r="G985" i="1"/>
  <c r="M985" i="1" a="1"/>
  <c r="M985" i="1" s="1"/>
  <c r="K982" i="15" s="1"/>
  <c r="N985" i="1" a="1"/>
  <c r="N985" i="1" s="1"/>
  <c r="L982" i="15" s="1"/>
  <c r="R985" i="1"/>
  <c r="S985" i="1" a="1"/>
  <c r="S985" i="1" s="1"/>
  <c r="D982" i="15" s="1"/>
  <c r="T985" i="1" a="1"/>
  <c r="T985" i="1" s="1"/>
  <c r="E982" i="15" s="1"/>
  <c r="U985" i="1" a="1"/>
  <c r="U985" i="1" s="1"/>
  <c r="AI985" i="1"/>
  <c r="BB985" i="1" s="1"/>
  <c r="AJ985" i="1"/>
  <c r="AK985" i="1"/>
  <c r="K985" i="10" s="1"/>
  <c r="AL985" i="1"/>
  <c r="AO985" i="1"/>
  <c r="AP985" i="1"/>
  <c r="M985" i="10" s="1"/>
  <c r="AQ985" i="1"/>
  <c r="BR985" i="1"/>
  <c r="BS985" i="1"/>
  <c r="BT985" i="1"/>
  <c r="A986" i="1"/>
  <c r="C986" i="1"/>
  <c r="G986" i="1"/>
  <c r="M986" i="1" a="1"/>
  <c r="M986" i="1" s="1"/>
  <c r="K983" i="15" s="1"/>
  <c r="N986" i="1" a="1"/>
  <c r="N986" i="1" s="1"/>
  <c r="L983" i="15" s="1"/>
  <c r="R986" i="1"/>
  <c r="S986" i="1" a="1"/>
  <c r="S986" i="1" s="1"/>
  <c r="D983" i="15" s="1"/>
  <c r="T986" i="1" a="1"/>
  <c r="T986" i="1" s="1"/>
  <c r="E983" i="15" s="1"/>
  <c r="U986" i="1" a="1"/>
  <c r="U986" i="1" s="1"/>
  <c r="AI986" i="1"/>
  <c r="BB986" i="1" s="1"/>
  <c r="AJ986" i="1"/>
  <c r="AK986" i="1"/>
  <c r="K986" i="10" s="1"/>
  <c r="AL986" i="1"/>
  <c r="AO986" i="1"/>
  <c r="AP986" i="1"/>
  <c r="M986" i="10" s="1"/>
  <c r="AQ986" i="1"/>
  <c r="BR986" i="1"/>
  <c r="BS986" i="1"/>
  <c r="BT986" i="1"/>
  <c r="A987" i="1"/>
  <c r="C987" i="1"/>
  <c r="G987" i="1"/>
  <c r="M987" i="1" a="1"/>
  <c r="M987" i="1" s="1"/>
  <c r="K984" i="15" s="1"/>
  <c r="N987" i="1" a="1"/>
  <c r="N987" i="1" s="1"/>
  <c r="L984" i="15" s="1"/>
  <c r="R987" i="1"/>
  <c r="S987" i="1" a="1"/>
  <c r="S987" i="1" s="1"/>
  <c r="D984" i="15" s="1"/>
  <c r="T987" i="1" a="1"/>
  <c r="T987" i="1" s="1"/>
  <c r="E984" i="15" s="1"/>
  <c r="U987" i="1" a="1"/>
  <c r="U987" i="1" s="1"/>
  <c r="AI987" i="1"/>
  <c r="BB987" i="1" s="1"/>
  <c r="AJ987" i="1"/>
  <c r="AK987" i="1"/>
  <c r="K987" i="10" s="1"/>
  <c r="AL987" i="1"/>
  <c r="AO987" i="1"/>
  <c r="AP987" i="1"/>
  <c r="M987" i="10" s="1"/>
  <c r="AQ987" i="1"/>
  <c r="BR987" i="1"/>
  <c r="BS987" i="1"/>
  <c r="BT987" i="1"/>
  <c r="A988" i="1"/>
  <c r="C988" i="1"/>
  <c r="G988" i="1"/>
  <c r="M988" i="1" a="1"/>
  <c r="M988" i="1" s="1"/>
  <c r="K985" i="15" s="1"/>
  <c r="N988" i="1" a="1"/>
  <c r="N988" i="1" s="1"/>
  <c r="L985" i="15" s="1"/>
  <c r="R988" i="1"/>
  <c r="S988" i="1" a="1"/>
  <c r="S988" i="1" s="1"/>
  <c r="D985" i="15" s="1"/>
  <c r="T988" i="1" a="1"/>
  <c r="T988" i="1" s="1"/>
  <c r="E985" i="15" s="1"/>
  <c r="U988" i="1" a="1"/>
  <c r="U988" i="1" s="1"/>
  <c r="AI988" i="1"/>
  <c r="BB988" i="1" s="1"/>
  <c r="AJ988" i="1"/>
  <c r="AK988" i="1"/>
  <c r="K988" i="10" s="1"/>
  <c r="AL988" i="1"/>
  <c r="AO988" i="1"/>
  <c r="AP988" i="1"/>
  <c r="M988" i="10" s="1"/>
  <c r="AQ988" i="1"/>
  <c r="BR988" i="1"/>
  <c r="BS988" i="1"/>
  <c r="BT988" i="1"/>
  <c r="A989" i="1"/>
  <c r="C989" i="1"/>
  <c r="G989" i="1"/>
  <c r="M989" i="1" a="1"/>
  <c r="M989" i="1" s="1"/>
  <c r="K986" i="15" s="1"/>
  <c r="N989" i="1" a="1"/>
  <c r="N989" i="1" s="1"/>
  <c r="L986" i="15" s="1"/>
  <c r="R989" i="1"/>
  <c r="S989" i="1" a="1"/>
  <c r="S989" i="1" s="1"/>
  <c r="D986" i="15" s="1"/>
  <c r="T989" i="1" a="1"/>
  <c r="T989" i="1" s="1"/>
  <c r="E986" i="15" s="1"/>
  <c r="U989" i="1" a="1"/>
  <c r="U989" i="1" s="1"/>
  <c r="AI989" i="1"/>
  <c r="BB989" i="1" s="1"/>
  <c r="AJ989" i="1"/>
  <c r="AK989" i="1"/>
  <c r="K989" i="10" s="1"/>
  <c r="AL989" i="1"/>
  <c r="AO989" i="1"/>
  <c r="AP989" i="1"/>
  <c r="M989" i="10" s="1"/>
  <c r="AQ989" i="1"/>
  <c r="BR989" i="1"/>
  <c r="BS989" i="1"/>
  <c r="BT989" i="1"/>
  <c r="A990" i="1"/>
  <c r="C990" i="1"/>
  <c r="G990" i="1"/>
  <c r="M990" i="1" a="1"/>
  <c r="M990" i="1" s="1"/>
  <c r="K987" i="15" s="1"/>
  <c r="N990" i="1" a="1"/>
  <c r="N990" i="1" s="1"/>
  <c r="L987" i="15" s="1"/>
  <c r="R990" i="1"/>
  <c r="S990" i="1" a="1"/>
  <c r="S990" i="1" s="1"/>
  <c r="D987" i="15" s="1"/>
  <c r="T990" i="1" a="1"/>
  <c r="T990" i="1" s="1"/>
  <c r="E987" i="15" s="1"/>
  <c r="U990" i="1" a="1"/>
  <c r="U990" i="1" s="1"/>
  <c r="AI990" i="1"/>
  <c r="BB990" i="1" s="1"/>
  <c r="AJ990" i="1"/>
  <c r="AK990" i="1"/>
  <c r="K990" i="10" s="1"/>
  <c r="AL990" i="1"/>
  <c r="AO990" i="1"/>
  <c r="AP990" i="1"/>
  <c r="M990" i="10" s="1"/>
  <c r="AQ990" i="1"/>
  <c r="BR990" i="1"/>
  <c r="BS990" i="1"/>
  <c r="BT990" i="1"/>
  <c r="A991" i="1"/>
  <c r="C991" i="1"/>
  <c r="G991" i="1"/>
  <c r="M991" i="1" a="1"/>
  <c r="M991" i="1" s="1"/>
  <c r="K988" i="15" s="1"/>
  <c r="N991" i="1" a="1"/>
  <c r="N991" i="1" s="1"/>
  <c r="L988" i="15" s="1"/>
  <c r="R991" i="1"/>
  <c r="S991" i="1" a="1"/>
  <c r="S991" i="1" s="1"/>
  <c r="D988" i="15" s="1"/>
  <c r="T991" i="1" a="1"/>
  <c r="T991" i="1" s="1"/>
  <c r="E988" i="15" s="1"/>
  <c r="U991" i="1" a="1"/>
  <c r="U991" i="1" s="1"/>
  <c r="AI991" i="1"/>
  <c r="BB991" i="1" s="1"/>
  <c r="AJ991" i="1"/>
  <c r="AK991" i="1"/>
  <c r="K991" i="10" s="1"/>
  <c r="AL991" i="1"/>
  <c r="AO991" i="1"/>
  <c r="AP991" i="1"/>
  <c r="M991" i="10" s="1"/>
  <c r="AQ991" i="1"/>
  <c r="BR991" i="1"/>
  <c r="BS991" i="1"/>
  <c r="BT991" i="1"/>
  <c r="A992" i="1"/>
  <c r="C992" i="1"/>
  <c r="G992" i="1"/>
  <c r="M992" i="1" a="1"/>
  <c r="M992" i="1" s="1"/>
  <c r="K989" i="15" s="1"/>
  <c r="N992" i="1" a="1"/>
  <c r="N992" i="1" s="1"/>
  <c r="L989" i="15" s="1"/>
  <c r="R992" i="1"/>
  <c r="S992" i="1" a="1"/>
  <c r="S992" i="1" s="1"/>
  <c r="D989" i="15" s="1"/>
  <c r="T992" i="1" a="1"/>
  <c r="T992" i="1" s="1"/>
  <c r="E989" i="15" s="1"/>
  <c r="U992" i="1" a="1"/>
  <c r="U992" i="1" s="1"/>
  <c r="AI992" i="1"/>
  <c r="BB992" i="1" s="1"/>
  <c r="AJ992" i="1"/>
  <c r="AK992" i="1"/>
  <c r="K992" i="10" s="1"/>
  <c r="AL992" i="1"/>
  <c r="AO992" i="1"/>
  <c r="AP992" i="1"/>
  <c r="M992" i="10" s="1"/>
  <c r="AQ992" i="1"/>
  <c r="BR992" i="1"/>
  <c r="BS992" i="1"/>
  <c r="BT992" i="1"/>
  <c r="A993" i="1"/>
  <c r="C993" i="1"/>
  <c r="G993" i="1"/>
  <c r="M993" i="1" a="1"/>
  <c r="M993" i="1" s="1"/>
  <c r="K990" i="15" s="1"/>
  <c r="N993" i="1" a="1"/>
  <c r="N993" i="1" s="1"/>
  <c r="L990" i="15" s="1"/>
  <c r="R993" i="1"/>
  <c r="S993" i="1" a="1"/>
  <c r="S993" i="1" s="1"/>
  <c r="D990" i="15" s="1"/>
  <c r="T993" i="1" a="1"/>
  <c r="T993" i="1" s="1"/>
  <c r="E990" i="15" s="1"/>
  <c r="U993" i="1" a="1"/>
  <c r="U993" i="1" s="1"/>
  <c r="AI993" i="1"/>
  <c r="BB993" i="1" s="1"/>
  <c r="AJ993" i="1"/>
  <c r="AK993" i="1"/>
  <c r="K993" i="10" s="1"/>
  <c r="AL993" i="1"/>
  <c r="AO993" i="1"/>
  <c r="AP993" i="1"/>
  <c r="M993" i="10" s="1"/>
  <c r="AQ993" i="1"/>
  <c r="BR993" i="1"/>
  <c r="BS993" i="1"/>
  <c r="BT993" i="1"/>
  <c r="A994" i="1"/>
  <c r="C994" i="1"/>
  <c r="G994" i="1"/>
  <c r="M994" i="1" a="1"/>
  <c r="M994" i="1" s="1"/>
  <c r="K991" i="15" s="1"/>
  <c r="N994" i="1" a="1"/>
  <c r="N994" i="1" s="1"/>
  <c r="L991" i="15" s="1"/>
  <c r="R994" i="1"/>
  <c r="S994" i="1" a="1"/>
  <c r="S994" i="1" s="1"/>
  <c r="D991" i="15" s="1"/>
  <c r="T994" i="1" a="1"/>
  <c r="T994" i="1" s="1"/>
  <c r="E991" i="15" s="1"/>
  <c r="U994" i="1" a="1"/>
  <c r="U994" i="1" s="1"/>
  <c r="AI994" i="1"/>
  <c r="BB994" i="1" s="1"/>
  <c r="AJ994" i="1"/>
  <c r="AK994" i="1"/>
  <c r="K994" i="10" s="1"/>
  <c r="AL994" i="1"/>
  <c r="AO994" i="1"/>
  <c r="AP994" i="1"/>
  <c r="M994" i="10" s="1"/>
  <c r="AQ994" i="1"/>
  <c r="BR994" i="1"/>
  <c r="BS994" i="1"/>
  <c r="BT994" i="1"/>
  <c r="A995" i="1"/>
  <c r="C995" i="1"/>
  <c r="G995" i="1"/>
  <c r="M995" i="1" a="1"/>
  <c r="M995" i="1" s="1"/>
  <c r="K992" i="15" s="1"/>
  <c r="N995" i="1" a="1"/>
  <c r="N995" i="1" s="1"/>
  <c r="L992" i="15" s="1"/>
  <c r="R995" i="1"/>
  <c r="S995" i="1" a="1"/>
  <c r="S995" i="1" s="1"/>
  <c r="D992" i="15" s="1"/>
  <c r="T995" i="1" a="1"/>
  <c r="T995" i="1" s="1"/>
  <c r="E992" i="15" s="1"/>
  <c r="U995" i="1" a="1"/>
  <c r="U995" i="1" s="1"/>
  <c r="AI995" i="1"/>
  <c r="BB995" i="1" s="1"/>
  <c r="AJ995" i="1"/>
  <c r="AK995" i="1"/>
  <c r="K995" i="10" s="1"/>
  <c r="AL995" i="1"/>
  <c r="AO995" i="1"/>
  <c r="AP995" i="1"/>
  <c r="M995" i="10" s="1"/>
  <c r="AQ995" i="1"/>
  <c r="BR995" i="1"/>
  <c r="BS995" i="1"/>
  <c r="BT995" i="1"/>
  <c r="A996" i="1"/>
  <c r="C996" i="1"/>
  <c r="G996" i="1"/>
  <c r="M996" i="1" a="1"/>
  <c r="M996" i="1" s="1"/>
  <c r="K993" i="15" s="1"/>
  <c r="N996" i="1" a="1"/>
  <c r="N996" i="1" s="1"/>
  <c r="L993" i="15" s="1"/>
  <c r="R996" i="1"/>
  <c r="S996" i="1" a="1"/>
  <c r="S996" i="1" s="1"/>
  <c r="D993" i="15" s="1"/>
  <c r="T996" i="1" a="1"/>
  <c r="T996" i="1" s="1"/>
  <c r="E993" i="15" s="1"/>
  <c r="U996" i="1" a="1"/>
  <c r="U996" i="1" s="1"/>
  <c r="AI996" i="1"/>
  <c r="BB996" i="1" s="1"/>
  <c r="AJ996" i="1"/>
  <c r="AK996" i="1"/>
  <c r="K996" i="10" s="1"/>
  <c r="AL996" i="1"/>
  <c r="AO996" i="1"/>
  <c r="AP996" i="1"/>
  <c r="M996" i="10" s="1"/>
  <c r="AQ996" i="1"/>
  <c r="BR996" i="1"/>
  <c r="BS996" i="1"/>
  <c r="BT996" i="1"/>
  <c r="A997" i="1"/>
  <c r="C997" i="1"/>
  <c r="G997" i="1"/>
  <c r="M997" i="1" a="1"/>
  <c r="M997" i="1" s="1"/>
  <c r="K994" i="15" s="1"/>
  <c r="N997" i="1" a="1"/>
  <c r="N997" i="1" s="1"/>
  <c r="L994" i="15" s="1"/>
  <c r="R997" i="1"/>
  <c r="S997" i="1" a="1"/>
  <c r="S997" i="1" s="1"/>
  <c r="D994" i="15" s="1"/>
  <c r="T997" i="1" a="1"/>
  <c r="T997" i="1" s="1"/>
  <c r="E994" i="15" s="1"/>
  <c r="U997" i="1" a="1"/>
  <c r="U997" i="1" s="1"/>
  <c r="AI997" i="1"/>
  <c r="BB997" i="1" s="1"/>
  <c r="AJ997" i="1"/>
  <c r="AK997" i="1"/>
  <c r="K997" i="10" s="1"/>
  <c r="AL997" i="1"/>
  <c r="AO997" i="1"/>
  <c r="AP997" i="1"/>
  <c r="M997" i="10" s="1"/>
  <c r="AQ997" i="1"/>
  <c r="BR997" i="1"/>
  <c r="BS997" i="1"/>
  <c r="BT997" i="1"/>
  <c r="A998" i="1"/>
  <c r="C998" i="1"/>
  <c r="G998" i="1"/>
  <c r="M998" i="1" a="1"/>
  <c r="M998" i="1" s="1"/>
  <c r="K995" i="15" s="1"/>
  <c r="N998" i="1" a="1"/>
  <c r="N998" i="1" s="1"/>
  <c r="L995" i="15" s="1"/>
  <c r="R998" i="1"/>
  <c r="S998" i="1" a="1"/>
  <c r="S998" i="1" s="1"/>
  <c r="D995" i="15" s="1"/>
  <c r="T998" i="1" a="1"/>
  <c r="T998" i="1" s="1"/>
  <c r="E995" i="15" s="1"/>
  <c r="U998" i="1" a="1"/>
  <c r="U998" i="1" s="1"/>
  <c r="AI998" i="1"/>
  <c r="BB998" i="1" s="1"/>
  <c r="AJ998" i="1"/>
  <c r="AK998" i="1"/>
  <c r="K998" i="10" s="1"/>
  <c r="AL998" i="1"/>
  <c r="AO998" i="1"/>
  <c r="AP998" i="1"/>
  <c r="M998" i="10" s="1"/>
  <c r="AQ998" i="1"/>
  <c r="BR998" i="1"/>
  <c r="BS998" i="1"/>
  <c r="BT998" i="1"/>
  <c r="A999" i="1"/>
  <c r="C999" i="1"/>
  <c r="G999" i="1"/>
  <c r="M999" i="1" a="1"/>
  <c r="M999" i="1" s="1"/>
  <c r="K996" i="15" s="1"/>
  <c r="N999" i="1" a="1"/>
  <c r="N999" i="1" s="1"/>
  <c r="L996" i="15" s="1"/>
  <c r="R999" i="1"/>
  <c r="S999" i="1" a="1"/>
  <c r="S999" i="1" s="1"/>
  <c r="D996" i="15" s="1"/>
  <c r="T999" i="1" a="1"/>
  <c r="T999" i="1" s="1"/>
  <c r="E996" i="15" s="1"/>
  <c r="U999" i="1" a="1"/>
  <c r="U999" i="1" s="1"/>
  <c r="AI999" i="1"/>
  <c r="BB999" i="1" s="1"/>
  <c r="AJ999" i="1"/>
  <c r="AK999" i="1"/>
  <c r="K999" i="10" s="1"/>
  <c r="AL999" i="1"/>
  <c r="AO999" i="1"/>
  <c r="AP999" i="1"/>
  <c r="M999" i="10" s="1"/>
  <c r="AQ999" i="1"/>
  <c r="BR999" i="1"/>
  <c r="BS999" i="1"/>
  <c r="BT999" i="1"/>
  <c r="A1000" i="1"/>
  <c r="C1000" i="1"/>
  <c r="G1000" i="1"/>
  <c r="M1000" i="1" a="1"/>
  <c r="M1000" i="1" s="1"/>
  <c r="K997" i="15" s="1"/>
  <c r="N1000" i="1" a="1"/>
  <c r="N1000" i="1" s="1"/>
  <c r="L997" i="15" s="1"/>
  <c r="R1000" i="1"/>
  <c r="S1000" i="1" a="1"/>
  <c r="S1000" i="1" s="1"/>
  <c r="D997" i="15" s="1"/>
  <c r="T1000" i="1" a="1"/>
  <c r="T1000" i="1" s="1"/>
  <c r="E997" i="15" s="1"/>
  <c r="U1000" i="1" a="1"/>
  <c r="U1000" i="1" s="1"/>
  <c r="AI1000" i="1"/>
  <c r="BB1000" i="1" s="1"/>
  <c r="AJ1000" i="1"/>
  <c r="AK1000" i="1"/>
  <c r="K1000" i="10" s="1"/>
  <c r="AL1000" i="1"/>
  <c r="AO1000" i="1"/>
  <c r="AP1000" i="1"/>
  <c r="M1000" i="10" s="1"/>
  <c r="AQ1000" i="1"/>
  <c r="BR1000" i="1"/>
  <c r="BS1000" i="1"/>
  <c r="BT1000" i="1"/>
  <c r="A1001" i="1"/>
  <c r="C1001" i="1"/>
  <c r="G1001" i="1"/>
  <c r="M1001" i="1" a="1"/>
  <c r="M1001" i="1" s="1"/>
  <c r="K998" i="15" s="1"/>
  <c r="N1001" i="1" a="1"/>
  <c r="N1001" i="1" s="1"/>
  <c r="L998" i="15" s="1"/>
  <c r="R1001" i="1"/>
  <c r="S1001" i="1" a="1"/>
  <c r="S1001" i="1" s="1"/>
  <c r="D998" i="15" s="1"/>
  <c r="T1001" i="1" a="1"/>
  <c r="T1001" i="1" s="1"/>
  <c r="E998" i="15" s="1"/>
  <c r="U1001" i="1" a="1"/>
  <c r="U1001" i="1" s="1"/>
  <c r="AI1001" i="1"/>
  <c r="BB1001" i="1" s="1"/>
  <c r="AJ1001" i="1"/>
  <c r="AK1001" i="1"/>
  <c r="K1001" i="10" s="1"/>
  <c r="AL1001" i="1"/>
  <c r="AO1001" i="1"/>
  <c r="AP1001" i="1"/>
  <c r="M1001" i="10" s="1"/>
  <c r="AQ1001" i="1"/>
  <c r="BR1001" i="1"/>
  <c r="BS1001" i="1"/>
  <c r="BT1001" i="1"/>
  <c r="BR6" i="1"/>
  <c r="AI6" i="1"/>
  <c r="BB6" i="1" s="1"/>
  <c r="A6" i="1"/>
  <c r="BT6" i="1"/>
  <c r="AO6" i="1"/>
  <c r="U6" i="1" a="1"/>
  <c r="U6" i="1" s="1"/>
  <c r="T6" i="1" a="1"/>
  <c r="T6" i="1" s="1"/>
  <c r="E3" i="15" s="1"/>
  <c r="S6" i="1" a="1"/>
  <c r="S6" i="1" s="1"/>
  <c r="D3" i="15" s="1"/>
  <c r="AJ6" i="1"/>
  <c r="AQ6" i="1"/>
  <c r="C6" i="1"/>
  <c r="G6" i="1"/>
  <c r="L3" i="15"/>
  <c r="R6" i="1"/>
  <c r="R3" i="15" s="1"/>
  <c r="AK6" i="1"/>
  <c r="AL6" i="1"/>
  <c r="AP6" i="1"/>
  <c r="BS6" i="1"/>
  <c r="A7" i="10"/>
  <c r="B7" i="10"/>
  <c r="O7" i="10"/>
  <c r="J7" i="10"/>
  <c r="I7" i="10"/>
  <c r="H7" i="10"/>
  <c r="E7" i="10"/>
  <c r="AN593" i="1" l="1"/>
  <c r="AN563" i="1"/>
  <c r="AN601" i="1"/>
  <c r="AN429" i="1"/>
  <c r="AN587" i="1"/>
  <c r="AN584" i="1"/>
  <c r="AM68" i="1"/>
  <c r="AM40" i="1"/>
  <c r="AM73" i="1"/>
  <c r="AM62" i="1"/>
  <c r="AM65" i="1"/>
  <c r="AN46" i="1"/>
  <c r="AN62" i="1"/>
  <c r="AN65" i="1"/>
  <c r="AM7" i="1"/>
  <c r="K5" i="15"/>
  <c r="AM8" i="1"/>
  <c r="K7" i="15"/>
  <c r="AM10" i="1"/>
  <c r="AN10" i="1"/>
  <c r="AM31" i="1"/>
  <c r="AN26" i="1"/>
  <c r="AM25" i="1"/>
  <c r="AN24" i="1"/>
  <c r="L5" i="15"/>
  <c r="AN8" i="1"/>
  <c r="AM18" i="1"/>
  <c r="L8" i="15"/>
  <c r="AN11" i="1"/>
  <c r="AN31" i="1"/>
  <c r="K6" i="15"/>
  <c r="AM9" i="1"/>
  <c r="AM26" i="1"/>
  <c r="AM32" i="1"/>
  <c r="AN25" i="1"/>
  <c r="AM24" i="1"/>
  <c r="AN18" i="1"/>
  <c r="AM11" i="1"/>
  <c r="AN9" i="1"/>
  <c r="AN230" i="1"/>
  <c r="AN608" i="1"/>
  <c r="AN32" i="1"/>
  <c r="AN43" i="1"/>
  <c r="AN42" i="1"/>
  <c r="AM43" i="1"/>
  <c r="AM41" i="1"/>
  <c r="AM42" i="1"/>
  <c r="AN41" i="1"/>
  <c r="AM67" i="1"/>
  <c r="AN45" i="1"/>
  <c r="AM58" i="1"/>
  <c r="AM45" i="1"/>
  <c r="AN52" i="1"/>
  <c r="AN58" i="1"/>
  <c r="AM52" i="1"/>
  <c r="BC996" i="1" a="1"/>
  <c r="BC996" i="1" s="1"/>
  <c r="BD996" i="1" a="1"/>
  <c r="BD996" i="1" s="1"/>
  <c r="BC993" i="1" a="1"/>
  <c r="BC993" i="1" s="1"/>
  <c r="BD993" i="1" a="1"/>
  <c r="BD993" i="1" s="1"/>
  <c r="BC990" i="1" a="1"/>
  <c r="BC990" i="1" s="1"/>
  <c r="BD990" i="1" a="1"/>
  <c r="BD990" i="1" s="1"/>
  <c r="BC987" i="1" a="1"/>
  <c r="BC987" i="1" s="1"/>
  <c r="BD987" i="1" a="1"/>
  <c r="BD987" i="1" s="1"/>
  <c r="BC984" i="1" a="1"/>
  <c r="BC984" i="1" s="1"/>
  <c r="BD984" i="1" a="1"/>
  <c r="BD984" i="1" s="1"/>
  <c r="BC981" i="1" a="1"/>
  <c r="BC981" i="1" s="1"/>
  <c r="BD981" i="1" a="1"/>
  <c r="BD981" i="1" s="1"/>
  <c r="BC978" i="1" a="1"/>
  <c r="BC978" i="1" s="1"/>
  <c r="BD978" i="1" a="1"/>
  <c r="BD978" i="1" s="1"/>
  <c r="BC975" i="1" a="1"/>
  <c r="BC975" i="1" s="1"/>
  <c r="BD975" i="1" a="1"/>
  <c r="BD975" i="1" s="1"/>
  <c r="BC972" i="1" a="1"/>
  <c r="BC972" i="1" s="1"/>
  <c r="BD972" i="1" a="1"/>
  <c r="BD972" i="1" s="1"/>
  <c r="BC969" i="1" a="1"/>
  <c r="BC969" i="1" s="1"/>
  <c r="BD969" i="1" a="1"/>
  <c r="BD969" i="1" s="1"/>
  <c r="BC966" i="1" a="1"/>
  <c r="BC966" i="1" s="1"/>
  <c r="BD966" i="1" a="1"/>
  <c r="BD966" i="1" s="1"/>
  <c r="BC999" i="1" a="1"/>
  <c r="BC999" i="1" s="1"/>
  <c r="BD999" i="1" a="1"/>
  <c r="BD999" i="1" s="1"/>
  <c r="BC1001" i="1" a="1"/>
  <c r="BC1001" i="1" s="1"/>
  <c r="BD1001" i="1" a="1"/>
  <c r="BD1001" i="1" s="1"/>
  <c r="BC998" i="1" a="1"/>
  <c r="BC998" i="1" s="1"/>
  <c r="BD998" i="1" a="1"/>
  <c r="BD998" i="1" s="1"/>
  <c r="BC995" i="1" a="1"/>
  <c r="BC995" i="1" s="1"/>
  <c r="BD995" i="1" a="1"/>
  <c r="BD995" i="1" s="1"/>
  <c r="BC992" i="1" a="1"/>
  <c r="BC992" i="1" s="1"/>
  <c r="BD992" i="1" a="1"/>
  <c r="BD992" i="1" s="1"/>
  <c r="BC989" i="1" a="1"/>
  <c r="BC989" i="1" s="1"/>
  <c r="BD989" i="1" a="1"/>
  <c r="BD989" i="1" s="1"/>
  <c r="BC986" i="1" a="1"/>
  <c r="BC986" i="1" s="1"/>
  <c r="BD986" i="1" a="1"/>
  <c r="BD986" i="1" s="1"/>
  <c r="BC983" i="1" a="1"/>
  <c r="BC983" i="1" s="1"/>
  <c r="BD983" i="1" a="1"/>
  <c r="BD983" i="1" s="1"/>
  <c r="BC980" i="1" a="1"/>
  <c r="BC980" i="1" s="1"/>
  <c r="BD980" i="1" a="1"/>
  <c r="BD980" i="1" s="1"/>
  <c r="BC977" i="1" a="1"/>
  <c r="BC977" i="1" s="1"/>
  <c r="BD977" i="1" a="1"/>
  <c r="BD977" i="1" s="1"/>
  <c r="BC974" i="1" a="1"/>
  <c r="BC974" i="1" s="1"/>
  <c r="BD974" i="1" a="1"/>
  <c r="BD974" i="1" s="1"/>
  <c r="BC971" i="1" a="1"/>
  <c r="BC971" i="1" s="1"/>
  <c r="BD971" i="1" a="1"/>
  <c r="BD971" i="1" s="1"/>
  <c r="BC968" i="1" a="1"/>
  <c r="BC968" i="1" s="1"/>
  <c r="BD968" i="1" a="1"/>
  <c r="BD968" i="1" s="1"/>
  <c r="BC965" i="1" a="1"/>
  <c r="BC965" i="1" s="1"/>
  <c r="BD965" i="1" a="1"/>
  <c r="BD965" i="1" s="1"/>
  <c r="BC962" i="1" a="1"/>
  <c r="BC962" i="1" s="1"/>
  <c r="BD962" i="1" a="1"/>
  <c r="BD962" i="1" s="1"/>
  <c r="BC959" i="1" a="1"/>
  <c r="BC959" i="1" s="1"/>
  <c r="BD959" i="1" a="1"/>
  <c r="BD959" i="1" s="1"/>
  <c r="BC956" i="1" a="1"/>
  <c r="BC956" i="1" s="1"/>
  <c r="BD956" i="1" a="1"/>
  <c r="BD956" i="1" s="1"/>
  <c r="BC1000" i="1" a="1"/>
  <c r="BC1000" i="1" s="1"/>
  <c r="BD1000" i="1" a="1"/>
  <c r="BD1000" i="1" s="1"/>
  <c r="BC997" i="1" a="1"/>
  <c r="BC997" i="1" s="1"/>
  <c r="BD997" i="1" a="1"/>
  <c r="BD997" i="1" s="1"/>
  <c r="BC994" i="1" a="1"/>
  <c r="BC994" i="1" s="1"/>
  <c r="BD994" i="1" a="1"/>
  <c r="BD994" i="1" s="1"/>
  <c r="BC991" i="1" a="1"/>
  <c r="BC991" i="1" s="1"/>
  <c r="BD991" i="1" a="1"/>
  <c r="BD991" i="1" s="1"/>
  <c r="BC988" i="1" a="1"/>
  <c r="BC988" i="1" s="1"/>
  <c r="BD988" i="1" a="1"/>
  <c r="BD988" i="1" s="1"/>
  <c r="BC985" i="1" a="1"/>
  <c r="BC985" i="1" s="1"/>
  <c r="BD985" i="1" a="1"/>
  <c r="BD985" i="1" s="1"/>
  <c r="BC982" i="1" a="1"/>
  <c r="BC982" i="1" s="1"/>
  <c r="BD982" i="1" a="1"/>
  <c r="BD982" i="1" s="1"/>
  <c r="BC979" i="1" a="1"/>
  <c r="BC979" i="1" s="1"/>
  <c r="BD979" i="1" a="1"/>
  <c r="BD979" i="1" s="1"/>
  <c r="BC976" i="1" a="1"/>
  <c r="BC976" i="1" s="1"/>
  <c r="BD976" i="1" a="1"/>
  <c r="BD976" i="1" s="1"/>
  <c r="BC973" i="1" a="1"/>
  <c r="BC973" i="1" s="1"/>
  <c r="BD973" i="1" a="1"/>
  <c r="BD973" i="1" s="1"/>
  <c r="BC970" i="1" a="1"/>
  <c r="BC970" i="1" s="1"/>
  <c r="BD970" i="1" a="1"/>
  <c r="BD970" i="1" s="1"/>
  <c r="BC967" i="1" a="1"/>
  <c r="BC967" i="1" s="1"/>
  <c r="BD967" i="1" a="1"/>
  <c r="BD967" i="1" s="1"/>
  <c r="BC964" i="1" a="1"/>
  <c r="BC964" i="1" s="1"/>
  <c r="BD964" i="1" a="1"/>
  <c r="BD964" i="1" s="1"/>
  <c r="BC961" i="1" a="1"/>
  <c r="BC961" i="1" s="1"/>
  <c r="BD961" i="1" a="1"/>
  <c r="BD961" i="1" s="1"/>
  <c r="BC958" i="1" a="1"/>
  <c r="BC958" i="1" s="1"/>
  <c r="BD958" i="1" a="1"/>
  <c r="BD958" i="1" s="1"/>
  <c r="BC955" i="1" a="1"/>
  <c r="BC955" i="1" s="1"/>
  <c r="BD955" i="1" a="1"/>
  <c r="BD955" i="1" s="1"/>
  <c r="BC953" i="1" a="1"/>
  <c r="BC953" i="1" s="1"/>
  <c r="BD953" i="1" a="1"/>
  <c r="BD953" i="1" s="1"/>
  <c r="BC950" i="1" a="1"/>
  <c r="BC950" i="1" s="1"/>
  <c r="BD950" i="1" a="1"/>
  <c r="BD950" i="1" s="1"/>
  <c r="BC947" i="1" a="1"/>
  <c r="BC947" i="1" s="1"/>
  <c r="BD947" i="1" a="1"/>
  <c r="BD947" i="1" s="1"/>
  <c r="BC944" i="1" a="1"/>
  <c r="BC944" i="1" s="1"/>
  <c r="BD944" i="1" a="1"/>
  <c r="BD944" i="1" s="1"/>
  <c r="BC941" i="1" a="1"/>
  <c r="BC941" i="1" s="1"/>
  <c r="BD941" i="1" a="1"/>
  <c r="BD941" i="1" s="1"/>
  <c r="BC938" i="1" a="1"/>
  <c r="BC938" i="1" s="1"/>
  <c r="BD938" i="1" a="1"/>
  <c r="BD938" i="1" s="1"/>
  <c r="BC935" i="1" a="1"/>
  <c r="BC935" i="1" s="1"/>
  <c r="BD935" i="1" a="1"/>
  <c r="BD935" i="1" s="1"/>
  <c r="BC932" i="1" a="1"/>
  <c r="BC932" i="1" s="1"/>
  <c r="BD932" i="1" a="1"/>
  <c r="BD932" i="1" s="1"/>
  <c r="BC929" i="1" a="1"/>
  <c r="BC929" i="1" s="1"/>
  <c r="BD929" i="1" a="1"/>
  <c r="BD929" i="1" s="1"/>
  <c r="BC926" i="1" a="1"/>
  <c r="BC926" i="1" s="1"/>
  <c r="BD926" i="1" a="1"/>
  <c r="BD926" i="1" s="1"/>
  <c r="BC923" i="1" a="1"/>
  <c r="BC923" i="1" s="1"/>
  <c r="BD923" i="1" a="1"/>
  <c r="BD923" i="1" s="1"/>
  <c r="BC920" i="1" a="1"/>
  <c r="BC920" i="1" s="1"/>
  <c r="BD920" i="1" a="1"/>
  <c r="BD920" i="1" s="1"/>
  <c r="BC917" i="1" a="1"/>
  <c r="BC917" i="1" s="1"/>
  <c r="BD917" i="1" a="1"/>
  <c r="BD917" i="1" s="1"/>
  <c r="BC914" i="1" a="1"/>
  <c r="BC914" i="1" s="1"/>
  <c r="BD914" i="1" a="1"/>
  <c r="BD914" i="1" s="1"/>
  <c r="BC911" i="1" a="1"/>
  <c r="BC911" i="1" s="1"/>
  <c r="BD911" i="1" a="1"/>
  <c r="BD911" i="1" s="1"/>
  <c r="BC908" i="1" a="1"/>
  <c r="BC908" i="1" s="1"/>
  <c r="BD908" i="1" a="1"/>
  <c r="BD908" i="1" s="1"/>
  <c r="BC905" i="1" a="1"/>
  <c r="BC905" i="1" s="1"/>
  <c r="BD905" i="1" a="1"/>
  <c r="BD905" i="1" s="1"/>
  <c r="BC902" i="1" a="1"/>
  <c r="BC902" i="1" s="1"/>
  <c r="BD902" i="1" a="1"/>
  <c r="BD902" i="1" s="1"/>
  <c r="BC899" i="1" a="1"/>
  <c r="BC899" i="1" s="1"/>
  <c r="BD899" i="1" a="1"/>
  <c r="BD899" i="1" s="1"/>
  <c r="BC896" i="1" a="1"/>
  <c r="BC896" i="1" s="1"/>
  <c r="BD896" i="1" a="1"/>
  <c r="BD896" i="1" s="1"/>
  <c r="BC893" i="1" a="1"/>
  <c r="BC893" i="1" s="1"/>
  <c r="BD893" i="1" a="1"/>
  <c r="BD893" i="1" s="1"/>
  <c r="BC890" i="1" a="1"/>
  <c r="BC890" i="1" s="1"/>
  <c r="BD890" i="1" a="1"/>
  <c r="BD890" i="1" s="1"/>
  <c r="BC887" i="1" a="1"/>
  <c r="BC887" i="1" s="1"/>
  <c r="BD887" i="1" a="1"/>
  <c r="BD887" i="1" s="1"/>
  <c r="BC884" i="1" a="1"/>
  <c r="BC884" i="1" s="1"/>
  <c r="BD884" i="1" a="1"/>
  <c r="BD884" i="1" s="1"/>
  <c r="BC881" i="1" a="1"/>
  <c r="BC881" i="1" s="1"/>
  <c r="BD881" i="1" a="1"/>
  <c r="BD881" i="1" s="1"/>
  <c r="BC878" i="1" a="1"/>
  <c r="BC878" i="1" s="1"/>
  <c r="BD878" i="1" a="1"/>
  <c r="BD878" i="1" s="1"/>
  <c r="BC875" i="1" a="1"/>
  <c r="BC875" i="1" s="1"/>
  <c r="BD875" i="1" a="1"/>
  <c r="BD875" i="1" s="1"/>
  <c r="BC872" i="1" a="1"/>
  <c r="BC872" i="1" s="1"/>
  <c r="BD872" i="1" a="1"/>
  <c r="BD872" i="1" s="1"/>
  <c r="BC869" i="1" a="1"/>
  <c r="BC869" i="1" s="1"/>
  <c r="BD869" i="1" a="1"/>
  <c r="BD869" i="1" s="1"/>
  <c r="BC866" i="1" a="1"/>
  <c r="BC866" i="1" s="1"/>
  <c r="BD866" i="1" a="1"/>
  <c r="BD866" i="1" s="1"/>
  <c r="BC863" i="1" a="1"/>
  <c r="BC863" i="1" s="1"/>
  <c r="BD863" i="1" a="1"/>
  <c r="BD863" i="1" s="1"/>
  <c r="BC860" i="1" a="1"/>
  <c r="BC860" i="1" s="1"/>
  <c r="BD860" i="1" a="1"/>
  <c r="BD860" i="1" s="1"/>
  <c r="BC857" i="1" a="1"/>
  <c r="BC857" i="1" s="1"/>
  <c r="BD857" i="1" a="1"/>
  <c r="BD857" i="1" s="1"/>
  <c r="BC854" i="1" a="1"/>
  <c r="BC854" i="1" s="1"/>
  <c r="BD854" i="1" a="1"/>
  <c r="BD854" i="1" s="1"/>
  <c r="BC851" i="1" a="1"/>
  <c r="BC851" i="1" s="1"/>
  <c r="BD851" i="1" a="1"/>
  <c r="BD851" i="1" s="1"/>
  <c r="BC848" i="1" a="1"/>
  <c r="BC848" i="1" s="1"/>
  <c r="BD848" i="1" a="1"/>
  <c r="BD848" i="1" s="1"/>
  <c r="BC845" i="1" a="1"/>
  <c r="BC845" i="1" s="1"/>
  <c r="BD845" i="1" a="1"/>
  <c r="BD845" i="1" s="1"/>
  <c r="BC842" i="1" a="1"/>
  <c r="BC842" i="1" s="1"/>
  <c r="BD842" i="1" a="1"/>
  <c r="BD842" i="1" s="1"/>
  <c r="BC839" i="1" a="1"/>
  <c r="BC839" i="1" s="1"/>
  <c r="BD839" i="1" a="1"/>
  <c r="BD839" i="1" s="1"/>
  <c r="BC836" i="1" a="1"/>
  <c r="BC836" i="1" s="1"/>
  <c r="BD836" i="1" a="1"/>
  <c r="BD836" i="1" s="1"/>
  <c r="BC833" i="1" a="1"/>
  <c r="BC833" i="1" s="1"/>
  <c r="BD833" i="1" a="1"/>
  <c r="BD833" i="1" s="1"/>
  <c r="BC830" i="1" a="1"/>
  <c r="BC830" i="1" s="1"/>
  <c r="BD830" i="1" a="1"/>
  <c r="BD830" i="1" s="1"/>
  <c r="BC827" i="1" a="1"/>
  <c r="BC827" i="1" s="1"/>
  <c r="BD827" i="1" a="1"/>
  <c r="BD827" i="1" s="1"/>
  <c r="BC824" i="1" a="1"/>
  <c r="BC824" i="1" s="1"/>
  <c r="BD824" i="1" a="1"/>
  <c r="BD824" i="1" s="1"/>
  <c r="BC821" i="1" a="1"/>
  <c r="BC821" i="1" s="1"/>
  <c r="BD821" i="1" a="1"/>
  <c r="BD821" i="1" s="1"/>
  <c r="BC818" i="1" a="1"/>
  <c r="BC818" i="1" s="1"/>
  <c r="BD818" i="1" a="1"/>
  <c r="BD818" i="1" s="1"/>
  <c r="BC815" i="1" a="1"/>
  <c r="BC815" i="1" s="1"/>
  <c r="BD815" i="1" a="1"/>
  <c r="BD815" i="1" s="1"/>
  <c r="BC812" i="1" a="1"/>
  <c r="BC812" i="1" s="1"/>
  <c r="BD812" i="1" a="1"/>
  <c r="BD812" i="1" s="1"/>
  <c r="BC809" i="1" a="1"/>
  <c r="BC809" i="1" s="1"/>
  <c r="BD809" i="1" a="1"/>
  <c r="BD809" i="1" s="1"/>
  <c r="BC806" i="1" a="1"/>
  <c r="BC806" i="1" s="1"/>
  <c r="BD806" i="1" a="1"/>
  <c r="BD806" i="1" s="1"/>
  <c r="BC803" i="1" a="1"/>
  <c r="BC803" i="1" s="1"/>
  <c r="BD803" i="1" a="1"/>
  <c r="BD803" i="1" s="1"/>
  <c r="BC800" i="1" a="1"/>
  <c r="BC800" i="1" s="1"/>
  <c r="BD800" i="1" a="1"/>
  <c r="BD800" i="1" s="1"/>
  <c r="BC797" i="1" a="1"/>
  <c r="BC797" i="1" s="1"/>
  <c r="BD797" i="1" a="1"/>
  <c r="BD797" i="1" s="1"/>
  <c r="BC794" i="1" a="1"/>
  <c r="BC794" i="1" s="1"/>
  <c r="BD794" i="1" a="1"/>
  <c r="BD794" i="1" s="1"/>
  <c r="BC791" i="1" a="1"/>
  <c r="BC791" i="1" s="1"/>
  <c r="BD791" i="1" a="1"/>
  <c r="BD791" i="1" s="1"/>
  <c r="BC788" i="1" a="1"/>
  <c r="BC788" i="1" s="1"/>
  <c r="BD788" i="1" a="1"/>
  <c r="BD788" i="1" s="1"/>
  <c r="BC785" i="1" a="1"/>
  <c r="BC785" i="1" s="1"/>
  <c r="BD785" i="1" a="1"/>
  <c r="BD785" i="1" s="1"/>
  <c r="BC782" i="1" a="1"/>
  <c r="BC782" i="1" s="1"/>
  <c r="BD782" i="1" a="1"/>
  <c r="BD782" i="1" s="1"/>
  <c r="BC779" i="1" a="1"/>
  <c r="BC779" i="1" s="1"/>
  <c r="BD779" i="1" a="1"/>
  <c r="BD779" i="1" s="1"/>
  <c r="BC776" i="1" a="1"/>
  <c r="BC776" i="1" s="1"/>
  <c r="BD776" i="1" a="1"/>
  <c r="BD776" i="1" s="1"/>
  <c r="BC773" i="1" a="1"/>
  <c r="BC773" i="1" s="1"/>
  <c r="BD773" i="1" a="1"/>
  <c r="BD773" i="1" s="1"/>
  <c r="BC770" i="1" a="1"/>
  <c r="BC770" i="1" s="1"/>
  <c r="BD770" i="1" a="1"/>
  <c r="BD770" i="1" s="1"/>
  <c r="BC767" i="1" a="1"/>
  <c r="BC767" i="1" s="1"/>
  <c r="BD767" i="1" a="1"/>
  <c r="BD767" i="1" s="1"/>
  <c r="BC764" i="1" a="1"/>
  <c r="BC764" i="1" s="1"/>
  <c r="BD764" i="1" a="1"/>
  <c r="BD764" i="1" s="1"/>
  <c r="BC761" i="1" a="1"/>
  <c r="BC761" i="1" s="1"/>
  <c r="BD761" i="1" a="1"/>
  <c r="BD761" i="1" s="1"/>
  <c r="BC758" i="1" a="1"/>
  <c r="BC758" i="1" s="1"/>
  <c r="BD758" i="1" a="1"/>
  <c r="BD758" i="1" s="1"/>
  <c r="BC755" i="1" a="1"/>
  <c r="BC755" i="1" s="1"/>
  <c r="BD755" i="1" a="1"/>
  <c r="BD755" i="1" s="1"/>
  <c r="BC752" i="1" a="1"/>
  <c r="BC752" i="1" s="1"/>
  <c r="BD752" i="1" a="1"/>
  <c r="BD752" i="1" s="1"/>
  <c r="BC749" i="1" a="1"/>
  <c r="BC749" i="1" s="1"/>
  <c r="BD749" i="1" a="1"/>
  <c r="BD749" i="1" s="1"/>
  <c r="BC746" i="1" a="1"/>
  <c r="BC746" i="1" s="1"/>
  <c r="BD746" i="1" a="1"/>
  <c r="BD746" i="1" s="1"/>
  <c r="BC743" i="1" a="1"/>
  <c r="BC743" i="1" s="1"/>
  <c r="BD743" i="1" a="1"/>
  <c r="BD743" i="1" s="1"/>
  <c r="BC740" i="1" a="1"/>
  <c r="BC740" i="1" s="1"/>
  <c r="BD740" i="1" a="1"/>
  <c r="BD740" i="1" s="1"/>
  <c r="BC737" i="1" a="1"/>
  <c r="BC737" i="1" s="1"/>
  <c r="BD737" i="1" a="1"/>
  <c r="BD737" i="1" s="1"/>
  <c r="BC734" i="1" a="1"/>
  <c r="BC734" i="1" s="1"/>
  <c r="BD734" i="1" a="1"/>
  <c r="BD734" i="1" s="1"/>
  <c r="BC731" i="1" a="1"/>
  <c r="BC731" i="1" s="1"/>
  <c r="BD731" i="1" a="1"/>
  <c r="BD731" i="1" s="1"/>
  <c r="BC728" i="1" a="1"/>
  <c r="BC728" i="1" s="1"/>
  <c r="BD728" i="1" a="1"/>
  <c r="BD728" i="1" s="1"/>
  <c r="BC725" i="1" a="1"/>
  <c r="BC725" i="1" s="1"/>
  <c r="BD725" i="1" a="1"/>
  <c r="BD725" i="1" s="1"/>
  <c r="BC722" i="1" a="1"/>
  <c r="BC722" i="1" s="1"/>
  <c r="BD722" i="1" a="1"/>
  <c r="BD722" i="1" s="1"/>
  <c r="BC719" i="1" a="1"/>
  <c r="BC719" i="1" s="1"/>
  <c r="BD719" i="1" a="1"/>
  <c r="BD719" i="1" s="1"/>
  <c r="BC716" i="1" a="1"/>
  <c r="BC716" i="1" s="1"/>
  <c r="BD716" i="1" a="1"/>
  <c r="BD716" i="1" s="1"/>
  <c r="BC713" i="1" a="1"/>
  <c r="BC713" i="1" s="1"/>
  <c r="BD713" i="1" a="1"/>
  <c r="BD713" i="1" s="1"/>
  <c r="BC710" i="1" a="1"/>
  <c r="BC710" i="1" s="1"/>
  <c r="BD710" i="1" a="1"/>
  <c r="BD710" i="1" s="1"/>
  <c r="BC707" i="1" a="1"/>
  <c r="BC707" i="1" s="1"/>
  <c r="BD707" i="1" a="1"/>
  <c r="BD707" i="1" s="1"/>
  <c r="BC704" i="1" a="1"/>
  <c r="BC704" i="1" s="1"/>
  <c r="BD704" i="1" a="1"/>
  <c r="BD704" i="1" s="1"/>
  <c r="BC701" i="1" a="1"/>
  <c r="BC701" i="1" s="1"/>
  <c r="BD701" i="1" a="1"/>
  <c r="BD701" i="1" s="1"/>
  <c r="BC698" i="1" a="1"/>
  <c r="BC698" i="1" s="1"/>
  <c r="BD698" i="1" a="1"/>
  <c r="BD698" i="1" s="1"/>
  <c r="BC695" i="1" a="1"/>
  <c r="BC695" i="1" s="1"/>
  <c r="BD695" i="1" a="1"/>
  <c r="BD695" i="1" s="1"/>
  <c r="BC692" i="1" a="1"/>
  <c r="BC692" i="1" s="1"/>
  <c r="BD692" i="1" a="1"/>
  <c r="BD692" i="1" s="1"/>
  <c r="BC689" i="1" a="1"/>
  <c r="BC689" i="1" s="1"/>
  <c r="BD689" i="1" a="1"/>
  <c r="BD689" i="1" s="1"/>
  <c r="BC686" i="1" a="1"/>
  <c r="BC686" i="1" s="1"/>
  <c r="BD686" i="1" a="1"/>
  <c r="BD686" i="1" s="1"/>
  <c r="BC683" i="1" a="1"/>
  <c r="BC683" i="1" s="1"/>
  <c r="BD683" i="1" a="1"/>
  <c r="BD683" i="1" s="1"/>
  <c r="BC680" i="1" a="1"/>
  <c r="BC680" i="1" s="1"/>
  <c r="BD680" i="1" a="1"/>
  <c r="BD680" i="1" s="1"/>
  <c r="BC677" i="1" a="1"/>
  <c r="BC677" i="1" s="1"/>
  <c r="BD677" i="1" a="1"/>
  <c r="BD677" i="1" s="1"/>
  <c r="BC674" i="1" a="1"/>
  <c r="BC674" i="1" s="1"/>
  <c r="BD674" i="1" a="1"/>
  <c r="BD674" i="1" s="1"/>
  <c r="BC671" i="1" a="1"/>
  <c r="BC671" i="1" s="1"/>
  <c r="BD671" i="1" a="1"/>
  <c r="BD671" i="1" s="1"/>
  <c r="BC668" i="1" a="1"/>
  <c r="BC668" i="1" s="1"/>
  <c r="BD668" i="1" a="1"/>
  <c r="BD668" i="1" s="1"/>
  <c r="BC665" i="1" a="1"/>
  <c r="BC665" i="1" s="1"/>
  <c r="BD665" i="1" a="1"/>
  <c r="BD665" i="1" s="1"/>
  <c r="BC662" i="1" a="1"/>
  <c r="BC662" i="1" s="1"/>
  <c r="BD662" i="1" a="1"/>
  <c r="BD662" i="1" s="1"/>
  <c r="BC659" i="1" a="1"/>
  <c r="BC659" i="1" s="1"/>
  <c r="BD659" i="1" a="1"/>
  <c r="BD659" i="1" s="1"/>
  <c r="BC656" i="1" a="1"/>
  <c r="BC656" i="1" s="1"/>
  <c r="BD656" i="1" a="1"/>
  <c r="BD656" i="1" s="1"/>
  <c r="BC653" i="1" a="1"/>
  <c r="BC653" i="1" s="1"/>
  <c r="BD653" i="1" a="1"/>
  <c r="BD653" i="1" s="1"/>
  <c r="BC650" i="1" a="1"/>
  <c r="BC650" i="1" s="1"/>
  <c r="BD650" i="1" a="1"/>
  <c r="BD650" i="1" s="1"/>
  <c r="BC647" i="1" a="1"/>
  <c r="BC647" i="1" s="1"/>
  <c r="BD647" i="1" a="1"/>
  <c r="BD647" i="1" s="1"/>
  <c r="BC644" i="1" a="1"/>
  <c r="BC644" i="1" s="1"/>
  <c r="BD644" i="1" a="1"/>
  <c r="BD644" i="1" s="1"/>
  <c r="BC641" i="1" a="1"/>
  <c r="BC641" i="1" s="1"/>
  <c r="BD641" i="1" a="1"/>
  <c r="BD641" i="1" s="1"/>
  <c r="BC638" i="1" a="1"/>
  <c r="BC638" i="1" s="1"/>
  <c r="BD638" i="1" a="1"/>
  <c r="BD638" i="1" s="1"/>
  <c r="BC635" i="1" a="1"/>
  <c r="BC635" i="1" s="1"/>
  <c r="BD635" i="1" a="1"/>
  <c r="BD635" i="1" s="1"/>
  <c r="BC632" i="1" a="1"/>
  <c r="BC632" i="1" s="1"/>
  <c r="BD632" i="1" a="1"/>
  <c r="BD632" i="1" s="1"/>
  <c r="BC629" i="1" a="1"/>
  <c r="BC629" i="1" s="1"/>
  <c r="BD629" i="1" a="1"/>
  <c r="BD629" i="1" s="1"/>
  <c r="BC626" i="1" a="1"/>
  <c r="BC626" i="1" s="1"/>
  <c r="BD626" i="1" a="1"/>
  <c r="BD626" i="1" s="1"/>
  <c r="BC623" i="1" a="1"/>
  <c r="BC623" i="1" s="1"/>
  <c r="BD623" i="1" a="1"/>
  <c r="BD623" i="1" s="1"/>
  <c r="BC620" i="1" a="1"/>
  <c r="BC620" i="1" s="1"/>
  <c r="BD620" i="1" a="1"/>
  <c r="BD620" i="1" s="1"/>
  <c r="BC617" i="1" a="1"/>
  <c r="BC617" i="1" s="1"/>
  <c r="BD617" i="1" a="1"/>
  <c r="BD617" i="1" s="1"/>
  <c r="BC614" i="1" a="1"/>
  <c r="BC614" i="1" s="1"/>
  <c r="BD614" i="1" a="1"/>
  <c r="BD614" i="1" s="1"/>
  <c r="BC611" i="1" a="1"/>
  <c r="BC611" i="1" s="1"/>
  <c r="BD611" i="1" a="1"/>
  <c r="BD611" i="1" s="1"/>
  <c r="BC608" i="1" a="1"/>
  <c r="BC608" i="1" s="1"/>
  <c r="BD608" i="1" a="1"/>
  <c r="BD608" i="1" s="1"/>
  <c r="BC606" i="1" a="1"/>
  <c r="BC606" i="1" s="1"/>
  <c r="BD606" i="1" a="1"/>
  <c r="BD606" i="1" s="1"/>
  <c r="BC603" i="1" a="1"/>
  <c r="BC603" i="1" s="1"/>
  <c r="BD603" i="1" a="1"/>
  <c r="BD603" i="1" s="1"/>
  <c r="BC598" i="1" a="1"/>
  <c r="BC598" i="1" s="1"/>
  <c r="BD598" i="1" a="1"/>
  <c r="BD598" i="1" s="1"/>
  <c r="BC595" i="1" a="1"/>
  <c r="BC595" i="1" s="1"/>
  <c r="BD595" i="1" a="1"/>
  <c r="BD595" i="1" s="1"/>
  <c r="BC590" i="1" a="1"/>
  <c r="BC590" i="1" s="1"/>
  <c r="BD590" i="1" a="1"/>
  <c r="BD590" i="1" s="1"/>
  <c r="BC587" i="1" a="1"/>
  <c r="BC587" i="1" s="1"/>
  <c r="BD587" i="1" a="1"/>
  <c r="BD587" i="1" s="1"/>
  <c r="BC585" i="1" a="1"/>
  <c r="BC585" i="1" s="1"/>
  <c r="BD585" i="1" a="1"/>
  <c r="BD585" i="1" s="1"/>
  <c r="BC583" i="1" a="1"/>
  <c r="BC583" i="1" s="1"/>
  <c r="BD583" i="1" a="1"/>
  <c r="BD583" i="1" s="1"/>
  <c r="BC580" i="1" a="1"/>
  <c r="BC580" i="1" s="1"/>
  <c r="BD580" i="1" a="1"/>
  <c r="BD580" i="1" s="1"/>
  <c r="BC577" i="1" a="1"/>
  <c r="BC577" i="1" s="1"/>
  <c r="BD577" i="1" a="1"/>
  <c r="BD577" i="1" s="1"/>
  <c r="BC574" i="1" a="1"/>
  <c r="BC574" i="1" s="1"/>
  <c r="BD574" i="1" a="1"/>
  <c r="BD574" i="1" s="1"/>
  <c r="BC571" i="1" a="1"/>
  <c r="BC571" i="1" s="1"/>
  <c r="BD571" i="1" a="1"/>
  <c r="BD571" i="1" s="1"/>
  <c r="BC568" i="1" a="1"/>
  <c r="BC568" i="1" s="1"/>
  <c r="BD568" i="1" a="1"/>
  <c r="BD568" i="1" s="1"/>
  <c r="BC565" i="1" a="1"/>
  <c r="BC565" i="1" s="1"/>
  <c r="BD565" i="1" a="1"/>
  <c r="BD565" i="1" s="1"/>
  <c r="BC560" i="1" a="1"/>
  <c r="BC560" i="1" s="1"/>
  <c r="BD560" i="1" a="1"/>
  <c r="BD560" i="1" s="1"/>
  <c r="BC558" i="1" a="1"/>
  <c r="BC558" i="1" s="1"/>
  <c r="BD558" i="1" a="1"/>
  <c r="BD558" i="1" s="1"/>
  <c r="BC555" i="1" a="1"/>
  <c r="BC555" i="1" s="1"/>
  <c r="BD555" i="1" a="1"/>
  <c r="BD555" i="1" s="1"/>
  <c r="BC552" i="1" a="1"/>
  <c r="BC552" i="1" s="1"/>
  <c r="BD552" i="1" a="1"/>
  <c r="BD552" i="1" s="1"/>
  <c r="BC549" i="1" a="1"/>
  <c r="BC549" i="1" s="1"/>
  <c r="BD549" i="1" a="1"/>
  <c r="BD549" i="1" s="1"/>
  <c r="BC546" i="1" a="1"/>
  <c r="BC546" i="1" s="1"/>
  <c r="BD546" i="1" a="1"/>
  <c r="BD546" i="1" s="1"/>
  <c r="BC543" i="1" a="1"/>
  <c r="BC543" i="1" s="1"/>
  <c r="BD543" i="1" a="1"/>
  <c r="BD543" i="1" s="1"/>
  <c r="BC540" i="1" a="1"/>
  <c r="BC540" i="1" s="1"/>
  <c r="BD540" i="1" a="1"/>
  <c r="BD540" i="1" s="1"/>
  <c r="BC537" i="1" a="1"/>
  <c r="BC537" i="1" s="1"/>
  <c r="BD537" i="1" a="1"/>
  <c r="BD537" i="1" s="1"/>
  <c r="BC534" i="1" a="1"/>
  <c r="BC534" i="1" s="1"/>
  <c r="BD534" i="1" a="1"/>
  <c r="BD534" i="1" s="1"/>
  <c r="BC531" i="1" a="1"/>
  <c r="BC531" i="1" s="1"/>
  <c r="BD531" i="1" a="1"/>
  <c r="BD531" i="1" s="1"/>
  <c r="BC528" i="1" a="1"/>
  <c r="BC528" i="1" s="1"/>
  <c r="BD528" i="1" a="1"/>
  <c r="BD528" i="1" s="1"/>
  <c r="BC525" i="1" a="1"/>
  <c r="BC525" i="1" s="1"/>
  <c r="BD525" i="1" a="1"/>
  <c r="BD525" i="1" s="1"/>
  <c r="BC522" i="1" a="1"/>
  <c r="BC522" i="1" s="1"/>
  <c r="BD522" i="1" a="1"/>
  <c r="BD522" i="1" s="1"/>
  <c r="BC519" i="1" a="1"/>
  <c r="BC519" i="1" s="1"/>
  <c r="BD519" i="1" a="1"/>
  <c r="BD519" i="1" s="1"/>
  <c r="BC516" i="1" a="1"/>
  <c r="BC516" i="1" s="1"/>
  <c r="BD516" i="1" a="1"/>
  <c r="BD516" i="1" s="1"/>
  <c r="BC513" i="1" a="1"/>
  <c r="BC513" i="1" s="1"/>
  <c r="BD513" i="1" a="1"/>
  <c r="BD513" i="1" s="1"/>
  <c r="BC510" i="1" a="1"/>
  <c r="BC510" i="1" s="1"/>
  <c r="BD510" i="1" a="1"/>
  <c r="BD510" i="1" s="1"/>
  <c r="BC507" i="1" a="1"/>
  <c r="BC507" i="1" s="1"/>
  <c r="BD507" i="1" a="1"/>
  <c r="BD507" i="1" s="1"/>
  <c r="BC504" i="1" a="1"/>
  <c r="BC504" i="1" s="1"/>
  <c r="BD504" i="1" a="1"/>
  <c r="BD504" i="1" s="1"/>
  <c r="BC501" i="1" a="1"/>
  <c r="BC501" i="1" s="1"/>
  <c r="BD501" i="1" a="1"/>
  <c r="BD501" i="1" s="1"/>
  <c r="BC498" i="1" a="1"/>
  <c r="BC498" i="1" s="1"/>
  <c r="BD498" i="1" a="1"/>
  <c r="BD498" i="1" s="1"/>
  <c r="BC495" i="1" a="1"/>
  <c r="BC495" i="1" s="1"/>
  <c r="BD495" i="1" a="1"/>
  <c r="BD495" i="1" s="1"/>
  <c r="BC492" i="1" a="1"/>
  <c r="BC492" i="1" s="1"/>
  <c r="BD492" i="1" a="1"/>
  <c r="BD492" i="1" s="1"/>
  <c r="BC489" i="1" a="1"/>
  <c r="BC489" i="1" s="1"/>
  <c r="BD489" i="1" a="1"/>
  <c r="BD489" i="1" s="1"/>
  <c r="BC486" i="1" a="1"/>
  <c r="BC486" i="1" s="1"/>
  <c r="BD486" i="1" a="1"/>
  <c r="BD486" i="1" s="1"/>
  <c r="BC483" i="1" a="1"/>
  <c r="BC483" i="1" s="1"/>
  <c r="BD483" i="1" a="1"/>
  <c r="BD483" i="1" s="1"/>
  <c r="BC480" i="1" a="1"/>
  <c r="BC480" i="1" s="1"/>
  <c r="BD480" i="1" a="1"/>
  <c r="BD480" i="1" s="1"/>
  <c r="BC477" i="1" a="1"/>
  <c r="BC477" i="1" s="1"/>
  <c r="BD477" i="1" a="1"/>
  <c r="BD477" i="1" s="1"/>
  <c r="BC474" i="1" a="1"/>
  <c r="BC474" i="1" s="1"/>
  <c r="BD474" i="1" a="1"/>
  <c r="BD474" i="1" s="1"/>
  <c r="BC471" i="1" a="1"/>
  <c r="BC471" i="1" s="1"/>
  <c r="BD471" i="1" a="1"/>
  <c r="BD471" i="1" s="1"/>
  <c r="BC468" i="1" a="1"/>
  <c r="BC468" i="1" s="1"/>
  <c r="BD468" i="1" a="1"/>
  <c r="BD468" i="1" s="1"/>
  <c r="BC465" i="1" a="1"/>
  <c r="BC465" i="1" s="1"/>
  <c r="BD465" i="1" a="1"/>
  <c r="BD465" i="1" s="1"/>
  <c r="BC462" i="1" a="1"/>
  <c r="BC462" i="1" s="1"/>
  <c r="BD462" i="1" a="1"/>
  <c r="BD462" i="1" s="1"/>
  <c r="BC459" i="1" a="1"/>
  <c r="BC459" i="1" s="1"/>
  <c r="BD459" i="1" a="1"/>
  <c r="BD459" i="1" s="1"/>
  <c r="BC456" i="1" a="1"/>
  <c r="BC456" i="1" s="1"/>
  <c r="BD456" i="1" a="1"/>
  <c r="BD456" i="1" s="1"/>
  <c r="BC453" i="1" a="1"/>
  <c r="BC453" i="1" s="1"/>
  <c r="BD453" i="1" a="1"/>
  <c r="BD453" i="1" s="1"/>
  <c r="BC450" i="1" a="1"/>
  <c r="BC450" i="1" s="1"/>
  <c r="BD450" i="1" a="1"/>
  <c r="BD450" i="1" s="1"/>
  <c r="BC447" i="1" a="1"/>
  <c r="BC447" i="1" s="1"/>
  <c r="BD447" i="1" a="1"/>
  <c r="BD447" i="1" s="1"/>
  <c r="BC444" i="1" a="1"/>
  <c r="BC444" i="1" s="1"/>
  <c r="BD444" i="1" a="1"/>
  <c r="BD444" i="1" s="1"/>
  <c r="BC441" i="1" a="1"/>
  <c r="BC441" i="1" s="1"/>
  <c r="BD441" i="1" a="1"/>
  <c r="BD441" i="1" s="1"/>
  <c r="BC438" i="1" a="1"/>
  <c r="BC438" i="1" s="1"/>
  <c r="BD438" i="1" a="1"/>
  <c r="BD438" i="1" s="1"/>
  <c r="BC436" i="1" a="1"/>
  <c r="BC436" i="1" s="1"/>
  <c r="BD436" i="1" a="1"/>
  <c r="BD436" i="1" s="1"/>
  <c r="BC433" i="1" a="1"/>
  <c r="BC433" i="1" s="1"/>
  <c r="BD433" i="1" a="1"/>
  <c r="BD433" i="1" s="1"/>
  <c r="BC430" i="1" a="1"/>
  <c r="BC430" i="1" s="1"/>
  <c r="BD430" i="1" a="1"/>
  <c r="BD430" i="1" s="1"/>
  <c r="BC428" i="1" a="1"/>
  <c r="BC428" i="1" s="1"/>
  <c r="BD428" i="1" a="1"/>
  <c r="BD428" i="1" s="1"/>
  <c r="BC425" i="1" a="1"/>
  <c r="BC425" i="1" s="1"/>
  <c r="BD425" i="1" a="1"/>
  <c r="BD425" i="1" s="1"/>
  <c r="BC422" i="1" a="1"/>
  <c r="BC422" i="1" s="1"/>
  <c r="BD422" i="1" a="1"/>
  <c r="BD422" i="1" s="1"/>
  <c r="BC417" i="1" a="1"/>
  <c r="BC417" i="1" s="1"/>
  <c r="BD417" i="1" a="1"/>
  <c r="BD417" i="1" s="1"/>
  <c r="BC414" i="1" a="1"/>
  <c r="BC414" i="1" s="1"/>
  <c r="BD414" i="1" a="1"/>
  <c r="BD414" i="1" s="1"/>
  <c r="BC411" i="1" a="1"/>
  <c r="BC411" i="1" s="1"/>
  <c r="BD411" i="1" a="1"/>
  <c r="BD411" i="1" s="1"/>
  <c r="BC409" i="1" a="1"/>
  <c r="BC409" i="1" s="1"/>
  <c r="BD409" i="1" a="1"/>
  <c r="BD409" i="1" s="1"/>
  <c r="BC406" i="1" a="1"/>
  <c r="BC406" i="1" s="1"/>
  <c r="BD406" i="1" a="1"/>
  <c r="BD406" i="1" s="1"/>
  <c r="BC403" i="1" a="1"/>
  <c r="BC403" i="1" s="1"/>
  <c r="BD403" i="1" a="1"/>
  <c r="BD403" i="1" s="1"/>
  <c r="BC401" i="1" a="1"/>
  <c r="BC401" i="1" s="1"/>
  <c r="BD401" i="1" a="1"/>
  <c r="BD401" i="1" s="1"/>
  <c r="BC398" i="1" a="1"/>
  <c r="BC398" i="1" s="1"/>
  <c r="BD398" i="1" a="1"/>
  <c r="BD398" i="1" s="1"/>
  <c r="BC395" i="1" a="1"/>
  <c r="BC395" i="1" s="1"/>
  <c r="BD395" i="1" a="1"/>
  <c r="BD395" i="1" s="1"/>
  <c r="BC392" i="1" a="1"/>
  <c r="BC392" i="1" s="1"/>
  <c r="BD392" i="1" a="1"/>
  <c r="BD392" i="1" s="1"/>
  <c r="BC387" i="1" a="1"/>
  <c r="BC387" i="1" s="1"/>
  <c r="BD387" i="1" a="1"/>
  <c r="BD387" i="1" s="1"/>
  <c r="BC384" i="1" a="1"/>
  <c r="BC384" i="1" s="1"/>
  <c r="BD384" i="1" a="1"/>
  <c r="BD384" i="1" s="1"/>
  <c r="BC381" i="1" a="1"/>
  <c r="BC381" i="1" s="1"/>
  <c r="BD381" i="1" a="1"/>
  <c r="BD381" i="1" s="1"/>
  <c r="BC378" i="1" a="1"/>
  <c r="BC378" i="1" s="1"/>
  <c r="BD378" i="1" a="1"/>
  <c r="BD378" i="1" s="1"/>
  <c r="BC375" i="1" a="1"/>
  <c r="BC375" i="1" s="1"/>
  <c r="BD375" i="1" a="1"/>
  <c r="BD375" i="1" s="1"/>
  <c r="BC372" i="1" a="1"/>
  <c r="BC372" i="1" s="1"/>
  <c r="BD372" i="1" a="1"/>
  <c r="BD372" i="1" s="1"/>
  <c r="BC369" i="1" a="1"/>
  <c r="BC369" i="1" s="1"/>
  <c r="BD369" i="1" a="1"/>
  <c r="BD369" i="1" s="1"/>
  <c r="BC365" i="1" a="1"/>
  <c r="BC365" i="1" s="1"/>
  <c r="BD365" i="1" a="1"/>
  <c r="BD365" i="1" s="1"/>
  <c r="BC362" i="1" a="1"/>
  <c r="BC362" i="1" s="1"/>
  <c r="BD362" i="1" a="1"/>
  <c r="BD362" i="1" s="1"/>
  <c r="BC359" i="1" a="1"/>
  <c r="BC359" i="1" s="1"/>
  <c r="BD359" i="1" a="1"/>
  <c r="BD359" i="1" s="1"/>
  <c r="BC357" i="1" a="1"/>
  <c r="BC357" i="1" s="1"/>
  <c r="BD357" i="1" a="1"/>
  <c r="BD357" i="1" s="1"/>
  <c r="BC354" i="1" a="1"/>
  <c r="BC354" i="1" s="1"/>
  <c r="BD354" i="1" a="1"/>
  <c r="BD354" i="1" s="1"/>
  <c r="BC351" i="1" a="1"/>
  <c r="BC351" i="1" s="1"/>
  <c r="BD351" i="1" a="1"/>
  <c r="BD351" i="1" s="1"/>
  <c r="BC348" i="1" a="1"/>
  <c r="BC348" i="1" s="1"/>
  <c r="BD348" i="1" a="1"/>
  <c r="BD348" i="1" s="1"/>
  <c r="BC345" i="1" a="1"/>
  <c r="BC345" i="1" s="1"/>
  <c r="BD345" i="1" a="1"/>
  <c r="BD345" i="1" s="1"/>
  <c r="BC342" i="1" a="1"/>
  <c r="BC342" i="1" s="1"/>
  <c r="BD342" i="1" a="1"/>
  <c r="BD342" i="1" s="1"/>
  <c r="BC340" i="1" a="1"/>
  <c r="BC340" i="1" s="1"/>
  <c r="BD340" i="1" a="1"/>
  <c r="BD340" i="1" s="1"/>
  <c r="BC337" i="1" a="1"/>
  <c r="BC337" i="1" s="1"/>
  <c r="BD337" i="1" a="1"/>
  <c r="BD337" i="1" s="1"/>
  <c r="BC334" i="1" a="1"/>
  <c r="BC334" i="1" s="1"/>
  <c r="BD334" i="1" a="1"/>
  <c r="BD334" i="1" s="1"/>
  <c r="BC331" i="1" a="1"/>
  <c r="BC331" i="1" s="1"/>
  <c r="BD331" i="1" a="1"/>
  <c r="BD331" i="1" s="1"/>
  <c r="BC328" i="1" a="1"/>
  <c r="BC328" i="1" s="1"/>
  <c r="BD328" i="1" a="1"/>
  <c r="BD328" i="1" s="1"/>
  <c r="BC325" i="1" a="1"/>
  <c r="BC325" i="1" s="1"/>
  <c r="BD325" i="1" a="1"/>
  <c r="BD325" i="1" s="1"/>
  <c r="BC322" i="1" a="1"/>
  <c r="BC322" i="1" s="1"/>
  <c r="BD322" i="1" a="1"/>
  <c r="BD322" i="1" s="1"/>
  <c r="BC319" i="1" a="1"/>
  <c r="BC319" i="1" s="1"/>
  <c r="BD319" i="1" a="1"/>
  <c r="BD319" i="1" s="1"/>
  <c r="BC314" i="1" a="1"/>
  <c r="BC314" i="1" s="1"/>
  <c r="BD314" i="1" a="1"/>
  <c r="BD314" i="1" s="1"/>
  <c r="BC311" i="1" a="1"/>
  <c r="BC311" i="1" s="1"/>
  <c r="BD311" i="1" a="1"/>
  <c r="BD311" i="1" s="1"/>
  <c r="BC308" i="1" a="1"/>
  <c r="BC308" i="1" s="1"/>
  <c r="BD308" i="1" a="1"/>
  <c r="BD308" i="1" s="1"/>
  <c r="BC306" i="1" a="1"/>
  <c r="BC306" i="1" s="1"/>
  <c r="BD306" i="1" a="1"/>
  <c r="BD306" i="1" s="1"/>
  <c r="BC303" i="1" a="1"/>
  <c r="BC303" i="1" s="1"/>
  <c r="BD303" i="1" a="1"/>
  <c r="BD303" i="1" s="1"/>
  <c r="BC300" i="1" a="1"/>
  <c r="BC300" i="1" s="1"/>
  <c r="BD300" i="1" a="1"/>
  <c r="BD300" i="1" s="1"/>
  <c r="BC298" i="1" a="1"/>
  <c r="BC298" i="1" s="1"/>
  <c r="BD298" i="1" a="1"/>
  <c r="BD298" i="1" s="1"/>
  <c r="BC295" i="1" a="1"/>
  <c r="BC295" i="1" s="1"/>
  <c r="BD295" i="1" a="1"/>
  <c r="BD295" i="1" s="1"/>
  <c r="BC292" i="1" a="1"/>
  <c r="BC292" i="1" s="1"/>
  <c r="BD292" i="1" a="1"/>
  <c r="BD292" i="1" s="1"/>
  <c r="BC289" i="1" a="1"/>
  <c r="BC289" i="1" s="1"/>
  <c r="BD289" i="1" a="1"/>
  <c r="BD289" i="1" s="1"/>
  <c r="BC286" i="1" a="1"/>
  <c r="BC286" i="1" s="1"/>
  <c r="BD286" i="1" a="1"/>
  <c r="BD286" i="1" s="1"/>
  <c r="BC283" i="1" a="1"/>
  <c r="BC283" i="1" s="1"/>
  <c r="BD283" i="1" a="1"/>
  <c r="BD283" i="1" s="1"/>
  <c r="BC281" i="1" a="1"/>
  <c r="BC281" i="1" s="1"/>
  <c r="BD281" i="1" a="1"/>
  <c r="BD281" i="1" s="1"/>
  <c r="BC278" i="1" a="1"/>
  <c r="BC278" i="1" s="1"/>
  <c r="BD278" i="1" a="1"/>
  <c r="BD278" i="1" s="1"/>
  <c r="BC273" i="1" a="1"/>
  <c r="BC273" i="1" s="1"/>
  <c r="BD273" i="1" a="1"/>
  <c r="BD273" i="1" s="1"/>
  <c r="BC270" i="1" a="1"/>
  <c r="BC270" i="1" s="1"/>
  <c r="BD270" i="1" a="1"/>
  <c r="BD270" i="1" s="1"/>
  <c r="BC267" i="1" a="1"/>
  <c r="BC267" i="1" s="1"/>
  <c r="BD267" i="1" a="1"/>
  <c r="BD267" i="1" s="1"/>
  <c r="BC264" i="1" a="1"/>
  <c r="BC264" i="1" s="1"/>
  <c r="BD264" i="1" a="1"/>
  <c r="BD264" i="1" s="1"/>
  <c r="BC262" i="1" a="1"/>
  <c r="BC262" i="1" s="1"/>
  <c r="BD262" i="1" a="1"/>
  <c r="BD262" i="1" s="1"/>
  <c r="BC259" i="1" a="1"/>
  <c r="BC259" i="1" s="1"/>
  <c r="BD259" i="1" a="1"/>
  <c r="BD259" i="1" s="1"/>
  <c r="BC256" i="1" a="1"/>
  <c r="BC256" i="1" s="1"/>
  <c r="BD256" i="1" a="1"/>
  <c r="BD256" i="1" s="1"/>
  <c r="BC253" i="1" a="1"/>
  <c r="BC253" i="1" s="1"/>
  <c r="BD253" i="1" a="1"/>
  <c r="BD253" i="1" s="1"/>
  <c r="BC250" i="1" a="1"/>
  <c r="BC250" i="1" s="1"/>
  <c r="BD250" i="1" a="1"/>
  <c r="BD250" i="1" s="1"/>
  <c r="BC247" i="1" a="1"/>
  <c r="BC247" i="1" s="1"/>
  <c r="BD247" i="1" a="1"/>
  <c r="BD247" i="1" s="1"/>
  <c r="BC244" i="1" a="1"/>
  <c r="BC244" i="1" s="1"/>
  <c r="BD244" i="1" a="1"/>
  <c r="BD244" i="1" s="1"/>
  <c r="BC241" i="1" a="1"/>
  <c r="BC241" i="1" s="1"/>
  <c r="BD241" i="1" a="1"/>
  <c r="BD241" i="1" s="1"/>
  <c r="BC238" i="1" a="1"/>
  <c r="BC238" i="1" s="1"/>
  <c r="BD238" i="1" a="1"/>
  <c r="BD238" i="1" s="1"/>
  <c r="BC235" i="1" a="1"/>
  <c r="BC235" i="1" s="1"/>
  <c r="BD235" i="1" a="1"/>
  <c r="BD235" i="1" s="1"/>
  <c r="BC232" i="1" a="1"/>
  <c r="BC232" i="1" s="1"/>
  <c r="BD232" i="1" a="1"/>
  <c r="BD232" i="1" s="1"/>
  <c r="BC229" i="1" a="1"/>
  <c r="BC229" i="1" s="1"/>
  <c r="BD229" i="1" a="1"/>
  <c r="BD229" i="1" s="1"/>
  <c r="BC226" i="1" a="1"/>
  <c r="BC226" i="1" s="1"/>
  <c r="BD226" i="1" a="1"/>
  <c r="BD226" i="1" s="1"/>
  <c r="BC221" i="1" a="1"/>
  <c r="BC221" i="1" s="1"/>
  <c r="BD221" i="1" a="1"/>
  <c r="BD221" i="1" s="1"/>
  <c r="BC217" i="1" a="1"/>
  <c r="BC217" i="1" s="1"/>
  <c r="BD217" i="1" a="1"/>
  <c r="BD217" i="1" s="1"/>
  <c r="BC952" i="1" a="1"/>
  <c r="BC952" i="1" s="1"/>
  <c r="BD952" i="1" a="1"/>
  <c r="BD952" i="1" s="1"/>
  <c r="BC949" i="1" a="1"/>
  <c r="BC949" i="1" s="1"/>
  <c r="BD949" i="1" a="1"/>
  <c r="BD949" i="1" s="1"/>
  <c r="BC946" i="1" a="1"/>
  <c r="BC946" i="1" s="1"/>
  <c r="BD946" i="1" a="1"/>
  <c r="BD946" i="1" s="1"/>
  <c r="BC943" i="1" a="1"/>
  <c r="BC943" i="1" s="1"/>
  <c r="BD943" i="1" a="1"/>
  <c r="BD943" i="1" s="1"/>
  <c r="BC940" i="1" a="1"/>
  <c r="BC940" i="1" s="1"/>
  <c r="BD940" i="1" a="1"/>
  <c r="BD940" i="1" s="1"/>
  <c r="BC937" i="1" a="1"/>
  <c r="BC937" i="1" s="1"/>
  <c r="BD937" i="1" a="1"/>
  <c r="BD937" i="1" s="1"/>
  <c r="BC934" i="1" a="1"/>
  <c r="BC934" i="1" s="1"/>
  <c r="BD934" i="1" a="1"/>
  <c r="BD934" i="1" s="1"/>
  <c r="BC931" i="1" a="1"/>
  <c r="BC931" i="1" s="1"/>
  <c r="BD931" i="1" a="1"/>
  <c r="BD931" i="1" s="1"/>
  <c r="BC928" i="1" a="1"/>
  <c r="BC928" i="1" s="1"/>
  <c r="BD928" i="1" a="1"/>
  <c r="BD928" i="1" s="1"/>
  <c r="BC925" i="1" a="1"/>
  <c r="BC925" i="1" s="1"/>
  <c r="BD925" i="1" a="1"/>
  <c r="BD925" i="1" s="1"/>
  <c r="BC922" i="1" a="1"/>
  <c r="BC922" i="1" s="1"/>
  <c r="BD922" i="1" a="1"/>
  <c r="BD922" i="1" s="1"/>
  <c r="BC919" i="1" a="1"/>
  <c r="BC919" i="1" s="1"/>
  <c r="BD919" i="1" a="1"/>
  <c r="BD919" i="1" s="1"/>
  <c r="BC916" i="1" a="1"/>
  <c r="BC916" i="1" s="1"/>
  <c r="BD916" i="1" a="1"/>
  <c r="BD916" i="1" s="1"/>
  <c r="BC913" i="1" a="1"/>
  <c r="BC913" i="1" s="1"/>
  <c r="BD913" i="1" a="1"/>
  <c r="BD913" i="1" s="1"/>
  <c r="BC910" i="1" a="1"/>
  <c r="BC910" i="1" s="1"/>
  <c r="BD910" i="1" a="1"/>
  <c r="BD910" i="1" s="1"/>
  <c r="BC907" i="1" a="1"/>
  <c r="BC907" i="1" s="1"/>
  <c r="BD907" i="1" a="1"/>
  <c r="BD907" i="1" s="1"/>
  <c r="BC904" i="1" a="1"/>
  <c r="BC904" i="1" s="1"/>
  <c r="BD904" i="1" a="1"/>
  <c r="BD904" i="1" s="1"/>
  <c r="BC901" i="1" a="1"/>
  <c r="BC901" i="1" s="1"/>
  <c r="BD901" i="1" a="1"/>
  <c r="BD901" i="1" s="1"/>
  <c r="BC898" i="1" a="1"/>
  <c r="BC898" i="1" s="1"/>
  <c r="BD898" i="1" a="1"/>
  <c r="BD898" i="1" s="1"/>
  <c r="BC895" i="1" a="1"/>
  <c r="BC895" i="1" s="1"/>
  <c r="BD895" i="1" a="1"/>
  <c r="BD895" i="1" s="1"/>
  <c r="BC892" i="1" a="1"/>
  <c r="BC892" i="1" s="1"/>
  <c r="BD892" i="1" a="1"/>
  <c r="BD892" i="1" s="1"/>
  <c r="BC889" i="1" a="1"/>
  <c r="BC889" i="1" s="1"/>
  <c r="BD889" i="1" a="1"/>
  <c r="BD889" i="1" s="1"/>
  <c r="BC886" i="1" a="1"/>
  <c r="BC886" i="1" s="1"/>
  <c r="BD886" i="1" a="1"/>
  <c r="BD886" i="1" s="1"/>
  <c r="BC883" i="1" a="1"/>
  <c r="BC883" i="1" s="1"/>
  <c r="BD883" i="1" a="1"/>
  <c r="BD883" i="1" s="1"/>
  <c r="BC880" i="1" a="1"/>
  <c r="BC880" i="1" s="1"/>
  <c r="BD880" i="1" a="1"/>
  <c r="BD880" i="1" s="1"/>
  <c r="BC877" i="1" a="1"/>
  <c r="BC877" i="1" s="1"/>
  <c r="BD877" i="1" a="1"/>
  <c r="BD877" i="1" s="1"/>
  <c r="BC874" i="1" a="1"/>
  <c r="BC874" i="1" s="1"/>
  <c r="BD874" i="1" a="1"/>
  <c r="BD874" i="1" s="1"/>
  <c r="BC871" i="1" a="1"/>
  <c r="BC871" i="1" s="1"/>
  <c r="BD871" i="1" a="1"/>
  <c r="BD871" i="1" s="1"/>
  <c r="BC868" i="1" a="1"/>
  <c r="BC868" i="1" s="1"/>
  <c r="BD868" i="1" a="1"/>
  <c r="BD868" i="1" s="1"/>
  <c r="BC865" i="1" a="1"/>
  <c r="BC865" i="1" s="1"/>
  <c r="BD865" i="1" a="1"/>
  <c r="BD865" i="1" s="1"/>
  <c r="BC862" i="1" a="1"/>
  <c r="BC862" i="1" s="1"/>
  <c r="BD862" i="1" a="1"/>
  <c r="BD862" i="1" s="1"/>
  <c r="BC859" i="1" a="1"/>
  <c r="BC859" i="1" s="1"/>
  <c r="BD859" i="1" a="1"/>
  <c r="BD859" i="1" s="1"/>
  <c r="BC856" i="1" a="1"/>
  <c r="BC856" i="1" s="1"/>
  <c r="BD856" i="1" a="1"/>
  <c r="BD856" i="1" s="1"/>
  <c r="BC853" i="1" a="1"/>
  <c r="BC853" i="1" s="1"/>
  <c r="BD853" i="1" a="1"/>
  <c r="BD853" i="1" s="1"/>
  <c r="BC850" i="1" a="1"/>
  <c r="BC850" i="1" s="1"/>
  <c r="BD850" i="1" a="1"/>
  <c r="BD850" i="1" s="1"/>
  <c r="BC847" i="1" a="1"/>
  <c r="BC847" i="1" s="1"/>
  <c r="BD847" i="1" a="1"/>
  <c r="BD847" i="1" s="1"/>
  <c r="BC844" i="1" a="1"/>
  <c r="BC844" i="1" s="1"/>
  <c r="BD844" i="1" a="1"/>
  <c r="BD844" i="1" s="1"/>
  <c r="BC841" i="1" a="1"/>
  <c r="BC841" i="1" s="1"/>
  <c r="BD841" i="1" a="1"/>
  <c r="BD841" i="1" s="1"/>
  <c r="BC838" i="1" a="1"/>
  <c r="BC838" i="1" s="1"/>
  <c r="BD838" i="1" a="1"/>
  <c r="BD838" i="1" s="1"/>
  <c r="BC835" i="1" a="1"/>
  <c r="BC835" i="1" s="1"/>
  <c r="BD835" i="1" a="1"/>
  <c r="BD835" i="1" s="1"/>
  <c r="BC832" i="1" a="1"/>
  <c r="BC832" i="1" s="1"/>
  <c r="BD832" i="1" a="1"/>
  <c r="BD832" i="1" s="1"/>
  <c r="BC829" i="1" a="1"/>
  <c r="BC829" i="1" s="1"/>
  <c r="BD829" i="1" a="1"/>
  <c r="BD829" i="1" s="1"/>
  <c r="BC826" i="1" a="1"/>
  <c r="BC826" i="1" s="1"/>
  <c r="BD826" i="1" a="1"/>
  <c r="BD826" i="1" s="1"/>
  <c r="BC823" i="1" a="1"/>
  <c r="BC823" i="1" s="1"/>
  <c r="BD823" i="1" a="1"/>
  <c r="BD823" i="1" s="1"/>
  <c r="BC820" i="1" a="1"/>
  <c r="BC820" i="1" s="1"/>
  <c r="BD820" i="1" a="1"/>
  <c r="BD820" i="1" s="1"/>
  <c r="BC817" i="1" a="1"/>
  <c r="BC817" i="1" s="1"/>
  <c r="BD817" i="1" a="1"/>
  <c r="BD817" i="1" s="1"/>
  <c r="BC814" i="1" a="1"/>
  <c r="BC814" i="1" s="1"/>
  <c r="BD814" i="1" a="1"/>
  <c r="BD814" i="1" s="1"/>
  <c r="BC811" i="1" a="1"/>
  <c r="BC811" i="1" s="1"/>
  <c r="BD811" i="1" a="1"/>
  <c r="BD811" i="1" s="1"/>
  <c r="BC808" i="1" a="1"/>
  <c r="BC808" i="1" s="1"/>
  <c r="BD808" i="1" a="1"/>
  <c r="BD808" i="1" s="1"/>
  <c r="BC805" i="1" a="1"/>
  <c r="BC805" i="1" s="1"/>
  <c r="BD805" i="1" a="1"/>
  <c r="BD805" i="1" s="1"/>
  <c r="BC802" i="1" a="1"/>
  <c r="BC802" i="1" s="1"/>
  <c r="BD802" i="1" a="1"/>
  <c r="BD802" i="1" s="1"/>
  <c r="BC799" i="1" a="1"/>
  <c r="BC799" i="1" s="1"/>
  <c r="BD799" i="1" a="1"/>
  <c r="BD799" i="1" s="1"/>
  <c r="BC796" i="1" a="1"/>
  <c r="BC796" i="1" s="1"/>
  <c r="BD796" i="1" a="1"/>
  <c r="BD796" i="1" s="1"/>
  <c r="BC793" i="1" a="1"/>
  <c r="BC793" i="1" s="1"/>
  <c r="BD793" i="1" a="1"/>
  <c r="BD793" i="1" s="1"/>
  <c r="BC790" i="1" a="1"/>
  <c r="BC790" i="1" s="1"/>
  <c r="BD790" i="1" a="1"/>
  <c r="BD790" i="1" s="1"/>
  <c r="BC787" i="1" a="1"/>
  <c r="BC787" i="1" s="1"/>
  <c r="BD787" i="1" a="1"/>
  <c r="BD787" i="1" s="1"/>
  <c r="BC784" i="1" a="1"/>
  <c r="BC784" i="1" s="1"/>
  <c r="BD784" i="1" a="1"/>
  <c r="BD784" i="1" s="1"/>
  <c r="BC781" i="1" a="1"/>
  <c r="BC781" i="1" s="1"/>
  <c r="BD781" i="1" a="1"/>
  <c r="BD781" i="1" s="1"/>
  <c r="BC778" i="1" a="1"/>
  <c r="BC778" i="1" s="1"/>
  <c r="BD778" i="1" a="1"/>
  <c r="BD778" i="1" s="1"/>
  <c r="BC775" i="1" a="1"/>
  <c r="BC775" i="1" s="1"/>
  <c r="BD775" i="1" a="1"/>
  <c r="BD775" i="1" s="1"/>
  <c r="BC772" i="1" a="1"/>
  <c r="BC772" i="1" s="1"/>
  <c r="BD772" i="1" a="1"/>
  <c r="BD772" i="1" s="1"/>
  <c r="BC769" i="1" a="1"/>
  <c r="BC769" i="1" s="1"/>
  <c r="BD769" i="1" a="1"/>
  <c r="BD769" i="1" s="1"/>
  <c r="BC766" i="1" a="1"/>
  <c r="BC766" i="1" s="1"/>
  <c r="BD766" i="1" a="1"/>
  <c r="BD766" i="1" s="1"/>
  <c r="BC763" i="1" a="1"/>
  <c r="BC763" i="1" s="1"/>
  <c r="BD763" i="1" a="1"/>
  <c r="BD763" i="1" s="1"/>
  <c r="BC760" i="1" a="1"/>
  <c r="BC760" i="1" s="1"/>
  <c r="BD760" i="1" a="1"/>
  <c r="BD760" i="1" s="1"/>
  <c r="BC757" i="1" a="1"/>
  <c r="BC757" i="1" s="1"/>
  <c r="BD757" i="1" a="1"/>
  <c r="BD757" i="1" s="1"/>
  <c r="BC754" i="1" a="1"/>
  <c r="BC754" i="1" s="1"/>
  <c r="BD754" i="1" a="1"/>
  <c r="BD754" i="1" s="1"/>
  <c r="BC751" i="1" a="1"/>
  <c r="BC751" i="1" s="1"/>
  <c r="BD751" i="1" a="1"/>
  <c r="BD751" i="1" s="1"/>
  <c r="BC748" i="1" a="1"/>
  <c r="BC748" i="1" s="1"/>
  <c r="BD748" i="1" a="1"/>
  <c r="BD748" i="1" s="1"/>
  <c r="BC745" i="1" a="1"/>
  <c r="BC745" i="1" s="1"/>
  <c r="BD745" i="1" a="1"/>
  <c r="BD745" i="1" s="1"/>
  <c r="BC742" i="1" a="1"/>
  <c r="BC742" i="1" s="1"/>
  <c r="BD742" i="1" a="1"/>
  <c r="BD742" i="1" s="1"/>
  <c r="BC739" i="1" a="1"/>
  <c r="BC739" i="1" s="1"/>
  <c r="BD739" i="1" a="1"/>
  <c r="BD739" i="1" s="1"/>
  <c r="BC736" i="1" a="1"/>
  <c r="BC736" i="1" s="1"/>
  <c r="BD736" i="1" a="1"/>
  <c r="BD736" i="1" s="1"/>
  <c r="BC733" i="1" a="1"/>
  <c r="BC733" i="1" s="1"/>
  <c r="BD733" i="1" a="1"/>
  <c r="BD733" i="1" s="1"/>
  <c r="BC730" i="1" a="1"/>
  <c r="BC730" i="1" s="1"/>
  <c r="BD730" i="1" a="1"/>
  <c r="BD730" i="1" s="1"/>
  <c r="BC727" i="1" a="1"/>
  <c r="BC727" i="1" s="1"/>
  <c r="BD727" i="1" a="1"/>
  <c r="BD727" i="1" s="1"/>
  <c r="BC724" i="1" a="1"/>
  <c r="BC724" i="1" s="1"/>
  <c r="BD724" i="1" a="1"/>
  <c r="BD724" i="1" s="1"/>
  <c r="BC721" i="1" a="1"/>
  <c r="BC721" i="1" s="1"/>
  <c r="BD721" i="1" a="1"/>
  <c r="BD721" i="1" s="1"/>
  <c r="BC718" i="1" a="1"/>
  <c r="BC718" i="1" s="1"/>
  <c r="BD718" i="1" a="1"/>
  <c r="BD718" i="1" s="1"/>
  <c r="BC715" i="1" a="1"/>
  <c r="BC715" i="1" s="1"/>
  <c r="BD715" i="1" a="1"/>
  <c r="BD715" i="1" s="1"/>
  <c r="BC712" i="1" a="1"/>
  <c r="BC712" i="1" s="1"/>
  <c r="BD712" i="1" a="1"/>
  <c r="BD712" i="1" s="1"/>
  <c r="BC709" i="1" a="1"/>
  <c r="BC709" i="1" s="1"/>
  <c r="BD709" i="1" a="1"/>
  <c r="BD709" i="1" s="1"/>
  <c r="BC706" i="1" a="1"/>
  <c r="BC706" i="1" s="1"/>
  <c r="BD706" i="1" a="1"/>
  <c r="BD706" i="1" s="1"/>
  <c r="BC703" i="1" a="1"/>
  <c r="BC703" i="1" s="1"/>
  <c r="BD703" i="1" a="1"/>
  <c r="BD703" i="1" s="1"/>
  <c r="BC700" i="1" a="1"/>
  <c r="BC700" i="1" s="1"/>
  <c r="BD700" i="1" a="1"/>
  <c r="BD700" i="1" s="1"/>
  <c r="BC697" i="1" a="1"/>
  <c r="BC697" i="1" s="1"/>
  <c r="BD697" i="1" a="1"/>
  <c r="BD697" i="1" s="1"/>
  <c r="BC694" i="1" a="1"/>
  <c r="BC694" i="1" s="1"/>
  <c r="BD694" i="1" a="1"/>
  <c r="BD694" i="1" s="1"/>
  <c r="BC691" i="1" a="1"/>
  <c r="BC691" i="1" s="1"/>
  <c r="BD691" i="1" a="1"/>
  <c r="BD691" i="1" s="1"/>
  <c r="BC688" i="1" a="1"/>
  <c r="BC688" i="1" s="1"/>
  <c r="BD688" i="1" a="1"/>
  <c r="BD688" i="1" s="1"/>
  <c r="BC685" i="1" a="1"/>
  <c r="BC685" i="1" s="1"/>
  <c r="BD685" i="1" a="1"/>
  <c r="BD685" i="1" s="1"/>
  <c r="BC682" i="1" a="1"/>
  <c r="BC682" i="1" s="1"/>
  <c r="BD682" i="1" a="1"/>
  <c r="BD682" i="1" s="1"/>
  <c r="BC679" i="1" a="1"/>
  <c r="BC679" i="1" s="1"/>
  <c r="BD679" i="1" a="1"/>
  <c r="BD679" i="1" s="1"/>
  <c r="BC676" i="1" a="1"/>
  <c r="BC676" i="1" s="1"/>
  <c r="BD676" i="1" a="1"/>
  <c r="BD676" i="1" s="1"/>
  <c r="BC673" i="1" a="1"/>
  <c r="BC673" i="1" s="1"/>
  <c r="BD673" i="1" a="1"/>
  <c r="BD673" i="1" s="1"/>
  <c r="BC670" i="1" a="1"/>
  <c r="BC670" i="1" s="1"/>
  <c r="BD670" i="1" a="1"/>
  <c r="BD670" i="1" s="1"/>
  <c r="BC667" i="1" a="1"/>
  <c r="BC667" i="1" s="1"/>
  <c r="BD667" i="1" a="1"/>
  <c r="BD667" i="1" s="1"/>
  <c r="BC664" i="1" a="1"/>
  <c r="BC664" i="1" s="1"/>
  <c r="BD664" i="1" a="1"/>
  <c r="BD664" i="1" s="1"/>
  <c r="BC661" i="1" a="1"/>
  <c r="BC661" i="1" s="1"/>
  <c r="BD661" i="1" a="1"/>
  <c r="BD661" i="1" s="1"/>
  <c r="BC658" i="1" a="1"/>
  <c r="BC658" i="1" s="1"/>
  <c r="BD658" i="1" a="1"/>
  <c r="BD658" i="1" s="1"/>
  <c r="BC655" i="1" a="1"/>
  <c r="BC655" i="1" s="1"/>
  <c r="BD655" i="1" a="1"/>
  <c r="BD655" i="1" s="1"/>
  <c r="BC652" i="1" a="1"/>
  <c r="BC652" i="1" s="1"/>
  <c r="BD652" i="1" a="1"/>
  <c r="BD652" i="1" s="1"/>
  <c r="BC649" i="1" a="1"/>
  <c r="BC649" i="1" s="1"/>
  <c r="BD649" i="1" a="1"/>
  <c r="BD649" i="1" s="1"/>
  <c r="BC646" i="1" a="1"/>
  <c r="BC646" i="1" s="1"/>
  <c r="BD646" i="1" a="1"/>
  <c r="BD646" i="1" s="1"/>
  <c r="BC643" i="1" a="1"/>
  <c r="BC643" i="1" s="1"/>
  <c r="BD643" i="1" a="1"/>
  <c r="BD643" i="1" s="1"/>
  <c r="BC640" i="1" a="1"/>
  <c r="BC640" i="1" s="1"/>
  <c r="BD640" i="1" a="1"/>
  <c r="BD640" i="1" s="1"/>
  <c r="BC637" i="1" a="1"/>
  <c r="BC637" i="1" s="1"/>
  <c r="BD637" i="1" a="1"/>
  <c r="BD637" i="1" s="1"/>
  <c r="BC634" i="1" a="1"/>
  <c r="BC634" i="1" s="1"/>
  <c r="BD634" i="1" a="1"/>
  <c r="BD634" i="1" s="1"/>
  <c r="BC631" i="1" a="1"/>
  <c r="BC631" i="1" s="1"/>
  <c r="BD631" i="1" a="1"/>
  <c r="BD631" i="1" s="1"/>
  <c r="BC628" i="1" a="1"/>
  <c r="BC628" i="1" s="1"/>
  <c r="BD628" i="1" a="1"/>
  <c r="BD628" i="1" s="1"/>
  <c r="BC625" i="1" a="1"/>
  <c r="BC625" i="1" s="1"/>
  <c r="BD625" i="1" a="1"/>
  <c r="BD625" i="1" s="1"/>
  <c r="BC622" i="1" a="1"/>
  <c r="BC622" i="1" s="1"/>
  <c r="BD622" i="1" a="1"/>
  <c r="BD622" i="1" s="1"/>
  <c r="BC619" i="1" a="1"/>
  <c r="BC619" i="1" s="1"/>
  <c r="BD619" i="1" a="1"/>
  <c r="BD619" i="1" s="1"/>
  <c r="BC616" i="1" a="1"/>
  <c r="BC616" i="1" s="1"/>
  <c r="BD616" i="1" a="1"/>
  <c r="BD616" i="1" s="1"/>
  <c r="BC613" i="1" a="1"/>
  <c r="BC613" i="1" s="1"/>
  <c r="BD613" i="1" a="1"/>
  <c r="BD613" i="1" s="1"/>
  <c r="BC610" i="1" a="1"/>
  <c r="BC610" i="1" s="1"/>
  <c r="BD610" i="1" a="1"/>
  <c r="BD610" i="1" s="1"/>
  <c r="BC605" i="1" a="1"/>
  <c r="BC605" i="1" s="1"/>
  <c r="BD605" i="1" a="1"/>
  <c r="BD605" i="1" s="1"/>
  <c r="BC602" i="1" a="1"/>
  <c r="BC602" i="1" s="1"/>
  <c r="BD602" i="1" a="1"/>
  <c r="BD602" i="1" s="1"/>
  <c r="BC600" i="1" a="1"/>
  <c r="BC600" i="1" s="1"/>
  <c r="BD600" i="1" a="1"/>
  <c r="BD600" i="1" s="1"/>
  <c r="BC597" i="1" a="1"/>
  <c r="BC597" i="1" s="1"/>
  <c r="BD597" i="1" a="1"/>
  <c r="BD597" i="1" s="1"/>
  <c r="BC594" i="1" a="1"/>
  <c r="BC594" i="1" s="1"/>
  <c r="BD594" i="1" a="1"/>
  <c r="BD594" i="1" s="1"/>
  <c r="BC592" i="1" a="1"/>
  <c r="BC592" i="1" s="1"/>
  <c r="BD592" i="1" a="1"/>
  <c r="BD592" i="1" s="1"/>
  <c r="BC589" i="1" a="1"/>
  <c r="BC589" i="1" s="1"/>
  <c r="BD589" i="1" a="1"/>
  <c r="BD589" i="1" s="1"/>
  <c r="BC584" i="1" a="1"/>
  <c r="BC584" i="1" s="1"/>
  <c r="BD584" i="1" a="1"/>
  <c r="BD584" i="1" s="1"/>
  <c r="BC582" i="1" a="1"/>
  <c r="BC582" i="1" s="1"/>
  <c r="BD582" i="1" a="1"/>
  <c r="BD582" i="1" s="1"/>
  <c r="BC579" i="1" a="1"/>
  <c r="BC579" i="1" s="1"/>
  <c r="BD579" i="1" a="1"/>
  <c r="BD579" i="1" s="1"/>
  <c r="BC576" i="1" a="1"/>
  <c r="BC576" i="1" s="1"/>
  <c r="BD576" i="1" a="1"/>
  <c r="BD576" i="1" s="1"/>
  <c r="BC573" i="1" a="1"/>
  <c r="BC573" i="1" s="1"/>
  <c r="BD573" i="1" a="1"/>
  <c r="BD573" i="1" s="1"/>
  <c r="BC570" i="1" a="1"/>
  <c r="BC570" i="1" s="1"/>
  <c r="BD570" i="1" a="1"/>
  <c r="BD570" i="1" s="1"/>
  <c r="BC567" i="1" a="1"/>
  <c r="BC567" i="1" s="1"/>
  <c r="BD567" i="1" a="1"/>
  <c r="BD567" i="1" s="1"/>
  <c r="BC564" i="1" a="1"/>
  <c r="BC564" i="1" s="1"/>
  <c r="BD564" i="1" a="1"/>
  <c r="BD564" i="1" s="1"/>
  <c r="BC562" i="1" a="1"/>
  <c r="BC562" i="1" s="1"/>
  <c r="BD562" i="1" a="1"/>
  <c r="BD562" i="1" s="1"/>
  <c r="BC557" i="1" a="1"/>
  <c r="BC557" i="1" s="1"/>
  <c r="BD557" i="1" a="1"/>
  <c r="BD557" i="1" s="1"/>
  <c r="BC554" i="1" a="1"/>
  <c r="BC554" i="1" s="1"/>
  <c r="BD554" i="1" a="1"/>
  <c r="BD554" i="1" s="1"/>
  <c r="BC551" i="1" a="1"/>
  <c r="BC551" i="1" s="1"/>
  <c r="BD551" i="1" a="1"/>
  <c r="BD551" i="1" s="1"/>
  <c r="BC548" i="1" a="1"/>
  <c r="BC548" i="1" s="1"/>
  <c r="BD548" i="1" a="1"/>
  <c r="BD548" i="1" s="1"/>
  <c r="BC545" i="1" a="1"/>
  <c r="BC545" i="1" s="1"/>
  <c r="BD545" i="1" a="1"/>
  <c r="BD545" i="1" s="1"/>
  <c r="BC542" i="1" a="1"/>
  <c r="BC542" i="1" s="1"/>
  <c r="BD542" i="1" a="1"/>
  <c r="BD542" i="1" s="1"/>
  <c r="BC539" i="1" a="1"/>
  <c r="BC539" i="1" s="1"/>
  <c r="BD539" i="1" a="1"/>
  <c r="BD539" i="1" s="1"/>
  <c r="BC536" i="1" a="1"/>
  <c r="BC536" i="1" s="1"/>
  <c r="BD536" i="1" a="1"/>
  <c r="BD536" i="1" s="1"/>
  <c r="BC533" i="1" a="1"/>
  <c r="BC533" i="1" s="1"/>
  <c r="BD533" i="1" a="1"/>
  <c r="BD533" i="1" s="1"/>
  <c r="BC530" i="1" a="1"/>
  <c r="BC530" i="1" s="1"/>
  <c r="BD530" i="1" a="1"/>
  <c r="BD530" i="1" s="1"/>
  <c r="BC527" i="1" a="1"/>
  <c r="BC527" i="1" s="1"/>
  <c r="BD527" i="1" a="1"/>
  <c r="BD527" i="1" s="1"/>
  <c r="BC524" i="1" a="1"/>
  <c r="BC524" i="1" s="1"/>
  <c r="BD524" i="1" a="1"/>
  <c r="BD524" i="1" s="1"/>
  <c r="BC521" i="1" a="1"/>
  <c r="BC521" i="1" s="1"/>
  <c r="BD521" i="1" a="1"/>
  <c r="BD521" i="1" s="1"/>
  <c r="BC518" i="1" a="1"/>
  <c r="BC518" i="1" s="1"/>
  <c r="BD518" i="1" a="1"/>
  <c r="BD518" i="1" s="1"/>
  <c r="BC515" i="1" a="1"/>
  <c r="BC515" i="1" s="1"/>
  <c r="BD515" i="1" a="1"/>
  <c r="BD515" i="1" s="1"/>
  <c r="BC512" i="1" a="1"/>
  <c r="BC512" i="1" s="1"/>
  <c r="BD512" i="1" a="1"/>
  <c r="BD512" i="1" s="1"/>
  <c r="BC509" i="1" a="1"/>
  <c r="BC509" i="1" s="1"/>
  <c r="BD509" i="1" a="1"/>
  <c r="BD509" i="1" s="1"/>
  <c r="BC506" i="1" a="1"/>
  <c r="BC506" i="1" s="1"/>
  <c r="BD506" i="1" a="1"/>
  <c r="BD506" i="1" s="1"/>
  <c r="BC503" i="1" a="1"/>
  <c r="BC503" i="1" s="1"/>
  <c r="BD503" i="1" a="1"/>
  <c r="BD503" i="1" s="1"/>
  <c r="BC500" i="1" a="1"/>
  <c r="BC500" i="1" s="1"/>
  <c r="BD500" i="1" a="1"/>
  <c r="BD500" i="1" s="1"/>
  <c r="BC497" i="1" a="1"/>
  <c r="BC497" i="1" s="1"/>
  <c r="BD497" i="1" a="1"/>
  <c r="BD497" i="1" s="1"/>
  <c r="BC494" i="1" a="1"/>
  <c r="BC494" i="1" s="1"/>
  <c r="BD494" i="1" a="1"/>
  <c r="BD494" i="1" s="1"/>
  <c r="BC491" i="1" a="1"/>
  <c r="BC491" i="1" s="1"/>
  <c r="BD491" i="1" a="1"/>
  <c r="BD491" i="1" s="1"/>
  <c r="BC488" i="1" a="1"/>
  <c r="BC488" i="1" s="1"/>
  <c r="BD488" i="1" a="1"/>
  <c r="BD488" i="1" s="1"/>
  <c r="BC485" i="1" a="1"/>
  <c r="BC485" i="1" s="1"/>
  <c r="BD485" i="1" a="1"/>
  <c r="BD485" i="1" s="1"/>
  <c r="BC482" i="1" a="1"/>
  <c r="BC482" i="1" s="1"/>
  <c r="BD482" i="1" a="1"/>
  <c r="BD482" i="1" s="1"/>
  <c r="BC479" i="1" a="1"/>
  <c r="BC479" i="1" s="1"/>
  <c r="BD479" i="1" a="1"/>
  <c r="BD479" i="1" s="1"/>
  <c r="BC476" i="1" a="1"/>
  <c r="BC476" i="1" s="1"/>
  <c r="BD476" i="1" a="1"/>
  <c r="BD476" i="1" s="1"/>
  <c r="BC473" i="1" a="1"/>
  <c r="BC473" i="1" s="1"/>
  <c r="BD473" i="1" a="1"/>
  <c r="BD473" i="1" s="1"/>
  <c r="BC470" i="1" a="1"/>
  <c r="BC470" i="1" s="1"/>
  <c r="BD470" i="1" a="1"/>
  <c r="BD470" i="1" s="1"/>
  <c r="BC467" i="1" a="1"/>
  <c r="BC467" i="1" s="1"/>
  <c r="BD467" i="1" a="1"/>
  <c r="BD467" i="1" s="1"/>
  <c r="BC464" i="1" a="1"/>
  <c r="BC464" i="1" s="1"/>
  <c r="BD464" i="1" a="1"/>
  <c r="BD464" i="1" s="1"/>
  <c r="BC461" i="1" a="1"/>
  <c r="BC461" i="1" s="1"/>
  <c r="BD461" i="1" a="1"/>
  <c r="BD461" i="1" s="1"/>
  <c r="BC458" i="1" a="1"/>
  <c r="BC458" i="1" s="1"/>
  <c r="BD458" i="1" a="1"/>
  <c r="BD458" i="1" s="1"/>
  <c r="BC455" i="1" a="1"/>
  <c r="BC455" i="1" s="1"/>
  <c r="BD455" i="1" a="1"/>
  <c r="BD455" i="1" s="1"/>
  <c r="BC452" i="1" a="1"/>
  <c r="BC452" i="1" s="1"/>
  <c r="BD452" i="1" a="1"/>
  <c r="BD452" i="1" s="1"/>
  <c r="BC449" i="1" a="1"/>
  <c r="BC449" i="1" s="1"/>
  <c r="BD449" i="1" a="1"/>
  <c r="BD449" i="1" s="1"/>
  <c r="BC446" i="1" a="1"/>
  <c r="BC446" i="1" s="1"/>
  <c r="BD446" i="1" a="1"/>
  <c r="BD446" i="1" s="1"/>
  <c r="BC443" i="1" a="1"/>
  <c r="BC443" i="1" s="1"/>
  <c r="BD443" i="1" a="1"/>
  <c r="BD443" i="1" s="1"/>
  <c r="BC440" i="1" a="1"/>
  <c r="BC440" i="1" s="1"/>
  <c r="BD440" i="1" a="1"/>
  <c r="BD440" i="1" s="1"/>
  <c r="BC435" i="1" a="1"/>
  <c r="BC435" i="1" s="1"/>
  <c r="BD435" i="1" a="1"/>
  <c r="BD435" i="1" s="1"/>
  <c r="BC432" i="1" a="1"/>
  <c r="BC432" i="1" s="1"/>
  <c r="BD432" i="1" a="1"/>
  <c r="BD432" i="1" s="1"/>
  <c r="BC429" i="1" a="1"/>
  <c r="BC429" i="1" s="1"/>
  <c r="BD429" i="1" a="1"/>
  <c r="BD429" i="1" s="1"/>
  <c r="BC427" i="1" a="1"/>
  <c r="BC427" i="1" s="1"/>
  <c r="BD427" i="1" a="1"/>
  <c r="BD427" i="1" s="1"/>
  <c r="BC424" i="1" a="1"/>
  <c r="BC424" i="1" s="1"/>
  <c r="BD424" i="1" a="1"/>
  <c r="BD424" i="1" s="1"/>
  <c r="BC421" i="1" a="1"/>
  <c r="BC421" i="1" s="1"/>
  <c r="BD421" i="1" a="1"/>
  <c r="BD421" i="1" s="1"/>
  <c r="BC419" i="1" a="1"/>
  <c r="BC419" i="1" s="1"/>
  <c r="BD419" i="1" a="1"/>
  <c r="BD419" i="1" s="1"/>
  <c r="BC416" i="1" a="1"/>
  <c r="BC416" i="1" s="1"/>
  <c r="BD416" i="1" a="1"/>
  <c r="BD416" i="1" s="1"/>
  <c r="BC413" i="1" a="1"/>
  <c r="BC413" i="1" s="1"/>
  <c r="BD413" i="1" a="1"/>
  <c r="BD413" i="1" s="1"/>
  <c r="BC408" i="1" a="1"/>
  <c r="BC408" i="1" s="1"/>
  <c r="BD408" i="1" a="1"/>
  <c r="BD408" i="1" s="1"/>
  <c r="BC405" i="1" a="1"/>
  <c r="BC405" i="1" s="1"/>
  <c r="BD405" i="1" a="1"/>
  <c r="BD405" i="1" s="1"/>
  <c r="BC402" i="1" a="1"/>
  <c r="BC402" i="1" s="1"/>
  <c r="BD402" i="1" a="1"/>
  <c r="BD402" i="1" s="1"/>
  <c r="BC400" i="1" a="1"/>
  <c r="BC400" i="1" s="1"/>
  <c r="BD400" i="1" a="1"/>
  <c r="BD400" i="1" s="1"/>
  <c r="BC397" i="1" a="1"/>
  <c r="BC397" i="1" s="1"/>
  <c r="BD397" i="1" a="1"/>
  <c r="BD397" i="1" s="1"/>
  <c r="BC394" i="1" a="1"/>
  <c r="BC394" i="1" s="1"/>
  <c r="BD394" i="1" a="1"/>
  <c r="BD394" i="1" s="1"/>
  <c r="BC391" i="1" a="1"/>
  <c r="BC391" i="1" s="1"/>
  <c r="BD391" i="1" a="1"/>
  <c r="BD391" i="1" s="1"/>
  <c r="BC389" i="1" a="1"/>
  <c r="BC389" i="1" s="1"/>
  <c r="BD389" i="1" a="1"/>
  <c r="BD389" i="1" s="1"/>
  <c r="BC386" i="1" a="1"/>
  <c r="BC386" i="1" s="1"/>
  <c r="BD386" i="1" a="1"/>
  <c r="BD386" i="1" s="1"/>
  <c r="BC383" i="1" a="1"/>
  <c r="BC383" i="1" s="1"/>
  <c r="BD383" i="1" a="1"/>
  <c r="BD383" i="1" s="1"/>
  <c r="BC380" i="1" a="1"/>
  <c r="BC380" i="1" s="1"/>
  <c r="BD380" i="1" a="1"/>
  <c r="BD380" i="1" s="1"/>
  <c r="BC377" i="1" a="1"/>
  <c r="BC377" i="1" s="1"/>
  <c r="BD377" i="1" a="1"/>
  <c r="BD377" i="1" s="1"/>
  <c r="BC374" i="1" a="1"/>
  <c r="BC374" i="1" s="1"/>
  <c r="BD374" i="1" a="1"/>
  <c r="BD374" i="1" s="1"/>
  <c r="BC371" i="1" a="1"/>
  <c r="BC371" i="1" s="1"/>
  <c r="BD371" i="1" a="1"/>
  <c r="BD371" i="1" s="1"/>
  <c r="BC367" i="1" a="1"/>
  <c r="BC367" i="1" s="1"/>
  <c r="BD367" i="1" a="1"/>
  <c r="BD367" i="1" s="1"/>
  <c r="BC364" i="1" a="1"/>
  <c r="BC364" i="1" s="1"/>
  <c r="BD364" i="1" a="1"/>
  <c r="BD364" i="1" s="1"/>
  <c r="BC361" i="1" a="1"/>
  <c r="BC361" i="1" s="1"/>
  <c r="BD361" i="1" a="1"/>
  <c r="BD361" i="1" s="1"/>
  <c r="BC356" i="1" a="1"/>
  <c r="BC356" i="1" s="1"/>
  <c r="BD356" i="1" a="1"/>
  <c r="BD356" i="1" s="1"/>
  <c r="BC353" i="1" a="1"/>
  <c r="BC353" i="1" s="1"/>
  <c r="BD353" i="1" a="1"/>
  <c r="BD353" i="1" s="1"/>
  <c r="BC350" i="1" a="1"/>
  <c r="BC350" i="1" s="1"/>
  <c r="BD350" i="1" a="1"/>
  <c r="BD350" i="1" s="1"/>
  <c r="BC347" i="1" a="1"/>
  <c r="BC347" i="1" s="1"/>
  <c r="BD347" i="1" a="1"/>
  <c r="BD347" i="1" s="1"/>
  <c r="BC344" i="1" a="1"/>
  <c r="BC344" i="1" s="1"/>
  <c r="BD344" i="1" a="1"/>
  <c r="BD344" i="1" s="1"/>
  <c r="BC341" i="1" a="1"/>
  <c r="BC341" i="1" s="1"/>
  <c r="BD341" i="1" a="1"/>
  <c r="BD341" i="1" s="1"/>
  <c r="BC339" i="1" a="1"/>
  <c r="BC339" i="1" s="1"/>
  <c r="BD339" i="1" a="1"/>
  <c r="BD339" i="1" s="1"/>
  <c r="BC336" i="1" a="1"/>
  <c r="BC336" i="1" s="1"/>
  <c r="BD336" i="1" a="1"/>
  <c r="BD336" i="1" s="1"/>
  <c r="BC333" i="1" a="1"/>
  <c r="BC333" i="1" s="1"/>
  <c r="BD333" i="1" a="1"/>
  <c r="BD333" i="1" s="1"/>
  <c r="BC330" i="1" a="1"/>
  <c r="BC330" i="1" s="1"/>
  <c r="BD330" i="1" a="1"/>
  <c r="BD330" i="1" s="1"/>
  <c r="BC327" i="1" a="1"/>
  <c r="BC327" i="1" s="1"/>
  <c r="BD327" i="1" a="1"/>
  <c r="BD327" i="1" s="1"/>
  <c r="BC324" i="1" a="1"/>
  <c r="BC324" i="1" s="1"/>
  <c r="BD324" i="1" a="1"/>
  <c r="BD324" i="1" s="1"/>
  <c r="BC321" i="1" a="1"/>
  <c r="BC321" i="1" s="1"/>
  <c r="BD321" i="1" a="1"/>
  <c r="BD321" i="1" s="1"/>
  <c r="BC318" i="1" a="1"/>
  <c r="BC318" i="1" s="1"/>
  <c r="BD318" i="1" a="1"/>
  <c r="BD318" i="1" s="1"/>
  <c r="BC316" i="1" a="1"/>
  <c r="BC316" i="1" s="1"/>
  <c r="BD316" i="1" a="1"/>
  <c r="BD316" i="1" s="1"/>
  <c r="BC313" i="1" a="1"/>
  <c r="BC313" i="1" s="1"/>
  <c r="BD313" i="1" a="1"/>
  <c r="BD313" i="1" s="1"/>
  <c r="BC310" i="1" a="1"/>
  <c r="BC310" i="1" s="1"/>
  <c r="BD310" i="1" a="1"/>
  <c r="BD310" i="1" s="1"/>
  <c r="BC305" i="1" a="1"/>
  <c r="BC305" i="1" s="1"/>
  <c r="BD305" i="1" a="1"/>
  <c r="BD305" i="1" s="1"/>
  <c r="BC302" i="1" a="1"/>
  <c r="BC302" i="1" s="1"/>
  <c r="BD302" i="1" a="1"/>
  <c r="BD302" i="1" s="1"/>
  <c r="BC299" i="1" a="1"/>
  <c r="BC299" i="1" s="1"/>
  <c r="BD299" i="1" a="1"/>
  <c r="BD299" i="1" s="1"/>
  <c r="BC297" i="1" a="1"/>
  <c r="BC297" i="1" s="1"/>
  <c r="BD297" i="1" a="1"/>
  <c r="BD297" i="1" s="1"/>
  <c r="BC294" i="1" a="1"/>
  <c r="BC294" i="1" s="1"/>
  <c r="BD294" i="1" a="1"/>
  <c r="BD294" i="1" s="1"/>
  <c r="BC291" i="1" a="1"/>
  <c r="BC291" i="1" s="1"/>
  <c r="BD291" i="1" a="1"/>
  <c r="BD291" i="1" s="1"/>
  <c r="BC288" i="1" a="1"/>
  <c r="BC288" i="1" s="1"/>
  <c r="BD288" i="1" a="1"/>
  <c r="BD288" i="1" s="1"/>
  <c r="BC285" i="1" a="1"/>
  <c r="BC285" i="1" s="1"/>
  <c r="BD285" i="1" a="1"/>
  <c r="BD285" i="1" s="1"/>
  <c r="BC282" i="1" a="1"/>
  <c r="BC282" i="1" s="1"/>
  <c r="BD282" i="1" a="1"/>
  <c r="BD282" i="1" s="1"/>
  <c r="BC280" i="1" a="1"/>
  <c r="BC280" i="1" s="1"/>
  <c r="BD280" i="1" a="1"/>
  <c r="BD280" i="1" s="1"/>
  <c r="BC277" i="1" a="1"/>
  <c r="BC277" i="1" s="1"/>
  <c r="BD277" i="1" a="1"/>
  <c r="BD277" i="1" s="1"/>
  <c r="BC275" i="1" a="1"/>
  <c r="BC275" i="1" s="1"/>
  <c r="BD275" i="1" a="1"/>
  <c r="BD275" i="1" s="1"/>
  <c r="BC272" i="1" a="1"/>
  <c r="BC272" i="1" s="1"/>
  <c r="BD272" i="1" a="1"/>
  <c r="BD272" i="1" s="1"/>
  <c r="BC269" i="1" a="1"/>
  <c r="BC269" i="1" s="1"/>
  <c r="BD269" i="1" a="1"/>
  <c r="BD269" i="1" s="1"/>
  <c r="BC266" i="1" a="1"/>
  <c r="BC266" i="1" s="1"/>
  <c r="BD266" i="1" a="1"/>
  <c r="BD266" i="1" s="1"/>
  <c r="BC261" i="1" a="1"/>
  <c r="BC261" i="1" s="1"/>
  <c r="BD261" i="1" a="1"/>
  <c r="BD261" i="1" s="1"/>
  <c r="BC258" i="1" a="1"/>
  <c r="BC258" i="1" s="1"/>
  <c r="BD258" i="1" a="1"/>
  <c r="BD258" i="1" s="1"/>
  <c r="BC255" i="1" a="1"/>
  <c r="BC255" i="1" s="1"/>
  <c r="BD255" i="1" a="1"/>
  <c r="BD255" i="1" s="1"/>
  <c r="BC252" i="1" a="1"/>
  <c r="BC252" i="1" s="1"/>
  <c r="BD252" i="1" a="1"/>
  <c r="BD252" i="1" s="1"/>
  <c r="BC249" i="1" a="1"/>
  <c r="BC249" i="1" s="1"/>
  <c r="BD249" i="1" a="1"/>
  <c r="BD249" i="1" s="1"/>
  <c r="BC246" i="1" a="1"/>
  <c r="BC246" i="1" s="1"/>
  <c r="BD246" i="1" a="1"/>
  <c r="BD246" i="1" s="1"/>
  <c r="BC243" i="1" a="1"/>
  <c r="BC243" i="1" s="1"/>
  <c r="BD243" i="1" a="1"/>
  <c r="BD243" i="1" s="1"/>
  <c r="BC240" i="1" a="1"/>
  <c r="BC240" i="1" s="1"/>
  <c r="BD240" i="1" a="1"/>
  <c r="BD240" i="1" s="1"/>
  <c r="BC237" i="1" a="1"/>
  <c r="BC237" i="1" s="1"/>
  <c r="BD237" i="1" a="1"/>
  <c r="BD237" i="1" s="1"/>
  <c r="BC234" i="1" a="1"/>
  <c r="BC234" i="1" s="1"/>
  <c r="BD234" i="1" a="1"/>
  <c r="BD234" i="1" s="1"/>
  <c r="BC231" i="1" a="1"/>
  <c r="BC231" i="1" s="1"/>
  <c r="BD231" i="1" a="1"/>
  <c r="BD231" i="1" s="1"/>
  <c r="BD228" i="1" a="1"/>
  <c r="BD228" i="1" s="1"/>
  <c r="BC225" i="1" a="1"/>
  <c r="BC225" i="1" s="1"/>
  <c r="BD225" i="1" a="1"/>
  <c r="BD225" i="1" s="1"/>
  <c r="BC223" i="1" a="1"/>
  <c r="BC223" i="1" s="1"/>
  <c r="BD223" i="1" a="1"/>
  <c r="BD223" i="1" s="1"/>
  <c r="BC220" i="1" a="1"/>
  <c r="BC220" i="1" s="1"/>
  <c r="BD220" i="1" a="1"/>
  <c r="BD220" i="1" s="1"/>
  <c r="BC218" i="1" a="1"/>
  <c r="BC218" i="1" s="1"/>
  <c r="BD218" i="1" a="1"/>
  <c r="BD218" i="1" s="1"/>
  <c r="BC216" i="1" a="1"/>
  <c r="BC216" i="1" s="1"/>
  <c r="BD216" i="1" a="1"/>
  <c r="BD216" i="1" s="1"/>
  <c r="BC963" i="1" a="1"/>
  <c r="BC963" i="1" s="1"/>
  <c r="BD963" i="1" a="1"/>
  <c r="BD963" i="1" s="1"/>
  <c r="BC960" i="1" a="1"/>
  <c r="BC960" i="1" s="1"/>
  <c r="BD960" i="1" a="1"/>
  <c r="BD960" i="1" s="1"/>
  <c r="BC957" i="1" a="1"/>
  <c r="BC957" i="1" s="1"/>
  <c r="BD957" i="1" a="1"/>
  <c r="BD957" i="1" s="1"/>
  <c r="BC954" i="1" a="1"/>
  <c r="BC954" i="1" s="1"/>
  <c r="BD954" i="1" a="1"/>
  <c r="BD954" i="1" s="1"/>
  <c r="BC951" i="1" a="1"/>
  <c r="BC951" i="1" s="1"/>
  <c r="BD951" i="1" a="1"/>
  <c r="BD951" i="1" s="1"/>
  <c r="BC948" i="1" a="1"/>
  <c r="BC948" i="1" s="1"/>
  <c r="BD948" i="1" a="1"/>
  <c r="BD948" i="1" s="1"/>
  <c r="BC945" i="1" a="1"/>
  <c r="BC945" i="1" s="1"/>
  <c r="BD945" i="1" a="1"/>
  <c r="BD945" i="1" s="1"/>
  <c r="BC942" i="1" a="1"/>
  <c r="BC942" i="1" s="1"/>
  <c r="BD942" i="1" a="1"/>
  <c r="BD942" i="1" s="1"/>
  <c r="BC939" i="1" a="1"/>
  <c r="BC939" i="1" s="1"/>
  <c r="BD939" i="1" a="1"/>
  <c r="BD939" i="1" s="1"/>
  <c r="BC936" i="1" a="1"/>
  <c r="BC936" i="1" s="1"/>
  <c r="BD936" i="1" a="1"/>
  <c r="BD936" i="1" s="1"/>
  <c r="BC933" i="1" a="1"/>
  <c r="BC933" i="1" s="1"/>
  <c r="BD933" i="1" a="1"/>
  <c r="BD933" i="1" s="1"/>
  <c r="BC930" i="1" a="1"/>
  <c r="BC930" i="1" s="1"/>
  <c r="BD930" i="1" a="1"/>
  <c r="BD930" i="1" s="1"/>
  <c r="BC927" i="1" a="1"/>
  <c r="BC927" i="1" s="1"/>
  <c r="BD927" i="1" a="1"/>
  <c r="BD927" i="1" s="1"/>
  <c r="BC924" i="1" a="1"/>
  <c r="BC924" i="1" s="1"/>
  <c r="BD924" i="1" a="1"/>
  <c r="BD924" i="1" s="1"/>
  <c r="BC921" i="1" a="1"/>
  <c r="BC921" i="1" s="1"/>
  <c r="BD921" i="1" a="1"/>
  <c r="BD921" i="1" s="1"/>
  <c r="BC918" i="1" a="1"/>
  <c r="BC918" i="1" s="1"/>
  <c r="BD918" i="1" a="1"/>
  <c r="BD918" i="1" s="1"/>
  <c r="BC915" i="1" a="1"/>
  <c r="BC915" i="1" s="1"/>
  <c r="BD915" i="1" a="1"/>
  <c r="BD915" i="1" s="1"/>
  <c r="BC912" i="1" a="1"/>
  <c r="BC912" i="1" s="1"/>
  <c r="BD912" i="1" a="1"/>
  <c r="BD912" i="1" s="1"/>
  <c r="BC909" i="1" a="1"/>
  <c r="BC909" i="1" s="1"/>
  <c r="BD909" i="1" a="1"/>
  <c r="BD909" i="1" s="1"/>
  <c r="BC906" i="1" a="1"/>
  <c r="BC906" i="1" s="1"/>
  <c r="BD906" i="1" a="1"/>
  <c r="BD906" i="1" s="1"/>
  <c r="BC903" i="1" a="1"/>
  <c r="BC903" i="1" s="1"/>
  <c r="BD903" i="1" a="1"/>
  <c r="BD903" i="1" s="1"/>
  <c r="BC900" i="1" a="1"/>
  <c r="BC900" i="1" s="1"/>
  <c r="BD900" i="1" a="1"/>
  <c r="BD900" i="1" s="1"/>
  <c r="BC897" i="1" a="1"/>
  <c r="BC897" i="1" s="1"/>
  <c r="BD897" i="1" a="1"/>
  <c r="BD897" i="1" s="1"/>
  <c r="BC894" i="1" a="1"/>
  <c r="BC894" i="1" s="1"/>
  <c r="BD894" i="1" a="1"/>
  <c r="BD894" i="1" s="1"/>
  <c r="BC891" i="1" a="1"/>
  <c r="BC891" i="1" s="1"/>
  <c r="BD891" i="1" a="1"/>
  <c r="BD891" i="1" s="1"/>
  <c r="BC888" i="1" a="1"/>
  <c r="BC888" i="1" s="1"/>
  <c r="BD888" i="1" a="1"/>
  <c r="BD888" i="1" s="1"/>
  <c r="BC885" i="1" a="1"/>
  <c r="BC885" i="1" s="1"/>
  <c r="BD885" i="1" a="1"/>
  <c r="BD885" i="1" s="1"/>
  <c r="BC882" i="1" a="1"/>
  <c r="BC882" i="1" s="1"/>
  <c r="BD882" i="1" a="1"/>
  <c r="BD882" i="1" s="1"/>
  <c r="BC879" i="1" a="1"/>
  <c r="BC879" i="1" s="1"/>
  <c r="BD879" i="1" a="1"/>
  <c r="BD879" i="1" s="1"/>
  <c r="BC876" i="1" a="1"/>
  <c r="BC876" i="1" s="1"/>
  <c r="BD876" i="1" a="1"/>
  <c r="BD876" i="1" s="1"/>
  <c r="BC873" i="1" a="1"/>
  <c r="BC873" i="1" s="1"/>
  <c r="BD873" i="1" a="1"/>
  <c r="BD873" i="1" s="1"/>
  <c r="BC870" i="1" a="1"/>
  <c r="BC870" i="1" s="1"/>
  <c r="BD870" i="1" a="1"/>
  <c r="BD870" i="1" s="1"/>
  <c r="BC867" i="1" a="1"/>
  <c r="BC867" i="1" s="1"/>
  <c r="BD867" i="1" a="1"/>
  <c r="BD867" i="1" s="1"/>
  <c r="BC864" i="1" a="1"/>
  <c r="BC864" i="1" s="1"/>
  <c r="BD864" i="1" a="1"/>
  <c r="BD864" i="1" s="1"/>
  <c r="BC861" i="1" a="1"/>
  <c r="BC861" i="1" s="1"/>
  <c r="BD861" i="1" a="1"/>
  <c r="BD861" i="1" s="1"/>
  <c r="BC858" i="1" a="1"/>
  <c r="BC858" i="1" s="1"/>
  <c r="BD858" i="1" a="1"/>
  <c r="BD858" i="1" s="1"/>
  <c r="BC855" i="1" a="1"/>
  <c r="BC855" i="1" s="1"/>
  <c r="BD855" i="1" a="1"/>
  <c r="BD855" i="1" s="1"/>
  <c r="BC852" i="1" a="1"/>
  <c r="BC852" i="1" s="1"/>
  <c r="BD852" i="1" a="1"/>
  <c r="BD852" i="1" s="1"/>
  <c r="BC849" i="1" a="1"/>
  <c r="BC849" i="1" s="1"/>
  <c r="BD849" i="1" a="1"/>
  <c r="BD849" i="1" s="1"/>
  <c r="BC846" i="1" a="1"/>
  <c r="BC846" i="1" s="1"/>
  <c r="BD846" i="1" a="1"/>
  <c r="BD846" i="1" s="1"/>
  <c r="BC843" i="1" a="1"/>
  <c r="BC843" i="1" s="1"/>
  <c r="BD843" i="1" a="1"/>
  <c r="BD843" i="1" s="1"/>
  <c r="BC840" i="1" a="1"/>
  <c r="BC840" i="1" s="1"/>
  <c r="BD840" i="1" a="1"/>
  <c r="BD840" i="1" s="1"/>
  <c r="BC837" i="1" a="1"/>
  <c r="BC837" i="1" s="1"/>
  <c r="BD837" i="1" a="1"/>
  <c r="BD837" i="1" s="1"/>
  <c r="BC834" i="1" a="1"/>
  <c r="BC834" i="1" s="1"/>
  <c r="BD834" i="1" a="1"/>
  <c r="BD834" i="1" s="1"/>
  <c r="BC831" i="1" a="1"/>
  <c r="BC831" i="1" s="1"/>
  <c r="BD831" i="1" a="1"/>
  <c r="BD831" i="1" s="1"/>
  <c r="BC828" i="1" a="1"/>
  <c r="BC828" i="1" s="1"/>
  <c r="BD828" i="1" a="1"/>
  <c r="BD828" i="1" s="1"/>
  <c r="BC825" i="1" a="1"/>
  <c r="BC825" i="1" s="1"/>
  <c r="BD825" i="1" a="1"/>
  <c r="BD825" i="1" s="1"/>
  <c r="BC822" i="1" a="1"/>
  <c r="BC822" i="1" s="1"/>
  <c r="BD822" i="1" a="1"/>
  <c r="BD822" i="1" s="1"/>
  <c r="BC819" i="1" a="1"/>
  <c r="BC819" i="1" s="1"/>
  <c r="BD819" i="1" a="1"/>
  <c r="BD819" i="1" s="1"/>
  <c r="BC816" i="1" a="1"/>
  <c r="BC816" i="1" s="1"/>
  <c r="BD816" i="1" a="1"/>
  <c r="BD816" i="1" s="1"/>
  <c r="BC813" i="1" a="1"/>
  <c r="BC813" i="1" s="1"/>
  <c r="BD813" i="1" a="1"/>
  <c r="BD813" i="1" s="1"/>
  <c r="BC810" i="1" a="1"/>
  <c r="BC810" i="1" s="1"/>
  <c r="BD810" i="1" a="1"/>
  <c r="BD810" i="1" s="1"/>
  <c r="BC807" i="1" a="1"/>
  <c r="BC807" i="1" s="1"/>
  <c r="BD807" i="1" a="1"/>
  <c r="BD807" i="1" s="1"/>
  <c r="BC804" i="1" a="1"/>
  <c r="BC804" i="1" s="1"/>
  <c r="BD804" i="1" a="1"/>
  <c r="BD804" i="1" s="1"/>
  <c r="BC801" i="1" a="1"/>
  <c r="BC801" i="1" s="1"/>
  <c r="BD801" i="1" a="1"/>
  <c r="BD801" i="1" s="1"/>
  <c r="BC798" i="1" a="1"/>
  <c r="BC798" i="1" s="1"/>
  <c r="BD798" i="1" a="1"/>
  <c r="BD798" i="1" s="1"/>
  <c r="BC795" i="1" a="1"/>
  <c r="BC795" i="1" s="1"/>
  <c r="BD795" i="1" a="1"/>
  <c r="BD795" i="1" s="1"/>
  <c r="BC792" i="1" a="1"/>
  <c r="BC792" i="1" s="1"/>
  <c r="BD792" i="1" a="1"/>
  <c r="BD792" i="1" s="1"/>
  <c r="BC789" i="1" a="1"/>
  <c r="BC789" i="1" s="1"/>
  <c r="BD789" i="1" a="1"/>
  <c r="BD789" i="1" s="1"/>
  <c r="BC786" i="1" a="1"/>
  <c r="BC786" i="1" s="1"/>
  <c r="BD786" i="1" a="1"/>
  <c r="BD786" i="1" s="1"/>
  <c r="BC783" i="1" a="1"/>
  <c r="BC783" i="1" s="1"/>
  <c r="BD783" i="1" a="1"/>
  <c r="BD783" i="1" s="1"/>
  <c r="BC780" i="1" a="1"/>
  <c r="BC780" i="1" s="1"/>
  <c r="BD780" i="1" a="1"/>
  <c r="BD780" i="1" s="1"/>
  <c r="BC777" i="1" a="1"/>
  <c r="BC777" i="1" s="1"/>
  <c r="BD777" i="1" a="1"/>
  <c r="BD777" i="1" s="1"/>
  <c r="BC774" i="1" a="1"/>
  <c r="BC774" i="1" s="1"/>
  <c r="BD774" i="1" a="1"/>
  <c r="BD774" i="1" s="1"/>
  <c r="BC771" i="1" a="1"/>
  <c r="BC771" i="1" s="1"/>
  <c r="BD771" i="1" a="1"/>
  <c r="BD771" i="1" s="1"/>
  <c r="BC768" i="1" a="1"/>
  <c r="BC768" i="1" s="1"/>
  <c r="BD768" i="1" a="1"/>
  <c r="BD768" i="1" s="1"/>
  <c r="BC765" i="1" a="1"/>
  <c r="BC765" i="1" s="1"/>
  <c r="BD765" i="1" a="1"/>
  <c r="BD765" i="1" s="1"/>
  <c r="BC762" i="1" a="1"/>
  <c r="BC762" i="1" s="1"/>
  <c r="BD762" i="1" a="1"/>
  <c r="BD762" i="1" s="1"/>
  <c r="BC759" i="1" a="1"/>
  <c r="BC759" i="1" s="1"/>
  <c r="BD759" i="1" a="1"/>
  <c r="BD759" i="1" s="1"/>
  <c r="BC756" i="1" a="1"/>
  <c r="BC756" i="1" s="1"/>
  <c r="BD756" i="1" a="1"/>
  <c r="BD756" i="1" s="1"/>
  <c r="BC753" i="1" a="1"/>
  <c r="BC753" i="1" s="1"/>
  <c r="BD753" i="1" a="1"/>
  <c r="BD753" i="1" s="1"/>
  <c r="BC750" i="1" a="1"/>
  <c r="BC750" i="1" s="1"/>
  <c r="BD750" i="1" a="1"/>
  <c r="BD750" i="1" s="1"/>
  <c r="BC747" i="1" a="1"/>
  <c r="BC747" i="1" s="1"/>
  <c r="BD747" i="1" a="1"/>
  <c r="BD747" i="1" s="1"/>
  <c r="BC744" i="1" a="1"/>
  <c r="BC744" i="1" s="1"/>
  <c r="BD744" i="1" a="1"/>
  <c r="BD744" i="1" s="1"/>
  <c r="BC741" i="1" a="1"/>
  <c r="BC741" i="1" s="1"/>
  <c r="BD741" i="1" a="1"/>
  <c r="BD741" i="1" s="1"/>
  <c r="BC738" i="1" a="1"/>
  <c r="BC738" i="1" s="1"/>
  <c r="BD738" i="1" a="1"/>
  <c r="BD738" i="1" s="1"/>
  <c r="BC735" i="1" a="1"/>
  <c r="BC735" i="1" s="1"/>
  <c r="BD735" i="1" a="1"/>
  <c r="BD735" i="1" s="1"/>
  <c r="BC732" i="1" a="1"/>
  <c r="BC732" i="1" s="1"/>
  <c r="BD732" i="1" a="1"/>
  <c r="BD732" i="1" s="1"/>
  <c r="BC729" i="1" a="1"/>
  <c r="BC729" i="1" s="1"/>
  <c r="BD729" i="1" a="1"/>
  <c r="BD729" i="1" s="1"/>
  <c r="BC726" i="1" a="1"/>
  <c r="BC726" i="1" s="1"/>
  <c r="BD726" i="1" a="1"/>
  <c r="BD726" i="1" s="1"/>
  <c r="BC723" i="1" a="1"/>
  <c r="BC723" i="1" s="1"/>
  <c r="BD723" i="1" a="1"/>
  <c r="BD723" i="1" s="1"/>
  <c r="BC720" i="1" a="1"/>
  <c r="BC720" i="1" s="1"/>
  <c r="BD720" i="1" a="1"/>
  <c r="BD720" i="1" s="1"/>
  <c r="BC717" i="1" a="1"/>
  <c r="BC717" i="1" s="1"/>
  <c r="BD717" i="1" a="1"/>
  <c r="BD717" i="1" s="1"/>
  <c r="BC714" i="1" a="1"/>
  <c r="BC714" i="1" s="1"/>
  <c r="BD714" i="1" a="1"/>
  <c r="BD714" i="1" s="1"/>
  <c r="BC711" i="1" a="1"/>
  <c r="BC711" i="1" s="1"/>
  <c r="BD711" i="1" a="1"/>
  <c r="BD711" i="1" s="1"/>
  <c r="BC708" i="1" a="1"/>
  <c r="BC708" i="1" s="1"/>
  <c r="BD708" i="1" a="1"/>
  <c r="BD708" i="1" s="1"/>
  <c r="BC705" i="1" a="1"/>
  <c r="BC705" i="1" s="1"/>
  <c r="BD705" i="1" a="1"/>
  <c r="BD705" i="1" s="1"/>
  <c r="BC702" i="1" a="1"/>
  <c r="BC702" i="1" s="1"/>
  <c r="BD702" i="1" a="1"/>
  <c r="BD702" i="1" s="1"/>
  <c r="BC699" i="1" a="1"/>
  <c r="BC699" i="1" s="1"/>
  <c r="BD699" i="1" a="1"/>
  <c r="BD699" i="1" s="1"/>
  <c r="BC696" i="1" a="1"/>
  <c r="BC696" i="1" s="1"/>
  <c r="BD696" i="1" a="1"/>
  <c r="BD696" i="1" s="1"/>
  <c r="BC693" i="1" a="1"/>
  <c r="BC693" i="1" s="1"/>
  <c r="BD693" i="1" a="1"/>
  <c r="BD693" i="1" s="1"/>
  <c r="BC690" i="1" a="1"/>
  <c r="BC690" i="1" s="1"/>
  <c r="BD690" i="1" a="1"/>
  <c r="BD690" i="1" s="1"/>
  <c r="BC687" i="1" a="1"/>
  <c r="BC687" i="1" s="1"/>
  <c r="BD687" i="1" a="1"/>
  <c r="BD687" i="1" s="1"/>
  <c r="BC684" i="1" a="1"/>
  <c r="BC684" i="1" s="1"/>
  <c r="BD684" i="1" a="1"/>
  <c r="BD684" i="1" s="1"/>
  <c r="BC681" i="1" a="1"/>
  <c r="BC681" i="1" s="1"/>
  <c r="BD681" i="1" a="1"/>
  <c r="BD681" i="1" s="1"/>
  <c r="BC678" i="1" a="1"/>
  <c r="BC678" i="1" s="1"/>
  <c r="BD678" i="1" a="1"/>
  <c r="BD678" i="1" s="1"/>
  <c r="BC675" i="1" a="1"/>
  <c r="BC675" i="1" s="1"/>
  <c r="BD675" i="1" a="1"/>
  <c r="BD675" i="1" s="1"/>
  <c r="BC672" i="1" a="1"/>
  <c r="BC672" i="1" s="1"/>
  <c r="BD672" i="1" a="1"/>
  <c r="BD672" i="1" s="1"/>
  <c r="BC669" i="1" a="1"/>
  <c r="BC669" i="1" s="1"/>
  <c r="BD669" i="1" a="1"/>
  <c r="BD669" i="1" s="1"/>
  <c r="BC666" i="1" a="1"/>
  <c r="BC666" i="1" s="1"/>
  <c r="BD666" i="1" a="1"/>
  <c r="BD666" i="1" s="1"/>
  <c r="BC663" i="1" a="1"/>
  <c r="BC663" i="1" s="1"/>
  <c r="BD663" i="1" a="1"/>
  <c r="BD663" i="1" s="1"/>
  <c r="BC660" i="1" a="1"/>
  <c r="BC660" i="1" s="1"/>
  <c r="BD660" i="1" a="1"/>
  <c r="BD660" i="1" s="1"/>
  <c r="BC657" i="1" a="1"/>
  <c r="BC657" i="1" s="1"/>
  <c r="BD657" i="1" a="1"/>
  <c r="BD657" i="1" s="1"/>
  <c r="BC654" i="1" a="1"/>
  <c r="BC654" i="1" s="1"/>
  <c r="BD654" i="1" a="1"/>
  <c r="BD654" i="1" s="1"/>
  <c r="BC651" i="1" a="1"/>
  <c r="BC651" i="1" s="1"/>
  <c r="BD651" i="1" a="1"/>
  <c r="BD651" i="1" s="1"/>
  <c r="BC648" i="1" a="1"/>
  <c r="BC648" i="1" s="1"/>
  <c r="BD648" i="1" a="1"/>
  <c r="BD648" i="1" s="1"/>
  <c r="BC645" i="1" a="1"/>
  <c r="BC645" i="1" s="1"/>
  <c r="BD645" i="1" a="1"/>
  <c r="BD645" i="1" s="1"/>
  <c r="BC642" i="1" a="1"/>
  <c r="BC642" i="1" s="1"/>
  <c r="BD642" i="1" a="1"/>
  <c r="BD642" i="1" s="1"/>
  <c r="BC639" i="1" a="1"/>
  <c r="BC639" i="1" s="1"/>
  <c r="BD639" i="1" a="1"/>
  <c r="BD639" i="1" s="1"/>
  <c r="BC636" i="1" a="1"/>
  <c r="BC636" i="1" s="1"/>
  <c r="BD636" i="1" a="1"/>
  <c r="BD636" i="1" s="1"/>
  <c r="BC633" i="1" a="1"/>
  <c r="BC633" i="1" s="1"/>
  <c r="BD633" i="1" a="1"/>
  <c r="BD633" i="1" s="1"/>
  <c r="BC630" i="1" a="1"/>
  <c r="BC630" i="1" s="1"/>
  <c r="BD630" i="1" a="1"/>
  <c r="BD630" i="1" s="1"/>
  <c r="BC627" i="1" a="1"/>
  <c r="BC627" i="1" s="1"/>
  <c r="BD627" i="1" a="1"/>
  <c r="BD627" i="1" s="1"/>
  <c r="BC624" i="1" a="1"/>
  <c r="BC624" i="1" s="1"/>
  <c r="BD624" i="1" a="1"/>
  <c r="BD624" i="1" s="1"/>
  <c r="BC621" i="1" a="1"/>
  <c r="BC621" i="1" s="1"/>
  <c r="BD621" i="1" a="1"/>
  <c r="BD621" i="1" s="1"/>
  <c r="BC618" i="1" a="1"/>
  <c r="BC618" i="1" s="1"/>
  <c r="BD618" i="1" a="1"/>
  <c r="BD618" i="1" s="1"/>
  <c r="BC615" i="1" a="1"/>
  <c r="BC615" i="1" s="1"/>
  <c r="BD615" i="1" a="1"/>
  <c r="BD615" i="1" s="1"/>
  <c r="BC612" i="1" a="1"/>
  <c r="BC612" i="1" s="1"/>
  <c r="BD612" i="1" a="1"/>
  <c r="BD612" i="1" s="1"/>
  <c r="BC609" i="1" a="1"/>
  <c r="BC609" i="1" s="1"/>
  <c r="BD609" i="1" a="1"/>
  <c r="BD609" i="1" s="1"/>
  <c r="BC607" i="1" a="1"/>
  <c r="BC607" i="1" s="1"/>
  <c r="BD607" i="1" a="1"/>
  <c r="BD607" i="1" s="1"/>
  <c r="BC604" i="1" a="1"/>
  <c r="BC604" i="1" s="1"/>
  <c r="BD604" i="1" a="1"/>
  <c r="BD604" i="1" s="1"/>
  <c r="BC601" i="1" a="1"/>
  <c r="BC601" i="1" s="1"/>
  <c r="BD601" i="1" a="1"/>
  <c r="BD601" i="1" s="1"/>
  <c r="BC599" i="1" a="1"/>
  <c r="BC599" i="1" s="1"/>
  <c r="BD599" i="1" a="1"/>
  <c r="BD599" i="1" s="1"/>
  <c r="BC596" i="1" a="1"/>
  <c r="BC596" i="1" s="1"/>
  <c r="BD596" i="1" a="1"/>
  <c r="BD596" i="1" s="1"/>
  <c r="BC593" i="1" a="1"/>
  <c r="BC593" i="1" s="1"/>
  <c r="BD593" i="1" a="1"/>
  <c r="BD593" i="1" s="1"/>
  <c r="BC591" i="1" a="1"/>
  <c r="BC591" i="1" s="1"/>
  <c r="BD591" i="1" a="1"/>
  <c r="BD591" i="1" s="1"/>
  <c r="BC588" i="1" a="1"/>
  <c r="BC588" i="1" s="1"/>
  <c r="BD588" i="1" a="1"/>
  <c r="BD588" i="1" s="1"/>
  <c r="BC586" i="1" a="1"/>
  <c r="BC586" i="1" s="1"/>
  <c r="BD586" i="1" a="1"/>
  <c r="BD586" i="1" s="1"/>
  <c r="BC581" i="1" a="1"/>
  <c r="BC581" i="1" s="1"/>
  <c r="BD581" i="1" a="1"/>
  <c r="BD581" i="1" s="1"/>
  <c r="BC578" i="1" a="1"/>
  <c r="BC578" i="1" s="1"/>
  <c r="BD578" i="1" a="1"/>
  <c r="BD578" i="1" s="1"/>
  <c r="BC575" i="1" a="1"/>
  <c r="BC575" i="1" s="1"/>
  <c r="BD575" i="1" a="1"/>
  <c r="BD575" i="1" s="1"/>
  <c r="BC572" i="1" a="1"/>
  <c r="BC572" i="1" s="1"/>
  <c r="BD572" i="1" a="1"/>
  <c r="BD572" i="1" s="1"/>
  <c r="BC569" i="1" a="1"/>
  <c r="BC569" i="1" s="1"/>
  <c r="BD569" i="1" a="1"/>
  <c r="BD569" i="1" s="1"/>
  <c r="BC566" i="1" a="1"/>
  <c r="BC566" i="1" s="1"/>
  <c r="BD566" i="1" a="1"/>
  <c r="BD566" i="1" s="1"/>
  <c r="BC563" i="1" a="1"/>
  <c r="BC563" i="1" s="1"/>
  <c r="BD563" i="1" a="1"/>
  <c r="BD563" i="1" s="1"/>
  <c r="BC561" i="1" a="1"/>
  <c r="BC561" i="1" s="1"/>
  <c r="BD561" i="1" a="1"/>
  <c r="BD561" i="1" s="1"/>
  <c r="BC559" i="1" a="1"/>
  <c r="BC559" i="1" s="1"/>
  <c r="BD559" i="1" a="1"/>
  <c r="BD559" i="1" s="1"/>
  <c r="BC556" i="1" a="1"/>
  <c r="BC556" i="1" s="1"/>
  <c r="BD556" i="1" a="1"/>
  <c r="BD556" i="1" s="1"/>
  <c r="BC553" i="1" a="1"/>
  <c r="BC553" i="1" s="1"/>
  <c r="BD553" i="1" a="1"/>
  <c r="BD553" i="1" s="1"/>
  <c r="BC550" i="1" a="1"/>
  <c r="BC550" i="1" s="1"/>
  <c r="BD550" i="1" a="1"/>
  <c r="BD550" i="1" s="1"/>
  <c r="BC547" i="1" a="1"/>
  <c r="BC547" i="1" s="1"/>
  <c r="BD547" i="1" a="1"/>
  <c r="BD547" i="1" s="1"/>
  <c r="BC544" i="1" a="1"/>
  <c r="BC544" i="1" s="1"/>
  <c r="BD544" i="1" a="1"/>
  <c r="BD544" i="1" s="1"/>
  <c r="BC541" i="1" a="1"/>
  <c r="BC541" i="1" s="1"/>
  <c r="BD541" i="1" a="1"/>
  <c r="BD541" i="1" s="1"/>
  <c r="BC538" i="1" a="1"/>
  <c r="BC538" i="1" s="1"/>
  <c r="BD538" i="1" a="1"/>
  <c r="BD538" i="1" s="1"/>
  <c r="BC535" i="1" a="1"/>
  <c r="BC535" i="1" s="1"/>
  <c r="BD535" i="1" a="1"/>
  <c r="BD535" i="1" s="1"/>
  <c r="BC532" i="1" a="1"/>
  <c r="BC532" i="1" s="1"/>
  <c r="BD532" i="1" a="1"/>
  <c r="BD532" i="1" s="1"/>
  <c r="BC529" i="1" a="1"/>
  <c r="BC529" i="1" s="1"/>
  <c r="BD529" i="1" a="1"/>
  <c r="BD529" i="1" s="1"/>
  <c r="BC526" i="1" a="1"/>
  <c r="BC526" i="1" s="1"/>
  <c r="BD526" i="1" a="1"/>
  <c r="BD526" i="1" s="1"/>
  <c r="BC523" i="1" a="1"/>
  <c r="BC523" i="1" s="1"/>
  <c r="BD523" i="1" a="1"/>
  <c r="BD523" i="1" s="1"/>
  <c r="BC520" i="1" a="1"/>
  <c r="BC520" i="1" s="1"/>
  <c r="BD520" i="1" a="1"/>
  <c r="BD520" i="1" s="1"/>
  <c r="BC517" i="1" a="1"/>
  <c r="BC517" i="1" s="1"/>
  <c r="BD517" i="1" a="1"/>
  <c r="BD517" i="1" s="1"/>
  <c r="BC514" i="1" a="1"/>
  <c r="BC514" i="1" s="1"/>
  <c r="BD514" i="1" a="1"/>
  <c r="BD514" i="1" s="1"/>
  <c r="BC511" i="1" a="1"/>
  <c r="BC511" i="1" s="1"/>
  <c r="BD511" i="1" a="1"/>
  <c r="BD511" i="1" s="1"/>
  <c r="BC508" i="1" a="1"/>
  <c r="BC508" i="1" s="1"/>
  <c r="BD508" i="1" a="1"/>
  <c r="BD508" i="1" s="1"/>
  <c r="BC505" i="1" a="1"/>
  <c r="BC505" i="1" s="1"/>
  <c r="BD505" i="1" a="1"/>
  <c r="BD505" i="1" s="1"/>
  <c r="BC502" i="1" a="1"/>
  <c r="BC502" i="1" s="1"/>
  <c r="BD502" i="1" a="1"/>
  <c r="BD502" i="1" s="1"/>
  <c r="BC499" i="1" a="1"/>
  <c r="BC499" i="1" s="1"/>
  <c r="BD499" i="1" a="1"/>
  <c r="BD499" i="1" s="1"/>
  <c r="BC496" i="1" a="1"/>
  <c r="BC496" i="1" s="1"/>
  <c r="BD496" i="1" a="1"/>
  <c r="BD496" i="1" s="1"/>
  <c r="BC493" i="1" a="1"/>
  <c r="BC493" i="1" s="1"/>
  <c r="BD493" i="1" a="1"/>
  <c r="BD493" i="1" s="1"/>
  <c r="BC490" i="1" a="1"/>
  <c r="BC490" i="1" s="1"/>
  <c r="BD490" i="1" a="1"/>
  <c r="BD490" i="1" s="1"/>
  <c r="BC487" i="1" a="1"/>
  <c r="BC487" i="1" s="1"/>
  <c r="BD487" i="1" a="1"/>
  <c r="BD487" i="1" s="1"/>
  <c r="BC484" i="1" a="1"/>
  <c r="BC484" i="1" s="1"/>
  <c r="BD484" i="1" a="1"/>
  <c r="BD484" i="1" s="1"/>
  <c r="BC481" i="1" a="1"/>
  <c r="BC481" i="1" s="1"/>
  <c r="BD481" i="1" a="1"/>
  <c r="BD481" i="1" s="1"/>
  <c r="BC478" i="1" a="1"/>
  <c r="BC478" i="1" s="1"/>
  <c r="BD478" i="1" a="1"/>
  <c r="BD478" i="1" s="1"/>
  <c r="BC475" i="1" a="1"/>
  <c r="BC475" i="1" s="1"/>
  <c r="BD475" i="1" a="1"/>
  <c r="BD475" i="1" s="1"/>
  <c r="BC472" i="1" a="1"/>
  <c r="BC472" i="1" s="1"/>
  <c r="BD472" i="1" a="1"/>
  <c r="BD472" i="1" s="1"/>
  <c r="BC469" i="1" a="1"/>
  <c r="BC469" i="1" s="1"/>
  <c r="BD469" i="1" a="1"/>
  <c r="BD469" i="1" s="1"/>
  <c r="BC466" i="1" a="1"/>
  <c r="BC466" i="1" s="1"/>
  <c r="BD466" i="1" a="1"/>
  <c r="BD466" i="1" s="1"/>
  <c r="BC463" i="1" a="1"/>
  <c r="BC463" i="1" s="1"/>
  <c r="BD463" i="1" a="1"/>
  <c r="BD463" i="1" s="1"/>
  <c r="BC460" i="1" a="1"/>
  <c r="BC460" i="1" s="1"/>
  <c r="BD460" i="1" a="1"/>
  <c r="BD460" i="1" s="1"/>
  <c r="BC457" i="1" a="1"/>
  <c r="BC457" i="1" s="1"/>
  <c r="BD457" i="1" a="1"/>
  <c r="BD457" i="1" s="1"/>
  <c r="BC454" i="1" a="1"/>
  <c r="BC454" i="1" s="1"/>
  <c r="BD454" i="1" a="1"/>
  <c r="BD454" i="1" s="1"/>
  <c r="BC451" i="1" a="1"/>
  <c r="BC451" i="1" s="1"/>
  <c r="BD451" i="1" a="1"/>
  <c r="BD451" i="1" s="1"/>
  <c r="BC448" i="1" a="1"/>
  <c r="BC448" i="1" s="1"/>
  <c r="BD448" i="1" a="1"/>
  <c r="BD448" i="1" s="1"/>
  <c r="BC445" i="1" a="1"/>
  <c r="BC445" i="1" s="1"/>
  <c r="BD445" i="1" a="1"/>
  <c r="BD445" i="1" s="1"/>
  <c r="BC442" i="1" a="1"/>
  <c r="BC442" i="1" s="1"/>
  <c r="BD442" i="1" a="1"/>
  <c r="BD442" i="1" s="1"/>
  <c r="BC439" i="1" a="1"/>
  <c r="BC439" i="1" s="1"/>
  <c r="BD439" i="1" a="1"/>
  <c r="BD439" i="1" s="1"/>
  <c r="BC437" i="1" a="1"/>
  <c r="BC437" i="1" s="1"/>
  <c r="BD437" i="1" a="1"/>
  <c r="BD437" i="1" s="1"/>
  <c r="BC434" i="1" a="1"/>
  <c r="BC434" i="1" s="1"/>
  <c r="BD434" i="1" a="1"/>
  <c r="BD434" i="1" s="1"/>
  <c r="BC431" i="1" a="1"/>
  <c r="BC431" i="1" s="1"/>
  <c r="BD431" i="1" a="1"/>
  <c r="BD431" i="1" s="1"/>
  <c r="BC426" i="1" a="1"/>
  <c r="BC426" i="1" s="1"/>
  <c r="BD426" i="1" a="1"/>
  <c r="BD426" i="1" s="1"/>
  <c r="BC423" i="1" a="1"/>
  <c r="BC423" i="1" s="1"/>
  <c r="BD423" i="1" a="1"/>
  <c r="BD423" i="1" s="1"/>
  <c r="BC420" i="1" a="1"/>
  <c r="BC420" i="1" s="1"/>
  <c r="BD420" i="1" a="1"/>
  <c r="BD420" i="1" s="1"/>
  <c r="BC418" i="1" a="1"/>
  <c r="BC418" i="1" s="1"/>
  <c r="BD418" i="1" a="1"/>
  <c r="BD418" i="1" s="1"/>
  <c r="BC415" i="1" a="1"/>
  <c r="BC415" i="1" s="1"/>
  <c r="BD415" i="1" a="1"/>
  <c r="BD415" i="1" s="1"/>
  <c r="BC412" i="1" a="1"/>
  <c r="BC412" i="1" s="1"/>
  <c r="BD412" i="1" a="1"/>
  <c r="BD412" i="1" s="1"/>
  <c r="BC410" i="1" a="1"/>
  <c r="BC410" i="1" s="1"/>
  <c r="BD410" i="1" a="1"/>
  <c r="BD410" i="1" s="1"/>
  <c r="BC407" i="1" a="1"/>
  <c r="BC407" i="1" s="1"/>
  <c r="BD407" i="1" a="1"/>
  <c r="BD407" i="1" s="1"/>
  <c r="BC404" i="1" a="1"/>
  <c r="BC404" i="1" s="1"/>
  <c r="BD404" i="1" a="1"/>
  <c r="BD404" i="1" s="1"/>
  <c r="BC399" i="1" a="1"/>
  <c r="BC399" i="1" s="1"/>
  <c r="BD399" i="1" a="1"/>
  <c r="BD399" i="1" s="1"/>
  <c r="BC396" i="1" a="1"/>
  <c r="BC396" i="1" s="1"/>
  <c r="BD396" i="1" a="1"/>
  <c r="BD396" i="1" s="1"/>
  <c r="BC393" i="1" a="1"/>
  <c r="BC393" i="1" s="1"/>
  <c r="BD393" i="1" a="1"/>
  <c r="BD393" i="1" s="1"/>
  <c r="BC390" i="1" a="1"/>
  <c r="BC390" i="1" s="1"/>
  <c r="BD390" i="1" a="1"/>
  <c r="BD390" i="1" s="1"/>
  <c r="BC388" i="1" a="1"/>
  <c r="BC388" i="1" s="1"/>
  <c r="BD388" i="1" a="1"/>
  <c r="BD388" i="1" s="1"/>
  <c r="BC385" i="1" a="1"/>
  <c r="BC385" i="1" s="1"/>
  <c r="BD385" i="1" a="1"/>
  <c r="BD385" i="1" s="1"/>
  <c r="BC382" i="1" a="1"/>
  <c r="BC382" i="1" s="1"/>
  <c r="BD382" i="1" a="1"/>
  <c r="BD382" i="1" s="1"/>
  <c r="BC379" i="1" a="1"/>
  <c r="BC379" i="1" s="1"/>
  <c r="BD379" i="1" a="1"/>
  <c r="BD379" i="1" s="1"/>
  <c r="BC376" i="1" a="1"/>
  <c r="BC376" i="1" s="1"/>
  <c r="BD376" i="1" a="1"/>
  <c r="BD376" i="1" s="1"/>
  <c r="BC373" i="1" a="1"/>
  <c r="BC373" i="1" s="1"/>
  <c r="BD373" i="1" a="1"/>
  <c r="BD373" i="1" s="1"/>
  <c r="BC370" i="1" a="1"/>
  <c r="BC370" i="1" s="1"/>
  <c r="BD370" i="1" a="1"/>
  <c r="BD370" i="1" s="1"/>
  <c r="BC368" i="1" a="1"/>
  <c r="BC368" i="1" s="1"/>
  <c r="BD368" i="1" a="1"/>
  <c r="BD368" i="1" s="1"/>
  <c r="BC366" i="1" a="1"/>
  <c r="BC366" i="1" s="1"/>
  <c r="BD366" i="1" a="1"/>
  <c r="BD366" i="1" s="1"/>
  <c r="BC363" i="1" a="1"/>
  <c r="BC363" i="1" s="1"/>
  <c r="BD363" i="1" a="1"/>
  <c r="BD363" i="1" s="1"/>
  <c r="BC360" i="1" a="1"/>
  <c r="BC360" i="1" s="1"/>
  <c r="BD360" i="1" a="1"/>
  <c r="BD360" i="1" s="1"/>
  <c r="BC358" i="1" a="1"/>
  <c r="BC358" i="1" s="1"/>
  <c r="BD358" i="1" a="1"/>
  <c r="BD358" i="1" s="1"/>
  <c r="BC355" i="1" a="1"/>
  <c r="BC355" i="1" s="1"/>
  <c r="BD355" i="1" a="1"/>
  <c r="BD355" i="1" s="1"/>
  <c r="BC352" i="1" a="1"/>
  <c r="BC352" i="1" s="1"/>
  <c r="BD352" i="1" a="1"/>
  <c r="BD352" i="1" s="1"/>
  <c r="BC349" i="1" a="1"/>
  <c r="BC349" i="1" s="1"/>
  <c r="BD349" i="1" a="1"/>
  <c r="BD349" i="1" s="1"/>
  <c r="BC346" i="1" a="1"/>
  <c r="BC346" i="1" s="1"/>
  <c r="BD346" i="1" a="1"/>
  <c r="BD346" i="1" s="1"/>
  <c r="BC343" i="1" a="1"/>
  <c r="BC343" i="1" s="1"/>
  <c r="BD343" i="1" a="1"/>
  <c r="BD343" i="1" s="1"/>
  <c r="BC338" i="1" a="1"/>
  <c r="BC338" i="1" s="1"/>
  <c r="BD338" i="1" a="1"/>
  <c r="BD338" i="1" s="1"/>
  <c r="BC335" i="1" a="1"/>
  <c r="BC335" i="1" s="1"/>
  <c r="BD335" i="1" a="1"/>
  <c r="BD335" i="1" s="1"/>
  <c r="BC332" i="1" a="1"/>
  <c r="BC332" i="1" s="1"/>
  <c r="BD332" i="1" a="1"/>
  <c r="BD332" i="1" s="1"/>
  <c r="BC329" i="1" a="1"/>
  <c r="BC329" i="1" s="1"/>
  <c r="BD329" i="1" a="1"/>
  <c r="BD329" i="1" s="1"/>
  <c r="BC326" i="1" a="1"/>
  <c r="BC326" i="1" s="1"/>
  <c r="BD326" i="1" a="1"/>
  <c r="BD326" i="1" s="1"/>
  <c r="BC323" i="1" a="1"/>
  <c r="BC323" i="1" s="1"/>
  <c r="BD323" i="1" a="1"/>
  <c r="BD323" i="1" s="1"/>
  <c r="BC320" i="1" a="1"/>
  <c r="BC320" i="1" s="1"/>
  <c r="BD320" i="1" a="1"/>
  <c r="BD320" i="1" s="1"/>
  <c r="BC317" i="1" a="1"/>
  <c r="BC317" i="1" s="1"/>
  <c r="BD317" i="1" a="1"/>
  <c r="BD317" i="1" s="1"/>
  <c r="BC315" i="1" a="1"/>
  <c r="BC315" i="1" s="1"/>
  <c r="BD315" i="1" a="1"/>
  <c r="BD315" i="1" s="1"/>
  <c r="BC312" i="1" a="1"/>
  <c r="BC312" i="1" s="1"/>
  <c r="BD312" i="1" a="1"/>
  <c r="BD312" i="1" s="1"/>
  <c r="BC309" i="1" a="1"/>
  <c r="BC309" i="1" s="1"/>
  <c r="BD309" i="1" a="1"/>
  <c r="BD309" i="1" s="1"/>
  <c r="BC307" i="1" a="1"/>
  <c r="BC307" i="1" s="1"/>
  <c r="BD307" i="1" a="1"/>
  <c r="BD307" i="1" s="1"/>
  <c r="BC304" i="1" a="1"/>
  <c r="BC304" i="1" s="1"/>
  <c r="BD304" i="1" a="1"/>
  <c r="BD304" i="1" s="1"/>
  <c r="BC301" i="1" a="1"/>
  <c r="BC301" i="1" s="1"/>
  <c r="BD301" i="1" a="1"/>
  <c r="BD301" i="1" s="1"/>
  <c r="BC296" i="1" a="1"/>
  <c r="BC296" i="1" s="1"/>
  <c r="BD296" i="1" a="1"/>
  <c r="BD296" i="1" s="1"/>
  <c r="BC293" i="1" a="1"/>
  <c r="BC293" i="1" s="1"/>
  <c r="BD293" i="1" a="1"/>
  <c r="BD293" i="1" s="1"/>
  <c r="BC290" i="1" a="1"/>
  <c r="BC290" i="1" s="1"/>
  <c r="BD290" i="1" a="1"/>
  <c r="BD290" i="1" s="1"/>
  <c r="BC287" i="1" a="1"/>
  <c r="BC287" i="1" s="1"/>
  <c r="BD287" i="1" a="1"/>
  <c r="BD287" i="1" s="1"/>
  <c r="BC284" i="1" a="1"/>
  <c r="BC284" i="1" s="1"/>
  <c r="BD284" i="1" a="1"/>
  <c r="BD284" i="1" s="1"/>
  <c r="BC279" i="1" a="1"/>
  <c r="BC279" i="1" s="1"/>
  <c r="BD279" i="1" a="1"/>
  <c r="BD279" i="1" s="1"/>
  <c r="BC276" i="1" a="1"/>
  <c r="BC276" i="1" s="1"/>
  <c r="BD276" i="1" a="1"/>
  <c r="BD276" i="1" s="1"/>
  <c r="BC274" i="1" a="1"/>
  <c r="BC274" i="1" s="1"/>
  <c r="BD274" i="1" a="1"/>
  <c r="BD274" i="1" s="1"/>
  <c r="BC271" i="1" a="1"/>
  <c r="BC271" i="1" s="1"/>
  <c r="BD271" i="1" a="1"/>
  <c r="BD271" i="1" s="1"/>
  <c r="BC268" i="1" a="1"/>
  <c r="BC268" i="1" s="1"/>
  <c r="BD268" i="1" a="1"/>
  <c r="BD268" i="1" s="1"/>
  <c r="BC265" i="1" a="1"/>
  <c r="BC265" i="1" s="1"/>
  <c r="BD265" i="1" a="1"/>
  <c r="BD265" i="1" s="1"/>
  <c r="BC263" i="1" a="1"/>
  <c r="BC263" i="1" s="1"/>
  <c r="BD263" i="1" a="1"/>
  <c r="BD263" i="1" s="1"/>
  <c r="BC260" i="1" a="1"/>
  <c r="BC260" i="1" s="1"/>
  <c r="BD260" i="1" a="1"/>
  <c r="BD260" i="1" s="1"/>
  <c r="BC257" i="1" a="1"/>
  <c r="BC257" i="1" s="1"/>
  <c r="BD257" i="1" a="1"/>
  <c r="BD257" i="1" s="1"/>
  <c r="BC254" i="1" a="1"/>
  <c r="BC254" i="1" s="1"/>
  <c r="BD254" i="1" a="1"/>
  <c r="BD254" i="1" s="1"/>
  <c r="BC251" i="1" a="1"/>
  <c r="BC251" i="1" s="1"/>
  <c r="BD251" i="1" a="1"/>
  <c r="BD251" i="1" s="1"/>
  <c r="BC248" i="1" a="1"/>
  <c r="BC248" i="1" s="1"/>
  <c r="BD248" i="1" a="1"/>
  <c r="BD248" i="1" s="1"/>
  <c r="BC245" i="1" a="1"/>
  <c r="BC245" i="1" s="1"/>
  <c r="BD245" i="1" a="1"/>
  <c r="BD245" i="1" s="1"/>
  <c r="BC242" i="1" a="1"/>
  <c r="BC242" i="1" s="1"/>
  <c r="BD242" i="1" a="1"/>
  <c r="BD242" i="1" s="1"/>
  <c r="BC239" i="1" a="1"/>
  <c r="BC239" i="1" s="1"/>
  <c r="BD239" i="1" a="1"/>
  <c r="BD239" i="1" s="1"/>
  <c r="BC236" i="1" a="1"/>
  <c r="BC236" i="1" s="1"/>
  <c r="BD236" i="1" a="1"/>
  <c r="BD236" i="1" s="1"/>
  <c r="BC233" i="1" a="1"/>
  <c r="BC233" i="1" s="1"/>
  <c r="BD233" i="1" a="1"/>
  <c r="BD233" i="1" s="1"/>
  <c r="BC230" i="1" a="1"/>
  <c r="BC230" i="1" s="1"/>
  <c r="BD230" i="1" a="1"/>
  <c r="BD230" i="1" s="1"/>
  <c r="BC227" i="1" a="1"/>
  <c r="BC227" i="1" s="1"/>
  <c r="BD227" i="1" a="1"/>
  <c r="BD227" i="1" s="1"/>
  <c r="BC224" i="1" a="1"/>
  <c r="BC224" i="1" s="1"/>
  <c r="BD224" i="1" a="1"/>
  <c r="BD224" i="1" s="1"/>
  <c r="BC222" i="1" a="1"/>
  <c r="BC222" i="1" s="1"/>
  <c r="BD222" i="1" a="1"/>
  <c r="BD222" i="1" s="1"/>
  <c r="BC219" i="1" a="1"/>
  <c r="BC219" i="1" s="1"/>
  <c r="BD219" i="1" a="1"/>
  <c r="BD219" i="1" s="1"/>
  <c r="BC215" i="1" a="1"/>
  <c r="BC215" i="1" s="1"/>
  <c r="BD215" i="1" a="1"/>
  <c r="BD215" i="1" s="1"/>
  <c r="BC214" i="1" a="1"/>
  <c r="BC214" i="1" s="1"/>
  <c r="BD214" i="1" a="1"/>
  <c r="BD214" i="1" s="1"/>
  <c r="BC213" i="1" a="1"/>
  <c r="BC213" i="1" s="1"/>
  <c r="BD213" i="1" a="1"/>
  <c r="BD213" i="1" s="1"/>
  <c r="BC212" i="1" a="1"/>
  <c r="BC212" i="1" s="1"/>
  <c r="BD212" i="1" a="1"/>
  <c r="BD212" i="1" s="1"/>
  <c r="BC211" i="1" a="1"/>
  <c r="BC211" i="1" s="1"/>
  <c r="BD211" i="1" a="1"/>
  <c r="BD211" i="1" s="1"/>
  <c r="BC210" i="1" a="1"/>
  <c r="BC210" i="1" s="1"/>
  <c r="BD210" i="1" a="1"/>
  <c r="BD210" i="1" s="1"/>
  <c r="BC209" i="1" a="1"/>
  <c r="BC209" i="1" s="1"/>
  <c r="BD209" i="1" a="1"/>
  <c r="BD209" i="1" s="1"/>
  <c r="BC208" i="1" a="1"/>
  <c r="BC208" i="1" s="1"/>
  <c r="BD208" i="1" a="1"/>
  <c r="BD208" i="1" s="1"/>
  <c r="BC207" i="1" a="1"/>
  <c r="BC207" i="1" s="1"/>
  <c r="BD207" i="1" a="1"/>
  <c r="BD207" i="1" s="1"/>
  <c r="BC206" i="1" a="1"/>
  <c r="BC206" i="1" s="1"/>
  <c r="BD206" i="1" a="1"/>
  <c r="BD206" i="1" s="1"/>
  <c r="BC205" i="1" a="1"/>
  <c r="BC205" i="1" s="1"/>
  <c r="BD205" i="1" a="1"/>
  <c r="BD205" i="1" s="1"/>
  <c r="BC204" i="1" a="1"/>
  <c r="BC204" i="1" s="1"/>
  <c r="BD204" i="1" a="1"/>
  <c r="BD204" i="1" s="1"/>
  <c r="BC203" i="1" a="1"/>
  <c r="BC203" i="1" s="1"/>
  <c r="BD203" i="1" a="1"/>
  <c r="BD203" i="1" s="1"/>
  <c r="BC202" i="1" a="1"/>
  <c r="BC202" i="1" s="1"/>
  <c r="BD202" i="1" a="1"/>
  <c r="BD202" i="1" s="1"/>
  <c r="BC201" i="1" a="1"/>
  <c r="BC201" i="1" s="1"/>
  <c r="BD201" i="1" a="1"/>
  <c r="BD201" i="1" s="1"/>
  <c r="BC200" i="1" a="1"/>
  <c r="BC200" i="1" s="1"/>
  <c r="BD200" i="1" a="1"/>
  <c r="BD200" i="1" s="1"/>
  <c r="BC199" i="1" a="1"/>
  <c r="BC199" i="1" s="1"/>
  <c r="BD199" i="1" a="1"/>
  <c r="BD199" i="1" s="1"/>
  <c r="BC198" i="1" a="1"/>
  <c r="BC198" i="1" s="1"/>
  <c r="BD198" i="1" a="1"/>
  <c r="BD198" i="1" s="1"/>
  <c r="BC197" i="1" a="1"/>
  <c r="BC197" i="1" s="1"/>
  <c r="BD197" i="1" a="1"/>
  <c r="BD197" i="1" s="1"/>
  <c r="BC196" i="1" a="1"/>
  <c r="BC196" i="1" s="1"/>
  <c r="BD196" i="1" a="1"/>
  <c r="BD196" i="1" s="1"/>
  <c r="BC195" i="1" a="1"/>
  <c r="BC195" i="1" s="1"/>
  <c r="BD195" i="1" a="1"/>
  <c r="BD195" i="1" s="1"/>
  <c r="BC194" i="1" a="1"/>
  <c r="BC194" i="1" s="1"/>
  <c r="BD194" i="1" a="1"/>
  <c r="BD194" i="1" s="1"/>
  <c r="BC193" i="1" a="1"/>
  <c r="BC193" i="1" s="1"/>
  <c r="BD193" i="1" a="1"/>
  <c r="BD193" i="1" s="1"/>
  <c r="BC192" i="1" a="1"/>
  <c r="BC192" i="1" s="1"/>
  <c r="BD192" i="1" a="1"/>
  <c r="BD192" i="1" s="1"/>
  <c r="BC191" i="1" a="1"/>
  <c r="BC191" i="1" s="1"/>
  <c r="BD191" i="1" a="1"/>
  <c r="BD191" i="1" s="1"/>
  <c r="BC190" i="1" a="1"/>
  <c r="BC190" i="1" s="1"/>
  <c r="BD190" i="1" a="1"/>
  <c r="BD190" i="1" s="1"/>
  <c r="BC189" i="1" a="1"/>
  <c r="BC189" i="1" s="1"/>
  <c r="BD189" i="1" a="1"/>
  <c r="BD189" i="1" s="1"/>
  <c r="BC188" i="1" a="1"/>
  <c r="BC188" i="1" s="1"/>
  <c r="BD188" i="1" a="1"/>
  <c r="BD188" i="1" s="1"/>
  <c r="BC187" i="1" a="1"/>
  <c r="BC187" i="1" s="1"/>
  <c r="BD187" i="1" a="1"/>
  <c r="BD187" i="1" s="1"/>
  <c r="BC186" i="1" a="1"/>
  <c r="BC186" i="1" s="1"/>
  <c r="BD186" i="1" a="1"/>
  <c r="BD186" i="1" s="1"/>
  <c r="BC185" i="1" a="1"/>
  <c r="BC185" i="1" s="1"/>
  <c r="BD185" i="1" a="1"/>
  <c r="BD185" i="1" s="1"/>
  <c r="BC184" i="1" a="1"/>
  <c r="BC184" i="1" s="1"/>
  <c r="BD184" i="1" a="1"/>
  <c r="BD184" i="1" s="1"/>
  <c r="BC183" i="1" a="1"/>
  <c r="BC183" i="1" s="1"/>
  <c r="BD183" i="1" a="1"/>
  <c r="BD183" i="1" s="1"/>
  <c r="BC182" i="1" a="1"/>
  <c r="BC182" i="1" s="1"/>
  <c r="BD182" i="1" a="1"/>
  <c r="BD182" i="1" s="1"/>
  <c r="BC181" i="1" a="1"/>
  <c r="BC181" i="1" s="1"/>
  <c r="BD181" i="1" a="1"/>
  <c r="BD181" i="1" s="1"/>
  <c r="BC180" i="1" a="1"/>
  <c r="BC180" i="1" s="1"/>
  <c r="BD180" i="1" a="1"/>
  <c r="BD180" i="1" s="1"/>
  <c r="BC179" i="1" a="1"/>
  <c r="BC179" i="1" s="1"/>
  <c r="BD179" i="1" a="1"/>
  <c r="BD179" i="1" s="1"/>
  <c r="BC178" i="1" a="1"/>
  <c r="BC178" i="1" s="1"/>
  <c r="BD178" i="1" a="1"/>
  <c r="BD178" i="1" s="1"/>
  <c r="BC177" i="1" a="1"/>
  <c r="BC177" i="1" s="1"/>
  <c r="BD177" i="1" a="1"/>
  <c r="BD177" i="1" s="1"/>
  <c r="BC176" i="1" a="1"/>
  <c r="BC176" i="1" s="1"/>
  <c r="BD176" i="1" a="1"/>
  <c r="BD176" i="1" s="1"/>
  <c r="BC175" i="1" a="1"/>
  <c r="BC175" i="1" s="1"/>
  <c r="BD175" i="1" a="1"/>
  <c r="BD175" i="1" s="1"/>
  <c r="BC174" i="1" a="1"/>
  <c r="BC174" i="1" s="1"/>
  <c r="BD174" i="1" a="1"/>
  <c r="BD174" i="1" s="1"/>
  <c r="BC173" i="1" a="1"/>
  <c r="BC173" i="1" s="1"/>
  <c r="BD173" i="1" a="1"/>
  <c r="BD173" i="1" s="1"/>
  <c r="BC172" i="1" a="1"/>
  <c r="BC172" i="1" s="1"/>
  <c r="BD172" i="1" a="1"/>
  <c r="BD172" i="1" s="1"/>
  <c r="BC171" i="1" a="1"/>
  <c r="BC171" i="1" s="1"/>
  <c r="BD171" i="1" a="1"/>
  <c r="BD171" i="1" s="1"/>
  <c r="BC170" i="1" a="1"/>
  <c r="BC170" i="1" s="1"/>
  <c r="BD170" i="1" a="1"/>
  <c r="BD170" i="1" s="1"/>
  <c r="BC169" i="1" a="1"/>
  <c r="BC169" i="1" s="1"/>
  <c r="BD169" i="1" a="1"/>
  <c r="BD169" i="1" s="1"/>
  <c r="BC168" i="1" a="1"/>
  <c r="BC168" i="1" s="1"/>
  <c r="BD168" i="1" a="1"/>
  <c r="BD168" i="1" s="1"/>
  <c r="BC167" i="1" a="1"/>
  <c r="BC167" i="1" s="1"/>
  <c r="BD167" i="1" a="1"/>
  <c r="BD167" i="1" s="1"/>
  <c r="BC166" i="1" a="1"/>
  <c r="BC166" i="1" s="1"/>
  <c r="BD166" i="1" a="1"/>
  <c r="BD166" i="1" s="1"/>
  <c r="BC165" i="1" a="1"/>
  <c r="BC165" i="1" s="1"/>
  <c r="BD165" i="1" a="1"/>
  <c r="BD165" i="1" s="1"/>
  <c r="BC164" i="1" a="1"/>
  <c r="BC164" i="1" s="1"/>
  <c r="BD164" i="1" a="1"/>
  <c r="BD164" i="1" s="1"/>
  <c r="BC163" i="1" a="1"/>
  <c r="BC163" i="1" s="1"/>
  <c r="BD163" i="1" a="1"/>
  <c r="BD163" i="1" s="1"/>
  <c r="BC162" i="1" a="1"/>
  <c r="BC162" i="1" s="1"/>
  <c r="BD162" i="1" a="1"/>
  <c r="BD162" i="1" s="1"/>
  <c r="BC161" i="1" a="1"/>
  <c r="BC161" i="1" s="1"/>
  <c r="BD161" i="1" a="1"/>
  <c r="BD161" i="1" s="1"/>
  <c r="BC160" i="1" a="1"/>
  <c r="BC160" i="1" s="1"/>
  <c r="BD160" i="1" a="1"/>
  <c r="BD160" i="1" s="1"/>
  <c r="BC159" i="1" a="1"/>
  <c r="BC159" i="1" s="1"/>
  <c r="BD159" i="1" a="1"/>
  <c r="BD159" i="1" s="1"/>
  <c r="BC158" i="1" a="1"/>
  <c r="BC158" i="1" s="1"/>
  <c r="BD158" i="1" a="1"/>
  <c r="BD158" i="1" s="1"/>
  <c r="BC157" i="1" a="1"/>
  <c r="BC157" i="1" s="1"/>
  <c r="BD157" i="1" a="1"/>
  <c r="BD157" i="1" s="1"/>
  <c r="BC156" i="1" a="1"/>
  <c r="BC156" i="1" s="1"/>
  <c r="BD156" i="1" a="1"/>
  <c r="BD156" i="1" s="1"/>
  <c r="BC155" i="1" a="1"/>
  <c r="BC155" i="1" s="1"/>
  <c r="BD155" i="1" a="1"/>
  <c r="BD155" i="1" s="1"/>
  <c r="BC154" i="1" a="1"/>
  <c r="BC154" i="1" s="1"/>
  <c r="BD154" i="1" a="1"/>
  <c r="BD154" i="1" s="1"/>
  <c r="BC153" i="1" a="1"/>
  <c r="BC153" i="1" s="1"/>
  <c r="BD153" i="1" a="1"/>
  <c r="BD153" i="1" s="1"/>
  <c r="BC152" i="1" a="1"/>
  <c r="BC152" i="1" s="1"/>
  <c r="BD152" i="1" a="1"/>
  <c r="BD152" i="1" s="1"/>
  <c r="BC151" i="1" a="1"/>
  <c r="BC151" i="1" s="1"/>
  <c r="BD151" i="1" a="1"/>
  <c r="BD151" i="1" s="1"/>
  <c r="BC150" i="1" a="1"/>
  <c r="BC150" i="1" s="1"/>
  <c r="BD150" i="1" a="1"/>
  <c r="BD150" i="1" s="1"/>
  <c r="BC149" i="1" a="1"/>
  <c r="BC149" i="1" s="1"/>
  <c r="BD149" i="1" a="1"/>
  <c r="BD149" i="1" s="1"/>
  <c r="BC148" i="1" a="1"/>
  <c r="BC148" i="1" s="1"/>
  <c r="BD148" i="1" a="1"/>
  <c r="BD148" i="1" s="1"/>
  <c r="BC147" i="1" a="1"/>
  <c r="BC147" i="1" s="1"/>
  <c r="BD147" i="1" a="1"/>
  <c r="BD147" i="1" s="1"/>
  <c r="BC146" i="1" a="1"/>
  <c r="BC146" i="1" s="1"/>
  <c r="BD146" i="1" a="1"/>
  <c r="BD146" i="1" s="1"/>
  <c r="BC145" i="1" a="1"/>
  <c r="BC145" i="1" s="1"/>
  <c r="BD145" i="1" a="1"/>
  <c r="BD145" i="1" s="1"/>
  <c r="BC144" i="1" a="1"/>
  <c r="BC144" i="1" s="1"/>
  <c r="BD144" i="1" a="1"/>
  <c r="BD144" i="1" s="1"/>
  <c r="BC143" i="1" a="1"/>
  <c r="BC143" i="1" s="1"/>
  <c r="BD143" i="1" a="1"/>
  <c r="BD143" i="1" s="1"/>
  <c r="BC142" i="1" a="1"/>
  <c r="BC142" i="1" s="1"/>
  <c r="BD142" i="1" a="1"/>
  <c r="BD142" i="1" s="1"/>
  <c r="BC141" i="1" a="1"/>
  <c r="BC141" i="1" s="1"/>
  <c r="BD141" i="1" a="1"/>
  <c r="BD141" i="1" s="1"/>
  <c r="BC140" i="1" a="1"/>
  <c r="BC140" i="1" s="1"/>
  <c r="BD140" i="1" a="1"/>
  <c r="BD140" i="1" s="1"/>
  <c r="BC139" i="1" a="1"/>
  <c r="BC139" i="1" s="1"/>
  <c r="BD139" i="1" a="1"/>
  <c r="BD139" i="1" s="1"/>
  <c r="BC138" i="1" a="1"/>
  <c r="BC138" i="1" s="1"/>
  <c r="BD138" i="1" a="1"/>
  <c r="BD138" i="1" s="1"/>
  <c r="BC137" i="1" a="1"/>
  <c r="BC137" i="1" s="1"/>
  <c r="BD137" i="1" a="1"/>
  <c r="BD137" i="1" s="1"/>
  <c r="BC136" i="1" a="1"/>
  <c r="BC136" i="1" s="1"/>
  <c r="BD136" i="1" a="1"/>
  <c r="BD136" i="1" s="1"/>
  <c r="BC135" i="1" a="1"/>
  <c r="BC135" i="1" s="1"/>
  <c r="BD135" i="1" a="1"/>
  <c r="BD135" i="1" s="1"/>
  <c r="BC134" i="1" a="1"/>
  <c r="BC134" i="1" s="1"/>
  <c r="BD134" i="1" a="1"/>
  <c r="BD134" i="1" s="1"/>
  <c r="BC133" i="1" a="1"/>
  <c r="BC133" i="1" s="1"/>
  <c r="BD133" i="1" a="1"/>
  <c r="BD133" i="1" s="1"/>
  <c r="BC132" i="1" a="1"/>
  <c r="BC132" i="1" s="1"/>
  <c r="BD132" i="1" a="1"/>
  <c r="BD132" i="1" s="1"/>
  <c r="BC131" i="1" a="1"/>
  <c r="BC131" i="1" s="1"/>
  <c r="BD131" i="1" a="1"/>
  <c r="BD131" i="1" s="1"/>
  <c r="BC130" i="1" a="1"/>
  <c r="BC130" i="1" s="1"/>
  <c r="BD130" i="1" a="1"/>
  <c r="BD130" i="1" s="1"/>
  <c r="BC129" i="1" a="1"/>
  <c r="BC129" i="1" s="1"/>
  <c r="BD129" i="1" a="1"/>
  <c r="BD129" i="1" s="1"/>
  <c r="BC128" i="1" a="1"/>
  <c r="BC128" i="1" s="1"/>
  <c r="BD128" i="1" a="1"/>
  <c r="BD128" i="1" s="1"/>
  <c r="BC127" i="1" a="1"/>
  <c r="BC127" i="1" s="1"/>
  <c r="BD127" i="1" a="1"/>
  <c r="BD127" i="1" s="1"/>
  <c r="BC126" i="1" a="1"/>
  <c r="BC126" i="1" s="1"/>
  <c r="BD126" i="1" a="1"/>
  <c r="BD126" i="1" s="1"/>
  <c r="BC125" i="1" a="1"/>
  <c r="BC125" i="1" s="1"/>
  <c r="BD125" i="1" a="1"/>
  <c r="BD125" i="1" s="1"/>
  <c r="BC124" i="1" a="1"/>
  <c r="BC124" i="1" s="1"/>
  <c r="BD124" i="1" a="1"/>
  <c r="BD124" i="1" s="1"/>
  <c r="BC123" i="1" a="1"/>
  <c r="BC123" i="1" s="1"/>
  <c r="BD123" i="1" a="1"/>
  <c r="BD123" i="1" s="1"/>
  <c r="BC122" i="1" a="1"/>
  <c r="BC122" i="1" s="1"/>
  <c r="BD122" i="1" a="1"/>
  <c r="BD122" i="1" s="1"/>
  <c r="BC121" i="1" a="1"/>
  <c r="BC121" i="1" s="1"/>
  <c r="BD121" i="1" a="1"/>
  <c r="BD121" i="1" s="1"/>
  <c r="BC120" i="1" a="1"/>
  <c r="BC120" i="1" s="1"/>
  <c r="BD120" i="1" a="1"/>
  <c r="BD120" i="1" s="1"/>
  <c r="BC119" i="1" a="1"/>
  <c r="BC119" i="1" s="1"/>
  <c r="BD119" i="1" a="1"/>
  <c r="BD119" i="1" s="1"/>
  <c r="BC118" i="1" a="1"/>
  <c r="BC118" i="1" s="1"/>
  <c r="BD118" i="1" a="1"/>
  <c r="BD118" i="1" s="1"/>
  <c r="BC117" i="1" a="1"/>
  <c r="BC117" i="1" s="1"/>
  <c r="BD117" i="1" a="1"/>
  <c r="BD117" i="1" s="1"/>
  <c r="BC116" i="1" a="1"/>
  <c r="BC116" i="1" s="1"/>
  <c r="BD116" i="1" a="1"/>
  <c r="BD116" i="1" s="1"/>
  <c r="BC115" i="1" a="1"/>
  <c r="BC115" i="1" s="1"/>
  <c r="BD115" i="1" a="1"/>
  <c r="BD115" i="1" s="1"/>
  <c r="BC114" i="1" a="1"/>
  <c r="BC114" i="1" s="1"/>
  <c r="BD114" i="1" a="1"/>
  <c r="BD114" i="1" s="1"/>
  <c r="BC113" i="1" a="1"/>
  <c r="BC113" i="1" s="1"/>
  <c r="BD113" i="1" a="1"/>
  <c r="BD113" i="1" s="1"/>
  <c r="BC112" i="1" a="1"/>
  <c r="BC112" i="1" s="1"/>
  <c r="BD112" i="1" a="1"/>
  <c r="BD112" i="1" s="1"/>
  <c r="BC111" i="1" a="1"/>
  <c r="BC111" i="1" s="1"/>
  <c r="BD111" i="1" a="1"/>
  <c r="BD111" i="1" s="1"/>
  <c r="BC110" i="1" a="1"/>
  <c r="BC110" i="1" s="1"/>
  <c r="BD110" i="1" a="1"/>
  <c r="BD110" i="1" s="1"/>
  <c r="BC109" i="1" a="1"/>
  <c r="BC109" i="1" s="1"/>
  <c r="BD109" i="1" a="1"/>
  <c r="BD109" i="1" s="1"/>
  <c r="BC108" i="1" a="1"/>
  <c r="BC108" i="1" s="1"/>
  <c r="BD108" i="1" a="1"/>
  <c r="BD108" i="1" s="1"/>
  <c r="BC107" i="1" a="1"/>
  <c r="BC107" i="1" s="1"/>
  <c r="BD107" i="1" a="1"/>
  <c r="BD107" i="1" s="1"/>
  <c r="BC106" i="1" a="1"/>
  <c r="BC106" i="1" s="1"/>
  <c r="BD106" i="1" a="1"/>
  <c r="BD106" i="1" s="1"/>
  <c r="BC105" i="1" a="1"/>
  <c r="BC105" i="1" s="1"/>
  <c r="BD105" i="1" a="1"/>
  <c r="BD105" i="1" s="1"/>
  <c r="BC104" i="1" a="1"/>
  <c r="BC104" i="1" s="1"/>
  <c r="BD104" i="1" a="1"/>
  <c r="BD104" i="1" s="1"/>
  <c r="BC103" i="1" a="1"/>
  <c r="BC103" i="1" s="1"/>
  <c r="BD103" i="1" a="1"/>
  <c r="BD103" i="1" s="1"/>
  <c r="BC102" i="1" a="1"/>
  <c r="BC102" i="1" s="1"/>
  <c r="BD102" i="1" a="1"/>
  <c r="BD102" i="1" s="1"/>
  <c r="BC101" i="1" a="1"/>
  <c r="BC101" i="1" s="1"/>
  <c r="BD101" i="1" a="1"/>
  <c r="BD101" i="1" s="1"/>
  <c r="BC100" i="1" a="1"/>
  <c r="BC100" i="1" s="1"/>
  <c r="BD100" i="1" a="1"/>
  <c r="BD100" i="1" s="1"/>
  <c r="BC99" i="1" a="1"/>
  <c r="BC99" i="1" s="1"/>
  <c r="BD99" i="1" a="1"/>
  <c r="BD99" i="1" s="1"/>
  <c r="BC98" i="1" a="1"/>
  <c r="BC98" i="1" s="1"/>
  <c r="BD98" i="1" a="1"/>
  <c r="BD98" i="1" s="1"/>
  <c r="BC97" i="1" a="1"/>
  <c r="BC97" i="1" s="1"/>
  <c r="BD97" i="1" a="1"/>
  <c r="BD97" i="1" s="1"/>
  <c r="BC96" i="1" a="1"/>
  <c r="BC96" i="1" s="1"/>
  <c r="BD96" i="1" a="1"/>
  <c r="BD96" i="1" s="1"/>
  <c r="BC95" i="1" a="1"/>
  <c r="BC95" i="1" s="1"/>
  <c r="BD95" i="1" a="1"/>
  <c r="BD95" i="1" s="1"/>
  <c r="BC94" i="1" a="1"/>
  <c r="BC94" i="1" s="1"/>
  <c r="BD94" i="1" a="1"/>
  <c r="BD94" i="1" s="1"/>
  <c r="BC93" i="1" a="1"/>
  <c r="BC93" i="1" s="1"/>
  <c r="BD93" i="1" a="1"/>
  <c r="BD93" i="1" s="1"/>
  <c r="BC92" i="1" a="1"/>
  <c r="BC92" i="1" s="1"/>
  <c r="BD92" i="1" a="1"/>
  <c r="BD92" i="1" s="1"/>
  <c r="BC91" i="1" a="1"/>
  <c r="BC91" i="1" s="1"/>
  <c r="BD91" i="1" a="1"/>
  <c r="BD91" i="1" s="1"/>
  <c r="BC90" i="1" a="1"/>
  <c r="BC90" i="1" s="1"/>
  <c r="BD90" i="1" a="1"/>
  <c r="BD90" i="1" s="1"/>
  <c r="BC89" i="1" a="1"/>
  <c r="BC89" i="1" s="1"/>
  <c r="BD89" i="1" a="1"/>
  <c r="BD89" i="1" s="1"/>
  <c r="BC88" i="1" a="1"/>
  <c r="BC88" i="1" s="1"/>
  <c r="BD88" i="1" a="1"/>
  <c r="BD88" i="1" s="1"/>
  <c r="BC87" i="1" a="1"/>
  <c r="BC87" i="1" s="1"/>
  <c r="BD87" i="1" a="1"/>
  <c r="BD87" i="1" s="1"/>
  <c r="BC86" i="1" a="1"/>
  <c r="BC86" i="1" s="1"/>
  <c r="BD86" i="1" a="1"/>
  <c r="BD86" i="1" s="1"/>
  <c r="BC85" i="1" a="1"/>
  <c r="BC85" i="1" s="1"/>
  <c r="BD85" i="1" a="1"/>
  <c r="BD85" i="1" s="1"/>
  <c r="BC84" i="1" a="1"/>
  <c r="BC84" i="1" s="1"/>
  <c r="BD84" i="1" a="1"/>
  <c r="BD84" i="1" s="1"/>
  <c r="BC83" i="1" a="1"/>
  <c r="BC83" i="1" s="1"/>
  <c r="BD83" i="1" a="1"/>
  <c r="BD83" i="1" s="1"/>
  <c r="BC82" i="1" a="1"/>
  <c r="BC82" i="1" s="1"/>
  <c r="BD82" i="1" a="1"/>
  <c r="BD82" i="1" s="1"/>
  <c r="BC81" i="1" a="1"/>
  <c r="BC81" i="1" s="1"/>
  <c r="BD81" i="1" a="1"/>
  <c r="BD81" i="1" s="1"/>
  <c r="BC80" i="1" a="1"/>
  <c r="BC80" i="1" s="1"/>
  <c r="BD80" i="1" a="1"/>
  <c r="BD80" i="1" s="1"/>
  <c r="BC79" i="1" a="1"/>
  <c r="BC79" i="1" s="1"/>
  <c r="BD79" i="1" a="1"/>
  <c r="BD79" i="1" s="1"/>
  <c r="BC78" i="1" a="1"/>
  <c r="BC78" i="1" s="1"/>
  <c r="BD78" i="1" a="1"/>
  <c r="BD78" i="1" s="1"/>
  <c r="BC77" i="1" a="1"/>
  <c r="BC77" i="1" s="1"/>
  <c r="BD77" i="1" a="1"/>
  <c r="BD77" i="1" s="1"/>
  <c r="BC76" i="1" a="1"/>
  <c r="BC76" i="1" s="1"/>
  <c r="BD76" i="1" a="1"/>
  <c r="BD76" i="1" s="1"/>
  <c r="BC75" i="1" a="1"/>
  <c r="BC75" i="1" s="1"/>
  <c r="BD75" i="1" a="1"/>
  <c r="BD75" i="1" s="1"/>
  <c r="BC74" i="1" a="1"/>
  <c r="BC74" i="1" s="1"/>
  <c r="BD74" i="1" a="1"/>
  <c r="BD74" i="1" s="1"/>
  <c r="BC73" i="1" a="1"/>
  <c r="BC73" i="1" s="1"/>
  <c r="BD73" i="1" a="1"/>
  <c r="BD73" i="1" s="1"/>
  <c r="BC72" i="1" a="1"/>
  <c r="BC72" i="1" s="1"/>
  <c r="BD72" i="1" a="1"/>
  <c r="BD72" i="1" s="1"/>
  <c r="BC71" i="1" a="1"/>
  <c r="BC71" i="1" s="1"/>
  <c r="BD71" i="1" a="1"/>
  <c r="BD71" i="1" s="1"/>
  <c r="BC70" i="1" a="1"/>
  <c r="BC70" i="1" s="1"/>
  <c r="BD70" i="1" a="1"/>
  <c r="BD70" i="1" s="1"/>
  <c r="BC69" i="1" a="1"/>
  <c r="BC69" i="1" s="1"/>
  <c r="BD69" i="1" a="1"/>
  <c r="BD69" i="1" s="1"/>
  <c r="BC68" i="1" a="1"/>
  <c r="BC68" i="1" s="1"/>
  <c r="BD68" i="1" a="1"/>
  <c r="BD68" i="1" s="1"/>
  <c r="BC67" i="1" a="1"/>
  <c r="BC67" i="1" s="1"/>
  <c r="BD67" i="1" a="1"/>
  <c r="BD67" i="1" s="1"/>
  <c r="BC66" i="1" a="1"/>
  <c r="BC66" i="1" s="1"/>
  <c r="BD66" i="1" a="1"/>
  <c r="BD66" i="1" s="1"/>
  <c r="BC65" i="1" a="1"/>
  <c r="BC65" i="1" s="1"/>
  <c r="BD65" i="1" a="1"/>
  <c r="BD65" i="1" s="1"/>
  <c r="BC64" i="1" a="1"/>
  <c r="BC64" i="1" s="1"/>
  <c r="BD64" i="1" a="1"/>
  <c r="BD64" i="1" s="1"/>
  <c r="BC63" i="1" a="1"/>
  <c r="BC63" i="1" s="1"/>
  <c r="BD63" i="1" a="1"/>
  <c r="BD63" i="1" s="1"/>
  <c r="BC62" i="1" a="1"/>
  <c r="BC62" i="1" s="1"/>
  <c r="BD62" i="1" a="1"/>
  <c r="BD62" i="1" s="1"/>
  <c r="BC61" i="1" a="1"/>
  <c r="BC61" i="1" s="1"/>
  <c r="BD61" i="1" a="1"/>
  <c r="BD61" i="1" s="1"/>
  <c r="BC60" i="1" a="1"/>
  <c r="BC60" i="1" s="1"/>
  <c r="BD60" i="1" a="1"/>
  <c r="BD60" i="1" s="1"/>
  <c r="BC59" i="1" a="1"/>
  <c r="BC59" i="1" s="1"/>
  <c r="BD59" i="1" a="1"/>
  <c r="BD59" i="1" s="1"/>
  <c r="BC58" i="1" a="1"/>
  <c r="BC58" i="1" s="1"/>
  <c r="BD58" i="1" a="1"/>
  <c r="BD58" i="1" s="1"/>
  <c r="BC57" i="1" a="1"/>
  <c r="BC57" i="1" s="1"/>
  <c r="BD57" i="1" a="1"/>
  <c r="BD57" i="1" s="1"/>
  <c r="BC56" i="1" a="1"/>
  <c r="BC56" i="1" s="1"/>
  <c r="BD56" i="1" a="1"/>
  <c r="BD56" i="1" s="1"/>
  <c r="BC55" i="1" a="1"/>
  <c r="BC55" i="1" s="1"/>
  <c r="BD55" i="1" a="1"/>
  <c r="BD55" i="1" s="1"/>
  <c r="BC54" i="1" a="1"/>
  <c r="BC54" i="1" s="1"/>
  <c r="BD54" i="1" a="1"/>
  <c r="BD54" i="1" s="1"/>
  <c r="BC53" i="1" a="1"/>
  <c r="BC53" i="1" s="1"/>
  <c r="BD53" i="1" a="1"/>
  <c r="BD53" i="1" s="1"/>
  <c r="BC52" i="1" a="1"/>
  <c r="BC52" i="1" s="1"/>
  <c r="BD52" i="1" a="1"/>
  <c r="BD52" i="1" s="1"/>
  <c r="BC51" i="1" a="1"/>
  <c r="BC51" i="1" s="1"/>
  <c r="BD51" i="1" a="1"/>
  <c r="BD51" i="1" s="1"/>
  <c r="BC50" i="1" a="1"/>
  <c r="BC50" i="1" s="1"/>
  <c r="BD50" i="1" a="1"/>
  <c r="BD50" i="1" s="1"/>
  <c r="BC49" i="1" a="1"/>
  <c r="BC49" i="1" s="1"/>
  <c r="BD49" i="1" a="1"/>
  <c r="BD49" i="1" s="1"/>
  <c r="BC48" i="1" a="1"/>
  <c r="BC48" i="1" s="1"/>
  <c r="BD48" i="1" a="1"/>
  <c r="BD48" i="1" s="1"/>
  <c r="BC47" i="1" a="1"/>
  <c r="BC47" i="1" s="1"/>
  <c r="BD47" i="1" a="1"/>
  <c r="BD47" i="1" s="1"/>
  <c r="BC46" i="1" a="1"/>
  <c r="BC46" i="1" s="1"/>
  <c r="BD46" i="1" a="1"/>
  <c r="BD46" i="1" s="1"/>
  <c r="BC45" i="1" a="1"/>
  <c r="BC45" i="1" s="1"/>
  <c r="BD45" i="1" a="1"/>
  <c r="BD45" i="1" s="1"/>
  <c r="BC44" i="1" a="1"/>
  <c r="BC44" i="1" s="1"/>
  <c r="BD44" i="1" a="1"/>
  <c r="BD44" i="1" s="1"/>
  <c r="BC43" i="1" a="1"/>
  <c r="BC43" i="1" s="1"/>
  <c r="BD43" i="1" a="1"/>
  <c r="BD43" i="1" s="1"/>
  <c r="BC42" i="1" a="1"/>
  <c r="BC42" i="1" s="1"/>
  <c r="BD42" i="1" a="1"/>
  <c r="BD42" i="1" s="1"/>
  <c r="BC41" i="1" a="1"/>
  <c r="BC41" i="1" s="1"/>
  <c r="BD41" i="1" a="1"/>
  <c r="BD41" i="1" s="1"/>
  <c r="BC40" i="1" a="1"/>
  <c r="BC40" i="1" s="1"/>
  <c r="BD40" i="1" a="1"/>
  <c r="BD40" i="1" s="1"/>
  <c r="BC39" i="1" a="1"/>
  <c r="BC39" i="1" s="1"/>
  <c r="BD39" i="1" a="1"/>
  <c r="BD39" i="1" s="1"/>
  <c r="BC38" i="1" a="1"/>
  <c r="BC38" i="1" s="1"/>
  <c r="BD38" i="1" a="1"/>
  <c r="BD38" i="1" s="1"/>
  <c r="BC37" i="1" a="1"/>
  <c r="BC37" i="1" s="1"/>
  <c r="BD37" i="1" a="1"/>
  <c r="BD37" i="1" s="1"/>
  <c r="BC36" i="1" a="1"/>
  <c r="BC36" i="1" s="1"/>
  <c r="BD36" i="1" a="1"/>
  <c r="BD36" i="1" s="1"/>
  <c r="BC35" i="1" a="1"/>
  <c r="BC35" i="1" s="1"/>
  <c r="BD35" i="1" a="1"/>
  <c r="BD35" i="1" s="1"/>
  <c r="BC34" i="1" a="1"/>
  <c r="BC34" i="1" s="1"/>
  <c r="BD34" i="1" a="1"/>
  <c r="BD34" i="1" s="1"/>
  <c r="BC33" i="1" a="1"/>
  <c r="BC33" i="1" s="1"/>
  <c r="BD33" i="1" a="1"/>
  <c r="BD33" i="1" s="1"/>
  <c r="BC32" i="1" a="1"/>
  <c r="BC32" i="1" s="1"/>
  <c r="BD32" i="1" a="1"/>
  <c r="BD32" i="1" s="1"/>
  <c r="BC31" i="1" a="1"/>
  <c r="BC31" i="1" s="1"/>
  <c r="BD31" i="1" a="1"/>
  <c r="BD31" i="1" s="1"/>
  <c r="BC30" i="1" a="1"/>
  <c r="BC30" i="1" s="1"/>
  <c r="BD30" i="1" a="1"/>
  <c r="BD30" i="1" s="1"/>
  <c r="BC29" i="1" a="1"/>
  <c r="BC29" i="1" s="1"/>
  <c r="BD29" i="1" a="1"/>
  <c r="BD29" i="1" s="1"/>
  <c r="BC27" i="1" a="1"/>
  <c r="BC27" i="1" s="1"/>
  <c r="BD27" i="1" a="1"/>
  <c r="BD27" i="1" s="1"/>
  <c r="BC26" i="1" a="1"/>
  <c r="BC26" i="1" s="1"/>
  <c r="BD26" i="1" a="1"/>
  <c r="BD26" i="1" s="1"/>
  <c r="BC25" i="1" a="1"/>
  <c r="BC25" i="1" s="1"/>
  <c r="BD25" i="1" a="1"/>
  <c r="BD25" i="1" s="1"/>
  <c r="BC24" i="1" a="1"/>
  <c r="BC24" i="1" s="1"/>
  <c r="BD24" i="1" a="1"/>
  <c r="BD24" i="1" s="1"/>
  <c r="BC23" i="1" a="1"/>
  <c r="BC23" i="1" s="1"/>
  <c r="BD23" i="1" a="1"/>
  <c r="BD23" i="1" s="1"/>
  <c r="BC22" i="1" a="1"/>
  <c r="BC22" i="1" s="1"/>
  <c r="BD22" i="1" a="1"/>
  <c r="BD22" i="1" s="1"/>
  <c r="BC21" i="1" a="1"/>
  <c r="BC21" i="1" s="1"/>
  <c r="BD21" i="1" a="1"/>
  <c r="BD21" i="1" s="1"/>
  <c r="BC20" i="1" a="1"/>
  <c r="BC20" i="1" s="1"/>
  <c r="BD20" i="1" a="1"/>
  <c r="BD20" i="1" s="1"/>
  <c r="BC19" i="1" a="1"/>
  <c r="BC19" i="1" s="1"/>
  <c r="BD19" i="1" a="1"/>
  <c r="BD19" i="1" s="1"/>
  <c r="BC18" i="1" a="1"/>
  <c r="BC18" i="1" s="1"/>
  <c r="BD18" i="1" a="1"/>
  <c r="BD18" i="1" s="1"/>
  <c r="BC17" i="1" a="1"/>
  <c r="BC17" i="1" s="1"/>
  <c r="BD17" i="1" a="1"/>
  <c r="BD17" i="1" s="1"/>
  <c r="BC16" i="1" a="1"/>
  <c r="BC16" i="1" s="1"/>
  <c r="BD16" i="1" a="1"/>
  <c r="BD16" i="1" s="1"/>
  <c r="BC15" i="1" a="1"/>
  <c r="BC15" i="1" s="1"/>
  <c r="BD15" i="1" a="1"/>
  <c r="BD15" i="1" s="1"/>
  <c r="BC14" i="1" a="1"/>
  <c r="BC14" i="1" s="1"/>
  <c r="BD14" i="1" a="1"/>
  <c r="BD14" i="1" s="1"/>
  <c r="BC13" i="1" a="1"/>
  <c r="BC13" i="1" s="1"/>
  <c r="BD13" i="1" a="1"/>
  <c r="BD13" i="1" s="1"/>
  <c r="BC11" i="1" a="1"/>
  <c r="BC11" i="1" s="1"/>
  <c r="BD11" i="1" a="1"/>
  <c r="BD11" i="1" s="1"/>
  <c r="BC10" i="1" a="1"/>
  <c r="BC10" i="1" s="1"/>
  <c r="BD10" i="1" a="1"/>
  <c r="BD10" i="1" s="1"/>
  <c r="BC9" i="1" a="1"/>
  <c r="BC9" i="1" s="1"/>
  <c r="BD9" i="1" a="1"/>
  <c r="BD9" i="1" s="1"/>
  <c r="BC8" i="1" a="1"/>
  <c r="BC8" i="1" s="1"/>
  <c r="BD8" i="1" a="1"/>
  <c r="BD8" i="1" s="1"/>
  <c r="BC7" i="1" a="1"/>
  <c r="BC7" i="1" s="1"/>
  <c r="BD7" i="1" a="1"/>
  <c r="BD7" i="1" s="1"/>
  <c r="BC28" i="1" a="1"/>
  <c r="BC28" i="1" s="1"/>
  <c r="BD28" i="1" a="1"/>
  <c r="BD28" i="1" s="1"/>
  <c r="BE998" i="1" a="1"/>
  <c r="BE998" i="1" s="1"/>
  <c r="BE989" i="1" a="1"/>
  <c r="BE989" i="1" s="1"/>
  <c r="BE1000" i="1" a="1"/>
  <c r="BE1000" i="1" s="1"/>
  <c r="BE994" i="1" a="1"/>
  <c r="BE994" i="1" s="1"/>
  <c r="BE991" i="1" a="1"/>
  <c r="BE991" i="1" s="1"/>
  <c r="BE985" i="1" a="1"/>
  <c r="BE985" i="1" s="1"/>
  <c r="BE982" i="1" a="1"/>
  <c r="BE982" i="1" s="1"/>
  <c r="BE973" i="1" a="1"/>
  <c r="BE973" i="1" s="1"/>
  <c r="BE983" i="1" a="1"/>
  <c r="BE983" i="1" s="1"/>
  <c r="BE990" i="1" a="1"/>
  <c r="BE990" i="1" s="1"/>
  <c r="BE995" i="1" a="1"/>
  <c r="BE995" i="1" s="1"/>
  <c r="BE977" i="1" a="1"/>
  <c r="BE977" i="1" s="1"/>
  <c r="BE974" i="1" a="1"/>
  <c r="BE974" i="1" s="1"/>
  <c r="BE971" i="1" a="1"/>
  <c r="BE971" i="1" s="1"/>
  <c r="BE962" i="1" a="1"/>
  <c r="BE962" i="1" s="1"/>
  <c r="BE959" i="1" a="1"/>
  <c r="BE959" i="1" s="1"/>
  <c r="BE956" i="1" a="1"/>
  <c r="BE956" i="1" s="1"/>
  <c r="BE953" i="1" a="1"/>
  <c r="BE953" i="1" s="1"/>
  <c r="BE964" i="1" a="1"/>
  <c r="BE964" i="1" s="1"/>
  <c r="BE955" i="1" a="1"/>
  <c r="BE955" i="1" s="1"/>
  <c r="BE949" i="1" a="1"/>
  <c r="BE949" i="1" s="1"/>
  <c r="BE946" i="1" a="1"/>
  <c r="BE946" i="1" s="1"/>
  <c r="BE940" i="1" a="1"/>
  <c r="BE940" i="1" s="1"/>
  <c r="BE931" i="1" a="1"/>
  <c r="BE931" i="1" s="1"/>
  <c r="BE928" i="1" a="1"/>
  <c r="BE928" i="1" s="1"/>
  <c r="BE925" i="1" a="1"/>
  <c r="BE925" i="1" s="1"/>
  <c r="BE922" i="1" a="1"/>
  <c r="BE922" i="1" s="1"/>
  <c r="BE916" i="1" a="1"/>
  <c r="BE916" i="1" s="1"/>
  <c r="BE913" i="1" a="1"/>
  <c r="BE913" i="1" s="1"/>
  <c r="BE910" i="1" a="1"/>
  <c r="BE910" i="1" s="1"/>
  <c r="BE904" i="1" a="1"/>
  <c r="BE904" i="1" s="1"/>
  <c r="BE895" i="1" a="1"/>
  <c r="BE895" i="1" s="1"/>
  <c r="BE886" i="1" a="1"/>
  <c r="BE886" i="1" s="1"/>
  <c r="BE883" i="1" a="1"/>
  <c r="BE883" i="1" s="1"/>
  <c r="BE880" i="1" a="1"/>
  <c r="BE880" i="1" s="1"/>
  <c r="BE877" i="1" a="1"/>
  <c r="BE877" i="1" s="1"/>
  <c r="BE871" i="1" a="1"/>
  <c r="BE871" i="1" s="1"/>
  <c r="BE865" i="1" a="1"/>
  <c r="BE865" i="1" s="1"/>
  <c r="BE856" i="1" a="1"/>
  <c r="BE856" i="1" s="1"/>
  <c r="BE841" i="1" a="1"/>
  <c r="BE841" i="1" s="1"/>
  <c r="BE832" i="1" a="1"/>
  <c r="BE832" i="1" s="1"/>
  <c r="BE829" i="1" a="1"/>
  <c r="BE829" i="1" s="1"/>
  <c r="BE823" i="1" a="1"/>
  <c r="BE823" i="1" s="1"/>
  <c r="BE820" i="1" a="1"/>
  <c r="BE820" i="1" s="1"/>
  <c r="BE817" i="1" a="1"/>
  <c r="BE817" i="1" s="1"/>
  <c r="BE811" i="1" a="1"/>
  <c r="BE811" i="1" s="1"/>
  <c r="BE808" i="1" a="1"/>
  <c r="BE808" i="1" s="1"/>
  <c r="BE802" i="1" a="1"/>
  <c r="BE802" i="1" s="1"/>
  <c r="BE799" i="1" a="1"/>
  <c r="BE799" i="1" s="1"/>
  <c r="BE796" i="1" a="1"/>
  <c r="BE796" i="1" s="1"/>
  <c r="BE790" i="1" a="1"/>
  <c r="BE790" i="1" s="1"/>
  <c r="BE781" i="1" a="1"/>
  <c r="BE781" i="1" s="1"/>
  <c r="BE772" i="1" a="1"/>
  <c r="BE772" i="1" s="1"/>
  <c r="BE763" i="1" a="1"/>
  <c r="BE763" i="1" s="1"/>
  <c r="BE754" i="1" a="1"/>
  <c r="BE754" i="1" s="1"/>
  <c r="BE745" i="1" a="1"/>
  <c r="BE745" i="1" s="1"/>
  <c r="BE736" i="1" a="1"/>
  <c r="BE736" i="1" s="1"/>
  <c r="BE727" i="1" a="1"/>
  <c r="BE727" i="1" s="1"/>
  <c r="BE718" i="1" a="1"/>
  <c r="BE718" i="1" s="1"/>
  <c r="BE706" i="1" a="1"/>
  <c r="BE706" i="1" s="1"/>
  <c r="BE703" i="1" a="1"/>
  <c r="BE703" i="1" s="1"/>
  <c r="BE697" i="1" a="1"/>
  <c r="BE697" i="1" s="1"/>
  <c r="BE688" i="1" a="1"/>
  <c r="BE688" i="1" s="1"/>
  <c r="BE676" i="1" a="1"/>
  <c r="BE676" i="1" s="1"/>
  <c r="BE673" i="1" a="1"/>
  <c r="BE673" i="1" s="1"/>
  <c r="BE667" i="1" a="1"/>
  <c r="BE667" i="1" s="1"/>
  <c r="BE664" i="1" a="1"/>
  <c r="BE664" i="1" s="1"/>
  <c r="BE658" i="1" a="1"/>
  <c r="BE658" i="1" s="1"/>
  <c r="BE655" i="1" a="1"/>
  <c r="BE655" i="1" s="1"/>
  <c r="BE649" i="1" a="1"/>
  <c r="BE649" i="1" s="1"/>
  <c r="BE646" i="1" a="1"/>
  <c r="BE646" i="1" s="1"/>
  <c r="BE640" i="1" a="1"/>
  <c r="BE640" i="1" s="1"/>
  <c r="BE637" i="1" a="1"/>
  <c r="BE637" i="1" s="1"/>
  <c r="BE628" i="1" a="1"/>
  <c r="BE628" i="1" s="1"/>
  <c r="BE619" i="1" a="1"/>
  <c r="BE619" i="1" s="1"/>
  <c r="BE616" i="1" a="1"/>
  <c r="BE616" i="1" s="1"/>
  <c r="BE610" i="1" a="1"/>
  <c r="BE610" i="1" s="1"/>
  <c r="BE602" i="1" a="1"/>
  <c r="BE602" i="1" s="1"/>
  <c r="BE597" i="1" a="1"/>
  <c r="BE597" i="1" s="1"/>
  <c r="BE594" i="1" a="1"/>
  <c r="BE594" i="1" s="1"/>
  <c r="BE589" i="1" a="1"/>
  <c r="BE589" i="1" s="1"/>
  <c r="BE584" i="1" a="1"/>
  <c r="BE584" i="1" s="1"/>
  <c r="BE576" i="1" a="1"/>
  <c r="BE576" i="1" s="1"/>
  <c r="BE573" i="1" a="1"/>
  <c r="BE573" i="1" s="1"/>
  <c r="BE567" i="1" a="1"/>
  <c r="BE567" i="1" s="1"/>
  <c r="BE564" i="1" a="1"/>
  <c r="BE564" i="1" s="1"/>
  <c r="BE557" i="1" a="1"/>
  <c r="BE557" i="1" s="1"/>
  <c r="BE548" i="1" a="1"/>
  <c r="BE548" i="1" s="1"/>
  <c r="BE545" i="1" a="1"/>
  <c r="BE545" i="1" s="1"/>
  <c r="BE539" i="1" a="1"/>
  <c r="BE539" i="1" s="1"/>
  <c r="BE536" i="1" a="1"/>
  <c r="BE536" i="1" s="1"/>
  <c r="BE530" i="1" a="1"/>
  <c r="BE530" i="1" s="1"/>
  <c r="BE521" i="1" a="1"/>
  <c r="BE521" i="1" s="1"/>
  <c r="BE518" i="1" a="1"/>
  <c r="BE518" i="1" s="1"/>
  <c r="BE509" i="1" a="1"/>
  <c r="BE509" i="1" s="1"/>
  <c r="BE503" i="1" a="1"/>
  <c r="BE503" i="1" s="1"/>
  <c r="BE500" i="1" a="1"/>
  <c r="BE500" i="1" s="1"/>
  <c r="BE491" i="1" a="1"/>
  <c r="BE491" i="1" s="1"/>
  <c r="BE485" i="1" a="1"/>
  <c r="BE485" i="1" s="1"/>
  <c r="BE482" i="1" a="1"/>
  <c r="BE482" i="1" s="1"/>
  <c r="BE473" i="1" a="1"/>
  <c r="BE473" i="1" s="1"/>
  <c r="BE458" i="1" a="1"/>
  <c r="BE458" i="1" s="1"/>
  <c r="BE455" i="1" a="1"/>
  <c r="BE455" i="1" s="1"/>
  <c r="BE449" i="1" a="1"/>
  <c r="BE449" i="1" s="1"/>
  <c r="BE446" i="1" a="1"/>
  <c r="BE446" i="1" s="1"/>
  <c r="BE443" i="1" a="1"/>
  <c r="BE443" i="1" s="1"/>
  <c r="BE440" i="1" a="1"/>
  <c r="BE440" i="1" s="1"/>
  <c r="BE432" i="1" a="1"/>
  <c r="BE432" i="1" s="1"/>
  <c r="BE429" i="1" a="1"/>
  <c r="BE429" i="1" s="1"/>
  <c r="BE427" i="1" a="1"/>
  <c r="BE427" i="1" s="1"/>
  <c r="BE421" i="1" a="1"/>
  <c r="BE421" i="1" s="1"/>
  <c r="BE419" i="1" a="1"/>
  <c r="BE419" i="1" s="1"/>
  <c r="BE416" i="1" a="1"/>
  <c r="BE416" i="1" s="1"/>
  <c r="BE400" i="1" a="1"/>
  <c r="BE400" i="1" s="1"/>
  <c r="BE391" i="1" a="1"/>
  <c r="BE391" i="1" s="1"/>
  <c r="BE380" i="1" a="1"/>
  <c r="BE380" i="1" s="1"/>
  <c r="BE374" i="1" a="1"/>
  <c r="BE374" i="1" s="1"/>
  <c r="BE367" i="1" a="1"/>
  <c r="BE367" i="1" s="1"/>
  <c r="BE364" i="1" a="1"/>
  <c r="BE364" i="1" s="1"/>
  <c r="BE361" i="1" a="1"/>
  <c r="BE361" i="1" s="1"/>
  <c r="BE356" i="1" a="1"/>
  <c r="BE356" i="1" s="1"/>
  <c r="BE350" i="1" a="1"/>
  <c r="BE350" i="1" s="1"/>
  <c r="BE341" i="1" a="1"/>
  <c r="BE341" i="1" s="1"/>
  <c r="BE339" i="1" a="1"/>
  <c r="BE339" i="1" s="1"/>
  <c r="BE333" i="1" a="1"/>
  <c r="BE333" i="1" s="1"/>
  <c r="BE330" i="1" a="1"/>
  <c r="BE330" i="1" s="1"/>
  <c r="BE318" i="1" a="1"/>
  <c r="BE318" i="1" s="1"/>
  <c r="BE316" i="1" a="1"/>
  <c r="BE316" i="1" s="1"/>
  <c r="BE302" i="1" a="1"/>
  <c r="BE302" i="1" s="1"/>
  <c r="BE299" i="1" a="1"/>
  <c r="BE299" i="1" s="1"/>
  <c r="BE297" i="1" a="1"/>
  <c r="BE297" i="1" s="1"/>
  <c r="BE294" i="1" a="1"/>
  <c r="BE294" i="1" s="1"/>
  <c r="BE288" i="1" a="1"/>
  <c r="BE288" i="1" s="1"/>
  <c r="BE285" i="1" a="1"/>
  <c r="BE285" i="1" s="1"/>
  <c r="BE282" i="1" a="1"/>
  <c r="BE282" i="1" s="1"/>
  <c r="BE277" i="1" a="1"/>
  <c r="BE277" i="1" s="1"/>
  <c r="BE272" i="1" a="1"/>
  <c r="BE272" i="1" s="1"/>
  <c r="BE261" i="1" a="1"/>
  <c r="BE261" i="1" s="1"/>
  <c r="BE255" i="1" a="1"/>
  <c r="BE255" i="1" s="1"/>
  <c r="BE249" i="1" a="1"/>
  <c r="BE249" i="1" s="1"/>
  <c r="BE246" i="1" a="1"/>
  <c r="BE246" i="1" s="1"/>
  <c r="BE243" i="1" a="1"/>
  <c r="BE243" i="1" s="1"/>
  <c r="BE240" i="1" a="1"/>
  <c r="BE240" i="1" s="1"/>
  <c r="BE237" i="1" a="1"/>
  <c r="BE237" i="1" s="1"/>
  <c r="BE234" i="1" a="1"/>
  <c r="BE234" i="1" s="1"/>
  <c r="BE231" i="1" a="1"/>
  <c r="BE231" i="1" s="1"/>
  <c r="BE228" i="1" a="1"/>
  <c r="BE228" i="1" s="1"/>
  <c r="BE225" i="1" a="1"/>
  <c r="BE225" i="1" s="1"/>
  <c r="BE216" i="1" a="1"/>
  <c r="BE216" i="1" s="1"/>
  <c r="BE211" i="1" a="1"/>
  <c r="BE211" i="1" s="1"/>
  <c r="BE960" i="1" a="1"/>
  <c r="BE960" i="1" s="1"/>
  <c r="BE951" i="1" a="1"/>
  <c r="BE951" i="1" s="1"/>
  <c r="BE945" i="1" a="1"/>
  <c r="BE945" i="1" s="1"/>
  <c r="BE942" i="1" a="1"/>
  <c r="BE942" i="1" s="1"/>
  <c r="BE936" i="1" a="1"/>
  <c r="BE936" i="1" s="1"/>
  <c r="BE933" i="1" a="1"/>
  <c r="BE933" i="1" s="1"/>
  <c r="BE924" i="1" a="1"/>
  <c r="BE924" i="1" s="1"/>
  <c r="BE921" i="1" a="1"/>
  <c r="BE921" i="1" s="1"/>
  <c r="BE915" i="1" a="1"/>
  <c r="BE915" i="1" s="1"/>
  <c r="BE912" i="1" a="1"/>
  <c r="BE912" i="1" s="1"/>
  <c r="BE906" i="1" a="1"/>
  <c r="BE906" i="1" s="1"/>
  <c r="BE903" i="1" a="1"/>
  <c r="BE903" i="1" s="1"/>
  <c r="BE897" i="1" a="1"/>
  <c r="BE897" i="1" s="1"/>
  <c r="BE894" i="1" a="1"/>
  <c r="BE894" i="1" s="1"/>
  <c r="BE888" i="1" a="1"/>
  <c r="BE888" i="1" s="1"/>
  <c r="BE885" i="1" a="1"/>
  <c r="BE885" i="1" s="1"/>
  <c r="BE879" i="1" a="1"/>
  <c r="BE879" i="1" s="1"/>
  <c r="BE876" i="1" a="1"/>
  <c r="BE876" i="1" s="1"/>
  <c r="BE873" i="1" a="1"/>
  <c r="BE873" i="1" s="1"/>
  <c r="BE864" i="1" a="1"/>
  <c r="BE864" i="1" s="1"/>
  <c r="BE861" i="1" a="1"/>
  <c r="BE861" i="1" s="1"/>
  <c r="BE855" i="1" a="1"/>
  <c r="BE855" i="1" s="1"/>
  <c r="BE846" i="1" a="1"/>
  <c r="BE846" i="1" s="1"/>
  <c r="BE843" i="1" a="1"/>
  <c r="BE843" i="1" s="1"/>
  <c r="BE840" i="1" a="1"/>
  <c r="BE840" i="1" s="1"/>
  <c r="BE837" i="1" a="1"/>
  <c r="BE837" i="1" s="1"/>
  <c r="BE834" i="1" a="1"/>
  <c r="BE834" i="1" s="1"/>
  <c r="BE831" i="1" a="1"/>
  <c r="BE831" i="1" s="1"/>
  <c r="BE825" i="1" a="1"/>
  <c r="BE825" i="1" s="1"/>
  <c r="BE822" i="1" a="1"/>
  <c r="BE822" i="1" s="1"/>
  <c r="BE798" i="1" a="1"/>
  <c r="BE798" i="1" s="1"/>
  <c r="BE789" i="1" a="1"/>
  <c r="BE789" i="1" s="1"/>
  <c r="BE783" i="1" a="1"/>
  <c r="BE783" i="1" s="1"/>
  <c r="BE780" i="1" a="1"/>
  <c r="BE780" i="1" s="1"/>
  <c r="BE774" i="1" a="1"/>
  <c r="BE774" i="1" s="1"/>
  <c r="BE771" i="1" a="1"/>
  <c r="BE771" i="1" s="1"/>
  <c r="BE762" i="1" a="1"/>
  <c r="BE762" i="1" s="1"/>
  <c r="BE756" i="1" a="1"/>
  <c r="BE756" i="1" s="1"/>
  <c r="BE753" i="1" a="1"/>
  <c r="BE753" i="1" s="1"/>
  <c r="BE744" i="1" a="1"/>
  <c r="BE744" i="1" s="1"/>
  <c r="BE738" i="1" a="1"/>
  <c r="BE738" i="1" s="1"/>
  <c r="BE735" i="1" a="1"/>
  <c r="BE735" i="1" s="1"/>
  <c r="BE726" i="1" a="1"/>
  <c r="BE726" i="1" s="1"/>
  <c r="BE720" i="1" a="1"/>
  <c r="BE720" i="1" s="1"/>
  <c r="BE717" i="1" a="1"/>
  <c r="BE717" i="1" s="1"/>
  <c r="BE711" i="1" a="1"/>
  <c r="BE711" i="1" s="1"/>
  <c r="BE696" i="1" a="1"/>
  <c r="BE696" i="1" s="1"/>
  <c r="BE693" i="1" a="1"/>
  <c r="BE693" i="1" s="1"/>
  <c r="BE690" i="1" a="1"/>
  <c r="BE690" i="1" s="1"/>
  <c r="BE684" i="1" a="1"/>
  <c r="BE684" i="1" s="1"/>
  <c r="BE681" i="1" a="1"/>
  <c r="BE681" i="1" s="1"/>
  <c r="BE675" i="1" a="1"/>
  <c r="BE675" i="1" s="1"/>
  <c r="BE666" i="1" a="1"/>
  <c r="BE666" i="1" s="1"/>
  <c r="BE663" i="1" a="1"/>
  <c r="BE663" i="1" s="1"/>
  <c r="BE654" i="1" a="1"/>
  <c r="BE654" i="1" s="1"/>
  <c r="BE645" i="1" a="1"/>
  <c r="BE645" i="1" s="1"/>
  <c r="BE621" i="1" a="1"/>
  <c r="BE621" i="1" s="1"/>
  <c r="BE618" i="1" a="1"/>
  <c r="BE618" i="1" s="1"/>
  <c r="BE612" i="1" a="1"/>
  <c r="BE612" i="1" s="1"/>
  <c r="BE609" i="1" a="1"/>
  <c r="BE609" i="1" s="1"/>
  <c r="BE607" i="1" a="1"/>
  <c r="BE607" i="1" s="1"/>
  <c r="BE601" i="1" a="1"/>
  <c r="BE601" i="1" s="1"/>
  <c r="BE593" i="1" a="1"/>
  <c r="BE593" i="1" s="1"/>
  <c r="BE588" i="1" a="1"/>
  <c r="BE588" i="1" s="1"/>
  <c r="BE586" i="1" a="1"/>
  <c r="BE586" i="1" s="1"/>
  <c r="BE581" i="1" a="1"/>
  <c r="BE581" i="1" s="1"/>
  <c r="BE572" i="1" a="1"/>
  <c r="BE572" i="1" s="1"/>
  <c r="BE563" i="1" a="1"/>
  <c r="BE563" i="1" s="1"/>
  <c r="BE556" i="1" a="1"/>
  <c r="BE556" i="1" s="1"/>
  <c r="BE544" i="1" a="1"/>
  <c r="BE544" i="1" s="1"/>
  <c r="BE541" i="1" a="1"/>
  <c r="BE541" i="1" s="1"/>
  <c r="BE538" i="1" a="1"/>
  <c r="BE538" i="1" s="1"/>
  <c r="BE529" i="1" a="1"/>
  <c r="BE529" i="1" s="1"/>
  <c r="BE517" i="1" a="1"/>
  <c r="BE517" i="1" s="1"/>
  <c r="BE514" i="1" a="1"/>
  <c r="BE514" i="1" s="1"/>
  <c r="BE511" i="1" a="1"/>
  <c r="BE511" i="1" s="1"/>
  <c r="BE502" i="1" a="1"/>
  <c r="BE502" i="1" s="1"/>
  <c r="BE499" i="1" a="1"/>
  <c r="BE499" i="1" s="1"/>
  <c r="BE496" i="1" a="1"/>
  <c r="BE496" i="1" s="1"/>
  <c r="BE490" i="1" a="1"/>
  <c r="BE490" i="1" s="1"/>
  <c r="BE481" i="1" a="1"/>
  <c r="BE481" i="1" s="1"/>
  <c r="BE478" i="1" a="1"/>
  <c r="BE478" i="1" s="1"/>
  <c r="BE472" i="1" a="1"/>
  <c r="BE472" i="1" s="1"/>
  <c r="BE466" i="1" a="1"/>
  <c r="BE466" i="1" s="1"/>
  <c r="BE454" i="1" a="1"/>
  <c r="BE454" i="1" s="1"/>
  <c r="BE451" i="1" a="1"/>
  <c r="BE451" i="1" s="1"/>
  <c r="BE442" i="1" a="1"/>
  <c r="BE442" i="1" s="1"/>
  <c r="BE439" i="1" a="1"/>
  <c r="BE439" i="1" s="1"/>
  <c r="BE437" i="1" a="1"/>
  <c r="BE437" i="1" s="1"/>
  <c r="BE431" i="1" a="1"/>
  <c r="BE431" i="1" s="1"/>
  <c r="BE418" i="1" a="1"/>
  <c r="BE418" i="1" s="1"/>
  <c r="BE412" i="1" a="1"/>
  <c r="BE412" i="1" s="1"/>
  <c r="BE407" i="1" a="1"/>
  <c r="BE407" i="1" s="1"/>
  <c r="BE393" i="1" a="1"/>
  <c r="BE393" i="1" s="1"/>
  <c r="BE388" i="1" a="1"/>
  <c r="BE388" i="1" s="1"/>
  <c r="BE385" i="1" a="1"/>
  <c r="BE385" i="1" s="1"/>
  <c r="BE379" i="1" a="1"/>
  <c r="BE379" i="1" s="1"/>
  <c r="BE373" i="1" a="1"/>
  <c r="BE373" i="1" s="1"/>
  <c r="BE370" i="1" a="1"/>
  <c r="BE370" i="1" s="1"/>
  <c r="BE366" i="1" a="1"/>
  <c r="BE366" i="1" s="1"/>
  <c r="BE360" i="1" a="1"/>
  <c r="BE360" i="1" s="1"/>
  <c r="BE358" i="1" a="1"/>
  <c r="BE358" i="1" s="1"/>
  <c r="BE352" i="1" a="1"/>
  <c r="BE352" i="1" s="1"/>
  <c r="BE349" i="1" a="1"/>
  <c r="BE349" i="1" s="1"/>
  <c r="BE343" i="1" a="1"/>
  <c r="BE343" i="1" s="1"/>
  <c r="BE335" i="1" a="1"/>
  <c r="BE335" i="1" s="1"/>
  <c r="BE329" i="1" a="1"/>
  <c r="BE329" i="1" s="1"/>
  <c r="BE326" i="1" a="1"/>
  <c r="BE326" i="1" s="1"/>
  <c r="BE320" i="1" a="1"/>
  <c r="BE320" i="1" s="1"/>
  <c r="BE317" i="1" a="1"/>
  <c r="BE317" i="1" s="1"/>
  <c r="BE315" i="1" a="1"/>
  <c r="BE315" i="1" s="1"/>
  <c r="BE309" i="1" a="1"/>
  <c r="BE309" i="1" s="1"/>
  <c r="BE307" i="1" a="1"/>
  <c r="BE307" i="1" s="1"/>
  <c r="BE290" i="1" a="1"/>
  <c r="BE290" i="1" s="1"/>
  <c r="BE287" i="1" a="1"/>
  <c r="BE287" i="1" s="1"/>
  <c r="BE279" i="1" a="1"/>
  <c r="BE279" i="1" s="1"/>
  <c r="BE276" i="1" a="1"/>
  <c r="BE276" i="1" s="1"/>
  <c r="BE274" i="1" a="1"/>
  <c r="BE274" i="1" s="1"/>
  <c r="BE271" i="1" a="1"/>
  <c r="BE271" i="1" s="1"/>
  <c r="BE268" i="1" a="1"/>
  <c r="BE268" i="1" s="1"/>
  <c r="BE265" i="1" a="1"/>
  <c r="BE265" i="1" s="1"/>
  <c r="BE260" i="1" a="1"/>
  <c r="BE260" i="1" s="1"/>
  <c r="BE257" i="1" a="1"/>
  <c r="BE257" i="1" s="1"/>
  <c r="BE254" i="1" a="1"/>
  <c r="BE254" i="1" s="1"/>
  <c r="BE251" i="1" a="1"/>
  <c r="BE251" i="1" s="1"/>
  <c r="BE242" i="1" a="1"/>
  <c r="BE242" i="1" s="1"/>
  <c r="BE239" i="1" a="1"/>
  <c r="BE239" i="1" s="1"/>
  <c r="BE236" i="1" a="1"/>
  <c r="BE236" i="1" s="1"/>
  <c r="BE233" i="1" a="1"/>
  <c r="BE233" i="1" s="1"/>
  <c r="BE230" i="1" a="1"/>
  <c r="BE230" i="1" s="1"/>
  <c r="BE227" i="1" a="1"/>
  <c r="BE227" i="1" s="1"/>
  <c r="BE224" i="1" a="1"/>
  <c r="BE224" i="1" s="1"/>
  <c r="BE222" i="1" a="1"/>
  <c r="BE222" i="1" s="1"/>
  <c r="BE219" i="1" a="1"/>
  <c r="BE219" i="1" s="1"/>
  <c r="BE923" i="1" a="1"/>
  <c r="BE923" i="1" s="1"/>
  <c r="BE914" i="1" a="1"/>
  <c r="BE914" i="1" s="1"/>
  <c r="BE878" i="1" a="1"/>
  <c r="BE878" i="1" s="1"/>
  <c r="BE872" i="1" a="1"/>
  <c r="BE872" i="1" s="1"/>
  <c r="BE854" i="1" a="1"/>
  <c r="BE854" i="1" s="1"/>
  <c r="BE845" i="1" a="1"/>
  <c r="BE845" i="1" s="1"/>
  <c r="BE842" i="1" a="1"/>
  <c r="BE842" i="1" s="1"/>
  <c r="BE836" i="1" a="1"/>
  <c r="BE836" i="1" s="1"/>
  <c r="BE833" i="1" a="1"/>
  <c r="BE833" i="1" s="1"/>
  <c r="BE827" i="1" a="1"/>
  <c r="BE827" i="1" s="1"/>
  <c r="BE824" i="1" a="1"/>
  <c r="BE824" i="1" s="1"/>
  <c r="BE821" i="1" a="1"/>
  <c r="BE821" i="1" s="1"/>
  <c r="BE818" i="1" a="1"/>
  <c r="BE818" i="1" s="1"/>
  <c r="BE815" i="1" a="1"/>
  <c r="BE815" i="1" s="1"/>
  <c r="BE809" i="1" a="1"/>
  <c r="BE809" i="1" s="1"/>
  <c r="BE806" i="1" a="1"/>
  <c r="BE806" i="1" s="1"/>
  <c r="BE803" i="1" a="1"/>
  <c r="BE803" i="1" s="1"/>
  <c r="BE800" i="1" a="1"/>
  <c r="BE800" i="1" s="1"/>
  <c r="BE797" i="1" a="1"/>
  <c r="BE797" i="1" s="1"/>
  <c r="BE791" i="1" a="1"/>
  <c r="BE791" i="1" s="1"/>
  <c r="BE788" i="1" a="1"/>
  <c r="BE788" i="1" s="1"/>
  <c r="BE782" i="1" a="1"/>
  <c r="BE782" i="1" s="1"/>
  <c r="BE779" i="1" a="1"/>
  <c r="BE779" i="1" s="1"/>
  <c r="BE773" i="1" a="1"/>
  <c r="BE773" i="1" s="1"/>
  <c r="BE764" i="1" a="1"/>
  <c r="BE764" i="1" s="1"/>
  <c r="BE761" i="1" a="1"/>
  <c r="BE761" i="1" s="1"/>
  <c r="BE758" i="1" a="1"/>
  <c r="BE758" i="1" s="1"/>
  <c r="BE755" i="1" a="1"/>
  <c r="BE755" i="1" s="1"/>
  <c r="BE752" i="1" a="1"/>
  <c r="BE752" i="1" s="1"/>
  <c r="BE749" i="1" a="1"/>
  <c r="BE749" i="1" s="1"/>
  <c r="BE746" i="1" a="1"/>
  <c r="BE746" i="1" s="1"/>
  <c r="BE737" i="1" a="1"/>
  <c r="BE737" i="1" s="1"/>
  <c r="BE728" i="1" a="1"/>
  <c r="BE728" i="1" s="1"/>
  <c r="BE725" i="1" a="1"/>
  <c r="BE725" i="1" s="1"/>
  <c r="BE719" i="1" a="1"/>
  <c r="BE719" i="1" s="1"/>
  <c r="BE716" i="1" a="1"/>
  <c r="BE716" i="1" s="1"/>
  <c r="BE713" i="1" a="1"/>
  <c r="BE713" i="1" s="1"/>
  <c r="BE710" i="1" a="1"/>
  <c r="BE710" i="1" s="1"/>
  <c r="BE707" i="1" a="1"/>
  <c r="BE707" i="1" s="1"/>
  <c r="BE704" i="1" a="1"/>
  <c r="BE704" i="1" s="1"/>
  <c r="BE701" i="1" a="1"/>
  <c r="BE701" i="1" s="1"/>
  <c r="BE698" i="1" a="1"/>
  <c r="BE698" i="1" s="1"/>
  <c r="BE695" i="1" a="1"/>
  <c r="BE695" i="1" s="1"/>
  <c r="BE692" i="1" a="1"/>
  <c r="BE692" i="1" s="1"/>
  <c r="BE689" i="1" a="1"/>
  <c r="BE689" i="1" s="1"/>
  <c r="BE686" i="1" a="1"/>
  <c r="BE686" i="1" s="1"/>
  <c r="BE683" i="1" a="1"/>
  <c r="BE683" i="1" s="1"/>
  <c r="BE680" i="1" a="1"/>
  <c r="BE680" i="1" s="1"/>
  <c r="BE671" i="1" a="1"/>
  <c r="BE671" i="1" s="1"/>
  <c r="BE653" i="1" a="1"/>
  <c r="BE653" i="1" s="1"/>
  <c r="BE650" i="1" a="1"/>
  <c r="BE650" i="1" s="1"/>
  <c r="BE641" i="1" a="1"/>
  <c r="BE641" i="1" s="1"/>
  <c r="BE638" i="1" a="1"/>
  <c r="BE638" i="1" s="1"/>
  <c r="BE632" i="1" a="1"/>
  <c r="BE632" i="1" s="1"/>
  <c r="BE629" i="1" a="1"/>
  <c r="BE629" i="1" s="1"/>
  <c r="BE626" i="1" a="1"/>
  <c r="BE626" i="1" s="1"/>
  <c r="BE608" i="1" a="1"/>
  <c r="BE608" i="1" s="1"/>
  <c r="BE603" i="1" a="1"/>
  <c r="BE603" i="1" s="1"/>
  <c r="BE598" i="1" a="1"/>
  <c r="BE598" i="1" s="1"/>
  <c r="BE595" i="1" a="1"/>
  <c r="BE595" i="1" s="1"/>
  <c r="BE590" i="1" a="1"/>
  <c r="BE590" i="1" s="1"/>
  <c r="BE587" i="1" a="1"/>
  <c r="BE587" i="1" s="1"/>
  <c r="BE585" i="1" a="1"/>
  <c r="BE585" i="1" s="1"/>
  <c r="BE583" i="1" a="1"/>
  <c r="BE583" i="1" s="1"/>
  <c r="BE574" i="1" a="1"/>
  <c r="BE574" i="1" s="1"/>
  <c r="BE565" i="1" a="1"/>
  <c r="BE565" i="1" s="1"/>
  <c r="BE560" i="1" a="1"/>
  <c r="BE560" i="1" s="1"/>
  <c r="BE558" i="1" a="1"/>
  <c r="BE558" i="1" s="1"/>
  <c r="BE555" i="1" a="1"/>
  <c r="BE555" i="1" s="1"/>
  <c r="BE549" i="1" a="1"/>
  <c r="BE549" i="1" s="1"/>
  <c r="BE546" i="1" a="1"/>
  <c r="BE546" i="1" s="1"/>
  <c r="BE540" i="1" a="1"/>
  <c r="BE540" i="1" s="1"/>
  <c r="BE537" i="1" a="1"/>
  <c r="BE537" i="1" s="1"/>
  <c r="BE531" i="1" a="1"/>
  <c r="BE531" i="1" s="1"/>
  <c r="BE528" i="1" a="1"/>
  <c r="BE528" i="1" s="1"/>
  <c r="BE522" i="1" a="1"/>
  <c r="BE522" i="1" s="1"/>
  <c r="BE519" i="1" a="1"/>
  <c r="BE519" i="1" s="1"/>
  <c r="BE513" i="1" a="1"/>
  <c r="BE513" i="1" s="1"/>
  <c r="BE510" i="1" a="1"/>
  <c r="BE510" i="1" s="1"/>
  <c r="BE504" i="1" a="1"/>
  <c r="BE504" i="1" s="1"/>
  <c r="BE498" i="1" a="1"/>
  <c r="BE498" i="1" s="1"/>
  <c r="BE495" i="1" a="1"/>
  <c r="BE495" i="1" s="1"/>
  <c r="BE486" i="1" a="1"/>
  <c r="BE486" i="1" s="1"/>
  <c r="BE477" i="1" a="1"/>
  <c r="BE477" i="1" s="1"/>
  <c r="BE468" i="1" a="1"/>
  <c r="BE468" i="1" s="1"/>
  <c r="BE456" i="1" a="1"/>
  <c r="BE456" i="1" s="1"/>
  <c r="BE453" i="1" a="1"/>
  <c r="BE453" i="1" s="1"/>
  <c r="BE444" i="1" a="1"/>
  <c r="BE444" i="1" s="1"/>
  <c r="BE441" i="1" a="1"/>
  <c r="BE441" i="1" s="1"/>
  <c r="BE438" i="1" a="1"/>
  <c r="BE438" i="1" s="1"/>
  <c r="BE430" i="1" a="1"/>
  <c r="BE430" i="1" s="1"/>
  <c r="BE428" i="1" a="1"/>
  <c r="BE428" i="1" s="1"/>
  <c r="BE425" i="1" a="1"/>
  <c r="BE425" i="1" s="1"/>
  <c r="BE422" i="1" a="1"/>
  <c r="BE422" i="1" s="1"/>
  <c r="BE411" i="1" a="1"/>
  <c r="BE411" i="1" s="1"/>
  <c r="BE409" i="1" a="1"/>
  <c r="BE409" i="1" s="1"/>
  <c r="BE403" i="1" a="1"/>
  <c r="BE403" i="1" s="1"/>
  <c r="BE401" i="1" a="1"/>
  <c r="BE401" i="1" s="1"/>
  <c r="BE398" i="1" a="1"/>
  <c r="BE398" i="1" s="1"/>
  <c r="BE395" i="1" a="1"/>
  <c r="BE395" i="1" s="1"/>
  <c r="BE392" i="1" a="1"/>
  <c r="BE392" i="1" s="1"/>
  <c r="BE375" i="1" a="1"/>
  <c r="BE375" i="1" s="1"/>
  <c r="BE372" i="1" a="1"/>
  <c r="BE372" i="1" s="1"/>
  <c r="BE369" i="1" a="1"/>
  <c r="BE369" i="1" s="1"/>
  <c r="BE357" i="1" a="1"/>
  <c r="BE357" i="1" s="1"/>
  <c r="BE345" i="1" a="1"/>
  <c r="BE345" i="1" s="1"/>
  <c r="BE340" i="1" a="1"/>
  <c r="BE340" i="1" s="1"/>
  <c r="BE337" i="1" a="1"/>
  <c r="BE337" i="1" s="1"/>
  <c r="BE334" i="1" a="1"/>
  <c r="BE334" i="1" s="1"/>
  <c r="BE331" i="1" a="1"/>
  <c r="BE331" i="1" s="1"/>
  <c r="BE328" i="1" a="1"/>
  <c r="BE328" i="1" s="1"/>
  <c r="BE319" i="1" a="1"/>
  <c r="BE319" i="1" s="1"/>
  <c r="BE311" i="1" a="1"/>
  <c r="BE311" i="1" s="1"/>
  <c r="BE308" i="1" a="1"/>
  <c r="BE308" i="1" s="1"/>
  <c r="BE306" i="1" a="1"/>
  <c r="BE306" i="1" s="1"/>
  <c r="BE300" i="1" a="1"/>
  <c r="BE300" i="1" s="1"/>
  <c r="BE298" i="1" a="1"/>
  <c r="BE298" i="1" s="1"/>
  <c r="BE286" i="1" a="1"/>
  <c r="BE286" i="1" s="1"/>
  <c r="BE281" i="1" a="1"/>
  <c r="BE281" i="1" s="1"/>
  <c r="BE278" i="1" a="1"/>
  <c r="BE278" i="1" s="1"/>
  <c r="BE273" i="1" a="1"/>
  <c r="BE273" i="1" s="1"/>
  <c r="BE267" i="1" a="1"/>
  <c r="BE267" i="1" s="1"/>
  <c r="BE264" i="1" a="1"/>
  <c r="BE264" i="1" s="1"/>
  <c r="BE262" i="1" a="1"/>
  <c r="BE262" i="1" s="1"/>
  <c r="BE253" i="1" a="1"/>
  <c r="BE253" i="1" s="1"/>
  <c r="BE247" i="1" a="1"/>
  <c r="BE247" i="1" s="1"/>
  <c r="BE244" i="1" a="1"/>
  <c r="BE244" i="1" s="1"/>
  <c r="BE241" i="1" a="1"/>
  <c r="BE241" i="1" s="1"/>
  <c r="BE238" i="1" a="1"/>
  <c r="BE238" i="1" s="1"/>
  <c r="BE235" i="1" a="1"/>
  <c r="BE235" i="1" s="1"/>
  <c r="BE232" i="1" a="1"/>
  <c r="BE232" i="1" s="1"/>
  <c r="BE229" i="1" a="1"/>
  <c r="BE229" i="1" s="1"/>
  <c r="BE226" i="1" a="1"/>
  <c r="BE226" i="1" s="1"/>
  <c r="BE217" i="1" a="1"/>
  <c r="BE217" i="1" s="1"/>
  <c r="BE215" i="1" a="1"/>
  <c r="BE215" i="1" s="1"/>
  <c r="BE212" i="1" a="1"/>
  <c r="BE212" i="1" s="1"/>
  <c r="BE209" i="1" a="1"/>
  <c r="BE209" i="1" s="1"/>
  <c r="BE208" i="1" a="1"/>
  <c r="BE208" i="1" s="1"/>
  <c r="BE207" i="1" a="1"/>
  <c r="BE207" i="1" s="1"/>
  <c r="BE206" i="1" a="1"/>
  <c r="BE206" i="1" s="1"/>
  <c r="BE205" i="1" a="1"/>
  <c r="BE205" i="1" s="1"/>
  <c r="BE203" i="1" a="1"/>
  <c r="BE203" i="1" s="1"/>
  <c r="BE202" i="1" a="1"/>
  <c r="BE202" i="1" s="1"/>
  <c r="BE201" i="1" a="1"/>
  <c r="BE201" i="1" s="1"/>
  <c r="BE200" i="1" a="1"/>
  <c r="BE200" i="1" s="1"/>
  <c r="BE199" i="1" a="1"/>
  <c r="BE199" i="1" s="1"/>
  <c r="BE198" i="1" a="1"/>
  <c r="BE198" i="1" s="1"/>
  <c r="BE197" i="1" a="1"/>
  <c r="BE197" i="1" s="1"/>
  <c r="BE196" i="1" a="1"/>
  <c r="BE196" i="1" s="1"/>
  <c r="BE194" i="1" a="1"/>
  <c r="BE194" i="1" s="1"/>
  <c r="BE193" i="1" a="1"/>
  <c r="BE193" i="1" s="1"/>
  <c r="BE192" i="1" a="1"/>
  <c r="BE192" i="1" s="1"/>
  <c r="BE191" i="1" a="1"/>
  <c r="BE191" i="1" s="1"/>
  <c r="BE190" i="1" a="1"/>
  <c r="BE190" i="1" s="1"/>
  <c r="BE189" i="1" a="1"/>
  <c r="BE189" i="1" s="1"/>
  <c r="BE188" i="1" a="1"/>
  <c r="BE188" i="1" s="1"/>
  <c r="BE187" i="1" a="1"/>
  <c r="BE187" i="1" s="1"/>
  <c r="BE185" i="1" a="1"/>
  <c r="BE185" i="1" s="1"/>
  <c r="BE184" i="1" a="1"/>
  <c r="BE184" i="1" s="1"/>
  <c r="BE183" i="1" a="1"/>
  <c r="BE183" i="1" s="1"/>
  <c r="BE182" i="1" a="1"/>
  <c r="BE182" i="1" s="1"/>
  <c r="BE181" i="1" a="1"/>
  <c r="BE181" i="1" s="1"/>
  <c r="BE180" i="1" a="1"/>
  <c r="BE180" i="1" s="1"/>
  <c r="BE179" i="1" a="1"/>
  <c r="BE179" i="1" s="1"/>
  <c r="BE178" i="1" a="1"/>
  <c r="BE178" i="1" s="1"/>
  <c r="BE176" i="1" a="1"/>
  <c r="BE176" i="1" s="1"/>
  <c r="BE175" i="1" a="1"/>
  <c r="BE175" i="1" s="1"/>
  <c r="BE174" i="1" a="1"/>
  <c r="BE174" i="1" s="1"/>
  <c r="BE173" i="1" a="1"/>
  <c r="BE173" i="1" s="1"/>
  <c r="BE171" i="1" a="1"/>
  <c r="BE171" i="1" s="1"/>
  <c r="BE170" i="1" a="1"/>
  <c r="BE170" i="1" s="1"/>
  <c r="BE169" i="1" a="1"/>
  <c r="BE169" i="1" s="1"/>
  <c r="BE167" i="1" a="1"/>
  <c r="BE167" i="1" s="1"/>
  <c r="BE166" i="1" a="1"/>
  <c r="BE166" i="1" s="1"/>
  <c r="BE165" i="1" a="1"/>
  <c r="BE165" i="1" s="1"/>
  <c r="BE163" i="1" a="1"/>
  <c r="BE163" i="1" s="1"/>
  <c r="BE162" i="1" a="1"/>
  <c r="BE162" i="1" s="1"/>
  <c r="BE161" i="1" a="1"/>
  <c r="BE161" i="1" s="1"/>
  <c r="BE160" i="1" a="1"/>
  <c r="BE160" i="1" s="1"/>
  <c r="BE159" i="1" a="1"/>
  <c r="BE159" i="1" s="1"/>
  <c r="BE157" i="1" a="1"/>
  <c r="BE157" i="1" s="1"/>
  <c r="BE155" i="1" a="1"/>
  <c r="BE155" i="1" s="1"/>
  <c r="BE152" i="1" a="1"/>
  <c r="BE152" i="1" s="1"/>
  <c r="BE149" i="1" a="1"/>
  <c r="BE149" i="1" s="1"/>
  <c r="BE148" i="1" a="1"/>
  <c r="BE148" i="1" s="1"/>
  <c r="BE147" i="1" a="1"/>
  <c r="BE147" i="1" s="1"/>
  <c r="BE144" i="1" a="1"/>
  <c r="BE144" i="1" s="1"/>
  <c r="BE143" i="1" a="1"/>
  <c r="BE143" i="1" s="1"/>
  <c r="BE142" i="1" a="1"/>
  <c r="BE142" i="1" s="1"/>
  <c r="BE141" i="1" a="1"/>
  <c r="BE141" i="1" s="1"/>
  <c r="BE140" i="1" a="1"/>
  <c r="BE140" i="1" s="1"/>
  <c r="BE139" i="1" a="1"/>
  <c r="BE139" i="1" s="1"/>
  <c r="BE138" i="1" a="1"/>
  <c r="BE138" i="1" s="1"/>
  <c r="BE137" i="1" a="1"/>
  <c r="BE137" i="1" s="1"/>
  <c r="BE136" i="1" a="1"/>
  <c r="BE136" i="1" s="1"/>
  <c r="BE135" i="1" a="1"/>
  <c r="BE135" i="1" s="1"/>
  <c r="BE134" i="1" a="1"/>
  <c r="BE134" i="1" s="1"/>
  <c r="BE133" i="1" a="1"/>
  <c r="BE133" i="1" s="1"/>
  <c r="BE132" i="1" a="1"/>
  <c r="BE132" i="1" s="1"/>
  <c r="BE131" i="1" a="1"/>
  <c r="BE131" i="1" s="1"/>
  <c r="BE130" i="1" a="1"/>
  <c r="BE130" i="1" s="1"/>
  <c r="BE129" i="1" a="1"/>
  <c r="BE129" i="1" s="1"/>
  <c r="BE128" i="1" a="1"/>
  <c r="BE128" i="1" s="1"/>
  <c r="BE127" i="1" a="1"/>
  <c r="BE127" i="1" s="1"/>
  <c r="BE126" i="1" a="1"/>
  <c r="BE126" i="1" s="1"/>
  <c r="BE124" i="1" a="1"/>
  <c r="BE124" i="1" s="1"/>
  <c r="BE123" i="1" a="1"/>
  <c r="BE123" i="1" s="1"/>
  <c r="BE121" i="1" a="1"/>
  <c r="BE121" i="1" s="1"/>
  <c r="BE120" i="1" a="1"/>
  <c r="BE120" i="1" s="1"/>
  <c r="BE118" i="1" a="1"/>
  <c r="BE118" i="1" s="1"/>
  <c r="BE117" i="1" a="1"/>
  <c r="BE117" i="1" s="1"/>
  <c r="BE116" i="1" a="1"/>
  <c r="BE116" i="1" s="1"/>
  <c r="BE115" i="1" a="1"/>
  <c r="BE115" i="1" s="1"/>
  <c r="BE114" i="1" a="1"/>
  <c r="BE114" i="1" s="1"/>
  <c r="BE110" i="1" a="1"/>
  <c r="BE110" i="1" s="1"/>
  <c r="BE109" i="1" a="1"/>
  <c r="BE109" i="1" s="1"/>
  <c r="BE107" i="1" a="1"/>
  <c r="BE107" i="1" s="1"/>
  <c r="BE106" i="1" a="1"/>
  <c r="BE106" i="1" s="1"/>
  <c r="BE105" i="1" a="1"/>
  <c r="BE105" i="1" s="1"/>
  <c r="BE104" i="1" a="1"/>
  <c r="BE104" i="1" s="1"/>
  <c r="BE103" i="1" a="1"/>
  <c r="BE103" i="1" s="1"/>
  <c r="BE102" i="1" a="1"/>
  <c r="BE102" i="1" s="1"/>
  <c r="BE101" i="1" a="1"/>
  <c r="BE101" i="1" s="1"/>
  <c r="BE100" i="1" a="1"/>
  <c r="BE100" i="1" s="1"/>
  <c r="BE98" i="1" a="1"/>
  <c r="BE98" i="1" s="1"/>
  <c r="BE97" i="1" a="1"/>
  <c r="BE97" i="1" s="1"/>
  <c r="BE96" i="1" a="1"/>
  <c r="BE96" i="1" s="1"/>
  <c r="BE95" i="1" a="1"/>
  <c r="BE95" i="1" s="1"/>
  <c r="BE94" i="1" a="1"/>
  <c r="BE94" i="1" s="1"/>
  <c r="BE93" i="1" a="1"/>
  <c r="BE93" i="1" s="1"/>
  <c r="BE92" i="1" a="1"/>
  <c r="BE92" i="1" s="1"/>
  <c r="BE90" i="1" a="1"/>
  <c r="BE90" i="1" s="1"/>
  <c r="BE89" i="1" a="1"/>
  <c r="BE89" i="1" s="1"/>
  <c r="BE88" i="1" a="1"/>
  <c r="BE88" i="1" s="1"/>
  <c r="BE85" i="1" a="1"/>
  <c r="BE85" i="1" s="1"/>
  <c r="BE83" i="1" a="1"/>
  <c r="BE83" i="1" s="1"/>
  <c r="BE81" i="1" a="1"/>
  <c r="BE81" i="1" s="1"/>
  <c r="BE80" i="1" a="1"/>
  <c r="BE80" i="1" s="1"/>
  <c r="BE78" i="1" a="1"/>
  <c r="BE78" i="1" s="1"/>
  <c r="BE77" i="1" a="1"/>
  <c r="BE77" i="1" s="1"/>
  <c r="BE75" i="1" a="1"/>
  <c r="BE75" i="1" s="1"/>
  <c r="BE74" i="1" a="1"/>
  <c r="BE74" i="1" s="1"/>
  <c r="BE72" i="1" a="1"/>
  <c r="BE72" i="1" s="1"/>
  <c r="BE71" i="1" a="1"/>
  <c r="BE71" i="1" s="1"/>
  <c r="BQ878" i="1"/>
  <c r="BQ641" i="1"/>
  <c r="BQ635" i="1"/>
  <c r="BQ548" i="1"/>
  <c r="BQ999" i="1"/>
  <c r="BQ879" i="1"/>
  <c r="BQ810" i="1"/>
  <c r="BQ1001" i="1"/>
  <c r="BQ919" i="1"/>
  <c r="BQ670" i="1"/>
  <c r="BQ661" i="1"/>
  <c r="BQ560" i="1"/>
  <c r="BQ412" i="1"/>
  <c r="BQ410" i="1"/>
  <c r="BQ776" i="1"/>
  <c r="BQ773" i="1"/>
  <c r="BQ669" i="1"/>
  <c r="BQ660" i="1"/>
  <c r="BQ589" i="1"/>
  <c r="BQ562" i="1"/>
  <c r="BQ723" i="1"/>
  <c r="BQ717" i="1"/>
  <c r="BQ696" i="1"/>
  <c r="BQ657" i="1"/>
  <c r="BQ654" i="1"/>
  <c r="BQ651" i="1"/>
  <c r="BQ381" i="1"/>
  <c r="BQ730" i="1"/>
  <c r="BQ727" i="1"/>
  <c r="BQ467" i="1"/>
  <c r="BQ460" i="1"/>
  <c r="BQ445" i="1"/>
  <c r="BQ437" i="1"/>
  <c r="BQ435" i="1"/>
  <c r="BQ432" i="1"/>
  <c r="BQ418" i="1"/>
  <c r="BQ408" i="1"/>
  <c r="BQ405" i="1"/>
  <c r="BQ390" i="1"/>
  <c r="BQ385" i="1"/>
  <c r="BQ376" i="1"/>
  <c r="BQ373" i="1"/>
  <c r="BQ365" i="1"/>
  <c r="BQ875" i="1"/>
  <c r="BQ872" i="1"/>
  <c r="BQ869" i="1"/>
  <c r="BQ860" i="1"/>
  <c r="BQ851" i="1"/>
  <c r="BQ770" i="1"/>
  <c r="BQ764" i="1"/>
  <c r="BQ761" i="1"/>
  <c r="BQ759" i="1"/>
  <c r="BQ738" i="1"/>
  <c r="BQ729" i="1"/>
  <c r="BQ726" i="1"/>
  <c r="BQ512" i="1"/>
  <c r="AN76" i="1"/>
  <c r="AM86" i="1"/>
  <c r="L86" i="10" s="1"/>
  <c r="AN89" i="1"/>
  <c r="AM970" i="1"/>
  <c r="N970" i="10" s="1"/>
  <c r="AM586" i="1"/>
  <c r="N586" i="10" s="1"/>
  <c r="AM583" i="1"/>
  <c r="N583" i="10" s="1"/>
  <c r="AM256" i="1"/>
  <c r="L256" i="10" s="1"/>
  <c r="AM253" i="1"/>
  <c r="L253" i="10" s="1"/>
  <c r="N220" i="10"/>
  <c r="AM174" i="1"/>
  <c r="L174" i="10" s="1"/>
  <c r="AM171" i="1"/>
  <c r="N171" i="10" s="1"/>
  <c r="AM142" i="1"/>
  <c r="L142" i="10" s="1"/>
  <c r="AM141" i="1"/>
  <c r="L141" i="10" s="1"/>
  <c r="AM140" i="1"/>
  <c r="L140" i="10" s="1"/>
  <c r="N139" i="10"/>
  <c r="AM138" i="1"/>
  <c r="N138" i="10" s="1"/>
  <c r="AM137" i="1"/>
  <c r="N137" i="10" s="1"/>
  <c r="AM136" i="1"/>
  <c r="N136" i="10" s="1"/>
  <c r="AM135" i="1"/>
  <c r="N135" i="10" s="1"/>
  <c r="AM134" i="1"/>
  <c r="N134" i="10" s="1"/>
  <c r="AM133" i="1"/>
  <c r="N133" i="10" s="1"/>
  <c r="AM132" i="1"/>
  <c r="L132" i="10" s="1"/>
  <c r="AM131" i="1"/>
  <c r="L131" i="10" s="1"/>
  <c r="AM130" i="1"/>
  <c r="N130" i="10" s="1"/>
  <c r="AM129" i="1"/>
  <c r="N129" i="10" s="1"/>
  <c r="AM128" i="1"/>
  <c r="N128" i="10" s="1"/>
  <c r="AM127" i="1"/>
  <c r="N127" i="10" s="1"/>
  <c r="AM126" i="1"/>
  <c r="L126" i="10" s="1"/>
  <c r="AM125" i="1"/>
  <c r="L125" i="10" s="1"/>
  <c r="AM124" i="1"/>
  <c r="N124" i="10" s="1"/>
  <c r="AM123" i="1"/>
  <c r="L123" i="10" s="1"/>
  <c r="AM122" i="1"/>
  <c r="L122" i="10" s="1"/>
  <c r="AM121" i="1"/>
  <c r="N121" i="10" s="1"/>
  <c r="AM120" i="1"/>
  <c r="N120" i="10" s="1"/>
  <c r="AM119" i="1"/>
  <c r="N119" i="10" s="1"/>
  <c r="AM118" i="1"/>
  <c r="N118" i="10" s="1"/>
  <c r="AM117" i="1"/>
  <c r="L117" i="10" s="1"/>
  <c r="AM116" i="1"/>
  <c r="N116" i="10" s="1"/>
  <c r="AM115" i="1"/>
  <c r="N115" i="10" s="1"/>
  <c r="AM114" i="1"/>
  <c r="L114" i="10" s="1"/>
  <c r="AM113" i="1"/>
  <c r="L113" i="10" s="1"/>
  <c r="AM112" i="1"/>
  <c r="N112" i="10" s="1"/>
  <c r="AM111" i="1"/>
  <c r="N111" i="10" s="1"/>
  <c r="AM110" i="1"/>
  <c r="N110" i="10" s="1"/>
  <c r="AM109" i="1"/>
  <c r="N109" i="10" s="1"/>
  <c r="AM108" i="1"/>
  <c r="N108" i="10" s="1"/>
  <c r="AM107" i="1"/>
  <c r="L107" i="10" s="1"/>
  <c r="AM106" i="1"/>
  <c r="N106" i="10" s="1"/>
  <c r="AM105" i="1"/>
  <c r="L105" i="10" s="1"/>
  <c r="AM104" i="1"/>
  <c r="L104" i="10" s="1"/>
  <c r="AM103" i="1"/>
  <c r="N103" i="10" s="1"/>
  <c r="N102" i="10"/>
  <c r="N101" i="10"/>
  <c r="AM100" i="1"/>
  <c r="N100" i="10" s="1"/>
  <c r="AM99" i="1"/>
  <c r="L99" i="10" s="1"/>
  <c r="AM98" i="1"/>
  <c r="N98" i="10" s="1"/>
  <c r="AM97" i="1"/>
  <c r="N97" i="10" s="1"/>
  <c r="AM96" i="1"/>
  <c r="L96" i="10" s="1"/>
  <c r="AM95" i="1"/>
  <c r="L95" i="10" s="1"/>
  <c r="AM94" i="1"/>
  <c r="N94" i="10" s="1"/>
  <c r="AM93" i="1"/>
  <c r="N93" i="10" s="1"/>
  <c r="N92" i="10"/>
  <c r="AM91" i="1"/>
  <c r="N91" i="10" s="1"/>
  <c r="AM90" i="1"/>
  <c r="L90" i="10" s="1"/>
  <c r="AM89" i="1"/>
  <c r="L89" i="10" s="1"/>
  <c r="AM88" i="1"/>
  <c r="N88" i="10" s="1"/>
  <c r="AM87" i="1"/>
  <c r="L87" i="10" s="1"/>
  <c r="AM85" i="1"/>
  <c r="L85" i="10" s="1"/>
  <c r="AM84" i="1"/>
  <c r="N84" i="10" s="1"/>
  <c r="AM83" i="1"/>
  <c r="N83" i="10" s="1"/>
  <c r="AM82" i="1"/>
  <c r="N82" i="10" s="1"/>
  <c r="AM81" i="1"/>
  <c r="N81" i="10" s="1"/>
  <c r="AM80" i="1"/>
  <c r="N80" i="10" s="1"/>
  <c r="AM79" i="1"/>
  <c r="N79" i="10" s="1"/>
  <c r="AM78" i="1"/>
  <c r="N78" i="10" s="1"/>
  <c r="AM77" i="1"/>
  <c r="L77" i="10" s="1"/>
  <c r="AM76" i="1"/>
  <c r="L76" i="10" s="1"/>
  <c r="AM75" i="1"/>
  <c r="N75" i="10" s="1"/>
  <c r="AM72" i="1"/>
  <c r="N72" i="10" s="1"/>
  <c r="AM66" i="1"/>
  <c r="N66" i="10" s="1"/>
  <c r="AN97" i="1"/>
  <c r="AN85" i="1"/>
  <c r="BE67" i="1" a="1"/>
  <c r="BE67" i="1" s="1"/>
  <c r="BE87" i="1" a="1"/>
  <c r="BE87" i="1" s="1"/>
  <c r="BE82" i="1" a="1"/>
  <c r="BE82" i="1" s="1"/>
  <c r="AN82" i="1"/>
  <c r="BE79" i="1" a="1"/>
  <c r="BE79" i="1" s="1"/>
  <c r="AN79" i="1"/>
  <c r="AN693" i="1"/>
  <c r="AN687" i="1"/>
  <c r="BQ981" i="1"/>
  <c r="BQ941" i="1"/>
  <c r="BQ932" i="1"/>
  <c r="BQ811" i="1"/>
  <c r="BQ807" i="1"/>
  <c r="BQ804" i="1"/>
  <c r="BQ801" i="1"/>
  <c r="BQ795" i="1"/>
  <c r="BQ783" i="1"/>
  <c r="BQ777" i="1"/>
  <c r="BQ753" i="1"/>
  <c r="BQ701" i="1"/>
  <c r="BQ626" i="1"/>
  <c r="BQ620" i="1"/>
  <c r="BQ608" i="1"/>
  <c r="BQ595" i="1"/>
  <c r="BQ591" i="1"/>
  <c r="BQ584" i="1"/>
  <c r="BQ539" i="1"/>
  <c r="BQ668" i="1"/>
  <c r="BQ662" i="1"/>
  <c r="BQ639" i="1"/>
  <c r="BQ633" i="1"/>
  <c r="BQ590" i="1"/>
  <c r="BQ578" i="1"/>
  <c r="BQ522" i="1"/>
  <c r="BQ520" i="1"/>
  <c r="BQ514" i="1"/>
  <c r="BQ513" i="1"/>
  <c r="BQ509" i="1"/>
  <c r="BQ506" i="1"/>
  <c r="BQ503" i="1"/>
  <c r="BQ491" i="1"/>
  <c r="BQ488" i="1"/>
  <c r="BQ482" i="1"/>
  <c r="BQ447" i="1"/>
  <c r="BQ444" i="1"/>
  <c r="BQ417" i="1"/>
  <c r="BQ387" i="1"/>
  <c r="BQ377" i="1"/>
  <c r="BQ375" i="1"/>
  <c r="BQ335" i="1"/>
  <c r="BQ521" i="1"/>
  <c r="BQ493" i="1"/>
  <c r="BQ484" i="1"/>
  <c r="AN94" i="1"/>
  <c r="AN91" i="1"/>
  <c r="AN88" i="1"/>
  <c r="BE86" i="1" a="1"/>
  <c r="BE86" i="1" s="1"/>
  <c r="BE84" i="1" a="1"/>
  <c r="BE84" i="1" s="1"/>
  <c r="AN75" i="1"/>
  <c r="AN72" i="1"/>
  <c r="AN86" i="1"/>
  <c r="AN81" i="1"/>
  <c r="AN69" i="1"/>
  <c r="BE91" i="1" a="1"/>
  <c r="BE91" i="1" s="1"/>
  <c r="AN84" i="1"/>
  <c r="AN83" i="1"/>
  <c r="AN78" i="1"/>
  <c r="AN80" i="1"/>
  <c r="AN77" i="1"/>
  <c r="AN68" i="1"/>
  <c r="AN93" i="1"/>
  <c r="AN99" i="1"/>
  <c r="AN90" i="1"/>
  <c r="AN96" i="1"/>
  <c r="BE99" i="1" a="1"/>
  <c r="BE99" i="1" s="1"/>
  <c r="AN98" i="1"/>
  <c r="AN95" i="1"/>
  <c r="AN711" i="1"/>
  <c r="BQ892" i="1"/>
  <c r="BQ852" i="1"/>
  <c r="BQ848" i="1"/>
  <c r="BQ790" i="1"/>
  <c r="BQ787" i="1"/>
  <c r="BQ781" i="1"/>
  <c r="BQ778" i="1"/>
  <c r="BQ1000" i="1"/>
  <c r="BQ996" i="1"/>
  <c r="BQ993" i="1"/>
  <c r="BQ990" i="1"/>
  <c r="BQ978" i="1"/>
  <c r="BQ975" i="1"/>
  <c r="BQ969" i="1"/>
  <c r="BQ966" i="1"/>
  <c r="BQ960" i="1"/>
  <c r="BQ957" i="1"/>
  <c r="BQ933" i="1"/>
  <c r="BQ929" i="1"/>
  <c r="BQ926" i="1"/>
  <c r="BQ923" i="1"/>
  <c r="BQ914" i="1"/>
  <c r="BQ905" i="1"/>
  <c r="BQ756" i="1"/>
  <c r="BQ743" i="1"/>
  <c r="BQ740" i="1"/>
  <c r="BQ690" i="1"/>
  <c r="BQ643" i="1"/>
  <c r="BQ634" i="1"/>
  <c r="BQ630" i="1"/>
  <c r="BQ624" i="1"/>
  <c r="BQ612" i="1"/>
  <c r="BQ604" i="1"/>
  <c r="BQ601" i="1"/>
  <c r="BQ599" i="1"/>
  <c r="BQ593" i="1"/>
  <c r="BQ581" i="1"/>
  <c r="BQ557" i="1"/>
  <c r="BQ545" i="1"/>
  <c r="BQ542" i="1"/>
  <c r="BQ495" i="1"/>
  <c r="BQ486" i="1"/>
  <c r="BQ479" i="1"/>
  <c r="BQ476" i="1"/>
  <c r="BQ464" i="1"/>
  <c r="BQ452" i="1"/>
  <c r="BQ429" i="1"/>
  <c r="BQ424" i="1"/>
  <c r="BQ421" i="1"/>
  <c r="BQ402" i="1"/>
  <c r="BQ394" i="1"/>
  <c r="BQ386" i="1"/>
  <c r="BQ382" i="1"/>
  <c r="BQ378" i="1"/>
  <c r="BQ368" i="1"/>
  <c r="BQ360" i="1"/>
  <c r="BQ358" i="1"/>
  <c r="BQ338" i="1"/>
  <c r="BQ328" i="1"/>
  <c r="BQ774" i="1"/>
  <c r="BQ771" i="1"/>
  <c r="BQ765" i="1"/>
  <c r="BQ982" i="1"/>
  <c r="BQ980" i="1"/>
  <c r="BQ974" i="1"/>
  <c r="BQ965" i="1"/>
  <c r="BQ956" i="1"/>
  <c r="BQ946" i="1"/>
  <c r="BQ906" i="1"/>
  <c r="BQ902" i="1"/>
  <c r="BQ899" i="1"/>
  <c r="BQ896" i="1"/>
  <c r="BQ887" i="1"/>
  <c r="BQ865" i="1"/>
  <c r="BQ819" i="1"/>
  <c r="BQ794" i="1"/>
  <c r="BQ791" i="1"/>
  <c r="BQ789" i="1"/>
  <c r="BQ786" i="1"/>
  <c r="BQ754" i="1"/>
  <c r="BQ750" i="1"/>
  <c r="BQ744" i="1"/>
  <c r="BQ735" i="1"/>
  <c r="BQ716" i="1"/>
  <c r="BQ713" i="1"/>
  <c r="BQ708" i="1"/>
  <c r="BQ702" i="1"/>
  <c r="BQ692" i="1"/>
  <c r="BQ684" i="1"/>
  <c r="BQ681" i="1"/>
  <c r="BQ678" i="1"/>
  <c r="BQ666" i="1"/>
  <c r="BQ642" i="1"/>
  <c r="BQ616" i="1"/>
  <c r="BQ611" i="1"/>
  <c r="BQ587" i="1"/>
  <c r="BQ580" i="1"/>
  <c r="BQ579" i="1"/>
  <c r="BQ575" i="1"/>
  <c r="BQ572" i="1"/>
  <c r="BQ569" i="1"/>
  <c r="BQ549" i="1"/>
  <c r="BQ547" i="1"/>
  <c r="BQ541" i="1"/>
  <c r="BQ540" i="1"/>
  <c r="BQ536" i="1"/>
  <c r="BQ533" i="1"/>
  <c r="BQ530" i="1"/>
  <c r="BQ518" i="1"/>
  <c r="BQ515" i="1"/>
  <c r="BQ494" i="1"/>
  <c r="BQ468" i="1"/>
  <c r="BQ463" i="1"/>
  <c r="BQ441" i="1"/>
  <c r="BQ438" i="1"/>
  <c r="BQ436" i="1"/>
  <c r="BQ433" i="1"/>
  <c r="BQ428" i="1"/>
  <c r="BQ425" i="1"/>
  <c r="BQ423" i="1"/>
  <c r="BQ420" i="1"/>
  <c r="BQ414" i="1"/>
  <c r="BQ409" i="1"/>
  <c r="BQ406" i="1"/>
  <c r="BQ401" i="1"/>
  <c r="BQ398" i="1"/>
  <c r="BQ396" i="1"/>
  <c r="BQ393" i="1"/>
  <c r="BQ364" i="1"/>
  <c r="BQ361" i="1"/>
  <c r="BQ359" i="1"/>
  <c r="BQ350" i="1"/>
  <c r="BQ341" i="1"/>
  <c r="BQ336" i="1"/>
  <c r="BQ332" i="1"/>
  <c r="BQ329" i="1"/>
  <c r="BQ291" i="1"/>
  <c r="BQ282" i="1"/>
  <c r="AN103" i="1"/>
  <c r="AN100" i="1"/>
  <c r="AN104" i="1"/>
  <c r="AN106" i="1"/>
  <c r="AN105" i="1"/>
  <c r="BE108" i="1" a="1"/>
  <c r="BE108" i="1" s="1"/>
  <c r="AN108" i="1"/>
  <c r="BE112" i="1" a="1"/>
  <c r="BE112" i="1" s="1"/>
  <c r="BE111" i="1" a="1"/>
  <c r="BE111" i="1" s="1"/>
  <c r="AN111" i="1"/>
  <c r="AN113" i="1"/>
  <c r="AN107" i="1"/>
  <c r="AN110" i="1"/>
  <c r="AN112" i="1"/>
  <c r="AN109" i="1"/>
  <c r="BE113" i="1" a="1"/>
  <c r="BE113" i="1" s="1"/>
  <c r="BQ768" i="1"/>
  <c r="BQ760" i="1"/>
  <c r="BQ757" i="1"/>
  <c r="BQ752" i="1"/>
  <c r="BQ749" i="1"/>
  <c r="BQ747" i="1"/>
  <c r="BQ739" i="1"/>
  <c r="BQ736" i="1"/>
  <c r="BQ732" i="1"/>
  <c r="BQ725" i="1"/>
  <c r="BQ722" i="1"/>
  <c r="BQ998" i="1"/>
  <c r="BQ992" i="1"/>
  <c r="BQ991" i="1"/>
  <c r="BQ987" i="1"/>
  <c r="BQ984" i="1"/>
  <c r="BQ971" i="1"/>
  <c r="BQ962" i="1"/>
  <c r="BQ953" i="1"/>
  <c r="BQ947" i="1"/>
  <c r="BQ944" i="1"/>
  <c r="BQ937" i="1"/>
  <c r="BQ924" i="1"/>
  <c r="BQ920" i="1"/>
  <c r="BQ917" i="1"/>
  <c r="BQ910" i="1"/>
  <c r="BQ897" i="1"/>
  <c r="BQ893" i="1"/>
  <c r="BQ890" i="1"/>
  <c r="BQ883" i="1"/>
  <c r="BQ870" i="1"/>
  <c r="BQ866" i="1"/>
  <c r="BQ863" i="1"/>
  <c r="BQ856" i="1"/>
  <c r="BQ843" i="1"/>
  <c r="BQ840" i="1"/>
  <c r="BQ834" i="1"/>
  <c r="BQ831" i="1"/>
  <c r="BQ825" i="1"/>
  <c r="BQ822" i="1"/>
  <c r="BQ802" i="1"/>
  <c r="BQ798" i="1"/>
  <c r="BQ989" i="1"/>
  <c r="BQ983" i="1"/>
  <c r="BQ951" i="1"/>
  <c r="BQ942" i="1"/>
  <c r="BQ938" i="1"/>
  <c r="BQ935" i="1"/>
  <c r="BQ928" i="1"/>
  <c r="BQ915" i="1"/>
  <c r="BQ911" i="1"/>
  <c r="BQ908" i="1"/>
  <c r="BQ901" i="1"/>
  <c r="BQ888" i="1"/>
  <c r="BQ884" i="1"/>
  <c r="BQ881" i="1"/>
  <c r="BQ874" i="1"/>
  <c r="BQ861" i="1"/>
  <c r="BQ857" i="1"/>
  <c r="BQ854" i="1"/>
  <c r="BQ847" i="1"/>
  <c r="BQ838" i="1"/>
  <c r="BQ829" i="1"/>
  <c r="BQ820" i="1"/>
  <c r="BQ816" i="1"/>
  <c r="BQ813" i="1"/>
  <c r="BQ792" i="1"/>
  <c r="BQ785" i="1"/>
  <c r="BQ782" i="1"/>
  <c r="BQ780" i="1"/>
  <c r="BQ769" i="1"/>
  <c r="BQ766" i="1"/>
  <c r="BQ762" i="1"/>
  <c r="BQ748" i="1"/>
  <c r="BQ745" i="1"/>
  <c r="BQ741" i="1"/>
  <c r="BQ734" i="1"/>
  <c r="BQ731" i="1"/>
  <c r="BQ721" i="1"/>
  <c r="BQ718" i="1"/>
  <c r="BQ714" i="1"/>
  <c r="BQ677" i="1"/>
  <c r="BQ671" i="1"/>
  <c r="BQ650" i="1"/>
  <c r="BQ644" i="1"/>
  <c r="BQ623" i="1"/>
  <c r="BQ592" i="1"/>
  <c r="BQ568" i="1"/>
  <c r="BQ556" i="1"/>
  <c r="BQ550" i="1"/>
  <c r="BQ529" i="1"/>
  <c r="BQ523" i="1"/>
  <c r="BQ502" i="1"/>
  <c r="BQ496" i="1"/>
  <c r="BQ475" i="1"/>
  <c r="BQ469" i="1"/>
  <c r="BQ374" i="1"/>
  <c r="BQ371" i="1"/>
  <c r="BQ356" i="1"/>
  <c r="BQ347" i="1"/>
  <c r="BQ720" i="1"/>
  <c r="BQ710" i="1"/>
  <c r="BQ704" i="1"/>
  <c r="BQ698" i="1"/>
  <c r="BQ697" i="1"/>
  <c r="BQ693" i="1"/>
  <c r="BQ686" i="1"/>
  <c r="BQ680" i="1"/>
  <c r="BQ679" i="1"/>
  <c r="BQ675" i="1"/>
  <c r="BQ672" i="1"/>
  <c r="BQ659" i="1"/>
  <c r="BQ653" i="1"/>
  <c r="BQ652" i="1"/>
  <c r="BQ648" i="1"/>
  <c r="BQ632" i="1"/>
  <c r="BQ625" i="1"/>
  <c r="BQ621" i="1"/>
  <c r="BQ617" i="1"/>
  <c r="BQ605" i="1"/>
  <c r="BQ598" i="1"/>
  <c r="BQ586" i="1"/>
  <c r="BQ585" i="1"/>
  <c r="BQ577" i="1"/>
  <c r="BQ571" i="1"/>
  <c r="BQ570" i="1"/>
  <c r="BQ566" i="1"/>
  <c r="BQ563" i="1"/>
  <c r="BQ559" i="1"/>
  <c r="BQ558" i="1"/>
  <c r="BQ554" i="1"/>
  <c r="BQ551" i="1"/>
  <c r="BQ538" i="1"/>
  <c r="BQ532" i="1"/>
  <c r="BQ531" i="1"/>
  <c r="BQ527" i="1"/>
  <c r="BQ524" i="1"/>
  <c r="BQ511" i="1"/>
  <c r="BQ505" i="1"/>
  <c r="BQ504" i="1"/>
  <c r="BQ500" i="1"/>
  <c r="BQ497" i="1"/>
  <c r="BQ485" i="1"/>
  <c r="BQ478" i="1"/>
  <c r="BQ477" i="1"/>
  <c r="BQ473" i="1"/>
  <c r="BQ470" i="1"/>
  <c r="BQ456" i="1"/>
  <c r="BQ453" i="1"/>
  <c r="BQ450" i="1"/>
  <c r="BQ440" i="1"/>
  <c r="BQ431" i="1"/>
  <c r="BQ426" i="1"/>
  <c r="BQ416" i="1"/>
  <c r="BQ413" i="1"/>
  <c r="BQ411" i="1"/>
  <c r="BQ404" i="1"/>
  <c r="BQ399" i="1"/>
  <c r="BQ388" i="1"/>
  <c r="BQ372" i="1"/>
  <c r="BQ369" i="1"/>
  <c r="BQ366" i="1"/>
  <c r="BQ362" i="1"/>
  <c r="BQ357" i="1"/>
  <c r="BQ354" i="1"/>
  <c r="BQ348" i="1"/>
  <c r="BQ345" i="1"/>
  <c r="BQ273" i="1"/>
  <c r="BQ256" i="1"/>
  <c r="BQ253" i="1"/>
  <c r="BQ250" i="1"/>
  <c r="BQ247" i="1"/>
  <c r="BE125" i="1" a="1"/>
  <c r="BE125" i="1" s="1"/>
  <c r="BE122" i="1" a="1"/>
  <c r="BE122" i="1" s="1"/>
  <c r="BE119" i="1" a="1"/>
  <c r="BE119" i="1" s="1"/>
  <c r="AN756" i="1"/>
  <c r="AN696" i="1"/>
  <c r="AN133" i="1"/>
  <c r="AN130" i="1"/>
  <c r="AN127" i="1"/>
  <c r="AN124" i="1"/>
  <c r="AN121" i="1"/>
  <c r="AN118" i="1"/>
  <c r="AN115" i="1"/>
  <c r="AN114" i="1"/>
  <c r="AN128" i="1"/>
  <c r="AN125" i="1"/>
  <c r="AN122" i="1"/>
  <c r="AN119" i="1"/>
  <c r="AN116" i="1"/>
  <c r="AN129" i="1"/>
  <c r="AN126" i="1"/>
  <c r="AN123" i="1"/>
  <c r="AN120" i="1"/>
  <c r="AN117" i="1"/>
  <c r="AN136" i="1"/>
  <c r="AN131" i="1"/>
  <c r="AN774" i="1"/>
  <c r="AN798" i="1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BQ997" i="1"/>
  <c r="BQ995" i="1"/>
  <c r="BQ994" i="1"/>
  <c r="BQ986" i="1"/>
  <c r="BQ985" i="1"/>
  <c r="BQ977" i="1"/>
  <c r="BQ976" i="1"/>
  <c r="BQ972" i="1"/>
  <c r="BQ968" i="1"/>
  <c r="BQ967" i="1"/>
  <c r="BQ963" i="1"/>
  <c r="BQ959" i="1"/>
  <c r="BQ958" i="1"/>
  <c r="BQ954" i="1"/>
  <c r="BQ950" i="1"/>
  <c r="BQ949" i="1"/>
  <c r="BQ945" i="1"/>
  <c r="BQ940" i="1"/>
  <c r="BQ936" i="1"/>
  <c r="BQ931" i="1"/>
  <c r="BQ927" i="1"/>
  <c r="BQ922" i="1"/>
  <c r="BQ918" i="1"/>
  <c r="BQ913" i="1"/>
  <c r="BQ909" i="1"/>
  <c r="BQ904" i="1"/>
  <c r="BQ900" i="1"/>
  <c r="BQ895" i="1"/>
  <c r="BQ891" i="1"/>
  <c r="BQ886" i="1"/>
  <c r="BQ882" i="1"/>
  <c r="BQ877" i="1"/>
  <c r="BQ873" i="1"/>
  <c r="BQ868" i="1"/>
  <c r="BQ864" i="1"/>
  <c r="BQ859" i="1"/>
  <c r="BQ855" i="1"/>
  <c r="BQ850" i="1"/>
  <c r="BQ846" i="1"/>
  <c r="BQ841" i="1"/>
  <c r="BQ837" i="1"/>
  <c r="BQ832" i="1"/>
  <c r="BQ828" i="1"/>
  <c r="BQ823" i="1"/>
  <c r="BQ814" i="1"/>
  <c r="BQ805" i="1"/>
  <c r="BQ800" i="1"/>
  <c r="BQ797" i="1"/>
  <c r="BQ793" i="1"/>
  <c r="BQ788" i="1"/>
  <c r="BQ784" i="1"/>
  <c r="BQ779" i="1"/>
  <c r="BQ775" i="1"/>
  <c r="BQ772" i="1"/>
  <c r="BQ767" i="1"/>
  <c r="BQ763" i="1"/>
  <c r="BQ758" i="1"/>
  <c r="BQ755" i="1"/>
  <c r="BQ751" i="1"/>
  <c r="BQ746" i="1"/>
  <c r="BQ742" i="1"/>
  <c r="BQ737" i="1"/>
  <c r="BQ733" i="1"/>
  <c r="BQ728" i="1"/>
  <c r="BQ724" i="1"/>
  <c r="BQ719" i="1"/>
  <c r="BQ715" i="1"/>
  <c r="BQ711" i="1"/>
  <c r="BQ707" i="1"/>
  <c r="BQ699" i="1"/>
  <c r="BQ687" i="1"/>
  <c r="BQ663" i="1"/>
  <c r="BQ636" i="1"/>
  <c r="BQ988" i="1"/>
  <c r="BQ979" i="1"/>
  <c r="BQ970" i="1"/>
  <c r="BQ961" i="1"/>
  <c r="BQ952" i="1"/>
  <c r="BQ948" i="1"/>
  <c r="BQ939" i="1"/>
  <c r="BQ930" i="1"/>
  <c r="BQ925" i="1"/>
  <c r="BQ921" i="1"/>
  <c r="BQ916" i="1"/>
  <c r="BQ912" i="1"/>
  <c r="BQ907" i="1"/>
  <c r="BQ903" i="1"/>
  <c r="BQ898" i="1"/>
  <c r="BQ894" i="1"/>
  <c r="BQ889" i="1"/>
  <c r="BQ885" i="1"/>
  <c r="BQ880" i="1"/>
  <c r="BQ876" i="1"/>
  <c r="BQ871" i="1"/>
  <c r="BQ867" i="1"/>
  <c r="BQ862" i="1"/>
  <c r="BQ858" i="1"/>
  <c r="BQ853" i="1"/>
  <c r="BQ849" i="1"/>
  <c r="BQ844" i="1"/>
  <c r="BQ839" i="1"/>
  <c r="BQ835" i="1"/>
  <c r="BQ830" i="1"/>
  <c r="BQ826" i="1"/>
  <c r="BQ821" i="1"/>
  <c r="BQ817" i="1"/>
  <c r="BQ812" i="1"/>
  <c r="BQ808" i="1"/>
  <c r="BQ803" i="1"/>
  <c r="BQ799" i="1"/>
  <c r="BQ796" i="1"/>
  <c r="BQ645" i="1"/>
  <c r="BQ614" i="1"/>
  <c r="BQ712" i="1"/>
  <c r="BQ709" i="1"/>
  <c r="BQ705" i="1"/>
  <c r="BQ700" i="1"/>
  <c r="BQ695" i="1"/>
  <c r="BQ694" i="1"/>
  <c r="BQ689" i="1"/>
  <c r="BQ688" i="1"/>
  <c r="BQ683" i="1"/>
  <c r="BQ682" i="1"/>
  <c r="BQ674" i="1"/>
  <c r="BQ673" i="1"/>
  <c r="BQ665" i="1"/>
  <c r="BQ664" i="1"/>
  <c r="BQ656" i="1"/>
  <c r="BQ655" i="1"/>
  <c r="BQ647" i="1"/>
  <c r="BQ646" i="1"/>
  <c r="BQ638" i="1"/>
  <c r="BQ637" i="1"/>
  <c r="BQ629" i="1"/>
  <c r="BQ615" i="1"/>
  <c r="BQ607" i="1"/>
  <c r="BQ600" i="1"/>
  <c r="BQ596" i="1"/>
  <c r="BQ583" i="1"/>
  <c r="BQ582" i="1"/>
  <c r="BQ574" i="1"/>
  <c r="BQ573" i="1"/>
  <c r="BQ565" i="1"/>
  <c r="BQ564" i="1"/>
  <c r="BQ553" i="1"/>
  <c r="BQ552" i="1"/>
  <c r="BQ544" i="1"/>
  <c r="BQ543" i="1"/>
  <c r="BQ535" i="1"/>
  <c r="BQ534" i="1"/>
  <c r="BQ526" i="1"/>
  <c r="BQ525" i="1"/>
  <c r="BQ517" i="1"/>
  <c r="BQ516" i="1"/>
  <c r="BQ508" i="1"/>
  <c r="BQ507" i="1"/>
  <c r="BQ499" i="1"/>
  <c r="BQ498" i="1"/>
  <c r="BQ490" i="1"/>
  <c r="BQ489" i="1"/>
  <c r="BQ481" i="1"/>
  <c r="BQ480" i="1"/>
  <c r="BQ472" i="1"/>
  <c r="BQ471" i="1"/>
  <c r="BQ459" i="1"/>
  <c r="BQ454" i="1"/>
  <c r="BQ337" i="1"/>
  <c r="BQ333" i="1"/>
  <c r="BQ487" i="1"/>
  <c r="BQ451" i="1"/>
  <c r="BQ446" i="1"/>
  <c r="BQ442" i="1"/>
  <c r="BQ434" i="1"/>
  <c r="BQ430" i="1"/>
  <c r="BQ427" i="1"/>
  <c r="BQ422" i="1"/>
  <c r="BQ419" i="1"/>
  <c r="BQ415" i="1"/>
  <c r="BQ407" i="1"/>
  <c r="BQ403" i="1"/>
  <c r="BQ400" i="1"/>
  <c r="BQ391" i="1"/>
  <c r="BQ384" i="1"/>
  <c r="BQ383" i="1"/>
  <c r="BQ380" i="1"/>
  <c r="BQ367" i="1"/>
  <c r="BQ363" i="1"/>
  <c r="BQ355" i="1"/>
  <c r="BQ351" i="1"/>
  <c r="BQ346" i="1"/>
  <c r="BQ342" i="1"/>
  <c r="BQ339" i="1"/>
  <c r="BQ330" i="1"/>
  <c r="BQ691" i="1"/>
  <c r="BQ685" i="1"/>
  <c r="BQ676" i="1"/>
  <c r="BQ667" i="1"/>
  <c r="BQ658" i="1"/>
  <c r="BQ649" i="1"/>
  <c r="BQ640" i="1"/>
  <c r="BQ631" i="1"/>
  <c r="BQ627" i="1"/>
  <c r="BQ622" i="1"/>
  <c r="BQ618" i="1"/>
  <c r="BQ613" i="1"/>
  <c r="BQ609" i="1"/>
  <c r="BQ606" i="1"/>
  <c r="BQ602" i="1"/>
  <c r="BQ594" i="1"/>
  <c r="BQ588" i="1"/>
  <c r="BQ576" i="1"/>
  <c r="BQ567" i="1"/>
  <c r="BQ561" i="1"/>
  <c r="BQ555" i="1"/>
  <c r="BQ546" i="1"/>
  <c r="BQ537" i="1"/>
  <c r="BQ528" i="1"/>
  <c r="BQ519" i="1"/>
  <c r="BQ510" i="1"/>
  <c r="BQ501" i="1"/>
  <c r="BQ492" i="1"/>
  <c r="BQ483" i="1"/>
  <c r="BQ474" i="1"/>
  <c r="BQ466" i="1"/>
  <c r="BQ465" i="1"/>
  <c r="BQ462" i="1"/>
  <c r="BQ461" i="1"/>
  <c r="BQ457" i="1"/>
  <c r="BQ448" i="1"/>
  <c r="BQ439" i="1"/>
  <c r="BQ397" i="1"/>
  <c r="BQ389" i="1"/>
  <c r="BQ353" i="1"/>
  <c r="BQ344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89" i="1"/>
  <c r="BQ288" i="1"/>
  <c r="BQ286" i="1"/>
  <c r="BQ285" i="1"/>
  <c r="BQ284" i="1"/>
  <c r="BQ283" i="1"/>
  <c r="BQ280" i="1"/>
  <c r="BQ279" i="1"/>
  <c r="BQ277" i="1"/>
  <c r="BQ276" i="1"/>
  <c r="BQ275" i="1"/>
  <c r="BQ274" i="1"/>
  <c r="BQ271" i="1"/>
  <c r="BQ270" i="1"/>
  <c r="BQ269" i="1"/>
  <c r="BQ268" i="1"/>
  <c r="BQ267" i="1"/>
  <c r="BQ266" i="1"/>
  <c r="BQ265" i="1"/>
  <c r="BQ264" i="1"/>
  <c r="BQ263" i="1"/>
  <c r="BQ262" i="1"/>
  <c r="BQ260" i="1"/>
  <c r="BQ259" i="1"/>
  <c r="BQ258" i="1"/>
  <c r="BQ257" i="1"/>
  <c r="BQ255" i="1"/>
  <c r="BQ254" i="1"/>
  <c r="BQ252" i="1"/>
  <c r="BQ251" i="1"/>
  <c r="BQ249" i="1"/>
  <c r="BQ248" i="1"/>
  <c r="BQ245" i="1"/>
  <c r="BQ244" i="1"/>
  <c r="BQ243" i="1"/>
  <c r="BQ242" i="1"/>
  <c r="BQ241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8" i="1"/>
  <c r="AN738" i="1"/>
  <c r="BE146" i="1" a="1"/>
  <c r="BE146" i="1" s="1"/>
  <c r="AN783" i="1"/>
  <c r="AN747" i="1"/>
  <c r="AN684" i="1"/>
  <c r="AN138" i="1"/>
  <c r="AN135" i="1"/>
  <c r="AN141" i="1"/>
  <c r="AN148" i="1"/>
  <c r="BE145" i="1" a="1"/>
  <c r="BE145" i="1" s="1"/>
  <c r="AN145" i="1"/>
  <c r="AN140" i="1"/>
  <c r="AN137" i="1"/>
  <c r="AN134" i="1"/>
  <c r="AN838" i="1"/>
  <c r="AN157" i="1"/>
  <c r="BE168" i="1" a="1"/>
  <c r="BE168" i="1" s="1"/>
  <c r="AN160" i="1"/>
  <c r="BE151" i="1" a="1"/>
  <c r="BE151" i="1" s="1"/>
  <c r="AN151" i="1"/>
  <c r="BE154" i="1" a="1"/>
  <c r="BE154" i="1" s="1"/>
  <c r="AN154" i="1"/>
  <c r="AN183" i="1"/>
  <c r="AN863" i="1"/>
  <c r="AN792" i="1"/>
  <c r="AN857" i="1"/>
  <c r="AN816" i="1"/>
  <c r="AN966" i="1"/>
  <c r="BE164" i="1" a="1"/>
  <c r="BE164" i="1" s="1"/>
  <c r="AN813" i="1"/>
  <c r="AN872" i="1"/>
  <c r="AN204" i="1"/>
  <c r="M201" i="10"/>
  <c r="BE204" i="1" a="1"/>
  <c r="BE204" i="1" s="1"/>
  <c r="AN201" i="1"/>
  <c r="AN192" i="1"/>
  <c r="AN189" i="1"/>
  <c r="AN180" i="1"/>
  <c r="BE195" i="1" a="1"/>
  <c r="BE195" i="1" s="1"/>
  <c r="AN195" i="1"/>
  <c r="BE186" i="1" a="1"/>
  <c r="BE186" i="1" s="1"/>
  <c r="AN186" i="1"/>
  <c r="BE177" i="1" a="1"/>
  <c r="BE177" i="1" s="1"/>
  <c r="AN177" i="1"/>
  <c r="AN176" i="1"/>
  <c r="AN173" i="1"/>
  <c r="AN170" i="1"/>
  <c r="AN222" i="1"/>
  <c r="AN957" i="1"/>
  <c r="AN846" i="1"/>
  <c r="AN765" i="1"/>
  <c r="AN959" i="1"/>
  <c r="F3" i="12"/>
  <c r="K3" i="15"/>
  <c r="D1001" i="10"/>
  <c r="C1001" i="10"/>
  <c r="F997" i="12"/>
  <c r="G1001" i="10"/>
  <c r="D1000" i="10"/>
  <c r="C1000" i="10"/>
  <c r="F996" i="12"/>
  <c r="G1000" i="10"/>
  <c r="D999" i="10"/>
  <c r="C999" i="10"/>
  <c r="F995" i="12"/>
  <c r="G999" i="10"/>
  <c r="D998" i="10"/>
  <c r="C998" i="10"/>
  <c r="AN998" i="1"/>
  <c r="F994" i="12"/>
  <c r="G998" i="10"/>
  <c r="D997" i="10"/>
  <c r="C997" i="10"/>
  <c r="F993" i="12"/>
  <c r="G997" i="10"/>
  <c r="D996" i="10"/>
  <c r="C996" i="10"/>
  <c r="F992" i="12"/>
  <c r="G996" i="10"/>
  <c r="D995" i="10"/>
  <c r="C995" i="10"/>
  <c r="F991" i="12"/>
  <c r="G995" i="10"/>
  <c r="D994" i="10"/>
  <c r="C994" i="10"/>
  <c r="F990" i="12"/>
  <c r="G994" i="10"/>
  <c r="D993" i="10"/>
  <c r="C993" i="10"/>
  <c r="F989" i="12"/>
  <c r="G993" i="10"/>
  <c r="D992" i="10"/>
  <c r="C992" i="10"/>
  <c r="F988" i="12"/>
  <c r="G992" i="10"/>
  <c r="D991" i="10"/>
  <c r="C991" i="10"/>
  <c r="F987" i="12"/>
  <c r="G991" i="10"/>
  <c r="D990" i="10"/>
  <c r="C990" i="10"/>
  <c r="F986" i="12"/>
  <c r="G990" i="10"/>
  <c r="D989" i="10"/>
  <c r="C989" i="10"/>
  <c r="AN989" i="1"/>
  <c r="F985" i="12"/>
  <c r="G989" i="10"/>
  <c r="D988" i="10"/>
  <c r="C988" i="10"/>
  <c r="F984" i="12"/>
  <c r="G988" i="10"/>
  <c r="D987" i="10"/>
  <c r="C987" i="10"/>
  <c r="F983" i="12"/>
  <c r="G987" i="10"/>
  <c r="D986" i="10"/>
  <c r="C986" i="10"/>
  <c r="F982" i="12"/>
  <c r="G986" i="10"/>
  <c r="D985" i="10"/>
  <c r="C985" i="10"/>
  <c r="F981" i="12"/>
  <c r="G985" i="10"/>
  <c r="D984" i="10"/>
  <c r="C984" i="10"/>
  <c r="F980" i="12"/>
  <c r="G984" i="10"/>
  <c r="D983" i="10"/>
  <c r="C983" i="10"/>
  <c r="F979" i="12"/>
  <c r="G983" i="10"/>
  <c r="D982" i="10"/>
  <c r="C982" i="10"/>
  <c r="F978" i="12"/>
  <c r="G982" i="10"/>
  <c r="D981" i="10"/>
  <c r="C981" i="10"/>
  <c r="F977" i="12"/>
  <c r="G981" i="10"/>
  <c r="D980" i="10"/>
  <c r="C980" i="10"/>
  <c r="AN980" i="1"/>
  <c r="F976" i="12"/>
  <c r="G980" i="10"/>
  <c r="D979" i="10"/>
  <c r="C979" i="10"/>
  <c r="F975" i="12"/>
  <c r="G979" i="10"/>
  <c r="D978" i="10"/>
  <c r="C978" i="10"/>
  <c r="F974" i="12"/>
  <c r="G978" i="10"/>
  <c r="D977" i="10"/>
  <c r="C977" i="10"/>
  <c r="F973" i="12"/>
  <c r="G977" i="10"/>
  <c r="D976" i="10"/>
  <c r="C976" i="10"/>
  <c r="AN976" i="1"/>
  <c r="F972" i="12"/>
  <c r="G976" i="10"/>
  <c r="D975" i="10"/>
  <c r="C975" i="10"/>
  <c r="AN975" i="1"/>
  <c r="AM975" i="1"/>
  <c r="F971" i="12"/>
  <c r="G975" i="10"/>
  <c r="D974" i="10"/>
  <c r="C974" i="10"/>
  <c r="F970" i="12"/>
  <c r="G974" i="10"/>
  <c r="D973" i="10"/>
  <c r="C973" i="10"/>
  <c r="F969" i="12"/>
  <c r="G973" i="10"/>
  <c r="D972" i="10"/>
  <c r="C972" i="10"/>
  <c r="AN972" i="1"/>
  <c r="F968" i="12"/>
  <c r="G972" i="10"/>
  <c r="D971" i="10"/>
  <c r="C971" i="10"/>
  <c r="AN971" i="1"/>
  <c r="F967" i="12"/>
  <c r="G971" i="10"/>
  <c r="D970" i="10"/>
  <c r="C970" i="10"/>
  <c r="F966" i="12"/>
  <c r="G970" i="10"/>
  <c r="D969" i="10"/>
  <c r="C969" i="10"/>
  <c r="AN969" i="1"/>
  <c r="F965" i="12"/>
  <c r="G969" i="10"/>
  <c r="D968" i="10"/>
  <c r="C968" i="10"/>
  <c r="F964" i="12"/>
  <c r="G968" i="10"/>
  <c r="D967" i="10"/>
  <c r="C967" i="10"/>
  <c r="F963" i="12"/>
  <c r="G967" i="10"/>
  <c r="D966" i="10"/>
  <c r="C966" i="10"/>
  <c r="F962" i="12"/>
  <c r="G966" i="10"/>
  <c r="D965" i="10"/>
  <c r="C965" i="10"/>
  <c r="F961" i="12"/>
  <c r="G965" i="10"/>
  <c r="D964" i="10"/>
  <c r="C964" i="10"/>
  <c r="F960" i="12"/>
  <c r="G964" i="10"/>
  <c r="D963" i="10"/>
  <c r="C963" i="10"/>
  <c r="AN963" i="1"/>
  <c r="F959" i="12"/>
  <c r="G963" i="10"/>
  <c r="D962" i="10"/>
  <c r="C962" i="10"/>
  <c r="F958" i="12"/>
  <c r="G962" i="10"/>
  <c r="D961" i="10"/>
  <c r="C961" i="10"/>
  <c r="AM961" i="1"/>
  <c r="F957" i="12"/>
  <c r="G961" i="10"/>
  <c r="D960" i="10"/>
  <c r="C960" i="10"/>
  <c r="AN960" i="1"/>
  <c r="F956" i="12"/>
  <c r="G960" i="10"/>
  <c r="D959" i="10"/>
  <c r="C959" i="10"/>
  <c r="F955" i="12"/>
  <c r="G959" i="10"/>
  <c r="D958" i="10"/>
  <c r="C958" i="10"/>
  <c r="AM958" i="1"/>
  <c r="F954" i="12"/>
  <c r="G958" i="10"/>
  <c r="D957" i="10"/>
  <c r="C957" i="10"/>
  <c r="F953" i="12"/>
  <c r="G957" i="10"/>
  <c r="D956" i="10"/>
  <c r="C956" i="10"/>
  <c r="F952" i="12"/>
  <c r="G956" i="10"/>
  <c r="D955" i="10"/>
  <c r="C955" i="10"/>
  <c r="F951" i="12"/>
  <c r="G955" i="10"/>
  <c r="D954" i="10"/>
  <c r="C954" i="10"/>
  <c r="AN954" i="1"/>
  <c r="F950" i="12"/>
  <c r="G954" i="10"/>
  <c r="D953" i="10"/>
  <c r="C953" i="10"/>
  <c r="F949" i="12"/>
  <c r="G953" i="10"/>
  <c r="D952" i="10"/>
  <c r="C952" i="10"/>
  <c r="AM952" i="1"/>
  <c r="F948" i="12"/>
  <c r="G952" i="10"/>
  <c r="D951" i="10"/>
  <c r="C951" i="10"/>
  <c r="AN951" i="1"/>
  <c r="F947" i="12"/>
  <c r="G951" i="10"/>
  <c r="D950" i="10"/>
  <c r="C950" i="10"/>
  <c r="AN950" i="1"/>
  <c r="F946" i="12"/>
  <c r="G950" i="10"/>
  <c r="D949" i="10"/>
  <c r="C949" i="10"/>
  <c r="AN949" i="1"/>
  <c r="F945" i="12"/>
  <c r="G949" i="10"/>
  <c r="D948" i="10"/>
  <c r="C948" i="10"/>
  <c r="AN948" i="1"/>
  <c r="F944" i="12"/>
  <c r="G948" i="10"/>
  <c r="D947" i="10"/>
  <c r="C947" i="10"/>
  <c r="AN947" i="1"/>
  <c r="F943" i="12"/>
  <c r="G947" i="10"/>
  <c r="D946" i="10"/>
  <c r="C946" i="10"/>
  <c r="AN946" i="1"/>
  <c r="F942" i="12"/>
  <c r="G946" i="10"/>
  <c r="D945" i="10"/>
  <c r="C945" i="10"/>
  <c r="AN945" i="1"/>
  <c r="F941" i="12"/>
  <c r="G945" i="10"/>
  <c r="D944" i="10"/>
  <c r="C944" i="10"/>
  <c r="AN944" i="1"/>
  <c r="F940" i="12"/>
  <c r="G944" i="10"/>
  <c r="D943" i="10"/>
  <c r="C943" i="10"/>
  <c r="AN943" i="1"/>
  <c r="AM943" i="1"/>
  <c r="F939" i="12"/>
  <c r="G943" i="10"/>
  <c r="D942" i="10"/>
  <c r="C942" i="10"/>
  <c r="F938" i="12"/>
  <c r="G942" i="10"/>
  <c r="D941" i="10"/>
  <c r="C941" i="10"/>
  <c r="F937" i="12"/>
  <c r="G941" i="10"/>
  <c r="D940" i="10"/>
  <c r="C940" i="10"/>
  <c r="AN940" i="1"/>
  <c r="F936" i="12"/>
  <c r="G940" i="10"/>
  <c r="D939" i="10"/>
  <c r="C939" i="10"/>
  <c r="AN939" i="1"/>
  <c r="F935" i="12"/>
  <c r="G939" i="10"/>
  <c r="D938" i="10"/>
  <c r="C938" i="10"/>
  <c r="AM938" i="1"/>
  <c r="F934" i="12"/>
  <c r="G938" i="10"/>
  <c r="D937" i="10"/>
  <c r="C937" i="10"/>
  <c r="AN937" i="1"/>
  <c r="F933" i="12"/>
  <c r="G937" i="10"/>
  <c r="D936" i="10"/>
  <c r="C936" i="10"/>
  <c r="AN936" i="1"/>
  <c r="F932" i="12"/>
  <c r="G936" i="10"/>
  <c r="D935" i="10"/>
  <c r="C935" i="10"/>
  <c r="AM935" i="1"/>
  <c r="F931" i="12"/>
  <c r="G935" i="10"/>
  <c r="D934" i="10"/>
  <c r="C934" i="10"/>
  <c r="AM934" i="1"/>
  <c r="F930" i="12"/>
  <c r="G934" i="10"/>
  <c r="D933" i="10"/>
  <c r="C933" i="10"/>
  <c r="AN933" i="1"/>
  <c r="F929" i="12"/>
  <c r="G933" i="10"/>
  <c r="D932" i="10"/>
  <c r="C932" i="10"/>
  <c r="AM932" i="1"/>
  <c r="F928" i="12"/>
  <c r="G932" i="10"/>
  <c r="D931" i="10"/>
  <c r="C931" i="10"/>
  <c r="F927" i="12"/>
  <c r="G931" i="10"/>
  <c r="D930" i="10"/>
  <c r="C930" i="10"/>
  <c r="AM930" i="1"/>
  <c r="F926" i="12"/>
  <c r="G930" i="10"/>
  <c r="D929" i="10"/>
  <c r="C929" i="10"/>
  <c r="AN929" i="1"/>
  <c r="F925" i="12"/>
  <c r="G929" i="10"/>
  <c r="D928" i="10"/>
  <c r="C928" i="10"/>
  <c r="AN928" i="1"/>
  <c r="F924" i="12"/>
  <c r="G928" i="10"/>
  <c r="D927" i="10"/>
  <c r="C927" i="10"/>
  <c r="AN927" i="1"/>
  <c r="F923" i="12"/>
  <c r="G927" i="10"/>
  <c r="D926" i="10"/>
  <c r="C926" i="10"/>
  <c r="AM926" i="1"/>
  <c r="F922" i="12"/>
  <c r="G926" i="10"/>
  <c r="D925" i="10"/>
  <c r="C925" i="10"/>
  <c r="AM925" i="1"/>
  <c r="F921" i="12"/>
  <c r="G925" i="10"/>
  <c r="D924" i="10"/>
  <c r="C924" i="10"/>
  <c r="AN924" i="1"/>
  <c r="F920" i="12"/>
  <c r="G924" i="10"/>
  <c r="D923" i="10"/>
  <c r="C923" i="10"/>
  <c r="F919" i="12"/>
  <c r="G923" i="10"/>
  <c r="D922" i="10"/>
  <c r="C922" i="10"/>
  <c r="AN922" i="1"/>
  <c r="F918" i="12"/>
  <c r="G922" i="10"/>
  <c r="D921" i="10"/>
  <c r="C921" i="10"/>
  <c r="AN921" i="1"/>
  <c r="AM921" i="1"/>
  <c r="F917" i="12"/>
  <c r="G921" i="10"/>
  <c r="D920" i="10"/>
  <c r="C920" i="10"/>
  <c r="AM920" i="1"/>
  <c r="F916" i="12"/>
  <c r="G920" i="10"/>
  <c r="D919" i="10"/>
  <c r="C919" i="10"/>
  <c r="F915" i="12"/>
  <c r="G919" i="10"/>
  <c r="D918" i="10"/>
  <c r="C918" i="10"/>
  <c r="AN918" i="1"/>
  <c r="F914" i="12"/>
  <c r="G918" i="10"/>
  <c r="D917" i="10"/>
  <c r="C917" i="10"/>
  <c r="AN917" i="1"/>
  <c r="F913" i="12"/>
  <c r="G917" i="10"/>
  <c r="D916" i="10"/>
  <c r="C916" i="10"/>
  <c r="AN916" i="1"/>
  <c r="AM916" i="1"/>
  <c r="F912" i="12"/>
  <c r="G916" i="10"/>
  <c r="D915" i="10"/>
  <c r="C915" i="10"/>
  <c r="AN915" i="1"/>
  <c r="F911" i="12"/>
  <c r="G915" i="10"/>
  <c r="D914" i="10"/>
  <c r="C914" i="10"/>
  <c r="F910" i="12"/>
  <c r="G914" i="10"/>
  <c r="D913" i="10"/>
  <c r="C913" i="10"/>
  <c r="AM913" i="1"/>
  <c r="F909" i="12"/>
  <c r="G913" i="10"/>
  <c r="D912" i="10"/>
  <c r="C912" i="10"/>
  <c r="AN912" i="1"/>
  <c r="F908" i="12"/>
  <c r="G912" i="10"/>
  <c r="D911" i="10"/>
  <c r="C911" i="10"/>
  <c r="F907" i="12"/>
  <c r="G911" i="10"/>
  <c r="D910" i="10"/>
  <c r="C910" i="10"/>
  <c r="AM910" i="1"/>
  <c r="F906" i="12"/>
  <c r="G910" i="10"/>
  <c r="D909" i="10"/>
  <c r="C909" i="10"/>
  <c r="AN909" i="1"/>
  <c r="F905" i="12"/>
  <c r="G909" i="10"/>
  <c r="D908" i="10"/>
  <c r="C908" i="10"/>
  <c r="AN908" i="1"/>
  <c r="F904" i="12"/>
  <c r="G908" i="10"/>
  <c r="D907" i="10"/>
  <c r="C907" i="10"/>
  <c r="AM907" i="1"/>
  <c r="F903" i="12"/>
  <c r="G907" i="10"/>
  <c r="D906" i="10"/>
  <c r="C906" i="10"/>
  <c r="AN906" i="1"/>
  <c r="F902" i="12"/>
  <c r="G906" i="10"/>
  <c r="D905" i="10"/>
  <c r="C905" i="10"/>
  <c r="AM905" i="1"/>
  <c r="F901" i="12"/>
  <c r="G905" i="10"/>
  <c r="D904" i="10"/>
  <c r="C904" i="10"/>
  <c r="AN904" i="1"/>
  <c r="F900" i="12"/>
  <c r="G904" i="10"/>
  <c r="D903" i="10"/>
  <c r="C903" i="10"/>
  <c r="AN903" i="1"/>
  <c r="AM903" i="1"/>
  <c r="F899" i="12"/>
  <c r="G903" i="10"/>
  <c r="D902" i="10"/>
  <c r="C902" i="10"/>
  <c r="AN902" i="1"/>
  <c r="F898" i="12"/>
  <c r="G902" i="10"/>
  <c r="D901" i="10"/>
  <c r="C901" i="10"/>
  <c r="AN901" i="1"/>
  <c r="AM901" i="1"/>
  <c r="F897" i="12"/>
  <c r="G901" i="10"/>
  <c r="D900" i="10"/>
  <c r="C900" i="10"/>
  <c r="AN900" i="1"/>
  <c r="F896" i="12"/>
  <c r="G900" i="10"/>
  <c r="D899" i="10"/>
  <c r="C899" i="10"/>
  <c r="F895" i="12"/>
  <c r="G899" i="10"/>
  <c r="D898" i="10"/>
  <c r="C898" i="10"/>
  <c r="AN898" i="1"/>
  <c r="AM898" i="1"/>
  <c r="F894" i="12"/>
  <c r="G898" i="10"/>
  <c r="D897" i="10"/>
  <c r="C897" i="10"/>
  <c r="AN897" i="1"/>
  <c r="F893" i="12"/>
  <c r="G897" i="10"/>
  <c r="D896" i="10"/>
  <c r="C896" i="10"/>
  <c r="F892" i="12"/>
  <c r="G896" i="10"/>
  <c r="D895" i="10"/>
  <c r="C895" i="10"/>
  <c r="F891" i="12"/>
  <c r="G895" i="10"/>
  <c r="D894" i="10"/>
  <c r="C894" i="10"/>
  <c r="AN894" i="1"/>
  <c r="AM894" i="1"/>
  <c r="F890" i="12"/>
  <c r="G894" i="10"/>
  <c r="D893" i="10"/>
  <c r="C893" i="10"/>
  <c r="AN893" i="1"/>
  <c r="AM893" i="1"/>
  <c r="F889" i="12"/>
  <c r="G893" i="10"/>
  <c r="D892" i="10"/>
  <c r="C892" i="10"/>
  <c r="AN892" i="1"/>
  <c r="AM892" i="1"/>
  <c r="F888" i="12"/>
  <c r="G892" i="10"/>
  <c r="D891" i="10"/>
  <c r="C891" i="10"/>
  <c r="AN891" i="1"/>
  <c r="AM891" i="1"/>
  <c r="F887" i="12"/>
  <c r="G891" i="10"/>
  <c r="D890" i="10"/>
  <c r="C890" i="10"/>
  <c r="F886" i="12"/>
  <c r="G890" i="10"/>
  <c r="D889" i="10"/>
  <c r="C889" i="10"/>
  <c r="AN889" i="1"/>
  <c r="F885" i="12"/>
  <c r="G889" i="10"/>
  <c r="D888" i="10"/>
  <c r="C888" i="10"/>
  <c r="AN888" i="1"/>
  <c r="F884" i="12"/>
  <c r="G888" i="10"/>
  <c r="D887" i="10"/>
  <c r="C887" i="10"/>
  <c r="AM887" i="1"/>
  <c r="F883" i="12"/>
  <c r="G887" i="10"/>
  <c r="D886" i="10"/>
  <c r="C886" i="10"/>
  <c r="AM886" i="1"/>
  <c r="F882" i="12"/>
  <c r="G886" i="10"/>
  <c r="D885" i="10"/>
  <c r="C885" i="10"/>
  <c r="AN885" i="1"/>
  <c r="F881" i="12"/>
  <c r="G885" i="10"/>
  <c r="D884" i="10"/>
  <c r="C884" i="10"/>
  <c r="AN884" i="1"/>
  <c r="AM884" i="1"/>
  <c r="F880" i="12"/>
  <c r="G884" i="10"/>
  <c r="D883" i="10"/>
  <c r="C883" i="10"/>
  <c r="AN883" i="1"/>
  <c r="F879" i="12"/>
  <c r="G883" i="10"/>
  <c r="D882" i="10"/>
  <c r="C882" i="10"/>
  <c r="AN882" i="1"/>
  <c r="F878" i="12"/>
  <c r="G882" i="10"/>
  <c r="D881" i="10"/>
  <c r="C881" i="10"/>
  <c r="AN881" i="1"/>
  <c r="AM881" i="1"/>
  <c r="F877" i="12"/>
  <c r="G881" i="10"/>
  <c r="D880" i="10"/>
  <c r="C880" i="10"/>
  <c r="AN880" i="1"/>
  <c r="AM880" i="1"/>
  <c r="F876" i="12"/>
  <c r="G880" i="10"/>
  <c r="D879" i="10"/>
  <c r="C879" i="10"/>
  <c r="AN879" i="1"/>
  <c r="F875" i="12"/>
  <c r="G879" i="10"/>
  <c r="D878" i="10"/>
  <c r="C878" i="10"/>
  <c r="F874" i="12"/>
  <c r="G878" i="10"/>
  <c r="D877" i="10"/>
  <c r="C877" i="10"/>
  <c r="AN877" i="1"/>
  <c r="AM877" i="1"/>
  <c r="F873" i="12"/>
  <c r="G877" i="10"/>
  <c r="D876" i="10"/>
  <c r="C876" i="10"/>
  <c r="AN876" i="1"/>
  <c r="F872" i="12"/>
  <c r="G876" i="10"/>
  <c r="D875" i="10"/>
  <c r="C875" i="10"/>
  <c r="AN875" i="1"/>
  <c r="F871" i="12"/>
  <c r="G875" i="10"/>
  <c r="D874" i="10"/>
  <c r="C874" i="10"/>
  <c r="AN874" i="1"/>
  <c r="F870" i="12"/>
  <c r="G874" i="10"/>
  <c r="D873" i="10"/>
  <c r="C873" i="10"/>
  <c r="AN873" i="1"/>
  <c r="AM873" i="1"/>
  <c r="F869" i="12"/>
  <c r="G873" i="10"/>
  <c r="D872" i="10"/>
  <c r="C872" i="10"/>
  <c r="F868" i="12"/>
  <c r="G872" i="10"/>
  <c r="D871" i="10"/>
  <c r="C871" i="10"/>
  <c r="AN871" i="1"/>
  <c r="AM871" i="1"/>
  <c r="F867" i="12"/>
  <c r="G871" i="10"/>
  <c r="D870" i="10"/>
  <c r="C870" i="10"/>
  <c r="AN870" i="1"/>
  <c r="F866" i="12"/>
  <c r="G870" i="10"/>
  <c r="D869" i="10"/>
  <c r="C869" i="10"/>
  <c r="AN869" i="1"/>
  <c r="F865" i="12"/>
  <c r="G869" i="10"/>
  <c r="D868" i="10"/>
  <c r="C868" i="10"/>
  <c r="AN868" i="1"/>
  <c r="AM868" i="1"/>
  <c r="F864" i="12"/>
  <c r="G868" i="10"/>
  <c r="D867" i="10"/>
  <c r="C867" i="10"/>
  <c r="AN867" i="1"/>
  <c r="F863" i="12"/>
  <c r="G867" i="10"/>
  <c r="D866" i="10"/>
  <c r="C866" i="10"/>
  <c r="AN866" i="1"/>
  <c r="AM866" i="1"/>
  <c r="F862" i="12"/>
  <c r="G866" i="10"/>
  <c r="D865" i="10"/>
  <c r="C865" i="10"/>
  <c r="F861" i="12"/>
  <c r="G865" i="10"/>
  <c r="D864" i="10"/>
  <c r="C864" i="10"/>
  <c r="AN864" i="1"/>
  <c r="F860" i="12"/>
  <c r="G864" i="10"/>
  <c r="D863" i="10"/>
  <c r="C863" i="10"/>
  <c r="AM863" i="1"/>
  <c r="F859" i="12"/>
  <c r="G863" i="10"/>
  <c r="D862" i="10"/>
  <c r="C862" i="10"/>
  <c r="AN862" i="1"/>
  <c r="AM862" i="1"/>
  <c r="F858" i="12"/>
  <c r="G862" i="10"/>
  <c r="D861" i="10"/>
  <c r="C861" i="10"/>
  <c r="AN861" i="1"/>
  <c r="F857" i="12"/>
  <c r="G861" i="10"/>
  <c r="D860" i="10"/>
  <c r="C860" i="10"/>
  <c r="AN860" i="1"/>
  <c r="F856" i="12"/>
  <c r="G860" i="10"/>
  <c r="D859" i="10"/>
  <c r="C859" i="10"/>
  <c r="AN859" i="1"/>
  <c r="AM859" i="1"/>
  <c r="F855" i="12"/>
  <c r="G859" i="10"/>
  <c r="D858" i="10"/>
  <c r="C858" i="10"/>
  <c r="AN858" i="1"/>
  <c r="F854" i="12"/>
  <c r="G858" i="10"/>
  <c r="D857" i="10"/>
  <c r="C857" i="10"/>
  <c r="AM857" i="1"/>
  <c r="F853" i="12"/>
  <c r="G857" i="10"/>
  <c r="D856" i="10"/>
  <c r="C856" i="10"/>
  <c r="AN856" i="1"/>
  <c r="AM856" i="1"/>
  <c r="F852" i="12"/>
  <c r="G856" i="10"/>
  <c r="D855" i="10"/>
  <c r="C855" i="10"/>
  <c r="AN855" i="1"/>
  <c r="F851" i="12"/>
  <c r="G855" i="10"/>
  <c r="D854" i="10"/>
  <c r="C854" i="10"/>
  <c r="AM854" i="1"/>
  <c r="F850" i="12"/>
  <c r="G854" i="10"/>
  <c r="D853" i="10"/>
  <c r="C853" i="10"/>
  <c r="AN853" i="1"/>
  <c r="AM853" i="1"/>
  <c r="F849" i="12"/>
  <c r="G853" i="10"/>
  <c r="D852" i="10"/>
  <c r="C852" i="10"/>
  <c r="AN852" i="1"/>
  <c r="F848" i="12"/>
  <c r="G852" i="10"/>
  <c r="D851" i="10"/>
  <c r="C851" i="10"/>
  <c r="AM851" i="1"/>
  <c r="F847" i="12"/>
  <c r="G851" i="10"/>
  <c r="D850" i="10"/>
  <c r="C850" i="10"/>
  <c r="AN850" i="1"/>
  <c r="F846" i="12"/>
  <c r="G850" i="10"/>
  <c r="D849" i="10"/>
  <c r="C849" i="10"/>
  <c r="AN849" i="1"/>
  <c r="F845" i="12"/>
  <c r="G849" i="10"/>
  <c r="D848" i="10"/>
  <c r="C848" i="10"/>
  <c r="AN848" i="1"/>
  <c r="F844" i="12"/>
  <c r="G848" i="10"/>
  <c r="D847" i="10"/>
  <c r="C847" i="10"/>
  <c r="AN847" i="1"/>
  <c r="F843" i="12"/>
  <c r="G847" i="10"/>
  <c r="D846" i="10"/>
  <c r="C846" i="10"/>
  <c r="F842" i="12"/>
  <c r="G846" i="10"/>
  <c r="D845" i="10"/>
  <c r="C845" i="10"/>
  <c r="AN845" i="1"/>
  <c r="F841" i="12"/>
  <c r="G845" i="10"/>
  <c r="D844" i="10"/>
  <c r="C844" i="10"/>
  <c r="AN844" i="1"/>
  <c r="AM844" i="1"/>
  <c r="F840" i="12"/>
  <c r="G844" i="10"/>
  <c r="D843" i="10"/>
  <c r="C843" i="10"/>
  <c r="AN843" i="1"/>
  <c r="AM843" i="1"/>
  <c r="F839" i="12"/>
  <c r="G843" i="10"/>
  <c r="D842" i="10"/>
  <c r="C842" i="10"/>
  <c r="AN842" i="1"/>
  <c r="F838" i="12"/>
  <c r="G842" i="10"/>
  <c r="D841" i="10"/>
  <c r="C841" i="10"/>
  <c r="AN841" i="1"/>
  <c r="AM841" i="1"/>
  <c r="F837" i="12"/>
  <c r="G841" i="10"/>
  <c r="D840" i="10"/>
  <c r="C840" i="10"/>
  <c r="AN840" i="1"/>
  <c r="AM840" i="1"/>
  <c r="F836" i="12"/>
  <c r="G840" i="10"/>
  <c r="D839" i="10"/>
  <c r="C839" i="10"/>
  <c r="AN839" i="1"/>
  <c r="AM839" i="1"/>
  <c r="F835" i="12"/>
  <c r="G839" i="10"/>
  <c r="D838" i="10"/>
  <c r="C838" i="10"/>
  <c r="AM838" i="1"/>
  <c r="F834" i="12"/>
  <c r="G838" i="10"/>
  <c r="D837" i="10"/>
  <c r="C837" i="10"/>
  <c r="AN837" i="1"/>
  <c r="AM837" i="1"/>
  <c r="F833" i="12"/>
  <c r="G837" i="10"/>
  <c r="D836" i="10"/>
  <c r="C836" i="10"/>
  <c r="AN836" i="1"/>
  <c r="F832" i="12"/>
  <c r="G836" i="10"/>
  <c r="D835" i="10"/>
  <c r="C835" i="10"/>
  <c r="AN835" i="1"/>
  <c r="F831" i="12"/>
  <c r="G835" i="10"/>
  <c r="D834" i="10"/>
  <c r="C834" i="10"/>
  <c r="AN834" i="1"/>
  <c r="AM834" i="1"/>
  <c r="F830" i="12"/>
  <c r="G834" i="10"/>
  <c r="D833" i="10"/>
  <c r="C833" i="10"/>
  <c r="AN833" i="1"/>
  <c r="AM833" i="1"/>
  <c r="F829" i="12"/>
  <c r="G833" i="10"/>
  <c r="D832" i="10"/>
  <c r="C832" i="10"/>
  <c r="AN832" i="1"/>
  <c r="AM832" i="1"/>
  <c r="F828" i="12"/>
  <c r="G832" i="10"/>
  <c r="D831" i="10"/>
  <c r="C831" i="10"/>
  <c r="AN831" i="1"/>
  <c r="AM831" i="1"/>
  <c r="F827" i="12"/>
  <c r="G831" i="10"/>
  <c r="D830" i="10"/>
  <c r="C830" i="10"/>
  <c r="AN830" i="1"/>
  <c r="F826" i="12"/>
  <c r="G830" i="10"/>
  <c r="D829" i="10"/>
  <c r="C829" i="10"/>
  <c r="AN829" i="1"/>
  <c r="AM829" i="1"/>
  <c r="F825" i="12"/>
  <c r="G829" i="10"/>
  <c r="D828" i="10"/>
  <c r="C828" i="10"/>
  <c r="AM828" i="1"/>
  <c r="F824" i="12"/>
  <c r="G828" i="10"/>
  <c r="D827" i="10"/>
  <c r="C827" i="10"/>
  <c r="AN827" i="1"/>
  <c r="F823" i="12"/>
  <c r="G827" i="10"/>
  <c r="D826" i="10"/>
  <c r="C826" i="10"/>
  <c r="AN826" i="1"/>
  <c r="AM826" i="1"/>
  <c r="F822" i="12"/>
  <c r="G826" i="10"/>
  <c r="D825" i="10"/>
  <c r="C825" i="10"/>
  <c r="AN825" i="1"/>
  <c r="AM825" i="1"/>
  <c r="F821" i="12"/>
  <c r="G825" i="10"/>
  <c r="D824" i="10"/>
  <c r="C824" i="10"/>
  <c r="AN824" i="1"/>
  <c r="AM824" i="1"/>
  <c r="F820" i="12"/>
  <c r="G824" i="10"/>
  <c r="D823" i="10"/>
  <c r="C823" i="10"/>
  <c r="AN823" i="1"/>
  <c r="AM823" i="1"/>
  <c r="F819" i="12"/>
  <c r="G823" i="10"/>
  <c r="D822" i="10"/>
  <c r="C822" i="10"/>
  <c r="AM822" i="1"/>
  <c r="F818" i="12"/>
  <c r="G822" i="10"/>
  <c r="D821" i="10"/>
  <c r="C821" i="10"/>
  <c r="AN821" i="1"/>
  <c r="F817" i="12"/>
  <c r="G821" i="10"/>
  <c r="D820" i="10"/>
  <c r="C820" i="10"/>
  <c r="AN820" i="1"/>
  <c r="AM820" i="1"/>
  <c r="F816" i="12"/>
  <c r="G820" i="10"/>
  <c r="D819" i="10"/>
  <c r="C819" i="10"/>
  <c r="AN819" i="1"/>
  <c r="AM819" i="1"/>
  <c r="F815" i="12"/>
  <c r="G819" i="10"/>
  <c r="D818" i="10"/>
  <c r="C818" i="10"/>
  <c r="AN818" i="1"/>
  <c r="F814" i="12"/>
  <c r="G818" i="10"/>
  <c r="D817" i="10"/>
  <c r="C817" i="10"/>
  <c r="AN817" i="1"/>
  <c r="AM817" i="1"/>
  <c r="F813" i="12"/>
  <c r="G817" i="10"/>
  <c r="D816" i="10"/>
  <c r="C816" i="10"/>
  <c r="AM816" i="1"/>
  <c r="F812" i="12"/>
  <c r="G816" i="10"/>
  <c r="D815" i="10"/>
  <c r="C815" i="10"/>
  <c r="AN815" i="1"/>
  <c r="F811" i="12"/>
  <c r="G815" i="10"/>
  <c r="D814" i="10"/>
  <c r="C814" i="10"/>
  <c r="AN814" i="1"/>
  <c r="AM814" i="1"/>
  <c r="F810" i="12"/>
  <c r="G814" i="10"/>
  <c r="D813" i="10"/>
  <c r="C813" i="10"/>
  <c r="AM813" i="1"/>
  <c r="F809" i="12"/>
  <c r="G813" i="10"/>
  <c r="D812" i="10"/>
  <c r="C812" i="10"/>
  <c r="AN812" i="1"/>
  <c r="F808" i="12"/>
  <c r="G812" i="10"/>
  <c r="D811" i="10"/>
  <c r="C811" i="10"/>
  <c r="AN811" i="1"/>
  <c r="AM811" i="1"/>
  <c r="F807" i="12"/>
  <c r="G811" i="10"/>
  <c r="D810" i="10"/>
  <c r="C810" i="10"/>
  <c r="AN810" i="1"/>
  <c r="AM810" i="1"/>
  <c r="F806" i="12"/>
  <c r="G810" i="10"/>
  <c r="D809" i="10"/>
  <c r="C809" i="10"/>
  <c r="AN809" i="1"/>
  <c r="F805" i="12"/>
  <c r="G809" i="10"/>
  <c r="D808" i="10"/>
  <c r="C808" i="10"/>
  <c r="AN808" i="1"/>
  <c r="AM808" i="1"/>
  <c r="F804" i="12"/>
  <c r="G808" i="10"/>
  <c r="D807" i="10"/>
  <c r="C807" i="10"/>
  <c r="AN807" i="1"/>
  <c r="F803" i="12"/>
  <c r="G807" i="10"/>
  <c r="D806" i="10"/>
  <c r="C806" i="10"/>
  <c r="AN806" i="1"/>
  <c r="AM806" i="1"/>
  <c r="F802" i="12"/>
  <c r="G806" i="10"/>
  <c r="D805" i="10"/>
  <c r="C805" i="10"/>
  <c r="AN805" i="1"/>
  <c r="F801" i="12"/>
  <c r="G805" i="10"/>
  <c r="D804" i="10"/>
  <c r="C804" i="10"/>
  <c r="AM804" i="1"/>
  <c r="F800" i="12"/>
  <c r="G804" i="10"/>
  <c r="D803" i="10"/>
  <c r="C803" i="10"/>
  <c r="AN803" i="1"/>
  <c r="AM803" i="1"/>
  <c r="F799" i="12"/>
  <c r="G803" i="10"/>
  <c r="D802" i="10"/>
  <c r="C802" i="10"/>
  <c r="AN802" i="1"/>
  <c r="AM802" i="1"/>
  <c r="F798" i="12"/>
  <c r="G802" i="10"/>
  <c r="D801" i="10"/>
  <c r="C801" i="10"/>
  <c r="AN801" i="1"/>
  <c r="AM801" i="1"/>
  <c r="F797" i="12"/>
  <c r="G801" i="10"/>
  <c r="D800" i="10"/>
  <c r="C800" i="10"/>
  <c r="AN800" i="1"/>
  <c r="AM800" i="1"/>
  <c r="F796" i="12"/>
  <c r="G800" i="10"/>
  <c r="D799" i="10"/>
  <c r="C799" i="10"/>
  <c r="AN799" i="1"/>
  <c r="F795" i="12"/>
  <c r="G799" i="10"/>
  <c r="D798" i="10"/>
  <c r="C798" i="10"/>
  <c r="F794" i="12"/>
  <c r="G798" i="10"/>
  <c r="D797" i="10"/>
  <c r="C797" i="10"/>
  <c r="AN797" i="1"/>
  <c r="AM797" i="1"/>
  <c r="F793" i="12"/>
  <c r="G797" i="10"/>
  <c r="D796" i="10"/>
  <c r="C796" i="10"/>
  <c r="AN796" i="1"/>
  <c r="AM796" i="1"/>
  <c r="F792" i="12"/>
  <c r="G796" i="10"/>
  <c r="D795" i="10"/>
  <c r="C795" i="10"/>
  <c r="AN795" i="1"/>
  <c r="AM795" i="1"/>
  <c r="F791" i="12"/>
  <c r="G795" i="10"/>
  <c r="D794" i="10"/>
  <c r="C794" i="10"/>
  <c r="AN794" i="1"/>
  <c r="AM794" i="1"/>
  <c r="F790" i="12"/>
  <c r="G794" i="10"/>
  <c r="D793" i="10"/>
  <c r="C793" i="10"/>
  <c r="AN793" i="1"/>
  <c r="AM793" i="1"/>
  <c r="F789" i="12"/>
  <c r="G793" i="10"/>
  <c r="D792" i="10"/>
  <c r="C792" i="10"/>
  <c r="AM792" i="1"/>
  <c r="F788" i="12"/>
  <c r="G792" i="10"/>
  <c r="D791" i="10"/>
  <c r="C791" i="10"/>
  <c r="AN791" i="1"/>
  <c r="AM791" i="1"/>
  <c r="F787" i="12"/>
  <c r="G791" i="10"/>
  <c r="D790" i="10"/>
  <c r="C790" i="10"/>
  <c r="AN790" i="1"/>
  <c r="AM790" i="1"/>
  <c r="F786" i="12"/>
  <c r="G790" i="10"/>
  <c r="D789" i="10"/>
  <c r="C789" i="10"/>
  <c r="AN789" i="1"/>
  <c r="F785" i="12"/>
  <c r="G789" i="10"/>
  <c r="D788" i="10"/>
  <c r="C788" i="10"/>
  <c r="AN788" i="1"/>
  <c r="AM788" i="1"/>
  <c r="F784" i="12"/>
  <c r="G788" i="10"/>
  <c r="D787" i="10"/>
  <c r="C787" i="10"/>
  <c r="AN787" i="1"/>
  <c r="AM787" i="1"/>
  <c r="F783" i="12"/>
  <c r="G787" i="10"/>
  <c r="D786" i="10"/>
  <c r="C786" i="10"/>
  <c r="AN786" i="1"/>
  <c r="AM786" i="1"/>
  <c r="F782" i="12"/>
  <c r="G786" i="10"/>
  <c r="D785" i="10"/>
  <c r="C785" i="10"/>
  <c r="AN785" i="1"/>
  <c r="F781" i="12"/>
  <c r="G785" i="10"/>
  <c r="D784" i="10"/>
  <c r="C784" i="10"/>
  <c r="AN784" i="1"/>
  <c r="AM784" i="1"/>
  <c r="F780" i="12"/>
  <c r="G784" i="10"/>
  <c r="M783" i="10"/>
  <c r="D783" i="10"/>
  <c r="C783" i="10"/>
  <c r="AM783" i="1"/>
  <c r="F779" i="12"/>
  <c r="G783" i="10"/>
  <c r="D782" i="10"/>
  <c r="C782" i="10"/>
  <c r="AN782" i="1"/>
  <c r="F778" i="12"/>
  <c r="G782" i="10"/>
  <c r="D781" i="10"/>
  <c r="C781" i="10"/>
  <c r="AN781" i="1"/>
  <c r="AM781" i="1"/>
  <c r="F777" i="12"/>
  <c r="G781" i="10"/>
  <c r="D780" i="10"/>
  <c r="C780" i="10"/>
  <c r="AN780" i="1"/>
  <c r="AM780" i="1"/>
  <c r="F776" i="12"/>
  <c r="G780" i="10"/>
  <c r="D779" i="10"/>
  <c r="C779" i="10"/>
  <c r="AN779" i="1"/>
  <c r="F775" i="12"/>
  <c r="G779" i="10"/>
  <c r="D778" i="10"/>
  <c r="C778" i="10"/>
  <c r="AN778" i="1"/>
  <c r="F774" i="12"/>
  <c r="G778" i="10"/>
  <c r="D777" i="10"/>
  <c r="C777" i="10"/>
  <c r="AN777" i="1"/>
  <c r="AM777" i="1"/>
  <c r="F773" i="12"/>
  <c r="G777" i="10"/>
  <c r="D776" i="10"/>
  <c r="C776" i="10"/>
  <c r="AN776" i="1"/>
  <c r="AM776" i="1"/>
  <c r="F772" i="12"/>
  <c r="G776" i="10"/>
  <c r="D775" i="10"/>
  <c r="C775" i="10"/>
  <c r="AN775" i="1"/>
  <c r="AM775" i="1"/>
  <c r="F771" i="12"/>
  <c r="G775" i="10"/>
  <c r="D774" i="10"/>
  <c r="C774" i="10"/>
  <c r="AM774" i="1"/>
  <c r="F770" i="12"/>
  <c r="G774" i="10"/>
  <c r="D773" i="10"/>
  <c r="C773" i="10"/>
  <c r="AN773" i="1"/>
  <c r="F769" i="12"/>
  <c r="G773" i="10"/>
  <c r="D772" i="10"/>
  <c r="C772" i="10"/>
  <c r="AN772" i="1"/>
  <c r="AM772" i="1"/>
  <c r="F768" i="12"/>
  <c r="G772" i="10"/>
  <c r="D771" i="10"/>
  <c r="C771" i="10"/>
  <c r="AN771" i="1"/>
  <c r="AM771" i="1"/>
  <c r="F767" i="12"/>
  <c r="G771" i="10"/>
  <c r="D770" i="10"/>
  <c r="C770" i="10"/>
  <c r="AN770" i="1"/>
  <c r="F766" i="12"/>
  <c r="G770" i="10"/>
  <c r="D769" i="10"/>
  <c r="C769" i="10"/>
  <c r="AN769" i="1"/>
  <c r="AM769" i="1"/>
  <c r="F765" i="12"/>
  <c r="G769" i="10"/>
  <c r="D768" i="10"/>
  <c r="C768" i="10"/>
  <c r="AN768" i="1"/>
  <c r="AM768" i="1"/>
  <c r="F764" i="12"/>
  <c r="G768" i="10"/>
  <c r="D767" i="10"/>
  <c r="C767" i="10"/>
  <c r="AN767" i="1"/>
  <c r="AM767" i="1"/>
  <c r="F763" i="12"/>
  <c r="G767" i="10"/>
  <c r="D766" i="10"/>
  <c r="C766" i="10"/>
  <c r="AN766" i="1"/>
  <c r="AM766" i="1"/>
  <c r="F762" i="12"/>
  <c r="G766" i="10"/>
  <c r="D765" i="10"/>
  <c r="C765" i="10"/>
  <c r="AM765" i="1"/>
  <c r="F761" i="12"/>
  <c r="G765" i="10"/>
  <c r="D764" i="10"/>
  <c r="C764" i="10"/>
  <c r="AN764" i="1"/>
  <c r="AM764" i="1"/>
  <c r="F760" i="12"/>
  <c r="G764" i="10"/>
  <c r="D763" i="10"/>
  <c r="C763" i="10"/>
  <c r="AN763" i="1"/>
  <c r="AM763" i="1"/>
  <c r="F759" i="12"/>
  <c r="G763" i="10"/>
  <c r="D762" i="10"/>
  <c r="C762" i="10"/>
  <c r="AN762" i="1"/>
  <c r="F758" i="12"/>
  <c r="G762" i="10"/>
  <c r="D761" i="10"/>
  <c r="C761" i="10"/>
  <c r="AN761" i="1"/>
  <c r="AM761" i="1"/>
  <c r="F757" i="12"/>
  <c r="G761" i="10"/>
  <c r="D760" i="10"/>
  <c r="C760" i="10"/>
  <c r="AN760" i="1"/>
  <c r="AM760" i="1"/>
  <c r="F756" i="12"/>
  <c r="G760" i="10"/>
  <c r="D759" i="10"/>
  <c r="C759" i="10"/>
  <c r="AN759" i="1"/>
  <c r="AM759" i="1"/>
  <c r="F755" i="12"/>
  <c r="G759" i="10"/>
  <c r="D758" i="10"/>
  <c r="C758" i="10"/>
  <c r="AN758" i="1"/>
  <c r="AM758" i="1"/>
  <c r="F754" i="12"/>
  <c r="G758" i="10"/>
  <c r="D757" i="10"/>
  <c r="C757" i="10"/>
  <c r="AN757" i="1"/>
  <c r="F753" i="12"/>
  <c r="G757" i="10"/>
  <c r="D756" i="10"/>
  <c r="C756" i="10"/>
  <c r="AM756" i="1"/>
  <c r="F752" i="12"/>
  <c r="G756" i="10"/>
  <c r="D755" i="10"/>
  <c r="C755" i="10"/>
  <c r="AN755" i="1"/>
  <c r="AM755" i="1"/>
  <c r="F751" i="12"/>
  <c r="G755" i="10"/>
  <c r="D754" i="10"/>
  <c r="C754" i="10"/>
  <c r="AN754" i="1"/>
  <c r="F750" i="12"/>
  <c r="G754" i="10"/>
  <c r="D753" i="10"/>
  <c r="C753" i="10"/>
  <c r="AN753" i="1"/>
  <c r="AM753" i="1"/>
  <c r="F749" i="12"/>
  <c r="G753" i="10"/>
  <c r="D752" i="10"/>
  <c r="C752" i="10"/>
  <c r="AN752" i="1"/>
  <c r="AM752" i="1"/>
  <c r="F748" i="12"/>
  <c r="G752" i="10"/>
  <c r="D751" i="10"/>
  <c r="C751" i="10"/>
  <c r="AN751" i="1"/>
  <c r="F747" i="12"/>
  <c r="G751" i="10"/>
  <c r="D750" i="10"/>
  <c r="C750" i="10"/>
  <c r="AM750" i="1"/>
  <c r="F746" i="12"/>
  <c r="G750" i="10"/>
  <c r="D749" i="10"/>
  <c r="C749" i="10"/>
  <c r="AN749" i="1"/>
  <c r="AM749" i="1"/>
  <c r="F745" i="12"/>
  <c r="G749" i="10"/>
  <c r="D748" i="10"/>
  <c r="C748" i="10"/>
  <c r="AN748" i="1"/>
  <c r="AM748" i="1"/>
  <c r="F744" i="12"/>
  <c r="G748" i="10"/>
  <c r="D747" i="10"/>
  <c r="C747" i="10"/>
  <c r="AM747" i="1"/>
  <c r="F743" i="12"/>
  <c r="G747" i="10"/>
  <c r="D746" i="10"/>
  <c r="C746" i="10"/>
  <c r="AN746" i="1"/>
  <c r="AM746" i="1"/>
  <c r="F742" i="12"/>
  <c r="G746" i="10"/>
  <c r="D745" i="10"/>
  <c r="C745" i="10"/>
  <c r="AN745" i="1"/>
  <c r="F741" i="12"/>
  <c r="G745" i="10"/>
  <c r="D744" i="10"/>
  <c r="C744" i="10"/>
  <c r="AN744" i="1"/>
  <c r="AM744" i="1"/>
  <c r="F740" i="12"/>
  <c r="G744" i="10"/>
  <c r="D743" i="10"/>
  <c r="C743" i="10"/>
  <c r="AN743" i="1"/>
  <c r="AM743" i="1"/>
  <c r="F739" i="12"/>
  <c r="G743" i="10"/>
  <c r="D742" i="10"/>
  <c r="C742" i="10"/>
  <c r="AN742" i="1"/>
  <c r="F738" i="12"/>
  <c r="G742" i="10"/>
  <c r="D741" i="10"/>
  <c r="C741" i="10"/>
  <c r="AN741" i="1"/>
  <c r="AM741" i="1"/>
  <c r="F737" i="12"/>
  <c r="G741" i="10"/>
  <c r="D740" i="10"/>
  <c r="C740" i="10"/>
  <c r="AN740" i="1"/>
  <c r="AM740" i="1"/>
  <c r="F736" i="12"/>
  <c r="G740" i="10"/>
  <c r="D739" i="10"/>
  <c r="C739" i="10"/>
  <c r="AN739" i="1"/>
  <c r="AM739" i="1"/>
  <c r="F735" i="12"/>
  <c r="G739" i="10"/>
  <c r="D738" i="10"/>
  <c r="C738" i="10"/>
  <c r="AM738" i="1"/>
  <c r="F734" i="12"/>
  <c r="G738" i="10"/>
  <c r="D737" i="10"/>
  <c r="C737" i="10"/>
  <c r="AN737" i="1"/>
  <c r="AM737" i="1"/>
  <c r="F733" i="12"/>
  <c r="G737" i="10"/>
  <c r="D736" i="10"/>
  <c r="C736" i="10"/>
  <c r="AN736" i="1"/>
  <c r="AM736" i="1"/>
  <c r="F732" i="12"/>
  <c r="G736" i="10"/>
  <c r="D735" i="10"/>
  <c r="C735" i="10"/>
  <c r="AM735" i="1"/>
  <c r="F731" i="12"/>
  <c r="G735" i="10"/>
  <c r="D734" i="10"/>
  <c r="C734" i="10"/>
  <c r="AN734" i="1"/>
  <c r="AM734" i="1"/>
  <c r="F730" i="12"/>
  <c r="G734" i="10"/>
  <c r="D733" i="10"/>
  <c r="C733" i="10"/>
  <c r="AN733" i="1"/>
  <c r="F729" i="12"/>
  <c r="G733" i="10"/>
  <c r="D732" i="10"/>
  <c r="C732" i="10"/>
  <c r="AN732" i="1"/>
  <c r="AM732" i="1"/>
  <c r="F728" i="12"/>
  <c r="G732" i="10"/>
  <c r="D731" i="10"/>
  <c r="C731" i="10"/>
  <c r="AN731" i="1"/>
  <c r="AM731" i="1"/>
  <c r="F727" i="12"/>
  <c r="G731" i="10"/>
  <c r="D730" i="10"/>
  <c r="C730" i="10"/>
  <c r="AN730" i="1"/>
  <c r="AM730" i="1"/>
  <c r="F726" i="12"/>
  <c r="G730" i="10"/>
  <c r="D729" i="10"/>
  <c r="C729" i="10"/>
  <c r="AN729" i="1"/>
  <c r="AM729" i="1"/>
  <c r="F725" i="12"/>
  <c r="G729" i="10"/>
  <c r="M728" i="10"/>
  <c r="D728" i="10"/>
  <c r="C728" i="10"/>
  <c r="AN728" i="1"/>
  <c r="AM728" i="1"/>
  <c r="F724" i="12"/>
  <c r="G728" i="10"/>
  <c r="D727" i="10"/>
  <c r="C727" i="10"/>
  <c r="AN727" i="1"/>
  <c r="AM727" i="1"/>
  <c r="F723" i="12"/>
  <c r="G727" i="10"/>
  <c r="D726" i="10"/>
  <c r="C726" i="10"/>
  <c r="AN726" i="1"/>
  <c r="AM726" i="1"/>
  <c r="F722" i="12"/>
  <c r="G726" i="10"/>
  <c r="D725" i="10"/>
  <c r="C725" i="10"/>
  <c r="AN725" i="1"/>
  <c r="AM725" i="1"/>
  <c r="F721" i="12"/>
  <c r="G725" i="10"/>
  <c r="D724" i="10"/>
  <c r="C724" i="10"/>
  <c r="AN724" i="1"/>
  <c r="AM724" i="1"/>
  <c r="F720" i="12"/>
  <c r="G724" i="10"/>
  <c r="D723" i="10"/>
  <c r="C723" i="10"/>
  <c r="AN723" i="1"/>
  <c r="AM723" i="1"/>
  <c r="F719" i="12"/>
  <c r="G723" i="10"/>
  <c r="D722" i="10"/>
  <c r="C722" i="10"/>
  <c r="AN722" i="1"/>
  <c r="AM722" i="1"/>
  <c r="F718" i="12"/>
  <c r="G722" i="10"/>
  <c r="D721" i="10"/>
  <c r="C721" i="10"/>
  <c r="AN721" i="1"/>
  <c r="AM721" i="1"/>
  <c r="F717" i="12"/>
  <c r="G721" i="10"/>
  <c r="D720" i="10"/>
  <c r="C720" i="10"/>
  <c r="AN720" i="1"/>
  <c r="AM720" i="1"/>
  <c r="F716" i="12"/>
  <c r="G720" i="10"/>
  <c r="D719" i="10"/>
  <c r="C719" i="10"/>
  <c r="AN719" i="1"/>
  <c r="AM719" i="1"/>
  <c r="F715" i="12"/>
  <c r="G719" i="10"/>
  <c r="D718" i="10"/>
  <c r="C718" i="10"/>
  <c r="AN718" i="1"/>
  <c r="AM718" i="1"/>
  <c r="F714" i="12"/>
  <c r="G718" i="10"/>
  <c r="D717" i="10"/>
  <c r="C717" i="10"/>
  <c r="AN717" i="1"/>
  <c r="AM717" i="1"/>
  <c r="F713" i="12"/>
  <c r="G717" i="10"/>
  <c r="D716" i="10"/>
  <c r="C716" i="10"/>
  <c r="AN716" i="1"/>
  <c r="AM716" i="1"/>
  <c r="F712" i="12"/>
  <c r="G716" i="10"/>
  <c r="D715" i="10"/>
  <c r="C715" i="10"/>
  <c r="AN715" i="1"/>
  <c r="AM715" i="1"/>
  <c r="F711" i="12"/>
  <c r="G715" i="10"/>
  <c r="D714" i="10"/>
  <c r="C714" i="10"/>
  <c r="AM714" i="1"/>
  <c r="F710" i="12"/>
  <c r="G714" i="10"/>
  <c r="D713" i="10"/>
  <c r="C713" i="10"/>
  <c r="AN713" i="1"/>
  <c r="AM713" i="1"/>
  <c r="F709" i="12"/>
  <c r="G713" i="10"/>
  <c r="D712" i="10"/>
  <c r="C712" i="10"/>
  <c r="AN712" i="1"/>
  <c r="AM712" i="1"/>
  <c r="F708" i="12"/>
  <c r="G712" i="10"/>
  <c r="D711" i="10"/>
  <c r="C711" i="10"/>
  <c r="AM711" i="1"/>
  <c r="F707" i="12"/>
  <c r="G711" i="10"/>
  <c r="D710" i="10"/>
  <c r="C710" i="10"/>
  <c r="AN710" i="1"/>
  <c r="AM710" i="1"/>
  <c r="F706" i="12"/>
  <c r="G710" i="10"/>
  <c r="D709" i="10"/>
  <c r="C709" i="10"/>
  <c r="AN709" i="1"/>
  <c r="AM709" i="1"/>
  <c r="F705" i="12"/>
  <c r="G709" i="10"/>
  <c r="D708" i="10"/>
  <c r="C708" i="10"/>
  <c r="AN708" i="1"/>
  <c r="AM708" i="1"/>
  <c r="F704" i="12"/>
  <c r="G708" i="10"/>
  <c r="D707" i="10"/>
  <c r="C707" i="10"/>
  <c r="AN707" i="1"/>
  <c r="AM707" i="1"/>
  <c r="F703" i="12"/>
  <c r="G707" i="10"/>
  <c r="D706" i="10"/>
  <c r="C706" i="10"/>
  <c r="AN706" i="1"/>
  <c r="AM706" i="1"/>
  <c r="F702" i="12"/>
  <c r="G706" i="10"/>
  <c r="D705" i="10"/>
  <c r="C705" i="10"/>
  <c r="AN705" i="1"/>
  <c r="AM705" i="1"/>
  <c r="F701" i="12"/>
  <c r="G705" i="10"/>
  <c r="D704" i="10"/>
  <c r="C704" i="10"/>
  <c r="AN704" i="1"/>
  <c r="AM704" i="1"/>
  <c r="F700" i="12"/>
  <c r="G704" i="10"/>
  <c r="D703" i="10"/>
  <c r="C703" i="10"/>
  <c r="AN703" i="1"/>
  <c r="AM703" i="1"/>
  <c r="F699" i="12"/>
  <c r="G703" i="10"/>
  <c r="D702" i="10"/>
  <c r="C702" i="10"/>
  <c r="AN702" i="1"/>
  <c r="F698" i="12"/>
  <c r="G702" i="10"/>
  <c r="D701" i="10"/>
  <c r="C701" i="10"/>
  <c r="AN701" i="1"/>
  <c r="AM701" i="1"/>
  <c r="F697" i="12"/>
  <c r="G701" i="10"/>
  <c r="D700" i="10"/>
  <c r="C700" i="10"/>
  <c r="AN700" i="1"/>
  <c r="AM700" i="1"/>
  <c r="F696" i="12"/>
  <c r="G700" i="10"/>
  <c r="D699" i="10"/>
  <c r="C699" i="10"/>
  <c r="AN699" i="1"/>
  <c r="AM699" i="1"/>
  <c r="F695" i="12"/>
  <c r="G699" i="10"/>
  <c r="D698" i="10"/>
  <c r="C698" i="10"/>
  <c r="AN698" i="1"/>
  <c r="AM698" i="1"/>
  <c r="F694" i="12"/>
  <c r="G698" i="10"/>
  <c r="D697" i="10"/>
  <c r="C697" i="10"/>
  <c r="AN697" i="1"/>
  <c r="AM697" i="1"/>
  <c r="F693" i="12"/>
  <c r="G697" i="10"/>
  <c r="D696" i="10"/>
  <c r="C696" i="10"/>
  <c r="AM696" i="1"/>
  <c r="F692" i="12"/>
  <c r="G696" i="10"/>
  <c r="D695" i="10"/>
  <c r="C695" i="10"/>
  <c r="AN695" i="1"/>
  <c r="AM695" i="1"/>
  <c r="F691" i="12"/>
  <c r="G695" i="10"/>
  <c r="D694" i="10"/>
  <c r="C694" i="10"/>
  <c r="AN694" i="1"/>
  <c r="AM694" i="1"/>
  <c r="F690" i="12"/>
  <c r="G694" i="10"/>
  <c r="D693" i="10"/>
  <c r="C693" i="10"/>
  <c r="AM693" i="1"/>
  <c r="F689" i="12"/>
  <c r="G693" i="10"/>
  <c r="D692" i="10"/>
  <c r="C692" i="10"/>
  <c r="AN692" i="1"/>
  <c r="AM692" i="1"/>
  <c r="F688" i="12"/>
  <c r="G692" i="10"/>
  <c r="D691" i="10"/>
  <c r="C691" i="10"/>
  <c r="AN691" i="1"/>
  <c r="AM691" i="1"/>
  <c r="F687" i="12"/>
  <c r="G691" i="10"/>
  <c r="D690" i="10"/>
  <c r="C690" i="10"/>
  <c r="AN690" i="1"/>
  <c r="AM690" i="1"/>
  <c r="F686" i="12"/>
  <c r="G690" i="10"/>
  <c r="D689" i="10"/>
  <c r="C689" i="10"/>
  <c r="AN689" i="1"/>
  <c r="AM689" i="1"/>
  <c r="F685" i="12"/>
  <c r="G689" i="10"/>
  <c r="D688" i="10"/>
  <c r="C688" i="10"/>
  <c r="AN688" i="1"/>
  <c r="AM688" i="1"/>
  <c r="F684" i="12"/>
  <c r="G688" i="10"/>
  <c r="D687" i="10"/>
  <c r="C687" i="10"/>
  <c r="AM687" i="1"/>
  <c r="F683" i="12"/>
  <c r="G687" i="10"/>
  <c r="D686" i="10"/>
  <c r="C686" i="10"/>
  <c r="AN686" i="1"/>
  <c r="AM686" i="1"/>
  <c r="F682" i="12"/>
  <c r="G686" i="10"/>
  <c r="D685" i="10"/>
  <c r="C685" i="10"/>
  <c r="AN685" i="1"/>
  <c r="AM685" i="1"/>
  <c r="F681" i="12"/>
  <c r="G685" i="10"/>
  <c r="D684" i="10"/>
  <c r="C684" i="10"/>
  <c r="AM684" i="1"/>
  <c r="F680" i="12"/>
  <c r="G684" i="10"/>
  <c r="D683" i="10"/>
  <c r="C683" i="10"/>
  <c r="AN683" i="1"/>
  <c r="AM683" i="1"/>
  <c r="F679" i="12"/>
  <c r="G683" i="10"/>
  <c r="D682" i="10"/>
  <c r="C682" i="10"/>
  <c r="AN682" i="1"/>
  <c r="AM682" i="1"/>
  <c r="F678" i="12"/>
  <c r="G682" i="10"/>
  <c r="D681" i="10"/>
  <c r="C681" i="10"/>
  <c r="AN681" i="1"/>
  <c r="F677" i="12"/>
  <c r="G681" i="10"/>
  <c r="D680" i="10"/>
  <c r="C680" i="10"/>
  <c r="AN680" i="1"/>
  <c r="AM680" i="1"/>
  <c r="F676" i="12"/>
  <c r="G680" i="10"/>
  <c r="D679" i="10"/>
  <c r="C679" i="10"/>
  <c r="AN679" i="1"/>
  <c r="AM679" i="1"/>
  <c r="F675" i="12"/>
  <c r="G679" i="10"/>
  <c r="D678" i="10"/>
  <c r="C678" i="10"/>
  <c r="AN678" i="1"/>
  <c r="AM678" i="1"/>
  <c r="F674" i="12"/>
  <c r="G678" i="10"/>
  <c r="D677" i="10"/>
  <c r="C677" i="10"/>
  <c r="AN677" i="1"/>
  <c r="AM677" i="1"/>
  <c r="F673" i="12"/>
  <c r="G677" i="10"/>
  <c r="D676" i="10"/>
  <c r="C676" i="10"/>
  <c r="AN676" i="1"/>
  <c r="AM676" i="1"/>
  <c r="F672" i="12"/>
  <c r="G676" i="10"/>
  <c r="D675" i="10"/>
  <c r="C675" i="10"/>
  <c r="AN675" i="1"/>
  <c r="AM675" i="1"/>
  <c r="F671" i="12"/>
  <c r="G675" i="10"/>
  <c r="D674" i="10"/>
  <c r="C674" i="10"/>
  <c r="AN674" i="1"/>
  <c r="AM674" i="1"/>
  <c r="F670" i="12"/>
  <c r="G674" i="10"/>
  <c r="D673" i="10"/>
  <c r="C673" i="10"/>
  <c r="AN673" i="1"/>
  <c r="AM673" i="1"/>
  <c r="F669" i="12"/>
  <c r="G673" i="10"/>
  <c r="D672" i="10"/>
  <c r="C672" i="10"/>
  <c r="AN672" i="1"/>
  <c r="AM672" i="1"/>
  <c r="F668" i="12"/>
  <c r="G672" i="10"/>
  <c r="D671" i="10"/>
  <c r="C671" i="10"/>
  <c r="AN671" i="1"/>
  <c r="AM671" i="1"/>
  <c r="F667" i="12"/>
  <c r="G671" i="10"/>
  <c r="D670" i="10"/>
  <c r="C670" i="10"/>
  <c r="AN670" i="1"/>
  <c r="AM670" i="1"/>
  <c r="F666" i="12"/>
  <c r="G670" i="10"/>
  <c r="D669" i="10"/>
  <c r="C669" i="10"/>
  <c r="AN669" i="1"/>
  <c r="AM669" i="1"/>
  <c r="F665" i="12"/>
  <c r="G669" i="10"/>
  <c r="D668" i="10"/>
  <c r="C668" i="10"/>
  <c r="AN668" i="1"/>
  <c r="AM668" i="1"/>
  <c r="F664" i="12"/>
  <c r="G668" i="10"/>
  <c r="D667" i="10"/>
  <c r="C667" i="10"/>
  <c r="AN667" i="1"/>
  <c r="AM667" i="1"/>
  <c r="F663" i="12"/>
  <c r="G667" i="10"/>
  <c r="D666" i="10"/>
  <c r="C666" i="10"/>
  <c r="AN666" i="1"/>
  <c r="F662" i="12"/>
  <c r="G666" i="10"/>
  <c r="D665" i="10"/>
  <c r="C665" i="10"/>
  <c r="AN665" i="1"/>
  <c r="AM665" i="1"/>
  <c r="F661" i="12"/>
  <c r="G665" i="10"/>
  <c r="D664" i="10"/>
  <c r="C664" i="10"/>
  <c r="AN664" i="1"/>
  <c r="AM664" i="1"/>
  <c r="F660" i="12"/>
  <c r="G664" i="10"/>
  <c r="D663" i="10"/>
  <c r="C663" i="10"/>
  <c r="AN663" i="1"/>
  <c r="AM663" i="1"/>
  <c r="F659" i="12"/>
  <c r="G663" i="10"/>
  <c r="D662" i="10"/>
  <c r="C662" i="10"/>
  <c r="AN662" i="1"/>
  <c r="AM662" i="1"/>
  <c r="F658" i="12"/>
  <c r="G662" i="10"/>
  <c r="D661" i="10"/>
  <c r="C661" i="10"/>
  <c r="AN661" i="1"/>
  <c r="AM661" i="1"/>
  <c r="F657" i="12"/>
  <c r="G661" i="10"/>
  <c r="D660" i="10"/>
  <c r="C660" i="10"/>
  <c r="AN660" i="1"/>
  <c r="AM660" i="1"/>
  <c r="F656" i="12"/>
  <c r="G660" i="10"/>
  <c r="D659" i="10"/>
  <c r="C659" i="10"/>
  <c r="AN659" i="1"/>
  <c r="AM659" i="1"/>
  <c r="F655" i="12"/>
  <c r="G659" i="10"/>
  <c r="D658" i="10"/>
  <c r="C658" i="10"/>
  <c r="AN658" i="1"/>
  <c r="AM658" i="1"/>
  <c r="F654" i="12"/>
  <c r="G658" i="10"/>
  <c r="D657" i="10"/>
  <c r="C657" i="10"/>
  <c r="AN657" i="1"/>
  <c r="AM657" i="1"/>
  <c r="F653" i="12"/>
  <c r="G657" i="10"/>
  <c r="D656" i="10"/>
  <c r="C656" i="10"/>
  <c r="AN656" i="1"/>
  <c r="AM656" i="1"/>
  <c r="F652" i="12"/>
  <c r="G656" i="10"/>
  <c r="D655" i="10"/>
  <c r="C655" i="10"/>
  <c r="AN655" i="1"/>
  <c r="AM655" i="1"/>
  <c r="F651" i="12"/>
  <c r="G655" i="10"/>
  <c r="D654" i="10"/>
  <c r="C654" i="10"/>
  <c r="AN654" i="1"/>
  <c r="AM654" i="1"/>
  <c r="F650" i="12"/>
  <c r="G654" i="10"/>
  <c r="D653" i="10"/>
  <c r="C653" i="10"/>
  <c r="AN653" i="1"/>
  <c r="AM653" i="1"/>
  <c r="F649" i="12"/>
  <c r="G653" i="10"/>
  <c r="D652" i="10"/>
  <c r="C652" i="10"/>
  <c r="AN652" i="1"/>
  <c r="AM652" i="1"/>
  <c r="F648" i="12"/>
  <c r="G652" i="10"/>
  <c r="D651" i="10"/>
  <c r="C651" i="10"/>
  <c r="AN651" i="1"/>
  <c r="AM651" i="1"/>
  <c r="F647" i="12"/>
  <c r="G651" i="10"/>
  <c r="D650" i="10"/>
  <c r="C650" i="10"/>
  <c r="AN650" i="1"/>
  <c r="AM650" i="1"/>
  <c r="F646" i="12"/>
  <c r="G650" i="10"/>
  <c r="D649" i="10"/>
  <c r="C649" i="10"/>
  <c r="AN649" i="1"/>
  <c r="AM649" i="1"/>
  <c r="F645" i="12"/>
  <c r="G649" i="10"/>
  <c r="D648" i="10"/>
  <c r="C648" i="10"/>
  <c r="AN648" i="1"/>
  <c r="AM648" i="1"/>
  <c r="F644" i="12"/>
  <c r="G648" i="10"/>
  <c r="D647" i="10"/>
  <c r="C647" i="10"/>
  <c r="AN647" i="1"/>
  <c r="AM647" i="1"/>
  <c r="F643" i="12"/>
  <c r="G647" i="10"/>
  <c r="D646" i="10"/>
  <c r="C646" i="10"/>
  <c r="AN646" i="1"/>
  <c r="AM646" i="1"/>
  <c r="F642" i="12"/>
  <c r="G646" i="10"/>
  <c r="D645" i="10"/>
  <c r="C645" i="10"/>
  <c r="AN645" i="1"/>
  <c r="AM645" i="1"/>
  <c r="F641" i="12"/>
  <c r="G645" i="10"/>
  <c r="D644" i="10"/>
  <c r="C644" i="10"/>
  <c r="AN644" i="1"/>
  <c r="AM644" i="1"/>
  <c r="F640" i="12"/>
  <c r="G644" i="10"/>
  <c r="D643" i="10"/>
  <c r="C643" i="10"/>
  <c r="AN643" i="1"/>
  <c r="AM643" i="1"/>
  <c r="F639" i="12"/>
  <c r="G643" i="10"/>
  <c r="D642" i="10"/>
  <c r="C642" i="10"/>
  <c r="AN642" i="1"/>
  <c r="AM642" i="1"/>
  <c r="F638" i="12"/>
  <c r="G642" i="10"/>
  <c r="D641" i="10"/>
  <c r="C641" i="10"/>
  <c r="AN641" i="1"/>
  <c r="AM641" i="1"/>
  <c r="F637" i="12"/>
  <c r="G641" i="10"/>
  <c r="D640" i="10"/>
  <c r="C640" i="10"/>
  <c r="AN640" i="1"/>
  <c r="AM640" i="1"/>
  <c r="F636" i="12"/>
  <c r="G640" i="10"/>
  <c r="D639" i="10"/>
  <c r="C639" i="10"/>
  <c r="AN639" i="1"/>
  <c r="AM639" i="1"/>
  <c r="F635" i="12"/>
  <c r="G639" i="10"/>
  <c r="D638" i="10"/>
  <c r="C638" i="10"/>
  <c r="AN638" i="1"/>
  <c r="AM638" i="1"/>
  <c r="F634" i="12"/>
  <c r="G638" i="10"/>
  <c r="D637" i="10"/>
  <c r="C637" i="10"/>
  <c r="AN637" i="1"/>
  <c r="AM637" i="1"/>
  <c r="F633" i="12"/>
  <c r="G637" i="10"/>
  <c r="D636" i="10"/>
  <c r="C636" i="10"/>
  <c r="AN636" i="1"/>
  <c r="AM636" i="1"/>
  <c r="F632" i="12"/>
  <c r="G636" i="10"/>
  <c r="D635" i="10"/>
  <c r="C635" i="10"/>
  <c r="AN635" i="1"/>
  <c r="AM635" i="1"/>
  <c r="F631" i="12"/>
  <c r="G635" i="10"/>
  <c r="D634" i="10"/>
  <c r="C634" i="10"/>
  <c r="AN634" i="1"/>
  <c r="AM634" i="1"/>
  <c r="F630" i="12"/>
  <c r="G634" i="10"/>
  <c r="D633" i="10"/>
  <c r="C633" i="10"/>
  <c r="AN633" i="1"/>
  <c r="AM633" i="1"/>
  <c r="F629" i="12"/>
  <c r="G633" i="10"/>
  <c r="D632" i="10"/>
  <c r="C632" i="10"/>
  <c r="AN632" i="1"/>
  <c r="AM632" i="1"/>
  <c r="F628" i="12"/>
  <c r="G632" i="10"/>
  <c r="D631" i="10"/>
  <c r="C631" i="10"/>
  <c r="AN631" i="1"/>
  <c r="AM631" i="1"/>
  <c r="F627" i="12"/>
  <c r="G631" i="10"/>
  <c r="D630" i="10"/>
  <c r="C630" i="10"/>
  <c r="AN630" i="1"/>
  <c r="AM630" i="1"/>
  <c r="F626" i="12"/>
  <c r="G630" i="10"/>
  <c r="D629" i="10"/>
  <c r="C629" i="10"/>
  <c r="AN629" i="1"/>
  <c r="AM629" i="1"/>
  <c r="F625" i="12"/>
  <c r="G629" i="10"/>
  <c r="D628" i="10"/>
  <c r="C628" i="10"/>
  <c r="AN628" i="1"/>
  <c r="AM628" i="1"/>
  <c r="F624" i="12"/>
  <c r="G628" i="10"/>
  <c r="D627" i="10"/>
  <c r="C627" i="10"/>
  <c r="AN627" i="1"/>
  <c r="AM627" i="1"/>
  <c r="F623" i="12"/>
  <c r="G627" i="10"/>
  <c r="D626" i="10"/>
  <c r="C626" i="10"/>
  <c r="AN626" i="1"/>
  <c r="AM626" i="1"/>
  <c r="F622" i="12"/>
  <c r="G626" i="10"/>
  <c r="D625" i="10"/>
  <c r="C625" i="10"/>
  <c r="AN625" i="1"/>
  <c r="AM625" i="1"/>
  <c r="F621" i="12"/>
  <c r="G625" i="10"/>
  <c r="D624" i="10"/>
  <c r="C624" i="10"/>
  <c r="AN624" i="1"/>
  <c r="AM624" i="1"/>
  <c r="F620" i="12"/>
  <c r="G624" i="10"/>
  <c r="D623" i="10"/>
  <c r="C623" i="10"/>
  <c r="AN623" i="1"/>
  <c r="AM623" i="1"/>
  <c r="F619" i="12"/>
  <c r="G623" i="10"/>
  <c r="D622" i="10"/>
  <c r="C622" i="10"/>
  <c r="AN622" i="1"/>
  <c r="AM622" i="1"/>
  <c r="F618" i="12"/>
  <c r="G622" i="10"/>
  <c r="D621" i="10"/>
  <c r="C621" i="10"/>
  <c r="AN621" i="1"/>
  <c r="AM621" i="1"/>
  <c r="F617" i="12"/>
  <c r="G621" i="10"/>
  <c r="D620" i="10"/>
  <c r="C620" i="10"/>
  <c r="AN620" i="1"/>
  <c r="AM620" i="1"/>
  <c r="F616" i="12"/>
  <c r="G620" i="10"/>
  <c r="D619" i="10"/>
  <c r="C619" i="10"/>
  <c r="AN619" i="1"/>
  <c r="AM619" i="1"/>
  <c r="F615" i="12"/>
  <c r="G619" i="10"/>
  <c r="D618" i="10"/>
  <c r="C618" i="10"/>
  <c r="AN618" i="1"/>
  <c r="AM618" i="1"/>
  <c r="F614" i="12"/>
  <c r="G618" i="10"/>
  <c r="D617" i="10"/>
  <c r="C617" i="10"/>
  <c r="AN617" i="1"/>
  <c r="AM617" i="1"/>
  <c r="F613" i="12"/>
  <c r="G617" i="10"/>
  <c r="D616" i="10"/>
  <c r="C616" i="10"/>
  <c r="AN616" i="1"/>
  <c r="AM616" i="1"/>
  <c r="F612" i="12"/>
  <c r="G616" i="10"/>
  <c r="D615" i="10"/>
  <c r="C615" i="10"/>
  <c r="AN615" i="1"/>
  <c r="AM615" i="1"/>
  <c r="F611" i="12"/>
  <c r="G615" i="10"/>
  <c r="D614" i="10"/>
  <c r="C614" i="10"/>
  <c r="AN614" i="1"/>
  <c r="AM614" i="1"/>
  <c r="F610" i="12"/>
  <c r="G614" i="10"/>
  <c r="D613" i="10"/>
  <c r="C613" i="10"/>
  <c r="AN613" i="1"/>
  <c r="AM613" i="1"/>
  <c r="F609" i="12"/>
  <c r="G613" i="10"/>
  <c r="D612" i="10"/>
  <c r="C612" i="10"/>
  <c r="AN612" i="1"/>
  <c r="AM612" i="1"/>
  <c r="F608" i="12"/>
  <c r="G612" i="10"/>
  <c r="D611" i="10"/>
  <c r="C611" i="10"/>
  <c r="AN611" i="1"/>
  <c r="AM611" i="1"/>
  <c r="F607" i="12"/>
  <c r="G611" i="10"/>
  <c r="D610" i="10"/>
  <c r="C610" i="10"/>
  <c r="AN610" i="1"/>
  <c r="AM610" i="1"/>
  <c r="F606" i="12"/>
  <c r="G610" i="10"/>
  <c r="D609" i="10"/>
  <c r="C609" i="10"/>
  <c r="AN609" i="1"/>
  <c r="AM609" i="1"/>
  <c r="F605" i="12"/>
  <c r="G609" i="10"/>
  <c r="D608" i="10"/>
  <c r="C608" i="10"/>
  <c r="AM608" i="1"/>
  <c r="F604" i="12"/>
  <c r="G608" i="10"/>
  <c r="D607" i="10"/>
  <c r="C607" i="10"/>
  <c r="AN607" i="1"/>
  <c r="AM607" i="1"/>
  <c r="F603" i="12"/>
  <c r="G607" i="10"/>
  <c r="D606" i="10"/>
  <c r="C606" i="10"/>
  <c r="AN606" i="1"/>
  <c r="AM606" i="1"/>
  <c r="F602" i="12"/>
  <c r="G606" i="10"/>
  <c r="D605" i="10"/>
  <c r="C605" i="10"/>
  <c r="AN605" i="1"/>
  <c r="AM605" i="1"/>
  <c r="F601" i="12"/>
  <c r="G605" i="10"/>
  <c r="D604" i="10"/>
  <c r="C604" i="10"/>
  <c r="AN604" i="1"/>
  <c r="AM604" i="1"/>
  <c r="F600" i="12"/>
  <c r="G604" i="10"/>
  <c r="D603" i="10"/>
  <c r="C603" i="10"/>
  <c r="AN603" i="1"/>
  <c r="AM603" i="1"/>
  <c r="F599" i="12"/>
  <c r="G603" i="10"/>
  <c r="D602" i="10"/>
  <c r="C602" i="10"/>
  <c r="AN602" i="1"/>
  <c r="AM602" i="1"/>
  <c r="F598" i="12"/>
  <c r="G602" i="10"/>
  <c r="D601" i="10"/>
  <c r="C601" i="10"/>
  <c r="AM601" i="1"/>
  <c r="F597" i="12"/>
  <c r="G601" i="10"/>
  <c r="D600" i="10"/>
  <c r="C600" i="10"/>
  <c r="AN600" i="1"/>
  <c r="AM600" i="1"/>
  <c r="F596" i="12"/>
  <c r="G600" i="10"/>
  <c r="D599" i="10"/>
  <c r="C599" i="10"/>
  <c r="AN599" i="1"/>
  <c r="AM599" i="1"/>
  <c r="F595" i="12"/>
  <c r="G599" i="10"/>
  <c r="D598" i="10"/>
  <c r="C598" i="10"/>
  <c r="AN598" i="1"/>
  <c r="AM598" i="1"/>
  <c r="F594" i="12"/>
  <c r="G598" i="10"/>
  <c r="D597" i="10"/>
  <c r="C597" i="10"/>
  <c r="AN597" i="1"/>
  <c r="AM597" i="1"/>
  <c r="F593" i="12"/>
  <c r="G597" i="10"/>
  <c r="D596" i="10"/>
  <c r="C596" i="10"/>
  <c r="AN596" i="1"/>
  <c r="AM596" i="1"/>
  <c r="F592" i="12"/>
  <c r="G596" i="10"/>
  <c r="D595" i="10"/>
  <c r="C595" i="10"/>
  <c r="AN595" i="1"/>
  <c r="AM595" i="1"/>
  <c r="F591" i="12"/>
  <c r="G595" i="10"/>
  <c r="D594" i="10"/>
  <c r="C594" i="10"/>
  <c r="AN594" i="1"/>
  <c r="AM594" i="1"/>
  <c r="F590" i="12"/>
  <c r="G594" i="10"/>
  <c r="D593" i="10"/>
  <c r="C593" i="10"/>
  <c r="AM593" i="1"/>
  <c r="F589" i="12"/>
  <c r="G593" i="10"/>
  <c r="D592" i="10"/>
  <c r="C592" i="10"/>
  <c r="AN592" i="1"/>
  <c r="AM592" i="1"/>
  <c r="F588" i="12"/>
  <c r="G592" i="10"/>
  <c r="D591" i="10"/>
  <c r="C591" i="10"/>
  <c r="AN591" i="1"/>
  <c r="AM591" i="1"/>
  <c r="F587" i="12"/>
  <c r="G591" i="10"/>
  <c r="D590" i="10"/>
  <c r="C590" i="10"/>
  <c r="AN590" i="1"/>
  <c r="AM590" i="1"/>
  <c r="F586" i="12"/>
  <c r="G590" i="10"/>
  <c r="D589" i="10"/>
  <c r="C589" i="10"/>
  <c r="AN589" i="1"/>
  <c r="AM589" i="1"/>
  <c r="F585" i="12"/>
  <c r="G589" i="10"/>
  <c r="D588" i="10"/>
  <c r="C588" i="10"/>
  <c r="AN588" i="1"/>
  <c r="AM588" i="1"/>
  <c r="F584" i="12"/>
  <c r="G588" i="10"/>
  <c r="D587" i="10"/>
  <c r="C587" i="10"/>
  <c r="AM587" i="1"/>
  <c r="F583" i="12"/>
  <c r="G587" i="10"/>
  <c r="D586" i="10"/>
  <c r="C586" i="10"/>
  <c r="AN586" i="1"/>
  <c r="F582" i="12"/>
  <c r="G586" i="10"/>
  <c r="D585" i="10"/>
  <c r="C585" i="10"/>
  <c r="AN585" i="1"/>
  <c r="AM585" i="1"/>
  <c r="F581" i="12"/>
  <c r="G585" i="10"/>
  <c r="D584" i="10"/>
  <c r="C584" i="10"/>
  <c r="AM584" i="1"/>
  <c r="F580" i="12"/>
  <c r="G584" i="10"/>
  <c r="M583" i="10"/>
  <c r="D583" i="10"/>
  <c r="C583" i="10"/>
  <c r="AN583" i="1"/>
  <c r="F579" i="12"/>
  <c r="G583" i="10"/>
  <c r="D582" i="10"/>
  <c r="C582" i="10"/>
  <c r="AN582" i="1"/>
  <c r="AM582" i="1"/>
  <c r="F578" i="12"/>
  <c r="G582" i="10"/>
  <c r="D581" i="10"/>
  <c r="C581" i="10"/>
  <c r="AN581" i="1"/>
  <c r="AM581" i="1"/>
  <c r="F577" i="12"/>
  <c r="G581" i="10"/>
  <c r="D580" i="10"/>
  <c r="C580" i="10"/>
  <c r="AN580" i="1"/>
  <c r="AM580" i="1"/>
  <c r="F576" i="12"/>
  <c r="G580" i="10"/>
  <c r="D579" i="10"/>
  <c r="C579" i="10"/>
  <c r="AN579" i="1"/>
  <c r="AM579" i="1"/>
  <c r="F575" i="12"/>
  <c r="G579" i="10"/>
  <c r="D578" i="10"/>
  <c r="C578" i="10"/>
  <c r="AN578" i="1"/>
  <c r="AM578" i="1"/>
  <c r="F574" i="12"/>
  <c r="G578" i="10"/>
  <c r="D577" i="10"/>
  <c r="C577" i="10"/>
  <c r="AN577" i="1"/>
  <c r="AM577" i="1"/>
  <c r="F573" i="12"/>
  <c r="G577" i="10"/>
  <c r="D576" i="10"/>
  <c r="C576" i="10"/>
  <c r="AN576" i="1"/>
  <c r="AM576" i="1"/>
  <c r="F572" i="12"/>
  <c r="G576" i="10"/>
  <c r="D575" i="10"/>
  <c r="C575" i="10"/>
  <c r="AN575" i="1"/>
  <c r="AM575" i="1"/>
  <c r="F571" i="12"/>
  <c r="G575" i="10"/>
  <c r="D574" i="10"/>
  <c r="C574" i="10"/>
  <c r="AN574" i="1"/>
  <c r="AM574" i="1"/>
  <c r="F570" i="12"/>
  <c r="G574" i="10"/>
  <c r="D573" i="10"/>
  <c r="C573" i="10"/>
  <c r="AN573" i="1"/>
  <c r="AM573" i="1"/>
  <c r="F569" i="12"/>
  <c r="G573" i="10"/>
  <c r="D572" i="10"/>
  <c r="C572" i="10"/>
  <c r="AN572" i="1"/>
  <c r="AM572" i="1"/>
  <c r="F568" i="12"/>
  <c r="G572" i="10"/>
  <c r="D571" i="10"/>
  <c r="C571" i="10"/>
  <c r="AN571" i="1"/>
  <c r="AM571" i="1"/>
  <c r="F567" i="12"/>
  <c r="G571" i="10"/>
  <c r="D570" i="10"/>
  <c r="C570" i="10"/>
  <c r="AN570" i="1"/>
  <c r="AM570" i="1"/>
  <c r="F566" i="12"/>
  <c r="G570" i="10"/>
  <c r="D569" i="10"/>
  <c r="C569" i="10"/>
  <c r="AN569" i="1"/>
  <c r="AM569" i="1"/>
  <c r="F565" i="12"/>
  <c r="G569" i="10"/>
  <c r="D568" i="10"/>
  <c r="C568" i="10"/>
  <c r="AN568" i="1"/>
  <c r="AM568" i="1"/>
  <c r="F564" i="12"/>
  <c r="G568" i="10"/>
  <c r="D567" i="10"/>
  <c r="C567" i="10"/>
  <c r="AN567" i="1"/>
  <c r="AM567" i="1"/>
  <c r="F563" i="12"/>
  <c r="G567" i="10"/>
  <c r="D566" i="10"/>
  <c r="C566" i="10"/>
  <c r="AN566" i="1"/>
  <c r="AM566" i="1"/>
  <c r="F562" i="12"/>
  <c r="G566" i="10"/>
  <c r="D565" i="10"/>
  <c r="C565" i="10"/>
  <c r="AN565" i="1"/>
  <c r="AM565" i="1"/>
  <c r="F561" i="12"/>
  <c r="G565" i="10"/>
  <c r="D564" i="10"/>
  <c r="C564" i="10"/>
  <c r="AN564" i="1"/>
  <c r="AM564" i="1"/>
  <c r="F560" i="12"/>
  <c r="G564" i="10"/>
  <c r="D563" i="10"/>
  <c r="C563" i="10"/>
  <c r="AM563" i="1"/>
  <c r="F559" i="12"/>
  <c r="G563" i="10"/>
  <c r="D562" i="10"/>
  <c r="C562" i="10"/>
  <c r="AN562" i="1"/>
  <c r="AM562" i="1"/>
  <c r="F558" i="12"/>
  <c r="G562" i="10"/>
  <c r="D561" i="10"/>
  <c r="C561" i="10"/>
  <c r="AN561" i="1"/>
  <c r="AM561" i="1"/>
  <c r="F557" i="12"/>
  <c r="G561" i="10"/>
  <c r="D560" i="10"/>
  <c r="C560" i="10"/>
  <c r="AM560" i="1"/>
  <c r="F556" i="12"/>
  <c r="G560" i="10"/>
  <c r="D559" i="10"/>
  <c r="C559" i="10"/>
  <c r="AN559" i="1"/>
  <c r="AM559" i="1"/>
  <c r="F555" i="12"/>
  <c r="G559" i="10"/>
  <c r="D558" i="10"/>
  <c r="C558" i="10"/>
  <c r="AN558" i="1"/>
  <c r="AM558" i="1"/>
  <c r="F554" i="12"/>
  <c r="G558" i="10"/>
  <c r="D557" i="10"/>
  <c r="C557" i="10"/>
  <c r="AN557" i="1"/>
  <c r="AM557" i="1"/>
  <c r="F553" i="12"/>
  <c r="G557" i="10"/>
  <c r="D556" i="10"/>
  <c r="C556" i="10"/>
  <c r="AN556" i="1"/>
  <c r="AM556" i="1"/>
  <c r="F552" i="12"/>
  <c r="G556" i="10"/>
  <c r="D555" i="10"/>
  <c r="C555" i="10"/>
  <c r="AN555" i="1"/>
  <c r="AM555" i="1"/>
  <c r="F551" i="12"/>
  <c r="G555" i="10"/>
  <c r="D554" i="10"/>
  <c r="C554" i="10"/>
  <c r="AN554" i="1"/>
  <c r="AM554" i="1"/>
  <c r="F550" i="12"/>
  <c r="G554" i="10"/>
  <c r="D553" i="10"/>
  <c r="C553" i="10"/>
  <c r="AN553" i="1"/>
  <c r="AM553" i="1"/>
  <c r="F549" i="12"/>
  <c r="G553" i="10"/>
  <c r="D552" i="10"/>
  <c r="C552" i="10"/>
  <c r="AN552" i="1"/>
  <c r="AM552" i="1"/>
  <c r="F548" i="12"/>
  <c r="G552" i="10"/>
  <c r="D551" i="10"/>
  <c r="C551" i="10"/>
  <c r="AN551" i="1"/>
  <c r="AM551" i="1"/>
  <c r="F547" i="12"/>
  <c r="G551" i="10"/>
  <c r="D550" i="10"/>
  <c r="C550" i="10"/>
  <c r="AN550" i="1"/>
  <c r="AM550" i="1"/>
  <c r="F546" i="12"/>
  <c r="G550" i="10"/>
  <c r="D549" i="10"/>
  <c r="C549" i="10"/>
  <c r="AN549" i="1"/>
  <c r="AM549" i="1"/>
  <c r="F545" i="12"/>
  <c r="G549" i="10"/>
  <c r="D548" i="10"/>
  <c r="C548" i="10"/>
  <c r="AN548" i="1"/>
  <c r="AM548" i="1"/>
  <c r="F544" i="12"/>
  <c r="G548" i="10"/>
  <c r="D547" i="10"/>
  <c r="C547" i="10"/>
  <c r="AN547" i="1"/>
  <c r="AM547" i="1"/>
  <c r="F543" i="12"/>
  <c r="G547" i="10"/>
  <c r="D546" i="10"/>
  <c r="C546" i="10"/>
  <c r="AN546" i="1"/>
  <c r="AM546" i="1"/>
  <c r="F542" i="12"/>
  <c r="G546" i="10"/>
  <c r="D545" i="10"/>
  <c r="C545" i="10"/>
  <c r="AN545" i="1"/>
  <c r="AM545" i="1"/>
  <c r="F541" i="12"/>
  <c r="G545" i="10"/>
  <c r="D544" i="10"/>
  <c r="C544" i="10"/>
  <c r="AN544" i="1"/>
  <c r="AM544" i="1"/>
  <c r="F540" i="12"/>
  <c r="G544" i="10"/>
  <c r="D543" i="10"/>
  <c r="C543" i="10"/>
  <c r="AN543" i="1"/>
  <c r="AM543" i="1"/>
  <c r="F539" i="12"/>
  <c r="G543" i="10"/>
  <c r="D542" i="10"/>
  <c r="C542" i="10"/>
  <c r="AN542" i="1"/>
  <c r="AM542" i="1"/>
  <c r="F538" i="12"/>
  <c r="G542" i="10"/>
  <c r="D541" i="10"/>
  <c r="C541" i="10"/>
  <c r="AN541" i="1"/>
  <c r="AM541" i="1"/>
  <c r="F537" i="12"/>
  <c r="G541" i="10"/>
  <c r="D540" i="10"/>
  <c r="C540" i="10"/>
  <c r="AN540" i="1"/>
  <c r="AM540" i="1"/>
  <c r="F536" i="12"/>
  <c r="G540" i="10"/>
  <c r="D539" i="10"/>
  <c r="C539" i="10"/>
  <c r="AN539" i="1"/>
  <c r="F535" i="12"/>
  <c r="G539" i="10"/>
  <c r="D538" i="10"/>
  <c r="C538" i="10"/>
  <c r="AN538" i="1"/>
  <c r="AM538" i="1"/>
  <c r="F534" i="12"/>
  <c r="G538" i="10"/>
  <c r="D537" i="10"/>
  <c r="C537" i="10"/>
  <c r="AN537" i="1"/>
  <c r="AM537" i="1"/>
  <c r="F533" i="12"/>
  <c r="G537" i="10"/>
  <c r="D536" i="10"/>
  <c r="C536" i="10"/>
  <c r="AN536" i="1"/>
  <c r="AM536" i="1"/>
  <c r="F532" i="12"/>
  <c r="G536" i="10"/>
  <c r="D535" i="10"/>
  <c r="C535" i="10"/>
  <c r="AN535" i="1"/>
  <c r="AM535" i="1"/>
  <c r="F531" i="12"/>
  <c r="G535" i="10"/>
  <c r="D534" i="10"/>
  <c r="C534" i="10"/>
  <c r="AN534" i="1"/>
  <c r="AM534" i="1"/>
  <c r="F530" i="12"/>
  <c r="G534" i="10"/>
  <c r="D533" i="10"/>
  <c r="C533" i="10"/>
  <c r="AN533" i="1"/>
  <c r="AM533" i="1"/>
  <c r="F529" i="12"/>
  <c r="G533" i="10"/>
  <c r="D532" i="10"/>
  <c r="C532" i="10"/>
  <c r="AN532" i="1"/>
  <c r="AM532" i="1"/>
  <c r="F528" i="12"/>
  <c r="G532" i="10"/>
  <c r="D531" i="10"/>
  <c r="C531" i="10"/>
  <c r="AN531" i="1"/>
  <c r="AM531" i="1"/>
  <c r="F527" i="12"/>
  <c r="G531" i="10"/>
  <c r="D530" i="10"/>
  <c r="C530" i="10"/>
  <c r="AN530" i="1"/>
  <c r="AM530" i="1"/>
  <c r="F526" i="12"/>
  <c r="G530" i="10"/>
  <c r="D529" i="10"/>
  <c r="C529" i="10"/>
  <c r="AN529" i="1"/>
  <c r="AM529" i="1"/>
  <c r="F525" i="12"/>
  <c r="G529" i="10"/>
  <c r="D528" i="10"/>
  <c r="C528" i="10"/>
  <c r="AN528" i="1"/>
  <c r="AM528" i="1"/>
  <c r="F524" i="12"/>
  <c r="G528" i="10"/>
  <c r="D527" i="10"/>
  <c r="C527" i="10"/>
  <c r="AN527" i="1"/>
  <c r="AM527" i="1"/>
  <c r="F523" i="12"/>
  <c r="G527" i="10"/>
  <c r="D526" i="10"/>
  <c r="C526" i="10"/>
  <c r="AN526" i="1"/>
  <c r="AM526" i="1"/>
  <c r="F522" i="12"/>
  <c r="G526" i="10"/>
  <c r="D525" i="10"/>
  <c r="C525" i="10"/>
  <c r="AN525" i="1"/>
  <c r="AM525" i="1"/>
  <c r="F521" i="12"/>
  <c r="G525" i="10"/>
  <c r="D524" i="10"/>
  <c r="C524" i="10"/>
  <c r="AN524" i="1"/>
  <c r="AM524" i="1"/>
  <c r="F520" i="12"/>
  <c r="G524" i="10"/>
  <c r="D523" i="10"/>
  <c r="C523" i="10"/>
  <c r="AN523" i="1"/>
  <c r="AM523" i="1"/>
  <c r="F519" i="12"/>
  <c r="G523" i="10"/>
  <c r="D522" i="10"/>
  <c r="C522" i="10"/>
  <c r="AN522" i="1"/>
  <c r="AM522" i="1"/>
  <c r="F518" i="12"/>
  <c r="G522" i="10"/>
  <c r="D521" i="10"/>
  <c r="C521" i="10"/>
  <c r="AN521" i="1"/>
  <c r="AM521" i="1"/>
  <c r="F517" i="12"/>
  <c r="G521" i="10"/>
  <c r="D520" i="10"/>
  <c r="C520" i="10"/>
  <c r="AN520" i="1"/>
  <c r="AM520" i="1"/>
  <c r="F516" i="12"/>
  <c r="G520" i="10"/>
  <c r="D519" i="10"/>
  <c r="C519" i="10"/>
  <c r="AN519" i="1"/>
  <c r="AM519" i="1"/>
  <c r="F515" i="12"/>
  <c r="G519" i="10"/>
  <c r="D518" i="10"/>
  <c r="C518" i="10"/>
  <c r="AN518" i="1"/>
  <c r="AM518" i="1"/>
  <c r="F514" i="12"/>
  <c r="G518" i="10"/>
  <c r="D517" i="10"/>
  <c r="C517" i="10"/>
  <c r="AN517" i="1"/>
  <c r="AM517" i="1"/>
  <c r="F513" i="12"/>
  <c r="G517" i="10"/>
  <c r="D516" i="10"/>
  <c r="C516" i="10"/>
  <c r="AN516" i="1"/>
  <c r="AM516" i="1"/>
  <c r="F512" i="12"/>
  <c r="G516" i="10"/>
  <c r="D515" i="10"/>
  <c r="C515" i="10"/>
  <c r="AN515" i="1"/>
  <c r="AM515" i="1"/>
  <c r="F511" i="12"/>
  <c r="G515" i="10"/>
  <c r="D514" i="10"/>
  <c r="C514" i="10"/>
  <c r="AN514" i="1"/>
  <c r="AM514" i="1"/>
  <c r="F510" i="12"/>
  <c r="G514" i="10"/>
  <c r="D513" i="10"/>
  <c r="C513" i="10"/>
  <c r="AN513" i="1"/>
  <c r="AM513" i="1"/>
  <c r="F509" i="12"/>
  <c r="G513" i="10"/>
  <c r="D512" i="10"/>
  <c r="C512" i="10"/>
  <c r="AN512" i="1"/>
  <c r="AM512" i="1"/>
  <c r="F508" i="12"/>
  <c r="G512" i="10"/>
  <c r="D511" i="10"/>
  <c r="C511" i="10"/>
  <c r="AN511" i="1"/>
  <c r="AM511" i="1"/>
  <c r="F507" i="12"/>
  <c r="G511" i="10"/>
  <c r="D510" i="10"/>
  <c r="C510" i="10"/>
  <c r="AN510" i="1"/>
  <c r="AM510" i="1"/>
  <c r="F506" i="12"/>
  <c r="G510" i="10"/>
  <c r="D509" i="10"/>
  <c r="C509" i="10"/>
  <c r="AN509" i="1"/>
  <c r="AM509" i="1"/>
  <c r="F505" i="12"/>
  <c r="G509" i="10"/>
  <c r="D508" i="10"/>
  <c r="C508" i="10"/>
  <c r="AN508" i="1"/>
  <c r="AM508" i="1"/>
  <c r="F504" i="12"/>
  <c r="G508" i="10"/>
  <c r="D507" i="10"/>
  <c r="C507" i="10"/>
  <c r="AN507" i="1"/>
  <c r="AM507" i="1"/>
  <c r="F503" i="12"/>
  <c r="G507" i="10"/>
  <c r="D506" i="10"/>
  <c r="C506" i="10"/>
  <c r="AN506" i="1"/>
  <c r="AM506" i="1"/>
  <c r="F502" i="12"/>
  <c r="G506" i="10"/>
  <c r="D505" i="10"/>
  <c r="C505" i="10"/>
  <c r="AN505" i="1"/>
  <c r="AM505" i="1"/>
  <c r="F501" i="12"/>
  <c r="G505" i="10"/>
  <c r="D504" i="10"/>
  <c r="C504" i="10"/>
  <c r="AN504" i="1"/>
  <c r="AM504" i="1"/>
  <c r="F500" i="12"/>
  <c r="G504" i="10"/>
  <c r="D503" i="10"/>
  <c r="C503" i="10"/>
  <c r="AN503" i="1"/>
  <c r="AM503" i="1"/>
  <c r="F499" i="12"/>
  <c r="G503" i="10"/>
  <c r="D502" i="10"/>
  <c r="C502" i="10"/>
  <c r="AN502" i="1"/>
  <c r="AM502" i="1"/>
  <c r="F498" i="12"/>
  <c r="G502" i="10"/>
  <c r="D501" i="10"/>
  <c r="C501" i="10"/>
  <c r="AN501" i="1"/>
  <c r="AM501" i="1"/>
  <c r="F497" i="12"/>
  <c r="G501" i="10"/>
  <c r="D500" i="10"/>
  <c r="C500" i="10"/>
  <c r="AN500" i="1"/>
  <c r="AM500" i="1"/>
  <c r="F496" i="12"/>
  <c r="G500" i="10"/>
  <c r="D499" i="10"/>
  <c r="C499" i="10"/>
  <c r="AN499" i="1"/>
  <c r="AM499" i="1"/>
  <c r="F495" i="12"/>
  <c r="G499" i="10"/>
  <c r="D498" i="10"/>
  <c r="C498" i="10"/>
  <c r="AN498" i="1"/>
  <c r="AM498" i="1"/>
  <c r="F494" i="12"/>
  <c r="G498" i="10"/>
  <c r="D497" i="10"/>
  <c r="C497" i="10"/>
  <c r="AN497" i="1"/>
  <c r="AM497" i="1"/>
  <c r="F493" i="12"/>
  <c r="G497" i="10"/>
  <c r="D496" i="10"/>
  <c r="C496" i="10"/>
  <c r="AN496" i="1"/>
  <c r="AM496" i="1"/>
  <c r="F492" i="12"/>
  <c r="G496" i="10"/>
  <c r="D495" i="10"/>
  <c r="C495" i="10"/>
  <c r="AN495" i="1"/>
  <c r="AM495" i="1"/>
  <c r="F491" i="12"/>
  <c r="G495" i="10"/>
  <c r="D494" i="10"/>
  <c r="C494" i="10"/>
  <c r="AN494" i="1"/>
  <c r="AM494" i="1"/>
  <c r="F490" i="12"/>
  <c r="G494" i="10"/>
  <c r="D493" i="10"/>
  <c r="C493" i="10"/>
  <c r="AN493" i="1"/>
  <c r="AM493" i="1"/>
  <c r="F489" i="12"/>
  <c r="G493" i="10"/>
  <c r="D492" i="10"/>
  <c r="C492" i="10"/>
  <c r="AN492" i="1"/>
  <c r="AM492" i="1"/>
  <c r="F488" i="12"/>
  <c r="G492" i="10"/>
  <c r="D491" i="10"/>
  <c r="C491" i="10"/>
  <c r="AN491" i="1"/>
  <c r="AM491" i="1"/>
  <c r="F487" i="12"/>
  <c r="G491" i="10"/>
  <c r="D490" i="10"/>
  <c r="C490" i="10"/>
  <c r="AN490" i="1"/>
  <c r="AM490" i="1"/>
  <c r="F486" i="12"/>
  <c r="G490" i="10"/>
  <c r="D489" i="10"/>
  <c r="C489" i="10"/>
  <c r="AN489" i="1"/>
  <c r="AM489" i="1"/>
  <c r="F485" i="12"/>
  <c r="G489" i="10"/>
  <c r="D488" i="10"/>
  <c r="C488" i="10"/>
  <c r="AN488" i="1"/>
  <c r="AM488" i="1"/>
  <c r="F484" i="12"/>
  <c r="G488" i="10"/>
  <c r="D487" i="10"/>
  <c r="C487" i="10"/>
  <c r="AN487" i="1"/>
  <c r="AM487" i="1"/>
  <c r="F483" i="12"/>
  <c r="G487" i="10"/>
  <c r="D486" i="10"/>
  <c r="C486" i="10"/>
  <c r="AN486" i="1"/>
  <c r="AM486" i="1"/>
  <c r="F482" i="12"/>
  <c r="G486" i="10"/>
  <c r="D485" i="10"/>
  <c r="C485" i="10"/>
  <c r="AN485" i="1"/>
  <c r="AM485" i="1"/>
  <c r="F481" i="12"/>
  <c r="G485" i="10"/>
  <c r="D484" i="10"/>
  <c r="C484" i="10"/>
  <c r="AN484" i="1"/>
  <c r="AM484" i="1"/>
  <c r="F480" i="12"/>
  <c r="G484" i="10"/>
  <c r="D483" i="10"/>
  <c r="C483" i="10"/>
  <c r="AN483" i="1"/>
  <c r="AM483" i="1"/>
  <c r="F479" i="12"/>
  <c r="G483" i="10"/>
  <c r="D482" i="10"/>
  <c r="C482" i="10"/>
  <c r="AN482" i="1"/>
  <c r="AM482" i="1"/>
  <c r="F478" i="12"/>
  <c r="G482" i="10"/>
  <c r="D481" i="10"/>
  <c r="C481" i="10"/>
  <c r="AN481" i="1"/>
  <c r="AM481" i="1"/>
  <c r="F477" i="12"/>
  <c r="G481" i="10"/>
  <c r="D480" i="10"/>
  <c r="C480" i="10"/>
  <c r="AN480" i="1"/>
  <c r="AM480" i="1"/>
  <c r="F476" i="12"/>
  <c r="G480" i="10"/>
  <c r="D479" i="10"/>
  <c r="C479" i="10"/>
  <c r="AN479" i="1"/>
  <c r="AM479" i="1"/>
  <c r="F475" i="12"/>
  <c r="G479" i="10"/>
  <c r="D478" i="10"/>
  <c r="C478" i="10"/>
  <c r="AN478" i="1"/>
  <c r="AM478" i="1"/>
  <c r="F474" i="12"/>
  <c r="G478" i="10"/>
  <c r="D477" i="10"/>
  <c r="C477" i="10"/>
  <c r="AN477" i="1"/>
  <c r="AM477" i="1"/>
  <c r="F473" i="12"/>
  <c r="G477" i="10"/>
  <c r="D476" i="10"/>
  <c r="C476" i="10"/>
  <c r="AN476" i="1"/>
  <c r="AM476" i="1"/>
  <c r="F472" i="12"/>
  <c r="G476" i="10"/>
  <c r="D475" i="10"/>
  <c r="C475" i="10"/>
  <c r="AN475" i="1"/>
  <c r="AM475" i="1"/>
  <c r="F471" i="12"/>
  <c r="G475" i="10"/>
  <c r="D474" i="10"/>
  <c r="C474" i="10"/>
  <c r="AN474" i="1"/>
  <c r="AM474" i="1"/>
  <c r="F470" i="12"/>
  <c r="G474" i="10"/>
  <c r="D473" i="10"/>
  <c r="C473" i="10"/>
  <c r="AN473" i="1"/>
  <c r="AM473" i="1"/>
  <c r="F469" i="12"/>
  <c r="G473" i="10"/>
  <c r="D472" i="10"/>
  <c r="C472" i="10"/>
  <c r="AN472" i="1"/>
  <c r="AM472" i="1"/>
  <c r="F468" i="12"/>
  <c r="G472" i="10"/>
  <c r="D471" i="10"/>
  <c r="C471" i="10"/>
  <c r="AN471" i="1"/>
  <c r="AM471" i="1"/>
  <c r="F467" i="12"/>
  <c r="G471" i="10"/>
  <c r="D470" i="10"/>
  <c r="C470" i="10"/>
  <c r="AN470" i="1"/>
  <c r="AM470" i="1"/>
  <c r="F466" i="12"/>
  <c r="G470" i="10"/>
  <c r="D469" i="10"/>
  <c r="C469" i="10"/>
  <c r="AN469" i="1"/>
  <c r="AM469" i="1"/>
  <c r="F465" i="12"/>
  <c r="G469" i="10"/>
  <c r="D468" i="10"/>
  <c r="C468" i="10"/>
  <c r="AN468" i="1"/>
  <c r="AM468" i="1"/>
  <c r="F464" i="12"/>
  <c r="G468" i="10"/>
  <c r="D467" i="10"/>
  <c r="C467" i="10"/>
  <c r="AN467" i="1"/>
  <c r="AM467" i="1"/>
  <c r="F463" i="12"/>
  <c r="G467" i="10"/>
  <c r="D466" i="10"/>
  <c r="C466" i="10"/>
  <c r="AN466" i="1"/>
  <c r="AM466" i="1"/>
  <c r="F462" i="12"/>
  <c r="G466" i="10"/>
  <c r="D465" i="10"/>
  <c r="C465" i="10"/>
  <c r="AN465" i="1"/>
  <c r="AM465" i="1"/>
  <c r="F461" i="12"/>
  <c r="G465" i="10"/>
  <c r="D464" i="10"/>
  <c r="C464" i="10"/>
  <c r="AN464" i="1"/>
  <c r="AM464" i="1"/>
  <c r="F460" i="12"/>
  <c r="G464" i="10"/>
  <c r="D463" i="10"/>
  <c r="C463" i="10"/>
  <c r="AN463" i="1"/>
  <c r="AM463" i="1"/>
  <c r="F459" i="12"/>
  <c r="G463" i="10"/>
  <c r="D462" i="10"/>
  <c r="C462" i="10"/>
  <c r="AN462" i="1"/>
  <c r="AM462" i="1"/>
  <c r="F458" i="12"/>
  <c r="G462" i="10"/>
  <c r="D461" i="10"/>
  <c r="C461" i="10"/>
  <c r="AN461" i="1"/>
  <c r="AM461" i="1"/>
  <c r="F457" i="12"/>
  <c r="G461" i="10"/>
  <c r="D460" i="10"/>
  <c r="C460" i="10"/>
  <c r="AN460" i="1"/>
  <c r="AM460" i="1"/>
  <c r="F456" i="12"/>
  <c r="G460" i="10"/>
  <c r="D459" i="10"/>
  <c r="C459" i="10"/>
  <c r="AN459" i="1"/>
  <c r="AM459" i="1"/>
  <c r="F455" i="12"/>
  <c r="G459" i="10"/>
  <c r="D458" i="10"/>
  <c r="C458" i="10"/>
  <c r="AN458" i="1"/>
  <c r="AM458" i="1"/>
  <c r="F454" i="12"/>
  <c r="G458" i="10"/>
  <c r="D457" i="10"/>
  <c r="C457" i="10"/>
  <c r="AN457" i="1"/>
  <c r="AM457" i="1"/>
  <c r="F453" i="12"/>
  <c r="G457" i="10"/>
  <c r="D456" i="10"/>
  <c r="C456" i="10"/>
  <c r="AN456" i="1"/>
  <c r="AM456" i="1"/>
  <c r="F452" i="12"/>
  <c r="G456" i="10"/>
  <c r="D455" i="10"/>
  <c r="C455" i="10"/>
  <c r="AN455" i="1"/>
  <c r="AM455" i="1"/>
  <c r="F451" i="12"/>
  <c r="G455" i="10"/>
  <c r="D454" i="10"/>
  <c r="C454" i="10"/>
  <c r="AN454" i="1"/>
  <c r="AM454" i="1"/>
  <c r="F450" i="12"/>
  <c r="G454" i="10"/>
  <c r="D453" i="10"/>
  <c r="C453" i="10"/>
  <c r="AN453" i="1"/>
  <c r="AM453" i="1"/>
  <c r="F449" i="12"/>
  <c r="G453" i="10"/>
  <c r="D452" i="10"/>
  <c r="C452" i="10"/>
  <c r="AN452" i="1"/>
  <c r="AM452" i="1"/>
  <c r="F448" i="12"/>
  <c r="G452" i="10"/>
  <c r="D451" i="10"/>
  <c r="C451" i="10"/>
  <c r="AN451" i="1"/>
  <c r="AM451" i="1"/>
  <c r="F447" i="12"/>
  <c r="G451" i="10"/>
  <c r="D450" i="10"/>
  <c r="C450" i="10"/>
  <c r="AN450" i="1"/>
  <c r="AM450" i="1"/>
  <c r="F446" i="12"/>
  <c r="G450" i="10"/>
  <c r="D449" i="10"/>
  <c r="C449" i="10"/>
  <c r="AN449" i="1"/>
  <c r="AM449" i="1"/>
  <c r="F445" i="12"/>
  <c r="G449" i="10"/>
  <c r="D448" i="10"/>
  <c r="C448" i="10"/>
  <c r="AN448" i="1"/>
  <c r="AM448" i="1"/>
  <c r="F444" i="12"/>
  <c r="G448" i="10"/>
  <c r="D447" i="10"/>
  <c r="C447" i="10"/>
  <c r="AN447" i="1"/>
  <c r="AM447" i="1"/>
  <c r="F443" i="12"/>
  <c r="G447" i="10"/>
  <c r="D446" i="10"/>
  <c r="C446" i="10"/>
  <c r="AN446" i="1"/>
  <c r="AM446" i="1"/>
  <c r="F442" i="12"/>
  <c r="G446" i="10"/>
  <c r="D445" i="10"/>
  <c r="C445" i="10"/>
  <c r="AN445" i="1"/>
  <c r="AM445" i="1"/>
  <c r="F441" i="12"/>
  <c r="G445" i="10"/>
  <c r="D444" i="10"/>
  <c r="C444" i="10"/>
  <c r="AN444" i="1"/>
  <c r="AM444" i="1"/>
  <c r="F440" i="12"/>
  <c r="G444" i="10"/>
  <c r="D443" i="10"/>
  <c r="C443" i="10"/>
  <c r="AN443" i="1"/>
  <c r="AM443" i="1"/>
  <c r="F439" i="12"/>
  <c r="G443" i="10"/>
  <c r="D442" i="10"/>
  <c r="C442" i="10"/>
  <c r="AN442" i="1"/>
  <c r="AM442" i="1"/>
  <c r="F438" i="12"/>
  <c r="G442" i="10"/>
  <c r="D441" i="10"/>
  <c r="C441" i="10"/>
  <c r="AN441" i="1"/>
  <c r="AM441" i="1"/>
  <c r="F437" i="12"/>
  <c r="G441" i="10"/>
  <c r="D440" i="10"/>
  <c r="C440" i="10"/>
  <c r="AN440" i="1"/>
  <c r="AM440" i="1"/>
  <c r="F436" i="12"/>
  <c r="G440" i="10"/>
  <c r="D439" i="10"/>
  <c r="C439" i="10"/>
  <c r="AN439" i="1"/>
  <c r="AM439" i="1"/>
  <c r="F435" i="12"/>
  <c r="G439" i="10"/>
  <c r="D438" i="10"/>
  <c r="C438" i="10"/>
  <c r="AM438" i="1"/>
  <c r="F434" i="12"/>
  <c r="G438" i="10"/>
  <c r="D437" i="10"/>
  <c r="C437" i="10"/>
  <c r="AN437" i="1"/>
  <c r="AM437" i="1"/>
  <c r="F433" i="12"/>
  <c r="G437" i="10"/>
  <c r="D436" i="10"/>
  <c r="C436" i="10"/>
  <c r="AN436" i="1"/>
  <c r="AM436" i="1"/>
  <c r="F432" i="12"/>
  <c r="G436" i="10"/>
  <c r="D435" i="10"/>
  <c r="C435" i="10"/>
  <c r="AN435" i="1"/>
  <c r="AM435" i="1"/>
  <c r="F431" i="12"/>
  <c r="G435" i="10"/>
  <c r="D434" i="10"/>
  <c r="C434" i="10"/>
  <c r="AN434" i="1"/>
  <c r="AM434" i="1"/>
  <c r="F430" i="12"/>
  <c r="G434" i="10"/>
  <c r="D433" i="10"/>
  <c r="C433" i="10"/>
  <c r="AN433" i="1"/>
  <c r="AM433" i="1"/>
  <c r="F429" i="12"/>
  <c r="G433" i="10"/>
  <c r="D432" i="10"/>
  <c r="C432" i="10"/>
  <c r="AN432" i="1"/>
  <c r="AM432" i="1"/>
  <c r="F428" i="12"/>
  <c r="G432" i="10"/>
  <c r="D431" i="10"/>
  <c r="C431" i="10"/>
  <c r="AN431" i="1"/>
  <c r="AM431" i="1"/>
  <c r="F427" i="12"/>
  <c r="G431" i="10"/>
  <c r="D430" i="10"/>
  <c r="C430" i="10"/>
  <c r="AN430" i="1"/>
  <c r="AM430" i="1"/>
  <c r="F426" i="12"/>
  <c r="G430" i="10"/>
  <c r="D429" i="10"/>
  <c r="C429" i="10"/>
  <c r="AM429" i="1"/>
  <c r="F425" i="12"/>
  <c r="G429" i="10"/>
  <c r="D428" i="10"/>
  <c r="C428" i="10"/>
  <c r="AN428" i="1"/>
  <c r="AM428" i="1"/>
  <c r="F424" i="12"/>
  <c r="G428" i="10"/>
  <c r="D427" i="10"/>
  <c r="C427" i="10"/>
  <c r="AN427" i="1"/>
  <c r="AM427" i="1"/>
  <c r="F423" i="12"/>
  <c r="G427" i="10"/>
  <c r="D426" i="10"/>
  <c r="C426" i="10"/>
  <c r="AN426" i="1"/>
  <c r="AM426" i="1"/>
  <c r="F422" i="12"/>
  <c r="G426" i="10"/>
  <c r="D425" i="10"/>
  <c r="C425" i="10"/>
  <c r="AN425" i="1"/>
  <c r="AM425" i="1"/>
  <c r="F421" i="12"/>
  <c r="G425" i="10"/>
  <c r="D424" i="10"/>
  <c r="C424" i="10"/>
  <c r="AN424" i="1"/>
  <c r="AM424" i="1"/>
  <c r="F420" i="12"/>
  <c r="G424" i="10"/>
  <c r="D423" i="10"/>
  <c r="C423" i="10"/>
  <c r="AN423" i="1"/>
  <c r="AM423" i="1"/>
  <c r="F419" i="12"/>
  <c r="G423" i="10"/>
  <c r="D422" i="10"/>
  <c r="C422" i="10"/>
  <c r="AN422" i="1"/>
  <c r="AM422" i="1"/>
  <c r="F418" i="12"/>
  <c r="G422" i="10"/>
  <c r="D421" i="10"/>
  <c r="C421" i="10"/>
  <c r="AN421" i="1"/>
  <c r="AM421" i="1"/>
  <c r="F417" i="12"/>
  <c r="G421" i="10"/>
  <c r="D420" i="10"/>
  <c r="C420" i="10"/>
  <c r="AM420" i="1"/>
  <c r="F416" i="12"/>
  <c r="G420" i="10"/>
  <c r="D419" i="10"/>
  <c r="C419" i="10"/>
  <c r="AN419" i="1"/>
  <c r="AM419" i="1"/>
  <c r="F415" i="12"/>
  <c r="G419" i="10"/>
  <c r="D418" i="10"/>
  <c r="C418" i="10"/>
  <c r="AN418" i="1"/>
  <c r="F414" i="12"/>
  <c r="G418" i="10"/>
  <c r="D417" i="10"/>
  <c r="C417" i="10"/>
  <c r="AN417" i="1"/>
  <c r="AM417" i="1"/>
  <c r="F413" i="12"/>
  <c r="G417" i="10"/>
  <c r="D416" i="10"/>
  <c r="C416" i="10"/>
  <c r="AN416" i="1"/>
  <c r="AM416" i="1"/>
  <c r="F412" i="12"/>
  <c r="G416" i="10"/>
  <c r="D415" i="10"/>
  <c r="C415" i="10"/>
  <c r="AN415" i="1"/>
  <c r="AM415" i="1"/>
  <c r="F411" i="12"/>
  <c r="G415" i="10"/>
  <c r="D414" i="10"/>
  <c r="C414" i="10"/>
  <c r="AN414" i="1"/>
  <c r="AM414" i="1"/>
  <c r="F410" i="12"/>
  <c r="G414" i="10"/>
  <c r="D413" i="10"/>
  <c r="C413" i="10"/>
  <c r="AN413" i="1"/>
  <c r="AM413" i="1"/>
  <c r="F409" i="12"/>
  <c r="G413" i="10"/>
  <c r="D412" i="10"/>
  <c r="C412" i="10"/>
  <c r="F408" i="12"/>
  <c r="G412" i="10"/>
  <c r="D411" i="10"/>
  <c r="C411" i="10"/>
  <c r="AM411" i="1"/>
  <c r="F407" i="12"/>
  <c r="G411" i="10"/>
  <c r="D410" i="10"/>
  <c r="C410" i="10"/>
  <c r="AN410" i="1"/>
  <c r="AM410" i="1"/>
  <c r="F406" i="12"/>
  <c r="G410" i="10"/>
  <c r="D409" i="10"/>
  <c r="C409" i="10"/>
  <c r="AN409" i="1"/>
  <c r="AM409" i="1"/>
  <c r="F405" i="12"/>
  <c r="G409" i="10"/>
  <c r="D408" i="10"/>
  <c r="C408" i="10"/>
  <c r="AN408" i="1"/>
  <c r="AM408" i="1"/>
  <c r="F404" i="12"/>
  <c r="G408" i="10"/>
  <c r="D407" i="10"/>
  <c r="C407" i="10"/>
  <c r="AN407" i="1"/>
  <c r="AM407" i="1"/>
  <c r="F403" i="12"/>
  <c r="G407" i="10"/>
  <c r="D406" i="10"/>
  <c r="C406" i="10"/>
  <c r="AN406" i="1"/>
  <c r="AM406" i="1"/>
  <c r="F402" i="12"/>
  <c r="G406" i="10"/>
  <c r="D405" i="10"/>
  <c r="C405" i="10"/>
  <c r="AN405" i="1"/>
  <c r="AM405" i="1"/>
  <c r="F401" i="12"/>
  <c r="G405" i="10"/>
  <c r="D404" i="10"/>
  <c r="C404" i="10"/>
  <c r="F400" i="12"/>
  <c r="G404" i="10"/>
  <c r="D403" i="10"/>
  <c r="C403" i="10"/>
  <c r="AN403" i="1"/>
  <c r="AM403" i="1"/>
  <c r="F399" i="12"/>
  <c r="G403" i="10"/>
  <c r="D402" i="10"/>
  <c r="C402" i="10"/>
  <c r="AM402" i="1"/>
  <c r="F398" i="12"/>
  <c r="G402" i="10"/>
  <c r="D401" i="10"/>
  <c r="C401" i="10"/>
  <c r="F397" i="12"/>
  <c r="G401" i="10"/>
  <c r="D400" i="10"/>
  <c r="C400" i="10"/>
  <c r="AN400" i="1"/>
  <c r="AM400" i="1"/>
  <c r="F396" i="12"/>
  <c r="G400" i="10"/>
  <c r="D399" i="10"/>
  <c r="C399" i="10"/>
  <c r="AN399" i="1"/>
  <c r="AM399" i="1"/>
  <c r="F395" i="12"/>
  <c r="G399" i="10"/>
  <c r="D398" i="10"/>
  <c r="C398" i="10"/>
  <c r="AN398" i="1"/>
  <c r="AM398" i="1"/>
  <c r="F394" i="12"/>
  <c r="G398" i="10"/>
  <c r="D397" i="10"/>
  <c r="C397" i="10"/>
  <c r="AN397" i="1"/>
  <c r="AM397" i="1"/>
  <c r="F393" i="12"/>
  <c r="G397" i="10"/>
  <c r="D396" i="10"/>
  <c r="C396" i="10"/>
  <c r="AN396" i="1"/>
  <c r="AM396" i="1"/>
  <c r="F392" i="12"/>
  <c r="G396" i="10"/>
  <c r="D395" i="10"/>
  <c r="C395" i="10"/>
  <c r="AN395" i="1"/>
  <c r="AM395" i="1"/>
  <c r="F391" i="12"/>
  <c r="G395" i="10"/>
  <c r="D394" i="10"/>
  <c r="C394" i="10"/>
  <c r="AN394" i="1"/>
  <c r="AM394" i="1"/>
  <c r="F390" i="12"/>
  <c r="G394" i="10"/>
  <c r="D393" i="10"/>
  <c r="C393" i="10"/>
  <c r="AN393" i="1"/>
  <c r="AM393" i="1"/>
  <c r="F389" i="12"/>
  <c r="G393" i="10"/>
  <c r="D392" i="10"/>
  <c r="C392" i="10"/>
  <c r="AN392" i="1"/>
  <c r="AM392" i="1"/>
  <c r="F388" i="12"/>
  <c r="G392" i="10"/>
  <c r="D391" i="10"/>
  <c r="C391" i="10"/>
  <c r="AN391" i="1"/>
  <c r="AM391" i="1"/>
  <c r="F387" i="12"/>
  <c r="G391" i="10"/>
  <c r="D390" i="10"/>
  <c r="C390" i="10"/>
  <c r="AM390" i="1"/>
  <c r="F386" i="12"/>
  <c r="G390" i="10"/>
  <c r="D389" i="10"/>
  <c r="C389" i="10"/>
  <c r="AN389" i="1"/>
  <c r="AM389" i="1"/>
  <c r="F385" i="12"/>
  <c r="G389" i="10"/>
  <c r="D388" i="10"/>
  <c r="C388" i="10"/>
  <c r="F384" i="12"/>
  <c r="G388" i="10"/>
  <c r="D387" i="10"/>
  <c r="C387" i="10"/>
  <c r="F383" i="12"/>
  <c r="G387" i="10"/>
  <c r="D386" i="10"/>
  <c r="C386" i="10"/>
  <c r="F382" i="12"/>
  <c r="G386" i="10"/>
  <c r="D385" i="10"/>
  <c r="C385" i="10"/>
  <c r="AN385" i="1"/>
  <c r="AM385" i="1"/>
  <c r="F381" i="12"/>
  <c r="G385" i="10"/>
  <c r="D384" i="10"/>
  <c r="C384" i="10"/>
  <c r="AN384" i="1"/>
  <c r="AM384" i="1"/>
  <c r="F380" i="12"/>
  <c r="G384" i="10"/>
  <c r="D383" i="10"/>
  <c r="C383" i="10"/>
  <c r="AN383" i="1"/>
  <c r="AM383" i="1"/>
  <c r="F379" i="12"/>
  <c r="G383" i="10"/>
  <c r="D382" i="10"/>
  <c r="C382" i="10"/>
  <c r="AN382" i="1"/>
  <c r="AM382" i="1"/>
  <c r="F378" i="12"/>
  <c r="G382" i="10"/>
  <c r="D381" i="10"/>
  <c r="C381" i="10"/>
  <c r="AN381" i="1"/>
  <c r="AM381" i="1"/>
  <c r="F377" i="12"/>
  <c r="G381" i="10"/>
  <c r="D380" i="10"/>
  <c r="C380" i="10"/>
  <c r="AN380" i="1"/>
  <c r="AM380" i="1"/>
  <c r="F376" i="12"/>
  <c r="G380" i="10"/>
  <c r="D379" i="10"/>
  <c r="C379" i="10"/>
  <c r="AN379" i="1"/>
  <c r="AM379" i="1"/>
  <c r="F375" i="12"/>
  <c r="G379" i="10"/>
  <c r="D378" i="10"/>
  <c r="C378" i="10"/>
  <c r="AN378" i="1"/>
  <c r="AM378" i="1"/>
  <c r="F374" i="12"/>
  <c r="G378" i="10"/>
  <c r="D377" i="10"/>
  <c r="C377" i="10"/>
  <c r="AN377" i="1"/>
  <c r="AM377" i="1"/>
  <c r="F373" i="12"/>
  <c r="G377" i="10"/>
  <c r="D376" i="10"/>
  <c r="C376" i="10"/>
  <c r="AN376" i="1"/>
  <c r="AM376" i="1"/>
  <c r="F372" i="12"/>
  <c r="G376" i="10"/>
  <c r="D375" i="10"/>
  <c r="C375" i="10"/>
  <c r="AN375" i="1"/>
  <c r="AM375" i="1"/>
  <c r="F371" i="12"/>
  <c r="G375" i="10"/>
  <c r="D374" i="10"/>
  <c r="C374" i="10"/>
  <c r="AN374" i="1"/>
  <c r="AM374" i="1"/>
  <c r="F370" i="12"/>
  <c r="G374" i="10"/>
  <c r="D373" i="10"/>
  <c r="C373" i="10"/>
  <c r="AN373" i="1"/>
  <c r="AM373" i="1"/>
  <c r="F369" i="12"/>
  <c r="G373" i="10"/>
  <c r="D372" i="10"/>
  <c r="C372" i="10"/>
  <c r="AN372" i="1"/>
  <c r="AM372" i="1"/>
  <c r="F368" i="12"/>
  <c r="G372" i="10"/>
  <c r="D371" i="10"/>
  <c r="C371" i="10"/>
  <c r="AN371" i="1"/>
  <c r="AM371" i="1"/>
  <c r="F367" i="12"/>
  <c r="G371" i="10"/>
  <c r="D370" i="10"/>
  <c r="C370" i="10"/>
  <c r="AN370" i="1"/>
  <c r="AM370" i="1"/>
  <c r="F366" i="12"/>
  <c r="G370" i="10"/>
  <c r="D369" i="10"/>
  <c r="C369" i="10"/>
  <c r="AN369" i="1"/>
  <c r="AM369" i="1"/>
  <c r="F365" i="12"/>
  <c r="G369" i="10"/>
  <c r="D368" i="10"/>
  <c r="C368" i="10"/>
  <c r="AM368" i="1"/>
  <c r="F364" i="12"/>
  <c r="G368" i="10"/>
  <c r="D367" i="10"/>
  <c r="C367" i="10"/>
  <c r="AN367" i="1"/>
  <c r="AM367" i="1"/>
  <c r="F363" i="12"/>
  <c r="G367" i="10"/>
  <c r="D366" i="10"/>
  <c r="C366" i="10"/>
  <c r="AN366" i="1"/>
  <c r="AM366" i="1"/>
  <c r="F362" i="12"/>
  <c r="G366" i="10"/>
  <c r="D365" i="10"/>
  <c r="C365" i="10"/>
  <c r="AN365" i="1"/>
  <c r="AM365" i="1"/>
  <c r="F361" i="12"/>
  <c r="G365" i="10"/>
  <c r="D364" i="10"/>
  <c r="C364" i="10"/>
  <c r="AN364" i="1"/>
  <c r="AM364" i="1"/>
  <c r="F360" i="12"/>
  <c r="G364" i="10"/>
  <c r="D363" i="10"/>
  <c r="C363" i="10"/>
  <c r="AN363" i="1"/>
  <c r="AM363" i="1"/>
  <c r="F359" i="12"/>
  <c r="G363" i="10"/>
  <c r="D362" i="10"/>
  <c r="C362" i="10"/>
  <c r="AN362" i="1"/>
  <c r="AM362" i="1"/>
  <c r="F358" i="12"/>
  <c r="G362" i="10"/>
  <c r="D361" i="10"/>
  <c r="C361" i="10"/>
  <c r="AN361" i="1"/>
  <c r="AM361" i="1"/>
  <c r="F357" i="12"/>
  <c r="G361" i="10"/>
  <c r="D360" i="10"/>
  <c r="C360" i="10"/>
  <c r="AN360" i="1"/>
  <c r="AM360" i="1"/>
  <c r="F356" i="12"/>
  <c r="G360" i="10"/>
  <c r="D359" i="10"/>
  <c r="C359" i="10"/>
  <c r="AM359" i="1"/>
  <c r="F355" i="12"/>
  <c r="G359" i="10"/>
  <c r="D358" i="10"/>
  <c r="C358" i="10"/>
  <c r="AN358" i="1"/>
  <c r="AM358" i="1"/>
  <c r="F354" i="12"/>
  <c r="G358" i="10"/>
  <c r="D357" i="10"/>
  <c r="C357" i="10"/>
  <c r="AN357" i="1"/>
  <c r="AM357" i="1"/>
  <c r="F353" i="12"/>
  <c r="G357" i="10"/>
  <c r="D356" i="10"/>
  <c r="C356" i="10"/>
  <c r="AN356" i="1"/>
  <c r="AM356" i="1"/>
  <c r="F352" i="12"/>
  <c r="G356" i="10"/>
  <c r="D355" i="10"/>
  <c r="C355" i="10"/>
  <c r="AN355" i="1"/>
  <c r="AM355" i="1"/>
  <c r="F351" i="12"/>
  <c r="G355" i="10"/>
  <c r="D354" i="10"/>
  <c r="C354" i="10"/>
  <c r="AN354" i="1"/>
  <c r="AM354" i="1"/>
  <c r="F350" i="12"/>
  <c r="G354" i="10"/>
  <c r="D353" i="10"/>
  <c r="C353" i="10"/>
  <c r="AN353" i="1"/>
  <c r="AM353" i="1"/>
  <c r="F349" i="12"/>
  <c r="G353" i="10"/>
  <c r="D352" i="10"/>
  <c r="C352" i="10"/>
  <c r="AN352" i="1"/>
  <c r="AM352" i="1"/>
  <c r="F348" i="12"/>
  <c r="G352" i="10"/>
  <c r="D351" i="10"/>
  <c r="C351" i="10"/>
  <c r="AN351" i="1"/>
  <c r="AM351" i="1"/>
  <c r="F347" i="12"/>
  <c r="G351" i="10"/>
  <c r="D350" i="10"/>
  <c r="C350" i="10"/>
  <c r="AN350" i="1"/>
  <c r="AM350" i="1"/>
  <c r="F346" i="12"/>
  <c r="G350" i="10"/>
  <c r="D349" i="10"/>
  <c r="C349" i="10"/>
  <c r="AN349" i="1"/>
  <c r="AM349" i="1"/>
  <c r="F345" i="12"/>
  <c r="G349" i="10"/>
  <c r="D348" i="10"/>
  <c r="C348" i="10"/>
  <c r="AN348" i="1"/>
  <c r="AM348" i="1"/>
  <c r="F344" i="12"/>
  <c r="G348" i="10"/>
  <c r="D347" i="10"/>
  <c r="C347" i="10"/>
  <c r="AN347" i="1"/>
  <c r="AM347" i="1"/>
  <c r="F343" i="12"/>
  <c r="G347" i="10"/>
  <c r="D346" i="10"/>
  <c r="C346" i="10"/>
  <c r="AN346" i="1"/>
  <c r="AM346" i="1"/>
  <c r="F342" i="12"/>
  <c r="G346" i="10"/>
  <c r="D345" i="10"/>
  <c r="C345" i="10"/>
  <c r="AN345" i="1"/>
  <c r="AM345" i="1"/>
  <c r="F341" i="12"/>
  <c r="G345" i="10"/>
  <c r="D344" i="10"/>
  <c r="C344" i="10"/>
  <c r="AN344" i="1"/>
  <c r="AM344" i="1"/>
  <c r="F340" i="12"/>
  <c r="G344" i="10"/>
  <c r="D343" i="10"/>
  <c r="C343" i="10"/>
  <c r="AN343" i="1"/>
  <c r="AM343" i="1"/>
  <c r="F339" i="12"/>
  <c r="G343" i="10"/>
  <c r="D342" i="10"/>
  <c r="C342" i="10"/>
  <c r="AN342" i="1"/>
  <c r="AM342" i="1"/>
  <c r="F338" i="12"/>
  <c r="G342" i="10"/>
  <c r="D341" i="10"/>
  <c r="C341" i="10"/>
  <c r="AM341" i="1"/>
  <c r="F337" i="12"/>
  <c r="G341" i="10"/>
  <c r="D340" i="10"/>
  <c r="C340" i="10"/>
  <c r="AN340" i="1"/>
  <c r="AM340" i="1"/>
  <c r="F336" i="12"/>
  <c r="G340" i="10"/>
  <c r="D339" i="10"/>
  <c r="C339" i="10"/>
  <c r="AN339" i="1"/>
  <c r="AM339" i="1"/>
  <c r="F335" i="12"/>
  <c r="G339" i="10"/>
  <c r="D338" i="10"/>
  <c r="C338" i="10"/>
  <c r="AN338" i="1"/>
  <c r="AM338" i="1"/>
  <c r="F334" i="12"/>
  <c r="G338" i="10"/>
  <c r="D337" i="10"/>
  <c r="C337" i="10"/>
  <c r="AN337" i="1"/>
  <c r="AM337" i="1"/>
  <c r="F333" i="12"/>
  <c r="G337" i="10"/>
  <c r="D336" i="10"/>
  <c r="C336" i="10"/>
  <c r="AN336" i="1"/>
  <c r="AM336" i="1"/>
  <c r="F332" i="12"/>
  <c r="G336" i="10"/>
  <c r="D335" i="10"/>
  <c r="C335" i="10"/>
  <c r="AN335" i="1"/>
  <c r="AM335" i="1"/>
  <c r="F331" i="12"/>
  <c r="G335" i="10"/>
  <c r="D334" i="10"/>
  <c r="C334" i="10"/>
  <c r="AN334" i="1"/>
  <c r="AM334" i="1"/>
  <c r="F330" i="12"/>
  <c r="G334" i="10"/>
  <c r="D333" i="10"/>
  <c r="C333" i="10"/>
  <c r="AN333" i="1"/>
  <c r="AM333" i="1"/>
  <c r="F329" i="12"/>
  <c r="G333" i="10"/>
  <c r="D332" i="10"/>
  <c r="C332" i="10"/>
  <c r="AN332" i="1"/>
  <c r="AM332" i="1"/>
  <c r="F328" i="12"/>
  <c r="G332" i="10"/>
  <c r="D331" i="10"/>
  <c r="C331" i="10"/>
  <c r="AN331" i="1"/>
  <c r="AM331" i="1"/>
  <c r="F327" i="12"/>
  <c r="G331" i="10"/>
  <c r="D330" i="10"/>
  <c r="C330" i="10"/>
  <c r="AN330" i="1"/>
  <c r="AM330" i="1"/>
  <c r="F326" i="12"/>
  <c r="G330" i="10"/>
  <c r="D329" i="10"/>
  <c r="C329" i="10"/>
  <c r="F325" i="12"/>
  <c r="G329" i="10"/>
  <c r="D328" i="10"/>
  <c r="C328" i="10"/>
  <c r="AN328" i="1"/>
  <c r="AM328" i="1"/>
  <c r="F324" i="12"/>
  <c r="G328" i="10"/>
  <c r="D327" i="10"/>
  <c r="C327" i="10"/>
  <c r="F323" i="12"/>
  <c r="G327" i="10"/>
  <c r="D326" i="10"/>
  <c r="C326" i="10"/>
  <c r="AN326" i="1"/>
  <c r="AM326" i="1"/>
  <c r="F322" i="12"/>
  <c r="G326" i="10"/>
  <c r="D325" i="10"/>
  <c r="C325" i="10"/>
  <c r="AN325" i="1"/>
  <c r="AM325" i="1"/>
  <c r="F321" i="12"/>
  <c r="G325" i="10"/>
  <c r="D324" i="10"/>
  <c r="C324" i="10"/>
  <c r="AN324" i="1"/>
  <c r="AM324" i="1"/>
  <c r="F320" i="12"/>
  <c r="G324" i="10"/>
  <c r="D323" i="10"/>
  <c r="C323" i="10"/>
  <c r="AN323" i="1"/>
  <c r="AM323" i="1"/>
  <c r="F319" i="12"/>
  <c r="G323" i="10"/>
  <c r="D322" i="10"/>
  <c r="C322" i="10"/>
  <c r="AN322" i="1"/>
  <c r="AM322" i="1"/>
  <c r="F318" i="12"/>
  <c r="G322" i="10"/>
  <c r="D321" i="10"/>
  <c r="C321" i="10"/>
  <c r="AN321" i="1"/>
  <c r="AM321" i="1"/>
  <c r="F317" i="12"/>
  <c r="G321" i="10"/>
  <c r="D320" i="10"/>
  <c r="C320" i="10"/>
  <c r="AN320" i="1"/>
  <c r="AM320" i="1"/>
  <c r="F316" i="12"/>
  <c r="G320" i="10"/>
  <c r="D319" i="10"/>
  <c r="C319" i="10"/>
  <c r="AN319" i="1"/>
  <c r="AM319" i="1"/>
  <c r="F315" i="12"/>
  <c r="G319" i="10"/>
  <c r="D318" i="10"/>
  <c r="C318" i="10"/>
  <c r="AN318" i="1"/>
  <c r="AM318" i="1"/>
  <c r="F314" i="12"/>
  <c r="G318" i="10"/>
  <c r="D317" i="10"/>
  <c r="C317" i="10"/>
  <c r="AM317" i="1"/>
  <c r="F313" i="12"/>
  <c r="G317" i="10"/>
  <c r="D316" i="10"/>
  <c r="C316" i="10"/>
  <c r="AN316" i="1"/>
  <c r="AM316" i="1"/>
  <c r="F312" i="12"/>
  <c r="G316" i="10"/>
  <c r="D315" i="10"/>
  <c r="C315" i="10"/>
  <c r="AN315" i="1"/>
  <c r="AM315" i="1"/>
  <c r="F311" i="12"/>
  <c r="G315" i="10"/>
  <c r="D314" i="10"/>
  <c r="C314" i="10"/>
  <c r="AN314" i="1"/>
  <c r="AM314" i="1"/>
  <c r="F310" i="12"/>
  <c r="G314" i="10"/>
  <c r="D313" i="10"/>
  <c r="C313" i="10"/>
  <c r="AN313" i="1"/>
  <c r="AM313" i="1"/>
  <c r="F309" i="12"/>
  <c r="G313" i="10"/>
  <c r="D312" i="10"/>
  <c r="C312" i="10"/>
  <c r="AN312" i="1"/>
  <c r="AM312" i="1"/>
  <c r="F308" i="12"/>
  <c r="G312" i="10"/>
  <c r="D311" i="10"/>
  <c r="C311" i="10"/>
  <c r="AN311" i="1"/>
  <c r="AM311" i="1"/>
  <c r="F307" i="12"/>
  <c r="G311" i="10"/>
  <c r="D310" i="10"/>
  <c r="C310" i="10"/>
  <c r="AN310" i="1"/>
  <c r="AM310" i="1"/>
  <c r="F306" i="12"/>
  <c r="G310" i="10"/>
  <c r="D309" i="10"/>
  <c r="C309" i="10"/>
  <c r="AN309" i="1"/>
  <c r="AM309" i="1"/>
  <c r="F305" i="12"/>
  <c r="G309" i="10"/>
  <c r="D308" i="10"/>
  <c r="C308" i="10"/>
  <c r="AM308" i="1"/>
  <c r="F304" i="12"/>
  <c r="G308" i="10"/>
  <c r="D307" i="10"/>
  <c r="C307" i="10"/>
  <c r="AN307" i="1"/>
  <c r="AM307" i="1"/>
  <c r="F303" i="12"/>
  <c r="G307" i="10"/>
  <c r="D306" i="10"/>
  <c r="C306" i="10"/>
  <c r="F302" i="12"/>
  <c r="G306" i="10"/>
  <c r="D305" i="10"/>
  <c r="C305" i="10"/>
  <c r="AN305" i="1"/>
  <c r="AM305" i="1"/>
  <c r="F301" i="12"/>
  <c r="G305" i="10"/>
  <c r="D304" i="10"/>
  <c r="C304" i="10"/>
  <c r="AN304" i="1"/>
  <c r="AM304" i="1"/>
  <c r="F300" i="12"/>
  <c r="G304" i="10"/>
  <c r="D303" i="10"/>
  <c r="C303" i="10"/>
  <c r="AN303" i="1"/>
  <c r="AM303" i="1"/>
  <c r="F299" i="12"/>
  <c r="G303" i="10"/>
  <c r="D302" i="10"/>
  <c r="C302" i="10"/>
  <c r="F298" i="12"/>
  <c r="G302" i="10"/>
  <c r="D301" i="10"/>
  <c r="C301" i="10"/>
  <c r="AN301" i="1"/>
  <c r="AM301" i="1"/>
  <c r="F297" i="12"/>
  <c r="G301" i="10"/>
  <c r="D300" i="10"/>
  <c r="C300" i="10"/>
  <c r="AN300" i="1"/>
  <c r="AM300" i="1"/>
  <c r="F296" i="12"/>
  <c r="G300" i="10"/>
  <c r="D299" i="10"/>
  <c r="C299" i="10"/>
  <c r="AM299" i="1"/>
  <c r="F295" i="12"/>
  <c r="G299" i="10"/>
  <c r="D298" i="10"/>
  <c r="C298" i="10"/>
  <c r="AN298" i="1"/>
  <c r="AM298" i="1"/>
  <c r="F294" i="12"/>
  <c r="G298" i="10"/>
  <c r="D297" i="10"/>
  <c r="C297" i="10"/>
  <c r="AN297" i="1"/>
  <c r="AM297" i="1"/>
  <c r="F293" i="12"/>
  <c r="G297" i="10"/>
  <c r="D296" i="10"/>
  <c r="C296" i="10"/>
  <c r="AN296" i="1"/>
  <c r="AM296" i="1"/>
  <c r="F292" i="12"/>
  <c r="G296" i="10"/>
  <c r="D295" i="10"/>
  <c r="C295" i="10"/>
  <c r="AN295" i="1"/>
  <c r="AM295" i="1"/>
  <c r="F291" i="12"/>
  <c r="G295" i="10"/>
  <c r="D294" i="10"/>
  <c r="C294" i="10"/>
  <c r="AN294" i="1"/>
  <c r="AM294" i="1"/>
  <c r="F290" i="12"/>
  <c r="G294" i="10"/>
  <c r="D293" i="10"/>
  <c r="C293" i="10"/>
  <c r="AN293" i="1"/>
  <c r="AM293" i="1"/>
  <c r="F289" i="12"/>
  <c r="G293" i="10"/>
  <c r="D292" i="10"/>
  <c r="C292" i="10"/>
  <c r="AN292" i="1"/>
  <c r="AM292" i="1"/>
  <c r="F288" i="12"/>
  <c r="G292" i="10"/>
  <c r="D291" i="10"/>
  <c r="C291" i="10"/>
  <c r="AM291" i="1"/>
  <c r="F287" i="12"/>
  <c r="G291" i="10"/>
  <c r="D290" i="10"/>
  <c r="C290" i="10"/>
  <c r="AN290" i="1"/>
  <c r="AM290" i="1"/>
  <c r="F286" i="12"/>
  <c r="G290" i="10"/>
  <c r="D289" i="10"/>
  <c r="C289" i="10"/>
  <c r="AN289" i="1"/>
  <c r="AM289" i="1"/>
  <c r="F285" i="12"/>
  <c r="G289" i="10"/>
  <c r="D288" i="10"/>
  <c r="C288" i="10"/>
  <c r="AN288" i="1"/>
  <c r="AM288" i="1"/>
  <c r="F284" i="12"/>
  <c r="G288" i="10"/>
  <c r="D287" i="10"/>
  <c r="C287" i="10"/>
  <c r="AN287" i="1"/>
  <c r="AM287" i="1"/>
  <c r="F283" i="12"/>
  <c r="G287" i="10"/>
  <c r="D286" i="10"/>
  <c r="C286" i="10"/>
  <c r="AN286" i="1"/>
  <c r="AM286" i="1"/>
  <c r="F282" i="12"/>
  <c r="G286" i="10"/>
  <c r="D285" i="10"/>
  <c r="C285" i="10"/>
  <c r="AN285" i="1"/>
  <c r="AM285" i="1"/>
  <c r="F281" i="12"/>
  <c r="G285" i="10"/>
  <c r="D284" i="10"/>
  <c r="C284" i="10"/>
  <c r="AN284" i="1"/>
  <c r="AM284" i="1"/>
  <c r="F280" i="12"/>
  <c r="G284" i="10"/>
  <c r="D283" i="10"/>
  <c r="C283" i="10"/>
  <c r="AN283" i="1"/>
  <c r="AM283" i="1"/>
  <c r="F279" i="12"/>
  <c r="G283" i="10"/>
  <c r="D282" i="10"/>
  <c r="C282" i="10"/>
  <c r="AM282" i="1"/>
  <c r="F278" i="12"/>
  <c r="G282" i="10"/>
  <c r="D281" i="10"/>
  <c r="C281" i="10"/>
  <c r="AN281" i="1"/>
  <c r="AM281" i="1"/>
  <c r="F277" i="12"/>
  <c r="G281" i="10"/>
  <c r="D280" i="10"/>
  <c r="C280" i="10"/>
  <c r="AN280" i="1"/>
  <c r="F276" i="12"/>
  <c r="G280" i="10"/>
  <c r="D279" i="10"/>
  <c r="C279" i="10"/>
  <c r="AN279" i="1"/>
  <c r="AM279" i="1"/>
  <c r="F275" i="12"/>
  <c r="G279" i="10"/>
  <c r="M278" i="10"/>
  <c r="D278" i="10"/>
  <c r="C278" i="10"/>
  <c r="AN278" i="1"/>
  <c r="AM278" i="1"/>
  <c r="F274" i="12"/>
  <c r="G278" i="10"/>
  <c r="D277" i="10"/>
  <c r="C277" i="10"/>
  <c r="AN277" i="1"/>
  <c r="AM277" i="1"/>
  <c r="F273" i="12"/>
  <c r="G277" i="10"/>
  <c r="D276" i="10"/>
  <c r="C276" i="10"/>
  <c r="AM276" i="1"/>
  <c r="F272" i="12"/>
  <c r="G276" i="10"/>
  <c r="D275" i="10"/>
  <c r="C275" i="10"/>
  <c r="AN275" i="1"/>
  <c r="AM275" i="1"/>
  <c r="F271" i="12"/>
  <c r="G275" i="10"/>
  <c r="D274" i="10"/>
  <c r="C274" i="10"/>
  <c r="AM274" i="1"/>
  <c r="F270" i="12"/>
  <c r="G274" i="10"/>
  <c r="D273" i="10"/>
  <c r="C273" i="10"/>
  <c r="AN273" i="1"/>
  <c r="AM273" i="1"/>
  <c r="F269" i="12"/>
  <c r="G273" i="10"/>
  <c r="D272" i="10"/>
  <c r="C272" i="10"/>
  <c r="AN272" i="1"/>
  <c r="AM272" i="1"/>
  <c r="F268" i="12"/>
  <c r="G272" i="10"/>
  <c r="D271" i="10"/>
  <c r="C271" i="10"/>
  <c r="AN271" i="1"/>
  <c r="F267" i="12"/>
  <c r="G271" i="10"/>
  <c r="D270" i="10"/>
  <c r="C270" i="10"/>
  <c r="AM270" i="1"/>
  <c r="F266" i="12"/>
  <c r="G270" i="10"/>
  <c r="D269" i="10"/>
  <c r="C269" i="10"/>
  <c r="AN269" i="1"/>
  <c r="AM269" i="1"/>
  <c r="F265" i="12"/>
  <c r="G269" i="10"/>
  <c r="D268" i="10"/>
  <c r="C268" i="10"/>
  <c r="AN268" i="1"/>
  <c r="AM268" i="1"/>
  <c r="F264" i="12"/>
  <c r="G268" i="10"/>
  <c r="D267" i="10"/>
  <c r="C267" i="10"/>
  <c r="AN267" i="1"/>
  <c r="AM267" i="1"/>
  <c r="F263" i="12"/>
  <c r="G267" i="10"/>
  <c r="D266" i="10"/>
  <c r="C266" i="10"/>
  <c r="AN266" i="1"/>
  <c r="AM266" i="1"/>
  <c r="F262" i="12"/>
  <c r="G266" i="10"/>
  <c r="D265" i="10"/>
  <c r="C265" i="10"/>
  <c r="AN265" i="1"/>
  <c r="AM265" i="1"/>
  <c r="F261" i="12"/>
  <c r="G265" i="10"/>
  <c r="D264" i="10"/>
  <c r="C264" i="10"/>
  <c r="AM264" i="1"/>
  <c r="F260" i="12"/>
  <c r="G264" i="10"/>
  <c r="D263" i="10"/>
  <c r="C263" i="10"/>
  <c r="AN263" i="1"/>
  <c r="AM263" i="1"/>
  <c r="F259" i="12"/>
  <c r="G263" i="10"/>
  <c r="D262" i="10"/>
  <c r="C262" i="10"/>
  <c r="AN262" i="1"/>
  <c r="AM262" i="1"/>
  <c r="F258" i="12"/>
  <c r="G262" i="10"/>
  <c r="D261" i="10"/>
  <c r="C261" i="10"/>
  <c r="AN261" i="1"/>
  <c r="AM261" i="1"/>
  <c r="F257" i="12"/>
  <c r="G261" i="10"/>
  <c r="D260" i="10"/>
  <c r="C260" i="10"/>
  <c r="AN260" i="1"/>
  <c r="AM260" i="1"/>
  <c r="F256" i="12"/>
  <c r="G260" i="10"/>
  <c r="D259" i="10"/>
  <c r="C259" i="10"/>
  <c r="AN259" i="1"/>
  <c r="AM259" i="1"/>
  <c r="F255" i="12"/>
  <c r="G259" i="10"/>
  <c r="D258" i="10"/>
  <c r="C258" i="10"/>
  <c r="AN258" i="1"/>
  <c r="AM258" i="1"/>
  <c r="F254" i="12"/>
  <c r="G258" i="10"/>
  <c r="D257" i="10"/>
  <c r="C257" i="10"/>
  <c r="AN257" i="1"/>
  <c r="F253" i="12"/>
  <c r="G257" i="10"/>
  <c r="D256" i="10"/>
  <c r="C256" i="10"/>
  <c r="AN256" i="1"/>
  <c r="F252" i="12"/>
  <c r="G256" i="10"/>
  <c r="D255" i="10"/>
  <c r="C255" i="10"/>
  <c r="AN255" i="1"/>
  <c r="AM255" i="1"/>
  <c r="F251" i="12"/>
  <c r="G255" i="10"/>
  <c r="D254" i="10"/>
  <c r="C254" i="10"/>
  <c r="AN254" i="1"/>
  <c r="F250" i="12"/>
  <c r="G254" i="10"/>
  <c r="D253" i="10"/>
  <c r="C253" i="10"/>
  <c r="AN253" i="1"/>
  <c r="F249" i="12"/>
  <c r="G253" i="10"/>
  <c r="D252" i="10"/>
  <c r="C252" i="10"/>
  <c r="AN252" i="1"/>
  <c r="AM252" i="1"/>
  <c r="F248" i="12"/>
  <c r="G252" i="10"/>
  <c r="D251" i="10"/>
  <c r="C251" i="10"/>
  <c r="AN251" i="1"/>
  <c r="F247" i="12"/>
  <c r="G251" i="10"/>
  <c r="D250" i="10"/>
  <c r="C250" i="10"/>
  <c r="AN250" i="1"/>
  <c r="AM250" i="1"/>
  <c r="F246" i="12"/>
  <c r="G250" i="10"/>
  <c r="D249" i="10"/>
  <c r="C249" i="10"/>
  <c r="AN249" i="1"/>
  <c r="AM249" i="1"/>
  <c r="F245" i="12"/>
  <c r="G249" i="10"/>
  <c r="D248" i="10"/>
  <c r="C248" i="10"/>
  <c r="AN248" i="1"/>
  <c r="AM248" i="1"/>
  <c r="F244" i="12"/>
  <c r="G248" i="10"/>
  <c r="M247" i="10"/>
  <c r="D247" i="10"/>
  <c r="C247" i="10"/>
  <c r="AN247" i="1"/>
  <c r="AM247" i="1"/>
  <c r="F243" i="12"/>
  <c r="G247" i="10"/>
  <c r="D246" i="10"/>
  <c r="C246" i="10"/>
  <c r="AN246" i="1"/>
  <c r="AM246" i="1"/>
  <c r="F242" i="12"/>
  <c r="G246" i="10"/>
  <c r="D245" i="10"/>
  <c r="C245" i="10"/>
  <c r="AN245" i="1"/>
  <c r="AM245" i="1"/>
  <c r="F241" i="12"/>
  <c r="G245" i="10"/>
  <c r="D244" i="10"/>
  <c r="C244" i="10"/>
  <c r="AN244" i="1"/>
  <c r="F240" i="12"/>
  <c r="G244" i="10"/>
  <c r="D243" i="10"/>
  <c r="C243" i="10"/>
  <c r="AN243" i="1"/>
  <c r="AM243" i="1"/>
  <c r="F239" i="12"/>
  <c r="G243" i="10"/>
  <c r="D242" i="10"/>
  <c r="C242" i="10"/>
  <c r="AN242" i="1"/>
  <c r="AM242" i="1"/>
  <c r="F238" i="12"/>
  <c r="G242" i="10"/>
  <c r="D241" i="10"/>
  <c r="C241" i="10"/>
  <c r="AN241" i="1"/>
  <c r="AM241" i="1"/>
  <c r="F237" i="12"/>
  <c r="G241" i="10"/>
  <c r="D240" i="10"/>
  <c r="C240" i="10"/>
  <c r="AN240" i="1"/>
  <c r="AM240" i="1"/>
  <c r="F236" i="12"/>
  <c r="G240" i="10"/>
  <c r="D239" i="10"/>
  <c r="C239" i="10"/>
  <c r="AN239" i="1"/>
  <c r="AM239" i="1"/>
  <c r="F235" i="12"/>
  <c r="G239" i="10"/>
  <c r="M238" i="10"/>
  <c r="D238" i="10"/>
  <c r="C238" i="10"/>
  <c r="AN238" i="1"/>
  <c r="AM238" i="1"/>
  <c r="F234" i="12"/>
  <c r="G238" i="10"/>
  <c r="D237" i="10"/>
  <c r="C237" i="10"/>
  <c r="AN237" i="1"/>
  <c r="AM237" i="1"/>
  <c r="F233" i="12"/>
  <c r="G237" i="10"/>
  <c r="D236" i="10"/>
  <c r="C236" i="10"/>
  <c r="AN236" i="1"/>
  <c r="AM236" i="1"/>
  <c r="F232" i="12"/>
  <c r="G236" i="10"/>
  <c r="M235" i="10"/>
  <c r="D235" i="10"/>
  <c r="C235" i="10"/>
  <c r="AN235" i="1"/>
  <c r="AM235" i="1"/>
  <c r="F231" i="12"/>
  <c r="G235" i="10"/>
  <c r="D234" i="10"/>
  <c r="C234" i="10"/>
  <c r="AN234" i="1"/>
  <c r="AM234" i="1"/>
  <c r="F230" i="12"/>
  <c r="G234" i="10"/>
  <c r="D233" i="10"/>
  <c r="C233" i="10"/>
  <c r="AN233" i="1"/>
  <c r="AM233" i="1"/>
  <c r="F229" i="12"/>
  <c r="G233" i="10"/>
  <c r="D232" i="10"/>
  <c r="C232" i="10"/>
  <c r="AN232" i="1"/>
  <c r="AM232" i="1"/>
  <c r="F228" i="12"/>
  <c r="G232" i="10"/>
  <c r="D231" i="10"/>
  <c r="C231" i="10"/>
  <c r="F227" i="12"/>
  <c r="G231" i="10"/>
  <c r="D230" i="10"/>
  <c r="C230" i="10"/>
  <c r="AM230" i="1"/>
  <c r="F226" i="12"/>
  <c r="G230" i="10"/>
  <c r="D229" i="10"/>
  <c r="C229" i="10"/>
  <c r="AN229" i="1"/>
  <c r="AM229" i="1"/>
  <c r="F225" i="12"/>
  <c r="G229" i="10"/>
  <c r="D228" i="10"/>
  <c r="C228" i="10"/>
  <c r="AN228" i="1"/>
  <c r="AM228" i="1"/>
  <c r="F224" i="12"/>
  <c r="G228" i="10"/>
  <c r="D227" i="10"/>
  <c r="C227" i="10"/>
  <c r="AN227" i="1"/>
  <c r="AM227" i="1"/>
  <c r="F223" i="12"/>
  <c r="G227" i="10"/>
  <c r="M226" i="10"/>
  <c r="D226" i="10"/>
  <c r="C226" i="10"/>
  <c r="AN226" i="1"/>
  <c r="AM226" i="1"/>
  <c r="F222" i="12"/>
  <c r="G226" i="10"/>
  <c r="D225" i="10"/>
  <c r="C225" i="10"/>
  <c r="AN225" i="1"/>
  <c r="AM225" i="1"/>
  <c r="F221" i="12"/>
  <c r="G225" i="10"/>
  <c r="D224" i="10"/>
  <c r="C224" i="10"/>
  <c r="AM224" i="1"/>
  <c r="F220" i="12"/>
  <c r="G224" i="10"/>
  <c r="M223" i="10"/>
  <c r="D223" i="10"/>
  <c r="C223" i="10"/>
  <c r="AN223" i="1"/>
  <c r="AM223" i="1"/>
  <c r="F219" i="12"/>
  <c r="G223" i="10"/>
  <c r="M222" i="10"/>
  <c r="D222" i="10"/>
  <c r="C222" i="10"/>
  <c r="AM222" i="1"/>
  <c r="F218" i="12"/>
  <c r="G222" i="10"/>
  <c r="D221" i="10"/>
  <c r="C221" i="10"/>
  <c r="AN221" i="1"/>
  <c r="AM221" i="1"/>
  <c r="F217" i="12"/>
  <c r="G221" i="10"/>
  <c r="D220" i="10"/>
  <c r="C220" i="10"/>
  <c r="F216" i="12"/>
  <c r="G220" i="10"/>
  <c r="M219" i="10"/>
  <c r="D219" i="10"/>
  <c r="C219" i="10"/>
  <c r="AM219" i="1"/>
  <c r="F215" i="12"/>
  <c r="G219" i="10"/>
  <c r="D218" i="10"/>
  <c r="C218" i="10"/>
  <c r="AM218" i="1"/>
  <c r="F214" i="12"/>
  <c r="G218" i="10"/>
  <c r="D217" i="10"/>
  <c r="C217" i="10"/>
  <c r="AN217" i="1"/>
  <c r="AM217" i="1"/>
  <c r="F213" i="12"/>
  <c r="G217" i="10"/>
  <c r="D216" i="10"/>
  <c r="C216" i="10"/>
  <c r="AM216" i="1"/>
  <c r="F212" i="12"/>
  <c r="G216" i="10"/>
  <c r="D215" i="10"/>
  <c r="C215" i="10"/>
  <c r="AN215" i="1"/>
  <c r="AM215" i="1"/>
  <c r="F211" i="12"/>
  <c r="G215" i="10"/>
  <c r="D214" i="10"/>
  <c r="C214" i="10"/>
  <c r="AN214" i="1"/>
  <c r="AM214" i="1"/>
  <c r="F210" i="12"/>
  <c r="G214" i="10"/>
  <c r="D213" i="10"/>
  <c r="C213" i="10"/>
  <c r="AN213" i="1"/>
  <c r="AM213" i="1"/>
  <c r="F209" i="12"/>
  <c r="G213" i="10"/>
  <c r="D212" i="10"/>
  <c r="C212" i="10"/>
  <c r="AN212" i="1"/>
  <c r="AM212" i="1"/>
  <c r="F208" i="12"/>
  <c r="G212" i="10"/>
  <c r="D211" i="10"/>
  <c r="C211" i="10"/>
  <c r="AN211" i="1"/>
  <c r="AM211" i="1"/>
  <c r="F207" i="12"/>
  <c r="G211" i="10"/>
  <c r="M210" i="10"/>
  <c r="D210" i="10"/>
  <c r="C210" i="10"/>
  <c r="F206" i="12"/>
  <c r="G210" i="10"/>
  <c r="D209" i="10"/>
  <c r="C209" i="10"/>
  <c r="F205" i="12"/>
  <c r="G209" i="10"/>
  <c r="D208" i="10"/>
  <c r="C208" i="10"/>
  <c r="AN208" i="1"/>
  <c r="AM208" i="1"/>
  <c r="F204" i="12"/>
  <c r="G208" i="10"/>
  <c r="M207" i="10"/>
  <c r="D207" i="10"/>
  <c r="C207" i="10"/>
  <c r="AM207" i="1"/>
  <c r="F203" i="12"/>
  <c r="G207" i="10"/>
  <c r="D206" i="10"/>
  <c r="C206" i="10"/>
  <c r="AN206" i="1"/>
  <c r="AM206" i="1"/>
  <c r="F202" i="12"/>
  <c r="G206" i="10"/>
  <c r="D205" i="10"/>
  <c r="C205" i="10"/>
  <c r="AN205" i="1"/>
  <c r="AM205" i="1"/>
  <c r="F201" i="12"/>
  <c r="G205" i="10"/>
  <c r="D204" i="10"/>
  <c r="C204" i="10"/>
  <c r="AM204" i="1"/>
  <c r="F200" i="12"/>
  <c r="G204" i="10"/>
  <c r="D203" i="10"/>
  <c r="C203" i="10"/>
  <c r="AN203" i="1"/>
  <c r="AM203" i="1"/>
  <c r="F199" i="12"/>
  <c r="G203" i="10"/>
  <c r="D202" i="10"/>
  <c r="C202" i="10"/>
  <c r="AN202" i="1"/>
  <c r="AM202" i="1"/>
  <c r="F198" i="12"/>
  <c r="G202" i="10"/>
  <c r="D201" i="10"/>
  <c r="C201" i="10"/>
  <c r="AM201" i="1"/>
  <c r="F197" i="12"/>
  <c r="G201" i="10"/>
  <c r="D200" i="10"/>
  <c r="C200" i="10"/>
  <c r="AN200" i="1"/>
  <c r="AM200" i="1"/>
  <c r="F196" i="12"/>
  <c r="G200" i="10"/>
  <c r="D199" i="10"/>
  <c r="C199" i="10"/>
  <c r="AN199" i="1"/>
  <c r="AM199" i="1"/>
  <c r="F195" i="12"/>
  <c r="G199" i="10"/>
  <c r="D198" i="10"/>
  <c r="C198" i="10"/>
  <c r="AM198" i="1"/>
  <c r="F194" i="12"/>
  <c r="G198" i="10"/>
  <c r="D197" i="10"/>
  <c r="C197" i="10"/>
  <c r="AN197" i="1"/>
  <c r="AM197" i="1"/>
  <c r="F193" i="12"/>
  <c r="G197" i="10"/>
  <c r="D196" i="10"/>
  <c r="C196" i="10"/>
  <c r="AN196" i="1"/>
  <c r="AM196" i="1"/>
  <c r="F192" i="12"/>
  <c r="G196" i="10"/>
  <c r="D195" i="10"/>
  <c r="C195" i="10"/>
  <c r="AM195" i="1"/>
  <c r="F191" i="12"/>
  <c r="G195" i="10"/>
  <c r="D194" i="10"/>
  <c r="C194" i="10"/>
  <c r="AN194" i="1"/>
  <c r="AM194" i="1"/>
  <c r="F190" i="12"/>
  <c r="G194" i="10"/>
  <c r="D193" i="10"/>
  <c r="C193" i="10"/>
  <c r="AN193" i="1"/>
  <c r="AM193" i="1"/>
  <c r="F189" i="12"/>
  <c r="G193" i="10"/>
  <c r="D192" i="10"/>
  <c r="C192" i="10"/>
  <c r="AM192" i="1"/>
  <c r="F188" i="12"/>
  <c r="G192" i="10"/>
  <c r="D191" i="10"/>
  <c r="C191" i="10"/>
  <c r="AN191" i="1"/>
  <c r="AM191" i="1"/>
  <c r="F187" i="12"/>
  <c r="G191" i="10"/>
  <c r="D190" i="10"/>
  <c r="C190" i="10"/>
  <c r="AN190" i="1"/>
  <c r="AM190" i="1"/>
  <c r="F186" i="12"/>
  <c r="G190" i="10"/>
  <c r="D189" i="10"/>
  <c r="C189" i="10"/>
  <c r="AM189" i="1"/>
  <c r="F185" i="12"/>
  <c r="G189" i="10"/>
  <c r="D188" i="10"/>
  <c r="C188" i="10"/>
  <c r="AN188" i="1"/>
  <c r="AM188" i="1"/>
  <c r="F184" i="12"/>
  <c r="G188" i="10"/>
  <c r="D187" i="10"/>
  <c r="C187" i="10"/>
  <c r="AN187" i="1"/>
  <c r="AM187" i="1"/>
  <c r="F183" i="12"/>
  <c r="G187" i="10"/>
  <c r="D186" i="10"/>
  <c r="C186" i="10"/>
  <c r="AM186" i="1"/>
  <c r="F182" i="12"/>
  <c r="G186" i="10"/>
  <c r="D185" i="10"/>
  <c r="C185" i="10"/>
  <c r="AN185" i="1"/>
  <c r="AM185" i="1"/>
  <c r="F181" i="12"/>
  <c r="G185" i="10"/>
  <c r="D184" i="10"/>
  <c r="C184" i="10"/>
  <c r="AN184" i="1"/>
  <c r="AM184" i="1"/>
  <c r="F180" i="12"/>
  <c r="G184" i="10"/>
  <c r="D183" i="10"/>
  <c r="C183" i="10"/>
  <c r="AM183" i="1"/>
  <c r="F179" i="12"/>
  <c r="G183" i="10"/>
  <c r="D182" i="10"/>
  <c r="C182" i="10"/>
  <c r="AN182" i="1"/>
  <c r="AM182" i="1"/>
  <c r="F178" i="12"/>
  <c r="G182" i="10"/>
  <c r="D181" i="10"/>
  <c r="C181" i="10"/>
  <c r="AN181" i="1"/>
  <c r="AM181" i="1"/>
  <c r="F177" i="12"/>
  <c r="G181" i="10"/>
  <c r="D180" i="10"/>
  <c r="C180" i="10"/>
  <c r="AM180" i="1"/>
  <c r="F176" i="12"/>
  <c r="G180" i="10"/>
  <c r="D179" i="10"/>
  <c r="C179" i="10"/>
  <c r="AN179" i="1"/>
  <c r="AM179" i="1"/>
  <c r="F175" i="12"/>
  <c r="G179" i="10"/>
  <c r="D178" i="10"/>
  <c r="C178" i="10"/>
  <c r="AN178" i="1"/>
  <c r="AM178" i="1"/>
  <c r="F174" i="12"/>
  <c r="G178" i="10"/>
  <c r="D177" i="10"/>
  <c r="C177" i="10"/>
  <c r="AM177" i="1"/>
  <c r="F173" i="12"/>
  <c r="G177" i="10"/>
  <c r="D176" i="10"/>
  <c r="C176" i="10"/>
  <c r="AM176" i="1"/>
  <c r="F172" i="12"/>
  <c r="G176" i="10"/>
  <c r="M175" i="10"/>
  <c r="D175" i="10"/>
  <c r="C175" i="10"/>
  <c r="AN175" i="1"/>
  <c r="AM175" i="1"/>
  <c r="F171" i="12"/>
  <c r="G175" i="10"/>
  <c r="M174" i="10"/>
  <c r="D174" i="10"/>
  <c r="C174" i="10"/>
  <c r="AN174" i="1"/>
  <c r="F170" i="12"/>
  <c r="G174" i="10"/>
  <c r="D173" i="10"/>
  <c r="C173" i="10"/>
  <c r="AM173" i="1"/>
  <c r="F169" i="12"/>
  <c r="G173" i="10"/>
  <c r="D172" i="10"/>
  <c r="C172" i="10"/>
  <c r="AN172" i="1"/>
  <c r="AM172" i="1"/>
  <c r="F168" i="12"/>
  <c r="G172" i="10"/>
  <c r="M171" i="10"/>
  <c r="D171" i="10"/>
  <c r="C171" i="10"/>
  <c r="AN171" i="1"/>
  <c r="F167" i="12"/>
  <c r="G171" i="10"/>
  <c r="D170" i="10"/>
  <c r="C170" i="10"/>
  <c r="AM170" i="1"/>
  <c r="F166" i="12"/>
  <c r="G170" i="10"/>
  <c r="D169" i="10"/>
  <c r="C169" i="10"/>
  <c r="AN169" i="1"/>
  <c r="AM169" i="1"/>
  <c r="F165" i="12"/>
  <c r="G169" i="10"/>
  <c r="M168" i="10"/>
  <c r="D168" i="10"/>
  <c r="C168" i="10"/>
  <c r="AN168" i="1"/>
  <c r="AM168" i="1"/>
  <c r="F164" i="12"/>
  <c r="G168" i="10"/>
  <c r="D167" i="10"/>
  <c r="C167" i="10"/>
  <c r="AN167" i="1"/>
  <c r="AM167" i="1"/>
  <c r="F163" i="12"/>
  <c r="G167" i="10"/>
  <c r="D166" i="10"/>
  <c r="C166" i="10"/>
  <c r="AN166" i="1"/>
  <c r="AM166" i="1"/>
  <c r="F162" i="12"/>
  <c r="G166" i="10"/>
  <c r="M165" i="10"/>
  <c r="D165" i="10"/>
  <c r="C165" i="10"/>
  <c r="AN165" i="1"/>
  <c r="AM165" i="1"/>
  <c r="F161" i="12"/>
  <c r="G165" i="10"/>
  <c r="D164" i="10"/>
  <c r="C164" i="10"/>
  <c r="AN164" i="1"/>
  <c r="AM164" i="1"/>
  <c r="F160" i="12"/>
  <c r="G164" i="10"/>
  <c r="D163" i="10"/>
  <c r="C163" i="10"/>
  <c r="AN163" i="1"/>
  <c r="AM163" i="1"/>
  <c r="F159" i="12"/>
  <c r="G163" i="10"/>
  <c r="M162" i="10"/>
  <c r="D162" i="10"/>
  <c r="C162" i="10"/>
  <c r="AN162" i="1"/>
  <c r="AM162" i="1"/>
  <c r="F158" i="12"/>
  <c r="G162" i="10"/>
  <c r="M161" i="10"/>
  <c r="D161" i="10"/>
  <c r="C161" i="10"/>
  <c r="AN161" i="1"/>
  <c r="AM161" i="1"/>
  <c r="F157" i="12"/>
  <c r="G161" i="10"/>
  <c r="M160" i="10"/>
  <c r="D160" i="10"/>
  <c r="C160" i="10"/>
  <c r="AM160" i="1"/>
  <c r="F156" i="12"/>
  <c r="G160" i="10"/>
  <c r="D159" i="10"/>
  <c r="C159" i="10"/>
  <c r="AM159" i="1"/>
  <c r="F155" i="12"/>
  <c r="G159" i="10"/>
  <c r="D158" i="10"/>
  <c r="C158" i="10"/>
  <c r="AN158" i="1"/>
  <c r="AM158" i="1"/>
  <c r="F154" i="12"/>
  <c r="G158" i="10"/>
  <c r="D157" i="10"/>
  <c r="C157" i="10"/>
  <c r="AM157" i="1"/>
  <c r="F153" i="12"/>
  <c r="G157" i="10"/>
  <c r="D156" i="10"/>
  <c r="C156" i="10"/>
  <c r="AN156" i="1"/>
  <c r="AM156" i="1"/>
  <c r="F152" i="12"/>
  <c r="G156" i="10"/>
  <c r="M155" i="10"/>
  <c r="D155" i="10"/>
  <c r="C155" i="10"/>
  <c r="AN155" i="1"/>
  <c r="AM155" i="1"/>
  <c r="F151" i="12"/>
  <c r="G155" i="10"/>
  <c r="D154" i="10"/>
  <c r="C154" i="10"/>
  <c r="AM154" i="1"/>
  <c r="F150" i="12"/>
  <c r="G154" i="10"/>
  <c r="D153" i="10"/>
  <c r="C153" i="10"/>
  <c r="AN153" i="1"/>
  <c r="AM153" i="1"/>
  <c r="F149" i="12"/>
  <c r="G153" i="10"/>
  <c r="M152" i="10"/>
  <c r="D152" i="10"/>
  <c r="C152" i="10"/>
  <c r="AN152" i="1"/>
  <c r="AM152" i="1"/>
  <c r="F148" i="12"/>
  <c r="G152" i="10"/>
  <c r="D151" i="10"/>
  <c r="C151" i="10"/>
  <c r="AM151" i="1"/>
  <c r="F147" i="12"/>
  <c r="G151" i="10"/>
  <c r="D150" i="10"/>
  <c r="C150" i="10"/>
  <c r="AN150" i="1"/>
  <c r="AM150" i="1"/>
  <c r="F146" i="12"/>
  <c r="G150" i="10"/>
  <c r="M149" i="10"/>
  <c r="D149" i="10"/>
  <c r="C149" i="10"/>
  <c r="AN149" i="1"/>
  <c r="AM149" i="1"/>
  <c r="F145" i="12"/>
  <c r="G149" i="10"/>
  <c r="D148" i="10"/>
  <c r="C148" i="10"/>
  <c r="AM148" i="1"/>
  <c r="F144" i="12"/>
  <c r="G148" i="10"/>
  <c r="D147" i="10"/>
  <c r="C147" i="10"/>
  <c r="AN147" i="1"/>
  <c r="AM147" i="1"/>
  <c r="F143" i="12"/>
  <c r="G147" i="10"/>
  <c r="D146" i="10"/>
  <c r="C146" i="10"/>
  <c r="AN146" i="1"/>
  <c r="AM146" i="1"/>
  <c r="F142" i="12"/>
  <c r="G146" i="10"/>
  <c r="D145" i="10"/>
  <c r="C145" i="10"/>
  <c r="AM145" i="1"/>
  <c r="F141" i="12"/>
  <c r="G145" i="10"/>
  <c r="D144" i="10"/>
  <c r="C144" i="10"/>
  <c r="AN144" i="1"/>
  <c r="AM144" i="1"/>
  <c r="F140" i="12"/>
  <c r="G144" i="10"/>
  <c r="D143" i="10"/>
  <c r="C143" i="10"/>
  <c r="AN143" i="1"/>
  <c r="AM143" i="1"/>
  <c r="F139" i="12"/>
  <c r="G143" i="10"/>
  <c r="D142" i="10"/>
  <c r="C142" i="10"/>
  <c r="F138" i="12"/>
  <c r="G142" i="10"/>
  <c r="D141" i="10"/>
  <c r="C141" i="10"/>
  <c r="F137" i="12"/>
  <c r="G141" i="10"/>
  <c r="D140" i="10"/>
  <c r="C140" i="10"/>
  <c r="F136" i="12"/>
  <c r="G140" i="10"/>
  <c r="D139" i="10"/>
  <c r="C139" i="10"/>
  <c r="F135" i="12"/>
  <c r="G139" i="10"/>
  <c r="D138" i="10"/>
  <c r="C138" i="10"/>
  <c r="F134" i="12"/>
  <c r="G138" i="10"/>
  <c r="D137" i="10"/>
  <c r="C137" i="10"/>
  <c r="F133" i="12"/>
  <c r="G137" i="10"/>
  <c r="D136" i="10"/>
  <c r="C136" i="10"/>
  <c r="F132" i="12"/>
  <c r="G136" i="10"/>
  <c r="D135" i="10"/>
  <c r="C135" i="10"/>
  <c r="F131" i="12"/>
  <c r="G135" i="10"/>
  <c r="D134" i="10"/>
  <c r="C134" i="10"/>
  <c r="F130" i="12"/>
  <c r="G134" i="10"/>
  <c r="D133" i="10"/>
  <c r="C133" i="10"/>
  <c r="F129" i="12"/>
  <c r="G133" i="10"/>
  <c r="D132" i="10"/>
  <c r="C132" i="10"/>
  <c r="F128" i="12"/>
  <c r="G132" i="10"/>
  <c r="D131" i="10"/>
  <c r="C131" i="10"/>
  <c r="F127" i="12"/>
  <c r="G131" i="10"/>
  <c r="D130" i="10"/>
  <c r="C130" i="10"/>
  <c r="F126" i="12"/>
  <c r="G130" i="10"/>
  <c r="D129" i="10"/>
  <c r="C129" i="10"/>
  <c r="F125" i="12"/>
  <c r="G129" i="10"/>
  <c r="D128" i="10"/>
  <c r="C128" i="10"/>
  <c r="F124" i="12"/>
  <c r="G128" i="10"/>
  <c r="D127" i="10"/>
  <c r="C127" i="10"/>
  <c r="F123" i="12"/>
  <c r="G127" i="10"/>
  <c r="D126" i="10"/>
  <c r="C126" i="10"/>
  <c r="F122" i="12"/>
  <c r="G126" i="10"/>
  <c r="D125" i="10"/>
  <c r="C125" i="10"/>
  <c r="F121" i="12"/>
  <c r="G125" i="10"/>
  <c r="D124" i="10"/>
  <c r="C124" i="10"/>
  <c r="F120" i="12"/>
  <c r="G124" i="10"/>
  <c r="D123" i="10"/>
  <c r="C123" i="10"/>
  <c r="F119" i="12"/>
  <c r="G123" i="10"/>
  <c r="D122" i="10"/>
  <c r="C122" i="10"/>
  <c r="F118" i="12"/>
  <c r="G122" i="10"/>
  <c r="D121" i="10"/>
  <c r="C121" i="10"/>
  <c r="F117" i="12"/>
  <c r="G121" i="10"/>
  <c r="D120" i="10"/>
  <c r="C120" i="10"/>
  <c r="F116" i="12"/>
  <c r="G120" i="10"/>
  <c r="D119" i="10"/>
  <c r="C119" i="10"/>
  <c r="F115" i="12"/>
  <c r="G119" i="10"/>
  <c r="D118" i="10"/>
  <c r="C118" i="10"/>
  <c r="F114" i="12"/>
  <c r="G118" i="10"/>
  <c r="D117" i="10"/>
  <c r="C117" i="10"/>
  <c r="F113" i="12"/>
  <c r="G117" i="10"/>
  <c r="D116" i="10"/>
  <c r="C116" i="10"/>
  <c r="F112" i="12"/>
  <c r="G116" i="10"/>
  <c r="D115" i="10"/>
  <c r="C115" i="10"/>
  <c r="F111" i="12"/>
  <c r="G115" i="10"/>
  <c r="D114" i="10"/>
  <c r="C114" i="10"/>
  <c r="F110" i="12"/>
  <c r="G114" i="10"/>
  <c r="D113" i="10"/>
  <c r="C113" i="10"/>
  <c r="F109" i="12"/>
  <c r="G113" i="10"/>
  <c r="D112" i="10"/>
  <c r="C112" i="10"/>
  <c r="F108" i="12"/>
  <c r="G112" i="10"/>
  <c r="D111" i="10"/>
  <c r="C111" i="10"/>
  <c r="F107" i="12"/>
  <c r="G111" i="10"/>
  <c r="D110" i="10"/>
  <c r="C110" i="10"/>
  <c r="F106" i="12"/>
  <c r="G110" i="10"/>
  <c r="D109" i="10"/>
  <c r="C109" i="10"/>
  <c r="F105" i="12"/>
  <c r="G109" i="10"/>
  <c r="D108" i="10"/>
  <c r="C108" i="10"/>
  <c r="F104" i="12"/>
  <c r="G108" i="10"/>
  <c r="D107" i="10"/>
  <c r="C107" i="10"/>
  <c r="F103" i="12"/>
  <c r="G107" i="10"/>
  <c r="D106" i="10"/>
  <c r="C106" i="10"/>
  <c r="F102" i="12"/>
  <c r="G106" i="10"/>
  <c r="D105" i="10"/>
  <c r="C105" i="10"/>
  <c r="F101" i="12"/>
  <c r="G105" i="10"/>
  <c r="D104" i="10"/>
  <c r="C104" i="10"/>
  <c r="F100" i="12"/>
  <c r="G104" i="10"/>
  <c r="D103" i="10"/>
  <c r="C103" i="10"/>
  <c r="F99" i="12"/>
  <c r="G103" i="10"/>
  <c r="D102" i="10"/>
  <c r="C102" i="10"/>
  <c r="F98" i="12"/>
  <c r="G102" i="10"/>
  <c r="D101" i="10"/>
  <c r="C101" i="10"/>
  <c r="F97" i="12"/>
  <c r="G101" i="10"/>
  <c r="D100" i="10"/>
  <c r="C100" i="10"/>
  <c r="F96" i="12"/>
  <c r="G100" i="10"/>
  <c r="D99" i="10"/>
  <c r="C99" i="10"/>
  <c r="F95" i="12"/>
  <c r="G99" i="10"/>
  <c r="D98" i="10"/>
  <c r="C98" i="10"/>
  <c r="F94" i="12"/>
  <c r="G98" i="10"/>
  <c r="D97" i="10"/>
  <c r="C97" i="10"/>
  <c r="F93" i="12"/>
  <c r="G97" i="10"/>
  <c r="D96" i="10"/>
  <c r="C96" i="10"/>
  <c r="F92" i="12"/>
  <c r="G96" i="10"/>
  <c r="D95" i="10"/>
  <c r="C95" i="10"/>
  <c r="F91" i="12"/>
  <c r="G95" i="10"/>
  <c r="D94" i="10"/>
  <c r="C94" i="10"/>
  <c r="F90" i="12"/>
  <c r="G94" i="10"/>
  <c r="D93" i="10"/>
  <c r="C93" i="10"/>
  <c r="F89" i="12"/>
  <c r="G93" i="10"/>
  <c r="D92" i="10"/>
  <c r="C92" i="10"/>
  <c r="F88" i="12"/>
  <c r="G92" i="10"/>
  <c r="D91" i="10"/>
  <c r="C91" i="10"/>
  <c r="F87" i="12"/>
  <c r="G91" i="10"/>
  <c r="D90" i="10"/>
  <c r="C90" i="10"/>
  <c r="F86" i="12"/>
  <c r="G90" i="10"/>
  <c r="D89" i="10"/>
  <c r="C89" i="10"/>
  <c r="F85" i="12"/>
  <c r="G89" i="10"/>
  <c r="D88" i="10"/>
  <c r="C88" i="10"/>
  <c r="F84" i="12"/>
  <c r="G88" i="10"/>
  <c r="D87" i="10"/>
  <c r="C87" i="10"/>
  <c r="F83" i="12"/>
  <c r="G87" i="10"/>
  <c r="D86" i="10"/>
  <c r="C86" i="10"/>
  <c r="F82" i="12"/>
  <c r="G86" i="10"/>
  <c r="D85" i="10"/>
  <c r="C85" i="10"/>
  <c r="F81" i="12"/>
  <c r="G85" i="10"/>
  <c r="D84" i="10"/>
  <c r="C84" i="10"/>
  <c r="F80" i="12"/>
  <c r="G84" i="10"/>
  <c r="D83" i="10"/>
  <c r="C83" i="10"/>
  <c r="F79" i="12"/>
  <c r="G83" i="10"/>
  <c r="D82" i="10"/>
  <c r="C82" i="10"/>
  <c r="F78" i="12"/>
  <c r="G82" i="10"/>
  <c r="D81" i="10"/>
  <c r="C81" i="10"/>
  <c r="F77" i="12"/>
  <c r="G81" i="10"/>
  <c r="D80" i="10"/>
  <c r="C80" i="10"/>
  <c r="F76" i="12"/>
  <c r="G80" i="10"/>
  <c r="D79" i="10"/>
  <c r="C79" i="10"/>
  <c r="F75" i="12"/>
  <c r="G79" i="10"/>
  <c r="D78" i="10"/>
  <c r="C78" i="10"/>
  <c r="F74" i="12"/>
  <c r="G78" i="10"/>
  <c r="D77" i="10"/>
  <c r="C77" i="10"/>
  <c r="F73" i="12"/>
  <c r="G77" i="10"/>
  <c r="D76" i="10"/>
  <c r="C76" i="10"/>
  <c r="F72" i="12"/>
  <c r="G76" i="10"/>
  <c r="D75" i="10"/>
  <c r="C75" i="10"/>
  <c r="F71" i="12"/>
  <c r="G75" i="10"/>
  <c r="L74" i="10"/>
  <c r="N74" i="10"/>
  <c r="D74" i="10"/>
  <c r="C74" i="10"/>
  <c r="F70" i="12"/>
  <c r="G74" i="10"/>
  <c r="L73" i="10"/>
  <c r="N73" i="10"/>
  <c r="D73" i="10"/>
  <c r="C73" i="10"/>
  <c r="F69" i="12"/>
  <c r="G73" i="10"/>
  <c r="D72" i="10"/>
  <c r="C72" i="10"/>
  <c r="F68" i="12"/>
  <c r="G72" i="10"/>
  <c r="L71" i="10"/>
  <c r="N71" i="10"/>
  <c r="D71" i="10"/>
  <c r="C71" i="10"/>
  <c r="F67" i="12"/>
  <c r="G71" i="10"/>
  <c r="L70" i="10"/>
  <c r="N70" i="10"/>
  <c r="D70" i="10"/>
  <c r="C70" i="10"/>
  <c r="F66" i="12"/>
  <c r="G70" i="10"/>
  <c r="L69" i="10"/>
  <c r="N69" i="10"/>
  <c r="D69" i="10"/>
  <c r="C69" i="10"/>
  <c r="F65" i="12"/>
  <c r="G69" i="10"/>
  <c r="L68" i="10"/>
  <c r="N68" i="10"/>
  <c r="D68" i="10"/>
  <c r="C68" i="10"/>
  <c r="F64" i="12"/>
  <c r="G68" i="10"/>
  <c r="L67" i="10"/>
  <c r="N67" i="10"/>
  <c r="D67" i="10"/>
  <c r="C67" i="10"/>
  <c r="F63" i="12"/>
  <c r="G67" i="10"/>
  <c r="D66" i="10"/>
  <c r="C66" i="10"/>
  <c r="F62" i="12"/>
  <c r="G66" i="10"/>
  <c r="L65" i="10"/>
  <c r="N65" i="10"/>
  <c r="D65" i="10"/>
  <c r="C65" i="10"/>
  <c r="F61" i="12"/>
  <c r="G65" i="10"/>
  <c r="L64" i="10"/>
  <c r="N64" i="10"/>
  <c r="D64" i="10"/>
  <c r="C64" i="10"/>
  <c r="F60" i="12"/>
  <c r="G64" i="10"/>
  <c r="L63" i="10"/>
  <c r="N63" i="10"/>
  <c r="D63" i="10"/>
  <c r="C63" i="10"/>
  <c r="F59" i="12"/>
  <c r="G63" i="10"/>
  <c r="L62" i="10"/>
  <c r="N62" i="10"/>
  <c r="D62" i="10"/>
  <c r="C62" i="10"/>
  <c r="F58" i="12"/>
  <c r="G62" i="10"/>
  <c r="L61" i="10"/>
  <c r="N61" i="10"/>
  <c r="D61" i="10"/>
  <c r="C61" i="10"/>
  <c r="F57" i="12"/>
  <c r="G61" i="10"/>
  <c r="L60" i="10"/>
  <c r="N60" i="10"/>
  <c r="D60" i="10"/>
  <c r="C60" i="10"/>
  <c r="F56" i="12"/>
  <c r="G60" i="10"/>
  <c r="L59" i="10"/>
  <c r="N59" i="10"/>
  <c r="D59" i="10"/>
  <c r="C59" i="10"/>
  <c r="F55" i="12"/>
  <c r="G59" i="10"/>
  <c r="L58" i="10"/>
  <c r="N58" i="10"/>
  <c r="D58" i="10"/>
  <c r="C58" i="10"/>
  <c r="F54" i="12"/>
  <c r="G58" i="10"/>
  <c r="L57" i="10"/>
  <c r="N57" i="10"/>
  <c r="D57" i="10"/>
  <c r="C57" i="10"/>
  <c r="F53" i="12"/>
  <c r="G57" i="10"/>
  <c r="L56" i="10"/>
  <c r="N56" i="10"/>
  <c r="D56" i="10"/>
  <c r="C56" i="10"/>
  <c r="F52" i="12"/>
  <c r="G56" i="10"/>
  <c r="L55" i="10"/>
  <c r="N55" i="10"/>
  <c r="D55" i="10"/>
  <c r="C55" i="10"/>
  <c r="F51" i="12"/>
  <c r="G55" i="10"/>
  <c r="L54" i="10"/>
  <c r="N54" i="10"/>
  <c r="D54" i="10"/>
  <c r="C54" i="10"/>
  <c r="F50" i="12"/>
  <c r="G54" i="10"/>
  <c r="L53" i="10"/>
  <c r="N53" i="10"/>
  <c r="D53" i="10"/>
  <c r="C53" i="10"/>
  <c r="F49" i="12"/>
  <c r="G53" i="10"/>
  <c r="L52" i="10"/>
  <c r="N52" i="10"/>
  <c r="D52" i="10"/>
  <c r="C52" i="10"/>
  <c r="F48" i="12"/>
  <c r="G52" i="10"/>
  <c r="L51" i="10"/>
  <c r="N51" i="10"/>
  <c r="D51" i="10"/>
  <c r="C51" i="10"/>
  <c r="F47" i="12"/>
  <c r="G51" i="10"/>
  <c r="L50" i="10"/>
  <c r="N50" i="10"/>
  <c r="D50" i="10"/>
  <c r="C50" i="10"/>
  <c r="F46" i="12"/>
  <c r="G50" i="10"/>
  <c r="L49" i="10"/>
  <c r="N49" i="10"/>
  <c r="D49" i="10"/>
  <c r="C49" i="10"/>
  <c r="F45" i="12"/>
  <c r="G49" i="10"/>
  <c r="L48" i="10"/>
  <c r="N48" i="10"/>
  <c r="D48" i="10"/>
  <c r="C48" i="10"/>
  <c r="F44" i="12"/>
  <c r="G48" i="10"/>
  <c r="L47" i="10"/>
  <c r="N47" i="10"/>
  <c r="D47" i="10"/>
  <c r="C47" i="10"/>
  <c r="F43" i="12"/>
  <c r="G47" i="10"/>
  <c r="L46" i="10"/>
  <c r="N46" i="10"/>
  <c r="D46" i="10"/>
  <c r="C46" i="10"/>
  <c r="F42" i="12"/>
  <c r="G46" i="10"/>
  <c r="L45" i="10"/>
  <c r="N45" i="10"/>
  <c r="D45" i="10"/>
  <c r="C45" i="10"/>
  <c r="F41" i="12"/>
  <c r="G45" i="10"/>
  <c r="L44" i="10"/>
  <c r="N44" i="10"/>
  <c r="D44" i="10"/>
  <c r="C44" i="10"/>
  <c r="F40" i="12"/>
  <c r="G44" i="10"/>
  <c r="L43" i="10"/>
  <c r="N43" i="10"/>
  <c r="D43" i="10"/>
  <c r="C43" i="10"/>
  <c r="F39" i="12"/>
  <c r="G43" i="10"/>
  <c r="L42" i="10"/>
  <c r="N42" i="10"/>
  <c r="D42" i="10"/>
  <c r="C42" i="10"/>
  <c r="F38" i="12"/>
  <c r="G42" i="10"/>
  <c r="L41" i="10"/>
  <c r="N41" i="10"/>
  <c r="D41" i="10"/>
  <c r="C41" i="10"/>
  <c r="F37" i="12"/>
  <c r="G41" i="10"/>
  <c r="L40" i="10"/>
  <c r="N40" i="10"/>
  <c r="D40" i="10"/>
  <c r="C40" i="10"/>
  <c r="F36" i="12"/>
  <c r="G40" i="10"/>
  <c r="L39" i="10"/>
  <c r="N39" i="10"/>
  <c r="D39" i="10"/>
  <c r="C39" i="10"/>
  <c r="F35" i="12"/>
  <c r="G39" i="10"/>
  <c r="L38" i="10"/>
  <c r="N38" i="10"/>
  <c r="D38" i="10"/>
  <c r="C38" i="10"/>
  <c r="F34" i="12"/>
  <c r="G38" i="10"/>
  <c r="L37" i="10"/>
  <c r="N37" i="10"/>
  <c r="D37" i="10"/>
  <c r="C37" i="10"/>
  <c r="F33" i="12"/>
  <c r="G37" i="10"/>
  <c r="L36" i="10"/>
  <c r="N36" i="10"/>
  <c r="D36" i="10"/>
  <c r="C36" i="10"/>
  <c r="F32" i="12"/>
  <c r="G36" i="10"/>
  <c r="L35" i="10"/>
  <c r="N35" i="10"/>
  <c r="D35" i="10"/>
  <c r="C35" i="10"/>
  <c r="F31" i="12"/>
  <c r="G35" i="10"/>
  <c r="L34" i="10"/>
  <c r="N34" i="10"/>
  <c r="D34" i="10"/>
  <c r="C34" i="10"/>
  <c r="F30" i="12"/>
  <c r="G34" i="10"/>
  <c r="L33" i="10"/>
  <c r="N33" i="10"/>
  <c r="D33" i="10"/>
  <c r="C33" i="10"/>
  <c r="F29" i="12"/>
  <c r="G33" i="10"/>
  <c r="L32" i="10"/>
  <c r="N32" i="10"/>
  <c r="D32" i="10"/>
  <c r="C32" i="10"/>
  <c r="F28" i="12"/>
  <c r="G32" i="10"/>
  <c r="L31" i="10"/>
  <c r="N31" i="10"/>
  <c r="D31" i="10"/>
  <c r="C31" i="10"/>
  <c r="F27" i="12"/>
  <c r="G31" i="10"/>
  <c r="L30" i="10"/>
  <c r="N30" i="10"/>
  <c r="D30" i="10"/>
  <c r="C30" i="10"/>
  <c r="F26" i="12"/>
  <c r="G30" i="10"/>
  <c r="L29" i="10"/>
  <c r="N29" i="10"/>
  <c r="D29" i="10"/>
  <c r="C29" i="10"/>
  <c r="F25" i="12"/>
  <c r="G29" i="10"/>
  <c r="L28" i="10"/>
  <c r="N28" i="10"/>
  <c r="D28" i="10"/>
  <c r="C28" i="10"/>
  <c r="F24" i="12"/>
  <c r="G28" i="10"/>
  <c r="L27" i="10"/>
  <c r="N27" i="10"/>
  <c r="D27" i="10"/>
  <c r="C27" i="10"/>
  <c r="F23" i="12"/>
  <c r="G27" i="10"/>
  <c r="L26" i="10"/>
  <c r="N26" i="10"/>
  <c r="D26" i="10"/>
  <c r="C26" i="10"/>
  <c r="F22" i="12"/>
  <c r="G26" i="10"/>
  <c r="L25" i="10"/>
  <c r="N25" i="10"/>
  <c r="D25" i="10"/>
  <c r="C25" i="10"/>
  <c r="F21" i="12"/>
  <c r="G25" i="10"/>
  <c r="L24" i="10"/>
  <c r="N24" i="10"/>
  <c r="D24" i="10"/>
  <c r="C24" i="10"/>
  <c r="F20" i="12"/>
  <c r="G24" i="10"/>
  <c r="L23" i="10"/>
  <c r="N23" i="10"/>
  <c r="D23" i="10"/>
  <c r="C23" i="10"/>
  <c r="F19" i="12"/>
  <c r="G23" i="10"/>
  <c r="L22" i="10"/>
  <c r="N22" i="10"/>
  <c r="D22" i="10"/>
  <c r="C22" i="10"/>
  <c r="F18" i="12"/>
  <c r="G22" i="10"/>
  <c r="L21" i="10"/>
  <c r="N21" i="10"/>
  <c r="D21" i="10"/>
  <c r="C21" i="10"/>
  <c r="F17" i="12"/>
  <c r="G21" i="10"/>
  <c r="L20" i="10"/>
  <c r="N20" i="10"/>
  <c r="D20" i="10"/>
  <c r="C20" i="10"/>
  <c r="F16" i="12"/>
  <c r="G20" i="10"/>
  <c r="L19" i="10"/>
  <c r="N19" i="10"/>
  <c r="D19" i="10"/>
  <c r="C19" i="10"/>
  <c r="F15" i="12"/>
  <c r="G19" i="10"/>
  <c r="L18" i="10"/>
  <c r="N18" i="10"/>
  <c r="D18" i="10"/>
  <c r="C18" i="10"/>
  <c r="F14" i="12"/>
  <c r="G18" i="10"/>
  <c r="L17" i="10"/>
  <c r="N17" i="10"/>
  <c r="D17" i="10"/>
  <c r="C17" i="10"/>
  <c r="F13" i="12"/>
  <c r="G17" i="10"/>
  <c r="L16" i="10"/>
  <c r="N16" i="10"/>
  <c r="D16" i="10"/>
  <c r="C16" i="10"/>
  <c r="F12" i="12"/>
  <c r="G16" i="10"/>
  <c r="L15" i="10"/>
  <c r="N15" i="10"/>
  <c r="D15" i="10"/>
  <c r="C15" i="10"/>
  <c r="F11" i="12"/>
  <c r="G15" i="10"/>
  <c r="L14" i="10"/>
  <c r="N14" i="10"/>
  <c r="D14" i="10"/>
  <c r="C14" i="10"/>
  <c r="F10" i="12"/>
  <c r="G14" i="10"/>
  <c r="L13" i="10"/>
  <c r="N13" i="10"/>
  <c r="D13" i="10"/>
  <c r="C13" i="10"/>
  <c r="F9" i="12"/>
  <c r="G13" i="10"/>
  <c r="L12" i="10"/>
  <c r="N12" i="10"/>
  <c r="D12" i="10"/>
  <c r="C12" i="10"/>
  <c r="F8" i="12"/>
  <c r="G12" i="10"/>
  <c r="L11" i="10"/>
  <c r="N11" i="10"/>
  <c r="D11" i="10"/>
  <c r="C11" i="10"/>
  <c r="F7" i="12"/>
  <c r="G11" i="10"/>
  <c r="L10" i="10"/>
  <c r="N10" i="10"/>
  <c r="D10" i="10"/>
  <c r="C10" i="10"/>
  <c r="F6" i="12"/>
  <c r="G10" i="10"/>
  <c r="L9" i="10"/>
  <c r="N9" i="10"/>
  <c r="D9" i="10"/>
  <c r="C9" i="10"/>
  <c r="F5" i="12"/>
  <c r="G9" i="10"/>
  <c r="L8" i="10"/>
  <c r="N8" i="10"/>
  <c r="D8" i="10"/>
  <c r="C8" i="10"/>
  <c r="F4" i="12"/>
  <c r="G8" i="10"/>
  <c r="V2" i="15"/>
  <c r="U4" i="15"/>
  <c r="U5" i="15"/>
  <c r="U6" i="15"/>
  <c r="U7" i="15"/>
  <c r="U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7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0" i="15"/>
  <c r="U321" i="15"/>
  <c r="U322" i="15"/>
  <c r="U323" i="15"/>
  <c r="U324" i="15"/>
  <c r="U325" i="15"/>
  <c r="U326" i="15"/>
  <c r="U327" i="15"/>
  <c r="U328" i="15"/>
  <c r="U329" i="15"/>
  <c r="U330" i="15"/>
  <c r="U331" i="15"/>
  <c r="U332" i="15"/>
  <c r="U333" i="15"/>
  <c r="U334" i="15"/>
  <c r="U335" i="15"/>
  <c r="U336" i="15"/>
  <c r="U337" i="15"/>
  <c r="U338" i="15"/>
  <c r="U339" i="15"/>
  <c r="U340" i="15"/>
  <c r="U341" i="15"/>
  <c r="U342" i="15"/>
  <c r="U343" i="15"/>
  <c r="U344" i="15"/>
  <c r="U345" i="15"/>
  <c r="U346" i="15"/>
  <c r="U347" i="15"/>
  <c r="U348" i="15"/>
  <c r="U349" i="15"/>
  <c r="U350" i="15"/>
  <c r="U351" i="15"/>
  <c r="U352" i="15"/>
  <c r="U353" i="15"/>
  <c r="U354" i="15"/>
  <c r="U355" i="15"/>
  <c r="U356" i="15"/>
  <c r="U357" i="15"/>
  <c r="U358" i="15"/>
  <c r="U359" i="15"/>
  <c r="U360" i="15"/>
  <c r="U361" i="15"/>
  <c r="U362" i="15"/>
  <c r="U363" i="15"/>
  <c r="U364" i="15"/>
  <c r="U365" i="15"/>
  <c r="U366" i="15"/>
  <c r="U367" i="15"/>
  <c r="U368" i="15"/>
  <c r="U369" i="15"/>
  <c r="U370" i="15"/>
  <c r="U371" i="15"/>
  <c r="U372" i="15"/>
  <c r="U373" i="15"/>
  <c r="U374" i="15"/>
  <c r="U375" i="15"/>
  <c r="U376" i="15"/>
  <c r="U377" i="15"/>
  <c r="U378" i="15"/>
  <c r="U379" i="15"/>
  <c r="U380" i="15"/>
  <c r="U381" i="15"/>
  <c r="U382" i="15"/>
  <c r="U383" i="15"/>
  <c r="U384" i="15"/>
  <c r="U385" i="15"/>
  <c r="U386" i="15"/>
  <c r="U387" i="15"/>
  <c r="U388" i="15"/>
  <c r="U389" i="15"/>
  <c r="U390" i="15"/>
  <c r="U391" i="15"/>
  <c r="U392" i="15"/>
  <c r="U393" i="15"/>
  <c r="U394" i="15"/>
  <c r="U395" i="15"/>
  <c r="U396" i="15"/>
  <c r="U397" i="15"/>
  <c r="U398" i="15"/>
  <c r="U399" i="15"/>
  <c r="U400" i="15"/>
  <c r="U401" i="15"/>
  <c r="U402" i="15"/>
  <c r="U403" i="15"/>
  <c r="U404" i="15"/>
  <c r="U405" i="15"/>
  <c r="U406" i="15"/>
  <c r="U407" i="15"/>
  <c r="U408" i="15"/>
  <c r="U409" i="15"/>
  <c r="U410" i="15"/>
  <c r="U411" i="15"/>
  <c r="U412" i="15"/>
  <c r="U413" i="15"/>
  <c r="U414" i="15"/>
  <c r="U415" i="15"/>
  <c r="U416" i="15"/>
  <c r="U417" i="15"/>
  <c r="U418" i="15"/>
  <c r="U419" i="15"/>
  <c r="U420" i="15"/>
  <c r="U421" i="15"/>
  <c r="U422" i="15"/>
  <c r="U423" i="15"/>
  <c r="U424" i="15"/>
  <c r="U425" i="15"/>
  <c r="U426" i="15"/>
  <c r="U427" i="15"/>
  <c r="U428" i="15"/>
  <c r="U429" i="15"/>
  <c r="U430" i="15"/>
  <c r="U431" i="15"/>
  <c r="U432" i="15"/>
  <c r="U433" i="15"/>
  <c r="U434" i="15"/>
  <c r="U435" i="15"/>
  <c r="U436" i="15"/>
  <c r="U437" i="15"/>
  <c r="U438" i="15"/>
  <c r="U439" i="15"/>
  <c r="U440" i="15"/>
  <c r="U441" i="15"/>
  <c r="U442" i="15"/>
  <c r="U443" i="15"/>
  <c r="U444" i="15"/>
  <c r="U445" i="15"/>
  <c r="U446" i="15"/>
  <c r="U447" i="15"/>
  <c r="U448" i="15"/>
  <c r="U449" i="15"/>
  <c r="U450" i="15"/>
  <c r="U451" i="15"/>
  <c r="U452" i="15"/>
  <c r="U453" i="15"/>
  <c r="U454" i="15"/>
  <c r="U455" i="15"/>
  <c r="U456" i="15"/>
  <c r="U457" i="15"/>
  <c r="U458" i="15"/>
  <c r="U459" i="15"/>
  <c r="U460" i="15"/>
  <c r="U461" i="15"/>
  <c r="U462" i="15"/>
  <c r="U463" i="15"/>
  <c r="U464" i="15"/>
  <c r="U465" i="15"/>
  <c r="U466" i="15"/>
  <c r="U467" i="15"/>
  <c r="U468" i="15"/>
  <c r="U469" i="15"/>
  <c r="U470" i="15"/>
  <c r="U471" i="15"/>
  <c r="U472" i="15"/>
  <c r="U473" i="15"/>
  <c r="U474" i="15"/>
  <c r="U475" i="15"/>
  <c r="U476" i="15"/>
  <c r="U477" i="15"/>
  <c r="U478" i="15"/>
  <c r="U479" i="15"/>
  <c r="U480" i="15"/>
  <c r="U481" i="15"/>
  <c r="U482" i="15"/>
  <c r="U483" i="15"/>
  <c r="U484" i="15"/>
  <c r="U485" i="15"/>
  <c r="U486" i="15"/>
  <c r="U487" i="15"/>
  <c r="U488" i="15"/>
  <c r="U489" i="15"/>
  <c r="U490" i="15"/>
  <c r="U491" i="15"/>
  <c r="U492" i="15"/>
  <c r="U493" i="15"/>
  <c r="U494" i="15"/>
  <c r="U495" i="15"/>
  <c r="U496" i="15"/>
  <c r="U497" i="15"/>
  <c r="U498" i="15"/>
  <c r="U499" i="15"/>
  <c r="U500" i="15"/>
  <c r="U501" i="15"/>
  <c r="U502" i="15"/>
  <c r="U503" i="15"/>
  <c r="U504" i="15"/>
  <c r="U505" i="15"/>
  <c r="U506" i="15"/>
  <c r="U507" i="15"/>
  <c r="U508" i="15"/>
  <c r="U509" i="15"/>
  <c r="U510" i="15"/>
  <c r="U511" i="15"/>
  <c r="U512" i="15"/>
  <c r="U513" i="15"/>
  <c r="U514" i="15"/>
  <c r="U515" i="15"/>
  <c r="U516" i="15"/>
  <c r="U517" i="15"/>
  <c r="U518" i="15"/>
  <c r="U519" i="15"/>
  <c r="U520" i="15"/>
  <c r="U521" i="15"/>
  <c r="U522" i="15"/>
  <c r="U523" i="15"/>
  <c r="U524" i="15"/>
  <c r="U525" i="15"/>
  <c r="U526" i="15"/>
  <c r="U527" i="15"/>
  <c r="U528" i="15"/>
  <c r="U529" i="15"/>
  <c r="U530" i="15"/>
  <c r="U531" i="15"/>
  <c r="U532" i="15"/>
  <c r="U533" i="15"/>
  <c r="U534" i="15"/>
  <c r="U535" i="15"/>
  <c r="U536" i="15"/>
  <c r="U537" i="15"/>
  <c r="U538" i="15"/>
  <c r="U539" i="15"/>
  <c r="U540" i="15"/>
  <c r="U541" i="15"/>
  <c r="U542" i="15"/>
  <c r="U543" i="15"/>
  <c r="U544" i="15"/>
  <c r="U545" i="15"/>
  <c r="U546" i="15"/>
  <c r="U547" i="15"/>
  <c r="U548" i="15"/>
  <c r="U549" i="15"/>
  <c r="U550" i="15"/>
  <c r="U551" i="15"/>
  <c r="U552" i="15"/>
  <c r="U553" i="15"/>
  <c r="U554" i="15"/>
  <c r="U555" i="15"/>
  <c r="U556" i="15"/>
  <c r="U557" i="15"/>
  <c r="U558" i="15"/>
  <c r="U559" i="15"/>
  <c r="U560" i="15"/>
  <c r="U561" i="15"/>
  <c r="U562" i="15"/>
  <c r="U563" i="15"/>
  <c r="U564" i="15"/>
  <c r="U565" i="15"/>
  <c r="U566" i="15"/>
  <c r="U567" i="15"/>
  <c r="U568" i="15"/>
  <c r="U569" i="15"/>
  <c r="U570" i="15"/>
  <c r="U571" i="15"/>
  <c r="U572" i="15"/>
  <c r="U573" i="15"/>
  <c r="U574" i="15"/>
  <c r="U575" i="15"/>
  <c r="U576" i="15"/>
  <c r="U577" i="15"/>
  <c r="U578" i="15"/>
  <c r="U579" i="15"/>
  <c r="U580" i="15"/>
  <c r="U581" i="15"/>
  <c r="U582" i="15"/>
  <c r="U583" i="15"/>
  <c r="U584" i="15"/>
  <c r="U585" i="15"/>
  <c r="U586" i="15"/>
  <c r="U587" i="15"/>
  <c r="U588" i="15"/>
  <c r="U589" i="15"/>
  <c r="U590" i="15"/>
  <c r="U591" i="15"/>
  <c r="U592" i="15"/>
  <c r="U593" i="15"/>
  <c r="U594" i="15"/>
  <c r="U595" i="15"/>
  <c r="U596" i="15"/>
  <c r="U597" i="15"/>
  <c r="U598" i="15"/>
  <c r="U599" i="15"/>
  <c r="U600" i="15"/>
  <c r="U601" i="15"/>
  <c r="U602" i="15"/>
  <c r="U603" i="15"/>
  <c r="U604" i="15"/>
  <c r="U605" i="15"/>
  <c r="U606" i="15"/>
  <c r="U607" i="15"/>
  <c r="U608" i="15"/>
  <c r="U609" i="15"/>
  <c r="U610" i="15"/>
  <c r="U611" i="15"/>
  <c r="U612" i="15"/>
  <c r="U613" i="15"/>
  <c r="U614" i="15"/>
  <c r="U615" i="15"/>
  <c r="U616" i="15"/>
  <c r="U617" i="15"/>
  <c r="U618" i="15"/>
  <c r="U619" i="15"/>
  <c r="U620" i="15"/>
  <c r="U621" i="15"/>
  <c r="U622" i="15"/>
  <c r="U623" i="15"/>
  <c r="U624" i="15"/>
  <c r="U625" i="15"/>
  <c r="U626" i="15"/>
  <c r="U627" i="15"/>
  <c r="U628" i="15"/>
  <c r="U629" i="15"/>
  <c r="U630" i="15"/>
  <c r="U631" i="15"/>
  <c r="U632" i="15"/>
  <c r="U633" i="15"/>
  <c r="U634" i="15"/>
  <c r="U635" i="15"/>
  <c r="U636" i="15"/>
  <c r="U637" i="15"/>
  <c r="U638" i="15"/>
  <c r="U639" i="15"/>
  <c r="U640" i="15"/>
  <c r="U641" i="15"/>
  <c r="U642" i="15"/>
  <c r="U643" i="15"/>
  <c r="U644" i="15"/>
  <c r="U645" i="15"/>
  <c r="U646" i="15"/>
  <c r="U647" i="15"/>
  <c r="U648" i="15"/>
  <c r="U649" i="15"/>
  <c r="U650" i="15"/>
  <c r="U651" i="15"/>
  <c r="U652" i="15"/>
  <c r="U653" i="15"/>
  <c r="U654" i="15"/>
  <c r="U655" i="15"/>
  <c r="U656" i="15"/>
  <c r="U657" i="15"/>
  <c r="U658" i="15"/>
  <c r="U659" i="15"/>
  <c r="U660" i="15"/>
  <c r="U661" i="15"/>
  <c r="U662" i="15"/>
  <c r="U663" i="15"/>
  <c r="U664" i="15"/>
  <c r="U665" i="15"/>
  <c r="U666" i="15"/>
  <c r="U667" i="15"/>
  <c r="U668" i="15"/>
  <c r="U669" i="15"/>
  <c r="U670" i="15"/>
  <c r="U671" i="15"/>
  <c r="U672" i="15"/>
  <c r="U673" i="15"/>
  <c r="U674" i="15"/>
  <c r="U675" i="15"/>
  <c r="U676" i="15"/>
  <c r="U677" i="15"/>
  <c r="U678" i="15"/>
  <c r="U679" i="15"/>
  <c r="U680" i="15"/>
  <c r="U681" i="15"/>
  <c r="U682" i="15"/>
  <c r="U683" i="15"/>
  <c r="U684" i="15"/>
  <c r="U685" i="15"/>
  <c r="U686" i="15"/>
  <c r="U687" i="15"/>
  <c r="U688" i="15"/>
  <c r="U689" i="15"/>
  <c r="U690" i="15"/>
  <c r="U691" i="15"/>
  <c r="U692" i="15"/>
  <c r="U693" i="15"/>
  <c r="U694" i="15"/>
  <c r="U695" i="15"/>
  <c r="U696" i="15"/>
  <c r="U697" i="15"/>
  <c r="U698" i="15"/>
  <c r="U699" i="15"/>
  <c r="U700" i="15"/>
  <c r="U701" i="15"/>
  <c r="U702" i="15"/>
  <c r="U703" i="15"/>
  <c r="U704" i="15"/>
  <c r="U705" i="15"/>
  <c r="U706" i="15"/>
  <c r="U707" i="15"/>
  <c r="U708" i="15"/>
  <c r="U709" i="15"/>
  <c r="U710" i="15"/>
  <c r="U711" i="15"/>
  <c r="U712" i="15"/>
  <c r="U713" i="15"/>
  <c r="U714" i="15"/>
  <c r="U715" i="15"/>
  <c r="U716" i="15"/>
  <c r="U717" i="15"/>
  <c r="U718" i="15"/>
  <c r="U719" i="15"/>
  <c r="U720" i="15"/>
  <c r="U721" i="15"/>
  <c r="U722" i="15"/>
  <c r="U723" i="15"/>
  <c r="U724" i="15"/>
  <c r="U725" i="15"/>
  <c r="U726" i="15"/>
  <c r="U727" i="15"/>
  <c r="U728" i="15"/>
  <c r="U729" i="15"/>
  <c r="U730" i="15"/>
  <c r="U731" i="15"/>
  <c r="U732" i="15"/>
  <c r="U733" i="15"/>
  <c r="U734" i="15"/>
  <c r="U735" i="15"/>
  <c r="U736" i="15"/>
  <c r="U737" i="15"/>
  <c r="U738" i="15"/>
  <c r="U739" i="15"/>
  <c r="U740" i="15"/>
  <c r="U741" i="15"/>
  <c r="U742" i="15"/>
  <c r="U743" i="15"/>
  <c r="U744" i="15"/>
  <c r="U745" i="15"/>
  <c r="U746" i="15"/>
  <c r="U747" i="15"/>
  <c r="U748" i="15"/>
  <c r="U749" i="15"/>
  <c r="U750" i="15"/>
  <c r="U751" i="15"/>
  <c r="U752" i="15"/>
  <c r="U753" i="15"/>
  <c r="U754" i="15"/>
  <c r="U755" i="15"/>
  <c r="U756" i="15"/>
  <c r="U757" i="15"/>
  <c r="U758" i="15"/>
  <c r="U759" i="15"/>
  <c r="U760" i="15"/>
  <c r="U761" i="15"/>
  <c r="U762" i="15"/>
  <c r="U763" i="15"/>
  <c r="U764" i="15"/>
  <c r="U765" i="15"/>
  <c r="U766" i="15"/>
  <c r="U767" i="15"/>
  <c r="U768" i="15"/>
  <c r="U769" i="15"/>
  <c r="U770" i="15"/>
  <c r="U771" i="15"/>
  <c r="U772" i="15"/>
  <c r="U773" i="15"/>
  <c r="U774" i="15"/>
  <c r="U775" i="15"/>
  <c r="U776" i="15"/>
  <c r="U777" i="15"/>
  <c r="U778" i="15"/>
  <c r="U779" i="15"/>
  <c r="U780" i="15"/>
  <c r="U781" i="15"/>
  <c r="U782" i="15"/>
  <c r="U783" i="15"/>
  <c r="U784" i="15"/>
  <c r="U785" i="15"/>
  <c r="U786" i="15"/>
  <c r="U787" i="15"/>
  <c r="U788" i="15"/>
  <c r="U789" i="15"/>
  <c r="U790" i="15"/>
  <c r="U791" i="15"/>
  <c r="U792" i="15"/>
  <c r="U793" i="15"/>
  <c r="U794" i="15"/>
  <c r="U795" i="15"/>
  <c r="U796" i="15"/>
  <c r="U797" i="15"/>
  <c r="U798" i="15"/>
  <c r="U799" i="15"/>
  <c r="U800" i="15"/>
  <c r="U801" i="15"/>
  <c r="U802" i="15"/>
  <c r="U803" i="15"/>
  <c r="U804" i="15"/>
  <c r="U805" i="15"/>
  <c r="U806" i="15"/>
  <c r="U807" i="15"/>
  <c r="U808" i="15"/>
  <c r="U809" i="15"/>
  <c r="U810" i="15"/>
  <c r="U811" i="15"/>
  <c r="U812" i="15"/>
  <c r="U813" i="15"/>
  <c r="U814" i="15"/>
  <c r="U815" i="15"/>
  <c r="U816" i="15"/>
  <c r="U817" i="15"/>
  <c r="U818" i="15"/>
  <c r="U819" i="15"/>
  <c r="U820" i="15"/>
  <c r="U821" i="15"/>
  <c r="U822" i="15"/>
  <c r="U823" i="15"/>
  <c r="U824" i="15"/>
  <c r="U825" i="15"/>
  <c r="U826" i="15"/>
  <c r="U827" i="15"/>
  <c r="U828" i="15"/>
  <c r="U829" i="15"/>
  <c r="U830" i="15"/>
  <c r="U831" i="15"/>
  <c r="U832" i="15"/>
  <c r="U833" i="15"/>
  <c r="U834" i="15"/>
  <c r="U835" i="15"/>
  <c r="U836" i="15"/>
  <c r="U837" i="15"/>
  <c r="U838" i="15"/>
  <c r="U839" i="15"/>
  <c r="U840" i="15"/>
  <c r="U841" i="15"/>
  <c r="U842" i="15"/>
  <c r="U843" i="15"/>
  <c r="U844" i="15"/>
  <c r="U845" i="15"/>
  <c r="U846" i="15"/>
  <c r="U847" i="15"/>
  <c r="U848" i="15"/>
  <c r="U849" i="15"/>
  <c r="U850" i="15"/>
  <c r="U851" i="15"/>
  <c r="U852" i="15"/>
  <c r="U853" i="15"/>
  <c r="U854" i="15"/>
  <c r="U855" i="15"/>
  <c r="U856" i="15"/>
  <c r="U857" i="15"/>
  <c r="U858" i="15"/>
  <c r="U859" i="15"/>
  <c r="U860" i="15"/>
  <c r="U861" i="15"/>
  <c r="U862" i="15"/>
  <c r="U863" i="15"/>
  <c r="U864" i="15"/>
  <c r="U865" i="15"/>
  <c r="U866" i="15"/>
  <c r="U867" i="15"/>
  <c r="U868" i="15"/>
  <c r="U869" i="15"/>
  <c r="U870" i="15"/>
  <c r="U871" i="15"/>
  <c r="U872" i="15"/>
  <c r="U873" i="15"/>
  <c r="U874" i="15"/>
  <c r="U875" i="15"/>
  <c r="U876" i="15"/>
  <c r="U877" i="15"/>
  <c r="U878" i="15"/>
  <c r="U879" i="15"/>
  <c r="U880" i="15"/>
  <c r="U881" i="15"/>
  <c r="U882" i="15"/>
  <c r="U883" i="15"/>
  <c r="U884" i="15"/>
  <c r="U885" i="15"/>
  <c r="U886" i="15"/>
  <c r="U887" i="15"/>
  <c r="U888" i="15"/>
  <c r="U889" i="15"/>
  <c r="U890" i="15"/>
  <c r="U891" i="15"/>
  <c r="U892" i="15"/>
  <c r="U893" i="15"/>
  <c r="U894" i="15"/>
  <c r="U895" i="15"/>
  <c r="U896" i="15"/>
  <c r="U897" i="15"/>
  <c r="U898" i="15"/>
  <c r="U899" i="15"/>
  <c r="U900" i="15"/>
  <c r="U901" i="15"/>
  <c r="U902" i="15"/>
  <c r="U903" i="15"/>
  <c r="U904" i="15"/>
  <c r="U905" i="15"/>
  <c r="U906" i="15"/>
  <c r="U907" i="15"/>
  <c r="U908" i="15"/>
  <c r="U909" i="15"/>
  <c r="U910" i="15"/>
  <c r="U911" i="15"/>
  <c r="U912" i="15"/>
  <c r="U913" i="15"/>
  <c r="U914" i="15"/>
  <c r="U915" i="15"/>
  <c r="U916" i="15"/>
  <c r="U917" i="15"/>
  <c r="U918" i="15"/>
  <c r="U919" i="15"/>
  <c r="U920" i="15"/>
  <c r="U921" i="15"/>
  <c r="U922" i="15"/>
  <c r="U923" i="15"/>
  <c r="U924" i="15"/>
  <c r="U925" i="15"/>
  <c r="U926" i="15"/>
  <c r="U927" i="15"/>
  <c r="U928" i="15"/>
  <c r="U929" i="15"/>
  <c r="U930" i="15"/>
  <c r="U931" i="15"/>
  <c r="U932" i="15"/>
  <c r="U933" i="15"/>
  <c r="U934" i="15"/>
  <c r="U935" i="15"/>
  <c r="U936" i="15"/>
  <c r="U937" i="15"/>
  <c r="U938" i="15"/>
  <c r="U939" i="15"/>
  <c r="U940" i="15"/>
  <c r="U941" i="15"/>
  <c r="U942" i="15"/>
  <c r="U943" i="15"/>
  <c r="U944" i="15"/>
  <c r="U945" i="15"/>
  <c r="U946" i="15"/>
  <c r="U947" i="15"/>
  <c r="U948" i="15"/>
  <c r="U949" i="15"/>
  <c r="U950" i="15"/>
  <c r="U951" i="15"/>
  <c r="U952" i="15"/>
  <c r="U953" i="15"/>
  <c r="U954" i="15"/>
  <c r="U955" i="15"/>
  <c r="U956" i="15"/>
  <c r="U957" i="15"/>
  <c r="U958" i="15"/>
  <c r="U959" i="15"/>
  <c r="U960" i="15"/>
  <c r="U961" i="15"/>
  <c r="U962" i="15"/>
  <c r="U963" i="15"/>
  <c r="U964" i="15"/>
  <c r="U965" i="15"/>
  <c r="U966" i="15"/>
  <c r="U967" i="15"/>
  <c r="U968" i="15"/>
  <c r="U969" i="15"/>
  <c r="U970" i="15"/>
  <c r="U971" i="15"/>
  <c r="U972" i="15"/>
  <c r="U973" i="15"/>
  <c r="U974" i="15"/>
  <c r="U975" i="15"/>
  <c r="U976" i="15"/>
  <c r="U977" i="15"/>
  <c r="U978" i="15"/>
  <c r="U979" i="15"/>
  <c r="U980" i="15"/>
  <c r="U981" i="15"/>
  <c r="U982" i="15"/>
  <c r="U983" i="15"/>
  <c r="U984" i="15"/>
  <c r="U985" i="15"/>
  <c r="U986" i="15"/>
  <c r="U987" i="15"/>
  <c r="U988" i="15"/>
  <c r="U989" i="15"/>
  <c r="U990" i="15"/>
  <c r="U991" i="15"/>
  <c r="U992" i="15"/>
  <c r="U993" i="15"/>
  <c r="U994" i="15"/>
  <c r="U995" i="15"/>
  <c r="U996" i="15"/>
  <c r="U997" i="15"/>
  <c r="U998" i="15"/>
  <c r="U999" i="15"/>
  <c r="U1000" i="15"/>
  <c r="U1001" i="15"/>
  <c r="U1002" i="15"/>
  <c r="U1003" i="15"/>
  <c r="U1004" i="15"/>
  <c r="U1005" i="15"/>
  <c r="U1006" i="15"/>
  <c r="U1007" i="15"/>
  <c r="U1008" i="15"/>
  <c r="U1009" i="15"/>
  <c r="U1010" i="15"/>
  <c r="U1011" i="15"/>
  <c r="U1012" i="15"/>
  <c r="U1013" i="15"/>
  <c r="U1014" i="15"/>
  <c r="U1015" i="15"/>
  <c r="U1016" i="15"/>
  <c r="U1017" i="15"/>
  <c r="U1018" i="15"/>
  <c r="U1019" i="15"/>
  <c r="U1020" i="15"/>
  <c r="U1021" i="15"/>
  <c r="U1022" i="15"/>
  <c r="U1023" i="15"/>
  <c r="U1024" i="15"/>
  <c r="U1025" i="15"/>
  <c r="U1026" i="15"/>
  <c r="U1027" i="15"/>
  <c r="U1028" i="15"/>
  <c r="U1029" i="15"/>
  <c r="U1030" i="15"/>
  <c r="U1031" i="15"/>
  <c r="U1032" i="15"/>
  <c r="U1033" i="15"/>
  <c r="U1034" i="15"/>
  <c r="U1035" i="15"/>
  <c r="U1036" i="15"/>
  <c r="U1037" i="15"/>
  <c r="U1038" i="15"/>
  <c r="U1039" i="15"/>
  <c r="U1040" i="15"/>
  <c r="U1041" i="15"/>
  <c r="U1042" i="15"/>
  <c r="U1043" i="15"/>
  <c r="U1044" i="15"/>
  <c r="U1045" i="15"/>
  <c r="U1046" i="15"/>
  <c r="U1047" i="15"/>
  <c r="U1048" i="15"/>
  <c r="U1049" i="15"/>
  <c r="U1050" i="15"/>
  <c r="U3" i="15"/>
  <c r="AN942" i="1"/>
  <c r="AM937" i="1"/>
  <c r="AM928" i="1"/>
  <c r="AN925" i="1"/>
  <c r="AM919" i="1"/>
  <c r="AM914" i="1"/>
  <c r="AM870" i="1"/>
  <c r="AM869" i="1"/>
  <c r="AM865" i="1"/>
  <c r="AM858" i="1"/>
  <c r="AM855" i="1"/>
  <c r="AN851" i="1"/>
  <c r="AM850" i="1"/>
  <c r="AM846" i="1"/>
  <c r="AM957" i="1"/>
  <c r="AM940" i="1"/>
  <c r="AM973" i="1"/>
  <c r="AM969" i="1"/>
  <c r="AM950" i="1"/>
  <c r="AM946" i="1"/>
  <c r="AM941" i="1"/>
  <c r="AN930" i="1"/>
  <c r="AM949" i="1"/>
  <c r="AM944" i="1"/>
  <c r="AM936" i="1"/>
  <c r="AM931" i="1"/>
  <c r="AM922" i="1"/>
  <c r="AN919" i="1"/>
  <c r="AM918" i="1"/>
  <c r="AM917" i="1"/>
  <c r="AN910" i="1"/>
  <c r="AM908" i="1"/>
  <c r="AM904" i="1"/>
  <c r="AM899" i="1"/>
  <c r="AM895" i="1"/>
  <c r="AM890" i="1"/>
  <c r="AM883" i="1"/>
  <c r="AM876" i="1"/>
  <c r="AM864" i="1"/>
  <c r="AM861" i="1"/>
  <c r="AM860" i="1"/>
  <c r="AN854" i="1"/>
  <c r="AM849" i="1"/>
  <c r="AM848" i="1"/>
  <c r="AM847" i="1"/>
  <c r="AM845" i="1"/>
  <c r="AM842" i="1"/>
  <c r="AM836" i="1"/>
  <c r="AM827" i="1"/>
  <c r="AM818" i="1"/>
  <c r="AM815" i="1"/>
  <c r="AM812" i="1"/>
  <c r="AM799" i="1"/>
  <c r="AM779" i="1"/>
  <c r="AM770" i="1"/>
  <c r="AM911" i="1"/>
  <c r="AM889" i="1"/>
  <c r="AM882" i="1"/>
  <c r="AM878" i="1"/>
  <c r="AM874" i="1"/>
  <c r="AM867" i="1"/>
  <c r="AM745" i="1"/>
  <c r="AM733" i="1"/>
  <c r="AM830" i="1"/>
  <c r="AM821" i="1"/>
  <c r="AM809" i="1"/>
  <c r="AM785" i="1"/>
  <c r="AM782" i="1"/>
  <c r="AM773" i="1"/>
  <c r="AM757" i="1"/>
  <c r="AM754" i="1"/>
  <c r="AN735" i="1"/>
  <c r="AN978" i="1"/>
  <c r="AN965" i="1"/>
  <c r="AM964" i="1"/>
  <c r="AN291" i="1"/>
  <c r="AM257" i="1"/>
  <c r="AM254" i="1"/>
  <c r="AM251" i="1"/>
  <c r="AM244" i="1"/>
  <c r="AM967" i="1"/>
  <c r="AM280" i="1"/>
  <c r="AN270" i="1"/>
  <c r="AN977" i="1"/>
  <c r="AM976" i="1"/>
  <c r="AM418" i="1"/>
  <c r="AM271" i="1"/>
  <c r="BE999" i="1" a="1"/>
  <c r="BE999" i="1" s="1"/>
  <c r="BE532" i="1" a="1"/>
  <c r="BE532" i="1" s="1"/>
  <c r="BE505" i="1" a="1"/>
  <c r="BE505" i="1" s="1"/>
  <c r="BE559" i="1" a="1"/>
  <c r="BE559" i="1" s="1"/>
  <c r="AM929" i="1"/>
  <c r="AM909" i="1"/>
  <c r="AN899" i="1"/>
  <c r="AM872" i="1"/>
  <c r="AN822" i="1"/>
  <c r="AM805" i="1"/>
  <c r="AM762" i="1"/>
  <c r="AM666" i="1"/>
  <c r="AM999" i="1"/>
  <c r="AM852" i="1"/>
  <c r="AM835" i="1"/>
  <c r="AN828" i="1"/>
  <c r="AM778" i="1"/>
  <c r="AN750" i="1"/>
  <c r="AM702" i="1"/>
  <c r="AM681" i="1"/>
  <c r="AM947" i="1"/>
  <c r="AM902" i="1"/>
  <c r="AM896" i="1"/>
  <c r="AN886" i="1"/>
  <c r="AM885" i="1"/>
  <c r="AM875" i="1"/>
  <c r="AN865" i="1"/>
  <c r="AM807" i="1"/>
  <c r="AN804" i="1"/>
  <c r="AM798" i="1"/>
  <c r="AM789" i="1"/>
  <c r="AM751" i="1"/>
  <c r="AM742" i="1"/>
  <c r="AN714" i="1"/>
  <c r="AM539" i="1"/>
  <c r="BE986" i="1" a="1"/>
  <c r="BE986" i="1" s="1"/>
  <c r="BE937" i="1" a="1"/>
  <c r="BE937" i="1" s="1"/>
  <c r="BE907" i="1" a="1"/>
  <c r="BE907" i="1" s="1"/>
  <c r="BE896" i="1" a="1"/>
  <c r="BE896" i="1" s="1"/>
  <c r="BE731" i="1" a="1"/>
  <c r="BE731" i="1" s="1"/>
  <c r="BE687" i="1" a="1"/>
  <c r="BE687" i="1" s="1"/>
  <c r="BE668" i="1" a="1"/>
  <c r="BE668" i="1" s="1"/>
  <c r="BE947" i="1" a="1"/>
  <c r="BE947" i="1" s="1"/>
  <c r="BE785" i="1" a="1"/>
  <c r="BE785" i="1" s="1"/>
  <c r="BE677" i="1" a="1"/>
  <c r="BE677" i="1" s="1"/>
  <c r="BE512" i="1" a="1"/>
  <c r="BE512" i="1" s="1"/>
  <c r="BE562" i="1" a="1"/>
  <c r="BE562" i="1" s="1"/>
  <c r="BE266" i="1" a="1"/>
  <c r="BE266" i="1" s="1"/>
  <c r="BE390" i="1" a="1"/>
  <c r="BE390" i="1" s="1"/>
  <c r="BE359" i="1" a="1"/>
  <c r="BE359" i="1" s="1"/>
  <c r="BE213" i="1" a="1"/>
  <c r="BE213" i="1" s="1"/>
  <c r="BE210" i="1" a="1"/>
  <c r="BE210" i="1" s="1"/>
  <c r="BE172" i="1" a="1"/>
  <c r="BE172" i="1" s="1"/>
  <c r="BE158" i="1" a="1"/>
  <c r="BE158" i="1" s="1"/>
  <c r="BE156" i="1" a="1"/>
  <c r="BE156" i="1" s="1"/>
  <c r="BE153" i="1" a="1"/>
  <c r="BE153" i="1" s="1"/>
  <c r="BE150" i="1" a="1"/>
  <c r="BE150" i="1" s="1"/>
  <c r="AN941" i="1"/>
  <c r="AM990" i="1"/>
  <c r="AN956" i="1"/>
  <c r="AN938" i="1"/>
  <c r="AN931" i="1"/>
  <c r="AN926" i="1"/>
  <c r="AN920" i="1"/>
  <c r="AN895" i="1"/>
  <c r="AN953" i="1"/>
  <c r="AM939" i="1"/>
  <c r="AM927" i="1"/>
  <c r="BE898" i="1" a="1"/>
  <c r="BE898" i="1" s="1"/>
  <c r="BE981" i="1" a="1"/>
  <c r="BE981" i="1" s="1"/>
  <c r="BE950" i="1" a="1"/>
  <c r="BE950" i="1" s="1"/>
  <c r="BE729" i="1" a="1"/>
  <c r="BE729" i="1" s="1"/>
  <c r="BE578" i="1" a="1"/>
  <c r="BE578" i="1" s="1"/>
  <c r="BE708" i="1" a="1"/>
  <c r="BE708" i="1" s="1"/>
  <c r="BE672" i="1" a="1"/>
  <c r="BE672" i="1" s="1"/>
  <c r="BE662" i="1" a="1"/>
  <c r="BE662" i="1" s="1"/>
  <c r="BE636" i="1" a="1"/>
  <c r="BE636" i="1" s="1"/>
  <c r="BE794" i="1" a="1"/>
  <c r="BE794" i="1" s="1"/>
  <c r="BE767" i="1" a="1"/>
  <c r="BE767" i="1" s="1"/>
  <c r="BE659" i="1" a="1"/>
  <c r="BE659" i="1" s="1"/>
  <c r="BE644" i="1" a="1"/>
  <c r="BE644" i="1" s="1"/>
  <c r="BE624" i="1" a="1"/>
  <c r="BE624" i="1" s="1"/>
  <c r="BE487" i="1" a="1"/>
  <c r="BE487" i="1" s="1"/>
  <c r="BE476" i="1" a="1"/>
  <c r="BE476" i="1" s="1"/>
  <c r="BE467" i="1" a="1"/>
  <c r="BE467" i="1" s="1"/>
  <c r="BE413" i="1" a="1"/>
  <c r="BE413" i="1" s="1"/>
  <c r="BE348" i="1" a="1"/>
  <c r="BE348" i="1" s="1"/>
  <c r="BE310" i="1" a="1"/>
  <c r="BE310" i="1" s="1"/>
  <c r="BE301" i="1" a="1"/>
  <c r="BE301" i="1" s="1"/>
  <c r="BE295" i="1" a="1"/>
  <c r="BE295" i="1" s="1"/>
  <c r="BE292" i="1" a="1"/>
  <c r="BE292" i="1" s="1"/>
  <c r="BE270" i="1" a="1"/>
  <c r="BE270" i="1" s="1"/>
  <c r="BE269" i="1" a="1"/>
  <c r="BE269" i="1" s="1"/>
  <c r="BE256" i="1" a="1"/>
  <c r="BE256" i="1" s="1"/>
  <c r="BE250" i="1" a="1"/>
  <c r="BE250" i="1" s="1"/>
  <c r="BE592" i="1" a="1"/>
  <c r="BE592" i="1" s="1"/>
  <c r="BE420" i="1" a="1"/>
  <c r="BE420" i="1" s="1"/>
  <c r="BE368" i="1" a="1"/>
  <c r="BE368" i="1" s="1"/>
  <c r="BE354" i="1" a="1"/>
  <c r="BE354" i="1" s="1"/>
  <c r="BE325" i="1" a="1"/>
  <c r="BE325" i="1" s="1"/>
  <c r="BE259" i="1" a="1"/>
  <c r="BE259" i="1" s="1"/>
  <c r="BE248" i="1" a="1"/>
  <c r="BE248" i="1" s="1"/>
  <c r="BE220" i="1" a="1"/>
  <c r="BE220" i="1" s="1"/>
  <c r="BE218" i="1" a="1"/>
  <c r="BE218" i="1" s="1"/>
  <c r="BE223" i="1" a="1"/>
  <c r="BE223" i="1" s="1"/>
  <c r="BE221" i="1" a="1"/>
  <c r="BE221" i="1" s="1"/>
  <c r="BE214" i="1" a="1"/>
  <c r="BE214" i="1" s="1"/>
  <c r="AN992" i="1"/>
  <c r="AN986" i="1"/>
  <c r="AN983" i="1"/>
  <c r="AM972" i="1"/>
  <c r="AN967" i="1"/>
  <c r="AM954" i="1"/>
  <c r="AM942" i="1"/>
  <c r="AN890" i="1"/>
  <c r="AN1001" i="1"/>
  <c r="AN995" i="1"/>
  <c r="AM984" i="1"/>
  <c r="AM981" i="1"/>
  <c r="AN974" i="1"/>
  <c r="AN968" i="1"/>
  <c r="AM951" i="1"/>
  <c r="AN935" i="1"/>
  <c r="AM923" i="1"/>
  <c r="AN913" i="1"/>
  <c r="AM912" i="1"/>
  <c r="AN911" i="1"/>
  <c r="AM993" i="1"/>
  <c r="AM965" i="1"/>
  <c r="AN962" i="1"/>
  <c r="AM960" i="1"/>
  <c r="AN958" i="1"/>
  <c r="AM956" i="1"/>
  <c r="AN934" i="1"/>
  <c r="AM933" i="1"/>
  <c r="AN932" i="1"/>
  <c r="AN907" i="1"/>
  <c r="AM900" i="1"/>
  <c r="BE892" i="1" a="1"/>
  <c r="BE892" i="1" s="1"/>
  <c r="BE863" i="1" a="1"/>
  <c r="BE863" i="1" s="1"/>
  <c r="BE850" i="1" a="1"/>
  <c r="BE850" i="1" s="1"/>
  <c r="BE1001" i="1" a="1"/>
  <c r="BE1001" i="1" s="1"/>
  <c r="BE980" i="1" a="1"/>
  <c r="BE980" i="1" s="1"/>
  <c r="BE969" i="1" a="1"/>
  <c r="BE969" i="1" s="1"/>
  <c r="BE965" i="1" a="1"/>
  <c r="BE965" i="1" s="1"/>
  <c r="BE944" i="1" a="1"/>
  <c r="BE944" i="1" s="1"/>
  <c r="BE919" i="1" a="1"/>
  <c r="BE919" i="1" s="1"/>
  <c r="BE905" i="1" a="1"/>
  <c r="BE905" i="1" s="1"/>
  <c r="BE887" i="1" a="1"/>
  <c r="BE887" i="1" s="1"/>
  <c r="BE874" i="1" a="1"/>
  <c r="BE874" i="1" s="1"/>
  <c r="BE868" i="1" a="1"/>
  <c r="BE868" i="1" s="1"/>
  <c r="BE866" i="1" a="1"/>
  <c r="BE866" i="1" s="1"/>
  <c r="BE901" i="1" a="1"/>
  <c r="BE901" i="1" s="1"/>
  <c r="BE889" i="1" a="1"/>
  <c r="BE889" i="1" s="1"/>
  <c r="BE857" i="1" a="1"/>
  <c r="BE857" i="1" s="1"/>
  <c r="BE819" i="1" a="1"/>
  <c r="BE819" i="1" s="1"/>
  <c r="BE816" i="1" a="1"/>
  <c r="BE816" i="1" s="1"/>
  <c r="BE813" i="1" a="1"/>
  <c r="BE813" i="1" s="1"/>
  <c r="BE792" i="1" a="1"/>
  <c r="BE792" i="1" s="1"/>
  <c r="BE765" i="1" a="1"/>
  <c r="BE765" i="1" s="1"/>
  <c r="BE747" i="1" a="1"/>
  <c r="BE747" i="1" s="1"/>
  <c r="BE665" i="1" a="1"/>
  <c r="BE665" i="1" s="1"/>
  <c r="BE635" i="1" a="1"/>
  <c r="BE635" i="1" s="1"/>
  <c r="BE604" i="1" a="1"/>
  <c r="BE604" i="1" s="1"/>
  <c r="BE776" i="1" a="1"/>
  <c r="BE776" i="1" s="1"/>
  <c r="BE740" i="1" a="1"/>
  <c r="BE740" i="1" s="1"/>
  <c r="BE722" i="1" a="1"/>
  <c r="BE722" i="1" s="1"/>
  <c r="BE702" i="1" a="1"/>
  <c r="BE702" i="1" s="1"/>
  <c r="BE657" i="1" a="1"/>
  <c r="BE657" i="1" s="1"/>
  <c r="BE648" i="1" a="1"/>
  <c r="BE648" i="1" s="1"/>
  <c r="BE639" i="1" a="1"/>
  <c r="BE639" i="1" s="1"/>
  <c r="BE622" i="1" a="1"/>
  <c r="BE622" i="1" s="1"/>
  <c r="BE469" i="1" a="1"/>
  <c r="BE469" i="1" s="1"/>
  <c r="BE459" i="1" a="1"/>
  <c r="BE459" i="1" s="1"/>
  <c r="BE569" i="1" a="1"/>
  <c r="BE569" i="1" s="1"/>
  <c r="BE554" i="1" a="1"/>
  <c r="BE554" i="1" s="1"/>
  <c r="BE550" i="1" a="1"/>
  <c r="BE550" i="1" s="1"/>
  <c r="BE535" i="1" a="1"/>
  <c r="BE535" i="1" s="1"/>
  <c r="BE527" i="1" a="1"/>
  <c r="BE527" i="1" s="1"/>
  <c r="BE523" i="1" a="1"/>
  <c r="BE523" i="1" s="1"/>
  <c r="BE508" i="1" a="1"/>
  <c r="BE508" i="1" s="1"/>
  <c r="BE494" i="1" a="1"/>
  <c r="BE494" i="1" s="1"/>
  <c r="BE484" i="1" a="1"/>
  <c r="BE484" i="1" s="1"/>
  <c r="BE463" i="1" a="1"/>
  <c r="BE463" i="1" s="1"/>
  <c r="BE462" i="1" a="1"/>
  <c r="BE462" i="1" s="1"/>
  <c r="BE580" i="1" a="1"/>
  <c r="BE580" i="1" s="1"/>
  <c r="BE577" i="1" a="1"/>
  <c r="BE577" i="1" s="1"/>
  <c r="BE571" i="1" a="1"/>
  <c r="BE571" i="1" s="1"/>
  <c r="BE568" i="1" a="1"/>
  <c r="BE568" i="1" s="1"/>
  <c r="BE553" i="1" a="1"/>
  <c r="BE553" i="1" s="1"/>
  <c r="BE547" i="1" a="1"/>
  <c r="BE547" i="1" s="1"/>
  <c r="BE526" i="1" a="1"/>
  <c r="BE526" i="1" s="1"/>
  <c r="BE520" i="1" a="1"/>
  <c r="BE520" i="1" s="1"/>
  <c r="BE410" i="1" a="1"/>
  <c r="BE410" i="1" s="1"/>
  <c r="BE404" i="1" a="1"/>
  <c r="BE404" i="1" s="1"/>
  <c r="BE434" i="1" a="1"/>
  <c r="BE434" i="1" s="1"/>
  <c r="BE402" i="1" a="1"/>
  <c r="BE402" i="1" s="1"/>
  <c r="BE384" i="1" a="1"/>
  <c r="BE384" i="1" s="1"/>
  <c r="BE332" i="1" a="1"/>
  <c r="BE332" i="1" s="1"/>
  <c r="BE377" i="1" a="1"/>
  <c r="BE377" i="1" s="1"/>
  <c r="BE353" i="1" a="1"/>
  <c r="BE353" i="1" s="1"/>
  <c r="BE322" i="1" a="1"/>
  <c r="BE322" i="1" s="1"/>
  <c r="AM996" i="1"/>
  <c r="BE992" i="1" a="1"/>
  <c r="BE992" i="1" s="1"/>
  <c r="BE987" i="1" a="1"/>
  <c r="BE987" i="1" s="1"/>
  <c r="BE979" i="1" a="1"/>
  <c r="BE979" i="1" s="1"/>
  <c r="BE968" i="1" a="1"/>
  <c r="BE968" i="1" s="1"/>
  <c r="AM924" i="1"/>
  <c r="AN905" i="1"/>
  <c r="AM897" i="1"/>
  <c r="AN878" i="1"/>
  <c r="BE997" i="1" a="1"/>
  <c r="BE997" i="1" s="1"/>
  <c r="AM987" i="1"/>
  <c r="BE978" i="1" a="1"/>
  <c r="BE978" i="1" s="1"/>
  <c r="AM978" i="1"/>
  <c r="AM974" i="1"/>
  <c r="AM963" i="1"/>
  <c r="AM955" i="1"/>
  <c r="AM948" i="1"/>
  <c r="AN914" i="1"/>
  <c r="AM906" i="1"/>
  <c r="AN887" i="1"/>
  <c r="AM879" i="1"/>
  <c r="BE996" i="1" a="1"/>
  <c r="BE996" i="1" s="1"/>
  <c r="BE988" i="1" a="1"/>
  <c r="BE988" i="1" s="1"/>
  <c r="AM966" i="1"/>
  <c r="AM945" i="1"/>
  <c r="AN923" i="1"/>
  <c r="AM915" i="1"/>
  <c r="AN896" i="1"/>
  <c r="AM888" i="1"/>
  <c r="BE943" i="1" a="1"/>
  <c r="BE943" i="1" s="1"/>
  <c r="BE941" i="1" a="1"/>
  <c r="BE941" i="1" s="1"/>
  <c r="BE938" i="1" a="1"/>
  <c r="BE938" i="1" s="1"/>
  <c r="BE935" i="1" a="1"/>
  <c r="BE935" i="1" s="1"/>
  <c r="BE926" i="1" a="1"/>
  <c r="BE926" i="1" s="1"/>
  <c r="BE917" i="1" a="1"/>
  <c r="BE917" i="1" s="1"/>
  <c r="BE908" i="1" a="1"/>
  <c r="BE908" i="1" s="1"/>
  <c r="BE899" i="1" a="1"/>
  <c r="BE899" i="1" s="1"/>
  <c r="BE890" i="1" a="1"/>
  <c r="BE890" i="1" s="1"/>
  <c r="BE881" i="1" a="1"/>
  <c r="BE881" i="1" s="1"/>
  <c r="BE860" i="1" a="1"/>
  <c r="BE860" i="1" s="1"/>
  <c r="BE859" i="1" a="1"/>
  <c r="BE859" i="1" s="1"/>
  <c r="BE852" i="1" a="1"/>
  <c r="BE852" i="1" s="1"/>
  <c r="BE993" i="1" a="1"/>
  <c r="BE993" i="1" s="1"/>
  <c r="BE984" i="1" a="1"/>
  <c r="BE984" i="1" s="1"/>
  <c r="BE934" i="1" a="1"/>
  <c r="BE934" i="1" s="1"/>
  <c r="BE932" i="1" a="1"/>
  <c r="BE932" i="1" s="1"/>
  <c r="BE929" i="1" a="1"/>
  <c r="BE929" i="1" s="1"/>
  <c r="BE927" i="1" a="1"/>
  <c r="BE927" i="1" s="1"/>
  <c r="BE920" i="1" a="1"/>
  <c r="BE920" i="1" s="1"/>
  <c r="BE918" i="1" a="1"/>
  <c r="BE918" i="1" s="1"/>
  <c r="BE911" i="1" a="1"/>
  <c r="BE911" i="1" s="1"/>
  <c r="BE909" i="1" a="1"/>
  <c r="BE909" i="1" s="1"/>
  <c r="BE902" i="1" a="1"/>
  <c r="BE902" i="1" s="1"/>
  <c r="BE900" i="1" a="1"/>
  <c r="BE900" i="1" s="1"/>
  <c r="BE893" i="1" a="1"/>
  <c r="BE893" i="1" s="1"/>
  <c r="BE891" i="1" a="1"/>
  <c r="BE891" i="1" s="1"/>
  <c r="BE884" i="1" a="1"/>
  <c r="BE884" i="1" s="1"/>
  <c r="BE882" i="1" a="1"/>
  <c r="BE882" i="1" s="1"/>
  <c r="BE875" i="1" a="1"/>
  <c r="BE875" i="1" s="1"/>
  <c r="BE870" i="1" a="1"/>
  <c r="BE870" i="1" s="1"/>
  <c r="BE867" i="1" a="1"/>
  <c r="BE867" i="1" s="1"/>
  <c r="BE862" i="1" a="1"/>
  <c r="BE862" i="1" s="1"/>
  <c r="BE853" i="1" a="1"/>
  <c r="BE853" i="1" s="1"/>
  <c r="BE851" i="1" a="1"/>
  <c r="BE851" i="1" s="1"/>
  <c r="BE847" i="1" a="1"/>
  <c r="BE847" i="1" s="1"/>
  <c r="BE869" i="1" a="1"/>
  <c r="BE869" i="1" s="1"/>
  <c r="BE858" i="1" a="1"/>
  <c r="BE858" i="1" s="1"/>
  <c r="BE828" i="1" a="1"/>
  <c r="BE828" i="1" s="1"/>
  <c r="BE807" i="1" a="1"/>
  <c r="BE807" i="1" s="1"/>
  <c r="BE804" i="1" a="1"/>
  <c r="BE804" i="1" s="1"/>
  <c r="BE801" i="1" a="1"/>
  <c r="BE801" i="1" s="1"/>
  <c r="BE787" i="1" a="1"/>
  <c r="BE787" i="1" s="1"/>
  <c r="BE777" i="1" a="1"/>
  <c r="BE777" i="1" s="1"/>
  <c r="BE760" i="1" a="1"/>
  <c r="BE760" i="1" s="1"/>
  <c r="BE750" i="1" a="1"/>
  <c r="BE750" i="1" s="1"/>
  <c r="BE733" i="1" a="1"/>
  <c r="BE733" i="1" s="1"/>
  <c r="BE786" i="1" a="1"/>
  <c r="BE786" i="1" s="1"/>
  <c r="BE769" i="1" a="1"/>
  <c r="BE769" i="1" s="1"/>
  <c r="BE759" i="1" a="1"/>
  <c r="BE759" i="1" s="1"/>
  <c r="BE742" i="1" a="1"/>
  <c r="BE742" i="1" s="1"/>
  <c r="BE734" i="1" a="1"/>
  <c r="BE734" i="1" s="1"/>
  <c r="BE732" i="1" a="1"/>
  <c r="BE732" i="1" s="1"/>
  <c r="BE849" i="1" a="1"/>
  <c r="BE849" i="1" s="1"/>
  <c r="BE838" i="1" a="1"/>
  <c r="BE838" i="1" s="1"/>
  <c r="BE812" i="1" a="1"/>
  <c r="BE812" i="1" s="1"/>
  <c r="BE810" i="1" a="1"/>
  <c r="BE810" i="1" s="1"/>
  <c r="BE795" i="1" a="1"/>
  <c r="BE795" i="1" s="1"/>
  <c r="BE778" i="1" a="1"/>
  <c r="BE778" i="1" s="1"/>
  <c r="BE770" i="1" a="1"/>
  <c r="BE770" i="1" s="1"/>
  <c r="BE768" i="1" a="1"/>
  <c r="BE768" i="1" s="1"/>
  <c r="BE751" i="1" a="1"/>
  <c r="BE751" i="1" s="1"/>
  <c r="BE743" i="1" a="1"/>
  <c r="BE743" i="1" s="1"/>
  <c r="BE741" i="1" a="1"/>
  <c r="BE741" i="1" s="1"/>
  <c r="BE793" i="1" a="1"/>
  <c r="BE793" i="1" s="1"/>
  <c r="BE784" i="1" a="1"/>
  <c r="BE784" i="1" s="1"/>
  <c r="BE775" i="1" a="1"/>
  <c r="BE775" i="1" s="1"/>
  <c r="BE766" i="1" a="1"/>
  <c r="BE766" i="1" s="1"/>
  <c r="BE757" i="1" a="1"/>
  <c r="BE757" i="1" s="1"/>
  <c r="BE748" i="1" a="1"/>
  <c r="BE748" i="1" s="1"/>
  <c r="BE739" i="1" a="1"/>
  <c r="BE739" i="1" s="1"/>
  <c r="BE730" i="1" a="1"/>
  <c r="BE730" i="1" s="1"/>
  <c r="BE723" i="1" a="1"/>
  <c r="BE723" i="1" s="1"/>
  <c r="BE721" i="1" a="1"/>
  <c r="BE721" i="1" s="1"/>
  <c r="BE714" i="1" a="1"/>
  <c r="BE714" i="1" s="1"/>
  <c r="BE712" i="1" a="1"/>
  <c r="BE712" i="1" s="1"/>
  <c r="BE678" i="1" a="1"/>
  <c r="BE678" i="1" s="1"/>
  <c r="BE670" i="1" a="1"/>
  <c r="BE670" i="1" s="1"/>
  <c r="BE656" i="1" a="1"/>
  <c r="BE656" i="1" s="1"/>
  <c r="BE651" i="1" a="1"/>
  <c r="BE651" i="1" s="1"/>
  <c r="BE643" i="1" a="1"/>
  <c r="BE643" i="1" s="1"/>
  <c r="BE605" i="1" a="1"/>
  <c r="BE605" i="1" s="1"/>
  <c r="BE724" i="1" a="1"/>
  <c r="BE724" i="1" s="1"/>
  <c r="BE715" i="1" a="1"/>
  <c r="BE715" i="1" s="1"/>
  <c r="BE674" i="1" a="1"/>
  <c r="BE674" i="1" s="1"/>
  <c r="BE669" i="1" a="1"/>
  <c r="BE669" i="1" s="1"/>
  <c r="BE661" i="1" a="1"/>
  <c r="BE661" i="1" s="1"/>
  <c r="BE647" i="1" a="1"/>
  <c r="BE647" i="1" s="1"/>
  <c r="BE642" i="1" a="1"/>
  <c r="BE642" i="1" s="1"/>
  <c r="BE634" i="1" a="1"/>
  <c r="BE634" i="1" s="1"/>
  <c r="BE623" i="1" a="1"/>
  <c r="BE623" i="1" s="1"/>
  <c r="BE620" i="1" a="1"/>
  <c r="BE620" i="1" s="1"/>
  <c r="BE606" i="1" a="1"/>
  <c r="BE606" i="1" s="1"/>
  <c r="BE699" i="1" a="1"/>
  <c r="BE699" i="1" s="1"/>
  <c r="BE679" i="1" a="1"/>
  <c r="BE679" i="1" s="1"/>
  <c r="BE660" i="1" a="1"/>
  <c r="BE660" i="1" s="1"/>
  <c r="BE652" i="1" a="1"/>
  <c r="BE652" i="1" s="1"/>
  <c r="BE633" i="1" a="1"/>
  <c r="BE633" i="1" s="1"/>
  <c r="BE613" i="1" a="1"/>
  <c r="BE613" i="1" s="1"/>
  <c r="BE617" i="1" a="1"/>
  <c r="BE617" i="1" s="1"/>
  <c r="BE614" i="1" a="1"/>
  <c r="BE614" i="1" s="1"/>
  <c r="BE611" i="1" a="1"/>
  <c r="BE611" i="1" s="1"/>
  <c r="BE599" i="1" a="1"/>
  <c r="BE599" i="1" s="1"/>
  <c r="BE552" i="1" a="1"/>
  <c r="BE552" i="1" s="1"/>
  <c r="BE543" i="1" a="1"/>
  <c r="BE543" i="1" s="1"/>
  <c r="BE534" i="1" a="1"/>
  <c r="BE534" i="1" s="1"/>
  <c r="BE525" i="1" a="1"/>
  <c r="BE525" i="1" s="1"/>
  <c r="BE516" i="1" a="1"/>
  <c r="BE516" i="1" s="1"/>
  <c r="BE507" i="1" a="1"/>
  <c r="BE507" i="1" s="1"/>
  <c r="BE492" i="1" a="1"/>
  <c r="BE492" i="1" s="1"/>
  <c r="BE489" i="1" a="1"/>
  <c r="BE489" i="1" s="1"/>
  <c r="BE488" i="1" a="1"/>
  <c r="BE488" i="1" s="1"/>
  <c r="BE480" i="1" a="1"/>
  <c r="BE480" i="1" s="1"/>
  <c r="BE575" i="1" a="1"/>
  <c r="BE575" i="1" s="1"/>
  <c r="BE566" i="1" a="1"/>
  <c r="BE566" i="1" s="1"/>
  <c r="BE551" i="1" a="1"/>
  <c r="BE551" i="1" s="1"/>
  <c r="BE542" i="1" a="1"/>
  <c r="BE542" i="1" s="1"/>
  <c r="BE533" i="1" a="1"/>
  <c r="BE533" i="1" s="1"/>
  <c r="BE524" i="1" a="1"/>
  <c r="BE524" i="1" s="1"/>
  <c r="BE515" i="1" a="1"/>
  <c r="BE515" i="1" s="1"/>
  <c r="BE506" i="1" a="1"/>
  <c r="BE506" i="1" s="1"/>
  <c r="BE501" i="1" a="1"/>
  <c r="BE501" i="1" s="1"/>
  <c r="BE497" i="1" a="1"/>
  <c r="BE497" i="1" s="1"/>
  <c r="BE493" i="1" a="1"/>
  <c r="BE493" i="1" s="1"/>
  <c r="BE479" i="1" a="1"/>
  <c r="BE479" i="1" s="1"/>
  <c r="BE475" i="1" a="1"/>
  <c r="BE475" i="1" s="1"/>
  <c r="BE483" i="1" a="1"/>
  <c r="BE483" i="1" s="1"/>
  <c r="BE474" i="1" a="1"/>
  <c r="BE474" i="1" s="1"/>
  <c r="BE470" i="1" a="1"/>
  <c r="BE470" i="1" s="1"/>
  <c r="BE465" i="1" a="1"/>
  <c r="BE465" i="1" s="1"/>
  <c r="BE450" i="1" a="1"/>
  <c r="BE450" i="1" s="1"/>
  <c r="BE447" i="1" a="1"/>
  <c r="BE447" i="1" s="1"/>
  <c r="BE414" i="1" a="1"/>
  <c r="BE414" i="1" s="1"/>
  <c r="BE406" i="1" a="1"/>
  <c r="BE406" i="1" s="1"/>
  <c r="BE387" i="1" a="1"/>
  <c r="BE387" i="1" s="1"/>
  <c r="BE471" i="1" a="1"/>
  <c r="BE471" i="1" s="1"/>
  <c r="BE436" i="1" a="1"/>
  <c r="BE436" i="1" s="1"/>
  <c r="BE433" i="1" a="1"/>
  <c r="BE433" i="1" s="1"/>
  <c r="BE423" i="1" a="1"/>
  <c r="BE423" i="1" s="1"/>
  <c r="BE415" i="1" a="1"/>
  <c r="BE415" i="1" s="1"/>
  <c r="BE396" i="1" a="1"/>
  <c r="BE396" i="1" s="1"/>
  <c r="BE435" i="1" a="1"/>
  <c r="BE435" i="1" s="1"/>
  <c r="BE424" i="1" a="1"/>
  <c r="BE424" i="1" s="1"/>
  <c r="BE405" i="1" a="1"/>
  <c r="BE405" i="1" s="1"/>
  <c r="BE397" i="1" a="1"/>
  <c r="BE397" i="1" s="1"/>
  <c r="BE426" i="1" a="1"/>
  <c r="BE426" i="1" s="1"/>
  <c r="BE417" i="1" a="1"/>
  <c r="BE417" i="1" s="1"/>
  <c r="BE408" i="1" a="1"/>
  <c r="BE408" i="1" s="1"/>
  <c r="BE399" i="1" a="1"/>
  <c r="BE399" i="1" s="1"/>
  <c r="BE383" i="1" a="1"/>
  <c r="BE383" i="1" s="1"/>
  <c r="BE363" i="1" a="1"/>
  <c r="BE363" i="1" s="1"/>
  <c r="BE344" i="1" a="1"/>
  <c r="BE344" i="1" s="1"/>
  <c r="BE371" i="1" a="1"/>
  <c r="BE371" i="1" s="1"/>
  <c r="BE362" i="1" a="1"/>
  <c r="BE362" i="1" s="1"/>
  <c r="BE347" i="1" a="1"/>
  <c r="BE347" i="1" s="1"/>
  <c r="BE365" i="1" a="1"/>
  <c r="BE365" i="1" s="1"/>
  <c r="BE324" i="1" a="1"/>
  <c r="BE324" i="1" s="1"/>
  <c r="BE305" i="1" a="1"/>
  <c r="BE305" i="1" s="1"/>
  <c r="BE304" i="1" a="1"/>
  <c r="BE304" i="1" s="1"/>
  <c r="BE312" i="1" a="1"/>
  <c r="BE312" i="1" s="1"/>
  <c r="BE338" i="1" a="1"/>
  <c r="BE338" i="1" s="1"/>
  <c r="BE323" i="1" a="1"/>
  <c r="BE323" i="1" s="1"/>
  <c r="BE321" i="1" a="1"/>
  <c r="BE321" i="1" s="1"/>
  <c r="BE314" i="1" a="1"/>
  <c r="BE314" i="1" s="1"/>
  <c r="BE313" i="1" a="1"/>
  <c r="BE313" i="1" s="1"/>
  <c r="BE303" i="1" a="1"/>
  <c r="BE303" i="1" s="1"/>
  <c r="BE296" i="1" a="1"/>
  <c r="BE296" i="1" s="1"/>
  <c r="BE291" i="1" a="1"/>
  <c r="BE291" i="1" s="1"/>
  <c r="BE283" i="1" a="1"/>
  <c r="BE283" i="1" s="1"/>
  <c r="AM1001" i="1"/>
  <c r="AN1000" i="1"/>
  <c r="AN999" i="1"/>
  <c r="AM994" i="1"/>
  <c r="AM992" i="1"/>
  <c r="AN991" i="1"/>
  <c r="AN990" i="1"/>
  <c r="AM985" i="1"/>
  <c r="AM983" i="1"/>
  <c r="AN982" i="1"/>
  <c r="AN981" i="1"/>
  <c r="AM977" i="1"/>
  <c r="AN964" i="1"/>
  <c r="AM962" i="1"/>
  <c r="AN961" i="1"/>
  <c r="AM1000" i="1"/>
  <c r="AM998" i="1"/>
  <c r="AN997" i="1"/>
  <c r="AN996" i="1"/>
  <c r="AM991" i="1"/>
  <c r="AM989" i="1"/>
  <c r="AN988" i="1"/>
  <c r="AN987" i="1"/>
  <c r="AM982" i="1"/>
  <c r="AM980" i="1"/>
  <c r="AN979" i="1"/>
  <c r="AN973" i="1"/>
  <c r="AM971" i="1"/>
  <c r="AN970" i="1"/>
  <c r="AM959" i="1"/>
  <c r="AM997" i="1"/>
  <c r="AM995" i="1"/>
  <c r="AN994" i="1"/>
  <c r="AN993" i="1"/>
  <c r="AM988" i="1"/>
  <c r="AM986" i="1"/>
  <c r="AN985" i="1"/>
  <c r="AN984" i="1"/>
  <c r="AM979" i="1"/>
  <c r="AM968" i="1"/>
  <c r="AN955" i="1"/>
  <c r="AM953" i="1"/>
  <c r="AN952" i="1"/>
  <c r="BE976" i="1" a="1"/>
  <c r="BE976" i="1" s="1"/>
  <c r="BE972" i="1" a="1"/>
  <c r="BE972" i="1" s="1"/>
  <c r="BE967" i="1" a="1"/>
  <c r="BE967" i="1" s="1"/>
  <c r="BE963" i="1" a="1"/>
  <c r="BE963" i="1" s="1"/>
  <c r="BE958" i="1" a="1"/>
  <c r="BE958" i="1" s="1"/>
  <c r="BE954" i="1" a="1"/>
  <c r="BE954" i="1" s="1"/>
  <c r="BE975" i="1" a="1"/>
  <c r="BE975" i="1" s="1"/>
  <c r="BQ973" i="1"/>
  <c r="BE970" i="1" a="1"/>
  <c r="BE970" i="1" s="1"/>
  <c r="BE966" i="1" a="1"/>
  <c r="BE966" i="1" s="1"/>
  <c r="BQ964" i="1"/>
  <c r="BE961" i="1" a="1"/>
  <c r="BE961" i="1" s="1"/>
  <c r="BE957" i="1" a="1"/>
  <c r="BE957" i="1" s="1"/>
  <c r="BQ955" i="1"/>
  <c r="BE952" i="1" a="1"/>
  <c r="BE952" i="1" s="1"/>
  <c r="BE948" i="1" a="1"/>
  <c r="BE948" i="1" s="1"/>
  <c r="BQ943" i="1"/>
  <c r="BE939" i="1" a="1"/>
  <c r="BE939" i="1" s="1"/>
  <c r="BQ934" i="1"/>
  <c r="BE930" i="1" a="1"/>
  <c r="BE930" i="1" s="1"/>
  <c r="BE848" i="1" a="1"/>
  <c r="BE848" i="1" s="1"/>
  <c r="BE844" i="1" a="1"/>
  <c r="BE844" i="1" s="1"/>
  <c r="BQ842" i="1"/>
  <c r="BE839" i="1" a="1"/>
  <c r="BE839" i="1" s="1"/>
  <c r="BE835" i="1" a="1"/>
  <c r="BE835" i="1" s="1"/>
  <c r="BQ833" i="1"/>
  <c r="BE830" i="1" a="1"/>
  <c r="BE830" i="1" s="1"/>
  <c r="BE826" i="1" a="1"/>
  <c r="BE826" i="1" s="1"/>
  <c r="BQ824" i="1"/>
  <c r="BQ815" i="1"/>
  <c r="BQ806" i="1"/>
  <c r="BQ845" i="1"/>
  <c r="BQ836" i="1"/>
  <c r="BQ827" i="1"/>
  <c r="BQ818" i="1"/>
  <c r="BE814" i="1" a="1"/>
  <c r="BE814" i="1" s="1"/>
  <c r="BQ809" i="1"/>
  <c r="BE805" i="1" a="1"/>
  <c r="BE805" i="1" s="1"/>
  <c r="BQ706" i="1"/>
  <c r="BE700" i="1" a="1"/>
  <c r="BE700" i="1" s="1"/>
  <c r="BE691" i="1" a="1"/>
  <c r="BE691" i="1" s="1"/>
  <c r="BE682" i="1" a="1"/>
  <c r="BE682" i="1" s="1"/>
  <c r="BE709" i="1" a="1"/>
  <c r="BE709" i="1" s="1"/>
  <c r="BE705" i="1" a="1"/>
  <c r="BE705" i="1" s="1"/>
  <c r="BQ703" i="1"/>
  <c r="BE694" i="1" a="1"/>
  <c r="BE694" i="1" s="1"/>
  <c r="BE685" i="1" a="1"/>
  <c r="BE685" i="1" s="1"/>
  <c r="BE631" i="1" a="1"/>
  <c r="BE631" i="1" s="1"/>
  <c r="BE627" i="1" a="1"/>
  <c r="BE627" i="1" s="1"/>
  <c r="BE630" i="1" a="1"/>
  <c r="BE630" i="1" s="1"/>
  <c r="BQ628" i="1"/>
  <c r="BE625" i="1" a="1"/>
  <c r="BE625" i="1" s="1"/>
  <c r="BQ619" i="1"/>
  <c r="BE615" i="1" a="1"/>
  <c r="BE615" i="1" s="1"/>
  <c r="BQ610" i="1"/>
  <c r="BQ603" i="1"/>
  <c r="BE600" i="1" a="1"/>
  <c r="BE600" i="1" s="1"/>
  <c r="BE596" i="1" a="1"/>
  <c r="BE596" i="1" s="1"/>
  <c r="BE579" i="1" a="1"/>
  <c r="BE579" i="1" s="1"/>
  <c r="BE570" i="1" a="1"/>
  <c r="BE570" i="1" s="1"/>
  <c r="BE561" i="1" a="1"/>
  <c r="BE561" i="1" s="1"/>
  <c r="BQ597" i="1"/>
  <c r="BE591" i="1" a="1"/>
  <c r="BE591" i="1" s="1"/>
  <c r="BE582" i="1" a="1"/>
  <c r="BE582" i="1" s="1"/>
  <c r="BE464" i="1" a="1"/>
  <c r="BE464" i="1" s="1"/>
  <c r="BE460" i="1" a="1"/>
  <c r="BE460" i="1" s="1"/>
  <c r="BQ458" i="1"/>
  <c r="BE448" i="1" a="1"/>
  <c r="BE448" i="1" s="1"/>
  <c r="BQ443" i="1"/>
  <c r="BE461" i="1" a="1"/>
  <c r="BE461" i="1" s="1"/>
  <c r="BE457" i="1" a="1"/>
  <c r="BE457" i="1" s="1"/>
  <c r="BQ455" i="1"/>
  <c r="BE452" i="1" a="1"/>
  <c r="BE452" i="1" s="1"/>
  <c r="BQ449" i="1"/>
  <c r="BE445" i="1" a="1"/>
  <c r="BE445" i="1" s="1"/>
  <c r="BQ395" i="1"/>
  <c r="BE394" i="1" a="1"/>
  <c r="BE394" i="1" s="1"/>
  <c r="BQ392" i="1"/>
  <c r="BE389" i="1" a="1"/>
  <c r="BE389" i="1" s="1"/>
  <c r="BE386" i="1" a="1"/>
  <c r="BE386" i="1" s="1"/>
  <c r="BE381" i="1" a="1"/>
  <c r="BE381" i="1" s="1"/>
  <c r="BQ379" i="1"/>
  <c r="BE376" i="1" a="1"/>
  <c r="BE376" i="1" s="1"/>
  <c r="BQ370" i="1"/>
  <c r="BE382" i="1" a="1"/>
  <c r="BE382" i="1" s="1"/>
  <c r="BE378" i="1" a="1"/>
  <c r="BE378" i="1" s="1"/>
  <c r="BQ352" i="1"/>
  <c r="BQ343" i="1"/>
  <c r="BQ334" i="1"/>
  <c r="BE355" i="1" a="1"/>
  <c r="BE355" i="1" s="1"/>
  <c r="BE351" i="1" a="1"/>
  <c r="BE351" i="1" s="1"/>
  <c r="BQ349" i="1"/>
  <c r="BE346" i="1" a="1"/>
  <c r="BE346" i="1" s="1"/>
  <c r="BE342" i="1" a="1"/>
  <c r="BE342" i="1" s="1"/>
  <c r="BQ340" i="1"/>
  <c r="BE336" i="1" a="1"/>
  <c r="BE336" i="1" s="1"/>
  <c r="BQ331" i="1"/>
  <c r="BE327" i="1" a="1"/>
  <c r="BE327" i="1" s="1"/>
  <c r="BQ290" i="1"/>
  <c r="BQ281" i="1"/>
  <c r="BQ272" i="1"/>
  <c r="BE293" i="1" a="1"/>
  <c r="BE293" i="1" s="1"/>
  <c r="BE289" i="1" a="1"/>
  <c r="BE289" i="1" s="1"/>
  <c r="BQ287" i="1"/>
  <c r="BE284" i="1" a="1"/>
  <c r="BE284" i="1" s="1"/>
  <c r="BE280" i="1" a="1"/>
  <c r="BE280" i="1" s="1"/>
  <c r="BQ278" i="1"/>
  <c r="BE275" i="1" a="1"/>
  <c r="BE275" i="1" s="1"/>
  <c r="BE263" i="1" a="1"/>
  <c r="BE263" i="1" s="1"/>
  <c r="BQ261" i="1"/>
  <c r="BE258" i="1" a="1"/>
  <c r="BE258" i="1" s="1"/>
  <c r="BE252" i="1" a="1"/>
  <c r="BE252" i="1" s="1"/>
  <c r="BQ246" i="1"/>
  <c r="BE245" i="1" a="1"/>
  <c r="BE245" i="1" s="1"/>
  <c r="BQ240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D6" i="1" a="1"/>
  <c r="BD6" i="1" s="1"/>
  <c r="BC6" i="1" a="1"/>
  <c r="BC6" i="1" s="1"/>
  <c r="BE6" i="1" a="1"/>
  <c r="BE6" i="1" s="1"/>
  <c r="AN6" i="1"/>
  <c r="F7" i="10"/>
  <c r="AM6" i="1"/>
  <c r="BQ6" i="1"/>
  <c r="D7" i="10"/>
  <c r="P7" i="10"/>
  <c r="G7" i="10"/>
  <c r="C7" i="10"/>
  <c r="C16" i="9"/>
  <c r="C15" i="9"/>
  <c r="L118" i="10" l="1"/>
  <c r="N256" i="10"/>
  <c r="N90" i="10"/>
  <c r="N132" i="10"/>
  <c r="N77" i="10"/>
  <c r="L78" i="10"/>
  <c r="N86" i="10"/>
  <c r="L75" i="10"/>
  <c r="N89" i="10"/>
  <c r="L121" i="10"/>
  <c r="L97" i="10"/>
  <c r="L130" i="10"/>
  <c r="N142" i="10"/>
  <c r="L108" i="10"/>
  <c r="L135" i="10"/>
  <c r="L83" i="10"/>
  <c r="L102" i="10"/>
  <c r="N104" i="10"/>
  <c r="N114" i="10"/>
  <c r="L92" i="10"/>
  <c r="L94" i="10"/>
  <c r="N113" i="10"/>
  <c r="L127" i="10"/>
  <c r="L133" i="10"/>
  <c r="L134" i="10"/>
  <c r="L72" i="10"/>
  <c r="N87" i="10"/>
  <c r="N99" i="10"/>
  <c r="L111" i="10"/>
  <c r="N117" i="10"/>
  <c r="N126" i="10"/>
  <c r="L129" i="10"/>
  <c r="L138" i="10"/>
  <c r="N174" i="10"/>
  <c r="L80" i="10"/>
  <c r="N105" i="10"/>
  <c r="N141" i="10"/>
  <c r="N95" i="10"/>
  <c r="N107" i="10"/>
  <c r="L116" i="10"/>
  <c r="L119" i="10"/>
  <c r="L128" i="10"/>
  <c r="N131" i="10"/>
  <c r="L137" i="10"/>
  <c r="L171" i="10"/>
  <c r="L79" i="10"/>
  <c r="N85" i="10"/>
  <c r="L98" i="10"/>
  <c r="L101" i="10"/>
  <c r="L110" i="10"/>
  <c r="N125" i="10"/>
  <c r="L586" i="10"/>
  <c r="L66" i="10"/>
  <c r="N76" i="10"/>
  <c r="L82" i="10"/>
  <c r="L91" i="10"/>
  <c r="L100" i="10"/>
  <c r="L103" i="10"/>
  <c r="L106" i="10"/>
  <c r="N122" i="10"/>
  <c r="L124" i="10"/>
  <c r="N140" i="10"/>
  <c r="N253" i="10"/>
  <c r="L81" i="10"/>
  <c r="L84" i="10"/>
  <c r="L88" i="10"/>
  <c r="L93" i="10"/>
  <c r="N96" i="10"/>
  <c r="L109" i="10"/>
  <c r="L112" i="10"/>
  <c r="L115" i="10"/>
  <c r="L120" i="10"/>
  <c r="N123" i="10"/>
  <c r="L136" i="10"/>
  <c r="L139" i="10"/>
  <c r="L970" i="10"/>
  <c r="L220" i="10"/>
  <c r="L583" i="10"/>
  <c r="V3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L953" i="10"/>
  <c r="N953" i="10"/>
  <c r="L968" i="10"/>
  <c r="N968" i="10"/>
  <c r="L979" i="10"/>
  <c r="N979" i="10"/>
  <c r="L986" i="10"/>
  <c r="N986" i="10"/>
  <c r="L988" i="10"/>
  <c r="N988" i="10"/>
  <c r="L995" i="10"/>
  <c r="N995" i="10"/>
  <c r="L997" i="10"/>
  <c r="N997" i="10"/>
  <c r="L959" i="10"/>
  <c r="N959" i="10"/>
  <c r="L971" i="10"/>
  <c r="N971" i="10"/>
  <c r="L980" i="10"/>
  <c r="N980" i="10"/>
  <c r="L982" i="10"/>
  <c r="N982" i="10"/>
  <c r="L989" i="10"/>
  <c r="N989" i="10"/>
  <c r="L991" i="10"/>
  <c r="N991" i="10"/>
  <c r="L998" i="10"/>
  <c r="N998" i="10"/>
  <c r="L1000" i="10"/>
  <c r="N1000" i="10"/>
  <c r="L962" i="10"/>
  <c r="N962" i="10"/>
  <c r="L977" i="10"/>
  <c r="N977" i="10"/>
  <c r="L983" i="10"/>
  <c r="N983" i="10"/>
  <c r="L985" i="10"/>
  <c r="N985" i="10"/>
  <c r="L992" i="10"/>
  <c r="N992" i="10"/>
  <c r="L994" i="10"/>
  <c r="N994" i="10"/>
  <c r="L1001" i="10"/>
  <c r="N1001" i="10"/>
  <c r="L888" i="10"/>
  <c r="N888" i="10"/>
  <c r="L915" i="10"/>
  <c r="N915" i="10"/>
  <c r="L945" i="10"/>
  <c r="N945" i="10"/>
  <c r="L966" i="10"/>
  <c r="N966" i="10"/>
  <c r="L879" i="10"/>
  <c r="N879" i="10"/>
  <c r="L906" i="10"/>
  <c r="N906" i="10"/>
  <c r="L948" i="10"/>
  <c r="N948" i="10"/>
  <c r="L955" i="10"/>
  <c r="N955" i="10"/>
  <c r="L963" i="10"/>
  <c r="N963" i="10"/>
  <c r="L974" i="10"/>
  <c r="N974" i="10"/>
  <c r="L978" i="10"/>
  <c r="N978" i="10"/>
  <c r="L987" i="10"/>
  <c r="N987" i="10"/>
  <c r="L897" i="10"/>
  <c r="N897" i="10"/>
  <c r="L924" i="10"/>
  <c r="N924" i="10"/>
  <c r="L996" i="10"/>
  <c r="N996" i="10"/>
  <c r="L900" i="10"/>
  <c r="N900" i="10"/>
  <c r="L933" i="10"/>
  <c r="N933" i="10"/>
  <c r="L956" i="10"/>
  <c r="N956" i="10"/>
  <c r="L960" i="10"/>
  <c r="N960" i="10"/>
  <c r="L965" i="10"/>
  <c r="N965" i="10"/>
  <c r="L993" i="10"/>
  <c r="N993" i="10"/>
  <c r="L912" i="10"/>
  <c r="N912" i="10"/>
  <c r="L923" i="10"/>
  <c r="N923" i="10"/>
  <c r="L951" i="10"/>
  <c r="N951" i="10"/>
  <c r="L981" i="10"/>
  <c r="N981" i="10"/>
  <c r="L984" i="10"/>
  <c r="N984" i="10"/>
  <c r="L942" i="10"/>
  <c r="N942" i="10"/>
  <c r="L954" i="10"/>
  <c r="N954" i="10"/>
  <c r="L972" i="10"/>
  <c r="N972" i="10"/>
  <c r="L927" i="10"/>
  <c r="N927" i="10"/>
  <c r="L939" i="10"/>
  <c r="N939" i="10"/>
  <c r="L990" i="10"/>
  <c r="N990" i="10"/>
  <c r="L539" i="10"/>
  <c r="N539" i="10"/>
  <c r="L742" i="10"/>
  <c r="N742" i="10"/>
  <c r="L751" i="10"/>
  <c r="N751" i="10"/>
  <c r="L789" i="10"/>
  <c r="N789" i="10"/>
  <c r="L798" i="10"/>
  <c r="N798" i="10"/>
  <c r="L807" i="10"/>
  <c r="N807" i="10"/>
  <c r="L875" i="10"/>
  <c r="N875" i="10"/>
  <c r="L885" i="10"/>
  <c r="N885" i="10"/>
  <c r="L896" i="10"/>
  <c r="N896" i="10"/>
  <c r="L902" i="10"/>
  <c r="N902" i="10"/>
  <c r="L947" i="10"/>
  <c r="N947" i="10"/>
  <c r="L681" i="10"/>
  <c r="N681" i="10"/>
  <c r="L702" i="10"/>
  <c r="N702" i="10"/>
  <c r="L778" i="10"/>
  <c r="N778" i="10"/>
  <c r="L835" i="10"/>
  <c r="N835" i="10"/>
  <c r="L852" i="10"/>
  <c r="N852" i="10"/>
  <c r="L999" i="10"/>
  <c r="N999" i="10"/>
  <c r="L666" i="10"/>
  <c r="N666" i="10"/>
  <c r="L762" i="10"/>
  <c r="N762" i="10"/>
  <c r="L805" i="10"/>
  <c r="N805" i="10"/>
  <c r="L872" i="10"/>
  <c r="N872" i="10"/>
  <c r="L909" i="10"/>
  <c r="N909" i="10"/>
  <c r="L929" i="10"/>
  <c r="N929" i="10"/>
  <c r="L271" i="10"/>
  <c r="N271" i="10"/>
  <c r="L418" i="10"/>
  <c r="N418" i="10"/>
  <c r="L976" i="10"/>
  <c r="N976" i="10"/>
  <c r="L280" i="10"/>
  <c r="N280" i="10"/>
  <c r="L967" i="10"/>
  <c r="N967" i="10"/>
  <c r="L244" i="10"/>
  <c r="N244" i="10"/>
  <c r="L251" i="10"/>
  <c r="N251" i="10"/>
  <c r="L254" i="10"/>
  <c r="N254" i="10"/>
  <c r="L257" i="10"/>
  <c r="N257" i="10"/>
  <c r="L964" i="10"/>
  <c r="N964" i="10"/>
  <c r="L754" i="10"/>
  <c r="N754" i="10"/>
  <c r="L757" i="10"/>
  <c r="N757" i="10"/>
  <c r="L773" i="10"/>
  <c r="N773" i="10"/>
  <c r="L782" i="10"/>
  <c r="N782" i="10"/>
  <c r="L785" i="10"/>
  <c r="N785" i="10"/>
  <c r="L809" i="10"/>
  <c r="N809" i="10"/>
  <c r="L821" i="10"/>
  <c r="N821" i="10"/>
  <c r="L830" i="10"/>
  <c r="N830" i="10"/>
  <c r="L733" i="10"/>
  <c r="N733" i="10"/>
  <c r="L745" i="10"/>
  <c r="N745" i="10"/>
  <c r="L867" i="10"/>
  <c r="N867" i="10"/>
  <c r="L874" i="10"/>
  <c r="N874" i="10"/>
  <c r="L878" i="10"/>
  <c r="N878" i="10"/>
  <c r="L882" i="10"/>
  <c r="N882" i="10"/>
  <c r="L889" i="10"/>
  <c r="N889" i="10"/>
  <c r="L911" i="10"/>
  <c r="N911" i="10"/>
  <c r="L770" i="10"/>
  <c r="N770" i="10"/>
  <c r="L779" i="10"/>
  <c r="N779" i="10"/>
  <c r="L799" i="10"/>
  <c r="N799" i="10"/>
  <c r="L812" i="10"/>
  <c r="N812" i="10"/>
  <c r="L815" i="10"/>
  <c r="N815" i="10"/>
  <c r="L818" i="10"/>
  <c r="N818" i="10"/>
  <c r="L827" i="10"/>
  <c r="N827" i="10"/>
  <c r="L836" i="10"/>
  <c r="N836" i="10"/>
  <c r="L842" i="10"/>
  <c r="N842" i="10"/>
  <c r="L845" i="10"/>
  <c r="N845" i="10"/>
  <c r="L847" i="10"/>
  <c r="N847" i="10"/>
  <c r="L848" i="10"/>
  <c r="N848" i="10"/>
  <c r="L849" i="10"/>
  <c r="N849" i="10"/>
  <c r="L860" i="10"/>
  <c r="N860" i="10"/>
  <c r="L861" i="10"/>
  <c r="N861" i="10"/>
  <c r="L864" i="10"/>
  <c r="N864" i="10"/>
  <c r="L876" i="10"/>
  <c r="N876" i="10"/>
  <c r="L883" i="10"/>
  <c r="N883" i="10"/>
  <c r="L890" i="10"/>
  <c r="N890" i="10"/>
  <c r="L895" i="10"/>
  <c r="N895" i="10"/>
  <c r="L899" i="10"/>
  <c r="N899" i="10"/>
  <c r="L904" i="10"/>
  <c r="N904" i="10"/>
  <c r="L908" i="10"/>
  <c r="N908" i="10"/>
  <c r="L917" i="10"/>
  <c r="N917" i="10"/>
  <c r="L918" i="10"/>
  <c r="N918" i="10"/>
  <c r="L922" i="10"/>
  <c r="N922" i="10"/>
  <c r="L931" i="10"/>
  <c r="N931" i="10"/>
  <c r="L936" i="10"/>
  <c r="N936" i="10"/>
  <c r="L944" i="10"/>
  <c r="N944" i="10"/>
  <c r="L949" i="10"/>
  <c r="N949" i="10"/>
  <c r="L941" i="10"/>
  <c r="N941" i="10"/>
  <c r="L946" i="10"/>
  <c r="N946" i="10"/>
  <c r="L950" i="10"/>
  <c r="N950" i="10"/>
  <c r="L969" i="10"/>
  <c r="N969" i="10"/>
  <c r="L973" i="10"/>
  <c r="N973" i="10"/>
  <c r="L940" i="10"/>
  <c r="N940" i="10"/>
  <c r="L957" i="10"/>
  <c r="N957" i="10"/>
  <c r="L846" i="10"/>
  <c r="N846" i="10"/>
  <c r="L850" i="10"/>
  <c r="N850" i="10"/>
  <c r="L855" i="10"/>
  <c r="N855" i="10"/>
  <c r="L858" i="10"/>
  <c r="N858" i="10"/>
  <c r="L865" i="10"/>
  <c r="N865" i="10"/>
  <c r="L869" i="10"/>
  <c r="N869" i="10"/>
  <c r="L870" i="10"/>
  <c r="N870" i="10"/>
  <c r="L914" i="10"/>
  <c r="N914" i="10"/>
  <c r="L919" i="10"/>
  <c r="N919" i="10"/>
  <c r="L928" i="10"/>
  <c r="N928" i="10"/>
  <c r="L937" i="10"/>
  <c r="N937" i="10"/>
  <c r="L143" i="10"/>
  <c r="N143" i="10"/>
  <c r="L144" i="10"/>
  <c r="N144" i="10"/>
  <c r="L145" i="10"/>
  <c r="N145" i="10"/>
  <c r="L146" i="10"/>
  <c r="N146" i="10"/>
  <c r="L147" i="10"/>
  <c r="N147" i="10"/>
  <c r="L148" i="10"/>
  <c r="N148" i="10"/>
  <c r="L149" i="10"/>
  <c r="N149" i="10"/>
  <c r="L150" i="10"/>
  <c r="N150" i="10"/>
  <c r="L151" i="10"/>
  <c r="N151" i="10"/>
  <c r="L152" i="10"/>
  <c r="N152" i="10"/>
  <c r="L153" i="10"/>
  <c r="N153" i="10"/>
  <c r="L154" i="10"/>
  <c r="N154" i="10"/>
  <c r="L155" i="10"/>
  <c r="N155" i="10"/>
  <c r="L156" i="10"/>
  <c r="N156" i="10"/>
  <c r="L157" i="10"/>
  <c r="N157" i="10"/>
  <c r="L158" i="10"/>
  <c r="N158" i="10"/>
  <c r="L159" i="10"/>
  <c r="N159" i="10"/>
  <c r="L160" i="10"/>
  <c r="N160" i="10"/>
  <c r="L161" i="10"/>
  <c r="N161" i="10"/>
  <c r="L162" i="10"/>
  <c r="N162" i="10"/>
  <c r="L163" i="10"/>
  <c r="N163" i="10"/>
  <c r="L164" i="10"/>
  <c r="N164" i="10"/>
  <c r="L165" i="10"/>
  <c r="N165" i="10"/>
  <c r="L166" i="10"/>
  <c r="N166" i="10"/>
  <c r="L167" i="10"/>
  <c r="N167" i="10"/>
  <c r="L168" i="10"/>
  <c r="N168" i="10"/>
  <c r="L169" i="10"/>
  <c r="N169" i="10"/>
  <c r="L170" i="10"/>
  <c r="N170" i="10"/>
  <c r="L172" i="10"/>
  <c r="N172" i="10"/>
  <c r="L173" i="10"/>
  <c r="N173" i="10"/>
  <c r="L175" i="10"/>
  <c r="N175" i="10"/>
  <c r="L176" i="10"/>
  <c r="N176" i="10"/>
  <c r="L177" i="10"/>
  <c r="N177" i="10"/>
  <c r="L178" i="10"/>
  <c r="N178" i="10"/>
  <c r="L179" i="10"/>
  <c r="N179" i="10"/>
  <c r="L180" i="10"/>
  <c r="N180" i="10"/>
  <c r="L181" i="10"/>
  <c r="N181" i="10"/>
  <c r="L182" i="10"/>
  <c r="N182" i="10"/>
  <c r="L183" i="10"/>
  <c r="N183" i="10"/>
  <c r="L184" i="10"/>
  <c r="N184" i="10"/>
  <c r="L185" i="10"/>
  <c r="N185" i="10"/>
  <c r="L186" i="10"/>
  <c r="N186" i="10"/>
  <c r="L187" i="10"/>
  <c r="N187" i="10"/>
  <c r="L188" i="10"/>
  <c r="N188" i="10"/>
  <c r="L189" i="10"/>
  <c r="N189" i="10"/>
  <c r="L190" i="10"/>
  <c r="N190" i="10"/>
  <c r="L191" i="10"/>
  <c r="N191" i="10"/>
  <c r="L192" i="10"/>
  <c r="N192" i="10"/>
  <c r="L193" i="10"/>
  <c r="N193" i="10"/>
  <c r="L194" i="10"/>
  <c r="N194" i="10"/>
  <c r="L195" i="10"/>
  <c r="N195" i="10"/>
  <c r="L196" i="10"/>
  <c r="N196" i="10"/>
  <c r="L197" i="10"/>
  <c r="N197" i="10"/>
  <c r="L198" i="10"/>
  <c r="N198" i="10"/>
  <c r="L199" i="10"/>
  <c r="N199" i="10"/>
  <c r="L200" i="10"/>
  <c r="N200" i="10"/>
  <c r="L201" i="10"/>
  <c r="N201" i="10"/>
  <c r="L202" i="10"/>
  <c r="N202" i="10"/>
  <c r="L203" i="10"/>
  <c r="N203" i="10"/>
  <c r="L204" i="10"/>
  <c r="N204" i="10"/>
  <c r="L205" i="10"/>
  <c r="N205" i="10"/>
  <c r="L206" i="10"/>
  <c r="N206" i="10"/>
  <c r="L207" i="10"/>
  <c r="N207" i="10"/>
  <c r="L208" i="10"/>
  <c r="N208" i="10"/>
  <c r="L209" i="10"/>
  <c r="N209" i="10"/>
  <c r="L210" i="10"/>
  <c r="N210" i="10"/>
  <c r="L211" i="10"/>
  <c r="N211" i="10"/>
  <c r="L212" i="10"/>
  <c r="N212" i="10"/>
  <c r="L213" i="10"/>
  <c r="N213" i="10"/>
  <c r="L214" i="10"/>
  <c r="N214" i="10"/>
  <c r="L215" i="10"/>
  <c r="N215" i="10"/>
  <c r="L216" i="10"/>
  <c r="N216" i="10"/>
  <c r="L217" i="10"/>
  <c r="N217" i="10"/>
  <c r="L218" i="10"/>
  <c r="N218" i="10"/>
  <c r="L219" i="10"/>
  <c r="N219" i="10"/>
  <c r="L221" i="10"/>
  <c r="N221" i="10"/>
  <c r="L222" i="10"/>
  <c r="N222" i="10"/>
  <c r="L223" i="10"/>
  <c r="N223" i="10"/>
  <c r="L224" i="10"/>
  <c r="N224" i="10"/>
  <c r="L225" i="10"/>
  <c r="N225" i="10"/>
  <c r="L226" i="10"/>
  <c r="N226" i="10"/>
  <c r="L227" i="10"/>
  <c r="N227" i="10"/>
  <c r="L228" i="10"/>
  <c r="N228" i="10"/>
  <c r="L229" i="10"/>
  <c r="N229" i="10"/>
  <c r="L230" i="10"/>
  <c r="N230" i="10"/>
  <c r="L231" i="10"/>
  <c r="N231" i="10"/>
  <c r="L232" i="10"/>
  <c r="N232" i="10"/>
  <c r="L233" i="10"/>
  <c r="N233" i="10"/>
  <c r="L234" i="10"/>
  <c r="N234" i="10"/>
  <c r="L235" i="10"/>
  <c r="N235" i="10"/>
  <c r="L236" i="10"/>
  <c r="N236" i="10"/>
  <c r="L237" i="10"/>
  <c r="N237" i="10"/>
  <c r="L238" i="10"/>
  <c r="N238" i="10"/>
  <c r="L239" i="10"/>
  <c r="N239" i="10"/>
  <c r="L240" i="10"/>
  <c r="N240" i="10"/>
  <c r="L241" i="10"/>
  <c r="N241" i="10"/>
  <c r="L242" i="10"/>
  <c r="N242" i="10"/>
  <c r="L243" i="10"/>
  <c r="N243" i="10"/>
  <c r="L245" i="10"/>
  <c r="N245" i="10"/>
  <c r="L246" i="10"/>
  <c r="N246" i="10"/>
  <c r="L247" i="10"/>
  <c r="N247" i="10"/>
  <c r="L248" i="10"/>
  <c r="N248" i="10"/>
  <c r="L249" i="10"/>
  <c r="N249" i="10"/>
  <c r="L250" i="10"/>
  <c r="N250" i="10"/>
  <c r="L252" i="10"/>
  <c r="N252" i="10"/>
  <c r="L255" i="10"/>
  <c r="N255" i="10"/>
  <c r="L258" i="10"/>
  <c r="N258" i="10"/>
  <c r="L259" i="10"/>
  <c r="N259" i="10"/>
  <c r="L260" i="10"/>
  <c r="N260" i="10"/>
  <c r="L261" i="10"/>
  <c r="N261" i="10"/>
  <c r="L262" i="10"/>
  <c r="N262" i="10"/>
  <c r="L263" i="10"/>
  <c r="N263" i="10"/>
  <c r="L264" i="10"/>
  <c r="N264" i="10"/>
  <c r="L265" i="10"/>
  <c r="N265" i="10"/>
  <c r="L266" i="10"/>
  <c r="N266" i="10"/>
  <c r="L267" i="10"/>
  <c r="N267" i="10"/>
  <c r="L268" i="10"/>
  <c r="N268" i="10"/>
  <c r="L269" i="10"/>
  <c r="N269" i="10"/>
  <c r="L270" i="10"/>
  <c r="N270" i="10"/>
  <c r="L272" i="10"/>
  <c r="N272" i="10"/>
  <c r="L273" i="10"/>
  <c r="N273" i="10"/>
  <c r="L274" i="10"/>
  <c r="N274" i="10"/>
  <c r="L275" i="10"/>
  <c r="N275" i="10"/>
  <c r="L276" i="10"/>
  <c r="N276" i="10"/>
  <c r="L277" i="10"/>
  <c r="N277" i="10"/>
  <c r="L278" i="10"/>
  <c r="N278" i="10"/>
  <c r="L279" i="10"/>
  <c r="N279" i="10"/>
  <c r="L281" i="10"/>
  <c r="N281" i="10"/>
  <c r="L282" i="10"/>
  <c r="N282" i="10"/>
  <c r="L283" i="10"/>
  <c r="N283" i="10"/>
  <c r="L284" i="10"/>
  <c r="N284" i="10"/>
  <c r="L285" i="10"/>
  <c r="N285" i="10"/>
  <c r="L286" i="10"/>
  <c r="N286" i="10"/>
  <c r="L287" i="10"/>
  <c r="N287" i="10"/>
  <c r="L288" i="10"/>
  <c r="N288" i="10"/>
  <c r="L289" i="10"/>
  <c r="N289" i="10"/>
  <c r="L290" i="10"/>
  <c r="N290" i="10"/>
  <c r="L291" i="10"/>
  <c r="N291" i="10"/>
  <c r="L292" i="10"/>
  <c r="N292" i="10"/>
  <c r="L293" i="10"/>
  <c r="N293" i="10"/>
  <c r="L294" i="10"/>
  <c r="N294" i="10"/>
  <c r="L295" i="10"/>
  <c r="N295" i="10"/>
  <c r="L296" i="10"/>
  <c r="N296" i="10"/>
  <c r="L297" i="10"/>
  <c r="N297" i="10"/>
  <c r="L298" i="10"/>
  <c r="N298" i="10"/>
  <c r="L299" i="10"/>
  <c r="N299" i="10"/>
  <c r="L300" i="10"/>
  <c r="N300" i="10"/>
  <c r="L301" i="10"/>
  <c r="N301" i="10"/>
  <c r="L302" i="10"/>
  <c r="N302" i="10"/>
  <c r="L303" i="10"/>
  <c r="N303" i="10"/>
  <c r="L304" i="10"/>
  <c r="N304" i="10"/>
  <c r="L305" i="10"/>
  <c r="N305" i="10"/>
  <c r="L306" i="10"/>
  <c r="N306" i="10"/>
  <c r="L307" i="10"/>
  <c r="N307" i="10"/>
  <c r="L308" i="10"/>
  <c r="N308" i="10"/>
  <c r="L309" i="10"/>
  <c r="N309" i="10"/>
  <c r="L310" i="10"/>
  <c r="N310" i="10"/>
  <c r="L311" i="10"/>
  <c r="N311" i="10"/>
  <c r="L312" i="10"/>
  <c r="N312" i="10"/>
  <c r="L313" i="10"/>
  <c r="N313" i="10"/>
  <c r="L314" i="10"/>
  <c r="N314" i="10"/>
  <c r="L315" i="10"/>
  <c r="N315" i="10"/>
  <c r="L316" i="10"/>
  <c r="N316" i="10"/>
  <c r="L317" i="10"/>
  <c r="N317" i="10"/>
  <c r="L318" i="10"/>
  <c r="N318" i="10"/>
  <c r="L319" i="10"/>
  <c r="N319" i="10"/>
  <c r="L320" i="10"/>
  <c r="N320" i="10"/>
  <c r="L321" i="10"/>
  <c r="N321" i="10"/>
  <c r="L322" i="10"/>
  <c r="N322" i="10"/>
  <c r="L323" i="10"/>
  <c r="N323" i="10"/>
  <c r="L324" i="10"/>
  <c r="N324" i="10"/>
  <c r="L325" i="10"/>
  <c r="N325" i="10"/>
  <c r="L326" i="10"/>
  <c r="N326" i="10"/>
  <c r="L327" i="10"/>
  <c r="N327" i="10"/>
  <c r="L328" i="10"/>
  <c r="N328" i="10"/>
  <c r="L329" i="10"/>
  <c r="N329" i="10"/>
  <c r="L330" i="10"/>
  <c r="N330" i="10"/>
  <c r="L331" i="10"/>
  <c r="N331" i="10"/>
  <c r="L332" i="10"/>
  <c r="N332" i="10"/>
  <c r="L333" i="10"/>
  <c r="N333" i="10"/>
  <c r="L334" i="10"/>
  <c r="N334" i="10"/>
  <c r="L335" i="10"/>
  <c r="N335" i="10"/>
  <c r="L336" i="10"/>
  <c r="N336" i="10"/>
  <c r="L337" i="10"/>
  <c r="N337" i="10"/>
  <c r="L338" i="10"/>
  <c r="N338" i="10"/>
  <c r="L339" i="10"/>
  <c r="N339" i="10"/>
  <c r="L340" i="10"/>
  <c r="N340" i="10"/>
  <c r="L341" i="10"/>
  <c r="N341" i="10"/>
  <c r="L342" i="10"/>
  <c r="N342" i="10"/>
  <c r="L343" i="10"/>
  <c r="N343" i="10"/>
  <c r="L344" i="10"/>
  <c r="N344" i="10"/>
  <c r="L345" i="10"/>
  <c r="N345" i="10"/>
  <c r="L346" i="10"/>
  <c r="N346" i="10"/>
  <c r="L347" i="10"/>
  <c r="N347" i="10"/>
  <c r="L348" i="10"/>
  <c r="N348" i="10"/>
  <c r="L349" i="10"/>
  <c r="N349" i="10"/>
  <c r="L350" i="10"/>
  <c r="N350" i="10"/>
  <c r="L351" i="10"/>
  <c r="N351" i="10"/>
  <c r="L352" i="10"/>
  <c r="N352" i="10"/>
  <c r="L353" i="10"/>
  <c r="N353" i="10"/>
  <c r="L354" i="10"/>
  <c r="N354" i="10"/>
  <c r="L355" i="10"/>
  <c r="N355" i="10"/>
  <c r="L356" i="10"/>
  <c r="N356" i="10"/>
  <c r="L357" i="10"/>
  <c r="N357" i="10"/>
  <c r="L358" i="10"/>
  <c r="N358" i="10"/>
  <c r="L359" i="10"/>
  <c r="N359" i="10"/>
  <c r="L360" i="10"/>
  <c r="N360" i="10"/>
  <c r="L361" i="10"/>
  <c r="N361" i="10"/>
  <c r="L362" i="10"/>
  <c r="N362" i="10"/>
  <c r="L363" i="10"/>
  <c r="N363" i="10"/>
  <c r="L364" i="10"/>
  <c r="N364" i="10"/>
  <c r="L365" i="10"/>
  <c r="N365" i="10"/>
  <c r="L366" i="10"/>
  <c r="N366" i="10"/>
  <c r="L367" i="10"/>
  <c r="N367" i="10"/>
  <c r="L368" i="10"/>
  <c r="N368" i="10"/>
  <c r="L369" i="10"/>
  <c r="N369" i="10"/>
  <c r="L370" i="10"/>
  <c r="N370" i="10"/>
  <c r="L371" i="10"/>
  <c r="N371" i="10"/>
  <c r="L372" i="10"/>
  <c r="N372" i="10"/>
  <c r="L373" i="10"/>
  <c r="N373" i="10"/>
  <c r="L374" i="10"/>
  <c r="N374" i="10"/>
  <c r="L375" i="10"/>
  <c r="N375" i="10"/>
  <c r="L376" i="10"/>
  <c r="N376" i="10"/>
  <c r="L377" i="10"/>
  <c r="N377" i="10"/>
  <c r="L378" i="10"/>
  <c r="N378" i="10"/>
  <c r="L379" i="10"/>
  <c r="N379" i="10"/>
  <c r="L380" i="10"/>
  <c r="N380" i="10"/>
  <c r="L381" i="10"/>
  <c r="N381" i="10"/>
  <c r="L382" i="10"/>
  <c r="N382" i="10"/>
  <c r="L383" i="10"/>
  <c r="N383" i="10"/>
  <c r="L384" i="10"/>
  <c r="N384" i="10"/>
  <c r="L385" i="10"/>
  <c r="N385" i="10"/>
  <c r="L386" i="10"/>
  <c r="N386" i="10"/>
  <c r="L387" i="10"/>
  <c r="N387" i="10"/>
  <c r="L388" i="10"/>
  <c r="N388" i="10"/>
  <c r="L389" i="10"/>
  <c r="N389" i="10"/>
  <c r="L390" i="10"/>
  <c r="N390" i="10"/>
  <c r="L391" i="10"/>
  <c r="N391" i="10"/>
  <c r="L392" i="10"/>
  <c r="N392" i="10"/>
  <c r="L393" i="10"/>
  <c r="N393" i="10"/>
  <c r="L394" i="10"/>
  <c r="N394" i="10"/>
  <c r="L395" i="10"/>
  <c r="N395" i="10"/>
  <c r="L396" i="10"/>
  <c r="N396" i="10"/>
  <c r="L397" i="10"/>
  <c r="N397" i="10"/>
  <c r="L398" i="10"/>
  <c r="N398" i="10"/>
  <c r="L399" i="10"/>
  <c r="N399" i="10"/>
  <c r="L400" i="10"/>
  <c r="N400" i="10"/>
  <c r="L401" i="10"/>
  <c r="N401" i="10"/>
  <c r="L402" i="10"/>
  <c r="N402" i="10"/>
  <c r="L403" i="10"/>
  <c r="N403" i="10"/>
  <c r="L404" i="10"/>
  <c r="N404" i="10"/>
  <c r="L405" i="10"/>
  <c r="N405" i="10"/>
  <c r="L406" i="10"/>
  <c r="N406" i="10"/>
  <c r="L407" i="10"/>
  <c r="N407" i="10"/>
  <c r="L408" i="10"/>
  <c r="N408" i="10"/>
  <c r="L409" i="10"/>
  <c r="N409" i="10"/>
  <c r="L410" i="10"/>
  <c r="N410" i="10"/>
  <c r="L411" i="10"/>
  <c r="N411" i="10"/>
  <c r="L412" i="10"/>
  <c r="N412" i="10"/>
  <c r="L413" i="10"/>
  <c r="N413" i="10"/>
  <c r="L414" i="10"/>
  <c r="N414" i="10"/>
  <c r="L415" i="10"/>
  <c r="N415" i="10"/>
  <c r="L416" i="10"/>
  <c r="N416" i="10"/>
  <c r="L417" i="10"/>
  <c r="N417" i="10"/>
  <c r="L419" i="10"/>
  <c r="N419" i="10"/>
  <c r="L420" i="10"/>
  <c r="N420" i="10"/>
  <c r="L421" i="10"/>
  <c r="N421" i="10"/>
  <c r="L422" i="10"/>
  <c r="N422" i="10"/>
  <c r="L423" i="10"/>
  <c r="N423" i="10"/>
  <c r="L424" i="10"/>
  <c r="N424" i="10"/>
  <c r="L425" i="10"/>
  <c r="N425" i="10"/>
  <c r="L426" i="10"/>
  <c r="N426" i="10"/>
  <c r="L427" i="10"/>
  <c r="N427" i="10"/>
  <c r="L428" i="10"/>
  <c r="N428" i="10"/>
  <c r="L429" i="10"/>
  <c r="N429" i="10"/>
  <c r="L430" i="10"/>
  <c r="N430" i="10"/>
  <c r="L431" i="10"/>
  <c r="N431" i="10"/>
  <c r="L432" i="10"/>
  <c r="N432" i="10"/>
  <c r="L433" i="10"/>
  <c r="N433" i="10"/>
  <c r="L434" i="10"/>
  <c r="N434" i="10"/>
  <c r="L435" i="10"/>
  <c r="N435" i="10"/>
  <c r="L436" i="10"/>
  <c r="N436" i="10"/>
  <c r="L437" i="10"/>
  <c r="N437" i="10"/>
  <c r="L438" i="10"/>
  <c r="N438" i="10"/>
  <c r="L439" i="10"/>
  <c r="N439" i="10"/>
  <c r="L440" i="10"/>
  <c r="N440" i="10"/>
  <c r="L441" i="10"/>
  <c r="N441" i="10"/>
  <c r="L442" i="10"/>
  <c r="N442" i="10"/>
  <c r="L443" i="10"/>
  <c r="N443" i="10"/>
  <c r="L444" i="10"/>
  <c r="N444" i="10"/>
  <c r="L445" i="10"/>
  <c r="N445" i="10"/>
  <c r="L446" i="10"/>
  <c r="N446" i="10"/>
  <c r="L447" i="10"/>
  <c r="N447" i="10"/>
  <c r="L448" i="10"/>
  <c r="N448" i="10"/>
  <c r="L449" i="10"/>
  <c r="N449" i="10"/>
  <c r="L450" i="10"/>
  <c r="N450" i="10"/>
  <c r="L451" i="10"/>
  <c r="N451" i="10"/>
  <c r="L452" i="10"/>
  <c r="N452" i="10"/>
  <c r="L453" i="10"/>
  <c r="N453" i="10"/>
  <c r="L454" i="10"/>
  <c r="N454" i="10"/>
  <c r="L455" i="10"/>
  <c r="N455" i="10"/>
  <c r="L456" i="10"/>
  <c r="N456" i="10"/>
  <c r="L457" i="10"/>
  <c r="N457" i="10"/>
  <c r="L458" i="10"/>
  <c r="N458" i="10"/>
  <c r="L459" i="10"/>
  <c r="N459" i="10"/>
  <c r="L460" i="10"/>
  <c r="N460" i="10"/>
  <c r="L461" i="10"/>
  <c r="N461" i="10"/>
  <c r="L462" i="10"/>
  <c r="N462" i="10"/>
  <c r="L463" i="10"/>
  <c r="N463" i="10"/>
  <c r="L464" i="10"/>
  <c r="N464" i="10"/>
  <c r="L465" i="10"/>
  <c r="N465" i="10"/>
  <c r="L466" i="10"/>
  <c r="N466" i="10"/>
  <c r="L467" i="10"/>
  <c r="N467" i="10"/>
  <c r="L468" i="10"/>
  <c r="N468" i="10"/>
  <c r="L469" i="10"/>
  <c r="N469" i="10"/>
  <c r="L470" i="10"/>
  <c r="N470" i="10"/>
  <c r="L471" i="10"/>
  <c r="N471" i="10"/>
  <c r="L472" i="10"/>
  <c r="N472" i="10"/>
  <c r="L473" i="10"/>
  <c r="N473" i="10"/>
  <c r="L474" i="10"/>
  <c r="N474" i="10"/>
  <c r="L475" i="10"/>
  <c r="N475" i="10"/>
  <c r="L476" i="10"/>
  <c r="N476" i="10"/>
  <c r="L477" i="10"/>
  <c r="N477" i="10"/>
  <c r="L478" i="10"/>
  <c r="N478" i="10"/>
  <c r="L479" i="10"/>
  <c r="N479" i="10"/>
  <c r="L480" i="10"/>
  <c r="N480" i="10"/>
  <c r="L481" i="10"/>
  <c r="N481" i="10"/>
  <c r="L482" i="10"/>
  <c r="N482" i="10"/>
  <c r="L483" i="10"/>
  <c r="N483" i="10"/>
  <c r="L484" i="10"/>
  <c r="N484" i="10"/>
  <c r="L485" i="10"/>
  <c r="N485" i="10"/>
  <c r="L486" i="10"/>
  <c r="N486" i="10"/>
  <c r="L487" i="10"/>
  <c r="N487" i="10"/>
  <c r="L488" i="10"/>
  <c r="N488" i="10"/>
  <c r="L489" i="10"/>
  <c r="N489" i="10"/>
  <c r="L490" i="10"/>
  <c r="N490" i="10"/>
  <c r="L491" i="10"/>
  <c r="N491" i="10"/>
  <c r="L492" i="10"/>
  <c r="N492" i="10"/>
  <c r="L493" i="10"/>
  <c r="N493" i="10"/>
  <c r="L494" i="10"/>
  <c r="N494" i="10"/>
  <c r="L495" i="10"/>
  <c r="N495" i="10"/>
  <c r="L496" i="10"/>
  <c r="N496" i="10"/>
  <c r="L497" i="10"/>
  <c r="N497" i="10"/>
  <c r="L498" i="10"/>
  <c r="N498" i="10"/>
  <c r="L499" i="10"/>
  <c r="N499" i="10"/>
  <c r="L500" i="10"/>
  <c r="N500" i="10"/>
  <c r="L501" i="10"/>
  <c r="N501" i="10"/>
  <c r="L502" i="10"/>
  <c r="N502" i="10"/>
  <c r="L503" i="10"/>
  <c r="N503" i="10"/>
  <c r="L504" i="10"/>
  <c r="N504" i="10"/>
  <c r="L505" i="10"/>
  <c r="N505" i="10"/>
  <c r="L506" i="10"/>
  <c r="N506" i="10"/>
  <c r="L507" i="10"/>
  <c r="N507" i="10"/>
  <c r="L508" i="10"/>
  <c r="N508" i="10"/>
  <c r="L509" i="10"/>
  <c r="N509" i="10"/>
  <c r="L510" i="10"/>
  <c r="N510" i="10"/>
  <c r="L511" i="10"/>
  <c r="N511" i="10"/>
  <c r="L512" i="10"/>
  <c r="N512" i="10"/>
  <c r="L513" i="10"/>
  <c r="N513" i="10"/>
  <c r="L514" i="10"/>
  <c r="N514" i="10"/>
  <c r="L515" i="10"/>
  <c r="N515" i="10"/>
  <c r="L516" i="10"/>
  <c r="N516" i="10"/>
  <c r="L517" i="10"/>
  <c r="N517" i="10"/>
  <c r="L518" i="10"/>
  <c r="N518" i="10"/>
  <c r="L519" i="10"/>
  <c r="N519" i="10"/>
  <c r="L520" i="10"/>
  <c r="N520" i="10"/>
  <c r="L521" i="10"/>
  <c r="N521" i="10"/>
  <c r="L522" i="10"/>
  <c r="N522" i="10"/>
  <c r="L523" i="10"/>
  <c r="N523" i="10"/>
  <c r="L524" i="10"/>
  <c r="N524" i="10"/>
  <c r="L525" i="10"/>
  <c r="N525" i="10"/>
  <c r="L526" i="10"/>
  <c r="N526" i="10"/>
  <c r="L527" i="10"/>
  <c r="N527" i="10"/>
  <c r="L528" i="10"/>
  <c r="N528" i="10"/>
  <c r="L529" i="10"/>
  <c r="N529" i="10"/>
  <c r="L530" i="10"/>
  <c r="N530" i="10"/>
  <c r="L531" i="10"/>
  <c r="N531" i="10"/>
  <c r="L532" i="10"/>
  <c r="N532" i="10"/>
  <c r="L533" i="10"/>
  <c r="N533" i="10"/>
  <c r="L534" i="10"/>
  <c r="N534" i="10"/>
  <c r="L535" i="10"/>
  <c r="N535" i="10"/>
  <c r="L536" i="10"/>
  <c r="N536" i="10"/>
  <c r="L537" i="10"/>
  <c r="N537" i="10"/>
  <c r="L538" i="10"/>
  <c r="N538" i="10"/>
  <c r="L540" i="10"/>
  <c r="N540" i="10"/>
  <c r="L541" i="10"/>
  <c r="N541" i="10"/>
  <c r="L542" i="10"/>
  <c r="N542" i="10"/>
  <c r="L543" i="10"/>
  <c r="N543" i="10"/>
  <c r="L544" i="10"/>
  <c r="N544" i="10"/>
  <c r="L545" i="10"/>
  <c r="N545" i="10"/>
  <c r="L546" i="10"/>
  <c r="N546" i="10"/>
  <c r="L547" i="10"/>
  <c r="N547" i="10"/>
  <c r="L548" i="10"/>
  <c r="N548" i="10"/>
  <c r="L549" i="10"/>
  <c r="N549" i="10"/>
  <c r="L550" i="10"/>
  <c r="N550" i="10"/>
  <c r="L551" i="10"/>
  <c r="N551" i="10"/>
  <c r="L552" i="10"/>
  <c r="N552" i="10"/>
  <c r="L553" i="10"/>
  <c r="N553" i="10"/>
  <c r="L554" i="10"/>
  <c r="N554" i="10"/>
  <c r="L555" i="10"/>
  <c r="N555" i="10"/>
  <c r="L556" i="10"/>
  <c r="N556" i="10"/>
  <c r="L557" i="10"/>
  <c r="N557" i="10"/>
  <c r="L558" i="10"/>
  <c r="N558" i="10"/>
  <c r="L559" i="10"/>
  <c r="N559" i="10"/>
  <c r="L560" i="10"/>
  <c r="N560" i="10"/>
  <c r="L561" i="10"/>
  <c r="N561" i="10"/>
  <c r="L562" i="10"/>
  <c r="N562" i="10"/>
  <c r="L563" i="10"/>
  <c r="N563" i="10"/>
  <c r="L564" i="10"/>
  <c r="N564" i="10"/>
  <c r="L565" i="10"/>
  <c r="N565" i="10"/>
  <c r="L566" i="10"/>
  <c r="N566" i="10"/>
  <c r="L567" i="10"/>
  <c r="N567" i="10"/>
  <c r="L568" i="10"/>
  <c r="N568" i="10"/>
  <c r="L569" i="10"/>
  <c r="N569" i="10"/>
  <c r="L570" i="10"/>
  <c r="N570" i="10"/>
  <c r="L571" i="10"/>
  <c r="N571" i="10"/>
  <c r="L572" i="10"/>
  <c r="N572" i="10"/>
  <c r="L573" i="10"/>
  <c r="N573" i="10"/>
  <c r="L574" i="10"/>
  <c r="N574" i="10"/>
  <c r="L575" i="10"/>
  <c r="N575" i="10"/>
  <c r="L576" i="10"/>
  <c r="N576" i="10"/>
  <c r="L577" i="10"/>
  <c r="N577" i="10"/>
  <c r="L578" i="10"/>
  <c r="N578" i="10"/>
  <c r="L579" i="10"/>
  <c r="N579" i="10"/>
  <c r="L580" i="10"/>
  <c r="N580" i="10"/>
  <c r="L581" i="10"/>
  <c r="N581" i="10"/>
  <c r="L582" i="10"/>
  <c r="N582" i="10"/>
  <c r="L584" i="10"/>
  <c r="N584" i="10"/>
  <c r="L585" i="10"/>
  <c r="N585" i="10"/>
  <c r="L587" i="10"/>
  <c r="N587" i="10"/>
  <c r="L588" i="10"/>
  <c r="N588" i="10"/>
  <c r="L589" i="10"/>
  <c r="N589" i="10"/>
  <c r="L590" i="10"/>
  <c r="N590" i="10"/>
  <c r="L591" i="10"/>
  <c r="N591" i="10"/>
  <c r="L592" i="10"/>
  <c r="N592" i="10"/>
  <c r="L593" i="10"/>
  <c r="N593" i="10"/>
  <c r="L594" i="10"/>
  <c r="N594" i="10"/>
  <c r="L595" i="10"/>
  <c r="N595" i="10"/>
  <c r="L596" i="10"/>
  <c r="N596" i="10"/>
  <c r="L597" i="10"/>
  <c r="N597" i="10"/>
  <c r="L598" i="10"/>
  <c r="N598" i="10"/>
  <c r="L599" i="10"/>
  <c r="N599" i="10"/>
  <c r="L600" i="10"/>
  <c r="N600" i="10"/>
  <c r="L601" i="10"/>
  <c r="N601" i="10"/>
  <c r="L602" i="10"/>
  <c r="N602" i="10"/>
  <c r="L603" i="10"/>
  <c r="N603" i="10"/>
  <c r="L604" i="10"/>
  <c r="N604" i="10"/>
  <c r="L605" i="10"/>
  <c r="N605" i="10"/>
  <c r="L606" i="10"/>
  <c r="N606" i="10"/>
  <c r="L607" i="10"/>
  <c r="N607" i="10"/>
  <c r="L608" i="10"/>
  <c r="N608" i="10"/>
  <c r="L609" i="10"/>
  <c r="N609" i="10"/>
  <c r="L610" i="10"/>
  <c r="N610" i="10"/>
  <c r="L611" i="10"/>
  <c r="N611" i="10"/>
  <c r="L612" i="10"/>
  <c r="N612" i="10"/>
  <c r="L613" i="10"/>
  <c r="N613" i="10"/>
  <c r="L614" i="10"/>
  <c r="N614" i="10"/>
  <c r="L615" i="10"/>
  <c r="N615" i="10"/>
  <c r="L616" i="10"/>
  <c r="N616" i="10"/>
  <c r="L617" i="10"/>
  <c r="N617" i="10"/>
  <c r="L618" i="10"/>
  <c r="N618" i="10"/>
  <c r="L619" i="10"/>
  <c r="N619" i="10"/>
  <c r="L620" i="10"/>
  <c r="N620" i="10"/>
  <c r="L621" i="10"/>
  <c r="N621" i="10"/>
  <c r="L622" i="10"/>
  <c r="N622" i="10"/>
  <c r="L623" i="10"/>
  <c r="N623" i="10"/>
  <c r="L624" i="10"/>
  <c r="N624" i="10"/>
  <c r="L625" i="10"/>
  <c r="N625" i="10"/>
  <c r="L626" i="10"/>
  <c r="N626" i="10"/>
  <c r="L627" i="10"/>
  <c r="N627" i="10"/>
  <c r="L628" i="10"/>
  <c r="N628" i="10"/>
  <c r="L629" i="10"/>
  <c r="N629" i="10"/>
  <c r="L630" i="10"/>
  <c r="N630" i="10"/>
  <c r="L631" i="10"/>
  <c r="N631" i="10"/>
  <c r="L632" i="10"/>
  <c r="N632" i="10"/>
  <c r="L633" i="10"/>
  <c r="N633" i="10"/>
  <c r="L634" i="10"/>
  <c r="N634" i="10"/>
  <c r="L635" i="10"/>
  <c r="N635" i="10"/>
  <c r="L636" i="10"/>
  <c r="N636" i="10"/>
  <c r="L637" i="10"/>
  <c r="N637" i="10"/>
  <c r="L638" i="10"/>
  <c r="N638" i="10"/>
  <c r="L639" i="10"/>
  <c r="N639" i="10"/>
  <c r="L640" i="10"/>
  <c r="N640" i="10"/>
  <c r="L641" i="10"/>
  <c r="N641" i="10"/>
  <c r="L642" i="10"/>
  <c r="N642" i="10"/>
  <c r="L643" i="10"/>
  <c r="N643" i="10"/>
  <c r="L644" i="10"/>
  <c r="N644" i="10"/>
  <c r="L645" i="10"/>
  <c r="N645" i="10"/>
  <c r="L646" i="10"/>
  <c r="N646" i="10"/>
  <c r="L647" i="10"/>
  <c r="N647" i="10"/>
  <c r="L648" i="10"/>
  <c r="N648" i="10"/>
  <c r="L649" i="10"/>
  <c r="N649" i="10"/>
  <c r="L650" i="10"/>
  <c r="N650" i="10"/>
  <c r="L651" i="10"/>
  <c r="N651" i="10"/>
  <c r="L652" i="10"/>
  <c r="N652" i="10"/>
  <c r="L653" i="10"/>
  <c r="N653" i="10"/>
  <c r="L654" i="10"/>
  <c r="N654" i="10"/>
  <c r="L655" i="10"/>
  <c r="N655" i="10"/>
  <c r="L656" i="10"/>
  <c r="N656" i="10"/>
  <c r="L657" i="10"/>
  <c r="N657" i="10"/>
  <c r="L658" i="10"/>
  <c r="N658" i="10"/>
  <c r="L659" i="10"/>
  <c r="N659" i="10"/>
  <c r="L660" i="10"/>
  <c r="N660" i="10"/>
  <c r="L661" i="10"/>
  <c r="N661" i="10"/>
  <c r="L662" i="10"/>
  <c r="N662" i="10"/>
  <c r="L663" i="10"/>
  <c r="N663" i="10"/>
  <c r="L664" i="10"/>
  <c r="N664" i="10"/>
  <c r="L665" i="10"/>
  <c r="N665" i="10"/>
  <c r="L667" i="10"/>
  <c r="N667" i="10"/>
  <c r="L668" i="10"/>
  <c r="N668" i="10"/>
  <c r="L669" i="10"/>
  <c r="N669" i="10"/>
  <c r="L670" i="10"/>
  <c r="N670" i="10"/>
  <c r="L671" i="10"/>
  <c r="N671" i="10"/>
  <c r="L672" i="10"/>
  <c r="N672" i="10"/>
  <c r="L673" i="10"/>
  <c r="N673" i="10"/>
  <c r="L674" i="10"/>
  <c r="N674" i="10"/>
  <c r="L675" i="10"/>
  <c r="N675" i="10"/>
  <c r="L676" i="10"/>
  <c r="N676" i="10"/>
  <c r="L677" i="10"/>
  <c r="N677" i="10"/>
  <c r="L678" i="10"/>
  <c r="N678" i="10"/>
  <c r="L679" i="10"/>
  <c r="N679" i="10"/>
  <c r="L680" i="10"/>
  <c r="N680" i="10"/>
  <c r="L682" i="10"/>
  <c r="N682" i="10"/>
  <c r="L683" i="10"/>
  <c r="N683" i="10"/>
  <c r="L684" i="10"/>
  <c r="N684" i="10"/>
  <c r="L685" i="10"/>
  <c r="N685" i="10"/>
  <c r="L686" i="10"/>
  <c r="N686" i="10"/>
  <c r="L687" i="10"/>
  <c r="N687" i="10"/>
  <c r="L688" i="10"/>
  <c r="N688" i="10"/>
  <c r="L689" i="10"/>
  <c r="N689" i="10"/>
  <c r="L690" i="10"/>
  <c r="N690" i="10"/>
  <c r="L691" i="10"/>
  <c r="N691" i="10"/>
  <c r="L692" i="10"/>
  <c r="N692" i="10"/>
  <c r="L693" i="10"/>
  <c r="N693" i="10"/>
  <c r="L694" i="10"/>
  <c r="N694" i="10"/>
  <c r="L695" i="10"/>
  <c r="N695" i="10"/>
  <c r="L696" i="10"/>
  <c r="N696" i="10"/>
  <c r="L697" i="10"/>
  <c r="N697" i="10"/>
  <c r="L698" i="10"/>
  <c r="N698" i="10"/>
  <c r="L699" i="10"/>
  <c r="N699" i="10"/>
  <c r="L700" i="10"/>
  <c r="N700" i="10"/>
  <c r="L701" i="10"/>
  <c r="N701" i="10"/>
  <c r="L703" i="10"/>
  <c r="N703" i="10"/>
  <c r="L704" i="10"/>
  <c r="N704" i="10"/>
  <c r="L705" i="10"/>
  <c r="N705" i="10"/>
  <c r="L706" i="10"/>
  <c r="N706" i="10"/>
  <c r="L707" i="10"/>
  <c r="N707" i="10"/>
  <c r="L708" i="10"/>
  <c r="N708" i="10"/>
  <c r="L709" i="10"/>
  <c r="N709" i="10"/>
  <c r="L710" i="10"/>
  <c r="N710" i="10"/>
  <c r="L711" i="10"/>
  <c r="N711" i="10"/>
  <c r="L712" i="10"/>
  <c r="N712" i="10"/>
  <c r="L713" i="10"/>
  <c r="N713" i="10"/>
  <c r="L714" i="10"/>
  <c r="N714" i="10"/>
  <c r="L715" i="10"/>
  <c r="N715" i="10"/>
  <c r="L716" i="10"/>
  <c r="N716" i="10"/>
  <c r="L717" i="10"/>
  <c r="N717" i="10"/>
  <c r="L718" i="10"/>
  <c r="N718" i="10"/>
  <c r="L719" i="10"/>
  <c r="N719" i="10"/>
  <c r="L720" i="10"/>
  <c r="N720" i="10"/>
  <c r="L721" i="10"/>
  <c r="N721" i="10"/>
  <c r="L722" i="10"/>
  <c r="N722" i="10"/>
  <c r="L723" i="10"/>
  <c r="N723" i="10"/>
  <c r="L724" i="10"/>
  <c r="N724" i="10"/>
  <c r="L725" i="10"/>
  <c r="N725" i="10"/>
  <c r="L726" i="10"/>
  <c r="N726" i="10"/>
  <c r="L727" i="10"/>
  <c r="N727" i="10"/>
  <c r="L728" i="10"/>
  <c r="N728" i="10"/>
  <c r="L729" i="10"/>
  <c r="N729" i="10"/>
  <c r="L730" i="10"/>
  <c r="N730" i="10"/>
  <c r="L731" i="10"/>
  <c r="N731" i="10"/>
  <c r="L732" i="10"/>
  <c r="N732" i="10"/>
  <c r="L734" i="10"/>
  <c r="N734" i="10"/>
  <c r="L735" i="10"/>
  <c r="N735" i="10"/>
  <c r="L736" i="10"/>
  <c r="N736" i="10"/>
  <c r="L737" i="10"/>
  <c r="N737" i="10"/>
  <c r="L738" i="10"/>
  <c r="N738" i="10"/>
  <c r="L739" i="10"/>
  <c r="N739" i="10"/>
  <c r="L740" i="10"/>
  <c r="N740" i="10"/>
  <c r="L741" i="10"/>
  <c r="N741" i="10"/>
  <c r="L743" i="10"/>
  <c r="N743" i="10"/>
  <c r="L744" i="10"/>
  <c r="N744" i="10"/>
  <c r="L746" i="10"/>
  <c r="N746" i="10"/>
  <c r="L747" i="10"/>
  <c r="N747" i="10"/>
  <c r="L748" i="10"/>
  <c r="N748" i="10"/>
  <c r="L749" i="10"/>
  <c r="N749" i="10"/>
  <c r="L750" i="10"/>
  <c r="N750" i="10"/>
  <c r="L752" i="10"/>
  <c r="N752" i="10"/>
  <c r="L753" i="10"/>
  <c r="N753" i="10"/>
  <c r="L755" i="10"/>
  <c r="N755" i="10"/>
  <c r="L756" i="10"/>
  <c r="N756" i="10"/>
  <c r="L758" i="10"/>
  <c r="N758" i="10"/>
  <c r="L759" i="10"/>
  <c r="N759" i="10"/>
  <c r="L760" i="10"/>
  <c r="N760" i="10"/>
  <c r="L761" i="10"/>
  <c r="N761" i="10"/>
  <c r="L763" i="10"/>
  <c r="N763" i="10"/>
  <c r="L764" i="10"/>
  <c r="N764" i="10"/>
  <c r="L765" i="10"/>
  <c r="N765" i="10"/>
  <c r="L766" i="10"/>
  <c r="N766" i="10"/>
  <c r="L767" i="10"/>
  <c r="N767" i="10"/>
  <c r="L768" i="10"/>
  <c r="N768" i="10"/>
  <c r="L769" i="10"/>
  <c r="N769" i="10"/>
  <c r="L771" i="10"/>
  <c r="N771" i="10"/>
  <c r="L772" i="10"/>
  <c r="N772" i="10"/>
  <c r="L774" i="10"/>
  <c r="N774" i="10"/>
  <c r="L775" i="10"/>
  <c r="N775" i="10"/>
  <c r="L776" i="10"/>
  <c r="N776" i="10"/>
  <c r="L777" i="10"/>
  <c r="N777" i="10"/>
  <c r="L780" i="10"/>
  <c r="N780" i="10"/>
  <c r="L781" i="10"/>
  <c r="N781" i="10"/>
  <c r="L783" i="10"/>
  <c r="N783" i="10"/>
  <c r="L784" i="10"/>
  <c r="N784" i="10"/>
  <c r="L786" i="10"/>
  <c r="N786" i="10"/>
  <c r="L787" i="10"/>
  <c r="N787" i="10"/>
  <c r="L788" i="10"/>
  <c r="N788" i="10"/>
  <c r="L790" i="10"/>
  <c r="N790" i="10"/>
  <c r="L791" i="10"/>
  <c r="N791" i="10"/>
  <c r="L792" i="10"/>
  <c r="N792" i="10"/>
  <c r="L793" i="10"/>
  <c r="N793" i="10"/>
  <c r="L794" i="10"/>
  <c r="N794" i="10"/>
  <c r="L795" i="10"/>
  <c r="N795" i="10"/>
  <c r="L796" i="10"/>
  <c r="N796" i="10"/>
  <c r="L797" i="10"/>
  <c r="N797" i="10"/>
  <c r="L800" i="10"/>
  <c r="N800" i="10"/>
  <c r="L801" i="10"/>
  <c r="N801" i="10"/>
  <c r="L802" i="10"/>
  <c r="N802" i="10"/>
  <c r="L803" i="10"/>
  <c r="N803" i="10"/>
  <c r="L804" i="10"/>
  <c r="N804" i="10"/>
  <c r="L806" i="10"/>
  <c r="N806" i="10"/>
  <c r="L808" i="10"/>
  <c r="N808" i="10"/>
  <c r="L810" i="10"/>
  <c r="N810" i="10"/>
  <c r="L811" i="10"/>
  <c r="N811" i="10"/>
  <c r="L813" i="10"/>
  <c r="N813" i="10"/>
  <c r="L814" i="10"/>
  <c r="N814" i="10"/>
  <c r="L816" i="10"/>
  <c r="N816" i="10"/>
  <c r="L817" i="10"/>
  <c r="N817" i="10"/>
  <c r="L819" i="10"/>
  <c r="N819" i="10"/>
  <c r="L820" i="10"/>
  <c r="N820" i="10"/>
  <c r="L822" i="10"/>
  <c r="N822" i="10"/>
  <c r="L823" i="10"/>
  <c r="N823" i="10"/>
  <c r="L824" i="10"/>
  <c r="N824" i="10"/>
  <c r="L825" i="10"/>
  <c r="N825" i="10"/>
  <c r="L826" i="10"/>
  <c r="N826" i="10"/>
  <c r="L828" i="10"/>
  <c r="N828" i="10"/>
  <c r="L829" i="10"/>
  <c r="N829" i="10"/>
  <c r="L831" i="10"/>
  <c r="N831" i="10"/>
  <c r="L832" i="10"/>
  <c r="N832" i="10"/>
  <c r="L833" i="10"/>
  <c r="N833" i="10"/>
  <c r="L834" i="10"/>
  <c r="N834" i="10"/>
  <c r="L837" i="10"/>
  <c r="N837" i="10"/>
  <c r="L838" i="10"/>
  <c r="N838" i="10"/>
  <c r="L839" i="10"/>
  <c r="N839" i="10"/>
  <c r="L840" i="10"/>
  <c r="N840" i="10"/>
  <c r="L841" i="10"/>
  <c r="N841" i="10"/>
  <c r="L843" i="10"/>
  <c r="N843" i="10"/>
  <c r="L844" i="10"/>
  <c r="N844" i="10"/>
  <c r="L851" i="10"/>
  <c r="N851" i="10"/>
  <c r="L853" i="10"/>
  <c r="N853" i="10"/>
  <c r="L854" i="10"/>
  <c r="N854" i="10"/>
  <c r="L856" i="10"/>
  <c r="N856" i="10"/>
  <c r="L857" i="10"/>
  <c r="N857" i="10"/>
  <c r="L859" i="10"/>
  <c r="N859" i="10"/>
  <c r="L862" i="10"/>
  <c r="N862" i="10"/>
  <c r="L863" i="10"/>
  <c r="N863" i="10"/>
  <c r="L866" i="10"/>
  <c r="N866" i="10"/>
  <c r="L868" i="10"/>
  <c r="N868" i="10"/>
  <c r="L871" i="10"/>
  <c r="N871" i="10"/>
  <c r="L873" i="10"/>
  <c r="N873" i="10"/>
  <c r="L877" i="10"/>
  <c r="N877" i="10"/>
  <c r="L880" i="10"/>
  <c r="N880" i="10"/>
  <c r="L881" i="10"/>
  <c r="N881" i="10"/>
  <c r="L884" i="10"/>
  <c r="N884" i="10"/>
  <c r="L886" i="10"/>
  <c r="N886" i="10"/>
  <c r="L887" i="10"/>
  <c r="N887" i="10"/>
  <c r="L891" i="10"/>
  <c r="N891" i="10"/>
  <c r="L892" i="10"/>
  <c r="N892" i="10"/>
  <c r="L893" i="10"/>
  <c r="N893" i="10"/>
  <c r="L894" i="10"/>
  <c r="N894" i="10"/>
  <c r="L898" i="10"/>
  <c r="N898" i="10"/>
  <c r="L901" i="10"/>
  <c r="N901" i="10"/>
  <c r="L903" i="10"/>
  <c r="N903" i="10"/>
  <c r="L905" i="10"/>
  <c r="N905" i="10"/>
  <c r="L907" i="10"/>
  <c r="N907" i="10"/>
  <c r="L910" i="10"/>
  <c r="N910" i="10"/>
  <c r="L913" i="10"/>
  <c r="N913" i="10"/>
  <c r="L916" i="10"/>
  <c r="N916" i="10"/>
  <c r="L920" i="10"/>
  <c r="N920" i="10"/>
  <c r="L921" i="10"/>
  <c r="N921" i="10"/>
  <c r="L925" i="10"/>
  <c r="N925" i="10"/>
  <c r="L926" i="10"/>
  <c r="N926" i="10"/>
  <c r="L930" i="10"/>
  <c r="N930" i="10"/>
  <c r="L932" i="10"/>
  <c r="N932" i="10"/>
  <c r="L934" i="10"/>
  <c r="N934" i="10"/>
  <c r="L935" i="10"/>
  <c r="N935" i="10"/>
  <c r="L938" i="10"/>
  <c r="N938" i="10"/>
  <c r="L943" i="10"/>
  <c r="N943" i="10"/>
  <c r="L952" i="10"/>
  <c r="N952" i="10"/>
  <c r="L958" i="10"/>
  <c r="N958" i="10"/>
  <c r="L961" i="10"/>
  <c r="N961" i="10"/>
  <c r="L975" i="10"/>
  <c r="N975" i="10"/>
  <c r="W2" i="15"/>
  <c r="V4" i="15"/>
  <c r="V5" i="15"/>
  <c r="V6" i="15"/>
  <c r="V7" i="15"/>
  <c r="V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5" i="15"/>
  <c r="V706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K7" i="10"/>
  <c r="W9" i="15" l="1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" i="15"/>
  <c r="W5" i="15"/>
  <c r="W6" i="15"/>
  <c r="W7" i="15"/>
  <c r="W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2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W231" i="15"/>
  <c r="W232" i="15"/>
  <c r="W233" i="15"/>
  <c r="W234" i="15"/>
  <c r="W235" i="15"/>
  <c r="W236" i="15"/>
  <c r="W237" i="15"/>
  <c r="W238" i="15"/>
  <c r="W239" i="15"/>
  <c r="W240" i="15"/>
  <c r="W241" i="15"/>
  <c r="W242" i="15"/>
  <c r="W243" i="15"/>
  <c r="W244" i="15"/>
  <c r="W245" i="15"/>
  <c r="W246" i="15"/>
  <c r="W247" i="15"/>
  <c r="W248" i="15"/>
  <c r="W249" i="15"/>
  <c r="W250" i="15"/>
  <c r="W251" i="15"/>
  <c r="W252" i="15"/>
  <c r="W253" i="15"/>
  <c r="W254" i="15"/>
  <c r="W255" i="15"/>
  <c r="W256" i="15"/>
  <c r="W257" i="15"/>
  <c r="W258" i="15"/>
  <c r="W259" i="15"/>
  <c r="W260" i="15"/>
  <c r="W261" i="15"/>
  <c r="W262" i="15"/>
  <c r="W263" i="15"/>
  <c r="W264" i="15"/>
  <c r="W265" i="15"/>
  <c r="W266" i="15"/>
  <c r="W267" i="15"/>
  <c r="W268" i="15"/>
  <c r="W269" i="15"/>
  <c r="W270" i="15"/>
  <c r="W271" i="15"/>
  <c r="W272" i="15"/>
  <c r="W273" i="15"/>
  <c r="W274" i="15"/>
  <c r="W275" i="15"/>
  <c r="W276" i="15"/>
  <c r="W277" i="15"/>
  <c r="W278" i="15"/>
  <c r="W279" i="15"/>
  <c r="W280" i="15"/>
  <c r="W281" i="15"/>
  <c r="W282" i="15"/>
  <c r="W283" i="15"/>
  <c r="W284" i="15"/>
  <c r="W285" i="15"/>
  <c r="W286" i="15"/>
  <c r="W287" i="15"/>
  <c r="W288" i="15"/>
  <c r="W289" i="15"/>
  <c r="W290" i="15"/>
  <c r="W291" i="15"/>
  <c r="W292" i="15"/>
  <c r="W293" i="15"/>
  <c r="W294" i="15"/>
  <c r="W295" i="15"/>
  <c r="W296" i="15"/>
  <c r="W297" i="15"/>
  <c r="W298" i="15"/>
  <c r="W299" i="15"/>
  <c r="W300" i="15"/>
  <c r="W301" i="15"/>
  <c r="W302" i="15"/>
  <c r="W303" i="15"/>
  <c r="W304" i="15"/>
  <c r="W305" i="15"/>
  <c r="W306" i="15"/>
  <c r="W307" i="15"/>
  <c r="W308" i="15"/>
  <c r="W309" i="15"/>
  <c r="W310" i="15"/>
  <c r="W311" i="15"/>
  <c r="W312" i="15"/>
  <c r="W313" i="15"/>
  <c r="W314" i="15"/>
  <c r="W315" i="15"/>
  <c r="W316" i="15"/>
  <c r="W317" i="15"/>
  <c r="W318" i="15"/>
  <c r="W319" i="15"/>
  <c r="W320" i="15"/>
  <c r="W321" i="15"/>
  <c r="W322" i="15"/>
  <c r="W323" i="15"/>
  <c r="W324" i="15"/>
  <c r="W325" i="15"/>
  <c r="W326" i="15"/>
  <c r="W327" i="15"/>
  <c r="W328" i="15"/>
  <c r="W329" i="15"/>
  <c r="W330" i="15"/>
  <c r="W331" i="15"/>
  <c r="W332" i="15"/>
  <c r="W333" i="15"/>
  <c r="W334" i="15"/>
  <c r="W335" i="15"/>
  <c r="W336" i="15"/>
  <c r="W337" i="15"/>
  <c r="W338" i="15"/>
  <c r="W339" i="15"/>
  <c r="W340" i="15"/>
  <c r="W341" i="15"/>
  <c r="W342" i="15"/>
  <c r="W343" i="15"/>
  <c r="W344" i="15"/>
  <c r="W345" i="15"/>
  <c r="W346" i="15"/>
  <c r="W347" i="15"/>
  <c r="W348" i="15"/>
  <c r="W349" i="15"/>
  <c r="W350" i="15"/>
  <c r="W351" i="15"/>
  <c r="W352" i="15"/>
  <c r="W353" i="15"/>
  <c r="W354" i="15"/>
  <c r="W355" i="15"/>
  <c r="W356" i="15"/>
  <c r="W357" i="15"/>
  <c r="W358" i="15"/>
  <c r="W359" i="15"/>
  <c r="W360" i="15"/>
  <c r="W361" i="15"/>
  <c r="W362" i="15"/>
  <c r="W363" i="15"/>
  <c r="W364" i="15"/>
  <c r="W365" i="15"/>
  <c r="W366" i="15"/>
  <c r="W367" i="15"/>
  <c r="W368" i="15"/>
  <c r="W369" i="15"/>
  <c r="W370" i="15"/>
  <c r="W371" i="15"/>
  <c r="W372" i="15"/>
  <c r="W373" i="15"/>
  <c r="W374" i="15"/>
  <c r="W375" i="15"/>
  <c r="W376" i="15"/>
  <c r="W377" i="15"/>
  <c r="W378" i="15"/>
  <c r="W379" i="15"/>
  <c r="W380" i="15"/>
  <c r="W381" i="15"/>
  <c r="W382" i="15"/>
  <c r="W383" i="15"/>
  <c r="W384" i="15"/>
  <c r="W385" i="15"/>
  <c r="W386" i="15"/>
  <c r="W387" i="15"/>
  <c r="W388" i="15"/>
  <c r="W389" i="15"/>
  <c r="W390" i="15"/>
  <c r="W391" i="15"/>
  <c r="W392" i="15"/>
  <c r="W393" i="15"/>
  <c r="W394" i="15"/>
  <c r="W395" i="15"/>
  <c r="W396" i="15"/>
  <c r="W397" i="15"/>
  <c r="W398" i="15"/>
  <c r="W399" i="15"/>
  <c r="W400" i="15"/>
  <c r="W401" i="15"/>
  <c r="W402" i="15"/>
  <c r="W403" i="15"/>
  <c r="W404" i="15"/>
  <c r="W405" i="15"/>
  <c r="W406" i="15"/>
  <c r="W407" i="15"/>
  <c r="W408" i="15"/>
  <c r="W409" i="15"/>
  <c r="W410" i="15"/>
  <c r="W411" i="15"/>
  <c r="W412" i="15"/>
  <c r="W413" i="15"/>
  <c r="W414" i="15"/>
  <c r="W415" i="15"/>
  <c r="W416" i="15"/>
  <c r="W417" i="15"/>
  <c r="W418" i="15"/>
  <c r="W419" i="15"/>
  <c r="W420" i="15"/>
  <c r="W421" i="15"/>
  <c r="W422" i="15"/>
  <c r="W423" i="15"/>
  <c r="W424" i="15"/>
  <c r="W425" i="15"/>
  <c r="W426" i="15"/>
  <c r="W427" i="15"/>
  <c r="W428" i="15"/>
  <c r="W429" i="15"/>
  <c r="W430" i="15"/>
  <c r="W431" i="15"/>
  <c r="W432" i="15"/>
  <c r="W433" i="15"/>
  <c r="W434" i="15"/>
  <c r="W435" i="15"/>
  <c r="W436" i="15"/>
  <c r="W437" i="15"/>
  <c r="W438" i="15"/>
  <c r="W439" i="15"/>
  <c r="W440" i="15"/>
  <c r="W441" i="15"/>
  <c r="W442" i="15"/>
  <c r="W443" i="15"/>
  <c r="W444" i="15"/>
  <c r="W445" i="15"/>
  <c r="W446" i="15"/>
  <c r="W447" i="15"/>
  <c r="W448" i="15"/>
  <c r="W449" i="15"/>
  <c r="W450" i="15"/>
  <c r="W451" i="15"/>
  <c r="W452" i="15"/>
  <c r="W453" i="15"/>
  <c r="W454" i="15"/>
  <c r="W455" i="15"/>
  <c r="W456" i="15"/>
  <c r="W457" i="15"/>
  <c r="W458" i="15"/>
  <c r="W459" i="15"/>
  <c r="W460" i="15"/>
  <c r="W461" i="15"/>
  <c r="W462" i="15"/>
  <c r="W463" i="15"/>
  <c r="W464" i="15"/>
  <c r="W465" i="15"/>
  <c r="W466" i="15"/>
  <c r="W467" i="15"/>
  <c r="W468" i="15"/>
  <c r="W469" i="15"/>
  <c r="W470" i="15"/>
  <c r="W471" i="15"/>
  <c r="W472" i="15"/>
  <c r="W473" i="15"/>
  <c r="W474" i="15"/>
  <c r="W475" i="15"/>
  <c r="W476" i="15"/>
  <c r="W477" i="15"/>
  <c r="W478" i="15"/>
  <c r="W479" i="15"/>
  <c r="W480" i="15"/>
  <c r="W481" i="15"/>
  <c r="W482" i="15"/>
  <c r="W483" i="15"/>
  <c r="W484" i="15"/>
  <c r="W485" i="15"/>
  <c r="W486" i="15"/>
  <c r="W487" i="15"/>
  <c r="W488" i="15"/>
  <c r="W489" i="15"/>
  <c r="W490" i="15"/>
  <c r="W491" i="15"/>
  <c r="W492" i="15"/>
  <c r="W493" i="15"/>
  <c r="W494" i="15"/>
  <c r="W495" i="15"/>
  <c r="W496" i="15"/>
  <c r="W497" i="15"/>
  <c r="W498" i="15"/>
  <c r="W499" i="15"/>
  <c r="W500" i="15"/>
  <c r="W501" i="15"/>
  <c r="W502" i="15"/>
  <c r="W503" i="15"/>
  <c r="W504" i="15"/>
  <c r="W505" i="15"/>
  <c r="W506" i="15"/>
  <c r="W507" i="15"/>
  <c r="W508" i="15"/>
  <c r="W509" i="15"/>
  <c r="W510" i="15"/>
  <c r="W511" i="15"/>
  <c r="W512" i="15"/>
  <c r="W513" i="15"/>
  <c r="W514" i="15"/>
  <c r="W515" i="15"/>
  <c r="W516" i="15"/>
  <c r="W517" i="15"/>
  <c r="W518" i="15"/>
  <c r="W519" i="15"/>
  <c r="W520" i="15"/>
  <c r="W521" i="15"/>
  <c r="W522" i="15"/>
  <c r="W523" i="15"/>
  <c r="W524" i="15"/>
  <c r="W525" i="15"/>
  <c r="W526" i="15"/>
  <c r="W527" i="15"/>
  <c r="W528" i="15"/>
  <c r="W529" i="15"/>
  <c r="W530" i="15"/>
  <c r="W531" i="15"/>
  <c r="W532" i="15"/>
  <c r="W533" i="15"/>
  <c r="W534" i="15"/>
  <c r="W535" i="15"/>
  <c r="W536" i="15"/>
  <c r="W537" i="15"/>
  <c r="W538" i="15"/>
  <c r="W539" i="15"/>
  <c r="W540" i="15"/>
  <c r="W541" i="15"/>
  <c r="W542" i="15"/>
  <c r="W543" i="15"/>
  <c r="W544" i="15"/>
  <c r="W545" i="15"/>
  <c r="W546" i="15"/>
  <c r="W547" i="15"/>
  <c r="W548" i="15"/>
  <c r="W549" i="15"/>
  <c r="W550" i="15"/>
  <c r="W551" i="15"/>
  <c r="W552" i="15"/>
  <c r="W553" i="15"/>
  <c r="W554" i="15"/>
  <c r="W555" i="15"/>
  <c r="W556" i="15"/>
  <c r="W557" i="15"/>
  <c r="W558" i="15"/>
  <c r="W559" i="15"/>
  <c r="W560" i="15"/>
  <c r="W561" i="15"/>
  <c r="W562" i="15"/>
  <c r="W563" i="15"/>
  <c r="W564" i="15"/>
  <c r="W565" i="15"/>
  <c r="W566" i="15"/>
  <c r="W567" i="15"/>
  <c r="W568" i="15"/>
  <c r="W569" i="15"/>
  <c r="W570" i="15"/>
  <c r="W571" i="15"/>
  <c r="W572" i="15"/>
  <c r="W573" i="15"/>
  <c r="W574" i="15"/>
  <c r="W575" i="15"/>
  <c r="W576" i="15"/>
  <c r="W577" i="15"/>
  <c r="W578" i="15"/>
  <c r="W579" i="15"/>
  <c r="W580" i="15"/>
  <c r="W581" i="15"/>
  <c r="W582" i="15"/>
  <c r="W583" i="15"/>
  <c r="W584" i="15"/>
  <c r="W585" i="15"/>
  <c r="W586" i="15"/>
  <c r="W587" i="15"/>
  <c r="W588" i="15"/>
  <c r="W589" i="15"/>
  <c r="W590" i="15"/>
  <c r="W591" i="15"/>
  <c r="W592" i="15"/>
  <c r="W593" i="15"/>
  <c r="W594" i="15"/>
  <c r="W595" i="15"/>
  <c r="W596" i="15"/>
  <c r="W597" i="15"/>
  <c r="W598" i="15"/>
  <c r="W599" i="15"/>
  <c r="W600" i="15"/>
  <c r="W601" i="15"/>
  <c r="W602" i="15"/>
  <c r="W603" i="15"/>
  <c r="W604" i="15"/>
  <c r="W605" i="15"/>
  <c r="W606" i="15"/>
  <c r="W607" i="15"/>
  <c r="W608" i="15"/>
  <c r="W609" i="15"/>
  <c r="W610" i="15"/>
  <c r="W611" i="15"/>
  <c r="W612" i="15"/>
  <c r="W613" i="15"/>
  <c r="W614" i="15"/>
  <c r="W615" i="15"/>
  <c r="W616" i="15"/>
  <c r="W617" i="15"/>
  <c r="W618" i="15"/>
  <c r="W619" i="15"/>
  <c r="W620" i="15"/>
  <c r="W621" i="15"/>
  <c r="W622" i="15"/>
  <c r="W623" i="15"/>
  <c r="W624" i="15"/>
  <c r="W625" i="15"/>
  <c r="W626" i="15"/>
  <c r="W627" i="15"/>
  <c r="W628" i="15"/>
  <c r="W629" i="15"/>
  <c r="W630" i="15"/>
  <c r="W631" i="15"/>
  <c r="W632" i="15"/>
  <c r="W633" i="15"/>
  <c r="W634" i="15"/>
  <c r="W635" i="15"/>
  <c r="W636" i="15"/>
  <c r="W637" i="15"/>
  <c r="W638" i="15"/>
  <c r="W639" i="15"/>
  <c r="W640" i="15"/>
  <c r="W641" i="15"/>
  <c r="W642" i="15"/>
  <c r="W643" i="15"/>
  <c r="W644" i="15"/>
  <c r="W645" i="15"/>
  <c r="W646" i="15"/>
  <c r="W647" i="15"/>
  <c r="W648" i="15"/>
  <c r="W649" i="15"/>
  <c r="W650" i="15"/>
  <c r="W651" i="15"/>
  <c r="W652" i="15"/>
  <c r="W653" i="15"/>
  <c r="W654" i="15"/>
  <c r="W655" i="15"/>
  <c r="W656" i="15"/>
  <c r="W657" i="15"/>
  <c r="W658" i="15"/>
  <c r="W659" i="15"/>
  <c r="W660" i="15"/>
  <c r="W661" i="15"/>
  <c r="W662" i="15"/>
  <c r="W663" i="15"/>
  <c r="W664" i="15"/>
  <c r="W665" i="15"/>
  <c r="W666" i="15"/>
  <c r="W667" i="15"/>
  <c r="W668" i="15"/>
  <c r="W669" i="15"/>
  <c r="W670" i="15"/>
  <c r="W671" i="15"/>
  <c r="W672" i="15"/>
  <c r="W673" i="15"/>
  <c r="W674" i="15"/>
  <c r="W675" i="15"/>
  <c r="W676" i="15"/>
  <c r="W677" i="15"/>
  <c r="W678" i="15"/>
  <c r="W679" i="15"/>
  <c r="W680" i="15"/>
  <c r="W681" i="15"/>
  <c r="W682" i="15"/>
  <c r="W683" i="15"/>
  <c r="W684" i="15"/>
  <c r="W685" i="15"/>
  <c r="W686" i="15"/>
  <c r="W687" i="15"/>
  <c r="W688" i="15"/>
  <c r="W689" i="15"/>
  <c r="W690" i="15"/>
  <c r="W691" i="15"/>
  <c r="W692" i="15"/>
  <c r="W693" i="15"/>
  <c r="W694" i="15"/>
  <c r="W695" i="15"/>
  <c r="W696" i="15"/>
  <c r="W697" i="15"/>
  <c r="W698" i="15"/>
  <c r="W699" i="15"/>
  <c r="W700" i="15"/>
  <c r="W701" i="15"/>
  <c r="W702" i="15"/>
  <c r="W703" i="15"/>
  <c r="W704" i="15"/>
  <c r="W705" i="15"/>
  <c r="W706" i="15"/>
  <c r="W707" i="15"/>
  <c r="W708" i="15"/>
  <c r="W709" i="15"/>
  <c r="W710" i="15"/>
  <c r="W711" i="15"/>
  <c r="W712" i="15"/>
  <c r="W713" i="15"/>
  <c r="W714" i="15"/>
  <c r="W715" i="15"/>
  <c r="W716" i="15"/>
  <c r="W717" i="15"/>
  <c r="W718" i="15"/>
  <c r="W719" i="15"/>
  <c r="W720" i="15"/>
  <c r="W721" i="15"/>
  <c r="W722" i="15"/>
  <c r="W723" i="15"/>
  <c r="W724" i="15"/>
  <c r="W725" i="15"/>
  <c r="W726" i="15"/>
  <c r="W727" i="15"/>
  <c r="W728" i="15"/>
  <c r="W729" i="15"/>
  <c r="W730" i="15"/>
  <c r="W731" i="15"/>
  <c r="W732" i="15"/>
  <c r="W733" i="15"/>
  <c r="W734" i="15"/>
  <c r="W735" i="15"/>
  <c r="W736" i="15"/>
  <c r="W737" i="15"/>
  <c r="W738" i="15"/>
  <c r="W739" i="15"/>
  <c r="W740" i="15"/>
  <c r="W741" i="15"/>
  <c r="W742" i="15"/>
  <c r="W743" i="15"/>
  <c r="W744" i="15"/>
  <c r="W745" i="15"/>
  <c r="W746" i="15"/>
  <c r="W747" i="15"/>
  <c r="W748" i="15"/>
  <c r="W749" i="15"/>
  <c r="W750" i="15"/>
  <c r="W751" i="15"/>
  <c r="W752" i="15"/>
  <c r="W753" i="15"/>
  <c r="W754" i="15"/>
  <c r="W755" i="15"/>
  <c r="W756" i="15"/>
  <c r="W757" i="15"/>
  <c r="W758" i="15"/>
  <c r="W759" i="15"/>
  <c r="W760" i="15"/>
  <c r="W761" i="15"/>
  <c r="W762" i="15"/>
  <c r="W763" i="15"/>
  <c r="W764" i="15"/>
  <c r="W765" i="15"/>
  <c r="W766" i="15"/>
  <c r="W767" i="15"/>
  <c r="W768" i="15"/>
  <c r="W769" i="15"/>
  <c r="W770" i="15"/>
  <c r="W771" i="15"/>
  <c r="W772" i="15"/>
  <c r="W773" i="15"/>
  <c r="W774" i="15"/>
  <c r="W775" i="15"/>
  <c r="W776" i="15"/>
  <c r="W777" i="15"/>
  <c r="W778" i="15"/>
  <c r="W779" i="15"/>
  <c r="W780" i="15"/>
  <c r="W781" i="15"/>
  <c r="W782" i="15"/>
  <c r="W783" i="15"/>
  <c r="W784" i="15"/>
  <c r="W785" i="15"/>
  <c r="W786" i="15"/>
  <c r="W787" i="15"/>
  <c r="W788" i="15"/>
  <c r="W789" i="15"/>
  <c r="W790" i="15"/>
  <c r="W791" i="15"/>
  <c r="W792" i="15"/>
  <c r="W793" i="15"/>
  <c r="W794" i="15"/>
  <c r="W795" i="15"/>
  <c r="W796" i="15"/>
  <c r="W797" i="15"/>
  <c r="W798" i="15"/>
  <c r="W799" i="15"/>
  <c r="W800" i="15"/>
  <c r="W801" i="15"/>
  <c r="W802" i="15"/>
  <c r="W803" i="15"/>
  <c r="W804" i="15"/>
  <c r="W805" i="15"/>
  <c r="W806" i="15"/>
  <c r="W807" i="15"/>
  <c r="W808" i="15"/>
  <c r="W809" i="15"/>
  <c r="W810" i="15"/>
  <c r="W811" i="15"/>
  <c r="W812" i="15"/>
  <c r="W813" i="15"/>
  <c r="W814" i="15"/>
  <c r="W815" i="15"/>
  <c r="W816" i="15"/>
  <c r="W817" i="15"/>
  <c r="W818" i="15"/>
  <c r="W819" i="15"/>
  <c r="W820" i="15"/>
  <c r="W821" i="15"/>
  <c r="W822" i="15"/>
  <c r="W823" i="15"/>
  <c r="W824" i="15"/>
  <c r="W825" i="15"/>
  <c r="W826" i="15"/>
  <c r="W827" i="15"/>
  <c r="W828" i="15"/>
  <c r="W829" i="15"/>
  <c r="W830" i="15"/>
  <c r="W831" i="15"/>
  <c r="W832" i="15"/>
  <c r="W833" i="15"/>
  <c r="W834" i="15"/>
  <c r="W835" i="15"/>
  <c r="W836" i="15"/>
  <c r="W837" i="15"/>
  <c r="W838" i="15"/>
  <c r="W839" i="15"/>
  <c r="W840" i="15"/>
  <c r="W841" i="15"/>
  <c r="W842" i="15"/>
  <c r="W843" i="15"/>
  <c r="W844" i="15"/>
  <c r="W845" i="15"/>
  <c r="W846" i="15"/>
  <c r="W847" i="15"/>
  <c r="W848" i="15"/>
  <c r="W849" i="15"/>
  <c r="W850" i="15"/>
  <c r="W851" i="15"/>
  <c r="W852" i="15"/>
  <c r="W853" i="15"/>
  <c r="W854" i="15"/>
  <c r="W855" i="15"/>
  <c r="W856" i="15"/>
  <c r="W857" i="15"/>
  <c r="W858" i="15"/>
  <c r="W859" i="15"/>
  <c r="W860" i="15"/>
  <c r="W861" i="15"/>
  <c r="W862" i="15"/>
  <c r="W863" i="15"/>
  <c r="W864" i="15"/>
  <c r="W865" i="15"/>
  <c r="W866" i="15"/>
  <c r="W867" i="15"/>
  <c r="W868" i="15"/>
  <c r="W869" i="15"/>
  <c r="W870" i="15"/>
  <c r="W871" i="15"/>
  <c r="W872" i="15"/>
  <c r="W873" i="15"/>
  <c r="W874" i="15"/>
  <c r="W875" i="15"/>
  <c r="W876" i="15"/>
  <c r="W877" i="15"/>
  <c r="W878" i="15"/>
  <c r="W879" i="15"/>
  <c r="W880" i="15"/>
  <c r="W881" i="15"/>
  <c r="W882" i="15"/>
  <c r="W883" i="15"/>
  <c r="W884" i="15"/>
  <c r="W885" i="15"/>
  <c r="W886" i="15"/>
  <c r="W887" i="15"/>
  <c r="W888" i="15"/>
  <c r="W889" i="15"/>
  <c r="W890" i="15"/>
  <c r="W891" i="15"/>
  <c r="W892" i="15"/>
  <c r="W893" i="15"/>
  <c r="W894" i="15"/>
  <c r="W895" i="15"/>
  <c r="W896" i="15"/>
  <c r="W897" i="15"/>
  <c r="W898" i="15"/>
  <c r="W899" i="15"/>
  <c r="W900" i="15"/>
  <c r="W901" i="15"/>
  <c r="W902" i="15"/>
  <c r="W903" i="15"/>
  <c r="W904" i="15"/>
  <c r="W905" i="15"/>
  <c r="W906" i="15"/>
  <c r="W907" i="15"/>
  <c r="W908" i="15"/>
  <c r="W909" i="15"/>
  <c r="W910" i="15"/>
  <c r="W911" i="15"/>
  <c r="W912" i="15"/>
  <c r="W913" i="15"/>
  <c r="W914" i="15"/>
  <c r="W915" i="15"/>
  <c r="W916" i="15"/>
  <c r="W917" i="15"/>
  <c r="W918" i="15"/>
  <c r="W919" i="15"/>
  <c r="W920" i="15"/>
  <c r="W921" i="15"/>
  <c r="W922" i="15"/>
  <c r="W923" i="15"/>
  <c r="W924" i="15"/>
  <c r="W925" i="15"/>
  <c r="W926" i="15"/>
  <c r="W927" i="15"/>
  <c r="W928" i="15"/>
  <c r="W929" i="15"/>
  <c r="W930" i="15"/>
  <c r="W931" i="15"/>
  <c r="W932" i="15"/>
  <c r="W933" i="15"/>
  <c r="W934" i="15"/>
  <c r="W935" i="15"/>
  <c r="W936" i="15"/>
  <c r="W937" i="15"/>
  <c r="W938" i="15"/>
  <c r="W939" i="15"/>
  <c r="W940" i="15"/>
  <c r="W941" i="15"/>
  <c r="W942" i="15"/>
  <c r="W943" i="15"/>
  <c r="W944" i="15"/>
  <c r="W945" i="15"/>
  <c r="W946" i="15"/>
  <c r="W947" i="15"/>
  <c r="W948" i="15"/>
  <c r="W949" i="15"/>
  <c r="W950" i="15"/>
  <c r="W951" i="15"/>
  <c r="W952" i="15"/>
  <c r="W953" i="15"/>
  <c r="W954" i="15"/>
  <c r="W955" i="15"/>
  <c r="W956" i="15"/>
  <c r="W957" i="15"/>
  <c r="W958" i="15"/>
  <c r="W959" i="15"/>
  <c r="W960" i="15"/>
  <c r="W961" i="15"/>
  <c r="W962" i="15"/>
  <c r="W963" i="15"/>
  <c r="W964" i="15"/>
  <c r="W965" i="15"/>
  <c r="W966" i="15"/>
  <c r="W967" i="15"/>
  <c r="W968" i="15"/>
  <c r="W969" i="15"/>
  <c r="W970" i="15"/>
  <c r="W971" i="15"/>
  <c r="W972" i="15"/>
  <c r="W973" i="15"/>
  <c r="W974" i="15"/>
  <c r="W975" i="15"/>
  <c r="W976" i="15"/>
  <c r="W977" i="15"/>
  <c r="W978" i="15"/>
  <c r="W979" i="15"/>
  <c r="W980" i="15"/>
  <c r="W981" i="15"/>
  <c r="W982" i="15"/>
  <c r="W983" i="15"/>
  <c r="W984" i="15"/>
  <c r="W985" i="15"/>
  <c r="W986" i="15"/>
  <c r="W987" i="15"/>
  <c r="W988" i="15"/>
  <c r="W989" i="15"/>
  <c r="W990" i="15"/>
  <c r="W991" i="15"/>
  <c r="W992" i="15"/>
  <c r="W993" i="15"/>
  <c r="W994" i="15"/>
  <c r="W995" i="15"/>
  <c r="W996" i="15"/>
  <c r="W997" i="15"/>
  <c r="W998" i="15"/>
  <c r="W999" i="15"/>
  <c r="W1000" i="15"/>
  <c r="W1001" i="15"/>
  <c r="W1002" i="15"/>
  <c r="W1003" i="15"/>
  <c r="W1004" i="15"/>
  <c r="W1005" i="15"/>
  <c r="W1006" i="15"/>
  <c r="W1007" i="15"/>
  <c r="W1008" i="15"/>
  <c r="W1009" i="15"/>
  <c r="W1010" i="15"/>
  <c r="W1011" i="15"/>
  <c r="W1012" i="15"/>
  <c r="W1013" i="15"/>
  <c r="W1014" i="15"/>
  <c r="W1015" i="15"/>
  <c r="W1016" i="15"/>
  <c r="W1017" i="15"/>
  <c r="W1018" i="15"/>
  <c r="W1019" i="15"/>
  <c r="W1020" i="15"/>
  <c r="W1021" i="15"/>
  <c r="W1022" i="15"/>
  <c r="W1023" i="15"/>
  <c r="W1024" i="15"/>
  <c r="W1025" i="15"/>
  <c r="W1026" i="15"/>
  <c r="W1027" i="15"/>
  <c r="W1028" i="15"/>
  <c r="W1029" i="15"/>
  <c r="W1030" i="15"/>
  <c r="W1031" i="15"/>
  <c r="W1032" i="15"/>
  <c r="W1033" i="15"/>
  <c r="W1034" i="15"/>
  <c r="W1035" i="15"/>
  <c r="W1036" i="15"/>
  <c r="W1037" i="15"/>
  <c r="W1038" i="15"/>
  <c r="W1039" i="15"/>
  <c r="W1040" i="15"/>
  <c r="W1041" i="15"/>
  <c r="W1042" i="15"/>
  <c r="W1043" i="15"/>
  <c r="W1044" i="15"/>
  <c r="W1045" i="15"/>
  <c r="W1046" i="15"/>
  <c r="W1047" i="15"/>
  <c r="W1048" i="15"/>
  <c r="W1049" i="15"/>
  <c r="W1050" i="15"/>
  <c r="W3" i="15"/>
  <c r="M7" i="10" l="1"/>
  <c r="N7" i="10" l="1"/>
  <c r="L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de Carvalho Vieira</author>
  </authors>
  <commentList>
    <comment ref="AB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FIXO
ESCALA</t>
        </r>
      </text>
    </comment>
    <comment ref="AC5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SBR
AG. ACIONAMENTO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<sst xmlns="http://schemas.openxmlformats.org/spreadsheetml/2006/main" count="8843" uniqueCount="1690">
  <si>
    <t>Gerência</t>
  </si>
  <si>
    <t>SUB</t>
  </si>
  <si>
    <t>KM Inicio</t>
  </si>
  <si>
    <t>KM Fim</t>
  </si>
  <si>
    <t>Trecho</t>
  </si>
  <si>
    <t>SB</t>
  </si>
  <si>
    <t>NOME SUB</t>
  </si>
  <si>
    <t>Trecho Coordenação</t>
  </si>
  <si>
    <t>SP SUL</t>
  </si>
  <si>
    <t>109-ZGM</t>
  </si>
  <si>
    <t>PARATINGA - PEREQUÊ (L1 PRINCIPAL)</t>
  </si>
  <si>
    <t>ZEV-ZPT</t>
  </si>
  <si>
    <t>ZGM1131</t>
  </si>
  <si>
    <t>ZGM</t>
  </si>
  <si>
    <t>ZGM1</t>
  </si>
  <si>
    <t>ZGM-ZZV</t>
  </si>
  <si>
    <t>117ZGM1</t>
  </si>
  <si>
    <t>ZZV1201</t>
  </si>
  <si>
    <t>ZZV</t>
  </si>
  <si>
    <t>ZZV1</t>
  </si>
  <si>
    <t>ZKE</t>
  </si>
  <si>
    <t>ZKE1</t>
  </si>
  <si>
    <t>CANGUERA - EVANGELISTA DE SOUZA (L1 PRINCIPAL)</t>
  </si>
  <si>
    <t>ZKE-ZEV</t>
  </si>
  <si>
    <t>ZKE-ZWW</t>
  </si>
  <si>
    <t>K80ZKE1</t>
  </si>
  <si>
    <t>K83K801</t>
  </si>
  <si>
    <t>K85K831</t>
  </si>
  <si>
    <t>ZWWK851</t>
  </si>
  <si>
    <t>ZWW</t>
  </si>
  <si>
    <t>ZWW1</t>
  </si>
  <si>
    <t>ZWW-ZKW</t>
  </si>
  <si>
    <t>K91ZWW1</t>
  </si>
  <si>
    <t>K93K911</t>
  </si>
  <si>
    <t>ZKWK931</t>
  </si>
  <si>
    <t>ZKW</t>
  </si>
  <si>
    <t>ZKW1</t>
  </si>
  <si>
    <t>ZKW-ZLU</t>
  </si>
  <si>
    <t>102ZKW1</t>
  </si>
  <si>
    <t>ZLU1051</t>
  </si>
  <si>
    <t>ZLU</t>
  </si>
  <si>
    <t>ZLU1</t>
  </si>
  <si>
    <t>ZLU-ZWI</t>
  </si>
  <si>
    <t>111ZLU1</t>
  </si>
  <si>
    <t>112K111</t>
  </si>
  <si>
    <t>113K121</t>
  </si>
  <si>
    <t>ZWI1131</t>
  </si>
  <si>
    <t>ZWI</t>
  </si>
  <si>
    <t>ZWI1</t>
  </si>
  <si>
    <t>ZWI-ZEM</t>
  </si>
  <si>
    <t>121ZWI1</t>
  </si>
  <si>
    <t>ZYQ1261</t>
  </si>
  <si>
    <t>130ZYQ1</t>
  </si>
  <si>
    <t>ZEM1301</t>
  </si>
  <si>
    <t>ZEM</t>
  </si>
  <si>
    <t>ZEM1</t>
  </si>
  <si>
    <t>ZEM-ZEJ</t>
  </si>
  <si>
    <t>139ZEM1</t>
  </si>
  <si>
    <t>ZMS1401</t>
  </si>
  <si>
    <t>144ZMS1</t>
  </si>
  <si>
    <t>ZEJ1441</t>
  </si>
  <si>
    <t>ZEJ</t>
  </si>
  <si>
    <t>ZEJ1</t>
  </si>
  <si>
    <t>ZEJ-ZRB</t>
  </si>
  <si>
    <t>148ZEJ1</t>
  </si>
  <si>
    <t>ZRB1501</t>
  </si>
  <si>
    <t>ZRB</t>
  </si>
  <si>
    <t>ZRB1</t>
  </si>
  <si>
    <t>ZRB-ZEV</t>
  </si>
  <si>
    <t>154ZRB1</t>
  </si>
  <si>
    <t>ZEV1571</t>
  </si>
  <si>
    <t>ZEV</t>
  </si>
  <si>
    <t>ZEV1</t>
  </si>
  <si>
    <t>ZKE-ZGA</t>
  </si>
  <si>
    <t>ZKEZGA1</t>
  </si>
  <si>
    <t>CANGUERA - BOA VISTA NOVA (L1 PRINCIPAL)</t>
  </si>
  <si>
    <t>ZBV-ZKE</t>
  </si>
  <si>
    <t>ZGA</t>
  </si>
  <si>
    <t>ZGA1</t>
  </si>
  <si>
    <t>ZGA-ZCX</t>
  </si>
  <si>
    <t>ZGA1541</t>
  </si>
  <si>
    <t>ZCX</t>
  </si>
  <si>
    <t>ZCX1</t>
  </si>
  <si>
    <t>ZCX-ZER</t>
  </si>
  <si>
    <t>ZCXZER1</t>
  </si>
  <si>
    <t>ZER</t>
  </si>
  <si>
    <t>ZER1</t>
  </si>
  <si>
    <t>ZER-ZDI</t>
  </si>
  <si>
    <t>169ZDI1</t>
  </si>
  <si>
    <t>ZDI</t>
  </si>
  <si>
    <t>ZDI1</t>
  </si>
  <si>
    <t>ZDI-ZDY</t>
  </si>
  <si>
    <t>ZDIZDY1</t>
  </si>
  <si>
    <t>ZDY</t>
  </si>
  <si>
    <t>ZDY1</t>
  </si>
  <si>
    <t>ZDY-ZFY</t>
  </si>
  <si>
    <t>ZDY1831</t>
  </si>
  <si>
    <t>185ZXP1</t>
  </si>
  <si>
    <t>ZFY</t>
  </si>
  <si>
    <t>ZFY1</t>
  </si>
  <si>
    <t>ZFY-ZYU</t>
  </si>
  <si>
    <t>ZFY1981</t>
  </si>
  <si>
    <t>198ZYU1</t>
  </si>
  <si>
    <t>ZYU</t>
  </si>
  <si>
    <t>ZYU1</t>
  </si>
  <si>
    <t>ZST</t>
  </si>
  <si>
    <t>ZST1</t>
  </si>
  <si>
    <t>ZST-ZXI</t>
  </si>
  <si>
    <t>ZST2161</t>
  </si>
  <si>
    <t>216ZXI1</t>
  </si>
  <si>
    <t>ZXI</t>
  </si>
  <si>
    <t>ZXI1</t>
  </si>
  <si>
    <t>ZXI-ZIC</t>
  </si>
  <si>
    <t>ZXI2221</t>
  </si>
  <si>
    <t>224ZIC1</t>
  </si>
  <si>
    <t>ZIC</t>
  </si>
  <si>
    <t>ZIC1</t>
  </si>
  <si>
    <t>ZIC-ZVK</t>
  </si>
  <si>
    <t>ZICZVK1</t>
  </si>
  <si>
    <t>ZVK</t>
  </si>
  <si>
    <t>ZVK1</t>
  </si>
  <si>
    <t>ZVK-ZDS</t>
  </si>
  <si>
    <t>ZVK2351</t>
  </si>
  <si>
    <t>235ZDS1</t>
  </si>
  <si>
    <t>ZDS</t>
  </si>
  <si>
    <t>ZDS1</t>
  </si>
  <si>
    <t>ZDS-ZQB</t>
  </si>
  <si>
    <t>ZDS2481</t>
  </si>
  <si>
    <t>248ZQB1</t>
  </si>
  <si>
    <t>PAT-ZGM</t>
  </si>
  <si>
    <t>PAT1102</t>
  </si>
  <si>
    <t>PARATINGA - PEREQUÊ (L2 PRINCIPAL)</t>
  </si>
  <si>
    <t>ZPT-ZPG</t>
  </si>
  <si>
    <t>PAT1122</t>
  </si>
  <si>
    <t>ZGM1132</t>
  </si>
  <si>
    <t>ZGM2</t>
  </si>
  <si>
    <t>117ZGM2</t>
  </si>
  <si>
    <t>ZZV1202</t>
  </si>
  <si>
    <t>ZZV2</t>
  </si>
  <si>
    <t>ZZV-ZPG</t>
  </si>
  <si>
    <t>ZPGZZV</t>
  </si>
  <si>
    <t>ZPGRUM1</t>
  </si>
  <si>
    <t>ZPGRUM2</t>
  </si>
  <si>
    <t>ZPGMRS1</t>
  </si>
  <si>
    <t>ZPGMRS2</t>
  </si>
  <si>
    <t>ZPG-MRS</t>
  </si>
  <si>
    <t>S29MRS2</t>
  </si>
  <si>
    <t>S29MRS1</t>
  </si>
  <si>
    <t>K67ZEV1</t>
  </si>
  <si>
    <t>EVANGELISTA DE SOUZA - PARATINGA (L1 PRINCIPAL)</t>
  </si>
  <si>
    <t>Z3VZEV</t>
  </si>
  <si>
    <t>Z3V</t>
  </si>
  <si>
    <t>Z3V3</t>
  </si>
  <si>
    <t>Z3V-ZEZ</t>
  </si>
  <si>
    <t>K69K671</t>
  </si>
  <si>
    <t>K70K691</t>
  </si>
  <si>
    <t>K71K701</t>
  </si>
  <si>
    <t>K72K711</t>
  </si>
  <si>
    <t>K73K721</t>
  </si>
  <si>
    <t>ZEZK731</t>
  </si>
  <si>
    <t>ZEZ</t>
  </si>
  <si>
    <t>ZEZ1</t>
  </si>
  <si>
    <t>ZEZ-ZXW</t>
  </si>
  <si>
    <t>K79ZEZ1</t>
  </si>
  <si>
    <t>ZXWK791</t>
  </si>
  <si>
    <t>ZXW</t>
  </si>
  <si>
    <t>ZXW1</t>
  </si>
  <si>
    <t>ZXW-ZGP</t>
  </si>
  <si>
    <t>K84ZXW1</t>
  </si>
  <si>
    <t>K85K841</t>
  </si>
  <si>
    <t>ZESK851</t>
  </si>
  <si>
    <t>K89ZES1</t>
  </si>
  <si>
    <t>ZDCK891</t>
  </si>
  <si>
    <t>K94ZDC1</t>
  </si>
  <si>
    <t>K95K941</t>
  </si>
  <si>
    <t>K96K951</t>
  </si>
  <si>
    <t>ZWUK961</t>
  </si>
  <si>
    <t>K99ZWU1</t>
  </si>
  <si>
    <t>100K991</t>
  </si>
  <si>
    <t>ZGP1001</t>
  </si>
  <si>
    <t>ZGP</t>
  </si>
  <si>
    <t>ZGP1</t>
  </si>
  <si>
    <t>ZGP-ZDR</t>
  </si>
  <si>
    <t>105ZGP1</t>
  </si>
  <si>
    <t>ZPT1051</t>
  </si>
  <si>
    <t>ZDR</t>
  </si>
  <si>
    <t>ZDR1</t>
  </si>
  <si>
    <t>ZDR2</t>
  </si>
  <si>
    <t>ZDT-ZKE</t>
  </si>
  <si>
    <t>109ZDR</t>
  </si>
  <si>
    <t>ZKE2</t>
  </si>
  <si>
    <t>CANGUERA - EVANGELISTA DE SOUZA (L2 PRINCIPAL)</t>
  </si>
  <si>
    <t>K80ZKE2</t>
  </si>
  <si>
    <t>K83K802</t>
  </si>
  <si>
    <t>K85K832</t>
  </si>
  <si>
    <t>ZWWK852</t>
  </si>
  <si>
    <t>ZWW2</t>
  </si>
  <si>
    <t>K91ZWW2</t>
  </si>
  <si>
    <t>K93K912</t>
  </si>
  <si>
    <t>ZKWK932</t>
  </si>
  <si>
    <t>ZKW2</t>
  </si>
  <si>
    <t>102ZKW2</t>
  </si>
  <si>
    <t>ZLU1052</t>
  </si>
  <si>
    <t>ZLU2</t>
  </si>
  <si>
    <t>111ZLU2</t>
  </si>
  <si>
    <t>112K112</t>
  </si>
  <si>
    <t>113K122</t>
  </si>
  <si>
    <t>ZWI1132</t>
  </si>
  <si>
    <t>ZWI2</t>
  </si>
  <si>
    <t>121ZWI2</t>
  </si>
  <si>
    <t>ZYQ1262</t>
  </si>
  <si>
    <t>130ZYQ2</t>
  </si>
  <si>
    <t>ZEM1302</t>
  </si>
  <si>
    <t>ZEM2</t>
  </si>
  <si>
    <t>139ZEM2</t>
  </si>
  <si>
    <t>ZMS1402</t>
  </si>
  <si>
    <t>144ZMS2</t>
  </si>
  <si>
    <t>ZEJ1442</t>
  </si>
  <si>
    <t>ZEJ2</t>
  </si>
  <si>
    <t>148ZEJ2</t>
  </si>
  <si>
    <t>ZRB1502</t>
  </si>
  <si>
    <t>ZRB2</t>
  </si>
  <si>
    <t>154ZRB2</t>
  </si>
  <si>
    <t>ZEV1572</t>
  </si>
  <si>
    <t>ZEV2</t>
  </si>
  <si>
    <t>ZKEZGA2</t>
  </si>
  <si>
    <t>CANGUERA - BOA VISTA NOVA (L2 PRINCIPAL)</t>
  </si>
  <si>
    <t>ZGA2</t>
  </si>
  <si>
    <t>ZGA1542</t>
  </si>
  <si>
    <t>154ZPS</t>
  </si>
  <si>
    <t>ZPSZCX</t>
  </si>
  <si>
    <t>ZCX2</t>
  </si>
  <si>
    <t>ZCXZER2</t>
  </si>
  <si>
    <t>ZER2</t>
  </si>
  <si>
    <t>ZER169</t>
  </si>
  <si>
    <t>169ZDI2</t>
  </si>
  <si>
    <t>ZDI2</t>
  </si>
  <si>
    <t>ZDIZDY2</t>
  </si>
  <si>
    <t>ZDY2</t>
  </si>
  <si>
    <t>ZDY1832</t>
  </si>
  <si>
    <t>185ZXP2</t>
  </si>
  <si>
    <t>ZXP189</t>
  </si>
  <si>
    <t>189ZFY</t>
  </si>
  <si>
    <t>ZFY2</t>
  </si>
  <si>
    <t>ZFY1982</t>
  </si>
  <si>
    <t>198ZYU2</t>
  </si>
  <si>
    <t>ZYU2</t>
  </si>
  <si>
    <t>ZYU-ZST</t>
  </si>
  <si>
    <t>ZYU206</t>
  </si>
  <si>
    <t>206ZST</t>
  </si>
  <si>
    <t>ZST2</t>
  </si>
  <si>
    <t>ZST2162</t>
  </si>
  <si>
    <t>216ZXI2</t>
  </si>
  <si>
    <t>ZXI2</t>
  </si>
  <si>
    <t>ZXI2222</t>
  </si>
  <si>
    <t>224ZIC2</t>
  </si>
  <si>
    <t>ZIC2</t>
  </si>
  <si>
    <t>ZICZVK2</t>
  </si>
  <si>
    <t>ZVK2</t>
  </si>
  <si>
    <t>ZVK2352</t>
  </si>
  <si>
    <t>235ZDS2</t>
  </si>
  <si>
    <t>ZDS2</t>
  </si>
  <si>
    <t>ZDS2482</t>
  </si>
  <si>
    <t>248ZQB2</t>
  </si>
  <si>
    <t>ZQB-ZBL</t>
  </si>
  <si>
    <t>ZQBZBL</t>
  </si>
  <si>
    <t>ZPS-ZAL</t>
  </si>
  <si>
    <t>ZPS075</t>
  </si>
  <si>
    <t>CBA - LINHA CANGUERA/CAPRICORNIO</t>
  </si>
  <si>
    <t>ZPSZAL1</t>
  </si>
  <si>
    <t>ZPSZAL2</t>
  </si>
  <si>
    <t>ZAL077</t>
  </si>
  <si>
    <t>ZQB-ZBV</t>
  </si>
  <si>
    <t>ZQBZBV</t>
  </si>
  <si>
    <t>ZQB - BOA VISTA VELHA</t>
  </si>
  <si>
    <t>ZBV-ZRX</t>
  </si>
  <si>
    <t>ZBV-ZBI</t>
  </si>
  <si>
    <t>ZBVZBI1</t>
  </si>
  <si>
    <t>BOA VISTA VELHA - RECANTO</t>
  </si>
  <si>
    <t>ZBVZBI2</t>
  </si>
  <si>
    <t>ZBI</t>
  </si>
  <si>
    <t>ZBI2</t>
  </si>
  <si>
    <t>ZBI1</t>
  </si>
  <si>
    <t>ZBM</t>
  </si>
  <si>
    <t>ZBM2</t>
  </si>
  <si>
    <t>ZBM1</t>
  </si>
  <si>
    <t>ZBM-ZHO</t>
  </si>
  <si>
    <t>ZBMK572</t>
  </si>
  <si>
    <t>ZBMK571</t>
  </si>
  <si>
    <t>K57ZHO</t>
  </si>
  <si>
    <t>ZHO</t>
  </si>
  <si>
    <t>ZHO1</t>
  </si>
  <si>
    <t>ZHO2</t>
  </si>
  <si>
    <t>ZHO-ZSU</t>
  </si>
  <si>
    <t>ZHOK631</t>
  </si>
  <si>
    <t>ZHOK632</t>
  </si>
  <si>
    <t>K63K65</t>
  </si>
  <si>
    <t>K65ZSU</t>
  </si>
  <si>
    <t>ZSU</t>
  </si>
  <si>
    <t>ZSU1</t>
  </si>
  <si>
    <t>ZSU2</t>
  </si>
  <si>
    <t>ZSU-ZNO</t>
  </si>
  <si>
    <t>ZSUK701</t>
  </si>
  <si>
    <t>ZSUK702</t>
  </si>
  <si>
    <t>K70K74</t>
  </si>
  <si>
    <t>K74ZNO</t>
  </si>
  <si>
    <t>K67ZEV2</t>
  </si>
  <si>
    <t>EVANGELISTA DE SOUZA - PARATINGA (L2 PRINCIPAL)</t>
  </si>
  <si>
    <t>K69K672</t>
  </si>
  <si>
    <t>K70K692</t>
  </si>
  <si>
    <t>K71K702</t>
  </si>
  <si>
    <t>K72K712</t>
  </si>
  <si>
    <t>K73K722</t>
  </si>
  <si>
    <t>ZEZK732</t>
  </si>
  <si>
    <t>ZEZ2</t>
  </si>
  <si>
    <t>K79ZEZ2</t>
  </si>
  <si>
    <t>ZXWK792</t>
  </si>
  <si>
    <t>ZXW2</t>
  </si>
  <si>
    <t>K84ZXW2</t>
  </si>
  <si>
    <t>K85K842</t>
  </si>
  <si>
    <t>ZESK852</t>
  </si>
  <si>
    <t>K89ZES2</t>
  </si>
  <si>
    <t>ZDCK892</t>
  </si>
  <si>
    <t>K94ZDC2</t>
  </si>
  <si>
    <t>K95K942</t>
  </si>
  <si>
    <t>K96K952</t>
  </si>
  <si>
    <t>ZWUK962</t>
  </si>
  <si>
    <t>K99ZWU2</t>
  </si>
  <si>
    <t>100K992</t>
  </si>
  <si>
    <t>ZGP1002</t>
  </si>
  <si>
    <t>ZGP2</t>
  </si>
  <si>
    <t>ZGP-ZPT</t>
  </si>
  <si>
    <t>105ZGP2</t>
  </si>
  <si>
    <t>ZPT1052</t>
  </si>
  <si>
    <t>ZPT106</t>
  </si>
  <si>
    <t>ZPT</t>
  </si>
  <si>
    <t>ZPT1</t>
  </si>
  <si>
    <t>ZPT2</t>
  </si>
  <si>
    <t>109ZPT</t>
  </si>
  <si>
    <t>ZCD</t>
  </si>
  <si>
    <t>109ZCD2</t>
  </si>
  <si>
    <t>RECANTO - ITIRAPINA  (L2 PRINCIPAL)</t>
  </si>
  <si>
    <t>ZCD2</t>
  </si>
  <si>
    <t>ZCD-ZSQ</t>
  </si>
  <si>
    <t>ZCDPAT2</t>
  </si>
  <si>
    <t>ZSQZCD2</t>
  </si>
  <si>
    <t>ZSQ</t>
  </si>
  <si>
    <t>ZSQ2</t>
  </si>
  <si>
    <t>ZSQ-ZWX</t>
  </si>
  <si>
    <t>ZSQZWX2</t>
  </si>
  <si>
    <t>ZWX</t>
  </si>
  <si>
    <t>ZWX2</t>
  </si>
  <si>
    <t>ZNA</t>
  </si>
  <si>
    <t>181ZNA</t>
  </si>
  <si>
    <t>RECANTO - ITIRAPINA  (L1 PRINCIPAL)</t>
  </si>
  <si>
    <t>ZNO-ZAC</t>
  </si>
  <si>
    <t>ZNOZAC1</t>
  </si>
  <si>
    <t>ZNOZAC2</t>
  </si>
  <si>
    <t>ZAC</t>
  </si>
  <si>
    <t>ZAC1</t>
  </si>
  <si>
    <t>ZAC2</t>
  </si>
  <si>
    <t>ZAC-ZSW</t>
  </si>
  <si>
    <t>ZACZSW</t>
  </si>
  <si>
    <t>ZSW</t>
  </si>
  <si>
    <t>ZSW1</t>
  </si>
  <si>
    <t>ZSW2</t>
  </si>
  <si>
    <t>ZSW-ZTT</t>
  </si>
  <si>
    <t>ZSWK901</t>
  </si>
  <si>
    <t>ZSWK902</t>
  </si>
  <si>
    <t>K90ZTT</t>
  </si>
  <si>
    <t>ZTT</t>
  </si>
  <si>
    <t>ZTT1</t>
  </si>
  <si>
    <t>ZTT2</t>
  </si>
  <si>
    <t>ZTT-ZLI</t>
  </si>
  <si>
    <t>ZTTK971</t>
  </si>
  <si>
    <t>ZTTK972</t>
  </si>
  <si>
    <t>K97100</t>
  </si>
  <si>
    <t>100ZLI</t>
  </si>
  <si>
    <t>ZLI</t>
  </si>
  <si>
    <t>ZLI1</t>
  </si>
  <si>
    <t>ZLI2</t>
  </si>
  <si>
    <t>ZLI-ZCD</t>
  </si>
  <si>
    <t>ZLIPAT1</t>
  </si>
  <si>
    <t>ZLIPAT2</t>
  </si>
  <si>
    <t>ZLI108</t>
  </si>
  <si>
    <t>109ZCD1</t>
  </si>
  <si>
    <t>ZCD1</t>
  </si>
  <si>
    <t>ZCDPAT1</t>
  </si>
  <si>
    <t>ZSQZCD1</t>
  </si>
  <si>
    <t>ZSQ1</t>
  </si>
  <si>
    <t>ZSQZWX1</t>
  </si>
  <si>
    <t>ZWX1</t>
  </si>
  <si>
    <t>ZWX-ZRX</t>
  </si>
  <si>
    <t>ZWXZRX</t>
  </si>
  <si>
    <t>ZRX</t>
  </si>
  <si>
    <t>ZRX1</t>
  </si>
  <si>
    <t>ZRX-ZRQ</t>
  </si>
  <si>
    <t>ZRX1331</t>
  </si>
  <si>
    <t>133ZRQ1</t>
  </si>
  <si>
    <t>ZRQ</t>
  </si>
  <si>
    <t>ZRQ1</t>
  </si>
  <si>
    <t>ZRX2</t>
  </si>
  <si>
    <t>ZRX1332</t>
  </si>
  <si>
    <t>133ZRQ2</t>
  </si>
  <si>
    <t>ZRQ2</t>
  </si>
  <si>
    <t>MAQUINISTAS</t>
  </si>
  <si>
    <t>ACIONAMENTO</t>
  </si>
  <si>
    <t>PRÉVIA</t>
  </si>
  <si>
    <t>DESVIO</t>
  </si>
  <si>
    <t>PROGRAMADO?</t>
  </si>
  <si>
    <t>ProgramaPCM</t>
  </si>
  <si>
    <t>Prioridade</t>
  </si>
  <si>
    <t>FIXO</t>
  </si>
  <si>
    <t>SBR</t>
  </si>
  <si>
    <t>VIA</t>
  </si>
  <si>
    <t>SIM</t>
  </si>
  <si>
    <t>Contrato</t>
  </si>
  <si>
    <t>P0</t>
  </si>
  <si>
    <t>ESCALA</t>
  </si>
  <si>
    <t>AGD ACIONAMENTO PCM</t>
  </si>
  <si>
    <t>NÃO</t>
  </si>
  <si>
    <t>Oportunidade</t>
  </si>
  <si>
    <t>P1</t>
  </si>
  <si>
    <t>FIXO + ESCALA</t>
  </si>
  <si>
    <t>OPORTUNIDADE</t>
  </si>
  <si>
    <t>Extra</t>
  </si>
  <si>
    <t>P2</t>
  </si>
  <si>
    <t>P3</t>
  </si>
  <si>
    <t>P4</t>
  </si>
  <si>
    <t>P5</t>
  </si>
  <si>
    <t>TO</t>
  </si>
  <si>
    <t>Não Controláveis</t>
  </si>
  <si>
    <t>TI</t>
  </si>
  <si>
    <t>Pátio</t>
  </si>
  <si>
    <t>Tração</t>
  </si>
  <si>
    <t>PCM Mecânica</t>
  </si>
  <si>
    <t>Mecânica</t>
  </si>
  <si>
    <t>Mecanização</t>
  </si>
  <si>
    <t>PCM VIA</t>
  </si>
  <si>
    <t>CCO Escala</t>
  </si>
  <si>
    <t>CCO Circulação</t>
  </si>
  <si>
    <t>Super</t>
  </si>
  <si>
    <t>Expansão</t>
  </si>
  <si>
    <t>Modernização</t>
  </si>
  <si>
    <t>Infraestrutura</t>
  </si>
  <si>
    <t>OK</t>
  </si>
  <si>
    <t>Anomalia</t>
  </si>
  <si>
    <t>Condições Climática</t>
  </si>
  <si>
    <t>Confiabilidade</t>
  </si>
  <si>
    <t>Engenharia</t>
  </si>
  <si>
    <t>Falta de Contrato</t>
  </si>
  <si>
    <t>Sem Oportunidade</t>
  </si>
  <si>
    <t>Embarcado</t>
  </si>
  <si>
    <t>Vandalismo</t>
  </si>
  <si>
    <t>Sistema</t>
  </si>
  <si>
    <t>Operação</t>
  </si>
  <si>
    <t>Locomotiva</t>
  </si>
  <si>
    <t xml:space="preserve">Operação </t>
  </si>
  <si>
    <t>Recursos Internos</t>
  </si>
  <si>
    <t>Equipagem</t>
  </si>
  <si>
    <t>Intervalo Contrato</t>
  </si>
  <si>
    <t>Equipamento</t>
  </si>
  <si>
    <t>Via</t>
  </si>
  <si>
    <t>Temperatura</t>
  </si>
  <si>
    <t>Não Embarcado</t>
  </si>
  <si>
    <t>Acidente</t>
  </si>
  <si>
    <t>Vagão</t>
  </si>
  <si>
    <t>Ativos</t>
  </si>
  <si>
    <t>Programação</t>
  </si>
  <si>
    <t>Intervalo Oportunidade</t>
  </si>
  <si>
    <t>Execução</t>
  </si>
  <si>
    <t>Chuva</t>
  </si>
  <si>
    <t>Ativo</t>
  </si>
  <si>
    <t>Intervalo Extra</t>
  </si>
  <si>
    <t>Ventos Fortes</t>
  </si>
  <si>
    <t>TOEmbarcado</t>
  </si>
  <si>
    <t>TONãoEmbarcado</t>
  </si>
  <si>
    <t>TOOperação</t>
  </si>
  <si>
    <t>NãoControláveisVandalismo</t>
  </si>
  <si>
    <t>NãoControláveisAcidente</t>
  </si>
  <si>
    <t>TISistema</t>
  </si>
  <si>
    <t>PátioOperação</t>
  </si>
  <si>
    <t>TraçãoOperação</t>
  </si>
  <si>
    <t>PCMMecânicaLocomotiva</t>
  </si>
  <si>
    <t>MecânicaLocomotiva</t>
  </si>
  <si>
    <t>MecânicaVagão</t>
  </si>
  <si>
    <t>MecanizaçãoOperação</t>
  </si>
  <si>
    <t>MecanizaçãoAtivos</t>
  </si>
  <si>
    <t>PCMVIARecursosInternos</t>
  </si>
  <si>
    <t>PCMVIAProgramação</t>
  </si>
  <si>
    <t>CCOEscalaEquipagem</t>
  </si>
  <si>
    <t>CCOCirculaçãoIntervaloContrato</t>
  </si>
  <si>
    <t>CCOCirculaçãoProgramação</t>
  </si>
  <si>
    <t>CCOCirculaçãoIntervaloOportunidade</t>
  </si>
  <si>
    <t>SuperEquipamento</t>
  </si>
  <si>
    <t>SuperExecução</t>
  </si>
  <si>
    <t>ExpansãoEquipamento</t>
  </si>
  <si>
    <t>ExpansãoExecução</t>
  </si>
  <si>
    <t>ModernizaçãoEquipamento</t>
  </si>
  <si>
    <t>ModernizaçãoExecução</t>
  </si>
  <si>
    <t>InfraestruturaEquipamento</t>
  </si>
  <si>
    <t>InfraestruturaExecução</t>
  </si>
  <si>
    <t>OKOK</t>
  </si>
  <si>
    <t>AnomaliaVia</t>
  </si>
  <si>
    <t>AnomaliaMecânica</t>
  </si>
  <si>
    <t>CondiçõesClimáticaTemperatura</t>
  </si>
  <si>
    <t>CondiçõesClimáticaChuva</t>
  </si>
  <si>
    <t>CondiçõesClimáticaVentos Fortes</t>
  </si>
  <si>
    <t>CCOCirculaçãoIntervaloExtra</t>
  </si>
  <si>
    <t>ConfiabilidadeOperação</t>
  </si>
  <si>
    <t>ConfiabilidadeAtivo</t>
  </si>
  <si>
    <t>EngenhariaOperação</t>
  </si>
  <si>
    <t>EngenhariaAtivo</t>
  </si>
  <si>
    <t>Falta de ContratoFalta de Contrato</t>
  </si>
  <si>
    <t>SemOportunidadeSemOportunidade</t>
  </si>
  <si>
    <t>Avaria de CBL</t>
  </si>
  <si>
    <t>AMV sem indicação</t>
  </si>
  <si>
    <t>Alteração de programação da turma</t>
  </si>
  <si>
    <t>Sistema licenciamento indisponível</t>
  </si>
  <si>
    <t>Manobra indisponível</t>
  </si>
  <si>
    <t>Maquinista  indisponível</t>
  </si>
  <si>
    <t>Alteração de programação</t>
  </si>
  <si>
    <t>Avaria</t>
  </si>
  <si>
    <t>Operador indisponível</t>
  </si>
  <si>
    <t>Avaria em veículo (Mecanização)</t>
  </si>
  <si>
    <t>Cancelado devido priorização</t>
  </si>
  <si>
    <t>Falta de OS</t>
  </si>
  <si>
    <t>Atraso chegada maquinista</t>
  </si>
  <si>
    <t>Realizado entre trens</t>
  </si>
  <si>
    <t>Desvio alocação de locomotiva</t>
  </si>
  <si>
    <t>Sem oportunidade</t>
  </si>
  <si>
    <t>Avaria (Escavadeira / caminhão / munck)</t>
  </si>
  <si>
    <t>Erro de programação</t>
  </si>
  <si>
    <t>Avaria (Escavadeira / caminhão / munck / Socadora)</t>
  </si>
  <si>
    <t>Defeito na via</t>
  </si>
  <si>
    <t>Avaria em trem</t>
  </si>
  <si>
    <t>Temperatura Alta</t>
  </si>
  <si>
    <t>Serviço extra contrato</t>
  </si>
  <si>
    <t>Falta de Equipe</t>
  </si>
  <si>
    <t>Queda / Instabilidade de sistema</t>
  </si>
  <si>
    <t>Linha ocupada</t>
  </si>
  <si>
    <t>Atualização malha</t>
  </si>
  <si>
    <t>Locomotiva indisponível</t>
  </si>
  <si>
    <t>Operador não habilitado</t>
  </si>
  <si>
    <t>Avaria em veículo (Detecção)</t>
  </si>
  <si>
    <t>Alteração de programação (Equipamento)</t>
  </si>
  <si>
    <t>Jornada maquinista excedida</t>
  </si>
  <si>
    <t>Concedido intervalo parcial</t>
  </si>
  <si>
    <t>Avaria (Ferramental)</t>
  </si>
  <si>
    <t>Temperatura Baixa</t>
  </si>
  <si>
    <t>Alteração de Programação</t>
  </si>
  <si>
    <t>Manutenção</t>
  </si>
  <si>
    <t>Via de circulação</t>
  </si>
  <si>
    <t>Desvio de escala</t>
  </si>
  <si>
    <t>Desvio programação (Manutenção)</t>
  </si>
  <si>
    <t>Falta de equipamento / material</t>
  </si>
  <si>
    <t>Falta Maquinista (Contrato)</t>
  </si>
  <si>
    <t>Intervalo negado em D-1</t>
  </si>
  <si>
    <t>Quando reduzido da turma</t>
  </si>
  <si>
    <t>Oscilação de Temperatura</t>
  </si>
  <si>
    <t>Falha de programação</t>
  </si>
  <si>
    <t>Equipamento via</t>
  </si>
  <si>
    <t>Baixa produtividade</t>
  </si>
  <si>
    <t>Falta Maquinista (Extra)</t>
  </si>
  <si>
    <t>Intervalo Concedido fora do horário programado</t>
  </si>
  <si>
    <t>Falta de turma (Não Justificado)</t>
  </si>
  <si>
    <t>Ativo mecanização</t>
  </si>
  <si>
    <t>Risco de exceder a jornada</t>
  </si>
  <si>
    <t>Fluxo intenso de trens</t>
  </si>
  <si>
    <t>Equipe interditada</t>
  </si>
  <si>
    <t>Abastecimento</t>
  </si>
  <si>
    <t>Propagação de TI</t>
  </si>
  <si>
    <t>Falta de insumo / material</t>
  </si>
  <si>
    <t>Desvio de programação</t>
  </si>
  <si>
    <t>Propagação de avaria de trens</t>
  </si>
  <si>
    <t>Desvio escala da turma</t>
  </si>
  <si>
    <t>Propagação de vandalismo</t>
  </si>
  <si>
    <t>Intervalo utilizado parcialmente</t>
  </si>
  <si>
    <t>Propagação por motivo via</t>
  </si>
  <si>
    <t>Erro CCO</t>
  </si>
  <si>
    <t>Falha de execução</t>
  </si>
  <si>
    <t>Intervalo Fracionado</t>
  </si>
  <si>
    <t>/</t>
  </si>
  <si>
    <t>INICIO</t>
  </si>
  <si>
    <t>PROGRAMA</t>
  </si>
  <si>
    <t>]</t>
  </si>
  <si>
    <t>GESTÃO DE ACOMPANHAMENTO</t>
  </si>
  <si>
    <t>FECHAMENTO</t>
  </si>
  <si>
    <t>ITENS GUIA</t>
  </si>
  <si>
    <t>RESPONSABILIDADE</t>
  </si>
  <si>
    <t>RECURSO</t>
  </si>
  <si>
    <t>INTERVALO</t>
  </si>
  <si>
    <t>PRODUÇÃO</t>
  </si>
  <si>
    <t>O QUE?</t>
  </si>
  <si>
    <t>ONDE?</t>
  </si>
  <si>
    <t>PODUÇÃO</t>
  </si>
  <si>
    <t>QUEM VAI RESPONDER PELA EXECUÇÃO?</t>
  </si>
  <si>
    <t>GESTÃO</t>
  </si>
  <si>
    <t>EQUIPAGEM</t>
  </si>
  <si>
    <t>ATIVOS</t>
  </si>
  <si>
    <t>PARCIAL 1</t>
  </si>
  <si>
    <t>PARCIAL 2</t>
  </si>
  <si>
    <t>PARCIAL 3</t>
  </si>
  <si>
    <t>TOTAL</t>
  </si>
  <si>
    <t>ANALISE</t>
  </si>
  <si>
    <t>%</t>
  </si>
  <si>
    <t>FORMULA</t>
  </si>
  <si>
    <t>ESCREVE</t>
  </si>
  <si>
    <t>SELECIONAR</t>
  </si>
  <si>
    <t>*</t>
  </si>
  <si>
    <t>CHAVE</t>
  </si>
  <si>
    <t>DATA</t>
  </si>
  <si>
    <t>Semana</t>
  </si>
  <si>
    <t>ATIVO</t>
  </si>
  <si>
    <t>*1</t>
  </si>
  <si>
    <t>Atividade</t>
  </si>
  <si>
    <t>Atividade - Inidicador</t>
  </si>
  <si>
    <t>Local - Partida</t>
  </si>
  <si>
    <t>Local - Encerramento</t>
  </si>
  <si>
    <t>KM - Inicio</t>
  </si>
  <si>
    <t>KM - Fim</t>
  </si>
  <si>
    <t>Entre - Estações</t>
  </si>
  <si>
    <t>Inicia</t>
  </si>
  <si>
    <t>Duração</t>
  </si>
  <si>
    <t>Quantidade</t>
  </si>
  <si>
    <t>Unidade</t>
  </si>
  <si>
    <t>Gerência da Via</t>
  </si>
  <si>
    <t>Coordenação da Via</t>
  </si>
  <si>
    <t>Responsavel pelo boletim</t>
  </si>
  <si>
    <t>Detalhe Programação</t>
  </si>
  <si>
    <t>Programar para D+1</t>
  </si>
  <si>
    <t>Confirmação programação</t>
  </si>
  <si>
    <t>Qtd. Maquinista</t>
  </si>
  <si>
    <t>Tipo de Maquinista (Fixo / Escala)</t>
  </si>
  <si>
    <t>Tipo de Acionamento</t>
  </si>
  <si>
    <t>Apresentação no lastro</t>
  </si>
  <si>
    <t>Ativo - 1</t>
  </si>
  <si>
    <t>Ativo - 2</t>
  </si>
  <si>
    <t>Vagões - Qtd.</t>
  </si>
  <si>
    <t>*2</t>
  </si>
  <si>
    <t>Atividade_1</t>
  </si>
  <si>
    <t>Atividade - PDM</t>
  </si>
  <si>
    <t>Local - Partida_2</t>
  </si>
  <si>
    <t>Local - Encerramento_3</t>
  </si>
  <si>
    <t>Entre-Locais</t>
  </si>
  <si>
    <t>SB_4</t>
  </si>
  <si>
    <t>SUB_5</t>
  </si>
  <si>
    <t>KM - ínicio</t>
  </si>
  <si>
    <t>KM - Fim_6</t>
  </si>
  <si>
    <t>HR Turma Pronta</t>
  </si>
  <si>
    <t>Inicio</t>
  </si>
  <si>
    <t>Fim</t>
  </si>
  <si>
    <t>Inicio_7</t>
  </si>
  <si>
    <t>Fim_8</t>
  </si>
  <si>
    <t>Inicio_9</t>
  </si>
  <si>
    <t>Fim_10</t>
  </si>
  <si>
    <t>LIBERADO PELO CCO</t>
  </si>
  <si>
    <t>Quantidade_11</t>
  </si>
  <si>
    <t>Unidade_12</t>
  </si>
  <si>
    <t>Gerência da Via_13</t>
  </si>
  <si>
    <t>Coordenação da Via_14</t>
  </si>
  <si>
    <t>Trecho_15</t>
  </si>
  <si>
    <t>Responsavel pelo boletim_16</t>
  </si>
  <si>
    <t>*3</t>
  </si>
  <si>
    <t>Status</t>
  </si>
  <si>
    <t>Prévia CCO 22h</t>
  </si>
  <si>
    <t>Prévia - 1</t>
  </si>
  <si>
    <t>Prévia - 2</t>
  </si>
  <si>
    <t>*4</t>
  </si>
  <si>
    <t>Responsabilidade</t>
  </si>
  <si>
    <t>Fechamento - Impacto</t>
  </si>
  <si>
    <t>Detalhe - Fechamento</t>
  </si>
  <si>
    <t>Justificativa</t>
  </si>
  <si>
    <t>Analise Prévia</t>
  </si>
  <si>
    <t>Intervalo</t>
  </si>
  <si>
    <t>QTD</t>
  </si>
  <si>
    <t>Concat</t>
  </si>
  <si>
    <t>V48</t>
  </si>
  <si>
    <t>DESLOCAMENTO</t>
  </si>
  <si>
    <t>-</t>
  </si>
  <si>
    <t>ZRX-ZAC</t>
  </si>
  <si>
    <t>ZRXZAC</t>
  </si>
  <si>
    <t>Ezequiel</t>
  </si>
  <si>
    <t>Deslocamento</t>
  </si>
  <si>
    <t xml:space="preserve">MC1 09:33, licenciado 10:41, segue para o local de trabalho </t>
  </si>
  <si>
    <t>Realozado deslocamento de ZRX para ZAC.</t>
  </si>
  <si>
    <t>V42</t>
  </si>
  <si>
    <t>MECANIZAÇÃO - SOCADORA</t>
  </si>
  <si>
    <t xml:space="preserve">Socaria mecanizada </t>
  </si>
  <si>
    <t>MC1 07:54, intervalo 10:14 até 12:36</t>
  </si>
  <si>
    <t>V85</t>
  </si>
  <si>
    <t xml:space="preserve">TEXTO ABAIXO </t>
  </si>
  <si>
    <t>E17</t>
  </si>
  <si>
    <t>CAMINHÃO DE SOLDA</t>
  </si>
  <si>
    <t xml:space="preserve"> *RELATÓRIO DIÁRIO - SP_SUL - 16/2/2026*
----------------------------
⚪ *Ativo:* EXPANSÃO TURMA 1
   ├ KM: 170
   └ Status: TP pronto 08h42 / Concedidointervalo das 09h42 até 11h00. Realizado alívio de tensão
⚪ *Ativo:* KLECIO (TP-699)
   ├ KM: 68
   └ Status: TP em preparação, pronta 08:52 / Previsão de faixa após L90 as 14h00
⚪ *Ativo:* E42
   ├ KM: 68
   └ Status: Previsão de solicitar MC1 13h30 / 
⚪ *Ativo:* ROGÉRIO (TP-730)
   ├ KM: 56
   └ Status: TP não solicita intervalo/ realizado acabamento.
⚪ *Ativo:* V93
   ├ KM: 56
   └ Status: Acionado maquinista  /  MC1 10h31 /autorizado entrada na via 11h52 / aguardando passagem do M80 para deslocar para km de trabalho.
⚪ *Ativo:* W59
   ├ KM: 49
   └ Status: Alterado progrmação / recolher dormentes do km200 e descarregar no km190+000 /  MC1 08h48 /Autorizado entrada na via 10h47 / Em deslocamento
⚪ *Ativo:* ROBSON (TF-701)
   ├ KM: 56
   └ Status: TP em preparação
⚪ *Ativo:* JACIANO (TF-674)
   ├ KM: 56
   └ Status: TP em preparação
⚪ *Ativo:* V95
   ├ KM: 49
   └ Status: Alterado programação, solicita MC1 em ZMA.
⚪ *Ativo:* W60
   ├ KM: 55
   └ Status: MC1 10h06 / Cancelado a faixa, devido priorização do E17 + TP's solda e troca de trilho.
⚪ *Ativo:* E17
   ├ KM: 55
   └ Status: MC1 08h06 / PRevisão de faixa após L40, em intervalo 09:12
⚪ *Ativo:* V89
   ├ KM: 55
   └ Status: Alterado programação para deslocamento de ZEM para ZKW / MC1 09h49 / previsão de faixa após i13 / 
⚪ *Ativo:* CLEBISON (TP-728)
   ├ KM: 55
   └ Status: Alterado programação para km 102+500 via 2 / Em interevalo das 09h32 até 12h00
⚪ *Ativo:* ISMAEL(TP-726)
   ├ KM: 55
   └ Status: Alterado programação para km 102+500 via 2 / Em interevalo das 09h32 até 12h00
⚪ *Ativo:* DIEGO (TP-681)
   ├ KM: 55
   └ Status: TP pronto 09h32 / Em intrervalo das 09h32 até 12h00
⚪ *Ativo:* MATEUS (TP-809)
   ├ KM: 48
   └ Status: TP pronto 08h50 / Realizado intervalo 09:12 até 11:12
⚪ *Ativo:* ADENISON (TP-810)
   ├ KM: 48
   └ Status: TP pronto 08h50 / Realizado intervalo 09:12 até 11:12
⚪ *Ativo:* JACIANO (TF-674)
   ├ KM: 92
   └ Status: TP pronto 09h51 / Previsão de faixa após L40 / 
⚪ *Ativo:* A84
   ├ KM: 92
   └ Status: MC1 07h55 /  Previsão de faixa após i22, autorizado 08:59, em inspeção a ZPT 
⚪ *Ativo:* W61
   ├ KM: 92
   └ Status: MC1 08h25 /  Em deslocamento da turmas
⚪ *Ativo:* W62
   ├ KM: 92
   └ Status: MC1 07h13 / autorizado entrada na via 08h03 / Em deslocamento das turmas
⚪ *Ativo:* EXPANSÃO TURMA 1
   ├ KM: 53
   └ Status: Equipe pronta 09:05, sem oportunidade 
⚪ *Ativo:* RAFAEL (TP-695)
   ├ KM: 53
   └ Status: TP pronto 10h47 / Previsão de faixa após i22 (A confirmar) / 
✅ *Total de itens encontrados:* 23</t>
  </si>
  <si>
    <t>KLECIO (TP-699)</t>
  </si>
  <si>
    <t>PDM - SOLDA</t>
  </si>
  <si>
    <t>ZRX-ZWX</t>
  </si>
  <si>
    <t>ZRQ1/133ZRQ1</t>
  </si>
  <si>
    <t xml:space="preserve">Klecio </t>
  </si>
  <si>
    <t xml:space="preserve">Execução de solda - Condicionado a temperatura </t>
  </si>
  <si>
    <t>Klecio</t>
  </si>
  <si>
    <t>Devido condições climáticas / TP pronto 09h45 / Sem oportunidade de faixa</t>
  </si>
  <si>
    <t>EXPANSÃO TURMA 1</t>
  </si>
  <si>
    <t>EXPANSÃO - SOLDA</t>
  </si>
  <si>
    <t>ZCD1172</t>
  </si>
  <si>
    <t>Elder</t>
  </si>
  <si>
    <t>TP não solicita intervalo / condições climáticas (chuva)</t>
  </si>
  <si>
    <t>V83</t>
  </si>
  <si>
    <t>Antonioni</t>
  </si>
  <si>
    <t>ZIQ-2</t>
  </si>
  <si>
    <t>MC1 08h01 /  Sem oportunidade de faixa</t>
  </si>
  <si>
    <t>W58</t>
  </si>
  <si>
    <t>PDM - DESCARGA - DORMENTE</t>
  </si>
  <si>
    <t>Israel</t>
  </si>
  <si>
    <t xml:space="preserve">Descarga de dormentes na via 2  </t>
  </si>
  <si>
    <t>MC1 08h00 / Sem oportunidade de faixa</t>
  </si>
  <si>
    <t>RECOLHIMENTO DE DORMENTE</t>
  </si>
  <si>
    <t xml:space="preserve">Recolhimento de dormentes  </t>
  </si>
  <si>
    <t>MC1 07h47 /  Sem oportunidade de faixa</t>
  </si>
  <si>
    <t>EDSON (TP-780)</t>
  </si>
  <si>
    <t>PDM - SUBSTITUIÇÃO - DORMENTE</t>
  </si>
  <si>
    <t xml:space="preserve">Edson </t>
  </si>
  <si>
    <t>Substituição de dormentes</t>
  </si>
  <si>
    <t xml:space="preserve">TP em preparação / </t>
  </si>
  <si>
    <t>TP pronto 10h46 / Sem oportunidade de faixa</t>
  </si>
  <si>
    <t>W59</t>
  </si>
  <si>
    <t>ZYU-ZKE</t>
  </si>
  <si>
    <t>ZYUZKE</t>
  </si>
  <si>
    <t xml:space="preserve">Jonas </t>
  </si>
  <si>
    <t>Deslocamento para abastecer locomotiva</t>
  </si>
  <si>
    <t>MC1 08h41 / autorizado entrada na via 09h49 / Em deslocamento para ZKE realizar abastecimento.</t>
  </si>
  <si>
    <t>ROBSON (TF-701)</t>
  </si>
  <si>
    <t>LIMPEZA</t>
  </si>
  <si>
    <t xml:space="preserve">Robson </t>
  </si>
  <si>
    <t>Limpeza na ponte</t>
  </si>
  <si>
    <t>TP em preparação</t>
  </si>
  <si>
    <t>OSMAR (TMA-677)</t>
  </si>
  <si>
    <t>PDM - AMV - MEIA CHAVE</t>
  </si>
  <si>
    <t>Osmar</t>
  </si>
  <si>
    <t>Substituição de meia chave</t>
  </si>
  <si>
    <t xml:space="preserve">TP não solicita intervalo, devido sem equipe da T.O para acompanhamento. </t>
  </si>
  <si>
    <t>Higor</t>
  </si>
  <si>
    <t>Caminhão de solda</t>
  </si>
  <si>
    <t>Aguardando chegada dos tampões para solicitar MC1.</t>
  </si>
  <si>
    <t>Aguardou a descarga dos tampões, MC1 12h30 / Sem oportunidade de faixa</t>
  </si>
  <si>
    <t>V89</t>
  </si>
  <si>
    <t>MC1 09h58 / autorizado entrada na via 10h15 / Em intervalo das 11h07 até 13h07.</t>
  </si>
  <si>
    <t>MC1 09h58 / autorizado entrada na via 10h15 / Realizado intervalo das 11h07 até 15h41.</t>
  </si>
  <si>
    <t>E42</t>
  </si>
  <si>
    <t>TRILHEIRO - DESCARGA</t>
  </si>
  <si>
    <t>ZCP1</t>
  </si>
  <si>
    <t>ZKW2/102ZKW2</t>
  </si>
  <si>
    <t xml:space="preserve">Felipe </t>
  </si>
  <si>
    <t>Descarga de trilho</t>
  </si>
  <si>
    <t>ISMAEL(TP-726)</t>
  </si>
  <si>
    <t>Ismael</t>
  </si>
  <si>
    <t>CAIQUE (TP-869)</t>
  </si>
  <si>
    <t>MODERNIZAÇÃO - SOLDA</t>
  </si>
  <si>
    <t>Caique</t>
  </si>
  <si>
    <t>W60</t>
  </si>
  <si>
    <t>RECOLHIMENTO DE MATERIAL</t>
  </si>
  <si>
    <t>Recolhimento de trilho</t>
  </si>
  <si>
    <t>Aguardando atendimento da MEC / loco não traciona</t>
  </si>
  <si>
    <t>Não solicita MC1/ avaria de locomotiva (não traciona)</t>
  </si>
  <si>
    <t xml:space="preserve">Descarga de dormentes </t>
  </si>
  <si>
    <t>W96</t>
  </si>
  <si>
    <t>MODERNIZAÇÃO - DORMENTE - DESCARGA</t>
  </si>
  <si>
    <t xml:space="preserve">Alisson </t>
  </si>
  <si>
    <t>MC1 09h30 /  Sem oportunidade de faixa</t>
  </si>
  <si>
    <t>MC1 13h42 / Realizou 40min de faixa, porém não realizou descarga de dormentes.</t>
  </si>
  <si>
    <t>Realizado intervalo parcial.</t>
  </si>
  <si>
    <t>W61</t>
  </si>
  <si>
    <t>Moises</t>
  </si>
  <si>
    <t>Deslocamento das turmas</t>
  </si>
  <si>
    <t>MC1 08h25 /  autorizado entrada na via 09h23 / Em deslocamento das turmas.</t>
  </si>
  <si>
    <t>W62</t>
  </si>
  <si>
    <t>ZPTZDR</t>
  </si>
  <si>
    <t>MC1 08h33 / autorizado entrada na via 10h03 / Em deslocamento</t>
  </si>
  <si>
    <t>CAIQUE (TMA-677)</t>
  </si>
  <si>
    <t>PDM - Substituição de meia chave</t>
  </si>
  <si>
    <t>TP não solicita intervalo, equipe embarcado no W62, chegou tarde no local de trabalho.</t>
  </si>
  <si>
    <t>HUELTON (TP-725)</t>
  </si>
  <si>
    <t>TP pronto 10h00 / Sem oportunidade de faixa</t>
  </si>
  <si>
    <t>ZPGRUM3</t>
  </si>
  <si>
    <t>Pedro</t>
  </si>
  <si>
    <t>TP pronto 08h00 / Em intervalo das 10h05 até 12h05.</t>
  </si>
  <si>
    <t>TP pronto 08h00 / Realizado intervalo das 10h05 até 12h05.</t>
  </si>
  <si>
    <t>Alterado a programação para km139+000 ao km139+255 para SP norte.</t>
  </si>
  <si>
    <t>TP não solicita intervalo / condições climáticas</t>
  </si>
  <si>
    <t>EXPANSÃO - ALÍVIO DE TENSÃO</t>
  </si>
  <si>
    <t>Alívio de tensão</t>
  </si>
  <si>
    <t>ZSW-2</t>
  </si>
  <si>
    <t>ZSWS</t>
  </si>
  <si>
    <t>TP pronto 09h13 / Sem oportunidade de faixa</t>
  </si>
  <si>
    <t>MC1 07h59 / Sem oportunidade de faixa</t>
  </si>
  <si>
    <t>Aguardando solicitar MC1</t>
  </si>
  <si>
    <t>MC1 08h12 / Sem oportunidade de faixa</t>
  </si>
  <si>
    <t>MC1 07h48 /  Sem oportunidade de faixa</t>
  </si>
  <si>
    <t>PDM - Substituição de dormentes</t>
  </si>
  <si>
    <t>TP pronto 08h34 /  Sem oportunidade de faixa</t>
  </si>
  <si>
    <t>DANIEL (TP-647)</t>
  </si>
  <si>
    <t>ZFY1982 / ZYU2</t>
  </si>
  <si>
    <t>PDM - Descarga de dormentes</t>
  </si>
  <si>
    <t>MC1 10h22 / Sem oportunidade de faixa</t>
  </si>
  <si>
    <t>Cancelado / TP realocado para outra atividade</t>
  </si>
  <si>
    <t>CARLOS (TP-722)</t>
  </si>
  <si>
    <t>TP em preparação.</t>
  </si>
  <si>
    <t>Não solicitou mc1 devido chuva.</t>
  </si>
  <si>
    <t>Previsão de solicitar MC1 12h00. /</t>
  </si>
  <si>
    <t xml:space="preserve">MC1 14h25 / autorizado entrada na via 14h33 / Em deslocamento para km de descarga / 15:05 em intervalo </t>
  </si>
  <si>
    <t>Não solicita intervalo / Condições climáticas</t>
  </si>
  <si>
    <t>WALTER (TP-810)</t>
  </si>
  <si>
    <t>CLEBISON (TP-728)</t>
  </si>
  <si>
    <t>TP em preparação / Aguardando condições climáticas</t>
  </si>
  <si>
    <t>TP pronto 10h51/ Previsão de faixa após U76 13h00, porém devido chuva, cancelado a solicitação de intervalo.</t>
  </si>
  <si>
    <t>ZEM-1</t>
  </si>
  <si>
    <t>- Intervalo de descarga de dormentes em ZEJZRB-1
5H de necessidade para descarga de dormentes do KM 151+600 ao 150+600 com o W96
MC1 as 07h30 em ZEM-1 circula em licença até o KM 151+600
Considerar abertura do intervalo na MC9 motivo 21.
Necessidade de ocupar o travessão de ZRB por 30min para descarga do concreto
W96 encerra na LJ de ZEM 
Prioridade no intervalo para retorno da equipe T1 para as atividades pós-blackout.</t>
  </si>
  <si>
    <t>Cancelado Modernização.</t>
  </si>
  <si>
    <t>MODERNIZAÇÃO SERRA</t>
  </si>
  <si>
    <t>BLOCO</t>
  </si>
  <si>
    <t>K79ZEZ2/ZXWK792</t>
  </si>
  <si>
    <t>Augusto</t>
  </si>
  <si>
    <t>Bloco Modernização Recolhimento de dormentes + Solda</t>
  </si>
  <si>
    <t>Cancelado CCO / Priorização da circulação de trens</t>
  </si>
  <si>
    <t>MODERNIZAÇÃO - RECOLHIMENTO DE DORMENTE</t>
  </si>
  <si>
    <t>Deslocamento e entrando pelo AMV Norte- Eng. Ferraz*- Atividade: Recolhimento de Dormentes
* Abertura do intervalo com chegada do W61 em K79ZEZ-2
* Recolha de dormente do Km 80+000 ao 81+500</t>
  </si>
  <si>
    <t xml:space="preserve">Devido cancelamento do bloco, alterado a programação para realizar o deslocamento das turmas até ZXW / MC1 09h37/ autorizado entrada na via 09h46 / Em deslocamento / </t>
  </si>
  <si>
    <t>Devido cancelamento do bloco, alterado a programação para realizar o deslocamento das turmas até ZXW / MC1 09h37/ autorizado entrada na via 09h46 / Realizado deslocamento.</t>
  </si>
  <si>
    <t>MODERNIZAÇÃO TURMA 2</t>
  </si>
  <si>
    <t>ZDRZPT</t>
  </si>
  <si>
    <t>ZEV-2</t>
  </si>
  <si>
    <t>ZPT-ZEV</t>
  </si>
  <si>
    <t>ZPTZEV</t>
  </si>
  <si>
    <t>Deslocamento de ZPT para bloco de ZEZZXW após segue para encerrar em ZEV</t>
  </si>
  <si>
    <t>ZGP2/105ZGP2/ZPT1052</t>
  </si>
  <si>
    <t>Bloco Modernização: Atividade: Distribuição e Recolhimento de Dormentes</t>
  </si>
  <si>
    <t>*Intervalo de 05:30hrs - ZPT/ZGP Linha 02*
* SBs Bloqueadas: ZGP2 , 105ZGP-2, ZPT105-2
* W62 - Atividade: Distribuição e Recolhimento de Dormentes
* Abertura do intervalo envio dos bloqueios 
* MC1: 07:30
* Sai: ZPT / Retorna: ZPT</t>
  </si>
  <si>
    <t>TP pronto 10h40 / Sem oportunidade de faixa</t>
  </si>
  <si>
    <t>TP pronto 10h40 / Concedido intervalo das 12h40 até 14h00, ao iniciar o intervalo TP informou que devido chuva não realizou solda.</t>
  </si>
  <si>
    <t>ZPT-ZGM</t>
  </si>
  <si>
    <t>PAT1102/PAT1122</t>
  </si>
  <si>
    <t>MC1 08h57 / Sem oportundiade de faixa</t>
  </si>
  <si>
    <t>MC1 08h57 / autorizado entrada na via 13h03 / V85 trabalha no km 108+700 via 2, aguardando passagem o i46 para deslocar para km de trabalho /</t>
  </si>
  <si>
    <t>Em intervalo das 10h17 até 11h47.</t>
  </si>
  <si>
    <t>Realizado intervalo das 10h17 até 11h47.</t>
  </si>
  <si>
    <t xml:space="preserve">TURMA FIXA VIA </t>
  </si>
  <si>
    <t>OUTRAS ATIVIDADES</t>
  </si>
  <si>
    <t>Puxamento de linha</t>
  </si>
  <si>
    <t>TP pronto 14h31 / Em intervalo das 16h40 até 17h40</t>
  </si>
  <si>
    <t>TP não solicita intervalo / devido condições climáticas</t>
  </si>
  <si>
    <t>TP pronto 08h15 /  Sem oportunidade de faixa/</t>
  </si>
  <si>
    <t>MC1 08h20 / Sem oportunidade de faixa</t>
  </si>
  <si>
    <t>106-109</t>
  </si>
  <si>
    <t>Sem auxiliar (atestado)</t>
  </si>
  <si>
    <t>MC1 08h42 / faixa negado pelo CCO, priorização da circulação de trens.</t>
  </si>
  <si>
    <t>TP pronto 08h06 / Sem oportunidade de faixa</t>
  </si>
  <si>
    <t>ROGÉRIO (TP-730)</t>
  </si>
  <si>
    <t>Rogerio</t>
  </si>
  <si>
    <t>ZYU1 / ZFY1981</t>
  </si>
  <si>
    <t>Henrique</t>
  </si>
  <si>
    <t xml:space="preserve">MC1 09h21 / </t>
  </si>
  <si>
    <t>MC1 09h21 /  Sem oportundiade de faixa</t>
  </si>
  <si>
    <t>Não solicita MC1 devido condições climáticas (chuva)</t>
  </si>
  <si>
    <t>ZKW-ZCP</t>
  </si>
  <si>
    <t>ZKWZCP</t>
  </si>
  <si>
    <t>PCM</t>
  </si>
  <si>
    <t>ZKW-ZKE-ZKW</t>
  </si>
  <si>
    <t>Alterado programação para realizar abastecimento da locomotiva em ZKE / Previsão de MC1 12h30.</t>
  </si>
  <si>
    <t xml:space="preserve">Alterado programação para realizar abastecimento de diesel da loco 9295 e abastecimento de óleo loco 9298 em ZKE a após retorna para ZKW / </t>
  </si>
  <si>
    <t>PDM - SUBSTITUIÇÃO - TRILHO</t>
  </si>
  <si>
    <t>Santinelli</t>
  </si>
  <si>
    <t>Substituição de trilho + rebatimento</t>
  </si>
  <si>
    <t>Em intervalo das 10h20 ate 12h20.</t>
  </si>
  <si>
    <t>Realizado intervalo das 10h20 ate 12h20.</t>
  </si>
  <si>
    <t>TP pronto 09h31 / cancelado devido condições climáticas (chuva)</t>
  </si>
  <si>
    <t>DIEGO (TF-42)</t>
  </si>
  <si>
    <t>LIMPEZA LASTRO</t>
  </si>
  <si>
    <t>Limpeza de lastro</t>
  </si>
  <si>
    <t>Alterado programação para km 108+000 ao km 108+700 - TP pronto 08h50 / devido alteração, sem oportundiade de faixa</t>
  </si>
  <si>
    <t>MC1 09h12 / Sem oportunidade de faixa</t>
  </si>
  <si>
    <t>MC1 09h12 / Cancelado a faixa, devido priorização da descarga de pedra do W62.</t>
  </si>
  <si>
    <t>1101091/1101093</t>
  </si>
  <si>
    <t>Alterado programação para km 123+600 entre ZPGZZV / TP não solicita intervalo, devido condições climáticas</t>
  </si>
  <si>
    <t>1 (Fixo)</t>
  </si>
  <si>
    <t>PDM - PEDRA - DESCARGA</t>
  </si>
  <si>
    <t>Alterado programação para descarga de pedra km 109+500 ao km110+200 via 2 / MC1 08h45 / autorizado entrada na via 09h02 / Em intervalo das 10h34 até 11h34</t>
  </si>
  <si>
    <t>Alterado programação para descarga de pedra km 109+500 ao km110+200 via 2 / MC1 08h45 / autorizado entrada na via 09h02 / Concedido intervalo das 10h34 até 11h34. TP não realizou descarga de pedra, devido falha da turma da via.</t>
  </si>
  <si>
    <t xml:space="preserve">Alteração da programação para km114+045 via 2 - TP em preparação / previsão de pronto 09h00 / </t>
  </si>
  <si>
    <t>Alteração da programação para km114+045 via 2 - TP pronto 09h22 / Sem oportunidade de faixa</t>
  </si>
  <si>
    <t xml:space="preserve">TP em preparação / Previsão de pronto 11h00 / </t>
  </si>
  <si>
    <t>Realizado intervalo das 11h36 até 13h06.</t>
  </si>
  <si>
    <t>ok</t>
  </si>
  <si>
    <t>MC1 08h14 / Sem oportunidade de faixa</t>
  </si>
  <si>
    <t>Sem oportunidade devido circulação</t>
  </si>
  <si>
    <t xml:space="preserve">Previsão de MC1 10h30 / </t>
  </si>
  <si>
    <t xml:space="preserve">MC1 08h13 / </t>
  </si>
  <si>
    <t xml:space="preserve">Realizado intervalo </t>
  </si>
  <si>
    <t xml:space="preserve">TP em preparação </t>
  </si>
  <si>
    <t>Sem oportunidade de faixa</t>
  </si>
  <si>
    <t>Daniel</t>
  </si>
  <si>
    <t>Sem Oportunidade de faixa</t>
  </si>
  <si>
    <t>Alterado programação para km205+000</t>
  </si>
  <si>
    <t>Realiazado o intervalo, produção: 3 soldas</t>
  </si>
  <si>
    <t>TP em preparação / aguardando condições climáticas</t>
  </si>
  <si>
    <t>Equipe em outras atividades</t>
  </si>
  <si>
    <t>Realizado intervalo das 10h45 até 12h15</t>
  </si>
  <si>
    <t>ZEJ1 / ZRB1501</t>
  </si>
  <si>
    <t>Felipe</t>
  </si>
  <si>
    <t>Locomotiva 7694  não envia macro</t>
  </si>
  <si>
    <t>- Intervalo de descarga de dormentes em ZEJZRB-1
5H de necessidade para descarga de dormentes do KM 151+600 ao 150+600 com o W96
MC1 as 07h30 em ZEM-1 circula em licença até o KM 151+600
Considerar abertura do intervalo na MC9 motivo 21.
W96 encerra na LJ de ZEM 
Prioridade no intervalo para retorno da equipe T1 para as atividades pós-blackout.</t>
  </si>
  <si>
    <t xml:space="preserve">MC1 07h43 </t>
  </si>
  <si>
    <t>Realizado descarga de dormentes</t>
  </si>
  <si>
    <t>Cancelado / Condições climáticas</t>
  </si>
  <si>
    <t>Realizado descloamento</t>
  </si>
  <si>
    <t>Realizado intervalo das 12h45 até 14h15</t>
  </si>
  <si>
    <t>INFRA 1</t>
  </si>
  <si>
    <t>1181171/1181172/ 117ZGM2/117ZGM1</t>
  </si>
  <si>
    <t>Moises / Romulo</t>
  </si>
  <si>
    <t>Manutenção Elétrica - CPFL solicita 1h de interdição das sb's 1181171/1181172/ 117ZGM2/117ZGM1 para lançamento dos cabos que passam sobre a ferrovia.</t>
  </si>
  <si>
    <t>Alívio de tensão + Solda</t>
  </si>
  <si>
    <t>Alterado programação para km113+000 ao km114+000 entre ZCD2 / Em intervalo das 10h08 até 12h08</t>
  </si>
  <si>
    <t>Alterado programação para km113+000 ao km114+000 entre ZCD2 / Realizado intervalo das 10h08 até 12h08</t>
  </si>
  <si>
    <t>Alterado programação para km134+800 / TP pronto 08h20 / Sem oportunidade de faixa.</t>
  </si>
  <si>
    <t>Alterado programação para km134+800 via 1/ TP pronto 08h20 / Sem oportunidade de faixa.</t>
  </si>
  <si>
    <t>MC1 07h54 / Sem oportunidade de faixa</t>
  </si>
  <si>
    <t>MC1 11h00 /  Sem oportunidade de faixa</t>
  </si>
  <si>
    <t>Realizado intervalo para solda</t>
  </si>
  <si>
    <t>Previsão de MC1 11h30</t>
  </si>
  <si>
    <t>MC1 11h38, Sem oportunidade de faixa</t>
  </si>
  <si>
    <t>ZYU-1</t>
  </si>
  <si>
    <t xml:space="preserve">Alterado a programação para km 202+415 ao km 202+800 via 1. TP pronto 07h31 / </t>
  </si>
  <si>
    <t>Alterado a programação para km 202+415 ao km 202+800 via 1. TP pronto 07h31 /  Sem oportunidade</t>
  </si>
  <si>
    <t xml:space="preserve">TP pronto 09h16 / </t>
  </si>
  <si>
    <t>TP pronto 09h16 / Sem oportunidade de faixa</t>
  </si>
  <si>
    <t>TP não solicitou intervalo, realizando outro atendimento.</t>
  </si>
  <si>
    <t>Alterado programação para descarga no km 205+000/ MC1 08h24 / realizado intervalo para descarga de dormentes.</t>
  </si>
  <si>
    <t>MC1 09h40 / Cancelado faixa, devido priorização do V89</t>
  </si>
  <si>
    <t xml:space="preserve">MC1 09h10 / previsão de faixa após retorno da HLP do M82 / </t>
  </si>
  <si>
    <t xml:space="preserve">MC1 09h10 / Em intervalo das 13h06 até 16h00 / </t>
  </si>
  <si>
    <t>2 (Escala) -Obs: Necessário 2 maquinista da escala para realizar deslocamento de ZKW até ZCP-1;</t>
  </si>
  <si>
    <t xml:space="preserve">Cancelado / </t>
  </si>
  <si>
    <t>Cancelado a descarga, devido a necessidade da equipe da MNB de ZZZ para levar locos de ZZZ para ZCP</t>
  </si>
  <si>
    <t>PDM - Descarga de dormentes - Descarga de 55 dormentes km118+000 via 1 e descarga de 14 dormentes no km114+500 via 1</t>
  </si>
  <si>
    <t>Locomotiva 7694 não envia macro /</t>
  </si>
  <si>
    <t>Em intervalo das 10h01 até 14h01</t>
  </si>
  <si>
    <t>Realizado intervalo das 10h01 até 14h01</t>
  </si>
  <si>
    <t>MC1 08h14 / Em intervalo</t>
  </si>
  <si>
    <t>MC1 08h14 /Realizado intervalo</t>
  </si>
  <si>
    <t>Concedido intervalo das 10h01 até 14h01. TP não realizou solda, devido furto dos equipamentos</t>
  </si>
  <si>
    <t>Cancelado intervalo / devido anomalia dos vazios.</t>
  </si>
  <si>
    <t>Cancelado intervalo / devido anomalia dos vazios. U63</t>
  </si>
  <si>
    <t xml:space="preserve">TP pronto 10h46 / aguardando confirmar cauda do C68 / </t>
  </si>
  <si>
    <t>TP pronto 10h46 / Realizado intervalo das 14h07 até 15h37.</t>
  </si>
  <si>
    <t>TP pronto 09h22 / Concedido intervalo as 09h25 até 11h25. TP não conseguiu realizar produção, devido trem parado na via1.</t>
  </si>
  <si>
    <t>TP pronto 09h22 / Concedido intervalo as 09h25 até 11h25. TP não conseguiu realizar produção, devido trem parado na via1 (anomalia de trem).</t>
  </si>
  <si>
    <t>MC1 0811 / Sem oportunidade de faixa</t>
  </si>
  <si>
    <t>Em intervalo das 10h20 até 12h00</t>
  </si>
  <si>
    <t>Realizado intervalo das 10h20 até 12h00</t>
  </si>
  <si>
    <t>Pedo</t>
  </si>
  <si>
    <t>Realizado intervalo das 09h00 até 10h30</t>
  </si>
  <si>
    <t>Fabio</t>
  </si>
  <si>
    <t xml:space="preserve">Equipe no local, sem condiçoes climáticas para solda  - Chuva </t>
  </si>
  <si>
    <t xml:space="preserve">Equipe no local, sem condições climáticas para solda - Chuva </t>
  </si>
  <si>
    <t>ZSK-2</t>
  </si>
  <si>
    <t>ZAC-ZSK</t>
  </si>
  <si>
    <t>ZACZSK</t>
  </si>
  <si>
    <t xml:space="preserve">MC1 07:45, faixa após I13 9h, aguarda I13 previsão 10h, autorizado 09:37 em deslocamento </t>
  </si>
  <si>
    <t xml:space="preserve">MC1 07:45, autorizado 09:37 em deslocamento </t>
  </si>
  <si>
    <t>Descarga de dormentes nos km's:
KM - 64.446 - 12 dormentes
KM -66.406 - 20 dormentes
KM -65.582 - 16 dormentes 
KM -67.233 - 06 dormentes
KM -74.236 - 06 dormentes
KM -82.897 - 16 dormentes
KM -95.161 - 12 dormentes</t>
  </si>
  <si>
    <t>2 (Fixo + Escala)</t>
  </si>
  <si>
    <t>MC1 08:27, oportunidade após I90 12h</t>
  </si>
  <si>
    <t xml:space="preserve">MC1 08:27, oportunidade após I90 12h, interditado trecho, autorizado as 12:33 para descarga de dormentes </t>
  </si>
  <si>
    <t>ZBV-3</t>
  </si>
  <si>
    <t>ZYU-ZBV</t>
  </si>
  <si>
    <t>ZYUZBV</t>
  </si>
  <si>
    <t xml:space="preserve">MC1 07:44, faixa após Y71 9h, autorizado 09:21 em deslocamento </t>
  </si>
  <si>
    <t xml:space="preserve">MC1 07:44, autorizado 09:21 em deslocamento </t>
  </si>
  <si>
    <t>V93</t>
  </si>
  <si>
    <t xml:space="preserve">MC1 08:35, aguarda oportunidade </t>
  </si>
  <si>
    <t xml:space="preserve">MC1 08:35, sem oportunidade </t>
  </si>
  <si>
    <t>MC1 08:05, autorizado 08:17, em deslocamento para intervalo, em intervalo 08:55</t>
  </si>
  <si>
    <t xml:space="preserve">Em intervalo 08:55 realizou 3 soldas </t>
  </si>
  <si>
    <t xml:space="preserve">Aguarda informar pronto para alinhar faixa </t>
  </si>
  <si>
    <t>Sem oportunidade devido E17 estar em intervalo na adjacente</t>
  </si>
  <si>
    <t xml:space="preserve">Não solicitou intervalo </t>
  </si>
  <si>
    <t>MOD ZRB</t>
  </si>
  <si>
    <t>ZEJZRB</t>
  </si>
  <si>
    <t>Bloco modernização Descarga de Dormentes + solda</t>
  </si>
  <si>
    <t>Aguarda chegada W96 para abertura do intervalo, em intervalo 09:15</t>
  </si>
  <si>
    <t>Em intervalo 09:45 até 13:45</t>
  </si>
  <si>
    <t xml:space="preserve">Interdição de 04h nas seguintes SB’s:  ZEJ-1 / 148ZEJ-1 / 149148-1 / 150149-1 / ZRB150-1
MC1 as 07h30 em ZEM-1 circula em licença até o KM 150+600
Considerar abertura do intervalo na MC9 motivo 21.
W96 encerra na LJ de ZEM </t>
  </si>
  <si>
    <t>MC1 07:23, autorizado 08:02, em deslocamento para intervalo, em intervalo 09:15</t>
  </si>
  <si>
    <t>Em intervalo 09:45 até 13:45, descarregou 1800 dormentes de concreto e 400 de madeira</t>
  </si>
  <si>
    <t>Em intervalo 09:15</t>
  </si>
  <si>
    <t xml:space="preserve">Em intervalo 09:45 até 13:45, realizou 2 soldas </t>
  </si>
  <si>
    <t xml:space="preserve">MC1 08:08, autorizado 09:11, em deslocamento </t>
  </si>
  <si>
    <t xml:space="preserve">Deslocamento ok </t>
  </si>
  <si>
    <t>Fixo</t>
  </si>
  <si>
    <t>MC1 08:24, autorizado 09:26, em deslocamento</t>
  </si>
  <si>
    <t>PDM - Descarga de Pedra</t>
  </si>
  <si>
    <t xml:space="preserve">MC1 07:38, aguarda autorização CCO </t>
  </si>
  <si>
    <t xml:space="preserve">MC1 07:38, autorizado 10:23, descarga ok </t>
  </si>
  <si>
    <t>RAFAEL (TP-695)</t>
  </si>
  <si>
    <t>Substituição de jacaré para inversão de rota de ZDR1 para ZPT2</t>
  </si>
  <si>
    <t xml:space="preserve">Equipe pronta 09:21, aguarda oportunidade </t>
  </si>
  <si>
    <t xml:space="preserve">Equipe pronta 09:21, aguarda chegada W62 para intervalo </t>
  </si>
  <si>
    <t>Recolhimento de dormentes</t>
  </si>
  <si>
    <t xml:space="preserve">Sem oportunidade em ZPG, realizou somente descarga de pedra </t>
  </si>
  <si>
    <t xml:space="preserve">Equipe pronta 08:30, aguarda oportunidade </t>
  </si>
  <si>
    <t>Equipe pronta 08:30, sem oportunidade</t>
  </si>
  <si>
    <t xml:space="preserve">MC1 10:54, autorizado 11:02, em intervalo 12:32, solicitou para recolher devido avaria </t>
  </si>
  <si>
    <t>MC1 07:36, autorizado 10:52 em deslocamento</t>
  </si>
  <si>
    <t xml:space="preserve">Em deslocamento para ZKW </t>
  </si>
  <si>
    <t xml:space="preserve">Sem oportunidade para intervalo autorizou somente deslocamento </t>
  </si>
  <si>
    <t xml:space="preserve">Aguarda equipe informar pronto </t>
  </si>
  <si>
    <t>TP pronto 09h00 / não solicita intervalo, devido condições climáticas (chuva)</t>
  </si>
  <si>
    <t>ZBV3</t>
  </si>
  <si>
    <t xml:space="preserve">Descarga de trrilho </t>
  </si>
  <si>
    <t>2 Lucas + Escala</t>
  </si>
  <si>
    <t>9298/9302</t>
  </si>
  <si>
    <t>7683/9295</t>
  </si>
  <si>
    <t xml:space="preserve">Sem oportunidade de faixa, devido anomalia na madrugada entre ZYU-ZST, retornando a circulação no trecho após as 07h00. </t>
  </si>
  <si>
    <t>Cancelado / Impacto Anomalia entre ZST206.</t>
  </si>
  <si>
    <t xml:space="preserve">PDM - Substituição de dormentes </t>
  </si>
  <si>
    <t>MC1 09h00 / Sem oportunidade de faixa, devido trilho quebrado</t>
  </si>
  <si>
    <t>MC1 10h08 / Sem oportunidade de faixa, devido trilho quebrado.</t>
  </si>
  <si>
    <t>MC1 10h08 / Sem oportunidade de faixa, devido trilho quebrado</t>
  </si>
  <si>
    <t>DIEGO (TP-681)</t>
  </si>
  <si>
    <t>PDM - Substituição de trilho</t>
  </si>
  <si>
    <t>TP pronto 09h47 /  Sem oportunidade de faixa, devido impacto na madrugda entre ZSTxZYU.</t>
  </si>
  <si>
    <t>156-1552</t>
  </si>
  <si>
    <t>Alterado programação para km 156+000 via 2 / TP pronto 11h00 / aguardando confirmar cauda do U50</t>
  </si>
  <si>
    <t>Alterado programação para km 156+000 via 2 / TP pronto 11h00 / Sem oportunidade de faixa</t>
  </si>
  <si>
    <t>MC1 08h21 /  Autorizado entrada na via 09h32 / Em deslocamento para km de trabalho</t>
  </si>
  <si>
    <t>MC1 08h21 /  Autorizado entrada na via 09h32 / Realizado intervalo.</t>
  </si>
  <si>
    <t>A84</t>
  </si>
  <si>
    <t>DETECÇÃO - RONDA 7 DIAS</t>
  </si>
  <si>
    <t>ZKEZGA</t>
  </si>
  <si>
    <t>ZWI-ZKEZGA.ZWI</t>
  </si>
  <si>
    <t>ZKWZKEZGAZKW</t>
  </si>
  <si>
    <t>Jhon</t>
  </si>
  <si>
    <t>R7D</t>
  </si>
  <si>
    <t>MC1 08h27 / autorizado entrada na via 08h40 / Em inspeção</t>
  </si>
  <si>
    <t>MC1 08h27 / autorizado entrada na via 08h40 / Realizado inspeção</t>
  </si>
  <si>
    <t>TP pronto 08h48 / Em intervalo das 09h07 até 10h47</t>
  </si>
  <si>
    <t>TP pronto 08h48 / Realizado ntervalo das 09h07 até 10h47.</t>
  </si>
  <si>
    <t>W95</t>
  </si>
  <si>
    <t>Z3ZEV</t>
  </si>
  <si>
    <t>ZEV-ZTP</t>
  </si>
  <si>
    <t>ZEVZPT</t>
  </si>
  <si>
    <t>CBL com problemas, aguardando atendimento da MEC.</t>
  </si>
  <si>
    <t>Não solicita MC1, devido problemas com CBL.</t>
  </si>
  <si>
    <t>MC1 07h53 / Autorizado entrada na via 09h27 / Em deslocamento</t>
  </si>
  <si>
    <t>MC1 07h49 /  Autorizado entrada na via 09h36/ Em deslocamento</t>
  </si>
  <si>
    <t xml:space="preserve">TP pronto 09h25 / Em intervalo das 09h35 até 11h00 / </t>
  </si>
  <si>
    <t xml:space="preserve">TP pronto 09h25 / Realizado intervalo das 09h35 até 11h00 e 14h10 até 14h30. </t>
  </si>
  <si>
    <t>ZPG</t>
  </si>
  <si>
    <t>Alterado programação para km 127+760 via 2 / TP pronto 08h07 / Sem oportunidade de faixa</t>
  </si>
  <si>
    <t>TP não solicita intervalo/ condições climáticas (chuva)</t>
  </si>
  <si>
    <t xml:space="preserve">TP no paradão de segurança / Previsão de pronto 10h30 / </t>
  </si>
  <si>
    <t>TP não solicitou intervalo / parada de segurança.</t>
  </si>
  <si>
    <t>V53</t>
  </si>
  <si>
    <t>ZAC-2</t>
  </si>
  <si>
    <t>ZACSKW</t>
  </si>
  <si>
    <t>Eziquiel</t>
  </si>
  <si>
    <t>MC1 07h33 / Em deslocamento</t>
  </si>
  <si>
    <t xml:space="preserve">Acionado maquinista / aguardando solicitar MC1 / </t>
  </si>
  <si>
    <t xml:space="preserve">MC1 14h58 / Autorizado entrada na via 16h17 / Realizado intervalo  km199+222 via 2. </t>
  </si>
  <si>
    <t>TP pronto 12h50 / Realizado intervalo das 13h57 até 15h00. Realizado reposição de fixação elásticas (20unidades) e 100m de limpeza de canaleta.</t>
  </si>
  <si>
    <t>TP pronto 12h50 / realizado  intervalo das 14h47 até 15h10.</t>
  </si>
  <si>
    <t>ZFY-ZXP</t>
  </si>
  <si>
    <t>Alterado programação para descarga de dormentes do km190 ao km 191+000 / MC1 08h06 / Em intervalo</t>
  </si>
  <si>
    <t>Alterado programação para descarga de dormentes do km190 ao km 191+000 / MC1 08h06 / Realizado intervalo.</t>
  </si>
  <si>
    <t>SUPER ZWW</t>
  </si>
  <si>
    <t>BLoco - TP's / Caminhão de solda / Socadora</t>
  </si>
  <si>
    <t>EDSON (TP-719)</t>
  </si>
  <si>
    <t>Descarga de dormentes km 118+00; - Descarga de dormentes km114+300; - Recolher Jacaré km113+300</t>
  </si>
  <si>
    <t>MC1 10h20 / Sem oportuinidade de faixa</t>
  </si>
  <si>
    <t>ZEV-069</t>
  </si>
  <si>
    <t>Inspeção R7D</t>
  </si>
  <si>
    <t xml:space="preserve">MC1 08h45 / Em inspeção </t>
  </si>
  <si>
    <t xml:space="preserve">MC1 08h45 / Realizado inspeção. </t>
  </si>
  <si>
    <t>ZRBZEV</t>
  </si>
  <si>
    <t>* Premissas
* Interdição de 08h00 nas seguintes Sb's: ZRB-1 / 154ZRB-1 / 155154-1 / 156155-1 / 157156-1 / ZEV157-1 / ZEV-1;
* W97 solicita MC1 em ZEM-1 às 07h00 e circula até o km 155+700 em 156155-1;
* V96 solicita MC1 em K67ZEV-2 às 07h20 e circula até o km 157+300 em ZEV157-1
* O intervalo será aberto após MCV9 Motivo 21 do W97 no km 155+700
* o W97 encerra na LJ e V96 encerra em ZEV-2;
Obs:  - W97 irá solicitar MC1 em ZRB-1, aproximadamente entre a 6º e 7º de intervalo para sair do SB e circular até LJ de ZEM-1.</t>
  </si>
  <si>
    <t>W97</t>
  </si>
  <si>
    <t>W97 solicita MC1 em ZEM-1 às 07h00 e circula até o km 155+700 em 156155-1;</t>
  </si>
  <si>
    <t>9244/9316/9402</t>
  </si>
  <si>
    <t>V96</t>
  </si>
  <si>
    <t>MODERNIZAÇÃO - SOCADORA</t>
  </si>
  <si>
    <t>*V96 solicita MC1 em K67ZEV-2 às 07h20 e circula até o km 157+300 em ZEV157-1</t>
  </si>
  <si>
    <t>WAGNER (TP-903)</t>
  </si>
  <si>
    <t>Bloco Modernização</t>
  </si>
  <si>
    <t>MODERNIZAÇÃO - PEDRA - DESCARGA</t>
  </si>
  <si>
    <t>K67ZEV-1</t>
  </si>
  <si>
    <t>W61 - Deslocamento e entrando pelo AMV Norte- Eng. Ferraz- Atividade: Recolhimento de Dormentes e Descarga de Pedra  /  W61 deve ser o primeiro veículo a sair de ZEV, se circulação estiver favorável para V85 (OK) - Porém W61 terá que passar pela singela e entrar pelo AMV Sul - Km 82</t>
  </si>
  <si>
    <t>Devido o cancelamento do bloco, alterado a programação para realizar o deslocamento das turmas / Em deslocamento</t>
  </si>
  <si>
    <t>Devido o cancelamento do bloco, alterado a programação para realizar o deslocamento das turmas / Realizado deslocamento.</t>
  </si>
  <si>
    <t xml:space="preserve">Devido o cancelamento do bloco, alterado a programação para realizar descarga de equipamento no km102. </t>
  </si>
  <si>
    <t>TP não solicita intervalo / realizando trabalho emergêncial</t>
  </si>
  <si>
    <t>Concições climáticas (chuva)</t>
  </si>
  <si>
    <t>TP pronto 10h32 / previsão após T56</t>
  </si>
  <si>
    <t>TP pronto 10h32 / Realizado intervalo das 12h18 até 13h48.</t>
  </si>
  <si>
    <t xml:space="preserve">Sem oportunidade de faixa </t>
  </si>
  <si>
    <t>TP não solicitou intervalo</t>
  </si>
  <si>
    <t>TP não solicitou intervalo / Realizando deslocamento para ZTO</t>
  </si>
  <si>
    <t>6373/ 7309</t>
  </si>
  <si>
    <t>Cancelado CCO / priorização circulação de trens</t>
  </si>
  <si>
    <t>MC1 13h15 / autorizado entrada na via 14h17 / Cancelado faixa, devido anomalia no trecho.</t>
  </si>
  <si>
    <t>TP pronto 08h41 / Sem oportunidade de faixa</t>
  </si>
  <si>
    <t xml:space="preserve">MC1 10h05 / </t>
  </si>
  <si>
    <t>MC1 10h05 / Sem oportundiade de  faixa.</t>
  </si>
  <si>
    <t>ROBSON (TP-729)</t>
  </si>
  <si>
    <t>Robson</t>
  </si>
  <si>
    <t xml:space="preserve">TP não solicita intervalo / realizando a preparação do local / </t>
  </si>
  <si>
    <t>MC1 10h02 / Cancelado devido chuva</t>
  </si>
  <si>
    <t>Não solicita MC1 / Condições climáticas / chuva.</t>
  </si>
  <si>
    <t>Em intervalo ads 11h10 até 13h10.</t>
  </si>
  <si>
    <t>Realizado intervalo ads 11h10 até 13h10.</t>
  </si>
  <si>
    <t>MC1 09h29 /  Em inervalo das 11h07 até 13h07.</t>
  </si>
  <si>
    <t>MC1 09h29 /  Realizado inervalo das 11h07 até 13h30.</t>
  </si>
  <si>
    <t>MC1 08h10 / Autorizado entrada na via 08h45 / Em deslocamento para km de trabalho, locomotiva 7694 perdeu tração e foi necessário recolher para ZEM.</t>
  </si>
  <si>
    <t>ADENISON (TP-810)</t>
  </si>
  <si>
    <t>MC1 07h41 / Em deslocamento</t>
  </si>
  <si>
    <t>ZPT109</t>
  </si>
  <si>
    <t>MC1 08h04 / Em inspeção R7D.</t>
  </si>
  <si>
    <t>TP pronto 09h48 /  Em intervalo das 11h37 até 12h37</t>
  </si>
  <si>
    <t>TP pronto 09h48 /  Realizado intervalo das 11h37 até 12h37</t>
  </si>
  <si>
    <t>EXPANSÃO - OUTRA ATIVIDADE</t>
  </si>
  <si>
    <t>Içamento de peças de concreto para o viaduto</t>
  </si>
  <si>
    <t>TP pronto 08h12 / Cancelado expansão / priorização da solda em ZPGRUM2.</t>
  </si>
  <si>
    <t>TP pronto 08h12 /Em intervalo das 08h45 até 10h45.</t>
  </si>
  <si>
    <t>TP pronto 08h12 /Realizado intervalo das 08h45 até 11h45.</t>
  </si>
  <si>
    <t>TP pronto 09h00 / intervalo das 09h45 até 11h15.</t>
  </si>
  <si>
    <t>TP pronto 09h00 / Realizado 1º faixa intervalo das 09h45 até 11h15./ 2º faixa das 12h35 até 14h45.</t>
  </si>
  <si>
    <t>TP em preparação / Aguardando confirmar cauda do R72</t>
  </si>
  <si>
    <t>TP em preparação / Realizado intervalo das 11h15 até 12h45.</t>
  </si>
  <si>
    <t>Sem oportunidade de faixa/</t>
  </si>
  <si>
    <t>TP pronto 09h27 / Sem oportunidade de faixa</t>
  </si>
  <si>
    <t>MC1 07h39 / autorizado entrada na via 09h12 /  Em intervalo das 09h30 até 10h30</t>
  </si>
  <si>
    <t>MC1 07h39 / autorizado entrada na via 09h12 /  realizado intervalo das 09h30 até 10h30</t>
  </si>
  <si>
    <t>TP pronto 09h31 / Sem oportunidade de faixa/</t>
  </si>
  <si>
    <t>TP pronto 11h00 / Sem oportunidade de faixa</t>
  </si>
  <si>
    <t>TP pronto 11h00 / Realizado intervalo das 14h41 até 16h41 /</t>
  </si>
  <si>
    <t xml:space="preserve">MC1 09h29 / </t>
  </si>
  <si>
    <t>MC1 09h29 /  Sem oportunidade de faixa</t>
  </si>
  <si>
    <t>MC1 08h27 /  Sem oportunidade de faixa</t>
  </si>
  <si>
    <t>TP pronto 12h53 / Concedido intervalo das 14h23 até 15h53, O tempo fornecido de intervalo turma executou a troca de redução.</t>
  </si>
  <si>
    <t>MC1 07h27/ autorizado entrada na via 11h03 / Em deslocamento para km de trabalho</t>
  </si>
  <si>
    <t>MC1 07h27/ autorizado entrada na via 11h03 / Realizado intervalo.</t>
  </si>
  <si>
    <t>Cancelado / chuva</t>
  </si>
  <si>
    <t>S29MRS</t>
  </si>
  <si>
    <t>ZPG-ZPT</t>
  </si>
  <si>
    <t>ZPGZPT</t>
  </si>
  <si>
    <t>MC1 07h23 /  Sem oportundiade de faixa</t>
  </si>
  <si>
    <t>MC1 07h23 /  Sem oportundiade de faixa para realizar o trecho de ZPT até ZEV, alterado a programação para realizar inspeção de ZPG até ZPT, Em inspeção.</t>
  </si>
  <si>
    <t xml:space="preserve">MC1 07h06 / autorizado entrada na via 09h32 / Em deslocamento </t>
  </si>
  <si>
    <t>MC1 07h06 / autorizado entrada na via 09h32 / Realizado deslocamento</t>
  </si>
  <si>
    <t xml:space="preserve">TP pronto 10h51 . aguardando confirmar cauda do i58 / </t>
  </si>
  <si>
    <t>TP pronto 10h51 . Em intervalo das 12h07 até 13h37</t>
  </si>
  <si>
    <t xml:space="preserve">TP pronto 10h21 / </t>
  </si>
  <si>
    <t>TP pronto 10h21 / Sem oportunidade de faixa</t>
  </si>
  <si>
    <t>Execução de solda - Condicionado a temperatura (Obs: Ocupação do AMV da L1 p/ L3)</t>
  </si>
  <si>
    <t>Alterado programação para km108+800 via 2 / TP pronto 09h32 /  Aguardando confirmar cauda do i58 /</t>
  </si>
  <si>
    <t>Alterado programação para km108+800 via 2 / TP pronto 09h32 /  Realizado intervalo das 12h07 até 13h37</t>
  </si>
  <si>
    <t>Execução de solda - Condicionado a temperatura + Alívio de tensão</t>
  </si>
  <si>
    <t>TP pronto 08h00 / Em intervalo das 08h06 até 11h06, alinhado para dar passagem para com i83, considerado intervalo ate 12h10</t>
  </si>
  <si>
    <t>TP pronto 08h00 / Realizado intervalo das 08h06 até 11h06, alinhado para dar passagem para com i83, considerado intervalo ate 12h10. Produção 3 soldas + 600 metros de alívio de tensão</t>
  </si>
  <si>
    <t>TP pronto 09h55 / Sem oportunidade de faixa</t>
  </si>
  <si>
    <t>V11</t>
  </si>
  <si>
    <t>ZHO-2</t>
  </si>
  <si>
    <t>ZHO-ZAC</t>
  </si>
  <si>
    <t>ZHOZAC</t>
  </si>
  <si>
    <t>Previsão de MC1 - 12h00</t>
  </si>
  <si>
    <t xml:space="preserve">MC1 15h57 / </t>
  </si>
  <si>
    <t>Acionado maquinista/ Previsão de solicitar MC1 12h00</t>
  </si>
  <si>
    <t>MC1 15h23 / Cancelado a descarga devido MNB do i27 em ZMB-1</t>
  </si>
  <si>
    <t>TP pronto 08h16 / Previsão de faixa após B56 /</t>
  </si>
  <si>
    <t>TP pronto 08h16 / Sem oportunidade de faixa</t>
  </si>
  <si>
    <t xml:space="preserve">MC1 08h49 / Previsão de faixa após B56 / </t>
  </si>
  <si>
    <t>MC1 08h49 / Sem oportundiade de faixa</t>
  </si>
  <si>
    <t>Cancelado, devido priorização do V93 /</t>
  </si>
  <si>
    <t>TP pronto 09h05 / Sem oportunidade de faixa</t>
  </si>
  <si>
    <t>JACIANO (TF-674)</t>
  </si>
  <si>
    <t>Cancelado CCO - priorização da circulação de trens</t>
  </si>
  <si>
    <t>Realizado intervalo das 13h10 até 16h10.</t>
  </si>
  <si>
    <t xml:space="preserve">MC1 08h08 / </t>
  </si>
  <si>
    <t>MC1 08h08 /  Autorizado entrada na via 12h29 / Realizado intervalo das 13h10 até 16h10.</t>
  </si>
  <si>
    <t>MC1 08h53 / Previsto faixa para após U46, porém condutor desloccou para repouso</t>
  </si>
  <si>
    <t xml:space="preserve">TP em preparação / previsão de ponto 12h00 / </t>
  </si>
  <si>
    <t>TP pronto 12h00 / Realizado intervalo das 12h11 até 15h11.</t>
  </si>
  <si>
    <t>Cancelado CCO.Cancelado CCO - priorização da circulação de trens</t>
  </si>
  <si>
    <t>Devido cancelamento do bloco / Alterado programação para o km154+800 ao km 155+200 via 1 / MC1 08h02 / Em intervalo das 10h52 até 13h00.</t>
  </si>
  <si>
    <t>ZWI-ZYQ</t>
  </si>
  <si>
    <t>Devido o cancelamento do bloco ZRB-ZEV, Alterado para km121+311 via1 / TP pronto 08h30 / Em intervalo das 09h24 até 11h24</t>
  </si>
  <si>
    <t>Devido o cancelamento do bloco ZRB-ZEV, Alterado para km121+311 via1 / TP pronto 08h30 / realizado intervalo das 09h24 até 11h24</t>
  </si>
  <si>
    <t>MATEUS (TP-809)</t>
  </si>
  <si>
    <t>Devido o cancelamento do bloco ZRB-ZEV, Alterado para km121+298 via 1 / TP pronto 08h30 / Em intervalo as 09h24 até 11h24</t>
  </si>
  <si>
    <t>Devido o cancelamento do bloco ZRB-ZEV, Alterado para km121+298 via 1 / TP pronto 08h30 / realizado intervalo as 09h24 até 11h24</t>
  </si>
  <si>
    <t>W61 - Deslocamento e entrando pelo AMV Norte- Eng. Ferraz- Atividade: Recolhimento de Dormentes e Descarga de Pedra  /  W61 deve ser o primeiro veículo a sair de ZEV.</t>
  </si>
  <si>
    <t>MC1 07h55 / Em deslocamento para serra para realizar deslocamento das turmas + intervalo.</t>
  </si>
  <si>
    <t>Cancelado o bloco, alterado programação para realizar o deslocamento das turmas na serra / MC1 07h55 / Realizado deslocamento.</t>
  </si>
  <si>
    <t>Socaria mecanizada  - Socaria do Km 75+180 ao 77+000</t>
  </si>
  <si>
    <t>MC1 07h50 / autorizado entrada na via 08h47 / Em deslocamento</t>
  </si>
  <si>
    <t>MC1 07h50 / autorizado entrada na via 08h47 / Realizado</t>
  </si>
  <si>
    <t>ANTONI  (TP-720)</t>
  </si>
  <si>
    <t>PDM - Substituição de trilho ( TP pronto depende da chegada do lastro W62)</t>
  </si>
  <si>
    <t>LEANDRO (TP-727)</t>
  </si>
  <si>
    <t>*Intervalo Bloco Modernização -  05:30hrs - ZPT/ZGP Linha 02*
* SBs Bloqueadas: ZGP2;
* Abertura do intervalo envio dos bloqueios;
* Atividades: 
Construção de grade 
Km 102+100 ao 102+300 - 200m
Descarga de Pedra com EGP
Km 102+100 ao 102+300 - 200m</t>
  </si>
  <si>
    <t>TP pronto 08h00  / Em intervalo das 09h58 até 11h28</t>
  </si>
  <si>
    <t>TP pronto 08h00  / Realizado intervalo das 09h58 até 11h28</t>
  </si>
  <si>
    <t>JIC</t>
  </si>
  <si>
    <t>Substituição de JIC</t>
  </si>
  <si>
    <t>TP pronto 12h34 / Concedido intervalo parcial das 13h32 até 14h42, liberado 15h20 intervalo.</t>
  </si>
  <si>
    <t>Realizado intervalo das 12h09 até 15h09</t>
  </si>
  <si>
    <t>Intervalo das 08:25h as 10:05h</t>
  </si>
  <si>
    <t>Pronto as 7h - sem previsão de faixa</t>
  </si>
  <si>
    <t>Trabalhou em boletim</t>
  </si>
  <si>
    <t>Aguardando MC1</t>
  </si>
  <si>
    <t>Não enviou MC1  - Equipe de folga</t>
  </si>
  <si>
    <t>MC1 08:11h - sem oportunidade</t>
  </si>
  <si>
    <t>DESCARGA DE MATERIAL</t>
  </si>
  <si>
    <t>Descarga de 6 reduções no km113+600 via 2 e descarga de tampão km113+300 via 2</t>
  </si>
  <si>
    <t>MC1 09:02h - autorizado as 12:30h</t>
  </si>
  <si>
    <t>aguardando descanso da turma</t>
  </si>
  <si>
    <t>Intervalo das 13:21h as 16:21h</t>
  </si>
  <si>
    <t xml:space="preserve">MC1 as 08:58h - Licença as 10:42h </t>
  </si>
  <si>
    <t>Licença as 10:42h  - Intervalo das 13:29h as 15h, e das 19: as 20:50h - encerriu em ZEM</t>
  </si>
  <si>
    <t>Tempo fechado com garoa, sem condições para solda</t>
  </si>
  <si>
    <t>Alison</t>
  </si>
  <si>
    <t>Não solicitou intervalo</t>
  </si>
  <si>
    <t>Não solicitou intervalo - não retornaram justificativa</t>
  </si>
  <si>
    <t>Pronto as 08:28h - sem oportunidade</t>
  </si>
  <si>
    <t xml:space="preserve">Loco 7663 baixo nível de óleo lubrificante </t>
  </si>
  <si>
    <t>Pronto as 07:25 - chuva no local</t>
  </si>
  <si>
    <t>Equipe de folga</t>
  </si>
  <si>
    <t>MC1 as 08:05h - sem faixa no momento</t>
  </si>
  <si>
    <t xml:space="preserve">MC1 as 08:05h - sem faixa </t>
  </si>
  <si>
    <t>TP pronto 08h42 / Concedidointervalo das 09h42 até 11h00. Realizado alívio de tensão</t>
  </si>
  <si>
    <t>ZAC-S</t>
  </si>
  <si>
    <t>ZACS</t>
  </si>
  <si>
    <t>TP em preparação, pronta 08:52 / Previsão de faixa após L90 as 14h00</t>
  </si>
  <si>
    <t>TP em preparação, pronta 08:52 / Sem Oportunidade de faixa</t>
  </si>
  <si>
    <t xml:space="preserve">Previsão de solicitar MC1 13h30 / </t>
  </si>
  <si>
    <t>MC1 13h53 / autorizado entrada na via 14h09 / Em deslocamento para km da descarga.</t>
  </si>
  <si>
    <t>TP não solicita intervalo/ realizado acabamento.</t>
  </si>
  <si>
    <t>Acionado maquinista  /  MC1 10h31 /autorizado entrada na via 11h52 / aguardando passagem do M80 para deslocar para km de trabalho.</t>
  </si>
  <si>
    <t>Acionado maquinista  /  MC1 10h31 /autorizado entrada na via 11h52 / após autorizado entrada na via, V93 apresentou problemas no CBL / Concedido intervalo das 13h20 até 14h20 /  atraso na liberação, devido avaria da maquina., liberado 15h34/</t>
  </si>
  <si>
    <t>Recolhimento de material</t>
  </si>
  <si>
    <t>Alterado progrmação / recolher dormentes do km200 e descarregar no km190+000 /  MC1 08h48 /Autorizado entrada na via 10h47 / Em deslocamento</t>
  </si>
  <si>
    <t>Alterado progrmação / recolher dormentes do km200 e descarregar no km190+000 /  MC1 08h48 /Autorizado entrada na via 10h47 / Realizado intervalo para recolher dormentes no km200+00 das 11h07 até 11h56 /e 12h25 até 13h00 para descarga de dormentes km190+000</t>
  </si>
  <si>
    <t>Cancelado pela via / priorização de W59</t>
  </si>
  <si>
    <t>V95</t>
  </si>
  <si>
    <t>Alterado programação, solicita MC1 em ZMA.</t>
  </si>
  <si>
    <t xml:space="preserve">Descarga de pedra km81+100 </t>
  </si>
  <si>
    <t>MC1 10h06 / Cancelado a faixa, devido priorização do E17 + TP's solda e troca de trilho.</t>
  </si>
  <si>
    <t>MC1 08h06 / PRevisão de faixa após L40, em intervalo 09:12</t>
  </si>
  <si>
    <t>MC1 08h06 / PRevisão de faixa após L40, Realizado ntervalo 09:12 até 12h12.</t>
  </si>
  <si>
    <t>130ZEM2</t>
  </si>
  <si>
    <t>ZEM-ZKW</t>
  </si>
  <si>
    <t>ZEMZKW</t>
  </si>
  <si>
    <t xml:space="preserve">Alterado programação para deslocamento de ZEM para ZKW / MC1 09h49 / previsão de faixa após i13 / </t>
  </si>
  <si>
    <t>Alterado programação para deslocamento de ZEM para ZKW / MC1 09h49 /Sem oportunidade de faixa.</t>
  </si>
  <si>
    <t>ZKW-ZYU</t>
  </si>
  <si>
    <t>Alterado programação para km 102+500 via 2 / Em interevalo das 09h32 até 12h00</t>
  </si>
  <si>
    <t>Alterado programação para km 102+500 via 2 / Realizado interevalo das 09h32 até 12h00</t>
  </si>
  <si>
    <t>TP pronto 09h32 / Em intrervalo das 09h32 até 12h00</t>
  </si>
  <si>
    <t>TP pronto 09h32 / Realizado  intrervalo das 09h32 até 12h00</t>
  </si>
  <si>
    <t>TP pronto 08h50 / Realizado intervalo 09:12 até 11:12</t>
  </si>
  <si>
    <t xml:space="preserve">TP pronto 09h51 / Previsão de faixa após L40 / </t>
  </si>
  <si>
    <t>TP pronto 09h51 / Sem oportunidade de faixa</t>
  </si>
  <si>
    <t xml:space="preserve">MC1 07h55 /  Previsão de faixa após i22, autorizado 08:59, em inspeção a ZPT </t>
  </si>
  <si>
    <t>MC1 08h25 /  Em deslocamento da turmas</t>
  </si>
  <si>
    <t>MC1 08h25 /  Realizado deslocamento da turmas.</t>
  </si>
  <si>
    <t>MC1 07h13 / autorizado entrada na via 08h03 / Em deslocamento das turmas</t>
  </si>
  <si>
    <t xml:space="preserve">Equipe pronta 09:05, sem oportunidade </t>
  </si>
  <si>
    <t xml:space="preserve">-Equipe pronta 09:05, sem oportunidade </t>
  </si>
  <si>
    <t xml:space="preserve">TP pronto 10h47 / Previsão de faixa após i22 (A confirmar) / </t>
  </si>
  <si>
    <t>TP pronto 10h47 / Previsão de faixa após i22, cancelado, devido TP realizar atendimento de emergencial no trecho.</t>
  </si>
  <si>
    <t>TP pronto 08h00 / Concedido intervalo das 11h13 até 12h33 via 1 para solda</t>
  </si>
  <si>
    <t>TP pronto 08h00 / Concedido intervalo das 11h13 até 12h33. Produção 2 soldas +600 metros de alívio.</t>
  </si>
  <si>
    <t>-TP pronto 08h00 / Concedido intervalo das 11h13 até 12h33. Produção 2 soldas +600 metros de alívio.</t>
  </si>
  <si>
    <t>TP pronto 07h57 / Sem oportunidade de faixa para ZAC-S, alterado a programação para ZAC-1 . Realizado intervalo das 09h04 até 10h34</t>
  </si>
  <si>
    <t>ZBM1/ZK57ZHO</t>
  </si>
  <si>
    <t>3 ( Lucas  fixo)+ 2 Escala</t>
  </si>
  <si>
    <t xml:space="preserve">Não solicita MC1, Escala sem equipe </t>
  </si>
  <si>
    <t>ZST-ZYU</t>
  </si>
  <si>
    <t>Alterado programação para km205+000 / TP pronto 09h00 / Em intervalo das 11h29 até 13h29.</t>
  </si>
  <si>
    <t>Alterado programação para km205+000 / TP pronto 09h00 / Realizado intervalo das 11h29 até 13h29.</t>
  </si>
  <si>
    <t>Descarga de dormentes</t>
  </si>
  <si>
    <t>MC1 08h07 / autorizado entrada na via 09h12 / Realizado intervalo para descarga de dormentes.</t>
  </si>
  <si>
    <t>Equipe da socadora de folga</t>
  </si>
  <si>
    <t>TP pronto 09h34 / Em intervalo das 11h25 até 13h25</t>
  </si>
  <si>
    <t>TP pronto 09h34 / Realizado intervalo das 11h25 até 13h25</t>
  </si>
  <si>
    <t>BLoco -  Caminhão de solda / Socadora</t>
  </si>
  <si>
    <t>Cancelado bloco, devido falta de material para E17</t>
  </si>
  <si>
    <t>Alterado programação, devido não conseguir realizar o deslocamento em D-1. Programação para hoje, deslocamento de ZEM para ZKW, Em deslocamento de ZEM para ZKW</t>
  </si>
  <si>
    <t>Alterado programação, devido não conseguir realizar o deslocamento em D-1. Programação para hoje, deslocamento de ZEM para ZKW, Realizado deslocamento de ZEM para ZKW</t>
  </si>
  <si>
    <t>MC1 08h05 / Cancelado, devido falta de tampão.</t>
  </si>
  <si>
    <t>Alisson</t>
  </si>
  <si>
    <t>- Intervalo em ZEJZRB-2
PREMISSAS: 
Interdição de 08h nas seguintes SB’s:  ZEJ-2 / 148ZEJ-2 / 149148-2 / 150149-2 / ZRB150-2
W96 solicita MC1 em ZEM-1 às 07h30 e circula em licença até o KM 151+780 em ZRB150-2
Invasão de 40min em ZRB-2 para descarga dos dormentes próximos ao travessão de ZRB (combinar melhor horário com CCO)
O intervalo será aberto após MC9 MOTIVO 21 do W96 no KM 151+780
O veículo W96 encerra na LJ de ZEM-1.</t>
  </si>
  <si>
    <t>Aguardando chegada do W96 no bloco para iniciar intervalo</t>
  </si>
  <si>
    <t>Em intervalo das 12h04 até 20h04</t>
  </si>
  <si>
    <t>W96 solicita MC1 em ZEM-1 às 07h30 e circula em licença até o KM 151+780 em ZRB150-2
Invasão de 40min em ZRB-2 para descarga dos dormentes próximos ao travessão de ZRB (combinar melhor horário com CCO)</t>
  </si>
  <si>
    <t xml:space="preserve">MC1 07h31 / em deslocamento para km de trabalho / </t>
  </si>
  <si>
    <t>Concedido intervalo das 12h04 até 20h04/ TP não conseguiu executar solda, devido temperatura.</t>
  </si>
  <si>
    <t>Aguardando chegada do W61 no bloco</t>
  </si>
  <si>
    <t>Em intervalo das 12h26 até 10h26</t>
  </si>
  <si>
    <t xml:space="preserve">MC1 07h22 / Em deslocamento para km de trabalho / </t>
  </si>
  <si>
    <t>MC1 07h22 / Em intervalo</t>
  </si>
  <si>
    <t>MC1 08h40  / autorizado entrada na via, parte para bloco após W61</t>
  </si>
  <si>
    <t>MC1 08h40  / V85 avariou na 4º hora de intervalo.</t>
  </si>
  <si>
    <t>Intervalo cancelado CCO</t>
  </si>
  <si>
    <t>Cancelado intervalo CCO.</t>
  </si>
  <si>
    <t>Pronto 07h45 /  Cancelado intervalo CCO.</t>
  </si>
  <si>
    <t>ZPT105</t>
  </si>
  <si>
    <t>ZPT-ZPG-ZPT</t>
  </si>
  <si>
    <t>ZPTZPGZPT</t>
  </si>
  <si>
    <t>Em inspeção R7D.</t>
  </si>
  <si>
    <t>Realizado inspeção R7D ZTP até ZPG</t>
  </si>
  <si>
    <t>ANDERSON (TF-680)</t>
  </si>
  <si>
    <t>Cancelado intervalo, devido cancelamento do bloco</t>
  </si>
  <si>
    <t>TP pronto 08h29 / Em intervalo das 10h40 até 12h10</t>
  </si>
  <si>
    <t>TP pronto 08h29 / Realizado intervalo das 10h40 até 12h10</t>
  </si>
  <si>
    <t>TP pronto 08h30 / Realizado intervalo as 10h40 até 12h10.</t>
  </si>
  <si>
    <t>ZXP</t>
  </si>
  <si>
    <t>ZRX-ZXP</t>
  </si>
  <si>
    <t>ZRXZXP</t>
  </si>
  <si>
    <t>Guilherme</t>
  </si>
  <si>
    <t>3 ( Lucas  fixo)+  (Navas) + 1 Escala</t>
  </si>
  <si>
    <t>Descarga de pedra</t>
  </si>
  <si>
    <t>PDM - Substituição de mia chave</t>
  </si>
  <si>
    <t>ZPT105=1</t>
  </si>
  <si>
    <t>ZPT-ZWI</t>
  </si>
  <si>
    <t>ZPTZWI</t>
  </si>
  <si>
    <t xml:space="preserve">Maquinista Fixos </t>
  </si>
  <si>
    <t>Maquinista/ Auxiliar</t>
  </si>
  <si>
    <t>CS</t>
  </si>
  <si>
    <t>Telefone</t>
  </si>
  <si>
    <t>Lastro</t>
  </si>
  <si>
    <t>Férias Programada</t>
  </si>
  <si>
    <t>Lucas</t>
  </si>
  <si>
    <t xml:space="preserve"> 19 99969-0911</t>
  </si>
  <si>
    <t>ZRX-ZYU</t>
  </si>
  <si>
    <t>Francisco (Aux)</t>
  </si>
  <si>
    <t>19 99385-8035</t>
  </si>
  <si>
    <t>OBS - Auxiliar Afastado</t>
  </si>
  <si>
    <t>Pallazi</t>
  </si>
  <si>
    <t>11 99694-5738</t>
  </si>
  <si>
    <t>ZYY</t>
  </si>
  <si>
    <t>Auxiliar de ZKE</t>
  </si>
  <si>
    <t>Cada semana é diponibilizado 1 auxiliar</t>
  </si>
  <si>
    <t xml:space="preserve">Allan Costa </t>
  </si>
  <si>
    <t xml:space="preserve">41 -  987537681 </t>
  </si>
  <si>
    <t>?</t>
  </si>
  <si>
    <t>Danilo (Auxiliar)</t>
  </si>
  <si>
    <t>11 99767-9918</t>
  </si>
  <si>
    <t>Celso Batista</t>
  </si>
  <si>
    <t>11 99523-0775</t>
  </si>
  <si>
    <t>Marcos Domingues (Auxiliar)</t>
  </si>
  <si>
    <t>11 97139-9329</t>
  </si>
  <si>
    <t>Claudemir Mizinho</t>
  </si>
  <si>
    <t>11 99682-6148</t>
  </si>
  <si>
    <t>Paulo Henrique (Auxiliar)</t>
  </si>
  <si>
    <t>Jefferson Daniel + (Auxiliar)</t>
  </si>
  <si>
    <t>13 99625-0630</t>
  </si>
  <si>
    <t>Alexandre Bispo (+ Auxiliar)</t>
  </si>
  <si>
    <t>13 99668-3873</t>
  </si>
  <si>
    <t xml:space="preserve">Nivel Diesel Locomotivas </t>
  </si>
  <si>
    <t>LASTRO</t>
  </si>
  <si>
    <t>LOCOMOTIVA</t>
  </si>
  <si>
    <t>DATA CONSULTA</t>
  </si>
  <si>
    <t>QUANTIDADE DE DIESEL</t>
  </si>
  <si>
    <t>OBS</t>
  </si>
  <si>
    <t>ABASTECIMENTO</t>
  </si>
  <si>
    <t>Confirmado via macro</t>
  </si>
  <si>
    <t>Confirmado via macrto</t>
  </si>
  <si>
    <t>Locomotiva Avariada</t>
  </si>
  <si>
    <t xml:space="preserve">W62 </t>
  </si>
  <si>
    <t>Confirmado com Marcio</t>
  </si>
  <si>
    <t>7683 (Frente ZKE)</t>
  </si>
  <si>
    <t>Confirmado telefone</t>
  </si>
  <si>
    <t>9298 (Lado ZKE)</t>
  </si>
  <si>
    <t>9295 (Lado Serra</t>
  </si>
  <si>
    <t>Programa</t>
  </si>
  <si>
    <t>Em Execução</t>
  </si>
  <si>
    <t>ACOMPANHAMENTO</t>
  </si>
  <si>
    <t>Data</t>
  </si>
  <si>
    <t>Tipo Programação</t>
  </si>
  <si>
    <t>Prefixo</t>
  </si>
  <si>
    <t>KM</t>
  </si>
  <si>
    <t>Entre -  Estação</t>
  </si>
  <si>
    <t>Prévia</t>
  </si>
  <si>
    <t>Fechamento dos últimos 3 dias</t>
  </si>
  <si>
    <t>Confirmação</t>
  </si>
  <si>
    <t>Responsável pelo boletim</t>
  </si>
  <si>
    <t>ATIVIDADE</t>
  </si>
  <si>
    <t>UNIDADE</t>
  </si>
  <si>
    <t>CONTROLE INDICADOR</t>
  </si>
  <si>
    <t>GRUPO</t>
  </si>
  <si>
    <t>Item PDM</t>
  </si>
  <si>
    <t>PESO</t>
  </si>
  <si>
    <t>CORRELATO</t>
  </si>
  <si>
    <t>BINÁRIO</t>
  </si>
  <si>
    <t>OUTROS</t>
  </si>
  <si>
    <t>Nº DE SOLDA</t>
  </si>
  <si>
    <t>CAMINHÂO - SOLDA</t>
  </si>
  <si>
    <t>CAMINHÃO SOLDA</t>
  </si>
  <si>
    <t>EXPANSÃO TURMA 2</t>
  </si>
  <si>
    <t>CONSERVAÇÃO PN</t>
  </si>
  <si>
    <t>CONSERVAÇÂO PN</t>
  </si>
  <si>
    <t>VIA - TURMA</t>
  </si>
  <si>
    <t>VIA - LASTRO</t>
  </si>
  <si>
    <t>INFRA 2</t>
  </si>
  <si>
    <t>TODOS</t>
  </si>
  <si>
    <t>MOD SPN</t>
  </si>
  <si>
    <t>DETECÇÃO - CARRO CONTROLE</t>
  </si>
  <si>
    <t>DETECÇÃO</t>
  </si>
  <si>
    <t>MOD ZDG PAT</t>
  </si>
  <si>
    <t>MOD ZEM</t>
  </si>
  <si>
    <t>DETECÇÃO - ULTRASSOM - SPERRY</t>
  </si>
  <si>
    <t>M</t>
  </si>
  <si>
    <t>EXPANSÃO</t>
  </si>
  <si>
    <t>EXPANSÃO - TURMA</t>
  </si>
  <si>
    <t>MOD ZWU ZDC</t>
  </si>
  <si>
    <t>EXPANSÃO - AMV - JACARÉ</t>
  </si>
  <si>
    <t>Nº DE PEÇAS</t>
  </si>
  <si>
    <t>MOD ZYQ ZWI</t>
  </si>
  <si>
    <t>EXPANSÃO - AMV - MEIA CHAVE</t>
  </si>
  <si>
    <t>MODERNIZAÇÃO LASTRO 2</t>
  </si>
  <si>
    <t>EXPANSÃO - DESCARGA - TRILHO</t>
  </si>
  <si>
    <t>Nº DE BARRAS</t>
  </si>
  <si>
    <t>EXPANSÃO - TRILHEIRO</t>
  </si>
  <si>
    <t xml:space="preserve">EXPANSÃO - DORMENTE - CARGA </t>
  </si>
  <si>
    <t>Nº DE DORMENTES</t>
  </si>
  <si>
    <t>EXPANSÃO - LASTRO</t>
  </si>
  <si>
    <t>EXPANSÃO - DORMENTE - DESCARGA</t>
  </si>
  <si>
    <t>SOLDA T3</t>
  </si>
  <si>
    <t>EXPANSÃO - TODOS</t>
  </si>
  <si>
    <t>SUPER</t>
  </si>
  <si>
    <t>EXPANSÃO - TRILHEIRO - DESCARGA</t>
  </si>
  <si>
    <t>SUPER SERRA</t>
  </si>
  <si>
    <t>EXPANSÃO - PEDRA - CARGA</t>
  </si>
  <si>
    <t>VAGÕES</t>
  </si>
  <si>
    <t>SUPER ZAR</t>
  </si>
  <si>
    <t>EXPANSÃO - PEDRA - DESCARGA</t>
  </si>
  <si>
    <t>SUPER ZEM</t>
  </si>
  <si>
    <t>FMT - PEDRA - DESCARGA</t>
  </si>
  <si>
    <t>FMT</t>
  </si>
  <si>
    <t>FMT - LASTRO</t>
  </si>
  <si>
    <t>SUPER ZRU</t>
  </si>
  <si>
    <t>EXPANSÃO - SOCADORA</t>
  </si>
  <si>
    <t>SUPER ZST</t>
  </si>
  <si>
    <t>SUPER ZVK</t>
  </si>
  <si>
    <t>EXPANSÃO - SUBSTITUIÇÃO DE DORMENTE</t>
  </si>
  <si>
    <t>EXPANSÃO - SUBSTITUIÇÃO DE TRILHO</t>
  </si>
  <si>
    <t>A01</t>
  </si>
  <si>
    <t>TRILHEIRO</t>
  </si>
  <si>
    <t>A07</t>
  </si>
  <si>
    <t>INFRAESTRUTURA</t>
  </si>
  <si>
    <t>Nº DE ITENS</t>
  </si>
  <si>
    <t>A10</t>
  </si>
  <si>
    <t>INSPEÇÃO AUTO DE LINHA</t>
  </si>
  <si>
    <t>AUTO</t>
  </si>
  <si>
    <t>A11</t>
  </si>
  <si>
    <t>A13</t>
  </si>
  <si>
    <t>LIMPEZA DE LASTRO</t>
  </si>
  <si>
    <t>A15</t>
  </si>
  <si>
    <t>MECANIZAÇÃO - CAPINA QUÍMICA</t>
  </si>
  <si>
    <t>OUTROS - MECANIZAÇÃO</t>
  </si>
  <si>
    <t>MECANIZAÇÃO</t>
  </si>
  <si>
    <t>CAPINA</t>
  </si>
  <si>
    <t>A17</t>
  </si>
  <si>
    <t>MECANIZAÇÃO - DLP</t>
  </si>
  <si>
    <t>DLP</t>
  </si>
  <si>
    <t>A20</t>
  </si>
  <si>
    <t>MECANIZAÇÃO - DOL</t>
  </si>
  <si>
    <t>DOL</t>
  </si>
  <si>
    <t>A50</t>
  </si>
  <si>
    <t>DOL - PEDRA - DESCARGA</t>
  </si>
  <si>
    <t>PEDRA - DOL</t>
  </si>
  <si>
    <t>A51</t>
  </si>
  <si>
    <t>MECANIZAÇÃO - ESMERILHADORA</t>
  </si>
  <si>
    <t>ESMERILHADORA</t>
  </si>
  <si>
    <t>A52</t>
  </si>
  <si>
    <t>MECANIZAÇÃO - MANUTENÇÃO</t>
  </si>
  <si>
    <t>MECANIZAÇÃO - TODOS</t>
  </si>
  <si>
    <t>A60</t>
  </si>
  <si>
    <t>MECANIZAÇÃO - ROÇADA</t>
  </si>
  <si>
    <t>ROÇADA</t>
  </si>
  <si>
    <t>A62</t>
  </si>
  <si>
    <t>SOCADORA</t>
  </si>
  <si>
    <t>A65</t>
  </si>
  <si>
    <t>MODERNIZAÇÃO - ALÍVIO DE TENSÃO</t>
  </si>
  <si>
    <t>MODERNIZAÇÃO</t>
  </si>
  <si>
    <t>MODERNIZAÇÃO - TURMA</t>
  </si>
  <si>
    <t>A67</t>
  </si>
  <si>
    <t>MODERNIZAÇÃO - AMV - JACARÉ</t>
  </si>
  <si>
    <t>A69</t>
  </si>
  <si>
    <t>MODERNIZAÇÃO - AMV - MEIA CHAVE</t>
  </si>
  <si>
    <t>A70</t>
  </si>
  <si>
    <t>MODERNIZAÇÃO - DESCARGA - TRILHO</t>
  </si>
  <si>
    <t>MODERNIZAÇÃO - TRILHEIRO</t>
  </si>
  <si>
    <t>A71</t>
  </si>
  <si>
    <t xml:space="preserve">MODERNIZAÇÃO - DORMENTE - CARGA </t>
  </si>
  <si>
    <t>MODERNIZAÇÃO - LASTRO</t>
  </si>
  <si>
    <t>A73</t>
  </si>
  <si>
    <t>A74</t>
  </si>
  <si>
    <t>MODERNIZAÇÃO - OUTRA ATIVIDADE</t>
  </si>
  <si>
    <t>A80</t>
  </si>
  <si>
    <t>MODERNIZAÇÃO - PEDRA - CARGA</t>
  </si>
  <si>
    <t>MODERNIZAÇÃO - TODOS</t>
  </si>
  <si>
    <t>A83</t>
  </si>
  <si>
    <t>A85</t>
  </si>
  <si>
    <t>A87</t>
  </si>
  <si>
    <t>MODERNIZAÇÃO - SUBSTITUIÇÃO DE DORMENTE</t>
  </si>
  <si>
    <t>A88</t>
  </si>
  <si>
    <t>A89</t>
  </si>
  <si>
    <t>MODERNIZAÇÃO - SUBSTITUIÇÃO DE TRILHO</t>
  </si>
  <si>
    <t>A96</t>
  </si>
  <si>
    <t>MODERNIZAÇÃO - TRILHO - DESCARGA</t>
  </si>
  <si>
    <t>E14</t>
  </si>
  <si>
    <t>PARADA</t>
  </si>
  <si>
    <t>Nº Paradas</t>
  </si>
  <si>
    <t>E40</t>
  </si>
  <si>
    <t>PARTIDA - RETORNO - LASTRO SERRA</t>
  </si>
  <si>
    <t>LASTRO SERRA</t>
  </si>
  <si>
    <t>PDM - ALÍVIO DE TENSÃO</t>
  </si>
  <si>
    <t>ALÍVIO</t>
  </si>
  <si>
    <t>ALÍVIO DE TENSÃO</t>
  </si>
  <si>
    <t>E46</t>
  </si>
  <si>
    <t>PDM - AMV - JACARÉ</t>
  </si>
  <si>
    <t>AMV</t>
  </si>
  <si>
    <t>SUBSTITUIÇÃO DE JACARÉ</t>
  </si>
  <si>
    <t>N44</t>
  </si>
  <si>
    <t>SUBSTITUIÇÃO DE MEIA-CHAVE</t>
  </si>
  <si>
    <t>N83</t>
  </si>
  <si>
    <t>DORMENTE - DESCARGA</t>
  </si>
  <si>
    <t>DORMENTE DE</t>
  </si>
  <si>
    <t>V02</t>
  </si>
  <si>
    <t xml:space="preserve">PDM - DORMENTE - CARGA </t>
  </si>
  <si>
    <t>V37</t>
  </si>
  <si>
    <t>PDM - DORMENTE - PONTE</t>
  </si>
  <si>
    <t>DORMENTE - PONTE</t>
  </si>
  <si>
    <t>DORMENTE PONTE</t>
  </si>
  <si>
    <t>V40</t>
  </si>
  <si>
    <t>PDM - PEDRA - CARGA</t>
  </si>
  <si>
    <t>PEDRA</t>
  </si>
  <si>
    <t>REFORÇO DE LASTRO</t>
  </si>
  <si>
    <t>V43</t>
  </si>
  <si>
    <t>PDM - POSICIONAMENTO - TRILHO</t>
  </si>
  <si>
    <t>TRILHO - POSICIONAMENTO</t>
  </si>
  <si>
    <t>V64</t>
  </si>
  <si>
    <t>SOLDA</t>
  </si>
  <si>
    <t>VIA - SOLDA</t>
  </si>
  <si>
    <t>V70</t>
  </si>
  <si>
    <t>DORMENTE - SUBSTITUIÇÂO</t>
  </si>
  <si>
    <t>V73</t>
  </si>
  <si>
    <t>TRILHO - SUBSTITUIÇÂO</t>
  </si>
  <si>
    <t>SUBSTITUIÇÃO DE TRILHO</t>
  </si>
  <si>
    <t>V74</t>
  </si>
  <si>
    <t>V77</t>
  </si>
  <si>
    <t>V80</t>
  </si>
  <si>
    <t>VIA - TRILHEIRO</t>
  </si>
  <si>
    <t>TRILHEIRO - RECOLHIMENTO DE TRILHO</t>
  </si>
  <si>
    <t>TRILHEIRO - RECOLHIMENTO</t>
  </si>
  <si>
    <t>INSPEÇÃO RIV</t>
  </si>
  <si>
    <t>V86</t>
  </si>
  <si>
    <t>TRACK STAR - MRS</t>
  </si>
  <si>
    <t>DETECÇÃO-MRS</t>
  </si>
  <si>
    <t>V87</t>
  </si>
  <si>
    <t>DOL - PEDRA - CARGA</t>
  </si>
  <si>
    <t>V88</t>
  </si>
  <si>
    <t>VANDALISMO - LIMPEZA</t>
  </si>
  <si>
    <t>VARRIÇÃO</t>
  </si>
  <si>
    <t>V90</t>
  </si>
  <si>
    <t>NIVELAMENTO</t>
  </si>
  <si>
    <t>V92</t>
  </si>
  <si>
    <t>PREPARAÇÃO DE BARRA</t>
  </si>
  <si>
    <t>TRILHO</t>
  </si>
  <si>
    <t xml:space="preserve">INSPEÇÃO </t>
  </si>
  <si>
    <t>V94</t>
  </si>
  <si>
    <t>POSICIONAMENTO DE TRILHO</t>
  </si>
  <si>
    <t>VIa - TURMA</t>
  </si>
  <si>
    <t>V97</t>
  </si>
  <si>
    <t>W48</t>
  </si>
  <si>
    <t>W50</t>
  </si>
  <si>
    <t>W53</t>
  </si>
  <si>
    <t>W54</t>
  </si>
  <si>
    <t>W55</t>
  </si>
  <si>
    <t>W70</t>
  </si>
  <si>
    <t>W71</t>
  </si>
  <si>
    <t>W72</t>
  </si>
  <si>
    <t>W73</t>
  </si>
  <si>
    <t>W75</t>
  </si>
  <si>
    <t>W85</t>
  </si>
  <si>
    <t>W89</t>
  </si>
  <si>
    <t>W90</t>
  </si>
  <si>
    <t>W92</t>
  </si>
  <si>
    <t>W94</t>
  </si>
  <si>
    <t>W98</t>
  </si>
  <si>
    <t>W99</t>
  </si>
  <si>
    <t>CONTROLE PERDAS</t>
  </si>
  <si>
    <t>ACASSIO (TF-662)</t>
  </si>
  <si>
    <t>ADRIANO (TP-694)</t>
  </si>
  <si>
    <t>ALLEF (TP-719)</t>
  </si>
  <si>
    <t>AMAURI (TF-515)</t>
  </si>
  <si>
    <t>ANISIO (TF-514)</t>
  </si>
  <si>
    <t>ANTONIO (TF-681)</t>
  </si>
  <si>
    <t>ANTÔNIO (TP-713)</t>
  </si>
  <si>
    <t>BRIGIDIO (TF-688)</t>
  </si>
  <si>
    <t>BRUNO (TF-525)</t>
  </si>
  <si>
    <t>CAIO (TMC-649)</t>
  </si>
  <si>
    <t>CLAUDIO (TMC-650)</t>
  </si>
  <si>
    <t>CLAUDOMIRO (TP)</t>
  </si>
  <si>
    <t>DANIEL (TP-724)</t>
  </si>
  <si>
    <t>DANILO (TP-837)</t>
  </si>
  <si>
    <t>DARCI (TMC-657)</t>
  </si>
  <si>
    <t>DENILSON (TF-512)</t>
  </si>
  <si>
    <t>DIEGO (TP-719)</t>
  </si>
  <si>
    <t>DIEGO (TP-723)</t>
  </si>
  <si>
    <t>DILL (TF-519)</t>
  </si>
  <si>
    <t>EDSON/NIVALDO (TP-819)</t>
  </si>
  <si>
    <t>EDVAN (TP-691)</t>
  </si>
  <si>
    <t>ELIAS (TMC-674)</t>
  </si>
  <si>
    <t>ELIAS (TP-808)</t>
  </si>
  <si>
    <t>ELSON (TF-526)</t>
  </si>
  <si>
    <t>FERNANDO (TF-686)</t>
  </si>
  <si>
    <t>FRANCENILDO (TF-513)</t>
  </si>
  <si>
    <t>FRANCISCO (TF-670)</t>
  </si>
  <si>
    <t>FRANCISVALDO (TMC-216)</t>
  </si>
  <si>
    <t>GEOVANIO (TF-675)</t>
  </si>
  <si>
    <t>GERSON (TP-743)</t>
  </si>
  <si>
    <t>GILMAX (TP-700)</t>
  </si>
  <si>
    <t>IAGO (TF-647)</t>
  </si>
  <si>
    <t>IGOR (TF-660)</t>
  </si>
  <si>
    <t>JAIR (TF-659)</t>
  </si>
  <si>
    <t>JEREMIAS (TF-701)</t>
  </si>
  <si>
    <t>JEREMIAS (TP-509)</t>
  </si>
  <si>
    <t>JOÃO (TF-655)</t>
  </si>
  <si>
    <t>JONATAS (TF-522)</t>
  </si>
  <si>
    <t>JOSÉ  (TF-521)</t>
  </si>
  <si>
    <t>JOSÉ (TP-879)</t>
  </si>
  <si>
    <t>JOSIEL (TP-858)</t>
  </si>
  <si>
    <t>JOSUEL (TP-700)</t>
  </si>
  <si>
    <t>JOVÂNIO (TP-850)</t>
  </si>
  <si>
    <t>JUAREZ (TF-673)</t>
  </si>
  <si>
    <t>JULIO (TF-648)</t>
  </si>
  <si>
    <t>JULIO (TP-697)</t>
  </si>
  <si>
    <t>JULIO (TP-701)</t>
  </si>
  <si>
    <t>JULIO CÉSAR (TP-701)</t>
  </si>
  <si>
    <t>JULIO MIGUEL (TMC-647)</t>
  </si>
  <si>
    <t>JUSCELIO (TF-658)</t>
  </si>
  <si>
    <t>KLECIO (TP-723)</t>
  </si>
  <si>
    <t>LEÔNCIO (TF-526)</t>
  </si>
  <si>
    <t>LUCIANO (TP-805)</t>
  </si>
  <si>
    <t>MAIKSON (TF-666)</t>
  </si>
  <si>
    <t>MARCEL (TF-03)</t>
  </si>
  <si>
    <t>MARCOS (TF-520)</t>
  </si>
  <si>
    <t>MAURO (TP-868)</t>
  </si>
  <si>
    <t>MAURO TP-868)</t>
  </si>
  <si>
    <t>MAXSUEL (TP-878)</t>
  </si>
  <si>
    <t>MILTON (TMC-677)</t>
  </si>
  <si>
    <t>PEDRO (TP-696)</t>
  </si>
  <si>
    <t>QUINZEIRO (TP-720)</t>
  </si>
  <si>
    <t>RAFAEL (TP-868)</t>
  </si>
  <si>
    <t>RAFAEL (TP-869)</t>
  </si>
  <si>
    <t>RAIFRAN (TF-694)</t>
  </si>
  <si>
    <t>RAIMUNDO (TF-651)</t>
  </si>
  <si>
    <t>RENATO (TP-694)</t>
  </si>
  <si>
    <t>SIVALDO (TP-707)</t>
  </si>
  <si>
    <t>THIAGO (TF-685)</t>
  </si>
  <si>
    <t>VALDECI (TF-677)</t>
  </si>
  <si>
    <t>VALDIR (TF-523)</t>
  </si>
  <si>
    <t>VALMIR (TF-678)</t>
  </si>
  <si>
    <t>VANIEL (TF-670)</t>
  </si>
  <si>
    <t>WAGNER (TP-58)</t>
  </si>
  <si>
    <t>WAGNER (TP-869)</t>
  </si>
  <si>
    <t>WASHINGTON (TP-696)</t>
  </si>
  <si>
    <t>WELLINGTON (TF-679)</t>
  </si>
  <si>
    <t>WEMERSON (TP-708)</t>
  </si>
  <si>
    <t>WILLIAN (TP-811)</t>
  </si>
  <si>
    <t>CONFIRMAÇÃO</t>
  </si>
  <si>
    <t>LOCAL - PARTIDA</t>
  </si>
  <si>
    <t>SB de Trabalho</t>
  </si>
  <si>
    <t>LOCAL - ENCERRAMENTO</t>
  </si>
  <si>
    <t>TIPO DE MAQUINISTA (FIXO / ESCALA)</t>
  </si>
  <si>
    <t>TIPO DE ACIONAMENTO</t>
  </si>
  <si>
    <t>QTD. MAQUINISTA</t>
  </si>
  <si>
    <t>APRESENTAÇÃO NO LASTRO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</si>
</sst>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h]:mm:ss"/>
    <numFmt numFmtId="166" formatCode="0.000"/>
    <numFmt numFmtId="167" formatCode="dd/mm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rgb="FFFFFFFF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000000"/>
      <name val="Calibri"/>
      <family val="2"/>
    </font>
    <font>
      <sz val="8"/>
      <color theme="1" tint="4.9989318521683403E-2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3865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8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Verdana"/>
      <family val="2"/>
    </font>
    <font>
      <sz val="8"/>
      <color theme="1"/>
      <name val="Verdana"/>
      <family val="2"/>
    </font>
    <font>
      <sz val="10"/>
      <color rgb="FFFFFFFF"/>
      <name val="Verdana"/>
      <family val="2"/>
    </font>
    <font>
      <sz val="8"/>
      <color rgb="FFFFFFFF"/>
      <name val="Verdana"/>
      <family val="2"/>
    </font>
    <font>
      <sz val="8"/>
      <color rgb="FF000000"/>
      <name val="Calibri"/>
      <family val="2"/>
      <scheme val="minor"/>
    </font>
    <font>
      <sz val="8"/>
      <color rgb="FF000000"/>
      <name val="Calibri"/>
    </font>
    <font>
      <sz val="8"/>
      <color theme="0"/>
      <name val="Calibri"/>
    </font>
    <font>
      <sz val="8"/>
      <color theme="1" tint="4.9989318521683403E-2"/>
      <name val="Calibri"/>
    </font>
    <font>
      <sz val="10"/>
      <color rgb="FF000000"/>
      <name val="Calibri"/>
    </font>
    <font>
      <sz val="8"/>
      <color rgb="FFFFFFFF"/>
      <name val="Calibri"/>
    </font>
    <font>
      <sz val="8"/>
      <color theme="1" tint="4.9989318521683403E-2"/>
      <name val="Aptos Narrow"/>
      <scheme val="minor"/>
    </font>
    <font>
      <sz val="8"/>
      <color theme="1"/>
      <name val="Calibri"/>
    </font>
    <font>
      <sz val="8"/>
      <color theme="1" tint="0.249977111117893"/>
      <name val="Verdana"/>
    </font>
    <font>
      <sz val="8"/>
      <color rgb="FFFFFFFF"/>
      <name val="Verdana"/>
    </font>
    <font>
      <sz val="11"/>
      <color rgb="FF000000"/>
      <name val="Calibri"/>
      <family val="2"/>
    </font>
    <font>
      <sz val="8"/>
      <color rgb="FF000000"/>
      <name val="Aptos Narrow"/>
      <scheme val="minor"/>
    </font>
    <font>
      <sz val="8"/>
      <color theme="0"/>
      <name val="Calibri"/>
      <family val="2"/>
    </font>
    <font>
      <b/>
      <sz val="16"/>
      <color theme="0"/>
      <name val="Microsoft Sans Serif"/>
    </font>
    <font>
      <sz val="11"/>
      <color theme="1"/>
      <name val="Microsoft Sans Serif"/>
    </font>
    <font>
      <sz val="8"/>
      <color theme="1"/>
      <name val="Calibri"/>
      <family val="2"/>
    </font>
    <font>
      <sz val="8"/>
      <color rgb="FF000000"/>
      <name val="Calibri"/>
      <charset val="1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8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A6E6"/>
        <bgColor indexed="64"/>
      </patternFill>
    </fill>
    <fill>
      <patternFill patternType="solid">
        <fgColor rgb="FFF783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865"/>
        <bgColor rgb="FF000000"/>
      </patternFill>
    </fill>
    <fill>
      <patternFill patternType="solid">
        <fgColor rgb="FF32A6E6"/>
        <bgColor rgb="FF000000"/>
      </patternFill>
    </fill>
    <fill>
      <patternFill patternType="solid">
        <fgColor rgb="FF1E9F7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4BB9"/>
        <bgColor indexed="64"/>
      </patternFill>
    </fill>
    <fill>
      <patternFill patternType="solid">
        <fgColor rgb="FF2CF77E"/>
        <bgColor rgb="FF000000"/>
      </patternFill>
    </fill>
    <fill>
      <patternFill patternType="solid">
        <fgColor rgb="FFEC87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2CF77E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BD3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1E9F7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3F3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/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164" fontId="1" fillId="0" borderId="0"/>
  </cellStyleXfs>
  <cellXfs count="244">
    <xf numFmtId="0" fontId="0" fillId="0" borderId="0" xfId="0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9" fillId="12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165" fontId="2" fillId="15" borderId="2" xfId="0" applyNumberFormat="1" applyFont="1" applyFill="1" applyBorder="1" applyAlignment="1">
      <alignment horizontal="left" vertical="center"/>
    </xf>
    <xf numFmtId="165" fontId="2" fillId="15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 applyProtection="1">
      <alignment horizontal="center" vertical="center"/>
      <protection locked="0"/>
    </xf>
    <xf numFmtId="0" fontId="7" fillId="16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7" fillId="14" borderId="2" xfId="0" applyFont="1" applyFill="1" applyBorder="1" applyAlignment="1" applyProtection="1">
      <alignment horizontal="center" vertical="center"/>
      <protection locked="0"/>
    </xf>
    <xf numFmtId="0" fontId="7" fillId="14" borderId="2" xfId="0" applyFont="1" applyFill="1" applyBorder="1" applyAlignment="1" applyProtection="1">
      <alignment horizontal="center"/>
      <protection locked="0"/>
    </xf>
    <xf numFmtId="9" fontId="2" fillId="15" borderId="2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0" xfId="0" applyFont="1" applyFill="1" applyBorder="1" applyAlignment="1">
      <alignment horizontal="center" vertical="center" wrapText="1"/>
    </xf>
    <xf numFmtId="0" fontId="3" fillId="19" borderId="14" xfId="2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1" fontId="9" fillId="16" borderId="2" xfId="0" applyNumberFormat="1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0" borderId="2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0" fillId="20" borderId="0" xfId="0" applyFill="1"/>
    <xf numFmtId="0" fontId="3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 wrapText="1"/>
    </xf>
    <xf numFmtId="14" fontId="4" fillId="7" borderId="4" xfId="0" applyNumberFormat="1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4" fillId="7" borderId="1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3" fillId="18" borderId="15" xfId="0" applyFont="1" applyFill="1" applyBorder="1"/>
    <xf numFmtId="0" fontId="14" fillId="0" borderId="0" xfId="0" applyFont="1"/>
    <xf numFmtId="14" fontId="15" fillId="21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5" fillId="21" borderId="2" xfId="0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left" vertical="center"/>
    </xf>
    <xf numFmtId="164" fontId="15" fillId="24" borderId="2" xfId="0" applyNumberFormat="1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166" fontId="15" fillId="25" borderId="2" xfId="0" applyNumberFormat="1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left" vertical="center"/>
    </xf>
    <xf numFmtId="167" fontId="16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2" fillId="2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64" fontId="22" fillId="7" borderId="2" xfId="0" applyNumberFormat="1" applyFont="1" applyFill="1" applyBorder="1" applyAlignment="1">
      <alignment horizontal="center" vertical="center"/>
    </xf>
    <xf numFmtId="14" fontId="22" fillId="7" borderId="2" xfId="0" applyNumberFormat="1" applyFont="1" applyFill="1" applyBorder="1" applyAlignment="1">
      <alignment horizontal="center" vertical="center"/>
    </xf>
    <xf numFmtId="14" fontId="22" fillId="7" borderId="9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167" fontId="23" fillId="14" borderId="2" xfId="0" applyNumberFormat="1" applyFont="1" applyFill="1" applyBorder="1" applyAlignment="1">
      <alignment horizontal="left" vertical="center"/>
    </xf>
    <xf numFmtId="1" fontId="23" fillId="14" borderId="2" xfId="0" applyNumberFormat="1" applyFont="1" applyFill="1" applyBorder="1" applyAlignment="1">
      <alignment horizontal="left" vertical="center"/>
    </xf>
    <xf numFmtId="164" fontId="24" fillId="14" borderId="2" xfId="0" applyNumberFormat="1" applyFont="1" applyFill="1" applyBorder="1" applyAlignment="1">
      <alignment horizontal="left" vertical="center"/>
    </xf>
    <xf numFmtId="0" fontId="17" fillId="0" borderId="0" xfId="0" applyFont="1"/>
    <xf numFmtId="49" fontId="15" fillId="24" borderId="2" xfId="0" applyNumberFormat="1" applyFont="1" applyFill="1" applyBorder="1" applyAlignment="1">
      <alignment horizontal="center" vertical="center"/>
    </xf>
    <xf numFmtId="49" fontId="23" fillId="14" borderId="2" xfId="0" applyNumberFormat="1" applyFont="1" applyFill="1" applyBorder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14" fontId="24" fillId="28" borderId="2" xfId="0" applyNumberFormat="1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21" fontId="24" fillId="16" borderId="2" xfId="0" applyNumberFormat="1" applyFont="1" applyFill="1" applyBorder="1" applyAlignment="1">
      <alignment horizontal="center" vertical="center"/>
    </xf>
    <xf numFmtId="164" fontId="24" fillId="16" borderId="2" xfId="0" applyNumberFormat="1" applyFont="1" applyFill="1" applyBorder="1" applyAlignment="1">
      <alignment horizontal="center" vertical="center"/>
    </xf>
    <xf numFmtId="20" fontId="24" fillId="16" borderId="2" xfId="0" applyNumberFormat="1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2" fontId="20" fillId="0" borderId="2" xfId="0" applyNumberFormat="1" applyFont="1" applyBorder="1" applyAlignment="1">
      <alignment horizontal="left" vertical="center"/>
    </xf>
    <xf numFmtId="2" fontId="22" fillId="7" borderId="2" xfId="0" applyNumberFormat="1" applyFont="1" applyFill="1" applyBorder="1" applyAlignment="1">
      <alignment horizontal="center" vertical="center"/>
    </xf>
    <xf numFmtId="164" fontId="16" fillId="14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5" fillId="24" borderId="2" xfId="0" applyNumberFormat="1" applyFont="1" applyFill="1" applyBorder="1" applyAlignment="1">
      <alignment horizontal="center" vertical="center"/>
    </xf>
    <xf numFmtId="2" fontId="16" fillId="14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2" fillId="10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4" fontId="15" fillId="24" borderId="2" xfId="0" applyNumberFormat="1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2" fontId="22" fillId="7" borderId="2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 applyProtection="1">
      <alignment horizontal="center" vertical="center"/>
      <protection locked="0"/>
    </xf>
    <xf numFmtId="0" fontId="29" fillId="13" borderId="2" xfId="0" applyFont="1" applyFill="1" applyBorder="1" applyAlignment="1" applyProtection="1">
      <alignment horizontal="center" vertical="center"/>
      <protection locked="0"/>
    </xf>
    <xf numFmtId="0" fontId="9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5" fillId="26" borderId="2" xfId="0" applyFont="1" applyFill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1" fontId="24" fillId="15" borderId="2" xfId="0" applyNumberFormat="1" applyFont="1" applyFill="1" applyBorder="1" applyAlignment="1">
      <alignment horizontal="center" vertical="center"/>
    </xf>
    <xf numFmtId="20" fontId="7" fillId="16" borderId="2" xfId="0" applyNumberFormat="1" applyFont="1" applyFill="1" applyBorder="1" applyAlignment="1" applyProtection="1">
      <alignment horizontal="center" vertical="center"/>
      <protection locked="0"/>
    </xf>
    <xf numFmtId="0" fontId="31" fillId="0" borderId="2" xfId="0" applyFont="1" applyBorder="1" applyAlignment="1">
      <alignment horizontal="center"/>
    </xf>
    <xf numFmtId="14" fontId="32" fillId="24" borderId="2" xfId="0" applyNumberFormat="1" applyFont="1" applyFill="1" applyBorder="1" applyAlignment="1">
      <alignment horizontal="center" vertical="center" wrapText="1"/>
    </xf>
    <xf numFmtId="49" fontId="31" fillId="14" borderId="2" xfId="0" applyNumberFormat="1" applyFont="1" applyFill="1" applyBorder="1" applyAlignment="1">
      <alignment horizontal="left" vertical="center"/>
    </xf>
    <xf numFmtId="1" fontId="31" fillId="14" borderId="2" xfId="0" applyNumberFormat="1" applyFont="1" applyFill="1" applyBorder="1" applyAlignment="1">
      <alignment horizontal="left" vertical="center"/>
    </xf>
    <xf numFmtId="0" fontId="33" fillId="0" borderId="0" xfId="0" applyFont="1"/>
    <xf numFmtId="1" fontId="34" fillId="12" borderId="2" xfId="0" applyNumberFormat="1" applyFont="1" applyFill="1" applyBorder="1" applyAlignment="1">
      <alignment horizontal="center" vertical="center"/>
    </xf>
    <xf numFmtId="164" fontId="31" fillId="14" borderId="2" xfId="0" applyNumberFormat="1" applyFont="1" applyFill="1" applyBorder="1" applyAlignment="1">
      <alignment horizontal="left" vertical="center"/>
    </xf>
    <xf numFmtId="2" fontId="31" fillId="14" borderId="2" xfId="0" applyNumberFormat="1" applyFont="1" applyFill="1" applyBorder="1" applyAlignment="1">
      <alignment horizontal="left" vertical="center"/>
    </xf>
    <xf numFmtId="167" fontId="31" fillId="14" borderId="2" xfId="0" applyNumberFormat="1" applyFont="1" applyFill="1" applyBorder="1" applyAlignment="1">
      <alignment horizontal="left" vertical="center"/>
    </xf>
    <xf numFmtId="0" fontId="31" fillId="16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24" fillId="16" borderId="2" xfId="0" applyNumberFormat="1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 applyProtection="1">
      <alignment horizontal="center" vertical="center"/>
      <protection locked="0"/>
    </xf>
    <xf numFmtId="0" fontId="28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indent="2"/>
    </xf>
    <xf numFmtId="0" fontId="15" fillId="26" borderId="2" xfId="0" applyFont="1" applyFill="1" applyBorder="1" applyAlignment="1">
      <alignment horizontal="center" vertical="center" indent="2"/>
    </xf>
    <xf numFmtId="2" fontId="35" fillId="3" borderId="2" xfId="0" applyNumberFormat="1" applyFont="1" applyFill="1" applyBorder="1" applyAlignment="1">
      <alignment horizontal="left"/>
    </xf>
    <xf numFmtId="0" fontId="37" fillId="28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17" fontId="0" fillId="20" borderId="2" xfId="0" applyNumberFormat="1" applyFill="1" applyBorder="1" applyAlignment="1">
      <alignment horizontal="center" vertical="center" wrapText="1"/>
    </xf>
    <xf numFmtId="0" fontId="37" fillId="28" borderId="2" xfId="0" applyFont="1" applyFill="1" applyBorder="1" applyAlignment="1">
      <alignment horizontal="center" vertical="center"/>
    </xf>
    <xf numFmtId="165" fontId="0" fillId="12" borderId="2" xfId="0" applyNumberFormat="1" applyFill="1" applyBorder="1" applyAlignment="1">
      <alignment horizontal="center" vertical="center"/>
    </xf>
    <xf numFmtId="0" fontId="0" fillId="0" borderId="2" xfId="0" applyBorder="1"/>
    <xf numFmtId="0" fontId="13" fillId="18" borderId="19" xfId="0" applyFont="1" applyFill="1" applyBorder="1"/>
    <xf numFmtId="0" fontId="0" fillId="20" borderId="2" xfId="0" applyFill="1" applyBorder="1" applyAlignment="1">
      <alignment horizontal="center"/>
    </xf>
    <xf numFmtId="16" fontId="0" fillId="20" borderId="2" xfId="0" applyNumberFormat="1" applyFill="1" applyBorder="1" applyAlignment="1">
      <alignment horizontal="center"/>
    </xf>
    <xf numFmtId="0" fontId="0" fillId="20" borderId="2" xfId="0" applyFill="1" applyBorder="1" applyAlignment="1">
      <alignment horizontal="center" wrapText="1"/>
    </xf>
    <xf numFmtId="14" fontId="7" fillId="30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" fontId="24" fillId="16" borderId="2" xfId="0" applyNumberFormat="1" applyFont="1" applyFill="1" applyBorder="1" applyAlignment="1">
      <alignment horizontal="center" vertical="center"/>
    </xf>
    <xf numFmtId="2" fontId="25" fillId="3" borderId="2" xfId="0" applyNumberFormat="1" applyFont="1" applyFill="1" applyBorder="1" applyAlignment="1">
      <alignment horizontal="left"/>
    </xf>
    <xf numFmtId="14" fontId="24" fillId="28" borderId="2" xfId="0" applyNumberFormat="1" applyFont="1" applyFill="1" applyBorder="1" applyAlignment="1" applyProtection="1">
      <alignment horizontal="center" vertical="center"/>
      <protection locked="0"/>
    </xf>
    <xf numFmtId="0" fontId="38" fillId="31" borderId="2" xfId="0" applyFont="1" applyFill="1" applyBorder="1" applyAlignment="1" applyProtection="1">
      <alignment horizontal="center" vertical="center"/>
      <protection locked="0"/>
    </xf>
    <xf numFmtId="14" fontId="24" fillId="30" borderId="2" xfId="0" applyNumberFormat="1" applyFont="1" applyFill="1" applyBorder="1" applyAlignment="1">
      <alignment horizontal="center" vertical="center"/>
    </xf>
    <xf numFmtId="0" fontId="27" fillId="32" borderId="2" xfId="0" applyFont="1" applyFill="1" applyBorder="1" applyAlignment="1">
      <alignment horizontal="center" vertical="center"/>
    </xf>
    <xf numFmtId="20" fontId="24" fillId="32" borderId="2" xfId="0" applyNumberFormat="1" applyFont="1" applyFill="1" applyBorder="1" applyAlignment="1">
      <alignment horizontal="center" vertical="center"/>
    </xf>
    <xf numFmtId="0" fontId="7" fillId="32" borderId="2" xfId="0" applyFont="1" applyFill="1" applyBorder="1" applyAlignment="1" applyProtection="1">
      <alignment horizontal="center"/>
      <protection locked="0"/>
    </xf>
    <xf numFmtId="21" fontId="24" fillId="33" borderId="2" xfId="0" applyNumberFormat="1" applyFont="1" applyFill="1" applyBorder="1" applyAlignment="1">
      <alignment horizontal="center" vertical="center"/>
    </xf>
    <xf numFmtId="0" fontId="9" fillId="16" borderId="2" xfId="0" applyFont="1" applyFill="1" applyBorder="1" applyAlignment="1" applyProtection="1">
      <alignment horizontal="center" vertical="center"/>
      <protection locked="0"/>
    </xf>
    <xf numFmtId="0" fontId="0" fillId="32" borderId="2" xfId="0" applyFill="1" applyBorder="1" applyAlignment="1">
      <alignment horizontal="center" vertical="center" wrapText="1"/>
    </xf>
    <xf numFmtId="17" fontId="0" fillId="32" borderId="2" xfId="0" applyNumberFormat="1" applyFill="1" applyBorder="1" applyAlignment="1">
      <alignment horizontal="center" vertical="center" wrapText="1"/>
    </xf>
    <xf numFmtId="0" fontId="24" fillId="3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 applyProtection="1">
      <alignment horizontal="center" vertical="center"/>
      <protection locked="0"/>
    </xf>
    <xf numFmtId="0" fontId="7" fillId="14" borderId="2" xfId="0" quotePrefix="1" applyFont="1" applyFill="1" applyBorder="1" applyAlignment="1" applyProtection="1">
      <alignment horizontal="center" vertical="center"/>
      <protection locked="0"/>
    </xf>
    <xf numFmtId="0" fontId="39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41" fillId="0" borderId="13" xfId="0" applyFont="1" applyBorder="1" applyAlignment="1">
      <alignment horizontal="center" vertical="center"/>
    </xf>
    <xf numFmtId="0" fontId="0" fillId="0" borderId="1" xfId="0" applyBorder="1"/>
    <xf numFmtId="0" fontId="0" fillId="0" borderId="18" xfId="0" applyBorder="1"/>
    <xf numFmtId="0" fontId="2" fillId="34" borderId="2" xfId="0" applyFont="1" applyFill="1" applyBorder="1" applyAlignment="1">
      <alignment horizontal="left" vertical="top"/>
    </xf>
    <xf numFmtId="0" fontId="0" fillId="32" borderId="2" xfId="0" applyFill="1" applyBorder="1" applyAlignment="1">
      <alignment horizontal="center"/>
    </xf>
    <xf numFmtId="16" fontId="0" fillId="32" borderId="2" xfId="0" applyNumberFormat="1" applyFill="1" applyBorder="1" applyAlignment="1">
      <alignment horizontal="center"/>
    </xf>
    <xf numFmtId="0" fontId="0" fillId="32" borderId="2" xfId="0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20" fontId="4" fillId="8" borderId="3" xfId="0" applyNumberFormat="1" applyFont="1" applyFill="1" applyBorder="1" applyAlignment="1">
      <alignment horizontal="center" vertical="center"/>
    </xf>
    <xf numFmtId="20" fontId="4" fillId="8" borderId="5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9" fontId="3" fillId="6" borderId="4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6" fillId="29" borderId="0" xfId="0" applyFont="1" applyFill="1" applyAlignment="1">
      <alignment horizontal="center" vertical="center" wrapText="1"/>
    </xf>
    <xf numFmtId="0" fontId="36" fillId="29" borderId="7" xfId="0" applyFont="1" applyFill="1" applyBorder="1" applyAlignment="1">
      <alignment horizontal="center" vertical="center" wrapText="1"/>
    </xf>
    <xf numFmtId="0" fontId="36" fillId="29" borderId="0" xfId="0" applyFont="1" applyFill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22" borderId="9" xfId="0" applyFont="1" applyFill="1" applyBorder="1" applyAlignment="1">
      <alignment horizontal="center" vertical="center"/>
    </xf>
    <xf numFmtId="0" fontId="18" fillId="22" borderId="10" xfId="0" applyFont="1" applyFill="1" applyBorder="1" applyAlignment="1">
      <alignment horizontal="center" vertical="center"/>
    </xf>
    <xf numFmtId="0" fontId="18" fillId="23" borderId="2" xfId="0" applyFont="1" applyFill="1" applyBorder="1" applyAlignment="1">
      <alignment horizontal="center" vertical="center" indent="2"/>
    </xf>
    <xf numFmtId="0" fontId="18" fillId="23" borderId="2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21" fillId="7" borderId="16" xfId="0" applyNumberFormat="1" applyFont="1" applyFill="1" applyBorder="1" applyAlignment="1">
      <alignment horizontal="center" vertical="center"/>
    </xf>
    <xf numFmtId="164" fontId="21" fillId="7" borderId="17" xfId="0" applyNumberFormat="1" applyFont="1" applyFill="1" applyBorder="1" applyAlignment="1">
      <alignment horizontal="center" vertical="center"/>
    </xf>
    <xf numFmtId="14" fontId="32" fillId="24" borderId="2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Porcentagem" xfId="1" builtinId="5"/>
  </cellStyles>
  <dxfs count="191"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>
          <bgColor rgb="FF1E9F7F"/>
        </patternFill>
      </fill>
    </dxf>
    <dxf>
      <font>
        <color theme="0"/>
      </font>
      <fill>
        <patternFill>
          <bgColor rgb="FFF78344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000000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000000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[hh]:mm:ss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[$-F400]h:mm:ss\ AM/PM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hh]:mm:ss"/>
      <fill>
        <patternFill patternType="solid">
          <fgColor indexed="64"/>
          <bgColor rgb="FF2CF77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6" formatCode="hh:mm:ss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rgb="FF00000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scheme val="minor"/>
      </font>
      <numFmt numFmtId="1" formatCode="0"/>
      <fill>
        <patternFill patternType="solid">
          <fgColor rgb="FF000000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scheme val="minor"/>
      </font>
      <numFmt numFmtId="0" formatCode="General"/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rgb="FF000000"/>
          <bgColor rgb="FFEC87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" formatCode="0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outline="0">
        <bottom style="thin">
          <color theme="0"/>
        </bottom>
      </border>
    </dxf>
    <dxf>
      <border outline="0">
        <left style="thin">
          <color theme="0"/>
        </left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0070C0"/>
      </font>
    </dxf>
    <dxf>
      <font>
        <color theme="1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00B05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border outline="0">
        <top style="thin">
          <color rgb="FF9BC2E6"/>
        </top>
      </border>
    </dxf>
    <dxf>
      <border outline="0">
        <bottom style="thin">
          <color rgb="FF44B3E1"/>
        </bottom>
      </border>
    </dxf>
    <dxf>
      <border outline="0">
        <top style="thin">
          <color rgb="FF9BC2E6"/>
        </top>
        <bottom style="thin">
          <color rgb="FF9BC2E6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304800</xdr:colOff>
      <xdr:row>5</xdr:row>
      <xdr:rowOff>57150</xdr:rowOff>
    </xdr:from>
    <xdr:to>
      <xdr:col>73</xdr:col>
      <xdr:colOff>0</xdr:colOff>
      <xdr:row>6</xdr:row>
      <xdr:rowOff>161925</xdr:rowOff>
    </xdr:to>
    <xdr:sp macro="" textlink="">
      <xdr:nvSpPr>
        <xdr:cNvPr id="4" name="Retângulo Arredondado 1">
          <a:extLst>
            <a:ext uri="{FF2B5EF4-FFF2-40B4-BE49-F238E27FC236}">
              <a16:creationId xmlns:a16="http://schemas.microsoft.com/office/drawing/2014/main" id="{48A6CA40-3B17-4753-AE6F-D692B3717E1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ydW1vbG9nLW15LnNoYXJlcG9pbnQuY29tLzp1Oi9wL2VyaWNfc2FudGFubmFfZXh0L0lRRHMtNG5nTk9BV1Q3MWlqNkNIQTV1bEFYV2xtVjBSaTFwZE45R3hpckMweWVR&quot;}"/>
            </a:ext>
          </a:extLst>
        </xdr:cNvPr>
        <xdr:cNvSpPr/>
      </xdr:nvSpPr>
      <xdr:spPr>
        <a:xfrm>
          <a:off x="67351275" y="809625"/>
          <a:ext cx="1752600" cy="295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Executar Gerar Relatório Diário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DE7A580-41BC-4063-9F91-5E2363171B69}">
    <nsvFilter filterId="{00000000-0009-0000-0100-000004000000}" ref="A5:BS1001" tableId="4">
      <columnFilter colId="1" id="{00000000-0010-0000-0000-000002000000}">
        <filter colId="1">
          <x:filters>
            <x:dateGroupItem year="2025" month="10" day="14" dateTimeGrouping="day"/>
          </x:filters>
        </filter>
      </columnFilter>
      <sortRules>
        <sortRule colId="1" id="{00000000-0010-0000-0000-000002000000}">
          <sortCondition ref="B5:B1001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AD734-098C-461B-A5F5-EAF47A0DBB89}" name="TabelaMap" displayName="TabelaMap" ref="A1:H330" totalsRowShown="0" headerRowDxfId="190" headerRowBorderDxfId="188" tableBorderDxfId="189" totalsRowBorderDxfId="187">
  <autoFilter ref="A1:H330" xr:uid="{FD1AD734-098C-461B-A5F5-EAF47A0DBB89}"/>
  <sortState xmlns:xlrd2="http://schemas.microsoft.com/office/spreadsheetml/2017/richdata2" ref="A2:H316">
    <sortCondition ref="B1:B316"/>
  </sortState>
  <tableColumns count="8">
    <tableColumn id="3" xr3:uid="{CF353A97-A9EF-46B5-8824-245D2CB759D0}" name="Gerência" dataDxfId="186"/>
    <tableColumn id="4" xr3:uid="{062C67FE-0D06-4582-BA9C-B087681F34EC}" name="SUB" dataDxfId="185"/>
    <tableColumn id="5" xr3:uid="{1DF130D1-4D15-4DFF-8266-F1B81CAA897E}" name="KM Inicio" dataDxfId="184"/>
    <tableColumn id="6" xr3:uid="{A344A0E9-F964-4FE5-9EB0-2661309404E9}" name="KM Fim" dataDxfId="183"/>
    <tableColumn id="7" xr3:uid="{B0ED4DF3-274E-46B6-A2D1-0985F47224C1}" name="Trecho" dataDxfId="182"/>
    <tableColumn id="8" xr3:uid="{1DE44FFC-B2F5-4DE5-A7E5-915DA69A16F8}" name="SB" dataDxfId="181"/>
    <tableColumn id="9" xr3:uid="{7841069B-E29E-4A5E-B561-931B24D14782}" name="NOME SUB" dataDxfId="180"/>
    <tableColumn id="10" xr3:uid="{01B251F8-5EA1-4C87-81E3-9BD14100B544}" name="Trecho Coordenação" dataDxfId="17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BS_CONTROLE" displayName="BS_CONTROLE" ref="A5:BS1001" totalsRowShown="0" headerRowDxfId="159" headerRowBorderDxfId="157" tableBorderDxfId="158">
  <autoFilter ref="A5:BS1001" xr:uid="{00000000-0009-0000-0100-000004000000}">
    <filterColumn colId="1">
      <filters>
        <dateGroupItem year="2026" month="2" day="17" dateTimeGrouping="day"/>
      </filters>
    </filterColumn>
  </autoFilter>
  <tableColumns count="71">
    <tableColumn id="72" xr3:uid="{4C32669F-915F-418F-8208-B8790655296E}" name="CHAVE" dataDxfId="155" totalsRowDxfId="156">
      <calculatedColumnFormula>D6&amp;B6</calculatedColumnFormula>
    </tableColumn>
    <tableColumn id="2" xr3:uid="{00000000-0010-0000-0000-000002000000}" name="DATA" dataDxfId="153" totalsRowDxfId="154"/>
    <tableColumn id="3" xr3:uid="{00000000-0010-0000-0000-000003000000}" name="Semana" dataDxfId="151" totalsRowDxfId="152">
      <calculatedColumnFormula>IF(BS_CONTROLE[[#This Row],[DATA]]="","",WEEKNUM(BS_CONTROLE[[#This Row],[DATA]]))</calculatedColumnFormula>
    </tableColumn>
    <tableColumn id="4" xr3:uid="{00000000-0010-0000-0000-000004000000}" name="ATIVO" dataDxfId="149" totalsRowDxfId="150"/>
    <tableColumn id="5" xr3:uid="{00000000-0010-0000-0000-000005000000}" name="*1" dataDxfId="147" totalsRowDxfId="148"/>
    <tableColumn id="6" xr3:uid="{00000000-0010-0000-0000-000006000000}" name="Atividade" dataDxfId="145" totalsRowDxfId="146"/>
    <tableColumn id="7" xr3:uid="{00000000-0010-0000-0000-000007000000}" name="Atividade - Inidicador" dataDxfId="143" totalsRowDxfId="144">
      <calculatedColumnFormula>IF(D6="","*",VLOOKUP(F6,BS_ATIVIDADE[],3,FALSE))</calculatedColumnFormula>
    </tableColumn>
    <tableColumn id="8" xr3:uid="{00000000-0010-0000-0000-000008000000}" name="Local - Partida" dataDxfId="141" totalsRowDxfId="142"/>
    <tableColumn id="9" xr3:uid="{00000000-0010-0000-0000-000009000000}" name="Local - Encerramento" dataDxfId="139" totalsRowDxfId="140"/>
    <tableColumn id="10" xr3:uid="{00000000-0010-0000-0000-00000A000000}" name="SUB" dataDxfId="137" totalsRowDxfId="138"/>
    <tableColumn id="11" xr3:uid="{00000000-0010-0000-0000-00000B000000}" name="KM - Inicio" dataDxfId="135" totalsRowDxfId="136"/>
    <tableColumn id="1" xr3:uid="{C7F06401-41AF-4331-BB80-3C6D59482EE8}" name="KM - Fim" dataDxfId="133" totalsRowDxfId="134"/>
    <tableColumn id="12" xr3:uid="{76343A4E-8303-406A-A5E0-63C7260A4A57}" name="Entre - Estações" dataDxfId="131" totalsRowDxfId="132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TabelaMap[Trecho],
  "-",
  0
)</calculatedColumnFormula>
    </tableColumn>
    <tableColumn id="13" xr3:uid="{26EA9504-C0F9-436B-BAE0-E4EF5726CC3B}" name="SB" dataDxfId="129" totalsRowDxfId="130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TabelaMap[SB],
  "-",
  0
)</calculatedColumnFormula>
    </tableColumn>
    <tableColumn id="14" xr3:uid="{B4926DF6-F7B2-44B0-B168-60AE47330982}" name="Inicia" dataDxfId="127" totalsRowDxfId="128"/>
    <tableColumn id="15" xr3:uid="{33FDE85D-8E68-459E-9FE7-0EC00F7BB747}" name="Duração" dataDxfId="125" totalsRowDxfId="126"/>
    <tableColumn id="16" xr3:uid="{5C6D7FBC-92B6-46A4-952F-F7FE21C5BAA7}" name="Quantidade" dataDxfId="123" totalsRowDxfId="124"/>
    <tableColumn id="17" xr3:uid="{FDC11720-3C12-439D-8EC7-6DAF9C0D6B39}" name="Unidade" dataDxfId="121" totalsRowDxfId="122">
      <calculatedColumnFormula>IFERROR(_xlfn.XLOOKUP(F6, BS_ATIVIDADE[ATIVIDADE],BS_ATIVIDADE[UNIDADE] ), "*")</calculatedColumnFormula>
    </tableColumn>
    <tableColumn id="18" xr3:uid="{BCA0A499-2094-4532-8014-368D28606E5D}" name="Gerência da Via" dataDxfId="119" totalsRowDxfId="120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calculatedColumnFormula>
    </tableColumn>
    <tableColumn id="19" xr3:uid="{53B252F3-60C9-45CF-892B-061978B44FAF}" name="Coordenação da Via" dataDxfId="117" totalsRowDxfId="118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calculatedColumnFormula>
    </tableColumn>
    <tableColumn id="20" xr3:uid="{7D2E2A58-90D2-4880-A9F4-176B60150A7E}" name="Trecho" dataDxfId="115" totalsRowDxfId="116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calculatedColumnFormula>
    </tableColumn>
    <tableColumn id="21" xr3:uid="{85FF6E20-70B9-4CEF-B1DA-559309039BFD}" name="Responsavel pelo boletim" dataDxfId="113" totalsRowDxfId="114"/>
    <tableColumn id="22" xr3:uid="{DFEF78AE-8B53-46F3-AD03-3454DEDF087B}" name="Detalhe Programação" dataDxfId="111" totalsRowDxfId="112"/>
    <tableColumn id="23" xr3:uid="{39DF46A7-1E47-4884-ABDD-716038B81A14}" name="Programar para D+1" dataDxfId="109" totalsRowDxfId="110"/>
    <tableColumn id="24" xr3:uid="{245F036B-10DA-4ECA-BA94-26A5344CCEF3}" name="Confirmação programação" dataDxfId="107" totalsRowDxfId="108"/>
    <tableColumn id="25" xr3:uid="{43CCFA80-7132-4F4A-8A15-E043D2AA3648}" name="Prioridade" dataDxfId="105" totalsRowDxfId="106"/>
    <tableColumn id="26" xr3:uid="{C5042D0A-DA7E-4290-88CD-6D651BF5BEB5}" name="Qtd. Maquinista" dataDxfId="103" totalsRowDxfId="104"/>
    <tableColumn id="27" xr3:uid="{4977DF68-3EA2-4E6D-8EED-4E1766FA0BDF}" name="Tipo de Maquinista (Fixo / Escala)" dataDxfId="101" totalsRowDxfId="102"/>
    <tableColumn id="28" xr3:uid="{40443B6B-4B81-4B55-9EBE-B8D715EDB76F}" name="Tipo de Acionamento" dataDxfId="99" totalsRowDxfId="100"/>
    <tableColumn id="29" xr3:uid="{DEC4448E-539E-49B8-9E1E-5E9A707FB043}" name="Apresentação no lastro" dataDxfId="97" totalsRowDxfId="98"/>
    <tableColumn id="30" xr3:uid="{266EF831-EF58-44E8-A9E8-B5C97D21C3C6}" name="Ativo - 1" dataDxfId="95" totalsRowDxfId="96"/>
    <tableColumn id="31" xr3:uid="{02BB01E5-1025-4457-B4F3-F7C5C1CF4919}" name="Ativo - 2" dataDxfId="93" totalsRowDxfId="94"/>
    <tableColumn id="32" xr3:uid="{2359D120-CF87-470E-BAD2-D1ABC1F8F01D}" name="Vagões - Qtd." dataDxfId="91" totalsRowDxfId="92"/>
    <tableColumn id="33" xr3:uid="{1DC49078-C2FE-4DE4-BFA0-B33AE792D6A7}" name="*2" dataDxfId="89" totalsRowDxfId="90"/>
    <tableColumn id="34" xr3:uid="{C93EF654-9A3E-4569-81F7-89312CC7A716}" name="Atividade_1" dataDxfId="87" totalsRowDxfId="88">
      <calculatedColumnFormula>IF(BS_CONTROLE[[#This Row],[Atividade]]=0, "-", BS_CONTROLE[[#This Row],[Atividade]])</calculatedColumnFormula>
    </tableColumn>
    <tableColumn id="35" xr3:uid="{13AA732C-7335-4765-A3EC-1E50DD6899D8}" name="Atividade - PDM" dataDxfId="85" totalsRowDxfId="86">
      <calculatedColumnFormula>IF(BS_CONTROLE[[#This Row],[Atividade]]=0, "-", BS_CONTROLE[[#This Row],[Atividade]])</calculatedColumnFormula>
    </tableColumn>
    <tableColumn id="36" xr3:uid="{975A61B5-48DD-4EFF-B298-0AB5FCA15C43}" name="Local - Partida_2" dataDxfId="83" totalsRowDxfId="84">
      <calculatedColumnFormula>BS_CONTROLE[[#This Row],[Local - Partida]]</calculatedColumnFormula>
    </tableColumn>
    <tableColumn id="37" xr3:uid="{1BFA56E4-5E40-4E67-8394-2CF70076D606}" name="Local - Encerramento_3" dataDxfId="81" totalsRowDxfId="82">
      <calculatedColumnFormula>BS_CONTROLE[[#This Row],[Local - Encerramento]]</calculatedColumnFormula>
    </tableColumn>
    <tableColumn id="38" xr3:uid="{597423BA-A250-4C17-8F08-3835086A3D8D}" name="Entre-Locais" dataDxfId="79" totalsRowDxfId="80">
      <calculatedColumnFormula>IF(BS_CONTROLE[[#This Row],[Entre - Estações]]=0, "-", BS_CONTROLE[[#This Row],[Entre - Estações]])</calculatedColumnFormula>
    </tableColumn>
    <tableColumn id="39" xr3:uid="{E7A2529E-17FC-439F-950A-9654EDA5CA64}" name="SB_4" dataDxfId="77" totalsRowDxfId="78">
      <calculatedColumnFormula>IF(BS_CONTROLE[[#This Row],[SB]]=0, "-", BS_CONTROLE[[#This Row],[SB]])</calculatedColumnFormula>
    </tableColumn>
    <tableColumn id="40" xr3:uid="{71B9CC3C-5485-42B7-BDDD-9F720723C800}" name="SUB_5" dataDxfId="75" totalsRowDxfId="76">
      <calculatedColumnFormula>IF(BS_CONTROLE[[#This Row],[SUB]]=0, "-", BS_CONTROLE[[#This Row],[SUB]])</calculatedColumnFormula>
    </tableColumn>
    <tableColumn id="41" xr3:uid="{867F05E8-1DE4-4D7E-B28E-B463B0A69499}" name="KM - ínicio" dataDxfId="73" totalsRowDxfId="74">
      <calculatedColumnFormula>BS_CONTROLE[[#This Row],[KM - Inicio]]</calculatedColumnFormula>
    </tableColumn>
    <tableColumn id="42" xr3:uid="{000C4364-E0CB-4882-8FF0-8715A3D48779}" name="KM - Fim_6" dataDxfId="71" totalsRowDxfId="72">
      <calculatedColumnFormula>BS_CONTROLE[[#This Row],[KM - Inicio]]</calculatedColumnFormula>
    </tableColumn>
    <tableColumn id="43" xr3:uid="{E540CEE7-EA89-4175-8CE8-06DCA966F0C4}" name="HR Turma Pronta" dataDxfId="69" totalsRowDxfId="70"/>
    <tableColumn id="44" xr3:uid="{AF9FE2CF-EA53-4EA6-BCB4-7653603E0E96}" name="Inicio" dataDxfId="67" totalsRowDxfId="68"/>
    <tableColumn id="45" xr3:uid="{DEA98FA4-83FF-403C-AD00-DB19A1CC78ED}" name="Fim" dataDxfId="65" totalsRowDxfId="66"/>
    <tableColumn id="46" xr3:uid="{10653B1A-1982-454F-A553-9616E15464C8}" name="Inicio_7" dataDxfId="63" totalsRowDxfId="64"/>
    <tableColumn id="47" xr3:uid="{F5C6424F-7AEB-44E1-B16E-541B0A53E35B}" name="Fim_8" dataDxfId="61" totalsRowDxfId="62"/>
    <tableColumn id="48" xr3:uid="{6A1B9BFF-9282-4E93-9D60-E071C1327C22}" name="Inicio_9" dataDxfId="59" totalsRowDxfId="60"/>
    <tableColumn id="49" xr3:uid="{78E0A021-73C3-4449-BF9A-482D768E2AFE}" name="Fim_10" dataDxfId="57" totalsRowDxfId="58"/>
    <tableColumn id="51" xr3:uid="{BF669238-A66A-43C9-BBE9-ACDBDC8EC7DE}" name="TOTAL" dataDxfId="55" totalsRowDxfId="56">
      <calculatedColumnFormula>IF(D6="","*",IFERROR(IF(ISODD(COUNT(AS6:AX6)),"ERRO",SUM((AT6-AS6),(AV6-AU6),(AX6-AW6))),"ERRO"))</calculatedColumnFormula>
    </tableColumn>
    <tableColumn id="52" xr3:uid="{46E7B69C-6C6F-46CC-BB29-5E8CEA14CE33}" name="LIBERADO PELO CCO" dataDxfId="53" totalsRowDxfId="54"/>
    <tableColumn id="53" xr3:uid="{EE26E0DD-9239-42CC-BA39-4D84DC2571C5}" name="Quantidade_11" dataDxfId="51" totalsRowDxfId="52"/>
    <tableColumn id="54" xr3:uid="{A63BC761-A40B-4AA9-8EA2-76C64BB8A732}" name="Unidade_12" dataDxfId="49" totalsRowDxfId="50">
      <calculatedColumnFormula>IFERROR(_xlfn.XLOOKUP(AI6, BS_ATIVIDADE[ATIVIDADE],BS_ATIVIDADE[UNIDADE] ), "*")</calculatedColumnFormula>
    </tableColumn>
    <tableColumn id="55" xr3:uid="{6294D8C1-F9E4-493A-97D0-65FF08E013D6}" name="Gerência da Via_13" dataDxfId="47" totalsRowDxfId="48">
      <calculatedColumnFormula array="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calculatedColumnFormula>
    </tableColumn>
    <tableColumn id="56" xr3:uid="{2F1DCF33-AF9C-429E-9533-0FBF363D0E0F}" name="Coordenação da Via_14" dataDxfId="45" totalsRowDxfId="46">
      <calculatedColumnFormula array="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calculatedColumnFormula>
    </tableColumn>
    <tableColumn id="57" xr3:uid="{D1B6DD19-E91A-4EDA-98B3-4B6182A82D5A}" name="Trecho_15" dataDxfId="43" totalsRowDxfId="44">
      <calculatedColumnFormula array="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calculatedColumnFormula>
    </tableColumn>
    <tableColumn id="58" xr3:uid="{8BF771EE-4425-4F3B-81E0-22F0A91AA67A}" name="Responsavel pelo boletim_16" dataDxfId="41" totalsRowDxfId="42">
      <calculatedColumnFormula>BS_CONTROLE[[#This Row],[Responsavel pelo boletim]]</calculatedColumnFormula>
    </tableColumn>
    <tableColumn id="59" xr3:uid="{4B29D78D-24EC-401C-B279-B65BE6BA6255}" name="*3" dataDxfId="39" totalsRowDxfId="40"/>
    <tableColumn id="60" xr3:uid="{DAC26825-9FA1-4182-AA00-475D48F25A21}" name="Status" dataDxfId="37" totalsRowDxfId="38"/>
    <tableColumn id="61" xr3:uid="{42B5D7A2-FBA4-4BBD-8715-40039A226A66}" name="Prévia CCO 22h" dataDxfId="35" totalsRowDxfId="36"/>
    <tableColumn id="62" xr3:uid="{737F0119-536C-414B-8430-4214B662E168}" name="Prévia - 1" dataDxfId="33" totalsRowDxfId="34"/>
    <tableColumn id="63" xr3:uid="{27AD3CF7-9F49-43C1-BD63-BB3C5F7FEDDB}" name="Prévia - 2" dataDxfId="31" totalsRowDxfId="32"/>
    <tableColumn id="64" xr3:uid="{13100C32-E290-4E78-87B6-741D95B35692}" name="*4" dataDxfId="29" totalsRowDxfId="30"/>
    <tableColumn id="65" xr3:uid="{392D63DB-96D4-4E1D-9D92-5D352405C549}" name="Responsabilidade" dataDxfId="27" totalsRowDxfId="28"/>
    <tableColumn id="66" xr3:uid="{264A337A-656E-4AB5-A62D-3E1A9FC526BB}" name="Fechamento - Impacto" dataDxfId="25" totalsRowDxfId="26"/>
    <tableColumn id="67" xr3:uid="{4AF2C7AC-8C33-484A-818B-A9A44D3CC0F4}" name="Detalhe - Fechamento" dataDxfId="23" totalsRowDxfId="24"/>
    <tableColumn id="68" xr3:uid="{E3163C0C-0E81-4F0E-A6B9-A4416B92B441}" name="Justificativa" dataDxfId="21" totalsRowDxfId="22"/>
    <tableColumn id="69" xr3:uid="{2222D2A7-6A01-477C-AD01-7EBA230752CB}" name="Analise Prévia" dataDxfId="19" totalsRowDxfId="20">
      <calculatedColumnFormula>IF(AND(BR6&lt;1,BS6&lt;1),"Produção e Intervalo",IF(BR6&lt;1,"Intervalo",IF(BS6&lt;1,"Produção","Aderente")))</calculatedColumnFormula>
    </tableColumn>
    <tableColumn id="70" xr3:uid="{64CDD69C-A7CE-4E6C-A82C-F024D13E5C5A}" name="Intervalo" dataDxfId="17" totalsRowDxfId="18">
      <calculatedColumnFormula>IF(OR(B6="",F6=""),"*",AY6/P6)</calculatedColumnFormula>
    </tableColumn>
    <tableColumn id="71" xr3:uid="{8CE16E77-292F-44A4-B1F7-4C7E8519168F}" name="QTD" dataDxfId="15" totalsRowDxfId="16">
      <calculatedColumnFormula>IF(OR(B6="",F6=""),"*",BA6/Q6)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DADC8-BCA8-4BE9-8835-92242AF133B6}" name="BS_ATIVIDADE" displayName="BS_ATIVIDADE" ref="D1:K81" totalsRowShown="0">
  <autoFilter ref="D1:K81" xr:uid="{9EEDADC8-BCA8-4BE9-8835-92242AF133B6}"/>
  <tableColumns count="8">
    <tableColumn id="1" xr3:uid="{6EED647A-3C99-4457-8FFC-04B8A24CB053}" name="ATIVIDADE"/>
    <tableColumn id="2" xr3:uid="{AE76389E-C796-4F56-882E-1B623FA3325E}" name="UNIDADE"/>
    <tableColumn id="3" xr3:uid="{252D3C14-3533-4351-849C-5552607E6010}" name="CONTROLE INDICADOR"/>
    <tableColumn id="4" xr3:uid="{EE414846-5EC9-4B88-B653-7BF91C798B17}" name="GRUPO"/>
    <tableColumn id="5" xr3:uid="{29810E7F-76E5-4D49-89AE-6D5EB75D65DA}" name="Item PDM"/>
    <tableColumn id="6" xr3:uid="{C452E1C7-1B8C-4737-8E44-98C07F3876C5}" name="PESO"/>
    <tableColumn id="7" xr3:uid="{60BF8939-DF50-4942-AC20-226E57D2C001}" name="Prioridade" dataDxfId="8"/>
    <tableColumn id="8" xr3:uid="{98E82858-1ECA-4DB3-8AE4-BBB972FC487D}" name="CORRELATO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36727B-5FB8-4B0E-A1C6-DFB9231E4B16}" name="Tabela5" displayName="Tabela5" ref="A1:A215" totalsRowShown="0" headerRowDxfId="6" dataDxfId="5" headerRowBorderDxfId="3" tableBorderDxfId="4">
  <autoFilter ref="A1:A215" xr:uid="{0436727B-5FB8-4B0E-A1C6-DFB9231E4B16}"/>
  <tableColumns count="1">
    <tableColumn id="1" xr3:uid="{D0196BA9-8675-415E-BBE0-E5D0002285D2}" name="BLOCO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0"/>
  <sheetViews>
    <sheetView topLeftCell="A297" workbookViewId="0">
      <selection activeCell="A322" sqref="A322:A330"/>
    </sheetView>
  </sheetViews>
  <sheetFormatPr defaultRowHeight="15"/>
  <cols>
    <col min="1" max="1" width="26" style="70" customWidth="1"/>
    <col min="2" max="2" width="16.28515625" style="70" bestFit="1" customWidth="1"/>
    <col min="3" max="3" width="9.140625" style="70" bestFit="1" customWidth="1"/>
    <col min="4" max="4" width="13.85546875" style="134" bestFit="1" customWidth="1"/>
    <col min="5" max="5" width="9.140625" style="134" customWidth="1"/>
    <col min="6" max="6" width="11.5703125" style="70" customWidth="1"/>
    <col min="7" max="7" width="40.42578125" style="70" bestFit="1" customWidth="1"/>
    <col min="8" max="8" width="47.7109375" style="70" bestFit="1" customWidth="1"/>
    <col min="9" max="16384" width="9.140625" style="70"/>
  </cols>
  <sheetData>
    <row r="1" spans="1:8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</row>
    <row r="2" spans="1:8">
      <c r="A2" s="70" t="s">
        <v>8</v>
      </c>
      <c r="B2" s="70">
        <v>30</v>
      </c>
      <c r="C2" s="70">
        <v>108.72799999999999</v>
      </c>
      <c r="D2" s="70">
        <v>110.502</v>
      </c>
      <c r="E2" s="70" t="s">
        <v>9</v>
      </c>
      <c r="F2" s="70">
        <v>1101093</v>
      </c>
      <c r="G2" s="70" t="s">
        <v>10</v>
      </c>
      <c r="H2" s="70" t="s">
        <v>11</v>
      </c>
    </row>
    <row r="3" spans="1:8">
      <c r="A3" s="70" t="s">
        <v>8</v>
      </c>
      <c r="B3" s="70">
        <v>30</v>
      </c>
      <c r="C3" s="70">
        <v>108.72799999999999</v>
      </c>
      <c r="D3" s="70">
        <v>110.502</v>
      </c>
      <c r="E3" s="70" t="s">
        <v>9</v>
      </c>
      <c r="F3" s="70">
        <v>1101091</v>
      </c>
      <c r="G3" s="70" t="s">
        <v>10</v>
      </c>
      <c r="H3" s="70" t="s">
        <v>11</v>
      </c>
    </row>
    <row r="4" spans="1:8">
      <c r="A4" s="70" t="s">
        <v>8</v>
      </c>
      <c r="B4" s="70">
        <v>30</v>
      </c>
      <c r="C4" s="70">
        <v>110.502</v>
      </c>
      <c r="D4" s="70">
        <v>111.78700000000001</v>
      </c>
      <c r="E4" s="70" t="s">
        <v>9</v>
      </c>
      <c r="F4" s="70">
        <v>1121101</v>
      </c>
      <c r="G4" s="70" t="s">
        <v>10</v>
      </c>
      <c r="H4" s="70" t="s">
        <v>11</v>
      </c>
    </row>
    <row r="5" spans="1:8">
      <c r="A5" s="70" t="s">
        <v>8</v>
      </c>
      <c r="B5" s="70">
        <v>30</v>
      </c>
      <c r="C5" s="70">
        <v>110.502</v>
      </c>
      <c r="D5" s="70">
        <v>111.78700000000001</v>
      </c>
      <c r="E5" s="70" t="s">
        <v>9</v>
      </c>
      <c r="F5" s="70">
        <v>1121103</v>
      </c>
      <c r="G5" s="70" t="s">
        <v>10</v>
      </c>
      <c r="H5" s="70" t="s">
        <v>11</v>
      </c>
    </row>
    <row r="6" spans="1:8">
      <c r="A6" s="70" t="s">
        <v>8</v>
      </c>
      <c r="B6" s="70">
        <v>30</v>
      </c>
      <c r="C6" s="70">
        <v>111.78700000000001</v>
      </c>
      <c r="D6" s="70">
        <v>113</v>
      </c>
      <c r="E6" s="70" t="s">
        <v>9</v>
      </c>
      <c r="F6" s="70">
        <v>1131121</v>
      </c>
      <c r="G6" s="70" t="s">
        <v>10</v>
      </c>
      <c r="H6" s="70" t="s">
        <v>11</v>
      </c>
    </row>
    <row r="7" spans="1:8">
      <c r="A7" s="70" t="s">
        <v>8</v>
      </c>
      <c r="B7" s="70">
        <v>30</v>
      </c>
      <c r="C7" s="70">
        <v>113</v>
      </c>
      <c r="D7" s="70">
        <v>114</v>
      </c>
      <c r="E7" s="70" t="s">
        <v>9</v>
      </c>
      <c r="F7" s="70" t="s">
        <v>12</v>
      </c>
      <c r="G7" s="70" t="s">
        <v>10</v>
      </c>
      <c r="H7" s="70" t="s">
        <v>11</v>
      </c>
    </row>
    <row r="8" spans="1:8">
      <c r="A8" s="70" t="s">
        <v>8</v>
      </c>
      <c r="B8" s="70">
        <v>30</v>
      </c>
      <c r="C8" s="70">
        <v>114</v>
      </c>
      <c r="D8" s="70">
        <v>115</v>
      </c>
      <c r="E8" s="70" t="s">
        <v>13</v>
      </c>
      <c r="F8" s="70" t="s">
        <v>14</v>
      </c>
      <c r="G8" s="70" t="s">
        <v>10</v>
      </c>
      <c r="H8" s="70" t="s">
        <v>11</v>
      </c>
    </row>
    <row r="9" spans="1:8">
      <c r="A9" s="70" t="s">
        <v>8</v>
      </c>
      <c r="B9" s="70">
        <v>30</v>
      </c>
      <c r="C9" s="70">
        <v>115</v>
      </c>
      <c r="D9" s="70">
        <v>116.72499999999999</v>
      </c>
      <c r="E9" s="70" t="s">
        <v>15</v>
      </c>
      <c r="F9" s="70" t="s">
        <v>16</v>
      </c>
      <c r="G9" s="70" t="s">
        <v>10</v>
      </c>
      <c r="H9" s="70" t="s">
        <v>11</v>
      </c>
    </row>
    <row r="10" spans="1:8">
      <c r="A10" s="70" t="s">
        <v>8</v>
      </c>
      <c r="B10" s="70">
        <v>30</v>
      </c>
      <c r="C10" s="70">
        <v>116.72499999999999</v>
      </c>
      <c r="D10" s="70">
        <v>118</v>
      </c>
      <c r="E10" s="70" t="s">
        <v>15</v>
      </c>
      <c r="F10" s="70">
        <v>1181171</v>
      </c>
      <c r="G10" s="70" t="s">
        <v>10</v>
      </c>
      <c r="H10" s="70" t="s">
        <v>11</v>
      </c>
    </row>
    <row r="11" spans="1:8">
      <c r="A11" s="70" t="s">
        <v>8</v>
      </c>
      <c r="B11" s="70">
        <v>30</v>
      </c>
      <c r="C11" s="70">
        <v>118</v>
      </c>
      <c r="D11" s="70">
        <v>119</v>
      </c>
      <c r="E11" s="70" t="s">
        <v>15</v>
      </c>
      <c r="F11" s="70">
        <v>1191181</v>
      </c>
      <c r="G11" s="70" t="s">
        <v>10</v>
      </c>
      <c r="H11" s="70" t="s">
        <v>11</v>
      </c>
    </row>
    <row r="12" spans="1:8">
      <c r="A12" s="70" t="s">
        <v>8</v>
      </c>
      <c r="B12" s="70">
        <v>30</v>
      </c>
      <c r="C12" s="70">
        <v>119</v>
      </c>
      <c r="D12" s="70">
        <v>120</v>
      </c>
      <c r="E12" s="70" t="s">
        <v>15</v>
      </c>
      <c r="F12" s="70">
        <v>1201191</v>
      </c>
      <c r="G12" s="70" t="s">
        <v>10</v>
      </c>
      <c r="H12" s="70" t="s">
        <v>11</v>
      </c>
    </row>
    <row r="13" spans="1:8">
      <c r="A13" s="70" t="s">
        <v>8</v>
      </c>
      <c r="B13" s="70">
        <v>30</v>
      </c>
      <c r="C13" s="70">
        <v>120</v>
      </c>
      <c r="D13" s="70">
        <v>121</v>
      </c>
      <c r="E13" s="70" t="s">
        <v>15</v>
      </c>
      <c r="F13" s="70" t="s">
        <v>17</v>
      </c>
      <c r="G13" s="70" t="s">
        <v>10</v>
      </c>
      <c r="H13" s="70" t="s">
        <v>11</v>
      </c>
    </row>
    <row r="14" spans="1:8">
      <c r="A14" s="70" t="s">
        <v>8</v>
      </c>
      <c r="B14" s="70">
        <v>30</v>
      </c>
      <c r="C14" s="70">
        <v>121</v>
      </c>
      <c r="D14" s="70">
        <v>122.66</v>
      </c>
      <c r="E14" s="70" t="s">
        <v>18</v>
      </c>
      <c r="F14" s="70" t="s">
        <v>19</v>
      </c>
      <c r="G14" s="70" t="s">
        <v>10</v>
      </c>
      <c r="H14" s="70" t="s">
        <v>11</v>
      </c>
    </row>
    <row r="15" spans="1:8">
      <c r="A15" s="70" t="s">
        <v>8</v>
      </c>
      <c r="B15" s="70">
        <v>48</v>
      </c>
      <c r="C15" s="70">
        <v>76.257999999999996</v>
      </c>
      <c r="D15" s="70">
        <v>78</v>
      </c>
      <c r="E15" s="70" t="s">
        <v>20</v>
      </c>
      <c r="F15" s="70" t="s">
        <v>21</v>
      </c>
      <c r="G15" s="70" t="s">
        <v>22</v>
      </c>
      <c r="H15" s="70" t="s">
        <v>23</v>
      </c>
    </row>
    <row r="16" spans="1:8">
      <c r="A16" s="70" t="s">
        <v>8</v>
      </c>
      <c r="B16" s="70">
        <v>48</v>
      </c>
      <c r="C16" s="70">
        <v>78</v>
      </c>
      <c r="D16" s="70">
        <v>79.599999999999994</v>
      </c>
      <c r="E16" s="70" t="s">
        <v>24</v>
      </c>
      <c r="F16" s="70" t="s">
        <v>25</v>
      </c>
      <c r="G16" s="70" t="s">
        <v>22</v>
      </c>
      <c r="H16" s="70" t="s">
        <v>23</v>
      </c>
    </row>
    <row r="17" spans="1:8">
      <c r="A17" s="70" t="s">
        <v>8</v>
      </c>
      <c r="B17" s="70">
        <v>48</v>
      </c>
      <c r="C17" s="70">
        <v>79.599999999999994</v>
      </c>
      <c r="D17" s="70">
        <v>83</v>
      </c>
      <c r="E17" s="70" t="s">
        <v>24</v>
      </c>
      <c r="F17" s="70" t="s">
        <v>26</v>
      </c>
      <c r="G17" s="70" t="s">
        <v>22</v>
      </c>
      <c r="H17" s="70" t="s">
        <v>23</v>
      </c>
    </row>
    <row r="18" spans="1:8">
      <c r="A18" s="70" t="s">
        <v>8</v>
      </c>
      <c r="B18" s="70">
        <v>48</v>
      </c>
      <c r="C18" s="70">
        <v>83</v>
      </c>
      <c r="D18" s="70">
        <v>85</v>
      </c>
      <c r="E18" s="70" t="s">
        <v>24</v>
      </c>
      <c r="F18" s="70" t="s">
        <v>27</v>
      </c>
      <c r="G18" s="70" t="s">
        <v>22</v>
      </c>
      <c r="H18" s="70" t="s">
        <v>23</v>
      </c>
    </row>
    <row r="19" spans="1:8">
      <c r="A19" s="70" t="s">
        <v>8</v>
      </c>
      <c r="B19" s="70">
        <v>48</v>
      </c>
      <c r="C19" s="70">
        <v>85</v>
      </c>
      <c r="D19" s="70">
        <v>86</v>
      </c>
      <c r="E19" s="70" t="s">
        <v>24</v>
      </c>
      <c r="F19" s="70" t="s">
        <v>28</v>
      </c>
      <c r="G19" s="70" t="s">
        <v>22</v>
      </c>
      <c r="H19" s="70" t="s">
        <v>23</v>
      </c>
    </row>
    <row r="20" spans="1:8">
      <c r="A20" s="70" t="s">
        <v>8</v>
      </c>
      <c r="B20" s="70">
        <v>48</v>
      </c>
      <c r="C20" s="70">
        <v>86</v>
      </c>
      <c r="D20" s="70">
        <v>87.424999999999997</v>
      </c>
      <c r="E20" s="70" t="s">
        <v>29</v>
      </c>
      <c r="F20" s="70" t="s">
        <v>30</v>
      </c>
      <c r="G20" s="70" t="s">
        <v>22</v>
      </c>
      <c r="H20" s="70" t="s">
        <v>23</v>
      </c>
    </row>
    <row r="21" spans="1:8">
      <c r="A21" s="70" t="s">
        <v>8</v>
      </c>
      <c r="B21" s="70">
        <v>48</v>
      </c>
      <c r="C21" s="70">
        <v>87.424999999999997</v>
      </c>
      <c r="D21" s="70">
        <v>91</v>
      </c>
      <c r="E21" s="70" t="s">
        <v>31</v>
      </c>
      <c r="F21" s="70" t="s">
        <v>32</v>
      </c>
      <c r="G21" s="70" t="s">
        <v>22</v>
      </c>
      <c r="H21" s="70" t="s">
        <v>23</v>
      </c>
    </row>
    <row r="22" spans="1:8">
      <c r="A22" s="70" t="s">
        <v>8</v>
      </c>
      <c r="B22" s="70">
        <v>48</v>
      </c>
      <c r="C22" s="70">
        <v>91</v>
      </c>
      <c r="D22" s="70">
        <v>93</v>
      </c>
      <c r="E22" s="70" t="s">
        <v>31</v>
      </c>
      <c r="F22" s="70" t="s">
        <v>33</v>
      </c>
      <c r="G22" s="70" t="s">
        <v>22</v>
      </c>
      <c r="H22" s="70" t="s">
        <v>23</v>
      </c>
    </row>
    <row r="23" spans="1:8">
      <c r="A23" s="70" t="s">
        <v>8</v>
      </c>
      <c r="B23" s="70">
        <v>48</v>
      </c>
      <c r="C23" s="70">
        <v>93</v>
      </c>
      <c r="D23" s="70">
        <v>95</v>
      </c>
      <c r="E23" s="70" t="s">
        <v>31</v>
      </c>
      <c r="F23" s="70" t="s">
        <v>34</v>
      </c>
      <c r="G23" s="70" t="s">
        <v>22</v>
      </c>
      <c r="H23" s="70" t="s">
        <v>23</v>
      </c>
    </row>
    <row r="24" spans="1:8">
      <c r="A24" s="70" t="s">
        <v>8</v>
      </c>
      <c r="B24" s="70">
        <v>48</v>
      </c>
      <c r="C24" s="70">
        <v>95</v>
      </c>
      <c r="D24" s="70">
        <v>97.728999999999999</v>
      </c>
      <c r="E24" s="70" t="s">
        <v>35</v>
      </c>
      <c r="F24" s="70" t="s">
        <v>36</v>
      </c>
      <c r="G24" s="70" t="s">
        <v>22</v>
      </c>
      <c r="H24" s="70" t="s">
        <v>23</v>
      </c>
    </row>
    <row r="25" spans="1:8">
      <c r="A25" s="70" t="s">
        <v>8</v>
      </c>
      <c r="B25" s="70">
        <v>48</v>
      </c>
      <c r="C25" s="70">
        <v>97.728999999999999</v>
      </c>
      <c r="D25" s="70">
        <v>102</v>
      </c>
      <c r="E25" s="70" t="s">
        <v>37</v>
      </c>
      <c r="F25" s="70" t="s">
        <v>38</v>
      </c>
      <c r="G25" s="70" t="s">
        <v>22</v>
      </c>
      <c r="H25" s="70" t="s">
        <v>23</v>
      </c>
    </row>
    <row r="26" spans="1:8">
      <c r="A26" s="70" t="s">
        <v>8</v>
      </c>
      <c r="B26" s="70">
        <v>48</v>
      </c>
      <c r="C26" s="70">
        <v>102</v>
      </c>
      <c r="D26" s="70">
        <v>103</v>
      </c>
      <c r="E26" s="70" t="s">
        <v>37</v>
      </c>
      <c r="F26" s="70">
        <v>1031021</v>
      </c>
      <c r="G26" s="70" t="s">
        <v>22</v>
      </c>
      <c r="H26" s="70" t="s">
        <v>23</v>
      </c>
    </row>
    <row r="27" spans="1:8">
      <c r="A27" s="70" t="s">
        <v>8</v>
      </c>
      <c r="B27" s="70">
        <v>48</v>
      </c>
      <c r="C27" s="70">
        <v>103</v>
      </c>
      <c r="D27" s="70">
        <v>105.501</v>
      </c>
      <c r="E27" s="70" t="s">
        <v>37</v>
      </c>
      <c r="F27" s="70">
        <v>1051031</v>
      </c>
      <c r="G27" s="70" t="s">
        <v>22</v>
      </c>
      <c r="H27" s="70" t="s">
        <v>23</v>
      </c>
    </row>
    <row r="28" spans="1:8">
      <c r="A28" s="70" t="s">
        <v>8</v>
      </c>
      <c r="B28" s="70">
        <v>48</v>
      </c>
      <c r="C28" s="70">
        <v>105.501</v>
      </c>
      <c r="D28" s="70">
        <v>108.349</v>
      </c>
      <c r="E28" s="70" t="s">
        <v>37</v>
      </c>
      <c r="F28" s="70" t="s">
        <v>39</v>
      </c>
      <c r="G28" s="70" t="s">
        <v>22</v>
      </c>
      <c r="H28" s="70" t="s">
        <v>23</v>
      </c>
    </row>
    <row r="29" spans="1:8">
      <c r="A29" s="70" t="s">
        <v>8</v>
      </c>
      <c r="B29" s="70">
        <v>48</v>
      </c>
      <c r="C29" s="70">
        <v>108.349</v>
      </c>
      <c r="D29" s="70">
        <v>110</v>
      </c>
      <c r="E29" s="70" t="s">
        <v>40</v>
      </c>
      <c r="F29" s="70" t="s">
        <v>41</v>
      </c>
      <c r="G29" s="70" t="s">
        <v>22</v>
      </c>
      <c r="H29" s="70" t="s">
        <v>23</v>
      </c>
    </row>
    <row r="30" spans="1:8">
      <c r="A30" s="70" t="s">
        <v>8</v>
      </c>
      <c r="B30" s="70">
        <v>48</v>
      </c>
      <c r="C30" s="70">
        <v>110</v>
      </c>
      <c r="D30" s="70">
        <v>111</v>
      </c>
      <c r="E30" s="70" t="s">
        <v>42</v>
      </c>
      <c r="F30" s="70" t="s">
        <v>43</v>
      </c>
      <c r="G30" s="70" t="s">
        <v>22</v>
      </c>
      <c r="H30" s="70" t="s">
        <v>23</v>
      </c>
    </row>
    <row r="31" spans="1:8">
      <c r="A31" s="70" t="s">
        <v>8</v>
      </c>
      <c r="B31" s="70">
        <v>48</v>
      </c>
      <c r="C31" s="70">
        <v>111</v>
      </c>
      <c r="D31" s="70">
        <v>112</v>
      </c>
      <c r="E31" s="70" t="s">
        <v>42</v>
      </c>
      <c r="F31" s="70" t="s">
        <v>44</v>
      </c>
      <c r="G31" s="70" t="s">
        <v>22</v>
      </c>
      <c r="H31" s="70" t="s">
        <v>23</v>
      </c>
    </row>
    <row r="32" spans="1:8">
      <c r="A32" s="70" t="s">
        <v>8</v>
      </c>
      <c r="B32" s="70">
        <v>48</v>
      </c>
      <c r="C32" s="70">
        <v>112</v>
      </c>
      <c r="D32" s="70">
        <v>113.337</v>
      </c>
      <c r="E32" s="70" t="s">
        <v>42</v>
      </c>
      <c r="F32" s="70" t="s">
        <v>45</v>
      </c>
      <c r="G32" s="70" t="s">
        <v>22</v>
      </c>
      <c r="H32" s="70" t="s">
        <v>23</v>
      </c>
    </row>
    <row r="33" spans="1:8">
      <c r="A33" s="70" t="s">
        <v>8</v>
      </c>
      <c r="B33" s="70">
        <v>48</v>
      </c>
      <c r="C33" s="70">
        <v>113.337</v>
      </c>
      <c r="D33" s="70">
        <v>118.181</v>
      </c>
      <c r="E33" s="70" t="s">
        <v>42</v>
      </c>
      <c r="F33" s="70" t="s">
        <v>46</v>
      </c>
      <c r="G33" s="70" t="s">
        <v>22</v>
      </c>
      <c r="H33" s="70" t="s">
        <v>23</v>
      </c>
    </row>
    <row r="34" spans="1:8">
      <c r="A34" s="70" t="s">
        <v>8</v>
      </c>
      <c r="B34" s="70">
        <v>48</v>
      </c>
      <c r="C34" s="70">
        <v>118.181</v>
      </c>
      <c r="D34" s="70">
        <v>120</v>
      </c>
      <c r="E34" s="70" t="s">
        <v>47</v>
      </c>
      <c r="F34" s="70" t="s">
        <v>48</v>
      </c>
      <c r="G34" s="70" t="s">
        <v>22</v>
      </c>
      <c r="H34" s="70" t="s">
        <v>23</v>
      </c>
    </row>
    <row r="35" spans="1:8">
      <c r="A35" s="70" t="s">
        <v>8</v>
      </c>
      <c r="B35" s="70">
        <v>48</v>
      </c>
      <c r="C35" s="70">
        <v>120</v>
      </c>
      <c r="D35" s="70">
        <v>121</v>
      </c>
      <c r="E35" s="70" t="s">
        <v>49</v>
      </c>
      <c r="F35" s="70" t="s">
        <v>50</v>
      </c>
      <c r="G35" s="70" t="s">
        <v>22</v>
      </c>
      <c r="H35" s="70" t="s">
        <v>23</v>
      </c>
    </row>
    <row r="36" spans="1:8">
      <c r="A36" s="70" t="s">
        <v>8</v>
      </c>
      <c r="B36" s="70">
        <v>48</v>
      </c>
      <c r="C36" s="70">
        <v>121</v>
      </c>
      <c r="D36" s="70">
        <v>123</v>
      </c>
      <c r="E36" s="70" t="s">
        <v>49</v>
      </c>
      <c r="F36" s="70">
        <v>1231211</v>
      </c>
      <c r="G36" s="70" t="s">
        <v>22</v>
      </c>
      <c r="H36" s="70" t="s">
        <v>23</v>
      </c>
    </row>
    <row r="37" spans="1:8">
      <c r="A37" s="70" t="s">
        <v>8</v>
      </c>
      <c r="B37" s="70">
        <v>48</v>
      </c>
      <c r="C37" s="70">
        <v>123</v>
      </c>
      <c r="D37" s="70">
        <v>124</v>
      </c>
      <c r="E37" s="70" t="s">
        <v>49</v>
      </c>
      <c r="F37" s="70">
        <v>1241231</v>
      </c>
      <c r="G37" s="70" t="s">
        <v>22</v>
      </c>
      <c r="H37" s="70" t="s">
        <v>23</v>
      </c>
    </row>
    <row r="38" spans="1:8">
      <c r="A38" s="70" t="s">
        <v>8</v>
      </c>
      <c r="B38" s="70">
        <v>48</v>
      </c>
      <c r="C38" s="70">
        <v>124</v>
      </c>
      <c r="D38" s="70">
        <v>125</v>
      </c>
      <c r="E38" s="70" t="s">
        <v>49</v>
      </c>
      <c r="F38" s="70">
        <v>1251241</v>
      </c>
      <c r="G38" s="70" t="s">
        <v>22</v>
      </c>
      <c r="H38" s="70" t="s">
        <v>23</v>
      </c>
    </row>
    <row r="39" spans="1:8">
      <c r="A39" s="70" t="s">
        <v>8</v>
      </c>
      <c r="B39" s="70">
        <v>48</v>
      </c>
      <c r="C39" s="70">
        <v>125</v>
      </c>
      <c r="D39" s="70">
        <v>126</v>
      </c>
      <c r="E39" s="70" t="s">
        <v>49</v>
      </c>
      <c r="F39" s="70">
        <v>1261251</v>
      </c>
      <c r="G39" s="70" t="s">
        <v>22</v>
      </c>
      <c r="H39" s="70" t="s">
        <v>23</v>
      </c>
    </row>
    <row r="40" spans="1:8">
      <c r="A40" s="70" t="s">
        <v>8</v>
      </c>
      <c r="B40" s="70">
        <v>48</v>
      </c>
      <c r="C40" s="70">
        <v>126</v>
      </c>
      <c r="D40" s="70">
        <v>127.20099999999999</v>
      </c>
      <c r="E40" s="70" t="s">
        <v>49</v>
      </c>
      <c r="F40" s="70" t="s">
        <v>51</v>
      </c>
      <c r="G40" s="70" t="s">
        <v>22</v>
      </c>
      <c r="H40" s="70" t="s">
        <v>23</v>
      </c>
    </row>
    <row r="41" spans="1:8">
      <c r="A41" s="70" t="s">
        <v>8</v>
      </c>
      <c r="B41" s="70">
        <v>48</v>
      </c>
      <c r="C41" s="70">
        <v>127.20099999999999</v>
      </c>
      <c r="D41" s="70">
        <v>130</v>
      </c>
      <c r="E41" s="70" t="s">
        <v>49</v>
      </c>
      <c r="F41" s="70" t="s">
        <v>52</v>
      </c>
      <c r="G41" s="70" t="s">
        <v>22</v>
      </c>
      <c r="H41" s="70" t="s">
        <v>23</v>
      </c>
    </row>
    <row r="42" spans="1:8">
      <c r="A42" s="70" t="s">
        <v>8</v>
      </c>
      <c r="B42" s="70">
        <v>48</v>
      </c>
      <c r="C42" s="70">
        <v>130</v>
      </c>
      <c r="D42" s="70">
        <v>134</v>
      </c>
      <c r="E42" s="70" t="s">
        <v>49</v>
      </c>
      <c r="F42" s="70" t="s">
        <v>53</v>
      </c>
      <c r="G42" s="70" t="s">
        <v>22</v>
      </c>
      <c r="H42" s="70" t="s">
        <v>23</v>
      </c>
    </row>
    <row r="43" spans="1:8">
      <c r="A43" s="70" t="s">
        <v>8</v>
      </c>
      <c r="B43" s="70">
        <v>48</v>
      </c>
      <c r="C43" s="70">
        <v>134</v>
      </c>
      <c r="D43" s="70">
        <v>137.46600000000001</v>
      </c>
      <c r="E43" s="70" t="s">
        <v>54</v>
      </c>
      <c r="F43" s="70" t="s">
        <v>55</v>
      </c>
      <c r="G43" s="70" t="s">
        <v>22</v>
      </c>
      <c r="H43" s="70" t="s">
        <v>23</v>
      </c>
    </row>
    <row r="44" spans="1:8">
      <c r="A44" s="70" t="s">
        <v>8</v>
      </c>
      <c r="B44" s="70">
        <v>48</v>
      </c>
      <c r="C44" s="70">
        <v>137.46600000000001</v>
      </c>
      <c r="D44" s="70">
        <v>139</v>
      </c>
      <c r="E44" s="70" t="s">
        <v>56</v>
      </c>
      <c r="F44" s="70" t="s">
        <v>57</v>
      </c>
      <c r="G44" s="70" t="s">
        <v>22</v>
      </c>
      <c r="H44" s="70" t="s">
        <v>23</v>
      </c>
    </row>
    <row r="45" spans="1:8">
      <c r="A45" s="70" t="s">
        <v>8</v>
      </c>
      <c r="B45" s="70">
        <v>48</v>
      </c>
      <c r="C45" s="70">
        <v>139</v>
      </c>
      <c r="D45" s="70">
        <v>140</v>
      </c>
      <c r="E45" s="70" t="s">
        <v>56</v>
      </c>
      <c r="F45" s="70">
        <v>1401391</v>
      </c>
      <c r="G45" s="70" t="s">
        <v>22</v>
      </c>
      <c r="H45" s="70" t="s">
        <v>23</v>
      </c>
    </row>
    <row r="46" spans="1:8">
      <c r="A46" s="70" t="s">
        <v>8</v>
      </c>
      <c r="B46" s="70">
        <v>48</v>
      </c>
      <c r="C46" s="70">
        <v>140</v>
      </c>
      <c r="D46" s="70">
        <v>142</v>
      </c>
      <c r="E46" s="70" t="s">
        <v>56</v>
      </c>
      <c r="F46" s="70" t="s">
        <v>58</v>
      </c>
      <c r="G46" s="70" t="s">
        <v>22</v>
      </c>
      <c r="H46" s="70" t="s">
        <v>23</v>
      </c>
    </row>
    <row r="47" spans="1:8">
      <c r="A47" s="70" t="s">
        <v>8</v>
      </c>
      <c r="B47" s="70">
        <v>48</v>
      </c>
      <c r="C47" s="70">
        <v>142</v>
      </c>
      <c r="D47" s="70">
        <v>144</v>
      </c>
      <c r="E47" s="70" t="s">
        <v>56</v>
      </c>
      <c r="F47" s="70" t="s">
        <v>59</v>
      </c>
      <c r="G47" s="70" t="s">
        <v>22</v>
      </c>
      <c r="H47" s="70" t="s">
        <v>23</v>
      </c>
    </row>
    <row r="48" spans="1:8">
      <c r="A48" s="70" t="s">
        <v>8</v>
      </c>
      <c r="B48" s="70">
        <v>48</v>
      </c>
      <c r="C48" s="70">
        <v>144</v>
      </c>
      <c r="D48" s="70">
        <v>145.67599999999999</v>
      </c>
      <c r="E48" s="70" t="s">
        <v>56</v>
      </c>
      <c r="F48" s="70" t="s">
        <v>60</v>
      </c>
      <c r="G48" s="70" t="s">
        <v>22</v>
      </c>
      <c r="H48" s="70" t="s">
        <v>23</v>
      </c>
    </row>
    <row r="49" spans="1:8">
      <c r="A49" s="70" t="s">
        <v>8</v>
      </c>
      <c r="B49" s="70">
        <v>48</v>
      </c>
      <c r="C49" s="70">
        <v>145.67599999999999</v>
      </c>
      <c r="D49" s="70">
        <v>147</v>
      </c>
      <c r="E49" s="70" t="s">
        <v>61</v>
      </c>
      <c r="F49" s="70" t="s">
        <v>62</v>
      </c>
      <c r="G49" s="70" t="s">
        <v>22</v>
      </c>
      <c r="H49" s="70" t="s">
        <v>23</v>
      </c>
    </row>
    <row r="50" spans="1:8">
      <c r="A50" s="70" t="s">
        <v>8</v>
      </c>
      <c r="B50" s="70">
        <v>48</v>
      </c>
      <c r="C50" s="70">
        <v>147</v>
      </c>
      <c r="D50" s="70">
        <v>148</v>
      </c>
      <c r="E50" s="70" t="s">
        <v>63</v>
      </c>
      <c r="F50" s="70" t="s">
        <v>64</v>
      </c>
      <c r="G50" s="70" t="s">
        <v>22</v>
      </c>
      <c r="H50" s="70" t="s">
        <v>23</v>
      </c>
    </row>
    <row r="51" spans="1:8">
      <c r="A51" s="70" t="s">
        <v>8</v>
      </c>
      <c r="B51" s="70">
        <v>48</v>
      </c>
      <c r="C51" s="70">
        <v>148</v>
      </c>
      <c r="D51" s="70">
        <v>149</v>
      </c>
      <c r="E51" s="70" t="s">
        <v>63</v>
      </c>
      <c r="F51" s="70">
        <v>1491481</v>
      </c>
      <c r="G51" s="70" t="s">
        <v>22</v>
      </c>
      <c r="H51" s="70" t="s">
        <v>23</v>
      </c>
    </row>
    <row r="52" spans="1:8">
      <c r="A52" s="70" t="s">
        <v>8</v>
      </c>
      <c r="B52" s="70">
        <v>48</v>
      </c>
      <c r="C52" s="70">
        <v>149</v>
      </c>
      <c r="D52" s="70">
        <v>150</v>
      </c>
      <c r="E52" s="70" t="s">
        <v>63</v>
      </c>
      <c r="F52" s="70">
        <v>1501491</v>
      </c>
      <c r="G52" s="70" t="s">
        <v>22</v>
      </c>
      <c r="H52" s="70" t="s">
        <v>23</v>
      </c>
    </row>
    <row r="53" spans="1:8">
      <c r="A53" s="70" t="s">
        <v>8</v>
      </c>
      <c r="B53" s="70">
        <v>48</v>
      </c>
      <c r="C53" s="70">
        <v>150</v>
      </c>
      <c r="D53" s="70">
        <v>151.89099999999999</v>
      </c>
      <c r="E53" s="70" t="s">
        <v>63</v>
      </c>
      <c r="F53" s="70" t="s">
        <v>65</v>
      </c>
      <c r="G53" s="70" t="s">
        <v>22</v>
      </c>
      <c r="H53" s="70" t="s">
        <v>23</v>
      </c>
    </row>
    <row r="54" spans="1:8">
      <c r="A54" s="70" t="s">
        <v>8</v>
      </c>
      <c r="B54" s="70">
        <v>48</v>
      </c>
      <c r="C54" s="70">
        <v>151.89099999999999</v>
      </c>
      <c r="D54" s="70">
        <v>153</v>
      </c>
      <c r="E54" s="70" t="s">
        <v>66</v>
      </c>
      <c r="F54" s="70" t="s">
        <v>67</v>
      </c>
      <c r="G54" s="70" t="s">
        <v>22</v>
      </c>
      <c r="H54" s="70" t="s">
        <v>23</v>
      </c>
    </row>
    <row r="55" spans="1:8">
      <c r="A55" s="70" t="s">
        <v>8</v>
      </c>
      <c r="B55" s="70">
        <v>48</v>
      </c>
      <c r="C55" s="70">
        <v>153</v>
      </c>
      <c r="D55" s="70">
        <v>154</v>
      </c>
      <c r="E55" s="70" t="s">
        <v>68</v>
      </c>
      <c r="F55" s="70" t="s">
        <v>69</v>
      </c>
      <c r="G55" s="70" t="s">
        <v>22</v>
      </c>
      <c r="H55" s="70" t="s">
        <v>23</v>
      </c>
    </row>
    <row r="56" spans="1:8">
      <c r="A56" s="70" t="s">
        <v>8</v>
      </c>
      <c r="B56" s="70">
        <v>48</v>
      </c>
      <c r="C56" s="70">
        <v>154</v>
      </c>
      <c r="D56" s="70">
        <v>155</v>
      </c>
      <c r="E56" s="70" t="s">
        <v>68</v>
      </c>
      <c r="F56" s="70">
        <v>1551541</v>
      </c>
      <c r="G56" s="70" t="s">
        <v>22</v>
      </c>
      <c r="H56" s="70" t="s">
        <v>23</v>
      </c>
    </row>
    <row r="57" spans="1:8">
      <c r="A57" s="70" t="s">
        <v>8</v>
      </c>
      <c r="B57" s="70">
        <v>48</v>
      </c>
      <c r="C57" s="70">
        <v>155</v>
      </c>
      <c r="D57" s="70">
        <v>156</v>
      </c>
      <c r="E57" s="70" t="s">
        <v>68</v>
      </c>
      <c r="F57" s="70">
        <v>1561551</v>
      </c>
      <c r="G57" s="70" t="s">
        <v>22</v>
      </c>
      <c r="H57" s="70" t="s">
        <v>23</v>
      </c>
    </row>
    <row r="58" spans="1:8">
      <c r="A58" s="70" t="s">
        <v>8</v>
      </c>
      <c r="B58" s="70">
        <v>48</v>
      </c>
      <c r="C58" s="70">
        <v>156</v>
      </c>
      <c r="D58" s="70">
        <v>157</v>
      </c>
      <c r="E58" s="70" t="s">
        <v>68</v>
      </c>
      <c r="F58" s="70">
        <v>1571561</v>
      </c>
      <c r="G58" s="70" t="s">
        <v>22</v>
      </c>
      <c r="H58" s="70" t="s">
        <v>23</v>
      </c>
    </row>
    <row r="59" spans="1:8">
      <c r="A59" s="70" t="s">
        <v>8</v>
      </c>
      <c r="B59" s="70">
        <v>48</v>
      </c>
      <c r="C59" s="70">
        <v>157</v>
      </c>
      <c r="D59" s="70">
        <v>158</v>
      </c>
      <c r="E59" s="70" t="s">
        <v>68</v>
      </c>
      <c r="F59" s="70" t="s">
        <v>70</v>
      </c>
      <c r="G59" s="70" t="s">
        <v>22</v>
      </c>
      <c r="H59" s="70" t="s">
        <v>23</v>
      </c>
    </row>
    <row r="60" spans="1:8">
      <c r="A60" s="70" t="s">
        <v>8</v>
      </c>
      <c r="B60" s="70">
        <v>48</v>
      </c>
      <c r="C60" s="70">
        <v>158</v>
      </c>
      <c r="D60" s="70">
        <v>159</v>
      </c>
      <c r="E60" s="70" t="s">
        <v>71</v>
      </c>
      <c r="F60" s="70" t="s">
        <v>72</v>
      </c>
      <c r="G60" s="70" t="s">
        <v>22</v>
      </c>
      <c r="H60" s="70" t="s">
        <v>23</v>
      </c>
    </row>
    <row r="61" spans="1:8">
      <c r="A61" s="70" t="s">
        <v>8</v>
      </c>
      <c r="B61" s="70">
        <v>49</v>
      </c>
      <c r="C61" s="70">
        <v>146.81</v>
      </c>
      <c r="D61" s="70">
        <v>149.19999999999999</v>
      </c>
      <c r="E61" s="70" t="s">
        <v>73</v>
      </c>
      <c r="F61" s="70" t="s">
        <v>74</v>
      </c>
      <c r="G61" s="70" t="s">
        <v>75</v>
      </c>
      <c r="H61" s="70" t="s">
        <v>76</v>
      </c>
    </row>
    <row r="62" spans="1:8">
      <c r="A62" s="70" t="s">
        <v>8</v>
      </c>
      <c r="B62" s="70">
        <v>49</v>
      </c>
      <c r="C62" s="70">
        <v>149.19999999999999</v>
      </c>
      <c r="D62" s="70">
        <v>151.506</v>
      </c>
      <c r="E62" s="70" t="s">
        <v>77</v>
      </c>
      <c r="F62" s="70" t="s">
        <v>78</v>
      </c>
      <c r="G62" s="70" t="s">
        <v>75</v>
      </c>
      <c r="H62" s="70" t="s">
        <v>76</v>
      </c>
    </row>
    <row r="63" spans="1:8">
      <c r="A63" s="70" t="s">
        <v>8</v>
      </c>
      <c r="B63" s="70">
        <v>49</v>
      </c>
      <c r="C63" s="70">
        <v>151.506</v>
      </c>
      <c r="D63" s="70">
        <v>153.958</v>
      </c>
      <c r="E63" s="70" t="s">
        <v>79</v>
      </c>
      <c r="F63" s="70" t="s">
        <v>80</v>
      </c>
      <c r="G63" s="70" t="s">
        <v>75</v>
      </c>
      <c r="H63" s="70" t="s">
        <v>76</v>
      </c>
    </row>
    <row r="64" spans="1:8">
      <c r="A64" s="70" t="s">
        <v>8</v>
      </c>
      <c r="B64" s="70">
        <v>49</v>
      </c>
      <c r="C64" s="70">
        <v>159.25800000000001</v>
      </c>
      <c r="D64" s="70">
        <v>162</v>
      </c>
      <c r="E64" s="70" t="s">
        <v>81</v>
      </c>
      <c r="F64" s="70" t="s">
        <v>82</v>
      </c>
      <c r="G64" s="70" t="s">
        <v>75</v>
      </c>
      <c r="H64" s="70" t="s">
        <v>76</v>
      </c>
    </row>
    <row r="65" spans="1:8">
      <c r="A65" s="70" t="s">
        <v>8</v>
      </c>
      <c r="B65" s="70">
        <v>49</v>
      </c>
      <c r="C65" s="70">
        <v>162</v>
      </c>
      <c r="D65" s="70">
        <v>164.602</v>
      </c>
      <c r="E65" s="70" t="s">
        <v>83</v>
      </c>
      <c r="F65" s="70" t="s">
        <v>84</v>
      </c>
      <c r="G65" s="70" t="s">
        <v>75</v>
      </c>
      <c r="H65" s="70" t="s">
        <v>76</v>
      </c>
    </row>
    <row r="66" spans="1:8">
      <c r="A66" s="70" t="s">
        <v>8</v>
      </c>
      <c r="B66" s="70">
        <v>49</v>
      </c>
      <c r="C66" s="70">
        <v>164.602</v>
      </c>
      <c r="D66" s="70">
        <v>167.40199999999999</v>
      </c>
      <c r="E66" s="70" t="s">
        <v>85</v>
      </c>
      <c r="F66" s="70" t="s">
        <v>86</v>
      </c>
      <c r="G66" s="70" t="s">
        <v>75</v>
      </c>
      <c r="H66" s="70" t="s">
        <v>76</v>
      </c>
    </row>
    <row r="67" spans="1:8">
      <c r="A67" s="70" t="s">
        <v>8</v>
      </c>
      <c r="B67" s="70">
        <v>49</v>
      </c>
      <c r="C67" s="70">
        <v>168.51</v>
      </c>
      <c r="D67" s="70">
        <v>172</v>
      </c>
      <c r="E67" s="70" t="s">
        <v>87</v>
      </c>
      <c r="F67" s="70" t="s">
        <v>88</v>
      </c>
      <c r="G67" s="70" t="s">
        <v>75</v>
      </c>
      <c r="H67" s="70" t="s">
        <v>76</v>
      </c>
    </row>
    <row r="68" spans="1:8">
      <c r="A68" s="70" t="s">
        <v>8</v>
      </c>
      <c r="B68" s="70">
        <v>49</v>
      </c>
      <c r="C68" s="70">
        <v>172</v>
      </c>
      <c r="D68" s="70">
        <v>175</v>
      </c>
      <c r="E68" s="70" t="s">
        <v>89</v>
      </c>
      <c r="F68" s="70" t="s">
        <v>90</v>
      </c>
      <c r="G68" s="70" t="s">
        <v>75</v>
      </c>
      <c r="H68" s="70" t="s">
        <v>76</v>
      </c>
    </row>
    <row r="69" spans="1:8">
      <c r="A69" s="70" t="s">
        <v>8</v>
      </c>
      <c r="B69" s="70">
        <v>49</v>
      </c>
      <c r="C69" s="70">
        <v>175</v>
      </c>
      <c r="D69" s="70">
        <v>178.39</v>
      </c>
      <c r="E69" s="70" t="s">
        <v>91</v>
      </c>
      <c r="F69" s="70" t="s">
        <v>92</v>
      </c>
      <c r="G69" s="70" t="s">
        <v>75</v>
      </c>
      <c r="H69" s="70" t="s">
        <v>76</v>
      </c>
    </row>
    <row r="70" spans="1:8">
      <c r="A70" s="70" t="s">
        <v>8</v>
      </c>
      <c r="B70" s="70">
        <v>49</v>
      </c>
      <c r="C70" s="70">
        <v>178.39</v>
      </c>
      <c r="D70" s="70">
        <v>181</v>
      </c>
      <c r="E70" s="70" t="s">
        <v>93</v>
      </c>
      <c r="F70" s="70" t="s">
        <v>94</v>
      </c>
      <c r="G70" s="70" t="s">
        <v>75</v>
      </c>
      <c r="H70" s="70" t="s">
        <v>76</v>
      </c>
    </row>
    <row r="71" spans="1:8">
      <c r="A71" s="70" t="s">
        <v>8</v>
      </c>
      <c r="B71" s="70">
        <v>49</v>
      </c>
      <c r="C71" s="70">
        <v>181</v>
      </c>
      <c r="D71" s="70">
        <v>183</v>
      </c>
      <c r="E71" s="70" t="s">
        <v>95</v>
      </c>
      <c r="F71" s="70" t="s">
        <v>96</v>
      </c>
      <c r="G71" s="70" t="s">
        <v>75</v>
      </c>
      <c r="H71" s="70" t="s">
        <v>76</v>
      </c>
    </row>
    <row r="72" spans="1:8">
      <c r="A72" s="70" t="s">
        <v>8</v>
      </c>
      <c r="B72" s="70">
        <v>49</v>
      </c>
      <c r="C72" s="70">
        <v>183</v>
      </c>
      <c r="D72" s="70">
        <v>185</v>
      </c>
      <c r="E72" s="70" t="s">
        <v>95</v>
      </c>
      <c r="F72" s="70">
        <v>1831851</v>
      </c>
      <c r="G72" s="70" t="s">
        <v>75</v>
      </c>
      <c r="H72" s="70" t="s">
        <v>76</v>
      </c>
    </row>
    <row r="73" spans="1:8">
      <c r="A73" s="70" t="s">
        <v>8</v>
      </c>
      <c r="B73" s="70">
        <v>49</v>
      </c>
      <c r="C73" s="70">
        <v>185</v>
      </c>
      <c r="D73" s="70">
        <v>187.06899999999999</v>
      </c>
      <c r="E73" s="70" t="s">
        <v>95</v>
      </c>
      <c r="F73" s="70" t="s">
        <v>97</v>
      </c>
      <c r="G73" s="70" t="s">
        <v>75</v>
      </c>
      <c r="H73" s="70" t="s">
        <v>76</v>
      </c>
    </row>
    <row r="74" spans="1:8">
      <c r="A74" s="70" t="s">
        <v>8</v>
      </c>
      <c r="B74" s="70">
        <v>49</v>
      </c>
      <c r="C74" s="70">
        <v>192.523</v>
      </c>
      <c r="D74" s="70">
        <v>195</v>
      </c>
      <c r="E74" s="70" t="s">
        <v>98</v>
      </c>
      <c r="F74" s="70" t="s">
        <v>99</v>
      </c>
      <c r="G74" s="70" t="s">
        <v>75</v>
      </c>
      <c r="H74" s="70" t="s">
        <v>76</v>
      </c>
    </row>
    <row r="75" spans="1:8">
      <c r="A75" s="70" t="s">
        <v>8</v>
      </c>
      <c r="B75" s="70">
        <v>49</v>
      </c>
      <c r="C75" s="70">
        <v>195</v>
      </c>
      <c r="D75" s="70">
        <v>198.36</v>
      </c>
      <c r="E75" s="70" t="s">
        <v>100</v>
      </c>
      <c r="F75" s="70" t="s">
        <v>101</v>
      </c>
      <c r="G75" s="70" t="s">
        <v>75</v>
      </c>
      <c r="H75" s="70" t="s">
        <v>76</v>
      </c>
    </row>
    <row r="76" spans="1:8">
      <c r="A76" s="70" t="s">
        <v>8</v>
      </c>
      <c r="B76" s="70">
        <v>49</v>
      </c>
      <c r="C76" s="70">
        <v>198.36</v>
      </c>
      <c r="D76" s="70">
        <v>201</v>
      </c>
      <c r="E76" s="70" t="s">
        <v>100</v>
      </c>
      <c r="F76" s="70" t="s">
        <v>102</v>
      </c>
      <c r="G76" s="70" t="s">
        <v>75</v>
      </c>
      <c r="H76" s="70" t="s">
        <v>76</v>
      </c>
    </row>
    <row r="77" spans="1:8">
      <c r="A77" s="70" t="s">
        <v>8</v>
      </c>
      <c r="B77" s="70">
        <v>49</v>
      </c>
      <c r="C77" s="70">
        <v>201</v>
      </c>
      <c r="D77" s="70">
        <v>203.85400000000001</v>
      </c>
      <c r="E77" s="70" t="s">
        <v>103</v>
      </c>
      <c r="F77" s="70" t="s">
        <v>104</v>
      </c>
      <c r="G77" s="70" t="s">
        <v>75</v>
      </c>
      <c r="H77" s="70" t="s">
        <v>76</v>
      </c>
    </row>
    <row r="78" spans="1:8">
      <c r="A78" s="70" t="s">
        <v>8</v>
      </c>
      <c r="B78" s="70">
        <v>49</v>
      </c>
      <c r="C78" s="70">
        <v>208.61099999999999</v>
      </c>
      <c r="D78" s="70">
        <v>211</v>
      </c>
      <c r="E78" s="70" t="s">
        <v>105</v>
      </c>
      <c r="F78" s="70" t="s">
        <v>106</v>
      </c>
      <c r="G78" s="70" t="s">
        <v>75</v>
      </c>
      <c r="H78" s="70" t="s">
        <v>76</v>
      </c>
    </row>
    <row r="79" spans="1:8">
      <c r="A79" s="70" t="s">
        <v>8</v>
      </c>
      <c r="B79" s="70">
        <v>49</v>
      </c>
      <c r="C79" s="70">
        <v>211</v>
      </c>
      <c r="D79" s="70">
        <v>216</v>
      </c>
      <c r="E79" s="70" t="s">
        <v>107</v>
      </c>
      <c r="F79" s="70" t="s">
        <v>108</v>
      </c>
      <c r="G79" s="70" t="s">
        <v>75</v>
      </c>
      <c r="H79" s="70" t="s">
        <v>76</v>
      </c>
    </row>
    <row r="80" spans="1:8">
      <c r="A80" s="70" t="s">
        <v>8</v>
      </c>
      <c r="B80" s="70">
        <v>49</v>
      </c>
      <c r="C80" s="70">
        <v>216</v>
      </c>
      <c r="D80" s="70">
        <v>218.80799999999999</v>
      </c>
      <c r="E80" s="70" t="s">
        <v>107</v>
      </c>
      <c r="F80" s="70" t="s">
        <v>109</v>
      </c>
      <c r="G80" s="70" t="s">
        <v>75</v>
      </c>
      <c r="H80" s="70" t="s">
        <v>76</v>
      </c>
    </row>
    <row r="81" spans="1:8">
      <c r="A81" s="70" t="s">
        <v>8</v>
      </c>
      <c r="B81" s="70">
        <v>49</v>
      </c>
      <c r="C81" s="70">
        <v>218.80799999999999</v>
      </c>
      <c r="D81" s="70">
        <v>221</v>
      </c>
      <c r="E81" s="70" t="s">
        <v>110</v>
      </c>
      <c r="F81" s="70" t="s">
        <v>111</v>
      </c>
      <c r="G81" s="70" t="s">
        <v>75</v>
      </c>
      <c r="H81" s="70" t="s">
        <v>76</v>
      </c>
    </row>
    <row r="82" spans="1:8">
      <c r="A82" s="70" t="s">
        <v>8</v>
      </c>
      <c r="B82" s="70">
        <v>49</v>
      </c>
      <c r="C82" s="70">
        <v>221</v>
      </c>
      <c r="D82" s="70">
        <v>222</v>
      </c>
      <c r="E82" s="70" t="s">
        <v>112</v>
      </c>
      <c r="F82" s="70" t="s">
        <v>113</v>
      </c>
      <c r="G82" s="70" t="s">
        <v>75</v>
      </c>
      <c r="H82" s="70" t="s">
        <v>76</v>
      </c>
    </row>
    <row r="83" spans="1:8">
      <c r="A83" s="70" t="s">
        <v>8</v>
      </c>
      <c r="B83" s="70">
        <v>49</v>
      </c>
      <c r="C83" s="70">
        <v>222</v>
      </c>
      <c r="D83" s="70">
        <v>224</v>
      </c>
      <c r="E83" s="70" t="s">
        <v>112</v>
      </c>
      <c r="F83" s="70">
        <v>2222241</v>
      </c>
      <c r="G83" s="70" t="s">
        <v>75</v>
      </c>
      <c r="H83" s="70" t="s">
        <v>76</v>
      </c>
    </row>
    <row r="84" spans="1:8">
      <c r="A84" s="70" t="s">
        <v>8</v>
      </c>
      <c r="B84" s="70">
        <v>49</v>
      </c>
      <c r="C84" s="70">
        <v>224</v>
      </c>
      <c r="D84" s="70">
        <v>225</v>
      </c>
      <c r="E84" s="70" t="s">
        <v>112</v>
      </c>
      <c r="F84" s="70" t="s">
        <v>114</v>
      </c>
      <c r="G84" s="70" t="s">
        <v>75</v>
      </c>
      <c r="H84" s="70" t="s">
        <v>76</v>
      </c>
    </row>
    <row r="85" spans="1:8">
      <c r="A85" s="70" t="s">
        <v>8</v>
      </c>
      <c r="B85" s="70">
        <v>49</v>
      </c>
      <c r="C85" s="70">
        <v>225</v>
      </c>
      <c r="D85" s="70">
        <v>227</v>
      </c>
      <c r="E85" s="70" t="s">
        <v>115</v>
      </c>
      <c r="F85" s="70" t="s">
        <v>116</v>
      </c>
      <c r="G85" s="70" t="s">
        <v>75</v>
      </c>
      <c r="H85" s="70" t="s">
        <v>76</v>
      </c>
    </row>
    <row r="86" spans="1:8">
      <c r="A86" s="70" t="s">
        <v>8</v>
      </c>
      <c r="B86" s="70">
        <v>49</v>
      </c>
      <c r="C86" s="70">
        <v>227</v>
      </c>
      <c r="D86" s="70">
        <v>229.23699999999999</v>
      </c>
      <c r="E86" s="70" t="s">
        <v>117</v>
      </c>
      <c r="F86" s="70" t="s">
        <v>118</v>
      </c>
      <c r="G86" s="70" t="s">
        <v>75</v>
      </c>
      <c r="H86" s="70" t="s">
        <v>76</v>
      </c>
    </row>
    <row r="87" spans="1:8">
      <c r="A87" s="70" t="s">
        <v>8</v>
      </c>
      <c r="B87" s="70">
        <v>49</v>
      </c>
      <c r="C87" s="70">
        <v>229.23699999999999</v>
      </c>
      <c r="D87" s="70">
        <v>232</v>
      </c>
      <c r="E87" s="70" t="s">
        <v>119</v>
      </c>
      <c r="F87" s="70" t="s">
        <v>120</v>
      </c>
      <c r="G87" s="70" t="s">
        <v>75</v>
      </c>
      <c r="H87" s="70" t="s">
        <v>76</v>
      </c>
    </row>
    <row r="88" spans="1:8">
      <c r="A88" s="70" t="s">
        <v>8</v>
      </c>
      <c r="B88" s="70">
        <v>49</v>
      </c>
      <c r="C88" s="70">
        <v>232</v>
      </c>
      <c r="D88" s="70">
        <v>235</v>
      </c>
      <c r="E88" s="70" t="s">
        <v>121</v>
      </c>
      <c r="F88" s="70" t="s">
        <v>122</v>
      </c>
      <c r="G88" s="70" t="s">
        <v>75</v>
      </c>
      <c r="H88" s="70" t="s">
        <v>76</v>
      </c>
    </row>
    <row r="89" spans="1:8">
      <c r="A89" s="70" t="s">
        <v>8</v>
      </c>
      <c r="B89" s="70">
        <v>49</v>
      </c>
      <c r="C89" s="70">
        <v>235</v>
      </c>
      <c r="D89" s="70">
        <v>237.85</v>
      </c>
      <c r="E89" s="70" t="s">
        <v>121</v>
      </c>
      <c r="F89" s="70" t="s">
        <v>123</v>
      </c>
      <c r="G89" s="70" t="s">
        <v>75</v>
      </c>
      <c r="H89" s="70" t="s">
        <v>76</v>
      </c>
    </row>
    <row r="90" spans="1:8">
      <c r="A90" s="70" t="s">
        <v>8</v>
      </c>
      <c r="B90" s="70">
        <v>49</v>
      </c>
      <c r="C90" s="70">
        <v>237.85</v>
      </c>
      <c r="D90" s="70">
        <v>240.863</v>
      </c>
      <c r="E90" s="70" t="s">
        <v>124</v>
      </c>
      <c r="F90" s="70" t="s">
        <v>125</v>
      </c>
      <c r="G90" s="70" t="s">
        <v>75</v>
      </c>
      <c r="H90" s="70" t="s">
        <v>76</v>
      </c>
    </row>
    <row r="91" spans="1:8">
      <c r="A91" s="70" t="s">
        <v>8</v>
      </c>
      <c r="B91" s="70">
        <v>49</v>
      </c>
      <c r="C91" s="70">
        <v>240.863</v>
      </c>
      <c r="D91" s="70">
        <v>248.12</v>
      </c>
      <c r="E91" s="70" t="s">
        <v>126</v>
      </c>
      <c r="F91" s="70" t="s">
        <v>127</v>
      </c>
      <c r="G91" s="70" t="s">
        <v>75</v>
      </c>
      <c r="H91" s="70" t="s">
        <v>76</v>
      </c>
    </row>
    <row r="92" spans="1:8">
      <c r="A92" s="70" t="s">
        <v>8</v>
      </c>
      <c r="B92" s="70">
        <v>49</v>
      </c>
      <c r="C92" s="70">
        <v>248.12</v>
      </c>
      <c r="D92" s="70">
        <v>253.60300000000001</v>
      </c>
      <c r="E92" s="70" t="s">
        <v>126</v>
      </c>
      <c r="F92" s="70" t="s">
        <v>128</v>
      </c>
      <c r="G92" s="70" t="s">
        <v>75</v>
      </c>
      <c r="H92" s="70" t="s">
        <v>76</v>
      </c>
    </row>
    <row r="93" spans="1:8">
      <c r="A93" s="70" t="s">
        <v>8</v>
      </c>
      <c r="B93" s="70">
        <v>53</v>
      </c>
      <c r="C93" s="70">
        <v>108.72799999999999</v>
      </c>
      <c r="D93" s="70">
        <v>110.502</v>
      </c>
      <c r="E93" s="70" t="s">
        <v>129</v>
      </c>
      <c r="F93" s="70" t="s">
        <v>130</v>
      </c>
      <c r="G93" s="70" t="s">
        <v>131</v>
      </c>
      <c r="H93" s="70" t="s">
        <v>132</v>
      </c>
    </row>
    <row r="94" spans="1:8">
      <c r="A94" s="70" t="s">
        <v>8</v>
      </c>
      <c r="B94" s="70">
        <v>53</v>
      </c>
      <c r="C94" s="70">
        <v>110.502</v>
      </c>
      <c r="D94" s="70">
        <v>111.78700000000001</v>
      </c>
      <c r="E94" s="70" t="s">
        <v>129</v>
      </c>
      <c r="F94" s="70" t="s">
        <v>133</v>
      </c>
      <c r="G94" s="70" t="s">
        <v>131</v>
      </c>
      <c r="H94" s="70" t="s">
        <v>132</v>
      </c>
    </row>
    <row r="95" spans="1:8">
      <c r="A95" s="70" t="s">
        <v>8</v>
      </c>
      <c r="B95" s="70">
        <v>53</v>
      </c>
      <c r="C95" s="70">
        <v>111.78700000000001</v>
      </c>
      <c r="D95" s="70">
        <v>113</v>
      </c>
      <c r="E95" s="70" t="s">
        <v>129</v>
      </c>
      <c r="F95" s="70">
        <v>1131122</v>
      </c>
      <c r="G95" s="70" t="s">
        <v>131</v>
      </c>
      <c r="H95" s="70" t="s">
        <v>132</v>
      </c>
    </row>
    <row r="96" spans="1:8">
      <c r="A96" s="70" t="s">
        <v>8</v>
      </c>
      <c r="B96" s="70">
        <v>53</v>
      </c>
      <c r="C96" s="70">
        <v>113</v>
      </c>
      <c r="D96" s="70">
        <v>114</v>
      </c>
      <c r="E96" s="70" t="s">
        <v>129</v>
      </c>
      <c r="F96" s="70" t="s">
        <v>134</v>
      </c>
      <c r="G96" s="70" t="s">
        <v>131</v>
      </c>
      <c r="H96" s="70" t="s">
        <v>132</v>
      </c>
    </row>
    <row r="97" spans="1:8">
      <c r="A97" s="70" t="s">
        <v>8</v>
      </c>
      <c r="B97" s="70">
        <v>53</v>
      </c>
      <c r="C97" s="70">
        <v>114</v>
      </c>
      <c r="D97" s="70">
        <v>115</v>
      </c>
      <c r="E97" s="70" t="s">
        <v>13</v>
      </c>
      <c r="F97" s="70" t="s">
        <v>135</v>
      </c>
      <c r="G97" s="70" t="s">
        <v>131</v>
      </c>
      <c r="H97" s="70" t="s">
        <v>132</v>
      </c>
    </row>
    <row r="98" spans="1:8">
      <c r="A98" s="70" t="s">
        <v>8</v>
      </c>
      <c r="B98" s="70">
        <v>53</v>
      </c>
      <c r="C98" s="70">
        <v>115</v>
      </c>
      <c r="D98" s="70">
        <v>116.72499999999999</v>
      </c>
      <c r="E98" s="70" t="s">
        <v>15</v>
      </c>
      <c r="F98" s="70" t="s">
        <v>136</v>
      </c>
      <c r="G98" s="70" t="s">
        <v>131</v>
      </c>
      <c r="H98" s="70" t="s">
        <v>132</v>
      </c>
    </row>
    <row r="99" spans="1:8">
      <c r="A99" s="70" t="s">
        <v>8</v>
      </c>
      <c r="B99" s="70">
        <v>53</v>
      </c>
      <c r="C99" s="70">
        <v>116.72499999999999</v>
      </c>
      <c r="D99" s="70">
        <v>118</v>
      </c>
      <c r="E99" s="70" t="s">
        <v>15</v>
      </c>
      <c r="F99" s="70">
        <v>1181172</v>
      </c>
      <c r="G99" s="70" t="s">
        <v>131</v>
      </c>
      <c r="H99" s="70" t="s">
        <v>132</v>
      </c>
    </row>
    <row r="100" spans="1:8">
      <c r="A100" s="70" t="s">
        <v>8</v>
      </c>
      <c r="B100" s="70">
        <v>53</v>
      </c>
      <c r="C100" s="70">
        <v>118</v>
      </c>
      <c r="D100" s="70">
        <v>119</v>
      </c>
      <c r="E100" s="70" t="s">
        <v>15</v>
      </c>
      <c r="F100" s="70">
        <v>1191182</v>
      </c>
      <c r="G100" s="70" t="s">
        <v>131</v>
      </c>
      <c r="H100" s="70" t="s">
        <v>132</v>
      </c>
    </row>
    <row r="101" spans="1:8">
      <c r="A101" s="70" t="s">
        <v>8</v>
      </c>
      <c r="B101" s="70">
        <v>53</v>
      </c>
      <c r="C101" s="70">
        <v>119</v>
      </c>
      <c r="D101" s="70">
        <v>120</v>
      </c>
      <c r="E101" s="70" t="s">
        <v>15</v>
      </c>
      <c r="F101" s="70">
        <v>1201192</v>
      </c>
      <c r="G101" s="70" t="s">
        <v>131</v>
      </c>
      <c r="H101" s="70" t="s">
        <v>132</v>
      </c>
    </row>
    <row r="102" spans="1:8">
      <c r="A102" s="70" t="s">
        <v>8</v>
      </c>
      <c r="B102" s="70">
        <v>53</v>
      </c>
      <c r="C102" s="70">
        <v>120</v>
      </c>
      <c r="D102" s="70">
        <v>121</v>
      </c>
      <c r="E102" s="70" t="s">
        <v>15</v>
      </c>
      <c r="F102" s="70" t="s">
        <v>137</v>
      </c>
      <c r="G102" s="70" t="s">
        <v>131</v>
      </c>
      <c r="H102" s="70" t="s">
        <v>132</v>
      </c>
    </row>
    <row r="103" spans="1:8">
      <c r="A103" s="70" t="s">
        <v>8</v>
      </c>
      <c r="B103" s="70">
        <v>53</v>
      </c>
      <c r="C103" s="70">
        <v>121</v>
      </c>
      <c r="D103" s="70">
        <v>122.66</v>
      </c>
      <c r="E103" s="70" t="s">
        <v>18</v>
      </c>
      <c r="F103" s="70" t="s">
        <v>138</v>
      </c>
      <c r="G103" s="70" t="s">
        <v>131</v>
      </c>
      <c r="H103" s="70" t="s">
        <v>132</v>
      </c>
    </row>
    <row r="104" spans="1:8">
      <c r="A104" s="70" t="s">
        <v>8</v>
      </c>
      <c r="B104" s="70">
        <v>53</v>
      </c>
      <c r="C104" s="70">
        <v>122.66</v>
      </c>
      <c r="D104" s="70">
        <v>123.645</v>
      </c>
      <c r="E104" s="70" t="s">
        <v>139</v>
      </c>
      <c r="F104" s="70" t="s">
        <v>140</v>
      </c>
      <c r="G104" s="70" t="s">
        <v>131</v>
      </c>
      <c r="H104" s="70" t="s">
        <v>132</v>
      </c>
    </row>
    <row r="105" spans="1:8">
      <c r="A105" s="70" t="s">
        <v>8</v>
      </c>
      <c r="B105" s="70">
        <v>53</v>
      </c>
      <c r="C105" s="70">
        <v>123.645</v>
      </c>
      <c r="D105" s="70">
        <v>125</v>
      </c>
      <c r="E105" s="70" t="s">
        <v>139</v>
      </c>
      <c r="F105" s="70" t="s">
        <v>141</v>
      </c>
      <c r="G105" s="70" t="s">
        <v>131</v>
      </c>
      <c r="H105" s="70" t="s">
        <v>132</v>
      </c>
    </row>
    <row r="106" spans="1:8">
      <c r="A106" s="70" t="s">
        <v>8</v>
      </c>
      <c r="B106" s="70">
        <v>53</v>
      </c>
      <c r="C106" s="70">
        <v>123.645</v>
      </c>
      <c r="D106" s="70">
        <v>125</v>
      </c>
      <c r="E106" s="70" t="s">
        <v>139</v>
      </c>
      <c r="F106" s="70" t="s">
        <v>142</v>
      </c>
      <c r="G106" s="70" t="s">
        <v>131</v>
      </c>
      <c r="H106" s="70" t="s">
        <v>132</v>
      </c>
    </row>
    <row r="107" spans="1:8">
      <c r="A107" s="70" t="s">
        <v>8</v>
      </c>
      <c r="B107" s="70">
        <v>53</v>
      </c>
      <c r="C107" s="70">
        <v>125</v>
      </c>
      <c r="D107" s="70">
        <v>126.363</v>
      </c>
      <c r="E107" s="70" t="s">
        <v>139</v>
      </c>
      <c r="F107" s="70" t="s">
        <v>143</v>
      </c>
      <c r="G107" s="70" t="s">
        <v>131</v>
      </c>
      <c r="H107" s="70" t="s">
        <v>132</v>
      </c>
    </row>
    <row r="108" spans="1:8">
      <c r="A108" s="70" t="s">
        <v>8</v>
      </c>
      <c r="B108" s="70">
        <v>53</v>
      </c>
      <c r="C108" s="70">
        <v>125</v>
      </c>
      <c r="D108" s="70">
        <v>126.291</v>
      </c>
      <c r="E108" s="70" t="s">
        <v>139</v>
      </c>
      <c r="F108" s="70" t="s">
        <v>144</v>
      </c>
      <c r="G108" s="70" t="s">
        <v>131</v>
      </c>
      <c r="H108" s="70" t="s">
        <v>132</v>
      </c>
    </row>
    <row r="109" spans="1:8">
      <c r="A109" s="70" t="s">
        <v>8</v>
      </c>
      <c r="B109" s="70">
        <v>53</v>
      </c>
      <c r="C109" s="70">
        <v>126.291</v>
      </c>
      <c r="D109" s="70">
        <v>127.45699999999999</v>
      </c>
      <c r="E109" s="70" t="s">
        <v>145</v>
      </c>
      <c r="F109" s="70" t="s">
        <v>146</v>
      </c>
      <c r="G109" s="70" t="s">
        <v>131</v>
      </c>
      <c r="H109" s="70" t="s">
        <v>132</v>
      </c>
    </row>
    <row r="110" spans="1:8">
      <c r="A110" s="70" t="s">
        <v>8</v>
      </c>
      <c r="B110" s="70">
        <v>53</v>
      </c>
      <c r="C110" s="70">
        <v>126.363</v>
      </c>
      <c r="D110" s="70">
        <v>127.46</v>
      </c>
      <c r="E110" s="70" t="s">
        <v>145</v>
      </c>
      <c r="F110" s="70" t="s">
        <v>147</v>
      </c>
      <c r="G110" s="70" t="s">
        <v>131</v>
      </c>
      <c r="H110" s="70" t="s">
        <v>132</v>
      </c>
    </row>
    <row r="111" spans="1:8">
      <c r="A111" s="70" t="s">
        <v>8</v>
      </c>
      <c r="B111" s="70">
        <v>54</v>
      </c>
      <c r="C111" s="70">
        <v>65.075999999999993</v>
      </c>
      <c r="D111" s="70">
        <v>66.77</v>
      </c>
      <c r="E111" s="70" t="s">
        <v>145</v>
      </c>
      <c r="F111" s="70" t="s">
        <v>148</v>
      </c>
      <c r="G111" s="70" t="s">
        <v>149</v>
      </c>
      <c r="H111" s="70" t="s">
        <v>11</v>
      </c>
    </row>
    <row r="112" spans="1:8">
      <c r="A112" s="70" t="s">
        <v>8</v>
      </c>
      <c r="B112" s="70">
        <v>54</v>
      </c>
      <c r="C112" s="70">
        <v>65.135000000000005</v>
      </c>
      <c r="D112" s="70">
        <v>65.304000000000002</v>
      </c>
      <c r="E112" s="70" t="s">
        <v>145</v>
      </c>
      <c r="F112" s="70" t="s">
        <v>150</v>
      </c>
      <c r="G112" s="70" t="s">
        <v>149</v>
      </c>
      <c r="H112" s="70" t="s">
        <v>11</v>
      </c>
    </row>
    <row r="113" spans="1:8">
      <c r="A113" s="70" t="s">
        <v>8</v>
      </c>
      <c r="B113" s="70">
        <v>54</v>
      </c>
      <c r="C113" s="70">
        <v>65.304000000000002</v>
      </c>
      <c r="D113" s="70">
        <v>66.319000000000003</v>
      </c>
      <c r="E113" s="70" t="s">
        <v>151</v>
      </c>
      <c r="F113" s="70" t="s">
        <v>152</v>
      </c>
      <c r="G113" s="70" t="s">
        <v>149</v>
      </c>
      <c r="H113" s="70" t="s">
        <v>132</v>
      </c>
    </row>
    <row r="114" spans="1:8">
      <c r="A114" s="70" t="s">
        <v>8</v>
      </c>
      <c r="B114" s="70">
        <v>54</v>
      </c>
      <c r="C114" s="70">
        <v>66.77</v>
      </c>
      <c r="D114" s="70">
        <v>68.722999999999999</v>
      </c>
      <c r="E114" s="70" t="s">
        <v>153</v>
      </c>
      <c r="F114" s="70" t="s">
        <v>154</v>
      </c>
      <c r="G114" s="70" t="s">
        <v>149</v>
      </c>
      <c r="H114" s="70" t="s">
        <v>11</v>
      </c>
    </row>
    <row r="115" spans="1:8">
      <c r="A115" s="70" t="s">
        <v>8</v>
      </c>
      <c r="B115" s="70">
        <v>54</v>
      </c>
      <c r="C115" s="70">
        <v>68.722999999999999</v>
      </c>
      <c r="D115" s="70">
        <v>70</v>
      </c>
      <c r="E115" s="70" t="s">
        <v>153</v>
      </c>
      <c r="F115" s="70" t="s">
        <v>155</v>
      </c>
      <c r="G115" s="70" t="s">
        <v>149</v>
      </c>
      <c r="H115" s="70" t="s">
        <v>11</v>
      </c>
    </row>
    <row r="116" spans="1:8">
      <c r="A116" s="70" t="s">
        <v>8</v>
      </c>
      <c r="B116" s="70">
        <v>54</v>
      </c>
      <c r="C116" s="70">
        <v>70</v>
      </c>
      <c r="D116" s="70">
        <v>71</v>
      </c>
      <c r="E116" s="70" t="s">
        <v>153</v>
      </c>
      <c r="F116" s="70" t="s">
        <v>156</v>
      </c>
      <c r="G116" s="70" t="s">
        <v>149</v>
      </c>
      <c r="H116" s="70" t="s">
        <v>11</v>
      </c>
    </row>
    <row r="117" spans="1:8">
      <c r="A117" s="70" t="s">
        <v>8</v>
      </c>
      <c r="B117" s="70">
        <v>54</v>
      </c>
      <c r="C117" s="70">
        <v>71</v>
      </c>
      <c r="D117" s="70">
        <v>71.887</v>
      </c>
      <c r="E117" s="70" t="s">
        <v>153</v>
      </c>
      <c r="F117" s="70" t="s">
        <v>157</v>
      </c>
      <c r="G117" s="70" t="s">
        <v>149</v>
      </c>
      <c r="H117" s="70" t="s">
        <v>11</v>
      </c>
    </row>
    <row r="118" spans="1:8">
      <c r="A118" s="70" t="s">
        <v>8</v>
      </c>
      <c r="B118" s="70">
        <v>54</v>
      </c>
      <c r="C118" s="70">
        <v>71.887</v>
      </c>
      <c r="D118" s="70">
        <v>73</v>
      </c>
      <c r="E118" s="70" t="s">
        <v>153</v>
      </c>
      <c r="F118" s="70" t="s">
        <v>158</v>
      </c>
      <c r="G118" s="70" t="s">
        <v>149</v>
      </c>
      <c r="H118" s="70" t="s">
        <v>11</v>
      </c>
    </row>
    <row r="119" spans="1:8">
      <c r="A119" s="70" t="s">
        <v>8</v>
      </c>
      <c r="B119" s="70">
        <v>54</v>
      </c>
      <c r="C119" s="70">
        <v>73</v>
      </c>
      <c r="D119" s="70">
        <v>74</v>
      </c>
      <c r="E119" s="70" t="s">
        <v>153</v>
      </c>
      <c r="F119" s="70" t="s">
        <v>159</v>
      </c>
      <c r="G119" s="70" t="s">
        <v>149</v>
      </c>
      <c r="H119" s="70" t="s">
        <v>11</v>
      </c>
    </row>
    <row r="120" spans="1:8">
      <c r="A120" s="70" t="s">
        <v>8</v>
      </c>
      <c r="B120" s="70">
        <v>54</v>
      </c>
      <c r="C120" s="70">
        <v>74</v>
      </c>
      <c r="D120" s="70">
        <v>75.120999999999995</v>
      </c>
      <c r="E120" s="70" t="s">
        <v>160</v>
      </c>
      <c r="F120" s="70" t="s">
        <v>161</v>
      </c>
      <c r="G120" s="70" t="s">
        <v>149</v>
      </c>
      <c r="H120" s="70" t="s">
        <v>11</v>
      </c>
    </row>
    <row r="121" spans="1:8">
      <c r="A121" s="70" t="s">
        <v>8</v>
      </c>
      <c r="B121" s="70">
        <v>54</v>
      </c>
      <c r="C121" s="70">
        <v>75.120999999999995</v>
      </c>
      <c r="D121" s="70">
        <v>78.584999999999994</v>
      </c>
      <c r="E121" s="70" t="s">
        <v>162</v>
      </c>
      <c r="F121" s="70" t="s">
        <v>163</v>
      </c>
      <c r="G121" s="70" t="s">
        <v>149</v>
      </c>
      <c r="H121" s="70" t="s">
        <v>11</v>
      </c>
    </row>
    <row r="122" spans="1:8">
      <c r="A122" s="70" t="s">
        <v>8</v>
      </c>
      <c r="B122" s="70">
        <v>54</v>
      </c>
      <c r="C122" s="70">
        <v>78.584999999999994</v>
      </c>
      <c r="D122" s="70">
        <v>81.918999999999997</v>
      </c>
      <c r="E122" s="70" t="s">
        <v>162</v>
      </c>
      <c r="F122" s="70" t="s">
        <v>164</v>
      </c>
      <c r="G122" s="70" t="s">
        <v>149</v>
      </c>
      <c r="H122" s="70" t="s">
        <v>11</v>
      </c>
    </row>
    <row r="123" spans="1:8">
      <c r="A123" s="70" t="s">
        <v>8</v>
      </c>
      <c r="B123" s="70">
        <v>54</v>
      </c>
      <c r="C123" s="70">
        <v>81.918999999999997</v>
      </c>
      <c r="D123" s="70">
        <v>83</v>
      </c>
      <c r="E123" s="70" t="s">
        <v>165</v>
      </c>
      <c r="F123" s="70" t="s">
        <v>166</v>
      </c>
      <c r="G123" s="70" t="s">
        <v>149</v>
      </c>
      <c r="H123" s="70" t="s">
        <v>11</v>
      </c>
    </row>
    <row r="124" spans="1:8">
      <c r="A124" s="70" t="s">
        <v>8</v>
      </c>
      <c r="B124" s="70">
        <v>54</v>
      </c>
      <c r="C124" s="70">
        <v>83</v>
      </c>
      <c r="D124" s="70">
        <v>84</v>
      </c>
      <c r="E124" s="70" t="s">
        <v>167</v>
      </c>
      <c r="F124" s="70" t="s">
        <v>168</v>
      </c>
      <c r="G124" s="70" t="s">
        <v>149</v>
      </c>
      <c r="H124" s="70" t="s">
        <v>11</v>
      </c>
    </row>
    <row r="125" spans="1:8">
      <c r="A125" s="70" t="s">
        <v>8</v>
      </c>
      <c r="B125" s="70">
        <v>54</v>
      </c>
      <c r="C125" s="70">
        <v>84</v>
      </c>
      <c r="D125" s="70">
        <v>85</v>
      </c>
      <c r="E125" s="70" t="s">
        <v>167</v>
      </c>
      <c r="F125" s="70" t="s">
        <v>169</v>
      </c>
      <c r="G125" s="70" t="s">
        <v>149</v>
      </c>
      <c r="H125" s="70" t="s">
        <v>11</v>
      </c>
    </row>
    <row r="126" spans="1:8">
      <c r="A126" s="70" t="s">
        <v>8</v>
      </c>
      <c r="B126" s="70">
        <v>54</v>
      </c>
      <c r="C126" s="70">
        <v>85</v>
      </c>
      <c r="D126" s="70">
        <v>86.436000000000007</v>
      </c>
      <c r="E126" s="70" t="s">
        <v>167</v>
      </c>
      <c r="F126" s="70" t="s">
        <v>170</v>
      </c>
      <c r="G126" s="70" t="s">
        <v>149</v>
      </c>
      <c r="H126" s="70" t="s">
        <v>11</v>
      </c>
    </row>
    <row r="127" spans="1:8">
      <c r="A127" s="70" t="s">
        <v>8</v>
      </c>
      <c r="B127" s="70">
        <v>54</v>
      </c>
      <c r="C127" s="70">
        <v>86.436000000000007</v>
      </c>
      <c r="D127" s="70">
        <v>89</v>
      </c>
      <c r="E127" s="70" t="s">
        <v>167</v>
      </c>
      <c r="F127" s="70" t="s">
        <v>171</v>
      </c>
      <c r="G127" s="70" t="s">
        <v>149</v>
      </c>
      <c r="H127" s="70" t="s">
        <v>11</v>
      </c>
    </row>
    <row r="128" spans="1:8">
      <c r="A128" s="70" t="s">
        <v>8</v>
      </c>
      <c r="B128" s="70">
        <v>54</v>
      </c>
      <c r="C128" s="70">
        <v>89</v>
      </c>
      <c r="D128" s="70">
        <v>91.953000000000003</v>
      </c>
      <c r="E128" s="70" t="s">
        <v>167</v>
      </c>
      <c r="F128" s="70" t="s">
        <v>172</v>
      </c>
      <c r="G128" s="70" t="s">
        <v>149</v>
      </c>
      <c r="H128" s="70" t="s">
        <v>11</v>
      </c>
    </row>
    <row r="129" spans="1:8">
      <c r="A129" s="70" t="s">
        <v>8</v>
      </c>
      <c r="B129" s="70">
        <v>54</v>
      </c>
      <c r="C129" s="70">
        <v>91.953000000000003</v>
      </c>
      <c r="D129" s="70">
        <v>94</v>
      </c>
      <c r="E129" s="70" t="s">
        <v>167</v>
      </c>
      <c r="F129" s="70" t="s">
        <v>173</v>
      </c>
      <c r="G129" s="70" t="s">
        <v>149</v>
      </c>
      <c r="H129" s="70" t="s">
        <v>11</v>
      </c>
    </row>
    <row r="130" spans="1:8">
      <c r="A130" s="70" t="s">
        <v>8</v>
      </c>
      <c r="B130" s="70">
        <v>54</v>
      </c>
      <c r="C130" s="70">
        <v>94</v>
      </c>
      <c r="D130" s="70">
        <v>95</v>
      </c>
      <c r="E130" s="70" t="s">
        <v>167</v>
      </c>
      <c r="F130" s="70" t="s">
        <v>174</v>
      </c>
      <c r="G130" s="70" t="s">
        <v>149</v>
      </c>
      <c r="H130" s="70" t="s">
        <v>11</v>
      </c>
    </row>
    <row r="131" spans="1:8">
      <c r="A131" s="70" t="s">
        <v>8</v>
      </c>
      <c r="B131" s="70">
        <v>54</v>
      </c>
      <c r="C131" s="70">
        <v>95</v>
      </c>
      <c r="D131" s="70">
        <v>96</v>
      </c>
      <c r="E131" s="70" t="s">
        <v>167</v>
      </c>
      <c r="F131" s="70" t="s">
        <v>175</v>
      </c>
      <c r="G131" s="70" t="s">
        <v>149</v>
      </c>
      <c r="H131" s="70" t="s">
        <v>11</v>
      </c>
    </row>
    <row r="132" spans="1:8">
      <c r="A132" s="70" t="s">
        <v>8</v>
      </c>
      <c r="B132" s="70">
        <v>54</v>
      </c>
      <c r="C132" s="70">
        <v>96</v>
      </c>
      <c r="D132" s="70">
        <v>97.254999999999995</v>
      </c>
      <c r="E132" s="70" t="s">
        <v>167</v>
      </c>
      <c r="F132" s="70" t="s">
        <v>176</v>
      </c>
      <c r="G132" s="70" t="s">
        <v>149</v>
      </c>
      <c r="H132" s="70" t="s">
        <v>11</v>
      </c>
    </row>
    <row r="133" spans="1:8">
      <c r="A133" s="70" t="s">
        <v>8</v>
      </c>
      <c r="B133" s="70">
        <v>54</v>
      </c>
      <c r="C133" s="70">
        <v>97.254999999999995</v>
      </c>
      <c r="D133" s="70">
        <v>99</v>
      </c>
      <c r="E133" s="70" t="s">
        <v>167</v>
      </c>
      <c r="F133" s="70" t="s">
        <v>177</v>
      </c>
      <c r="G133" s="70" t="s">
        <v>149</v>
      </c>
      <c r="H133" s="70" t="s">
        <v>11</v>
      </c>
    </row>
    <row r="134" spans="1:8">
      <c r="A134" s="70" t="s">
        <v>8</v>
      </c>
      <c r="B134" s="70">
        <v>54</v>
      </c>
      <c r="C134" s="70">
        <v>99</v>
      </c>
      <c r="D134" s="70">
        <v>100</v>
      </c>
      <c r="E134" s="70" t="s">
        <v>167</v>
      </c>
      <c r="F134" s="70" t="s">
        <v>178</v>
      </c>
      <c r="G134" s="70" t="s">
        <v>149</v>
      </c>
      <c r="H134" s="70" t="s">
        <v>11</v>
      </c>
    </row>
    <row r="135" spans="1:8">
      <c r="A135" s="70" t="s">
        <v>8</v>
      </c>
      <c r="B135" s="70">
        <v>54</v>
      </c>
      <c r="C135" s="70">
        <v>100</v>
      </c>
      <c r="D135" s="70">
        <v>101.925</v>
      </c>
      <c r="E135" s="70" t="s">
        <v>167</v>
      </c>
      <c r="F135" s="70" t="s">
        <v>179</v>
      </c>
      <c r="G135" s="70" t="s">
        <v>149</v>
      </c>
      <c r="H135" s="70" t="s">
        <v>11</v>
      </c>
    </row>
    <row r="136" spans="1:8">
      <c r="A136" s="70" t="s">
        <v>8</v>
      </c>
      <c r="B136" s="70">
        <v>54</v>
      </c>
      <c r="C136" s="70">
        <v>101.925</v>
      </c>
      <c r="D136" s="70">
        <v>104</v>
      </c>
      <c r="E136" s="70" t="s">
        <v>180</v>
      </c>
      <c r="F136" s="70" t="s">
        <v>181</v>
      </c>
      <c r="G136" s="70" t="s">
        <v>149</v>
      </c>
      <c r="H136" s="70" t="s">
        <v>11</v>
      </c>
    </row>
    <row r="137" spans="1:8">
      <c r="A137" s="70" t="s">
        <v>8</v>
      </c>
      <c r="B137" s="70">
        <v>54</v>
      </c>
      <c r="C137" s="70">
        <v>104</v>
      </c>
      <c r="D137" s="70">
        <v>104.845</v>
      </c>
      <c r="E137" s="70" t="s">
        <v>182</v>
      </c>
      <c r="F137" s="70" t="s">
        <v>183</v>
      </c>
      <c r="G137" s="70" t="s">
        <v>149</v>
      </c>
      <c r="H137" s="70" t="s">
        <v>11</v>
      </c>
    </row>
    <row r="138" spans="1:8">
      <c r="A138" s="70" t="s">
        <v>8</v>
      </c>
      <c r="B138" s="70">
        <v>54</v>
      </c>
      <c r="C138" s="70">
        <v>104.845</v>
      </c>
      <c r="D138" s="70">
        <v>106.456</v>
      </c>
      <c r="E138" s="70" t="s">
        <v>182</v>
      </c>
      <c r="F138" s="70" t="s">
        <v>184</v>
      </c>
      <c r="G138" s="70" t="s">
        <v>149</v>
      </c>
      <c r="H138" s="70" t="s">
        <v>11</v>
      </c>
    </row>
    <row r="139" spans="1:8">
      <c r="A139" s="70" t="s">
        <v>8</v>
      </c>
      <c r="B139" s="70">
        <v>54</v>
      </c>
      <c r="C139" s="70">
        <v>106.456</v>
      </c>
      <c r="D139" s="70">
        <v>108.30500000000001</v>
      </c>
      <c r="E139" s="70" t="s">
        <v>185</v>
      </c>
      <c r="F139" s="70" t="s">
        <v>186</v>
      </c>
      <c r="G139" s="70" t="s">
        <v>149</v>
      </c>
      <c r="H139" s="70" t="s">
        <v>11</v>
      </c>
    </row>
    <row r="140" spans="1:8">
      <c r="A140" s="70" t="s">
        <v>8</v>
      </c>
      <c r="B140" s="70">
        <v>54</v>
      </c>
      <c r="C140" s="70">
        <v>106.456</v>
      </c>
      <c r="D140" s="70">
        <v>108.30500000000001</v>
      </c>
      <c r="E140" s="70" t="s">
        <v>185</v>
      </c>
      <c r="F140" s="70" t="s">
        <v>187</v>
      </c>
      <c r="G140" s="70" t="s">
        <v>149</v>
      </c>
      <c r="H140" s="70" t="s">
        <v>11</v>
      </c>
    </row>
    <row r="141" spans="1:8">
      <c r="A141" s="70" t="s">
        <v>8</v>
      </c>
      <c r="B141" s="70">
        <v>54</v>
      </c>
      <c r="C141" s="70">
        <v>108.30500000000001</v>
      </c>
      <c r="D141" s="70">
        <v>108.72799999999999</v>
      </c>
      <c r="E141" s="70" t="s">
        <v>188</v>
      </c>
      <c r="F141" s="70" t="s">
        <v>189</v>
      </c>
      <c r="G141" s="70" t="s">
        <v>149</v>
      </c>
      <c r="H141" s="70" t="s">
        <v>11</v>
      </c>
    </row>
    <row r="142" spans="1:8">
      <c r="A142" s="70" t="s">
        <v>8</v>
      </c>
      <c r="B142" s="70">
        <v>55</v>
      </c>
      <c r="C142" s="70">
        <v>76.257999999999996</v>
      </c>
      <c r="D142" s="70">
        <v>78</v>
      </c>
      <c r="E142" s="70" t="s">
        <v>20</v>
      </c>
      <c r="F142" s="70" t="s">
        <v>190</v>
      </c>
      <c r="G142" s="70" t="s">
        <v>191</v>
      </c>
      <c r="H142" s="70" t="s">
        <v>23</v>
      </c>
    </row>
    <row r="143" spans="1:8">
      <c r="A143" s="70" t="s">
        <v>8</v>
      </c>
      <c r="B143" s="70">
        <v>55</v>
      </c>
      <c r="C143" s="70">
        <v>78</v>
      </c>
      <c r="D143" s="70">
        <v>79.599999999999994</v>
      </c>
      <c r="E143" s="70" t="s">
        <v>24</v>
      </c>
      <c r="F143" s="70" t="s">
        <v>192</v>
      </c>
      <c r="G143" s="70" t="s">
        <v>191</v>
      </c>
      <c r="H143" s="70" t="s">
        <v>23</v>
      </c>
    </row>
    <row r="144" spans="1:8">
      <c r="A144" s="70" t="s">
        <v>8</v>
      </c>
      <c r="B144" s="70">
        <v>55</v>
      </c>
      <c r="C144" s="70">
        <v>79.599999999999994</v>
      </c>
      <c r="D144" s="70">
        <v>83</v>
      </c>
      <c r="E144" s="70" t="s">
        <v>24</v>
      </c>
      <c r="F144" s="70" t="s">
        <v>193</v>
      </c>
      <c r="G144" s="70" t="s">
        <v>191</v>
      </c>
      <c r="H144" s="70" t="s">
        <v>23</v>
      </c>
    </row>
    <row r="145" spans="1:8">
      <c r="A145" s="70" t="s">
        <v>8</v>
      </c>
      <c r="B145" s="70">
        <v>55</v>
      </c>
      <c r="C145" s="70">
        <v>83</v>
      </c>
      <c r="D145" s="70">
        <v>85</v>
      </c>
      <c r="E145" s="70" t="s">
        <v>24</v>
      </c>
      <c r="F145" s="70" t="s">
        <v>194</v>
      </c>
      <c r="G145" s="70" t="s">
        <v>191</v>
      </c>
      <c r="H145" s="70" t="s">
        <v>23</v>
      </c>
    </row>
    <row r="146" spans="1:8">
      <c r="A146" s="70" t="s">
        <v>8</v>
      </c>
      <c r="B146" s="70">
        <v>55</v>
      </c>
      <c r="C146" s="70">
        <v>85</v>
      </c>
      <c r="D146" s="70">
        <v>86</v>
      </c>
      <c r="E146" s="70" t="s">
        <v>24</v>
      </c>
      <c r="F146" s="70" t="s">
        <v>195</v>
      </c>
      <c r="G146" s="70" t="s">
        <v>191</v>
      </c>
      <c r="H146" s="70" t="s">
        <v>23</v>
      </c>
    </row>
    <row r="147" spans="1:8">
      <c r="A147" s="70" t="s">
        <v>8</v>
      </c>
      <c r="B147" s="70">
        <v>55</v>
      </c>
      <c r="C147" s="70">
        <v>86</v>
      </c>
      <c r="D147" s="70">
        <v>87.424999999999997</v>
      </c>
      <c r="E147" s="70" t="s">
        <v>29</v>
      </c>
      <c r="F147" s="70" t="s">
        <v>196</v>
      </c>
      <c r="G147" s="70" t="s">
        <v>191</v>
      </c>
      <c r="H147" s="70" t="s">
        <v>23</v>
      </c>
    </row>
    <row r="148" spans="1:8">
      <c r="A148" s="70" t="s">
        <v>8</v>
      </c>
      <c r="B148" s="70">
        <v>55</v>
      </c>
      <c r="C148" s="70">
        <v>87.424999999999997</v>
      </c>
      <c r="D148" s="70">
        <v>91</v>
      </c>
      <c r="E148" s="70" t="s">
        <v>31</v>
      </c>
      <c r="F148" s="70" t="s">
        <v>197</v>
      </c>
      <c r="G148" s="70" t="s">
        <v>191</v>
      </c>
      <c r="H148" s="70" t="s">
        <v>23</v>
      </c>
    </row>
    <row r="149" spans="1:8">
      <c r="A149" s="70" t="s">
        <v>8</v>
      </c>
      <c r="B149" s="70">
        <v>55</v>
      </c>
      <c r="C149" s="70">
        <v>91</v>
      </c>
      <c r="D149" s="70">
        <v>93</v>
      </c>
      <c r="E149" s="70" t="s">
        <v>31</v>
      </c>
      <c r="F149" s="70" t="s">
        <v>198</v>
      </c>
      <c r="G149" s="70" t="s">
        <v>191</v>
      </c>
      <c r="H149" s="70" t="s">
        <v>23</v>
      </c>
    </row>
    <row r="150" spans="1:8">
      <c r="A150" s="70" t="s">
        <v>8</v>
      </c>
      <c r="B150" s="70">
        <v>55</v>
      </c>
      <c r="C150" s="70">
        <v>93</v>
      </c>
      <c r="D150" s="70">
        <v>95</v>
      </c>
      <c r="E150" s="70" t="s">
        <v>31</v>
      </c>
      <c r="F150" s="70" t="s">
        <v>199</v>
      </c>
      <c r="G150" s="70" t="s">
        <v>191</v>
      </c>
      <c r="H150" s="70" t="s">
        <v>23</v>
      </c>
    </row>
    <row r="151" spans="1:8">
      <c r="A151" s="70" t="s">
        <v>8</v>
      </c>
      <c r="B151" s="70">
        <v>55</v>
      </c>
      <c r="C151" s="70">
        <v>95</v>
      </c>
      <c r="D151" s="70">
        <v>97.728999999999999</v>
      </c>
      <c r="E151" s="70" t="s">
        <v>35</v>
      </c>
      <c r="F151" s="70" t="s">
        <v>200</v>
      </c>
      <c r="G151" s="70" t="s">
        <v>191</v>
      </c>
      <c r="H151" s="70" t="s">
        <v>23</v>
      </c>
    </row>
    <row r="152" spans="1:8">
      <c r="A152" s="70" t="s">
        <v>8</v>
      </c>
      <c r="B152" s="70">
        <v>55</v>
      </c>
      <c r="C152" s="70">
        <v>97.728999999999999</v>
      </c>
      <c r="D152" s="70">
        <v>102</v>
      </c>
      <c r="E152" s="70" t="s">
        <v>37</v>
      </c>
      <c r="F152" s="70" t="s">
        <v>201</v>
      </c>
      <c r="G152" s="70" t="s">
        <v>191</v>
      </c>
      <c r="H152" s="70" t="s">
        <v>23</v>
      </c>
    </row>
    <row r="153" spans="1:8">
      <c r="A153" s="70" t="s">
        <v>8</v>
      </c>
      <c r="B153" s="70">
        <v>55</v>
      </c>
      <c r="C153" s="70">
        <v>102</v>
      </c>
      <c r="D153" s="70">
        <v>103</v>
      </c>
      <c r="E153" s="70" t="s">
        <v>37</v>
      </c>
      <c r="F153" s="70">
        <v>1031022</v>
      </c>
      <c r="G153" s="70" t="s">
        <v>191</v>
      </c>
      <c r="H153" s="70" t="s">
        <v>23</v>
      </c>
    </row>
    <row r="154" spans="1:8">
      <c r="A154" s="70" t="s">
        <v>8</v>
      </c>
      <c r="B154" s="70">
        <v>55</v>
      </c>
      <c r="C154" s="70">
        <v>103</v>
      </c>
      <c r="D154" s="70">
        <v>105.501</v>
      </c>
      <c r="E154" s="70" t="s">
        <v>37</v>
      </c>
      <c r="F154" s="70">
        <v>1051032</v>
      </c>
      <c r="G154" s="70" t="s">
        <v>191</v>
      </c>
      <c r="H154" s="70" t="s">
        <v>23</v>
      </c>
    </row>
    <row r="155" spans="1:8">
      <c r="A155" s="70" t="s">
        <v>8</v>
      </c>
      <c r="B155" s="70">
        <v>55</v>
      </c>
      <c r="C155" s="70">
        <v>105.501</v>
      </c>
      <c r="D155" s="70">
        <v>108.349</v>
      </c>
      <c r="E155" s="70" t="s">
        <v>37</v>
      </c>
      <c r="F155" s="70" t="s">
        <v>202</v>
      </c>
      <c r="G155" s="70" t="s">
        <v>191</v>
      </c>
      <c r="H155" s="70" t="s">
        <v>23</v>
      </c>
    </row>
    <row r="156" spans="1:8">
      <c r="A156" s="70" t="s">
        <v>8</v>
      </c>
      <c r="B156" s="70">
        <v>55</v>
      </c>
      <c r="C156" s="70">
        <v>108.349</v>
      </c>
      <c r="D156" s="70">
        <v>110</v>
      </c>
      <c r="E156" s="70" t="s">
        <v>40</v>
      </c>
      <c r="F156" s="70" t="s">
        <v>203</v>
      </c>
      <c r="G156" s="70" t="s">
        <v>191</v>
      </c>
      <c r="H156" s="70" t="s">
        <v>23</v>
      </c>
    </row>
    <row r="157" spans="1:8">
      <c r="A157" s="70" t="s">
        <v>8</v>
      </c>
      <c r="B157" s="70">
        <v>55</v>
      </c>
      <c r="C157" s="70">
        <v>110</v>
      </c>
      <c r="D157" s="70">
        <v>111</v>
      </c>
      <c r="E157" s="70" t="s">
        <v>42</v>
      </c>
      <c r="F157" s="70" t="s">
        <v>204</v>
      </c>
      <c r="G157" s="70" t="s">
        <v>191</v>
      </c>
      <c r="H157" s="70" t="s">
        <v>23</v>
      </c>
    </row>
    <row r="158" spans="1:8">
      <c r="A158" s="70" t="s">
        <v>8</v>
      </c>
      <c r="B158" s="70">
        <v>55</v>
      </c>
      <c r="C158" s="70">
        <v>111</v>
      </c>
      <c r="D158" s="70">
        <v>112</v>
      </c>
      <c r="E158" s="70" t="s">
        <v>42</v>
      </c>
      <c r="F158" s="70" t="s">
        <v>205</v>
      </c>
      <c r="G158" s="70" t="s">
        <v>191</v>
      </c>
      <c r="H158" s="70" t="s">
        <v>23</v>
      </c>
    </row>
    <row r="159" spans="1:8">
      <c r="A159" s="70" t="s">
        <v>8</v>
      </c>
      <c r="B159" s="70">
        <v>55</v>
      </c>
      <c r="C159" s="70">
        <v>112</v>
      </c>
      <c r="D159" s="70">
        <v>113.337</v>
      </c>
      <c r="E159" s="70" t="s">
        <v>42</v>
      </c>
      <c r="F159" s="70" t="s">
        <v>206</v>
      </c>
      <c r="G159" s="70" t="s">
        <v>191</v>
      </c>
      <c r="H159" s="70" t="s">
        <v>23</v>
      </c>
    </row>
    <row r="160" spans="1:8">
      <c r="A160" s="70" t="s">
        <v>8</v>
      </c>
      <c r="B160" s="70">
        <v>55</v>
      </c>
      <c r="C160" s="70">
        <v>113.337</v>
      </c>
      <c r="D160" s="70">
        <v>118.181</v>
      </c>
      <c r="E160" s="70" t="s">
        <v>42</v>
      </c>
      <c r="F160" s="70" t="s">
        <v>207</v>
      </c>
      <c r="G160" s="70" t="s">
        <v>191</v>
      </c>
      <c r="H160" s="70" t="s">
        <v>23</v>
      </c>
    </row>
    <row r="161" spans="1:8">
      <c r="A161" s="70" t="s">
        <v>8</v>
      </c>
      <c r="B161" s="70">
        <v>55</v>
      </c>
      <c r="C161" s="70">
        <v>118.181</v>
      </c>
      <c r="D161" s="70">
        <v>120</v>
      </c>
      <c r="E161" s="70" t="s">
        <v>47</v>
      </c>
      <c r="F161" s="70" t="s">
        <v>208</v>
      </c>
      <c r="G161" s="70" t="s">
        <v>191</v>
      </c>
      <c r="H161" s="70" t="s">
        <v>23</v>
      </c>
    </row>
    <row r="162" spans="1:8">
      <c r="A162" s="70" t="s">
        <v>8</v>
      </c>
      <c r="B162" s="70">
        <v>55</v>
      </c>
      <c r="C162" s="70">
        <v>120</v>
      </c>
      <c r="D162" s="70">
        <v>121</v>
      </c>
      <c r="E162" s="70" t="s">
        <v>49</v>
      </c>
      <c r="F162" s="70" t="s">
        <v>209</v>
      </c>
      <c r="G162" s="70" t="s">
        <v>191</v>
      </c>
      <c r="H162" s="70" t="s">
        <v>23</v>
      </c>
    </row>
    <row r="163" spans="1:8">
      <c r="A163" s="70" t="s">
        <v>8</v>
      </c>
      <c r="B163" s="70">
        <v>55</v>
      </c>
      <c r="C163" s="70">
        <v>121</v>
      </c>
      <c r="D163" s="70">
        <v>123</v>
      </c>
      <c r="E163" s="70" t="s">
        <v>49</v>
      </c>
      <c r="F163" s="70">
        <v>1231212</v>
      </c>
      <c r="G163" s="70" t="s">
        <v>191</v>
      </c>
      <c r="H163" s="70" t="s">
        <v>23</v>
      </c>
    </row>
    <row r="164" spans="1:8">
      <c r="A164" s="70" t="s">
        <v>8</v>
      </c>
      <c r="B164" s="70">
        <v>55</v>
      </c>
      <c r="C164" s="70">
        <v>123</v>
      </c>
      <c r="D164" s="70">
        <v>124</v>
      </c>
      <c r="E164" s="70" t="s">
        <v>49</v>
      </c>
      <c r="F164" s="70">
        <v>1241232</v>
      </c>
      <c r="G164" s="70" t="s">
        <v>191</v>
      </c>
      <c r="H164" s="70" t="s">
        <v>23</v>
      </c>
    </row>
    <row r="165" spans="1:8">
      <c r="A165" s="70" t="s">
        <v>8</v>
      </c>
      <c r="B165" s="70">
        <v>55</v>
      </c>
      <c r="C165" s="70">
        <v>124</v>
      </c>
      <c r="D165" s="70">
        <v>125</v>
      </c>
      <c r="E165" s="70" t="s">
        <v>49</v>
      </c>
      <c r="F165" s="70">
        <v>1251242</v>
      </c>
      <c r="G165" s="70" t="s">
        <v>191</v>
      </c>
      <c r="H165" s="70" t="s">
        <v>23</v>
      </c>
    </row>
    <row r="166" spans="1:8">
      <c r="A166" s="70" t="s">
        <v>8</v>
      </c>
      <c r="B166" s="70">
        <v>55</v>
      </c>
      <c r="C166" s="70">
        <v>125</v>
      </c>
      <c r="D166" s="70">
        <v>126</v>
      </c>
      <c r="E166" s="70" t="s">
        <v>49</v>
      </c>
      <c r="F166" s="70">
        <v>1261252</v>
      </c>
      <c r="G166" s="70" t="s">
        <v>191</v>
      </c>
      <c r="H166" s="70" t="s">
        <v>23</v>
      </c>
    </row>
    <row r="167" spans="1:8">
      <c r="A167" s="70" t="s">
        <v>8</v>
      </c>
      <c r="B167" s="70">
        <v>55</v>
      </c>
      <c r="C167" s="70">
        <v>126</v>
      </c>
      <c r="D167" s="70">
        <v>127.20099999999999</v>
      </c>
      <c r="E167" s="70" t="s">
        <v>49</v>
      </c>
      <c r="F167" s="70" t="s">
        <v>210</v>
      </c>
      <c r="G167" s="70" t="s">
        <v>191</v>
      </c>
      <c r="H167" s="70" t="s">
        <v>23</v>
      </c>
    </row>
    <row r="168" spans="1:8">
      <c r="A168" s="70" t="s">
        <v>8</v>
      </c>
      <c r="B168" s="70">
        <v>55</v>
      </c>
      <c r="C168" s="70">
        <v>127.20099999999999</v>
      </c>
      <c r="D168" s="70">
        <v>130</v>
      </c>
      <c r="E168" s="70" t="s">
        <v>49</v>
      </c>
      <c r="F168" s="70" t="s">
        <v>211</v>
      </c>
      <c r="G168" s="70" t="s">
        <v>191</v>
      </c>
      <c r="H168" s="70" t="s">
        <v>23</v>
      </c>
    </row>
    <row r="169" spans="1:8">
      <c r="A169" s="70" t="s">
        <v>8</v>
      </c>
      <c r="B169" s="70">
        <v>55</v>
      </c>
      <c r="C169" s="70">
        <v>130</v>
      </c>
      <c r="D169" s="70">
        <v>134</v>
      </c>
      <c r="E169" s="70" t="s">
        <v>49</v>
      </c>
      <c r="F169" s="70" t="s">
        <v>212</v>
      </c>
      <c r="G169" s="70" t="s">
        <v>191</v>
      </c>
      <c r="H169" s="70" t="s">
        <v>23</v>
      </c>
    </row>
    <row r="170" spans="1:8">
      <c r="A170" s="70" t="s">
        <v>8</v>
      </c>
      <c r="B170" s="70">
        <v>55</v>
      </c>
      <c r="C170" s="70">
        <v>134</v>
      </c>
      <c r="D170" s="70">
        <v>137.46600000000001</v>
      </c>
      <c r="E170" s="70" t="s">
        <v>54</v>
      </c>
      <c r="F170" s="70" t="s">
        <v>213</v>
      </c>
      <c r="G170" s="70" t="s">
        <v>191</v>
      </c>
      <c r="H170" s="70" t="s">
        <v>23</v>
      </c>
    </row>
    <row r="171" spans="1:8">
      <c r="A171" s="70" t="s">
        <v>8</v>
      </c>
      <c r="B171" s="70">
        <v>55</v>
      </c>
      <c r="C171" s="70">
        <v>137.46600000000001</v>
      </c>
      <c r="D171" s="70">
        <v>139</v>
      </c>
      <c r="E171" s="70" t="s">
        <v>56</v>
      </c>
      <c r="F171" s="70" t="s">
        <v>214</v>
      </c>
      <c r="G171" s="70" t="s">
        <v>191</v>
      </c>
      <c r="H171" s="70" t="s">
        <v>23</v>
      </c>
    </row>
    <row r="172" spans="1:8">
      <c r="A172" s="70" t="s">
        <v>8</v>
      </c>
      <c r="B172" s="70">
        <v>55</v>
      </c>
      <c r="C172" s="70">
        <v>139</v>
      </c>
      <c r="D172" s="70">
        <v>140</v>
      </c>
      <c r="E172" s="70" t="s">
        <v>56</v>
      </c>
      <c r="F172" s="70">
        <v>1401392</v>
      </c>
      <c r="G172" s="70" t="s">
        <v>191</v>
      </c>
      <c r="H172" s="70" t="s">
        <v>23</v>
      </c>
    </row>
    <row r="173" spans="1:8">
      <c r="A173" s="70" t="s">
        <v>8</v>
      </c>
      <c r="B173" s="70">
        <v>55</v>
      </c>
      <c r="C173" s="70">
        <v>140</v>
      </c>
      <c r="D173" s="70">
        <v>142</v>
      </c>
      <c r="E173" s="70" t="s">
        <v>56</v>
      </c>
      <c r="F173" s="70" t="s">
        <v>215</v>
      </c>
      <c r="G173" s="70" t="s">
        <v>191</v>
      </c>
      <c r="H173" s="70" t="s">
        <v>23</v>
      </c>
    </row>
    <row r="174" spans="1:8">
      <c r="A174" s="70" t="s">
        <v>8</v>
      </c>
      <c r="B174" s="70">
        <v>55</v>
      </c>
      <c r="C174" s="70">
        <v>142</v>
      </c>
      <c r="D174" s="70">
        <v>144</v>
      </c>
      <c r="E174" s="70" t="s">
        <v>56</v>
      </c>
      <c r="F174" s="70" t="s">
        <v>216</v>
      </c>
      <c r="G174" s="70" t="s">
        <v>191</v>
      </c>
      <c r="H174" s="70" t="s">
        <v>23</v>
      </c>
    </row>
    <row r="175" spans="1:8">
      <c r="A175" s="70" t="s">
        <v>8</v>
      </c>
      <c r="B175" s="70">
        <v>55</v>
      </c>
      <c r="C175" s="70">
        <v>144</v>
      </c>
      <c r="D175" s="70">
        <v>145.67599999999999</v>
      </c>
      <c r="E175" s="70" t="s">
        <v>56</v>
      </c>
      <c r="F175" s="70" t="s">
        <v>217</v>
      </c>
      <c r="G175" s="70" t="s">
        <v>191</v>
      </c>
      <c r="H175" s="70" t="s">
        <v>23</v>
      </c>
    </row>
    <row r="176" spans="1:8">
      <c r="A176" s="70" t="s">
        <v>8</v>
      </c>
      <c r="B176" s="70">
        <v>55</v>
      </c>
      <c r="C176" s="70">
        <v>145.67599999999999</v>
      </c>
      <c r="D176" s="70">
        <v>147</v>
      </c>
      <c r="E176" s="70" t="s">
        <v>61</v>
      </c>
      <c r="F176" s="70" t="s">
        <v>218</v>
      </c>
      <c r="G176" s="70" t="s">
        <v>191</v>
      </c>
      <c r="H176" s="70" t="s">
        <v>23</v>
      </c>
    </row>
    <row r="177" spans="1:8">
      <c r="A177" s="70" t="s">
        <v>8</v>
      </c>
      <c r="B177" s="70">
        <v>55</v>
      </c>
      <c r="C177" s="70">
        <v>147</v>
      </c>
      <c r="D177" s="70">
        <v>148</v>
      </c>
      <c r="E177" s="70" t="s">
        <v>63</v>
      </c>
      <c r="F177" s="70" t="s">
        <v>219</v>
      </c>
      <c r="G177" s="70" t="s">
        <v>191</v>
      </c>
      <c r="H177" s="70" t="s">
        <v>23</v>
      </c>
    </row>
    <row r="178" spans="1:8">
      <c r="A178" s="70" t="s">
        <v>8</v>
      </c>
      <c r="B178" s="70">
        <v>55</v>
      </c>
      <c r="C178" s="70">
        <v>148</v>
      </c>
      <c r="D178" s="70">
        <v>149</v>
      </c>
      <c r="E178" s="70" t="s">
        <v>63</v>
      </c>
      <c r="F178" s="70">
        <v>1491482</v>
      </c>
      <c r="G178" s="70" t="s">
        <v>191</v>
      </c>
      <c r="H178" s="70" t="s">
        <v>23</v>
      </c>
    </row>
    <row r="179" spans="1:8">
      <c r="A179" s="70" t="s">
        <v>8</v>
      </c>
      <c r="B179" s="70">
        <v>55</v>
      </c>
      <c r="C179" s="70">
        <v>149</v>
      </c>
      <c r="D179" s="70">
        <v>150</v>
      </c>
      <c r="E179" s="70" t="s">
        <v>63</v>
      </c>
      <c r="F179" s="70">
        <v>1501492</v>
      </c>
      <c r="G179" s="70" t="s">
        <v>191</v>
      </c>
      <c r="H179" s="70" t="s">
        <v>23</v>
      </c>
    </row>
    <row r="180" spans="1:8">
      <c r="A180" s="70" t="s">
        <v>8</v>
      </c>
      <c r="B180" s="70">
        <v>55</v>
      </c>
      <c r="C180" s="70">
        <v>150</v>
      </c>
      <c r="D180" s="70">
        <v>151.89099999999999</v>
      </c>
      <c r="E180" s="70" t="s">
        <v>63</v>
      </c>
      <c r="F180" s="70" t="s">
        <v>220</v>
      </c>
      <c r="G180" s="70" t="s">
        <v>191</v>
      </c>
      <c r="H180" s="70" t="s">
        <v>23</v>
      </c>
    </row>
    <row r="181" spans="1:8">
      <c r="A181" s="70" t="s">
        <v>8</v>
      </c>
      <c r="B181" s="70">
        <v>55</v>
      </c>
      <c r="C181" s="70">
        <v>151.89099999999999</v>
      </c>
      <c r="D181" s="70">
        <v>153</v>
      </c>
      <c r="E181" s="70" t="s">
        <v>66</v>
      </c>
      <c r="F181" s="70" t="s">
        <v>221</v>
      </c>
      <c r="G181" s="70" t="s">
        <v>191</v>
      </c>
      <c r="H181" s="70" t="s">
        <v>23</v>
      </c>
    </row>
    <row r="182" spans="1:8">
      <c r="A182" s="70" t="s">
        <v>8</v>
      </c>
      <c r="B182" s="70">
        <v>55</v>
      </c>
      <c r="C182" s="70">
        <v>153</v>
      </c>
      <c r="D182" s="70">
        <v>154</v>
      </c>
      <c r="E182" s="70" t="s">
        <v>68</v>
      </c>
      <c r="F182" s="70" t="s">
        <v>222</v>
      </c>
      <c r="G182" s="70" t="s">
        <v>191</v>
      </c>
      <c r="H182" s="70" t="s">
        <v>23</v>
      </c>
    </row>
    <row r="183" spans="1:8">
      <c r="A183" s="70" t="s">
        <v>8</v>
      </c>
      <c r="B183" s="70">
        <v>55</v>
      </c>
      <c r="C183" s="70">
        <v>154</v>
      </c>
      <c r="D183" s="70">
        <v>155</v>
      </c>
      <c r="E183" s="70" t="s">
        <v>68</v>
      </c>
      <c r="F183" s="70">
        <v>1551542</v>
      </c>
      <c r="G183" s="70" t="s">
        <v>191</v>
      </c>
      <c r="H183" s="70" t="s">
        <v>23</v>
      </c>
    </row>
    <row r="184" spans="1:8">
      <c r="A184" s="70" t="s">
        <v>8</v>
      </c>
      <c r="B184" s="70">
        <v>55</v>
      </c>
      <c r="C184" s="70">
        <v>155</v>
      </c>
      <c r="D184" s="70">
        <v>156</v>
      </c>
      <c r="E184" s="70" t="s">
        <v>68</v>
      </c>
      <c r="F184" s="70">
        <v>1561552</v>
      </c>
      <c r="G184" s="70" t="s">
        <v>191</v>
      </c>
      <c r="H184" s="70" t="s">
        <v>23</v>
      </c>
    </row>
    <row r="185" spans="1:8">
      <c r="A185" s="70" t="s">
        <v>8</v>
      </c>
      <c r="B185" s="70">
        <v>55</v>
      </c>
      <c r="C185" s="70">
        <v>156</v>
      </c>
      <c r="D185" s="70">
        <v>157</v>
      </c>
      <c r="E185" s="70" t="s">
        <v>68</v>
      </c>
      <c r="F185" s="70">
        <v>1571562</v>
      </c>
      <c r="G185" s="70" t="s">
        <v>191</v>
      </c>
      <c r="H185" s="70" t="s">
        <v>23</v>
      </c>
    </row>
    <row r="186" spans="1:8">
      <c r="A186" s="70" t="s">
        <v>8</v>
      </c>
      <c r="B186" s="70">
        <v>55</v>
      </c>
      <c r="C186" s="70">
        <v>157</v>
      </c>
      <c r="D186" s="70">
        <v>158</v>
      </c>
      <c r="E186" s="70" t="s">
        <v>68</v>
      </c>
      <c r="F186" s="70" t="s">
        <v>223</v>
      </c>
      <c r="G186" s="70" t="s">
        <v>191</v>
      </c>
      <c r="H186" s="70" t="s">
        <v>23</v>
      </c>
    </row>
    <row r="187" spans="1:8">
      <c r="A187" s="70" t="s">
        <v>8</v>
      </c>
      <c r="B187" s="70">
        <v>55</v>
      </c>
      <c r="C187" s="70">
        <v>158</v>
      </c>
      <c r="D187" s="70">
        <v>159</v>
      </c>
      <c r="E187" s="70" t="s">
        <v>71</v>
      </c>
      <c r="F187" s="70" t="s">
        <v>224</v>
      </c>
      <c r="G187" s="70" t="s">
        <v>191</v>
      </c>
      <c r="H187" s="70" t="s">
        <v>23</v>
      </c>
    </row>
    <row r="188" spans="1:8">
      <c r="A188" s="70" t="s">
        <v>8</v>
      </c>
      <c r="B188" s="70">
        <v>56</v>
      </c>
      <c r="C188" s="70">
        <v>146.83500000000001</v>
      </c>
      <c r="D188" s="70">
        <v>149.19999999999999</v>
      </c>
      <c r="E188" s="70" t="s">
        <v>73</v>
      </c>
      <c r="F188" s="70" t="s">
        <v>225</v>
      </c>
      <c r="G188" s="70" t="s">
        <v>226</v>
      </c>
      <c r="H188" s="70" t="s">
        <v>76</v>
      </c>
    </row>
    <row r="189" spans="1:8">
      <c r="A189" s="70" t="s">
        <v>8</v>
      </c>
      <c r="B189" s="70">
        <v>56</v>
      </c>
      <c r="C189" s="70">
        <v>149.19999999999999</v>
      </c>
      <c r="D189" s="70">
        <v>151.506</v>
      </c>
      <c r="E189" s="70" t="s">
        <v>77</v>
      </c>
      <c r="F189" s="70" t="s">
        <v>227</v>
      </c>
      <c r="G189" s="70" t="s">
        <v>226</v>
      </c>
      <c r="H189" s="70" t="s">
        <v>76</v>
      </c>
    </row>
    <row r="190" spans="1:8">
      <c r="A190" s="70" t="s">
        <v>8</v>
      </c>
      <c r="B190" s="70">
        <v>56</v>
      </c>
      <c r="C190" s="70">
        <v>151.506</v>
      </c>
      <c r="D190" s="70">
        <v>153.958</v>
      </c>
      <c r="E190" s="70" t="s">
        <v>79</v>
      </c>
      <c r="F190" s="70" t="s">
        <v>228</v>
      </c>
      <c r="G190" s="70" t="s">
        <v>226</v>
      </c>
      <c r="H190" s="70" t="s">
        <v>76</v>
      </c>
    </row>
    <row r="191" spans="1:8">
      <c r="A191" s="70" t="s">
        <v>8</v>
      </c>
      <c r="B191" s="70">
        <v>56</v>
      </c>
      <c r="C191" s="70">
        <v>153.958</v>
      </c>
      <c r="D191" s="70">
        <v>157.929</v>
      </c>
      <c r="E191" s="70" t="s">
        <v>79</v>
      </c>
      <c r="F191" s="70" t="s">
        <v>229</v>
      </c>
      <c r="G191" s="70" t="s">
        <v>226</v>
      </c>
      <c r="H191" s="70" t="s">
        <v>76</v>
      </c>
    </row>
    <row r="192" spans="1:8">
      <c r="A192" s="70" t="s">
        <v>8</v>
      </c>
      <c r="B192" s="70">
        <v>56</v>
      </c>
      <c r="C192" s="70">
        <v>157.929</v>
      </c>
      <c r="D192" s="70">
        <v>159.25800000000001</v>
      </c>
      <c r="E192" s="70" t="s">
        <v>79</v>
      </c>
      <c r="F192" s="70" t="s">
        <v>230</v>
      </c>
      <c r="G192" s="70" t="s">
        <v>226</v>
      </c>
      <c r="H192" s="70" t="s">
        <v>76</v>
      </c>
    </row>
    <row r="193" spans="1:8">
      <c r="A193" s="70" t="s">
        <v>8</v>
      </c>
      <c r="B193" s="70">
        <v>56</v>
      </c>
      <c r="C193" s="70">
        <v>159.25800000000001</v>
      </c>
      <c r="D193" s="70">
        <v>162</v>
      </c>
      <c r="E193" s="70" t="s">
        <v>81</v>
      </c>
      <c r="F193" s="70" t="s">
        <v>231</v>
      </c>
      <c r="G193" s="70" t="s">
        <v>226</v>
      </c>
      <c r="H193" s="70" t="s">
        <v>76</v>
      </c>
    </row>
    <row r="194" spans="1:8">
      <c r="A194" s="70" t="s">
        <v>8</v>
      </c>
      <c r="B194" s="70">
        <v>56</v>
      </c>
      <c r="C194" s="70">
        <v>162</v>
      </c>
      <c r="D194" s="70">
        <v>164.6</v>
      </c>
      <c r="E194" s="70" t="s">
        <v>83</v>
      </c>
      <c r="F194" s="70" t="s">
        <v>232</v>
      </c>
      <c r="G194" s="70" t="s">
        <v>226</v>
      </c>
      <c r="H194" s="70" t="s">
        <v>76</v>
      </c>
    </row>
    <row r="195" spans="1:8">
      <c r="A195" s="70" t="s">
        <v>8</v>
      </c>
      <c r="B195" s="70">
        <v>56</v>
      </c>
      <c r="C195" s="70">
        <v>164.6</v>
      </c>
      <c r="D195" s="70">
        <v>167.40199999999999</v>
      </c>
      <c r="E195" s="70" t="s">
        <v>85</v>
      </c>
      <c r="F195" s="70" t="s">
        <v>233</v>
      </c>
      <c r="G195" s="70" t="s">
        <v>226</v>
      </c>
      <c r="H195" s="70" t="s">
        <v>76</v>
      </c>
    </row>
    <row r="196" spans="1:8">
      <c r="A196" s="70" t="s">
        <v>8</v>
      </c>
      <c r="B196" s="70">
        <v>56</v>
      </c>
      <c r="C196" s="70">
        <v>167.40199999999999</v>
      </c>
      <c r="D196" s="70">
        <v>168.51</v>
      </c>
      <c r="E196" s="70" t="s">
        <v>87</v>
      </c>
      <c r="F196" s="70" t="s">
        <v>234</v>
      </c>
      <c r="G196" s="70" t="s">
        <v>226</v>
      </c>
      <c r="H196" s="70" t="s">
        <v>76</v>
      </c>
    </row>
    <row r="197" spans="1:8">
      <c r="A197" s="70" t="s">
        <v>8</v>
      </c>
      <c r="B197" s="70">
        <v>56</v>
      </c>
      <c r="C197" s="70">
        <v>168.51</v>
      </c>
      <c r="D197" s="70">
        <v>172</v>
      </c>
      <c r="E197" s="70" t="s">
        <v>87</v>
      </c>
      <c r="F197" s="70" t="s">
        <v>235</v>
      </c>
      <c r="G197" s="70" t="s">
        <v>226</v>
      </c>
      <c r="H197" s="70" t="s">
        <v>76</v>
      </c>
    </row>
    <row r="198" spans="1:8">
      <c r="A198" s="70" t="s">
        <v>8</v>
      </c>
      <c r="B198" s="70">
        <v>56</v>
      </c>
      <c r="C198" s="70">
        <v>172</v>
      </c>
      <c r="D198" s="70">
        <v>175</v>
      </c>
      <c r="E198" s="70" t="s">
        <v>89</v>
      </c>
      <c r="F198" s="70" t="s">
        <v>236</v>
      </c>
      <c r="G198" s="70" t="s">
        <v>226</v>
      </c>
      <c r="H198" s="70" t="s">
        <v>76</v>
      </c>
    </row>
    <row r="199" spans="1:8">
      <c r="A199" s="70" t="s">
        <v>8</v>
      </c>
      <c r="B199" s="70">
        <v>56</v>
      </c>
      <c r="C199" s="70">
        <v>175</v>
      </c>
      <c r="D199" s="70">
        <v>178.39</v>
      </c>
      <c r="E199" s="70" t="s">
        <v>91</v>
      </c>
      <c r="F199" s="70" t="s">
        <v>237</v>
      </c>
      <c r="G199" s="70" t="s">
        <v>226</v>
      </c>
      <c r="H199" s="70" t="s">
        <v>76</v>
      </c>
    </row>
    <row r="200" spans="1:8">
      <c r="A200" s="70" t="s">
        <v>8</v>
      </c>
      <c r="B200" s="70">
        <v>56</v>
      </c>
      <c r="C200" s="70">
        <v>178.39</v>
      </c>
      <c r="D200" s="70">
        <v>181</v>
      </c>
      <c r="E200" s="70" t="s">
        <v>93</v>
      </c>
      <c r="F200" s="70" t="s">
        <v>238</v>
      </c>
      <c r="G200" s="70" t="s">
        <v>226</v>
      </c>
      <c r="H200" s="70" t="s">
        <v>76</v>
      </c>
    </row>
    <row r="201" spans="1:8">
      <c r="A201" s="70" t="s">
        <v>8</v>
      </c>
      <c r="B201" s="70">
        <v>56</v>
      </c>
      <c r="C201" s="70">
        <v>181</v>
      </c>
      <c r="D201" s="70">
        <v>183</v>
      </c>
      <c r="E201" s="70" t="s">
        <v>95</v>
      </c>
      <c r="F201" s="70" t="s">
        <v>239</v>
      </c>
      <c r="G201" s="70" t="s">
        <v>226</v>
      </c>
      <c r="H201" s="70" t="s">
        <v>76</v>
      </c>
    </row>
    <row r="202" spans="1:8">
      <c r="A202" s="70" t="s">
        <v>8</v>
      </c>
      <c r="B202" s="70">
        <v>56</v>
      </c>
      <c r="C202" s="70">
        <v>183</v>
      </c>
      <c r="D202" s="70">
        <v>185</v>
      </c>
      <c r="E202" s="70" t="s">
        <v>95</v>
      </c>
      <c r="F202" s="70">
        <v>1831852</v>
      </c>
      <c r="G202" s="70" t="s">
        <v>226</v>
      </c>
      <c r="H202" s="70" t="s">
        <v>76</v>
      </c>
    </row>
    <row r="203" spans="1:8">
      <c r="A203" s="70" t="s">
        <v>8</v>
      </c>
      <c r="B203" s="70">
        <v>56</v>
      </c>
      <c r="C203" s="70">
        <v>185</v>
      </c>
      <c r="D203" s="70">
        <v>187.06899999999999</v>
      </c>
      <c r="E203" s="70" t="s">
        <v>95</v>
      </c>
      <c r="F203" s="70" t="s">
        <v>240</v>
      </c>
      <c r="G203" s="70" t="s">
        <v>226</v>
      </c>
      <c r="H203" s="70" t="s">
        <v>76</v>
      </c>
    </row>
    <row r="204" spans="1:8">
      <c r="A204" s="70" t="s">
        <v>8</v>
      </c>
      <c r="B204" s="70">
        <v>56</v>
      </c>
      <c r="C204" s="70">
        <v>187.06899999999999</v>
      </c>
      <c r="D204" s="70">
        <v>189</v>
      </c>
      <c r="E204" s="70" t="s">
        <v>95</v>
      </c>
      <c r="F204" s="70" t="s">
        <v>241</v>
      </c>
      <c r="G204" s="70" t="s">
        <v>226</v>
      </c>
      <c r="H204" s="70" t="s">
        <v>76</v>
      </c>
    </row>
    <row r="205" spans="1:8">
      <c r="A205" s="70" t="s">
        <v>8</v>
      </c>
      <c r="B205" s="70">
        <v>56</v>
      </c>
      <c r="C205" s="70">
        <v>189</v>
      </c>
      <c r="D205" s="70">
        <v>192.523</v>
      </c>
      <c r="E205" s="70" t="s">
        <v>95</v>
      </c>
      <c r="F205" s="70" t="s">
        <v>242</v>
      </c>
      <c r="G205" s="70" t="s">
        <v>226</v>
      </c>
      <c r="H205" s="70" t="s">
        <v>76</v>
      </c>
    </row>
    <row r="206" spans="1:8">
      <c r="A206" s="70" t="s">
        <v>8</v>
      </c>
      <c r="B206" s="70">
        <v>56</v>
      </c>
      <c r="C206" s="70">
        <v>192.523</v>
      </c>
      <c r="D206" s="70">
        <v>195</v>
      </c>
      <c r="E206" s="70" t="s">
        <v>98</v>
      </c>
      <c r="F206" s="70" t="s">
        <v>243</v>
      </c>
      <c r="G206" s="70" t="s">
        <v>226</v>
      </c>
      <c r="H206" s="70" t="s">
        <v>76</v>
      </c>
    </row>
    <row r="207" spans="1:8">
      <c r="A207" s="70" t="s">
        <v>8</v>
      </c>
      <c r="B207" s="70">
        <v>56</v>
      </c>
      <c r="C207" s="70">
        <v>195</v>
      </c>
      <c r="D207" s="70">
        <v>198.36</v>
      </c>
      <c r="E207" s="70" t="s">
        <v>100</v>
      </c>
      <c r="F207" s="70" t="s">
        <v>244</v>
      </c>
      <c r="G207" s="70" t="s">
        <v>226</v>
      </c>
      <c r="H207" s="70" t="s">
        <v>76</v>
      </c>
    </row>
    <row r="208" spans="1:8">
      <c r="A208" s="70" t="s">
        <v>8</v>
      </c>
      <c r="B208" s="70">
        <v>56</v>
      </c>
      <c r="C208" s="70">
        <v>198.36</v>
      </c>
      <c r="D208" s="70">
        <v>201</v>
      </c>
      <c r="E208" s="70" t="s">
        <v>100</v>
      </c>
      <c r="F208" s="70" t="s">
        <v>245</v>
      </c>
      <c r="G208" s="70" t="s">
        <v>226</v>
      </c>
      <c r="H208" s="70" t="s">
        <v>76</v>
      </c>
    </row>
    <row r="209" spans="1:8">
      <c r="A209" s="70" t="s">
        <v>8</v>
      </c>
      <c r="B209" s="70">
        <v>56</v>
      </c>
      <c r="C209" s="70">
        <v>201</v>
      </c>
      <c r="D209" s="70">
        <v>203.85400000000001</v>
      </c>
      <c r="E209" s="70" t="s">
        <v>103</v>
      </c>
      <c r="F209" s="70" t="s">
        <v>246</v>
      </c>
      <c r="G209" s="70" t="s">
        <v>226</v>
      </c>
      <c r="H209" s="70" t="s">
        <v>76</v>
      </c>
    </row>
    <row r="210" spans="1:8">
      <c r="A210" s="70" t="s">
        <v>8</v>
      </c>
      <c r="B210" s="70">
        <v>56</v>
      </c>
      <c r="C210" s="70">
        <v>203.85400000000001</v>
      </c>
      <c r="D210" s="70">
        <v>206</v>
      </c>
      <c r="E210" s="70" t="s">
        <v>247</v>
      </c>
      <c r="F210" s="70" t="s">
        <v>248</v>
      </c>
      <c r="G210" s="70" t="s">
        <v>226</v>
      </c>
      <c r="H210" s="70" t="s">
        <v>76</v>
      </c>
    </row>
    <row r="211" spans="1:8">
      <c r="A211" s="70" t="s">
        <v>8</v>
      </c>
      <c r="B211" s="70">
        <v>56</v>
      </c>
      <c r="C211" s="70">
        <v>206</v>
      </c>
      <c r="D211" s="70">
        <v>208.61099999999999</v>
      </c>
      <c r="E211" s="70" t="s">
        <v>247</v>
      </c>
      <c r="F211" s="70" t="s">
        <v>249</v>
      </c>
      <c r="G211" s="70" t="s">
        <v>226</v>
      </c>
      <c r="H211" s="70" t="s">
        <v>76</v>
      </c>
    </row>
    <row r="212" spans="1:8">
      <c r="A212" s="70" t="s">
        <v>8</v>
      </c>
      <c r="B212" s="70">
        <v>56</v>
      </c>
      <c r="C212" s="70">
        <v>208.61099999999999</v>
      </c>
      <c r="D212" s="70">
        <v>211</v>
      </c>
      <c r="E212" s="70" t="s">
        <v>105</v>
      </c>
      <c r="F212" s="70" t="s">
        <v>250</v>
      </c>
      <c r="G212" s="70" t="s">
        <v>226</v>
      </c>
      <c r="H212" s="70" t="s">
        <v>76</v>
      </c>
    </row>
    <row r="213" spans="1:8">
      <c r="A213" s="70" t="s">
        <v>8</v>
      </c>
      <c r="B213" s="70">
        <v>56</v>
      </c>
      <c r="C213" s="70">
        <v>211</v>
      </c>
      <c r="D213" s="70">
        <v>216</v>
      </c>
      <c r="E213" s="70" t="s">
        <v>107</v>
      </c>
      <c r="F213" s="70" t="s">
        <v>251</v>
      </c>
      <c r="G213" s="70" t="s">
        <v>226</v>
      </c>
      <c r="H213" s="70" t="s">
        <v>76</v>
      </c>
    </row>
    <row r="214" spans="1:8">
      <c r="A214" s="70" t="s">
        <v>8</v>
      </c>
      <c r="B214" s="70">
        <v>56</v>
      </c>
      <c r="C214" s="70">
        <v>216</v>
      </c>
      <c r="D214" s="70">
        <v>218.80799999999999</v>
      </c>
      <c r="E214" s="70" t="s">
        <v>107</v>
      </c>
      <c r="F214" s="70" t="s">
        <v>252</v>
      </c>
      <c r="G214" s="70" t="s">
        <v>226</v>
      </c>
      <c r="H214" s="70" t="s">
        <v>76</v>
      </c>
    </row>
    <row r="215" spans="1:8">
      <c r="A215" s="70" t="s">
        <v>8</v>
      </c>
      <c r="B215" s="70">
        <v>56</v>
      </c>
      <c r="C215" s="70">
        <v>218.80799999999999</v>
      </c>
      <c r="D215" s="70">
        <v>221</v>
      </c>
      <c r="E215" s="70" t="s">
        <v>110</v>
      </c>
      <c r="F215" s="70" t="s">
        <v>253</v>
      </c>
      <c r="G215" s="70" t="s">
        <v>226</v>
      </c>
      <c r="H215" s="70" t="s">
        <v>76</v>
      </c>
    </row>
    <row r="216" spans="1:8">
      <c r="A216" s="70" t="s">
        <v>8</v>
      </c>
      <c r="B216" s="70">
        <v>56</v>
      </c>
      <c r="C216" s="70">
        <v>221</v>
      </c>
      <c r="D216" s="70">
        <v>222</v>
      </c>
      <c r="E216" s="70" t="s">
        <v>112</v>
      </c>
      <c r="F216" s="70" t="s">
        <v>254</v>
      </c>
      <c r="G216" s="70" t="s">
        <v>226</v>
      </c>
      <c r="H216" s="70" t="s">
        <v>76</v>
      </c>
    </row>
    <row r="217" spans="1:8">
      <c r="A217" s="70" t="s">
        <v>8</v>
      </c>
      <c r="B217" s="70">
        <v>56</v>
      </c>
      <c r="C217" s="70">
        <v>222</v>
      </c>
      <c r="D217" s="70">
        <v>224</v>
      </c>
      <c r="E217" s="70" t="s">
        <v>112</v>
      </c>
      <c r="F217" s="70">
        <v>2222242</v>
      </c>
      <c r="G217" s="70" t="s">
        <v>226</v>
      </c>
      <c r="H217" s="70" t="s">
        <v>76</v>
      </c>
    </row>
    <row r="218" spans="1:8">
      <c r="A218" s="70" t="s">
        <v>8</v>
      </c>
      <c r="B218" s="70">
        <v>56</v>
      </c>
      <c r="C218" s="70">
        <v>224</v>
      </c>
      <c r="D218" s="70">
        <v>225</v>
      </c>
      <c r="E218" s="70" t="s">
        <v>112</v>
      </c>
      <c r="F218" s="70" t="s">
        <v>255</v>
      </c>
      <c r="G218" s="70" t="s">
        <v>226</v>
      </c>
      <c r="H218" s="70" t="s">
        <v>76</v>
      </c>
    </row>
    <row r="219" spans="1:8">
      <c r="A219" s="70" t="s">
        <v>8</v>
      </c>
      <c r="B219" s="70">
        <v>56</v>
      </c>
      <c r="C219" s="70">
        <v>225</v>
      </c>
      <c r="D219" s="70">
        <v>227</v>
      </c>
      <c r="E219" s="70" t="s">
        <v>115</v>
      </c>
      <c r="F219" s="70" t="s">
        <v>256</v>
      </c>
      <c r="G219" s="70" t="s">
        <v>226</v>
      </c>
      <c r="H219" s="70" t="s">
        <v>76</v>
      </c>
    </row>
    <row r="220" spans="1:8">
      <c r="A220" s="70" t="s">
        <v>8</v>
      </c>
      <c r="B220" s="70">
        <v>56</v>
      </c>
      <c r="C220" s="70">
        <v>227</v>
      </c>
      <c r="D220" s="70">
        <v>229.23699999999999</v>
      </c>
      <c r="E220" s="70" t="s">
        <v>117</v>
      </c>
      <c r="F220" s="70" t="s">
        <v>257</v>
      </c>
      <c r="G220" s="70" t="s">
        <v>226</v>
      </c>
      <c r="H220" s="70" t="s">
        <v>76</v>
      </c>
    </row>
    <row r="221" spans="1:8">
      <c r="A221" s="70" t="s">
        <v>8</v>
      </c>
      <c r="B221" s="70">
        <v>56</v>
      </c>
      <c r="C221" s="70">
        <v>229.23699999999999</v>
      </c>
      <c r="D221" s="70">
        <v>232</v>
      </c>
      <c r="E221" s="70" t="s">
        <v>119</v>
      </c>
      <c r="F221" s="70" t="s">
        <v>258</v>
      </c>
      <c r="G221" s="70" t="s">
        <v>226</v>
      </c>
      <c r="H221" s="70" t="s">
        <v>76</v>
      </c>
    </row>
    <row r="222" spans="1:8">
      <c r="A222" s="70" t="s">
        <v>8</v>
      </c>
      <c r="B222" s="70">
        <v>56</v>
      </c>
      <c r="C222" s="70">
        <v>232</v>
      </c>
      <c r="D222" s="70">
        <v>235</v>
      </c>
      <c r="E222" s="70" t="s">
        <v>121</v>
      </c>
      <c r="F222" s="70" t="s">
        <v>259</v>
      </c>
      <c r="G222" s="70" t="s">
        <v>226</v>
      </c>
      <c r="H222" s="70" t="s">
        <v>76</v>
      </c>
    </row>
    <row r="223" spans="1:8">
      <c r="A223" s="70" t="s">
        <v>8</v>
      </c>
      <c r="B223" s="70">
        <v>56</v>
      </c>
      <c r="C223" s="70">
        <v>235</v>
      </c>
      <c r="D223" s="70">
        <v>237.85300000000001</v>
      </c>
      <c r="E223" s="70" t="s">
        <v>121</v>
      </c>
      <c r="F223" s="70" t="s">
        <v>260</v>
      </c>
      <c r="G223" s="70" t="s">
        <v>226</v>
      </c>
      <c r="H223" s="70" t="s">
        <v>76</v>
      </c>
    </row>
    <row r="224" spans="1:8">
      <c r="A224" s="70" t="s">
        <v>8</v>
      </c>
      <c r="B224" s="70">
        <v>56</v>
      </c>
      <c r="C224" s="70">
        <v>237.85300000000001</v>
      </c>
      <c r="D224" s="70">
        <v>240.863</v>
      </c>
      <c r="E224" s="70" t="s">
        <v>124</v>
      </c>
      <c r="F224" s="70" t="s">
        <v>261</v>
      </c>
      <c r="G224" s="70" t="s">
        <v>226</v>
      </c>
      <c r="H224" s="70" t="s">
        <v>76</v>
      </c>
    </row>
    <row r="225" spans="1:8">
      <c r="A225" s="70" t="s">
        <v>8</v>
      </c>
      <c r="B225" s="70">
        <v>56</v>
      </c>
      <c r="C225" s="70">
        <v>240.863</v>
      </c>
      <c r="D225" s="70">
        <v>248.12</v>
      </c>
      <c r="E225" s="70" t="s">
        <v>126</v>
      </c>
      <c r="F225" s="70" t="s">
        <v>262</v>
      </c>
      <c r="G225" s="70" t="s">
        <v>226</v>
      </c>
      <c r="H225" s="70" t="s">
        <v>76</v>
      </c>
    </row>
    <row r="226" spans="1:8">
      <c r="A226" s="70" t="s">
        <v>8</v>
      </c>
      <c r="B226" s="70">
        <v>56</v>
      </c>
      <c r="C226" s="70">
        <v>248.12</v>
      </c>
      <c r="D226" s="70">
        <v>253.60300000000001</v>
      </c>
      <c r="E226" s="70" t="s">
        <v>126</v>
      </c>
      <c r="F226" s="70" t="s">
        <v>263</v>
      </c>
      <c r="G226" s="70" t="s">
        <v>226</v>
      </c>
      <c r="H226" s="70" t="s">
        <v>76</v>
      </c>
    </row>
    <row r="227" spans="1:8">
      <c r="A227" s="70" t="s">
        <v>8</v>
      </c>
      <c r="B227" s="70">
        <v>56</v>
      </c>
      <c r="C227" s="70">
        <v>253.60300000000001</v>
      </c>
      <c r="D227" s="70">
        <v>256.39800000000002</v>
      </c>
      <c r="E227" s="70" t="s">
        <v>264</v>
      </c>
      <c r="F227" s="70" t="s">
        <v>265</v>
      </c>
      <c r="G227" s="70" t="s">
        <v>226</v>
      </c>
      <c r="H227" s="70" t="s">
        <v>76</v>
      </c>
    </row>
    <row r="228" spans="1:8">
      <c r="A228" s="70" t="s">
        <v>8</v>
      </c>
      <c r="B228" s="70">
        <v>61</v>
      </c>
      <c r="C228" s="70">
        <v>73.900000000000006</v>
      </c>
      <c r="D228" s="70">
        <v>75.302000000000007</v>
      </c>
      <c r="E228" s="70" t="s">
        <v>266</v>
      </c>
      <c r="F228" s="70" t="s">
        <v>267</v>
      </c>
      <c r="G228" s="70" t="s">
        <v>268</v>
      </c>
      <c r="H228" s="70" t="s">
        <v>76</v>
      </c>
    </row>
    <row r="229" spans="1:8">
      <c r="A229" s="70" t="s">
        <v>8</v>
      </c>
      <c r="B229" s="70">
        <v>61</v>
      </c>
      <c r="C229" s="70">
        <v>75.302000000000007</v>
      </c>
      <c r="D229" s="70">
        <v>77.135000000000005</v>
      </c>
      <c r="E229" s="70" t="s">
        <v>266</v>
      </c>
      <c r="F229" s="70" t="s">
        <v>269</v>
      </c>
      <c r="G229" s="70" t="s">
        <v>268</v>
      </c>
      <c r="H229" s="70" t="s">
        <v>76</v>
      </c>
    </row>
    <row r="230" spans="1:8">
      <c r="A230" s="70" t="s">
        <v>8</v>
      </c>
      <c r="B230" s="70">
        <v>61</v>
      </c>
      <c r="C230" s="70">
        <v>75.302000000000007</v>
      </c>
      <c r="D230" s="70">
        <v>77.135000000000005</v>
      </c>
      <c r="E230" s="70" t="s">
        <v>266</v>
      </c>
      <c r="F230" s="70" t="s">
        <v>270</v>
      </c>
      <c r="G230" s="70" t="s">
        <v>268</v>
      </c>
      <c r="H230" s="70" t="s">
        <v>76</v>
      </c>
    </row>
    <row r="231" spans="1:8">
      <c r="A231" s="70" t="s">
        <v>8</v>
      </c>
      <c r="B231" s="70">
        <v>61</v>
      </c>
      <c r="C231" s="70">
        <v>77.135000000000005</v>
      </c>
      <c r="D231" s="70">
        <v>78.346000000000004</v>
      </c>
      <c r="E231" s="70" t="s">
        <v>266</v>
      </c>
      <c r="F231" s="70" t="s">
        <v>271</v>
      </c>
      <c r="G231" s="70" t="s">
        <v>268</v>
      </c>
      <c r="H231" s="70" t="s">
        <v>76</v>
      </c>
    </row>
    <row r="232" spans="1:8">
      <c r="A232" s="70" t="s">
        <v>8</v>
      </c>
      <c r="B232" s="70">
        <v>66</v>
      </c>
      <c r="C232" s="70">
        <v>49.8</v>
      </c>
      <c r="D232" s="70">
        <v>52.817</v>
      </c>
      <c r="E232" s="70" t="s">
        <v>272</v>
      </c>
      <c r="F232" s="70" t="s">
        <v>273</v>
      </c>
      <c r="G232" s="70" t="s">
        <v>274</v>
      </c>
      <c r="H232" s="70" t="s">
        <v>275</v>
      </c>
    </row>
    <row r="233" spans="1:8">
      <c r="A233" s="70" t="s">
        <v>8</v>
      </c>
      <c r="B233" s="70">
        <v>68</v>
      </c>
      <c r="C233" s="70">
        <v>52.595999999999997</v>
      </c>
      <c r="D233" s="70">
        <v>52.726999999999997</v>
      </c>
      <c r="E233" s="70" t="s">
        <v>276</v>
      </c>
      <c r="F233" s="70" t="s">
        <v>277</v>
      </c>
      <c r="G233" s="70" t="s">
        <v>278</v>
      </c>
      <c r="H233" s="70" t="s">
        <v>275</v>
      </c>
    </row>
    <row r="234" spans="1:8">
      <c r="A234" s="70" t="s">
        <v>8</v>
      </c>
      <c r="B234" s="70">
        <v>68</v>
      </c>
      <c r="C234" s="70">
        <v>52.612000000000002</v>
      </c>
      <c r="D234" s="70">
        <v>52.707000000000001</v>
      </c>
      <c r="E234" s="70" t="s">
        <v>276</v>
      </c>
      <c r="F234" s="70" t="s">
        <v>279</v>
      </c>
      <c r="G234" s="70" t="s">
        <v>278</v>
      </c>
      <c r="H234" s="70" t="s">
        <v>275</v>
      </c>
    </row>
    <row r="235" spans="1:8">
      <c r="A235" s="70" t="s">
        <v>8</v>
      </c>
      <c r="B235" s="70">
        <v>68</v>
      </c>
      <c r="C235" s="70">
        <v>52.707000000000001</v>
      </c>
      <c r="D235" s="70">
        <v>53.026000000000003</v>
      </c>
      <c r="E235" s="70" t="s">
        <v>280</v>
      </c>
      <c r="F235" s="70" t="s">
        <v>281</v>
      </c>
      <c r="G235" s="70" t="s">
        <v>278</v>
      </c>
      <c r="H235" s="70" t="s">
        <v>275</v>
      </c>
    </row>
    <row r="236" spans="1:8">
      <c r="A236" s="70" t="s">
        <v>8</v>
      </c>
      <c r="B236" s="70">
        <v>68</v>
      </c>
      <c r="C236" s="70">
        <v>52.726999999999997</v>
      </c>
      <c r="D236" s="70">
        <v>53.026000000000003</v>
      </c>
      <c r="E236" s="70" t="s">
        <v>280</v>
      </c>
      <c r="F236" s="70" t="s">
        <v>282</v>
      </c>
      <c r="G236" s="70" t="s">
        <v>278</v>
      </c>
      <c r="H236" s="70" t="s">
        <v>275</v>
      </c>
    </row>
    <row r="237" spans="1:8">
      <c r="A237" s="70" t="s">
        <v>8</v>
      </c>
      <c r="B237" s="70">
        <v>68</v>
      </c>
      <c r="C237" s="70">
        <v>53.026000000000003</v>
      </c>
      <c r="D237" s="70">
        <v>55</v>
      </c>
      <c r="E237" s="70" t="s">
        <v>283</v>
      </c>
      <c r="F237" s="70" t="s">
        <v>284</v>
      </c>
      <c r="G237" s="70" t="s">
        <v>278</v>
      </c>
      <c r="H237" s="70" t="s">
        <v>275</v>
      </c>
    </row>
    <row r="238" spans="1:8">
      <c r="A238" s="70" t="s">
        <v>8</v>
      </c>
      <c r="B238" s="70">
        <v>68</v>
      </c>
      <c r="C238" s="70">
        <v>53.026000000000003</v>
      </c>
      <c r="D238" s="70">
        <v>55</v>
      </c>
      <c r="E238" s="70" t="s">
        <v>283</v>
      </c>
      <c r="F238" s="70" t="s">
        <v>285</v>
      </c>
      <c r="G238" s="70" t="s">
        <v>278</v>
      </c>
      <c r="H238" s="70" t="s">
        <v>275</v>
      </c>
    </row>
    <row r="239" spans="1:8">
      <c r="A239" s="70" t="s">
        <v>8</v>
      </c>
      <c r="B239" s="70">
        <v>68</v>
      </c>
      <c r="C239" s="70">
        <v>55</v>
      </c>
      <c r="D239" s="70">
        <v>56.996000000000002</v>
      </c>
      <c r="E239" s="70" t="s">
        <v>286</v>
      </c>
      <c r="F239" s="70" t="s">
        <v>287</v>
      </c>
      <c r="G239" s="70" t="s">
        <v>278</v>
      </c>
      <c r="H239" s="70" t="s">
        <v>275</v>
      </c>
    </row>
    <row r="240" spans="1:8">
      <c r="A240" s="70" t="s">
        <v>8</v>
      </c>
      <c r="B240" s="70">
        <v>68</v>
      </c>
      <c r="C240" s="70">
        <v>55</v>
      </c>
      <c r="D240" s="70">
        <v>56.996000000000002</v>
      </c>
      <c r="E240" s="70" t="s">
        <v>286</v>
      </c>
      <c r="F240" s="70" t="s">
        <v>288</v>
      </c>
      <c r="G240" s="70" t="s">
        <v>278</v>
      </c>
      <c r="H240" s="70" t="s">
        <v>275</v>
      </c>
    </row>
    <row r="241" spans="1:8">
      <c r="A241" s="70" t="s">
        <v>8</v>
      </c>
      <c r="B241" s="70">
        <v>68</v>
      </c>
      <c r="C241" s="70">
        <v>56.996000000000002</v>
      </c>
      <c r="D241" s="70">
        <v>59.247999999999998</v>
      </c>
      <c r="E241" s="70" t="s">
        <v>286</v>
      </c>
      <c r="F241" s="70" t="s">
        <v>289</v>
      </c>
      <c r="G241" s="70" t="s">
        <v>278</v>
      </c>
      <c r="H241" s="70" t="s">
        <v>275</v>
      </c>
    </row>
    <row r="242" spans="1:8">
      <c r="A242" s="70" t="s">
        <v>8</v>
      </c>
      <c r="B242" s="70">
        <v>68</v>
      </c>
      <c r="C242" s="70">
        <v>59.247999999999998</v>
      </c>
      <c r="D242" s="70">
        <v>61</v>
      </c>
      <c r="E242" s="70" t="s">
        <v>290</v>
      </c>
      <c r="F242" s="70" t="s">
        <v>291</v>
      </c>
      <c r="G242" s="70" t="s">
        <v>278</v>
      </c>
      <c r="H242" s="70" t="s">
        <v>275</v>
      </c>
    </row>
    <row r="243" spans="1:8">
      <c r="A243" s="70" t="s">
        <v>8</v>
      </c>
      <c r="B243" s="70">
        <v>68</v>
      </c>
      <c r="C243" s="70">
        <v>59.247999999999998</v>
      </c>
      <c r="D243" s="70">
        <v>61</v>
      </c>
      <c r="E243" s="70" t="s">
        <v>290</v>
      </c>
      <c r="F243" s="70" t="s">
        <v>292</v>
      </c>
      <c r="G243" s="70" t="s">
        <v>278</v>
      </c>
      <c r="H243" s="70" t="s">
        <v>275</v>
      </c>
    </row>
    <row r="244" spans="1:8">
      <c r="A244" s="70" t="s">
        <v>8</v>
      </c>
      <c r="B244" s="70">
        <v>68</v>
      </c>
      <c r="C244" s="70">
        <v>61</v>
      </c>
      <c r="D244" s="70">
        <v>62.768000000000001</v>
      </c>
      <c r="E244" s="70" t="s">
        <v>293</v>
      </c>
      <c r="F244" s="70" t="s">
        <v>294</v>
      </c>
      <c r="G244" s="70" t="s">
        <v>278</v>
      </c>
      <c r="H244" s="70" t="s">
        <v>275</v>
      </c>
    </row>
    <row r="245" spans="1:8">
      <c r="A245" s="70" t="s">
        <v>8</v>
      </c>
      <c r="B245" s="70">
        <v>68</v>
      </c>
      <c r="C245" s="70">
        <v>61</v>
      </c>
      <c r="D245" s="70">
        <v>62.768000000000001</v>
      </c>
      <c r="E245" s="70" t="s">
        <v>293</v>
      </c>
      <c r="F245" s="70" t="s">
        <v>295</v>
      </c>
      <c r="G245" s="70" t="s">
        <v>278</v>
      </c>
      <c r="H245" s="70" t="s">
        <v>275</v>
      </c>
    </row>
    <row r="246" spans="1:8">
      <c r="A246" s="70" t="s">
        <v>8</v>
      </c>
      <c r="B246" s="70">
        <v>68</v>
      </c>
      <c r="C246" s="70">
        <v>62.768000000000001</v>
      </c>
      <c r="D246" s="70">
        <v>65</v>
      </c>
      <c r="E246" s="70" t="s">
        <v>293</v>
      </c>
      <c r="F246" s="70" t="s">
        <v>296</v>
      </c>
      <c r="G246" s="70" t="s">
        <v>278</v>
      </c>
      <c r="H246" s="70" t="s">
        <v>275</v>
      </c>
    </row>
    <row r="247" spans="1:8">
      <c r="A247" s="70" t="s">
        <v>8</v>
      </c>
      <c r="B247" s="70">
        <v>68</v>
      </c>
      <c r="C247" s="70">
        <v>65</v>
      </c>
      <c r="D247" s="70">
        <v>67.484999999999999</v>
      </c>
      <c r="E247" s="70" t="s">
        <v>293</v>
      </c>
      <c r="F247" s="70" t="s">
        <v>297</v>
      </c>
      <c r="G247" s="70" t="s">
        <v>278</v>
      </c>
      <c r="H247" s="70" t="s">
        <v>275</v>
      </c>
    </row>
    <row r="248" spans="1:8">
      <c r="A248" s="70" t="s">
        <v>8</v>
      </c>
      <c r="B248" s="70">
        <v>68</v>
      </c>
      <c r="C248" s="70">
        <v>67.484999999999999</v>
      </c>
      <c r="D248" s="70">
        <v>69</v>
      </c>
      <c r="E248" s="70" t="s">
        <v>298</v>
      </c>
      <c r="F248" s="70" t="s">
        <v>299</v>
      </c>
      <c r="G248" s="70" t="s">
        <v>278</v>
      </c>
      <c r="H248" s="70" t="s">
        <v>275</v>
      </c>
    </row>
    <row r="249" spans="1:8">
      <c r="A249" s="70" t="s">
        <v>8</v>
      </c>
      <c r="B249" s="70">
        <v>68</v>
      </c>
      <c r="C249" s="70">
        <v>67.484999999999999</v>
      </c>
      <c r="D249" s="70">
        <v>69</v>
      </c>
      <c r="E249" s="70" t="s">
        <v>298</v>
      </c>
      <c r="F249" s="70" t="s">
        <v>300</v>
      </c>
      <c r="G249" s="70" t="s">
        <v>278</v>
      </c>
      <c r="H249" s="70" t="s">
        <v>275</v>
      </c>
    </row>
    <row r="250" spans="1:8">
      <c r="A250" s="70" t="s">
        <v>8</v>
      </c>
      <c r="B250" s="70">
        <v>68</v>
      </c>
      <c r="C250" s="70">
        <v>69</v>
      </c>
      <c r="D250" s="70">
        <v>70.265000000000001</v>
      </c>
      <c r="E250" s="70" t="s">
        <v>301</v>
      </c>
      <c r="F250" s="70" t="s">
        <v>302</v>
      </c>
      <c r="G250" s="70" t="s">
        <v>278</v>
      </c>
      <c r="H250" s="70" t="s">
        <v>275</v>
      </c>
    </row>
    <row r="251" spans="1:8">
      <c r="A251" s="70" t="s">
        <v>8</v>
      </c>
      <c r="B251" s="70">
        <v>68</v>
      </c>
      <c r="C251" s="70">
        <v>69</v>
      </c>
      <c r="D251" s="70">
        <v>70.265000000000001</v>
      </c>
      <c r="E251" s="70" t="s">
        <v>301</v>
      </c>
      <c r="F251" s="70" t="s">
        <v>303</v>
      </c>
      <c r="G251" s="70" t="s">
        <v>278</v>
      </c>
      <c r="H251" s="70" t="s">
        <v>275</v>
      </c>
    </row>
    <row r="252" spans="1:8">
      <c r="A252" s="70" t="s">
        <v>8</v>
      </c>
      <c r="B252" s="70">
        <v>68</v>
      </c>
      <c r="C252" s="70">
        <v>70.265000000000001</v>
      </c>
      <c r="D252" s="70">
        <v>74</v>
      </c>
      <c r="E252" s="70" t="s">
        <v>301</v>
      </c>
      <c r="F252" s="70" t="s">
        <v>304</v>
      </c>
      <c r="G252" s="70" t="s">
        <v>278</v>
      </c>
      <c r="H252" s="70" t="s">
        <v>275</v>
      </c>
    </row>
    <row r="253" spans="1:8">
      <c r="A253" s="70" t="s">
        <v>8</v>
      </c>
      <c r="B253" s="70">
        <v>68</v>
      </c>
      <c r="C253" s="70">
        <v>74</v>
      </c>
      <c r="D253" s="70">
        <v>77.227999999999994</v>
      </c>
      <c r="E253" s="70" t="s">
        <v>301</v>
      </c>
      <c r="F253" s="70" t="s">
        <v>305</v>
      </c>
      <c r="G253" s="70" t="s">
        <v>278</v>
      </c>
      <c r="H253" s="70" t="s">
        <v>275</v>
      </c>
    </row>
    <row r="254" spans="1:8">
      <c r="A254" s="70" t="s">
        <v>8</v>
      </c>
      <c r="B254" s="70">
        <v>92</v>
      </c>
      <c r="C254" s="70">
        <v>65.075999999999993</v>
      </c>
      <c r="D254" s="70">
        <v>66.77</v>
      </c>
      <c r="E254" s="70" t="s">
        <v>160</v>
      </c>
      <c r="F254" s="70" t="s">
        <v>306</v>
      </c>
      <c r="G254" s="70" t="s">
        <v>307</v>
      </c>
      <c r="H254" s="70" t="s">
        <v>11</v>
      </c>
    </row>
    <row r="255" spans="1:8">
      <c r="A255" s="70" t="s">
        <v>8</v>
      </c>
      <c r="B255" s="70">
        <v>92</v>
      </c>
      <c r="C255" s="70">
        <v>66.77</v>
      </c>
      <c r="D255" s="70">
        <v>68.722999999999999</v>
      </c>
      <c r="E255" s="70" t="s">
        <v>160</v>
      </c>
      <c r="F255" s="70" t="s">
        <v>308</v>
      </c>
      <c r="G255" s="70" t="s">
        <v>307</v>
      </c>
      <c r="H255" s="70" t="s">
        <v>11</v>
      </c>
    </row>
    <row r="256" spans="1:8">
      <c r="A256" s="70" t="s">
        <v>8</v>
      </c>
      <c r="B256" s="70">
        <v>92</v>
      </c>
      <c r="C256" s="70">
        <v>68.722999999999999</v>
      </c>
      <c r="D256" s="70">
        <v>70</v>
      </c>
      <c r="E256" s="70" t="s">
        <v>160</v>
      </c>
      <c r="F256" s="70" t="s">
        <v>309</v>
      </c>
      <c r="G256" s="70" t="s">
        <v>307</v>
      </c>
      <c r="H256" s="70" t="s">
        <v>11</v>
      </c>
    </row>
    <row r="257" spans="1:8">
      <c r="A257" s="70" t="s">
        <v>8</v>
      </c>
      <c r="B257" s="70">
        <v>92</v>
      </c>
      <c r="C257" s="70">
        <v>70</v>
      </c>
      <c r="D257" s="70">
        <v>71</v>
      </c>
      <c r="E257" s="70" t="s">
        <v>160</v>
      </c>
      <c r="F257" s="70" t="s">
        <v>310</v>
      </c>
      <c r="G257" s="70" t="s">
        <v>307</v>
      </c>
      <c r="H257" s="70" t="s">
        <v>11</v>
      </c>
    </row>
    <row r="258" spans="1:8">
      <c r="A258" s="70" t="s">
        <v>8</v>
      </c>
      <c r="B258" s="70">
        <v>92</v>
      </c>
      <c r="C258" s="70">
        <v>71</v>
      </c>
      <c r="D258" s="70">
        <v>71.891000000000005</v>
      </c>
      <c r="E258" s="70" t="s">
        <v>160</v>
      </c>
      <c r="F258" s="70" t="s">
        <v>311</v>
      </c>
      <c r="G258" s="70" t="s">
        <v>307</v>
      </c>
      <c r="H258" s="70" t="s">
        <v>11</v>
      </c>
    </row>
    <row r="259" spans="1:8">
      <c r="A259" s="70" t="s">
        <v>8</v>
      </c>
      <c r="B259" s="70">
        <v>92</v>
      </c>
      <c r="C259" s="70">
        <v>71.891000000000005</v>
      </c>
      <c r="D259" s="70">
        <v>73</v>
      </c>
      <c r="E259" s="70" t="s">
        <v>160</v>
      </c>
      <c r="F259" s="70" t="s">
        <v>312</v>
      </c>
      <c r="G259" s="70" t="s">
        <v>307</v>
      </c>
      <c r="H259" s="70" t="s">
        <v>11</v>
      </c>
    </row>
    <row r="260" spans="1:8">
      <c r="A260" s="70" t="s">
        <v>8</v>
      </c>
      <c r="B260" s="70">
        <v>92</v>
      </c>
      <c r="C260" s="70">
        <v>73</v>
      </c>
      <c r="D260" s="70">
        <v>74</v>
      </c>
      <c r="E260" s="70" t="s">
        <v>160</v>
      </c>
      <c r="F260" s="70" t="s">
        <v>313</v>
      </c>
      <c r="G260" s="70" t="s">
        <v>307</v>
      </c>
      <c r="H260" s="70" t="s">
        <v>11</v>
      </c>
    </row>
    <row r="261" spans="1:8">
      <c r="A261" s="70" t="s">
        <v>8</v>
      </c>
      <c r="B261" s="70">
        <v>92</v>
      </c>
      <c r="C261" s="70">
        <v>74</v>
      </c>
      <c r="D261" s="70">
        <v>75.120999999999995</v>
      </c>
      <c r="E261" s="70" t="s">
        <v>160</v>
      </c>
      <c r="F261" s="70" t="s">
        <v>314</v>
      </c>
      <c r="G261" s="70" t="s">
        <v>307</v>
      </c>
      <c r="H261" s="70" t="s">
        <v>11</v>
      </c>
    </row>
    <row r="262" spans="1:8">
      <c r="A262" s="70" t="s">
        <v>8</v>
      </c>
      <c r="B262" s="70">
        <v>92</v>
      </c>
      <c r="C262" s="70">
        <v>75.120999999999995</v>
      </c>
      <c r="D262" s="70">
        <v>78.590999999999994</v>
      </c>
      <c r="E262" s="70" t="s">
        <v>162</v>
      </c>
      <c r="F262" s="70" t="s">
        <v>315</v>
      </c>
      <c r="G262" s="70" t="s">
        <v>307</v>
      </c>
      <c r="H262" s="70" t="s">
        <v>11</v>
      </c>
    </row>
    <row r="263" spans="1:8">
      <c r="A263" s="70" t="s">
        <v>8</v>
      </c>
      <c r="B263" s="70">
        <v>92</v>
      </c>
      <c r="C263" s="70">
        <v>78.590999999999994</v>
      </c>
      <c r="D263" s="70">
        <v>81.918999999999997</v>
      </c>
      <c r="E263" s="70" t="s">
        <v>162</v>
      </c>
      <c r="F263" s="70" t="s">
        <v>316</v>
      </c>
      <c r="G263" s="70" t="s">
        <v>307</v>
      </c>
      <c r="H263" s="70" t="s">
        <v>11</v>
      </c>
    </row>
    <row r="264" spans="1:8">
      <c r="A264" s="70" t="s">
        <v>8</v>
      </c>
      <c r="B264" s="70">
        <v>92</v>
      </c>
      <c r="C264" s="70">
        <v>81.918999999999997</v>
      </c>
      <c r="D264" s="70">
        <v>83</v>
      </c>
      <c r="E264" s="70" t="s">
        <v>165</v>
      </c>
      <c r="F264" s="70" t="s">
        <v>317</v>
      </c>
      <c r="G264" s="70" t="s">
        <v>307</v>
      </c>
      <c r="H264" s="70" t="s">
        <v>11</v>
      </c>
    </row>
    <row r="265" spans="1:8">
      <c r="A265" s="70" t="s">
        <v>8</v>
      </c>
      <c r="B265" s="70">
        <v>92</v>
      </c>
      <c r="C265" s="70">
        <v>83</v>
      </c>
      <c r="D265" s="70">
        <v>84</v>
      </c>
      <c r="E265" s="70" t="s">
        <v>167</v>
      </c>
      <c r="F265" s="70" t="s">
        <v>318</v>
      </c>
      <c r="G265" s="70" t="s">
        <v>307</v>
      </c>
      <c r="H265" s="70" t="s">
        <v>11</v>
      </c>
    </row>
    <row r="266" spans="1:8">
      <c r="A266" s="70" t="s">
        <v>8</v>
      </c>
      <c r="B266" s="70">
        <v>92</v>
      </c>
      <c r="C266" s="70">
        <v>84</v>
      </c>
      <c r="D266" s="70">
        <v>85</v>
      </c>
      <c r="E266" s="70" t="s">
        <v>167</v>
      </c>
      <c r="F266" s="70" t="s">
        <v>319</v>
      </c>
      <c r="G266" s="70" t="s">
        <v>307</v>
      </c>
      <c r="H266" s="70" t="s">
        <v>11</v>
      </c>
    </row>
    <row r="267" spans="1:8">
      <c r="A267" s="70" t="s">
        <v>8</v>
      </c>
      <c r="B267" s="70">
        <v>92</v>
      </c>
      <c r="C267" s="70">
        <v>85</v>
      </c>
      <c r="D267" s="70">
        <v>86.436000000000007</v>
      </c>
      <c r="E267" s="70" t="s">
        <v>167</v>
      </c>
      <c r="F267" s="70" t="s">
        <v>320</v>
      </c>
      <c r="G267" s="70" t="s">
        <v>307</v>
      </c>
      <c r="H267" s="70" t="s">
        <v>11</v>
      </c>
    </row>
    <row r="268" spans="1:8">
      <c r="A268" s="70" t="s">
        <v>8</v>
      </c>
      <c r="B268" s="70">
        <v>92</v>
      </c>
      <c r="C268" s="70">
        <v>86.436000000000007</v>
      </c>
      <c r="D268" s="70">
        <v>89</v>
      </c>
      <c r="E268" s="70" t="s">
        <v>167</v>
      </c>
      <c r="F268" s="70" t="s">
        <v>321</v>
      </c>
      <c r="G268" s="70" t="s">
        <v>307</v>
      </c>
      <c r="H268" s="70" t="s">
        <v>11</v>
      </c>
    </row>
    <row r="269" spans="1:8">
      <c r="A269" s="70" t="s">
        <v>8</v>
      </c>
      <c r="B269" s="70">
        <v>92</v>
      </c>
      <c r="C269" s="70">
        <v>89</v>
      </c>
      <c r="D269" s="70">
        <v>91.953000000000003</v>
      </c>
      <c r="E269" s="70" t="s">
        <v>167</v>
      </c>
      <c r="F269" s="70" t="s">
        <v>322</v>
      </c>
      <c r="G269" s="70" t="s">
        <v>307</v>
      </c>
      <c r="H269" s="70" t="s">
        <v>11</v>
      </c>
    </row>
    <row r="270" spans="1:8">
      <c r="A270" s="70" t="s">
        <v>8</v>
      </c>
      <c r="B270" s="70">
        <v>92</v>
      </c>
      <c r="C270" s="70">
        <v>91.953000000000003</v>
      </c>
      <c r="D270" s="70">
        <v>94</v>
      </c>
      <c r="E270" s="70" t="s">
        <v>167</v>
      </c>
      <c r="F270" s="70" t="s">
        <v>323</v>
      </c>
      <c r="G270" s="70" t="s">
        <v>307</v>
      </c>
      <c r="H270" s="70" t="s">
        <v>11</v>
      </c>
    </row>
    <row r="271" spans="1:8">
      <c r="A271" s="70" t="s">
        <v>8</v>
      </c>
      <c r="B271" s="70">
        <v>92</v>
      </c>
      <c r="C271" s="70">
        <v>94</v>
      </c>
      <c r="D271" s="70">
        <v>95</v>
      </c>
      <c r="E271" s="70" t="s">
        <v>167</v>
      </c>
      <c r="F271" s="70" t="s">
        <v>324</v>
      </c>
      <c r="G271" s="70" t="s">
        <v>307</v>
      </c>
      <c r="H271" s="70" t="s">
        <v>11</v>
      </c>
    </row>
    <row r="272" spans="1:8">
      <c r="A272" s="70" t="s">
        <v>8</v>
      </c>
      <c r="B272" s="70">
        <v>92</v>
      </c>
      <c r="C272" s="70">
        <v>95</v>
      </c>
      <c r="D272" s="70">
        <v>96</v>
      </c>
      <c r="E272" s="70" t="s">
        <v>167</v>
      </c>
      <c r="F272" s="70" t="s">
        <v>325</v>
      </c>
      <c r="G272" s="70" t="s">
        <v>307</v>
      </c>
      <c r="H272" s="70" t="s">
        <v>11</v>
      </c>
    </row>
    <row r="273" spans="1:8">
      <c r="A273" s="70" t="s">
        <v>8</v>
      </c>
      <c r="B273" s="70">
        <v>92</v>
      </c>
      <c r="C273" s="70">
        <v>96</v>
      </c>
      <c r="D273" s="70">
        <v>97.254999999999995</v>
      </c>
      <c r="E273" s="70" t="s">
        <v>167</v>
      </c>
      <c r="F273" s="70" t="s">
        <v>326</v>
      </c>
      <c r="G273" s="70" t="s">
        <v>307</v>
      </c>
      <c r="H273" s="70" t="s">
        <v>11</v>
      </c>
    </row>
    <row r="274" spans="1:8">
      <c r="A274" s="70" t="s">
        <v>8</v>
      </c>
      <c r="B274" s="70">
        <v>92</v>
      </c>
      <c r="C274" s="70">
        <v>97.254999999999995</v>
      </c>
      <c r="D274" s="70">
        <v>99</v>
      </c>
      <c r="E274" s="70" t="s">
        <v>167</v>
      </c>
      <c r="F274" s="70" t="s">
        <v>327</v>
      </c>
      <c r="G274" s="70" t="s">
        <v>307</v>
      </c>
      <c r="H274" s="70" t="s">
        <v>11</v>
      </c>
    </row>
    <row r="275" spans="1:8">
      <c r="A275" s="70" t="s">
        <v>8</v>
      </c>
      <c r="B275" s="70">
        <v>92</v>
      </c>
      <c r="C275" s="70">
        <v>99</v>
      </c>
      <c r="D275" s="70">
        <v>100</v>
      </c>
      <c r="E275" s="70" t="s">
        <v>167</v>
      </c>
      <c r="F275" s="70" t="s">
        <v>328</v>
      </c>
      <c r="G275" s="70" t="s">
        <v>307</v>
      </c>
      <c r="H275" s="70" t="s">
        <v>11</v>
      </c>
    </row>
    <row r="276" spans="1:8">
      <c r="A276" s="70" t="s">
        <v>8</v>
      </c>
      <c r="B276" s="70">
        <v>92</v>
      </c>
      <c r="C276" s="70">
        <v>100</v>
      </c>
      <c r="D276" s="70">
        <v>101.925</v>
      </c>
      <c r="E276" s="70" t="s">
        <v>167</v>
      </c>
      <c r="F276" s="70" t="s">
        <v>329</v>
      </c>
      <c r="G276" s="70" t="s">
        <v>307</v>
      </c>
      <c r="H276" s="70" t="s">
        <v>11</v>
      </c>
    </row>
    <row r="277" spans="1:8">
      <c r="A277" s="70" t="s">
        <v>8</v>
      </c>
      <c r="B277" s="70">
        <v>92</v>
      </c>
      <c r="C277" s="70">
        <v>101.925</v>
      </c>
      <c r="D277" s="70">
        <v>104</v>
      </c>
      <c r="E277" s="70" t="s">
        <v>180</v>
      </c>
      <c r="F277" s="70" t="s">
        <v>330</v>
      </c>
      <c r="G277" s="70" t="s">
        <v>307</v>
      </c>
      <c r="H277" s="70" t="s">
        <v>11</v>
      </c>
    </row>
    <row r="278" spans="1:8">
      <c r="A278" s="70" t="s">
        <v>8</v>
      </c>
      <c r="B278" s="70">
        <v>92</v>
      </c>
      <c r="C278" s="70">
        <v>104</v>
      </c>
      <c r="D278" s="70">
        <v>104.845</v>
      </c>
      <c r="E278" s="70" t="s">
        <v>331</v>
      </c>
      <c r="F278" s="70" t="s">
        <v>332</v>
      </c>
      <c r="G278" s="70" t="s">
        <v>307</v>
      </c>
      <c r="H278" s="70" t="s">
        <v>11</v>
      </c>
    </row>
    <row r="279" spans="1:8">
      <c r="A279" s="70" t="s">
        <v>8</v>
      </c>
      <c r="B279" s="70">
        <v>92</v>
      </c>
      <c r="C279" s="70">
        <v>104.845</v>
      </c>
      <c r="D279" s="70">
        <v>106.381</v>
      </c>
      <c r="E279" s="70" t="s">
        <v>331</v>
      </c>
      <c r="F279" s="70" t="s">
        <v>333</v>
      </c>
      <c r="G279" s="70" t="s">
        <v>307</v>
      </c>
      <c r="H279" s="70" t="s">
        <v>11</v>
      </c>
    </row>
    <row r="280" spans="1:8">
      <c r="A280" s="70" t="s">
        <v>8</v>
      </c>
      <c r="B280" s="70">
        <v>92</v>
      </c>
      <c r="C280" s="70">
        <v>106.381</v>
      </c>
      <c r="D280" s="70">
        <v>106.624</v>
      </c>
      <c r="E280" s="70" t="s">
        <v>331</v>
      </c>
      <c r="F280" s="70" t="s">
        <v>334</v>
      </c>
      <c r="G280" s="70" t="s">
        <v>307</v>
      </c>
      <c r="H280" s="70" t="s">
        <v>11</v>
      </c>
    </row>
    <row r="281" spans="1:8">
      <c r="A281" s="70" t="s">
        <v>8</v>
      </c>
      <c r="B281" s="70">
        <v>92</v>
      </c>
      <c r="C281" s="70">
        <v>106.624</v>
      </c>
      <c r="D281" s="70">
        <v>108.268</v>
      </c>
      <c r="E281" s="70" t="s">
        <v>335</v>
      </c>
      <c r="F281" s="70" t="s">
        <v>336</v>
      </c>
      <c r="G281" s="70" t="s">
        <v>307</v>
      </c>
      <c r="H281" s="70" t="s">
        <v>11</v>
      </c>
    </row>
    <row r="282" spans="1:8">
      <c r="A282" s="70" t="s">
        <v>8</v>
      </c>
      <c r="B282" s="70">
        <v>92</v>
      </c>
      <c r="C282" s="70">
        <v>106.624</v>
      </c>
      <c r="D282" s="70">
        <v>108.268</v>
      </c>
      <c r="E282" s="70" t="s">
        <v>335</v>
      </c>
      <c r="F282" s="70" t="s">
        <v>337</v>
      </c>
      <c r="G282" s="70" t="s">
        <v>307</v>
      </c>
      <c r="H282" s="70" t="s">
        <v>11</v>
      </c>
    </row>
    <row r="283" spans="1:8">
      <c r="A283" s="70" t="s">
        <v>8</v>
      </c>
      <c r="B283" s="70">
        <v>92</v>
      </c>
      <c r="C283" s="70">
        <v>108.268</v>
      </c>
      <c r="D283" s="70">
        <v>108.72799999999999</v>
      </c>
      <c r="E283" s="70" t="s">
        <v>335</v>
      </c>
      <c r="F283" s="70" t="s">
        <v>338</v>
      </c>
      <c r="G283" s="70" t="s">
        <v>307</v>
      </c>
      <c r="H283" s="70" t="s">
        <v>11</v>
      </c>
    </row>
    <row r="284" spans="1:8">
      <c r="A284" s="70" t="s">
        <v>8</v>
      </c>
      <c r="B284" s="70">
        <v>170</v>
      </c>
      <c r="C284" s="70">
        <v>109.268</v>
      </c>
      <c r="D284" s="70">
        <v>111.898</v>
      </c>
      <c r="E284" s="70" t="s">
        <v>339</v>
      </c>
      <c r="F284" s="70" t="s">
        <v>340</v>
      </c>
      <c r="G284" s="70" t="s">
        <v>341</v>
      </c>
      <c r="H284" s="70" t="s">
        <v>275</v>
      </c>
    </row>
    <row r="285" spans="1:8">
      <c r="A285" s="70" t="s">
        <v>8</v>
      </c>
      <c r="B285" s="70">
        <v>170</v>
      </c>
      <c r="C285" s="70">
        <v>111.898</v>
      </c>
      <c r="D285" s="70">
        <v>113.92700000000001</v>
      </c>
      <c r="E285" s="70" t="s">
        <v>339</v>
      </c>
      <c r="F285" s="70" t="s">
        <v>342</v>
      </c>
      <c r="G285" s="70" t="s">
        <v>341</v>
      </c>
      <c r="H285" s="70" t="s">
        <v>275</v>
      </c>
    </row>
    <row r="286" spans="1:8">
      <c r="A286" s="70" t="s">
        <v>8</v>
      </c>
      <c r="B286" s="70">
        <v>170</v>
      </c>
      <c r="C286" s="70">
        <v>113.92700000000001</v>
      </c>
      <c r="D286" s="70">
        <v>117.08799999999999</v>
      </c>
      <c r="E286" s="70" t="s">
        <v>343</v>
      </c>
      <c r="F286" s="70" t="s">
        <v>344</v>
      </c>
      <c r="G286" s="70" t="s">
        <v>341</v>
      </c>
      <c r="H286" s="70" t="s">
        <v>275</v>
      </c>
    </row>
    <row r="287" spans="1:8">
      <c r="A287" s="70" t="s">
        <v>8</v>
      </c>
      <c r="B287" s="70">
        <v>170</v>
      </c>
      <c r="C287" s="70">
        <v>117.08799999999999</v>
      </c>
      <c r="D287" s="70">
        <v>121.35</v>
      </c>
      <c r="E287" s="70" t="s">
        <v>343</v>
      </c>
      <c r="F287" s="70" t="s">
        <v>345</v>
      </c>
      <c r="G287" s="70" t="s">
        <v>341</v>
      </c>
      <c r="H287" s="70" t="s">
        <v>275</v>
      </c>
    </row>
    <row r="288" spans="1:8">
      <c r="A288" s="70" t="s">
        <v>8</v>
      </c>
      <c r="B288" s="70">
        <v>170</v>
      </c>
      <c r="C288" s="70">
        <v>121.35</v>
      </c>
      <c r="D288" s="70">
        <v>124.745</v>
      </c>
      <c r="E288" s="70" t="s">
        <v>346</v>
      </c>
      <c r="F288" s="70" t="s">
        <v>347</v>
      </c>
      <c r="G288" s="70" t="s">
        <v>341</v>
      </c>
      <c r="H288" s="70" t="s">
        <v>275</v>
      </c>
    </row>
    <row r="289" spans="1:8">
      <c r="A289" s="70" t="s">
        <v>8</v>
      </c>
      <c r="B289" s="70">
        <v>170</v>
      </c>
      <c r="C289" s="70">
        <v>124.745</v>
      </c>
      <c r="D289" s="70">
        <v>128.12</v>
      </c>
      <c r="E289" s="70" t="s">
        <v>348</v>
      </c>
      <c r="F289" s="70" t="s">
        <v>349</v>
      </c>
      <c r="G289" s="70" t="s">
        <v>341</v>
      </c>
      <c r="H289" s="70" t="s">
        <v>275</v>
      </c>
    </row>
    <row r="290" spans="1:8">
      <c r="A290" s="70" t="s">
        <v>8</v>
      </c>
      <c r="B290" s="70">
        <v>170</v>
      </c>
      <c r="C290" s="70">
        <v>128.12</v>
      </c>
      <c r="D290" s="70">
        <v>128.619</v>
      </c>
      <c r="E290" s="70" t="s">
        <v>350</v>
      </c>
      <c r="F290" s="70" t="s">
        <v>351</v>
      </c>
      <c r="G290" s="70" t="s">
        <v>341</v>
      </c>
      <c r="H290" s="70" t="s">
        <v>275</v>
      </c>
    </row>
    <row r="291" spans="1:8">
      <c r="A291" s="70" t="s">
        <v>8</v>
      </c>
      <c r="B291" s="70">
        <v>70</v>
      </c>
      <c r="C291" s="70">
        <v>0.432</v>
      </c>
      <c r="D291" s="70">
        <v>0.65600000000000003</v>
      </c>
      <c r="E291" s="70" t="s">
        <v>352</v>
      </c>
      <c r="F291" s="70" t="s">
        <v>353</v>
      </c>
      <c r="G291" s="70" t="s">
        <v>354</v>
      </c>
      <c r="H291" s="70" t="s">
        <v>275</v>
      </c>
    </row>
    <row r="292" spans="1:8">
      <c r="A292" s="70" t="s">
        <v>8</v>
      </c>
      <c r="B292" s="70">
        <v>70</v>
      </c>
      <c r="C292" s="70">
        <v>77.227999999999994</v>
      </c>
      <c r="D292" s="70">
        <v>80</v>
      </c>
      <c r="E292" s="70" t="s">
        <v>355</v>
      </c>
      <c r="F292" s="70" t="s">
        <v>356</v>
      </c>
      <c r="G292" s="70" t="s">
        <v>354</v>
      </c>
      <c r="H292" s="70" t="s">
        <v>275</v>
      </c>
    </row>
    <row r="293" spans="1:8">
      <c r="A293" s="70" t="s">
        <v>8</v>
      </c>
      <c r="B293" s="70">
        <v>70</v>
      </c>
      <c r="C293" s="70">
        <v>77.227999999999994</v>
      </c>
      <c r="D293" s="70">
        <v>80</v>
      </c>
      <c r="E293" s="70" t="s">
        <v>355</v>
      </c>
      <c r="F293" s="70" t="s">
        <v>357</v>
      </c>
      <c r="G293" s="70" t="s">
        <v>354</v>
      </c>
      <c r="H293" s="70" t="s">
        <v>275</v>
      </c>
    </row>
    <row r="294" spans="1:8">
      <c r="A294" s="70" t="s">
        <v>8</v>
      </c>
      <c r="B294" s="70">
        <v>70</v>
      </c>
      <c r="C294" s="70">
        <v>80</v>
      </c>
      <c r="D294" s="70">
        <v>82.424000000000007</v>
      </c>
      <c r="E294" s="70" t="s">
        <v>358</v>
      </c>
      <c r="F294" s="70" t="s">
        <v>359</v>
      </c>
      <c r="G294" s="70" t="s">
        <v>354</v>
      </c>
      <c r="H294" s="70" t="s">
        <v>275</v>
      </c>
    </row>
    <row r="295" spans="1:8">
      <c r="A295" s="70" t="s">
        <v>8</v>
      </c>
      <c r="B295" s="70">
        <v>70</v>
      </c>
      <c r="C295" s="70">
        <v>80</v>
      </c>
      <c r="D295" s="70">
        <v>82.424000000000007</v>
      </c>
      <c r="E295" s="70" t="s">
        <v>358</v>
      </c>
      <c r="F295" s="70" t="s">
        <v>360</v>
      </c>
      <c r="G295" s="70" t="s">
        <v>354</v>
      </c>
      <c r="H295" s="70" t="s">
        <v>275</v>
      </c>
    </row>
    <row r="296" spans="1:8">
      <c r="A296" s="70" t="s">
        <v>8</v>
      </c>
      <c r="B296" s="70">
        <v>70</v>
      </c>
      <c r="C296" s="70">
        <v>82.424000000000007</v>
      </c>
      <c r="D296" s="70">
        <v>87.275000000000006</v>
      </c>
      <c r="E296" s="70" t="s">
        <v>361</v>
      </c>
      <c r="F296" s="70" t="s">
        <v>362</v>
      </c>
      <c r="G296" s="70" t="s">
        <v>354</v>
      </c>
      <c r="H296" s="70" t="s">
        <v>275</v>
      </c>
    </row>
    <row r="297" spans="1:8">
      <c r="A297" s="70" t="s">
        <v>8</v>
      </c>
      <c r="B297" s="70">
        <v>70</v>
      </c>
      <c r="C297" s="70">
        <v>87.275000000000006</v>
      </c>
      <c r="D297" s="70">
        <v>89</v>
      </c>
      <c r="E297" s="70" t="s">
        <v>363</v>
      </c>
      <c r="F297" s="70" t="s">
        <v>364</v>
      </c>
      <c r="G297" s="70" t="s">
        <v>354</v>
      </c>
      <c r="H297" s="70" t="s">
        <v>275</v>
      </c>
    </row>
    <row r="298" spans="1:8">
      <c r="A298" s="70" t="s">
        <v>8</v>
      </c>
      <c r="B298" s="70">
        <v>70</v>
      </c>
      <c r="C298" s="70">
        <v>87.275000000000006</v>
      </c>
      <c r="D298" s="70">
        <v>89</v>
      </c>
      <c r="E298" s="70" t="s">
        <v>363</v>
      </c>
      <c r="F298" s="70" t="s">
        <v>365</v>
      </c>
      <c r="G298" s="70" t="s">
        <v>354</v>
      </c>
      <c r="H298" s="70" t="s">
        <v>275</v>
      </c>
    </row>
    <row r="299" spans="1:8">
      <c r="A299" s="70" t="s">
        <v>8</v>
      </c>
      <c r="B299" s="70">
        <v>70</v>
      </c>
      <c r="C299" s="70">
        <v>89</v>
      </c>
      <c r="D299" s="70">
        <v>89.994</v>
      </c>
      <c r="E299" s="70" t="s">
        <v>366</v>
      </c>
      <c r="F299" s="70" t="s">
        <v>367</v>
      </c>
      <c r="G299" s="70" t="s">
        <v>354</v>
      </c>
      <c r="H299" s="70" t="s">
        <v>275</v>
      </c>
    </row>
    <row r="300" spans="1:8">
      <c r="A300" s="70" t="s">
        <v>8</v>
      </c>
      <c r="B300" s="70">
        <v>70</v>
      </c>
      <c r="C300" s="70">
        <v>89</v>
      </c>
      <c r="D300" s="70">
        <v>89.994</v>
      </c>
      <c r="E300" s="70" t="s">
        <v>366</v>
      </c>
      <c r="F300" s="70" t="s">
        <v>368</v>
      </c>
      <c r="G300" s="70" t="s">
        <v>354</v>
      </c>
      <c r="H300" s="70" t="s">
        <v>275</v>
      </c>
    </row>
    <row r="301" spans="1:8">
      <c r="A301" s="70" t="s">
        <v>8</v>
      </c>
      <c r="B301" s="70">
        <v>70</v>
      </c>
      <c r="C301" s="70">
        <v>89.994</v>
      </c>
      <c r="D301" s="70">
        <v>94.141999999999996</v>
      </c>
      <c r="E301" s="70" t="s">
        <v>366</v>
      </c>
      <c r="F301" s="70" t="s">
        <v>369</v>
      </c>
      <c r="G301" s="70" t="s">
        <v>354</v>
      </c>
      <c r="H301" s="70" t="s">
        <v>275</v>
      </c>
    </row>
    <row r="302" spans="1:8">
      <c r="A302" s="70" t="s">
        <v>8</v>
      </c>
      <c r="B302" s="70">
        <v>70</v>
      </c>
      <c r="C302" s="70">
        <v>94.141999999999996</v>
      </c>
      <c r="D302" s="70">
        <v>96</v>
      </c>
      <c r="E302" s="70" t="s">
        <v>370</v>
      </c>
      <c r="F302" s="70" t="s">
        <v>371</v>
      </c>
      <c r="G302" s="70" t="s">
        <v>354</v>
      </c>
      <c r="H302" s="70" t="s">
        <v>275</v>
      </c>
    </row>
    <row r="303" spans="1:8">
      <c r="A303" s="70" t="s">
        <v>8</v>
      </c>
      <c r="B303" s="70">
        <v>70</v>
      </c>
      <c r="C303" s="70">
        <v>94.141999999999996</v>
      </c>
      <c r="D303" s="70">
        <v>96</v>
      </c>
      <c r="E303" s="70" t="s">
        <v>370</v>
      </c>
      <c r="F303" s="70" t="s">
        <v>372</v>
      </c>
      <c r="G303" s="70" t="s">
        <v>354</v>
      </c>
      <c r="H303" s="70" t="s">
        <v>275</v>
      </c>
    </row>
    <row r="304" spans="1:8">
      <c r="A304" s="70" t="s">
        <v>8</v>
      </c>
      <c r="B304" s="70">
        <v>70</v>
      </c>
      <c r="C304" s="70">
        <v>96</v>
      </c>
      <c r="D304" s="70">
        <v>97.426000000000002</v>
      </c>
      <c r="E304" s="70" t="s">
        <v>373</v>
      </c>
      <c r="F304" s="70" t="s">
        <v>374</v>
      </c>
      <c r="G304" s="70" t="s">
        <v>354</v>
      </c>
      <c r="H304" s="70" t="s">
        <v>275</v>
      </c>
    </row>
    <row r="305" spans="1:8">
      <c r="A305" s="70" t="s">
        <v>8</v>
      </c>
      <c r="B305" s="70">
        <v>70</v>
      </c>
      <c r="C305" s="70">
        <v>96</v>
      </c>
      <c r="D305" s="70">
        <v>97.426000000000002</v>
      </c>
      <c r="E305" s="70" t="s">
        <v>373</v>
      </c>
      <c r="F305" s="70" t="s">
        <v>375</v>
      </c>
      <c r="G305" s="70" t="s">
        <v>354</v>
      </c>
      <c r="H305" s="70" t="s">
        <v>275</v>
      </c>
    </row>
    <row r="306" spans="1:8">
      <c r="A306" s="70" t="s">
        <v>8</v>
      </c>
      <c r="B306" s="70">
        <v>70</v>
      </c>
      <c r="C306" s="70">
        <v>97.426000000000002</v>
      </c>
      <c r="D306" s="70">
        <v>100</v>
      </c>
      <c r="E306" s="70" t="s">
        <v>373</v>
      </c>
      <c r="F306" s="70" t="s">
        <v>376</v>
      </c>
      <c r="G306" s="70" t="s">
        <v>354</v>
      </c>
      <c r="H306" s="70" t="s">
        <v>275</v>
      </c>
    </row>
    <row r="307" spans="1:8">
      <c r="A307" s="70" t="s">
        <v>8</v>
      </c>
      <c r="B307" s="70">
        <v>70</v>
      </c>
      <c r="C307" s="70">
        <v>100</v>
      </c>
      <c r="D307" s="70">
        <v>103.10299999999999</v>
      </c>
      <c r="E307" s="70" t="s">
        <v>373</v>
      </c>
      <c r="F307" s="70" t="s">
        <v>377</v>
      </c>
      <c r="G307" s="70" t="s">
        <v>354</v>
      </c>
      <c r="H307" s="70" t="s">
        <v>275</v>
      </c>
    </row>
    <row r="308" spans="1:8">
      <c r="A308" s="70" t="s">
        <v>8</v>
      </c>
      <c r="B308" s="70">
        <v>70</v>
      </c>
      <c r="C308" s="70">
        <v>103.10299999999999</v>
      </c>
      <c r="D308" s="70">
        <v>104</v>
      </c>
      <c r="E308" s="70" t="s">
        <v>378</v>
      </c>
      <c r="F308" s="70" t="s">
        <v>379</v>
      </c>
      <c r="G308" s="70" t="s">
        <v>354</v>
      </c>
      <c r="H308" s="70" t="s">
        <v>275</v>
      </c>
    </row>
    <row r="309" spans="1:8">
      <c r="A309" s="70" t="s">
        <v>8</v>
      </c>
      <c r="B309" s="70">
        <v>70</v>
      </c>
      <c r="C309" s="70">
        <v>103.10299999999999</v>
      </c>
      <c r="D309" s="70">
        <v>104</v>
      </c>
      <c r="E309" s="70" t="s">
        <v>378</v>
      </c>
      <c r="F309" s="70" t="s">
        <v>380</v>
      </c>
      <c r="G309" s="70" t="s">
        <v>354</v>
      </c>
      <c r="H309" s="70" t="s">
        <v>275</v>
      </c>
    </row>
    <row r="310" spans="1:8">
      <c r="A310" s="70" t="s">
        <v>8</v>
      </c>
      <c r="B310" s="70">
        <v>70</v>
      </c>
      <c r="C310" s="70">
        <v>104</v>
      </c>
      <c r="D310" s="70">
        <v>105.83799999999999</v>
      </c>
      <c r="E310" s="70" t="s">
        <v>381</v>
      </c>
      <c r="F310" s="70" t="s">
        <v>382</v>
      </c>
      <c r="G310" s="70" t="s">
        <v>354</v>
      </c>
      <c r="H310" s="70" t="s">
        <v>275</v>
      </c>
    </row>
    <row r="311" spans="1:8">
      <c r="A311" s="70" t="s">
        <v>8</v>
      </c>
      <c r="B311" s="70">
        <v>70</v>
      </c>
      <c r="C311" s="70">
        <v>104</v>
      </c>
      <c r="D311" s="70">
        <v>105.83799999999999</v>
      </c>
      <c r="E311" s="70" t="s">
        <v>381</v>
      </c>
      <c r="F311" s="70" t="s">
        <v>383</v>
      </c>
      <c r="G311" s="70" t="s">
        <v>354</v>
      </c>
      <c r="H311" s="70" t="s">
        <v>275</v>
      </c>
    </row>
    <row r="312" spans="1:8">
      <c r="A312" s="70" t="s">
        <v>8</v>
      </c>
      <c r="B312" s="70">
        <v>70</v>
      </c>
      <c r="C312" s="70">
        <v>105.83799999999999</v>
      </c>
      <c r="D312" s="70">
        <v>108.4</v>
      </c>
      <c r="E312" s="70" t="s">
        <v>381</v>
      </c>
      <c r="F312" s="70" t="s">
        <v>384</v>
      </c>
      <c r="G312" s="70" t="s">
        <v>354</v>
      </c>
      <c r="H312" s="70" t="s">
        <v>275</v>
      </c>
    </row>
    <row r="313" spans="1:8">
      <c r="A313" s="70" t="s">
        <v>8</v>
      </c>
      <c r="B313" s="70">
        <v>70</v>
      </c>
      <c r="C313" s="70">
        <v>108.4</v>
      </c>
      <c r="D313" s="70">
        <v>109.268</v>
      </c>
      <c r="E313" s="70" t="s">
        <v>381</v>
      </c>
      <c r="F313" s="70">
        <v>108109</v>
      </c>
      <c r="G313" s="70" t="s">
        <v>354</v>
      </c>
      <c r="H313" s="70" t="s">
        <v>275</v>
      </c>
    </row>
    <row r="314" spans="1:8">
      <c r="A314" s="70" t="s">
        <v>8</v>
      </c>
      <c r="B314" s="70">
        <v>70</v>
      </c>
      <c r="C314" s="70">
        <v>109.268</v>
      </c>
      <c r="D314" s="70">
        <v>111.9</v>
      </c>
      <c r="E314" s="70" t="s">
        <v>381</v>
      </c>
      <c r="F314" s="70" t="s">
        <v>385</v>
      </c>
      <c r="G314" s="70" t="s">
        <v>354</v>
      </c>
      <c r="H314" s="70" t="s">
        <v>275</v>
      </c>
    </row>
    <row r="315" spans="1:8">
      <c r="A315" s="70" t="s">
        <v>8</v>
      </c>
      <c r="B315" s="70">
        <v>70</v>
      </c>
      <c r="C315" s="70">
        <v>111.9</v>
      </c>
      <c r="D315" s="70">
        <v>113.92700000000001</v>
      </c>
      <c r="E315" s="70" t="s">
        <v>339</v>
      </c>
      <c r="F315" s="70" t="s">
        <v>386</v>
      </c>
      <c r="G315" s="70" t="s">
        <v>354</v>
      </c>
      <c r="H315" s="70" t="s">
        <v>275</v>
      </c>
    </row>
    <row r="316" spans="1:8">
      <c r="A316" s="70" t="s">
        <v>8</v>
      </c>
      <c r="B316" s="70">
        <v>70</v>
      </c>
      <c r="C316" s="70">
        <v>113.92700000000001</v>
      </c>
      <c r="D316" s="70">
        <v>117.089</v>
      </c>
      <c r="E316" s="70" t="s">
        <v>343</v>
      </c>
      <c r="F316" s="70" t="s">
        <v>387</v>
      </c>
      <c r="G316" s="70" t="s">
        <v>354</v>
      </c>
      <c r="H316" s="70" t="s">
        <v>275</v>
      </c>
    </row>
    <row r="317" spans="1:8">
      <c r="A317" s="70" t="s">
        <v>8</v>
      </c>
      <c r="B317" s="70">
        <v>70</v>
      </c>
      <c r="C317" s="70">
        <v>117.089</v>
      </c>
      <c r="D317" s="70">
        <v>121.35</v>
      </c>
      <c r="E317" s="70" t="s">
        <v>343</v>
      </c>
      <c r="F317" s="70" t="s">
        <v>388</v>
      </c>
      <c r="G317" s="70" t="s">
        <v>354</v>
      </c>
      <c r="H317" s="70" t="s">
        <v>275</v>
      </c>
    </row>
    <row r="318" spans="1:8">
      <c r="A318" s="70" t="s">
        <v>8</v>
      </c>
      <c r="B318" s="70">
        <v>70</v>
      </c>
      <c r="C318" s="70">
        <v>121.35</v>
      </c>
      <c r="D318" s="70">
        <v>124.745</v>
      </c>
      <c r="E318" s="70" t="s">
        <v>346</v>
      </c>
      <c r="F318" s="70" t="s">
        <v>389</v>
      </c>
      <c r="G318" s="70" t="s">
        <v>354</v>
      </c>
      <c r="H318" s="70" t="s">
        <v>275</v>
      </c>
    </row>
    <row r="319" spans="1:8">
      <c r="A319" s="70" t="s">
        <v>8</v>
      </c>
      <c r="B319" s="70">
        <v>70</v>
      </c>
      <c r="C319" s="70">
        <v>124.745</v>
      </c>
      <c r="D319" s="70">
        <v>128.12700000000001</v>
      </c>
      <c r="E319" s="70" t="s">
        <v>348</v>
      </c>
      <c r="F319" s="70" t="s">
        <v>390</v>
      </c>
      <c r="G319" s="70" t="s">
        <v>354</v>
      </c>
      <c r="H319" s="70" t="s">
        <v>275</v>
      </c>
    </row>
    <row r="320" spans="1:8">
      <c r="A320" s="70" t="s">
        <v>8</v>
      </c>
      <c r="B320" s="70">
        <v>70</v>
      </c>
      <c r="C320" s="70">
        <v>128.12700000000001</v>
      </c>
      <c r="D320" s="70">
        <v>128.619</v>
      </c>
      <c r="E320" s="70" t="s">
        <v>350</v>
      </c>
      <c r="F320" s="70" t="s">
        <v>391</v>
      </c>
      <c r="G320" s="70" t="s">
        <v>354</v>
      </c>
      <c r="H320" s="70" t="s">
        <v>275</v>
      </c>
    </row>
    <row r="321" spans="1:8">
      <c r="A321" s="70" t="s">
        <v>8</v>
      </c>
      <c r="B321" s="70">
        <v>70</v>
      </c>
      <c r="C321" s="70">
        <v>128.619</v>
      </c>
      <c r="D321" s="70">
        <v>129.77199999999999</v>
      </c>
      <c r="E321" s="70" t="s">
        <v>392</v>
      </c>
      <c r="F321" s="70" t="s">
        <v>393</v>
      </c>
      <c r="G321" s="70" t="s">
        <v>354</v>
      </c>
      <c r="H321" s="70" t="s">
        <v>275</v>
      </c>
    </row>
    <row r="322" spans="1:8">
      <c r="A322" s="70" t="s">
        <v>8</v>
      </c>
      <c r="B322" s="70">
        <v>70</v>
      </c>
      <c r="C322" s="70">
        <v>0.432</v>
      </c>
      <c r="D322" s="70">
        <v>0.65600000000000003</v>
      </c>
      <c r="E322" s="70" t="s">
        <v>352</v>
      </c>
      <c r="F322" s="70" t="s">
        <v>353</v>
      </c>
      <c r="G322" s="70" t="s">
        <v>354</v>
      </c>
      <c r="H322" s="70" t="s">
        <v>275</v>
      </c>
    </row>
    <row r="323" spans="1:8">
      <c r="A323" s="70" t="s">
        <v>8</v>
      </c>
      <c r="B323" s="70">
        <v>70</v>
      </c>
      <c r="C323" s="70">
        <v>129.77199999999999</v>
      </c>
      <c r="D323" s="70">
        <v>131</v>
      </c>
      <c r="E323" s="70" t="s">
        <v>394</v>
      </c>
      <c r="F323" s="70" t="s">
        <v>395</v>
      </c>
      <c r="G323" s="70" t="s">
        <v>354</v>
      </c>
      <c r="H323" s="70" t="s">
        <v>275</v>
      </c>
    </row>
    <row r="324" spans="1:8">
      <c r="A324" s="70" t="s">
        <v>8</v>
      </c>
      <c r="B324" s="70">
        <v>70</v>
      </c>
      <c r="C324" s="70">
        <v>131</v>
      </c>
      <c r="D324" s="70">
        <v>133</v>
      </c>
      <c r="E324" s="70" t="s">
        <v>396</v>
      </c>
      <c r="F324" s="70" t="s">
        <v>397</v>
      </c>
      <c r="G324" s="70" t="s">
        <v>354</v>
      </c>
      <c r="H324" s="70" t="s">
        <v>275</v>
      </c>
    </row>
    <row r="325" spans="1:8">
      <c r="A325" s="70" t="s">
        <v>8</v>
      </c>
      <c r="B325" s="70">
        <v>70</v>
      </c>
      <c r="C325" s="70">
        <v>133</v>
      </c>
      <c r="D325" s="70">
        <v>134.94499999999999</v>
      </c>
      <c r="E325" s="70" t="s">
        <v>396</v>
      </c>
      <c r="F325" s="70" t="s">
        <v>398</v>
      </c>
      <c r="G325" s="70" t="s">
        <v>354</v>
      </c>
      <c r="H325" s="70" t="s">
        <v>275</v>
      </c>
    </row>
    <row r="326" spans="1:8">
      <c r="A326" s="70" t="s">
        <v>8</v>
      </c>
      <c r="B326" s="70">
        <v>70</v>
      </c>
      <c r="C326" s="70">
        <v>134.94499999999999</v>
      </c>
      <c r="D326" s="70">
        <v>137</v>
      </c>
      <c r="E326" s="70" t="s">
        <v>399</v>
      </c>
      <c r="F326" s="70" t="s">
        <v>400</v>
      </c>
      <c r="G326" s="70" t="s">
        <v>354</v>
      </c>
      <c r="H326" s="70" t="s">
        <v>275</v>
      </c>
    </row>
    <row r="327" spans="1:8">
      <c r="A327" s="70" t="s">
        <v>8</v>
      </c>
      <c r="B327" s="70">
        <v>170</v>
      </c>
      <c r="C327" s="70">
        <v>129.77199999999999</v>
      </c>
      <c r="D327" s="70">
        <v>131</v>
      </c>
      <c r="E327" s="70" t="s">
        <v>394</v>
      </c>
      <c r="F327" s="70" t="s">
        <v>401</v>
      </c>
      <c r="G327" s="70" t="s">
        <v>341</v>
      </c>
      <c r="H327" s="70" t="s">
        <v>275</v>
      </c>
    </row>
    <row r="328" spans="1:8">
      <c r="A328" s="70" t="s">
        <v>8</v>
      </c>
      <c r="B328" s="70">
        <v>170</v>
      </c>
      <c r="C328" s="70">
        <v>131</v>
      </c>
      <c r="D328" s="70">
        <v>133</v>
      </c>
      <c r="E328" s="70" t="s">
        <v>396</v>
      </c>
      <c r="F328" s="70" t="s">
        <v>402</v>
      </c>
      <c r="G328" s="70" t="s">
        <v>341</v>
      </c>
      <c r="H328" s="70" t="s">
        <v>275</v>
      </c>
    </row>
    <row r="329" spans="1:8">
      <c r="A329" s="70" t="s">
        <v>8</v>
      </c>
      <c r="B329" s="70">
        <v>170</v>
      </c>
      <c r="C329" s="70">
        <v>133</v>
      </c>
      <c r="D329" s="70">
        <v>134.94499999999999</v>
      </c>
      <c r="E329" s="70" t="s">
        <v>396</v>
      </c>
      <c r="F329" s="70" t="s">
        <v>403</v>
      </c>
      <c r="G329" s="70" t="s">
        <v>341</v>
      </c>
      <c r="H329" s="70" t="s">
        <v>275</v>
      </c>
    </row>
    <row r="330" spans="1:8">
      <c r="A330" s="70" t="s">
        <v>8</v>
      </c>
      <c r="B330" s="70">
        <v>170</v>
      </c>
      <c r="C330" s="70">
        <v>134.94499999999999</v>
      </c>
      <c r="D330" s="70">
        <v>137</v>
      </c>
      <c r="E330" s="70" t="s">
        <v>399</v>
      </c>
      <c r="F330" s="70" t="s">
        <v>404</v>
      </c>
      <c r="G330" s="70" t="s">
        <v>341</v>
      </c>
      <c r="H330" s="70" t="s">
        <v>275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0"/>
  <sheetViews>
    <sheetView workbookViewId="0">
      <selection activeCell="A52" sqref="A52"/>
    </sheetView>
  </sheetViews>
  <sheetFormatPr defaultRowHeight="15"/>
  <cols>
    <col min="1" max="1" width="17.85546875" style="26" bestFit="1" customWidth="1"/>
    <col min="2" max="2" width="13.28515625" style="26" bestFit="1" customWidth="1"/>
    <col min="3" max="3" width="23.5703125" style="26" bestFit="1" customWidth="1"/>
    <col min="4" max="4" width="19.42578125" style="26" bestFit="1" customWidth="1"/>
    <col min="5" max="5" width="17.28515625" style="26" bestFit="1" customWidth="1"/>
    <col min="6" max="6" width="23.5703125" style="27" bestFit="1" customWidth="1"/>
    <col min="7" max="7" width="14.7109375" style="27" bestFit="1" customWidth="1"/>
    <col min="8" max="8" width="16.28515625" style="28" bestFit="1" customWidth="1"/>
    <col min="9" max="9" width="17.5703125" style="27" bestFit="1" customWidth="1"/>
    <col min="10" max="10" width="14.42578125" style="28" bestFit="1" customWidth="1"/>
    <col min="11" max="11" width="15.7109375" style="28" bestFit="1" customWidth="1"/>
    <col min="12" max="12" width="17.5703125" style="28" bestFit="1" customWidth="1"/>
    <col min="13" max="13" width="23.28515625" style="28" bestFit="1" customWidth="1"/>
    <col min="14" max="14" width="19.7109375" style="28" bestFit="1" customWidth="1"/>
    <col min="15" max="15" width="27.5703125" style="28" bestFit="1" customWidth="1"/>
    <col min="16" max="16" width="19.140625" bestFit="1" customWidth="1"/>
    <col min="17" max="17" width="32" bestFit="1" customWidth="1"/>
    <col min="18" max="18" width="20.85546875" bestFit="1" customWidth="1"/>
    <col min="19" max="19" width="32" bestFit="1" customWidth="1"/>
    <col min="20" max="20" width="26.5703125" bestFit="1" customWidth="1"/>
    <col min="21" max="21" width="20.85546875" bestFit="1" customWidth="1"/>
    <col min="22" max="22" width="26.5703125" bestFit="1" customWidth="1"/>
    <col min="23" max="23" width="20.85546875" bestFit="1" customWidth="1"/>
    <col min="24" max="24" width="33.85546875" bestFit="1" customWidth="1"/>
    <col min="25" max="25" width="20.85546875" bestFit="1" customWidth="1"/>
    <col min="26" max="26" width="26.5703125" bestFit="1" customWidth="1"/>
    <col min="27" max="27" width="20.85546875" bestFit="1" customWidth="1"/>
    <col min="28" max="28" width="4.7109375" bestFit="1" customWidth="1"/>
    <col min="29" max="29" width="9.28515625" bestFit="1" customWidth="1"/>
    <col min="30" max="30" width="12.85546875" bestFit="1" customWidth="1"/>
    <col min="31" max="31" width="22" bestFit="1" customWidth="1"/>
    <col min="32" max="32" width="18.140625" bestFit="1" customWidth="1"/>
    <col min="33" max="33" width="18.140625" customWidth="1"/>
    <col min="34" max="34" width="19.5703125" bestFit="1" customWidth="1"/>
    <col min="35" max="35" width="17.5703125" bestFit="1" customWidth="1"/>
    <col min="36" max="36" width="13.42578125" bestFit="1" customWidth="1"/>
    <col min="37" max="37" width="17.5703125" bestFit="1" customWidth="1"/>
    <col min="38" max="38" width="10.5703125" bestFit="1" customWidth="1"/>
    <col min="39" max="39" width="22.85546875" bestFit="1" customWidth="1"/>
    <col min="40" max="40" width="24.5703125" bestFit="1" customWidth="1"/>
  </cols>
  <sheetData>
    <row r="1" spans="1:22">
      <c r="A1" s="25" t="s">
        <v>405</v>
      </c>
      <c r="C1" s="25" t="s">
        <v>406</v>
      </c>
      <c r="E1" s="25" t="s">
        <v>407</v>
      </c>
      <c r="G1" s="25" t="s">
        <v>408</v>
      </c>
      <c r="H1" s="27"/>
      <c r="I1" s="25" t="s">
        <v>409</v>
      </c>
      <c r="J1" s="27"/>
      <c r="K1" s="25" t="s">
        <v>410</v>
      </c>
      <c r="L1" s="27"/>
      <c r="M1" s="25" t="s">
        <v>411</v>
      </c>
      <c r="N1" s="27"/>
      <c r="O1" s="27"/>
      <c r="P1" s="27"/>
      <c r="Q1" s="27"/>
      <c r="R1" s="27"/>
      <c r="S1" s="27"/>
      <c r="T1" s="27"/>
      <c r="U1" s="27"/>
      <c r="V1" s="27"/>
    </row>
    <row r="2" spans="1:22">
      <c r="A2" s="34" t="s">
        <v>412</v>
      </c>
      <c r="C2" s="34" t="s">
        <v>413</v>
      </c>
      <c r="E2" s="34">
        <v>1</v>
      </c>
      <c r="G2" s="34" t="s">
        <v>414</v>
      </c>
      <c r="H2" s="27"/>
      <c r="I2" s="34" t="s">
        <v>415</v>
      </c>
      <c r="J2" s="27"/>
      <c r="K2" s="34" t="s">
        <v>416</v>
      </c>
      <c r="L2" s="27"/>
      <c r="M2" s="34" t="s">
        <v>417</v>
      </c>
      <c r="N2" s="27"/>
      <c r="O2" s="27"/>
      <c r="P2" s="27"/>
      <c r="Q2" s="27"/>
      <c r="R2" s="27"/>
      <c r="S2" s="27"/>
      <c r="T2" s="27"/>
      <c r="U2" s="27"/>
      <c r="V2" s="27"/>
    </row>
    <row r="3" spans="1:22">
      <c r="A3" s="34" t="s">
        <v>418</v>
      </c>
      <c r="C3" s="34" t="s">
        <v>419</v>
      </c>
      <c r="E3" s="34">
        <v>2</v>
      </c>
      <c r="H3" s="27"/>
      <c r="I3" s="34" t="s">
        <v>420</v>
      </c>
      <c r="J3" s="27"/>
      <c r="K3" s="34" t="s">
        <v>421</v>
      </c>
      <c r="L3" s="27"/>
      <c r="M3" s="34" t="s">
        <v>422</v>
      </c>
      <c r="N3" s="27"/>
      <c r="O3" s="27"/>
      <c r="P3" s="27"/>
      <c r="Q3" s="27"/>
      <c r="R3" s="27"/>
      <c r="S3" s="27"/>
      <c r="T3" s="27"/>
      <c r="U3" s="27"/>
      <c r="V3" s="27"/>
    </row>
    <row r="4" spans="1:22">
      <c r="A4" s="34" t="s">
        <v>423</v>
      </c>
      <c r="C4" s="34" t="s">
        <v>406</v>
      </c>
      <c r="E4" s="27"/>
      <c r="H4" s="27"/>
      <c r="I4" s="34" t="s">
        <v>424</v>
      </c>
      <c r="J4" s="27"/>
      <c r="K4" s="34" t="s">
        <v>425</v>
      </c>
      <c r="L4" s="27"/>
      <c r="M4" s="34" t="s">
        <v>426</v>
      </c>
      <c r="N4" s="27"/>
      <c r="O4" s="27"/>
      <c r="P4" s="27"/>
      <c r="Q4" s="27"/>
      <c r="R4" s="27"/>
      <c r="S4" s="27"/>
      <c r="T4" s="27"/>
      <c r="U4" s="27"/>
      <c r="V4" s="27"/>
    </row>
    <row r="5" spans="1:22">
      <c r="A5" s="29"/>
      <c r="C5" s="29"/>
      <c r="H5" s="27"/>
      <c r="J5" s="27"/>
      <c r="K5" s="27"/>
      <c r="L5" s="27"/>
      <c r="M5" s="34" t="s">
        <v>427</v>
      </c>
      <c r="N5" s="27"/>
      <c r="O5" s="27"/>
      <c r="P5" s="27"/>
      <c r="Q5" s="27"/>
      <c r="R5" s="27"/>
      <c r="S5" s="27"/>
      <c r="T5" s="27"/>
      <c r="U5" s="27"/>
      <c r="V5" s="27"/>
    </row>
    <row r="6" spans="1:22">
      <c r="A6" s="29"/>
      <c r="C6" s="29"/>
      <c r="H6" s="27"/>
      <c r="J6" s="27"/>
      <c r="K6" s="27"/>
      <c r="L6" s="27"/>
      <c r="M6" s="34" t="s">
        <v>428</v>
      </c>
      <c r="N6" s="27"/>
      <c r="O6" s="27"/>
      <c r="P6" s="27"/>
      <c r="Q6" s="27"/>
      <c r="R6" s="27"/>
      <c r="S6" s="27"/>
      <c r="T6" s="27"/>
      <c r="U6" s="27"/>
      <c r="V6" s="27"/>
    </row>
    <row r="7" spans="1:22">
      <c r="A7" s="29"/>
      <c r="H7" s="27"/>
      <c r="J7" s="27"/>
      <c r="K7" s="27"/>
      <c r="L7" s="27"/>
      <c r="M7" s="34" t="s">
        <v>429</v>
      </c>
      <c r="N7" s="27"/>
      <c r="O7" s="27"/>
      <c r="P7" s="27"/>
      <c r="Q7" s="27"/>
      <c r="R7" s="27"/>
      <c r="S7" s="27"/>
      <c r="T7" s="27"/>
      <c r="U7" s="27"/>
      <c r="V7" s="27"/>
    </row>
    <row r="8" spans="1:22">
      <c r="H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>
      <c r="A9" s="29"/>
      <c r="H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22">
      <c r="A10" s="29"/>
      <c r="H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>
      <c r="H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>
      <c r="A12" s="29"/>
      <c r="H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2" s="33" customFormat="1">
      <c r="A13" s="4" t="s">
        <v>430</v>
      </c>
      <c r="B13" s="4" t="s">
        <v>431</v>
      </c>
      <c r="C13" s="4" t="s">
        <v>432</v>
      </c>
      <c r="D13" s="4" t="s">
        <v>433</v>
      </c>
      <c r="E13" s="4" t="s">
        <v>434</v>
      </c>
      <c r="F13" s="4" t="s">
        <v>435</v>
      </c>
      <c r="G13" s="4" t="s">
        <v>436</v>
      </c>
      <c r="H13" s="4" t="s">
        <v>437</v>
      </c>
      <c r="I13" s="4" t="s">
        <v>438</v>
      </c>
      <c r="J13" s="4" t="s">
        <v>439</v>
      </c>
      <c r="K13" s="4" t="s">
        <v>440</v>
      </c>
      <c r="L13" s="4" t="s">
        <v>441</v>
      </c>
      <c r="M13" s="4" t="s">
        <v>442</v>
      </c>
      <c r="N13" s="4" t="s">
        <v>443</v>
      </c>
      <c r="O13" s="4" t="s">
        <v>444</v>
      </c>
      <c r="P13" s="4" t="s">
        <v>445</v>
      </c>
      <c r="Q13" s="4" t="s">
        <v>446</v>
      </c>
      <c r="R13" s="4" t="s">
        <v>447</v>
      </c>
      <c r="S13" s="4" t="s">
        <v>448</v>
      </c>
      <c r="T13" s="4" t="s">
        <v>449</v>
      </c>
      <c r="U13" s="4" t="s">
        <v>450</v>
      </c>
      <c r="V13" s="32" t="s">
        <v>451</v>
      </c>
    </row>
    <row r="14" spans="1:22" s="33" customFormat="1">
      <c r="A14" s="34" t="s">
        <v>452</v>
      </c>
      <c r="B14" s="34" t="s">
        <v>453</v>
      </c>
      <c r="C14" s="34" t="s">
        <v>454</v>
      </c>
      <c r="D14" s="34" t="s">
        <v>455</v>
      </c>
      <c r="E14" s="34" t="s">
        <v>455</v>
      </c>
      <c r="F14" s="34" t="s">
        <v>456</v>
      </c>
      <c r="G14" s="34" t="s">
        <v>456</v>
      </c>
      <c r="H14" s="34" t="s">
        <v>457</v>
      </c>
      <c r="I14" s="34" t="s">
        <v>458</v>
      </c>
      <c r="J14" s="34" t="s">
        <v>459</v>
      </c>
      <c r="K14" s="34" t="s">
        <v>460</v>
      </c>
      <c r="L14" s="34" t="s">
        <v>461</v>
      </c>
      <c r="M14" s="34" t="s">
        <v>461</v>
      </c>
      <c r="N14" s="34" t="s">
        <v>461</v>
      </c>
      <c r="O14" s="34" t="s">
        <v>461</v>
      </c>
      <c r="P14" s="34" t="s">
        <v>445</v>
      </c>
      <c r="Q14" s="34" t="s">
        <v>462</v>
      </c>
      <c r="R14" s="34" t="s">
        <v>463</v>
      </c>
      <c r="S14" s="34" t="s">
        <v>455</v>
      </c>
      <c r="T14" s="34" t="s">
        <v>455</v>
      </c>
      <c r="U14" s="34" t="s">
        <v>450</v>
      </c>
      <c r="V14" s="35" t="s">
        <v>451</v>
      </c>
    </row>
    <row r="15" spans="1:22" s="33" customFormat="1">
      <c r="A15" s="34" t="s">
        <v>464</v>
      </c>
      <c r="B15" s="34" t="s">
        <v>465</v>
      </c>
      <c r="C15" s="34" t="str">
        <f>""</f>
        <v/>
      </c>
      <c r="D15" s="34"/>
      <c r="E15" s="34"/>
      <c r="F15" s="34"/>
      <c r="G15" s="34" t="s">
        <v>466</v>
      </c>
      <c r="H15" s="34" t="s">
        <v>467</v>
      </c>
      <c r="I15" s="34" t="s">
        <v>468</v>
      </c>
      <c r="J15" s="34"/>
      <c r="K15" s="34" t="s">
        <v>469</v>
      </c>
      <c r="L15" s="34" t="s">
        <v>470</v>
      </c>
      <c r="M15" s="34" t="s">
        <v>470</v>
      </c>
      <c r="N15" s="34" t="s">
        <v>470</v>
      </c>
      <c r="O15" s="34" t="s">
        <v>470</v>
      </c>
      <c r="P15" s="34"/>
      <c r="Q15" s="34" t="s">
        <v>436</v>
      </c>
      <c r="R15" s="34" t="s">
        <v>471</v>
      </c>
      <c r="S15" s="34" t="s">
        <v>472</v>
      </c>
      <c r="T15" s="34" t="s">
        <v>472</v>
      </c>
      <c r="U15" s="34"/>
      <c r="V15" s="35"/>
    </row>
    <row r="16" spans="1:22" s="33" customFormat="1">
      <c r="A16" s="34" t="s">
        <v>455</v>
      </c>
      <c r="B16" s="34"/>
      <c r="C16" s="34" t="str">
        <f>""</f>
        <v/>
      </c>
      <c r="D16" s="34"/>
      <c r="E16" s="34"/>
      <c r="F16" s="34"/>
      <c r="G16" s="34"/>
      <c r="H16" s="34"/>
      <c r="I16" s="34"/>
      <c r="J16" s="34"/>
      <c r="K16" s="34" t="s">
        <v>473</v>
      </c>
      <c r="L16" s="34"/>
      <c r="M16" s="34"/>
      <c r="N16" s="34"/>
      <c r="O16" s="34"/>
      <c r="P16" s="34"/>
      <c r="Q16" s="34"/>
      <c r="R16" s="34" t="s">
        <v>474</v>
      </c>
      <c r="S16" s="34"/>
      <c r="T16" s="34"/>
      <c r="U16" s="34"/>
      <c r="V16" s="35"/>
    </row>
    <row r="17" spans="1:40" s="33" customForma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 t="s">
        <v>468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s="33" customForma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spans="1:40" s="33" customForma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s="33" customForma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spans="1:40" s="33" customForma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s="33" customForma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spans="1:40" s="33" customForma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s="33" customForma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spans="1:40" s="33" customForma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s="33" customForma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spans="1:40" s="33" customForma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s="33" customFormat="1">
      <c r="A28" s="30" t="s">
        <v>475</v>
      </c>
      <c r="B28" s="30" t="s">
        <v>476</v>
      </c>
      <c r="C28" s="30" t="s">
        <v>477</v>
      </c>
      <c r="D28" s="30" t="s">
        <v>478</v>
      </c>
      <c r="E28" s="30" t="s">
        <v>479</v>
      </c>
      <c r="F28" s="30" t="s">
        <v>480</v>
      </c>
      <c r="G28" s="30" t="s">
        <v>481</v>
      </c>
      <c r="H28" s="30" t="s">
        <v>482</v>
      </c>
      <c r="I28" s="30" t="s">
        <v>483</v>
      </c>
      <c r="J28" s="30" t="s">
        <v>484</v>
      </c>
      <c r="K28" s="30" t="s">
        <v>485</v>
      </c>
      <c r="L28" s="30" t="s">
        <v>486</v>
      </c>
      <c r="M28" s="30" t="s">
        <v>487</v>
      </c>
      <c r="N28" s="30" t="s">
        <v>488</v>
      </c>
      <c r="O28" s="30" t="s">
        <v>489</v>
      </c>
      <c r="P28" s="30" t="s">
        <v>490</v>
      </c>
      <c r="Q28" s="30" t="s">
        <v>491</v>
      </c>
      <c r="R28" s="30" t="s">
        <v>492</v>
      </c>
      <c r="S28" s="30" t="s">
        <v>493</v>
      </c>
      <c r="T28" s="30" t="s">
        <v>494</v>
      </c>
      <c r="U28" s="30" t="s">
        <v>495</v>
      </c>
      <c r="V28" s="30" t="s">
        <v>496</v>
      </c>
      <c r="W28" s="30" t="s">
        <v>497</v>
      </c>
      <c r="X28" s="30" t="s">
        <v>498</v>
      </c>
      <c r="Y28" s="30" t="s">
        <v>499</v>
      </c>
      <c r="Z28" s="30" t="s">
        <v>500</v>
      </c>
      <c r="AA28" s="30" t="s">
        <v>501</v>
      </c>
      <c r="AB28" s="30" t="s">
        <v>502</v>
      </c>
      <c r="AC28" s="30" t="s">
        <v>503</v>
      </c>
      <c r="AD28" s="30" t="s">
        <v>504</v>
      </c>
      <c r="AE28" s="30" t="s">
        <v>505</v>
      </c>
      <c r="AF28" s="30" t="s">
        <v>506</v>
      </c>
      <c r="AG28" s="30" t="s">
        <v>507</v>
      </c>
      <c r="AH28" s="30" t="s">
        <v>508</v>
      </c>
      <c r="AI28" s="30" t="s">
        <v>509</v>
      </c>
      <c r="AJ28" s="30" t="s">
        <v>510</v>
      </c>
      <c r="AK28" s="30" t="s">
        <v>511</v>
      </c>
      <c r="AL28" s="30" t="s">
        <v>512</v>
      </c>
      <c r="AM28" s="30" t="s">
        <v>513</v>
      </c>
      <c r="AN28" s="36" t="s">
        <v>514</v>
      </c>
    </row>
    <row r="29" spans="1:40" s="33" customFormat="1">
      <c r="A29" s="34" t="s">
        <v>515</v>
      </c>
      <c r="B29" s="34" t="s">
        <v>516</v>
      </c>
      <c r="C29" s="34" t="s">
        <v>517</v>
      </c>
      <c r="D29" s="34" t="s">
        <v>456</v>
      </c>
      <c r="E29" s="34" t="s">
        <v>465</v>
      </c>
      <c r="F29" s="34" t="s">
        <v>518</v>
      </c>
      <c r="G29" s="34" t="s">
        <v>519</v>
      </c>
      <c r="H29" s="34" t="s">
        <v>520</v>
      </c>
      <c r="I29" s="34" t="s">
        <v>521</v>
      </c>
      <c r="J29" s="34" t="s">
        <v>522</v>
      </c>
      <c r="K29" s="34" t="s">
        <v>522</v>
      </c>
      <c r="L29" s="34" t="s">
        <v>523</v>
      </c>
      <c r="M29" s="34" t="s">
        <v>524</v>
      </c>
      <c r="N29" s="34" t="s">
        <v>525</v>
      </c>
      <c r="O29" s="34" t="s">
        <v>526</v>
      </c>
      <c r="P29" s="34" t="s">
        <v>527</v>
      </c>
      <c r="Q29" s="34" t="s">
        <v>528</v>
      </c>
      <c r="R29" s="34" t="s">
        <v>529</v>
      </c>
      <c r="S29" s="34" t="s">
        <v>530</v>
      </c>
      <c r="T29" s="34" t="s">
        <v>531</v>
      </c>
      <c r="U29" s="34" t="s">
        <v>532</v>
      </c>
      <c r="V29" s="34" t="s">
        <v>531</v>
      </c>
      <c r="W29" s="34" t="s">
        <v>532</v>
      </c>
      <c r="X29" s="34" t="s">
        <v>533</v>
      </c>
      <c r="Y29" s="34" t="s">
        <v>532</v>
      </c>
      <c r="Z29" s="34" t="s">
        <v>531</v>
      </c>
      <c r="AA29" s="34" t="s">
        <v>532</v>
      </c>
      <c r="AB29" s="34" t="s">
        <v>445</v>
      </c>
      <c r="AC29" s="34" t="s">
        <v>534</v>
      </c>
      <c r="AD29" s="34" t="s">
        <v>535</v>
      </c>
      <c r="AE29" s="34" t="s">
        <v>536</v>
      </c>
      <c r="AF29" s="34" t="s">
        <v>471</v>
      </c>
      <c r="AG29" s="34" t="s">
        <v>474</v>
      </c>
      <c r="AH29" s="34" t="s">
        <v>537</v>
      </c>
      <c r="AI29" s="34" t="s">
        <v>538</v>
      </c>
      <c r="AJ29" s="34" t="s">
        <v>522</v>
      </c>
      <c r="AK29" s="34" t="s">
        <v>538</v>
      </c>
      <c r="AL29" s="34" t="s">
        <v>522</v>
      </c>
      <c r="AM29" s="34" t="s">
        <v>450</v>
      </c>
      <c r="AN29" s="35" t="s">
        <v>451</v>
      </c>
    </row>
    <row r="30" spans="1:40" s="33" customFormat="1">
      <c r="A30" s="34" t="s">
        <v>515</v>
      </c>
      <c r="B30" s="34"/>
      <c r="C30" s="34"/>
      <c r="D30" s="34" t="s">
        <v>466</v>
      </c>
      <c r="E30" s="34"/>
      <c r="F30" s="34" t="s">
        <v>539</v>
      </c>
      <c r="G30" s="34" t="s">
        <v>540</v>
      </c>
      <c r="H30" s="34" t="s">
        <v>541</v>
      </c>
      <c r="I30" s="34" t="s">
        <v>542</v>
      </c>
      <c r="J30" s="34"/>
      <c r="K30" s="34"/>
      <c r="L30" s="34" t="s">
        <v>543</v>
      </c>
      <c r="M30" s="34" t="s">
        <v>544</v>
      </c>
      <c r="N30" s="34" t="s">
        <v>521</v>
      </c>
      <c r="O30" s="34" t="s">
        <v>545</v>
      </c>
      <c r="P30" s="34" t="s">
        <v>546</v>
      </c>
      <c r="Q30" s="34" t="s">
        <v>547</v>
      </c>
      <c r="R30" s="34"/>
      <c r="S30" s="34" t="s">
        <v>528</v>
      </c>
      <c r="T30" s="34" t="s">
        <v>548</v>
      </c>
      <c r="U30" s="34" t="s">
        <v>521</v>
      </c>
      <c r="V30" s="34" t="s">
        <v>548</v>
      </c>
      <c r="W30" s="34" t="s">
        <v>521</v>
      </c>
      <c r="X30" s="34" t="s">
        <v>548</v>
      </c>
      <c r="Y30" s="34" t="s">
        <v>521</v>
      </c>
      <c r="Z30" s="34" t="s">
        <v>548</v>
      </c>
      <c r="AA30" s="34" t="s">
        <v>521</v>
      </c>
      <c r="AB30" s="34"/>
      <c r="AC30" s="34"/>
      <c r="AD30" s="34"/>
      <c r="AE30" s="34" t="s">
        <v>549</v>
      </c>
      <c r="AF30" s="34"/>
      <c r="AG30" s="34"/>
      <c r="AH30" s="34"/>
      <c r="AI30" s="34" t="s">
        <v>550</v>
      </c>
      <c r="AJ30" s="34" t="s">
        <v>551</v>
      </c>
      <c r="AK30" s="34" t="s">
        <v>550</v>
      </c>
      <c r="AL30" s="34"/>
      <c r="AM30" s="34"/>
      <c r="AN30" s="34"/>
    </row>
    <row r="31" spans="1:40" s="33" customFormat="1">
      <c r="A31" s="34"/>
      <c r="B31" s="34"/>
      <c r="C31" s="34"/>
      <c r="D31" s="34" t="s">
        <v>552</v>
      </c>
      <c r="E31" s="34"/>
      <c r="F31" s="34"/>
      <c r="G31" s="34"/>
      <c r="H31" s="34"/>
      <c r="I31" s="34"/>
      <c r="J31" s="34"/>
      <c r="K31" s="34"/>
      <c r="L31" s="34" t="s">
        <v>553</v>
      </c>
      <c r="M31" s="34" t="s">
        <v>554</v>
      </c>
      <c r="N31" s="34" t="s">
        <v>532</v>
      </c>
      <c r="O31" s="34" t="s">
        <v>555</v>
      </c>
      <c r="P31" s="34" t="s">
        <v>556</v>
      </c>
      <c r="Q31" s="34" t="s">
        <v>557</v>
      </c>
      <c r="R31" s="34"/>
      <c r="S31" s="34" t="s">
        <v>547</v>
      </c>
      <c r="T31" s="34"/>
      <c r="U31" s="34" t="s">
        <v>558</v>
      </c>
      <c r="V31" s="34"/>
      <c r="W31" s="34" t="s">
        <v>558</v>
      </c>
      <c r="X31" s="34"/>
      <c r="Y31" s="34" t="s">
        <v>558</v>
      </c>
      <c r="Z31" s="34"/>
      <c r="AA31" s="34" t="s">
        <v>558</v>
      </c>
      <c r="AB31" s="34"/>
      <c r="AC31" s="34"/>
      <c r="AD31" s="34"/>
      <c r="AE31" s="34" t="s">
        <v>559</v>
      </c>
      <c r="AF31" s="34"/>
      <c r="AG31" s="34"/>
      <c r="AH31" s="34"/>
      <c r="AI31" s="34" t="s">
        <v>560</v>
      </c>
      <c r="AJ31" s="34"/>
      <c r="AK31" s="34"/>
      <c r="AL31" s="34"/>
      <c r="AM31" s="34"/>
      <c r="AN31" s="34"/>
    </row>
    <row r="32" spans="1:40" s="33" customFormat="1">
      <c r="A32" s="34"/>
      <c r="B32" s="34"/>
      <c r="C32" s="34"/>
      <c r="D32" s="34" t="s">
        <v>561</v>
      </c>
      <c r="E32" s="34"/>
      <c r="F32" s="34"/>
      <c r="G32" s="34"/>
      <c r="H32" s="34"/>
      <c r="I32" s="34"/>
      <c r="J32" s="34"/>
      <c r="K32" s="34"/>
      <c r="L32" s="34" t="s">
        <v>562</v>
      </c>
      <c r="M32" s="34"/>
      <c r="N32" s="34"/>
      <c r="O32" s="34"/>
      <c r="P32" s="34" t="s">
        <v>563</v>
      </c>
      <c r="Q32" s="34" t="s">
        <v>564</v>
      </c>
      <c r="R32" s="34"/>
      <c r="S32" s="34" t="s">
        <v>557</v>
      </c>
      <c r="T32" s="34"/>
      <c r="U32" s="34" t="s">
        <v>565</v>
      </c>
      <c r="V32" s="34"/>
      <c r="W32" s="34" t="s">
        <v>565</v>
      </c>
      <c r="X32" s="34"/>
      <c r="Y32" s="34" t="s">
        <v>565</v>
      </c>
      <c r="Z32" s="34"/>
      <c r="AA32" s="34" t="s">
        <v>565</v>
      </c>
      <c r="AB32" s="34"/>
      <c r="AC32" s="34"/>
      <c r="AD32" s="34"/>
      <c r="AE32" s="34"/>
      <c r="AF32" s="34"/>
      <c r="AG32" s="34"/>
      <c r="AH32" s="34"/>
      <c r="AI32" s="34" t="s">
        <v>553</v>
      </c>
      <c r="AJ32" s="34"/>
      <c r="AK32" s="34"/>
      <c r="AL32" s="34"/>
      <c r="AM32" s="34"/>
      <c r="AN32" s="34"/>
    </row>
    <row r="33" spans="1:40" s="33" customFormat="1">
      <c r="A33" s="34"/>
      <c r="B33" s="34"/>
      <c r="C33" s="34"/>
      <c r="D33" s="34" t="s">
        <v>566</v>
      </c>
      <c r="E33" s="34"/>
      <c r="F33" s="34"/>
      <c r="G33" s="34"/>
      <c r="H33" s="34"/>
      <c r="I33" s="34"/>
      <c r="J33" s="34"/>
      <c r="K33" s="34"/>
      <c r="L33" s="34" t="s">
        <v>567</v>
      </c>
      <c r="M33" s="34"/>
      <c r="N33" s="34"/>
      <c r="O33" s="34"/>
      <c r="P33" s="34"/>
      <c r="Q33" s="34" t="s">
        <v>568</v>
      </c>
      <c r="R33" s="34"/>
      <c r="S33" s="34" t="s">
        <v>564</v>
      </c>
      <c r="T33" s="34"/>
      <c r="U33" s="34" t="s">
        <v>569</v>
      </c>
      <c r="V33" s="34"/>
      <c r="W33" s="34" t="s">
        <v>569</v>
      </c>
      <c r="X33" s="34"/>
      <c r="Y33" s="34" t="s">
        <v>569</v>
      </c>
      <c r="Z33" s="34"/>
      <c r="AA33" s="34" t="s">
        <v>569</v>
      </c>
      <c r="AB33" s="34"/>
      <c r="AC33" s="34"/>
      <c r="AD33" s="34"/>
      <c r="AE33" s="34"/>
      <c r="AF33" s="34"/>
      <c r="AG33" s="34"/>
      <c r="AH33" s="34"/>
      <c r="AI33" s="34" t="s">
        <v>567</v>
      </c>
      <c r="AJ33" s="34"/>
      <c r="AK33" s="34"/>
      <c r="AL33" s="34"/>
      <c r="AM33" s="34"/>
      <c r="AN33" s="34"/>
    </row>
    <row r="34" spans="1:40" s="33" customForma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 t="s">
        <v>570</v>
      </c>
      <c r="M34" s="34"/>
      <c r="N34" s="34"/>
      <c r="O34" s="34"/>
      <c r="P34" s="34"/>
      <c r="Q34" s="34" t="s">
        <v>571</v>
      </c>
      <c r="R34" s="34"/>
      <c r="S34" s="34" t="s">
        <v>568</v>
      </c>
      <c r="T34" s="34"/>
      <c r="U34" s="34" t="s">
        <v>572</v>
      </c>
      <c r="V34" s="34"/>
      <c r="W34" s="34" t="s">
        <v>572</v>
      </c>
      <c r="X34" s="34"/>
      <c r="Y34" s="34" t="s">
        <v>572</v>
      </c>
      <c r="Z34" s="34"/>
      <c r="AA34" s="34" t="s">
        <v>572</v>
      </c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s="33" customForma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 t="s">
        <v>573</v>
      </c>
      <c r="M35" s="34"/>
      <c r="N35" s="34"/>
      <c r="O35" s="34"/>
      <c r="P35" s="34"/>
      <c r="Q35" s="34" t="s">
        <v>574</v>
      </c>
      <c r="R35" s="34"/>
      <c r="S35" s="34" t="s">
        <v>571</v>
      </c>
      <c r="T35" s="34"/>
      <c r="U35" s="34" t="s">
        <v>575</v>
      </c>
      <c r="V35" s="34"/>
      <c r="W35" s="34" t="s">
        <v>575</v>
      </c>
      <c r="X35" s="34"/>
      <c r="Y35" s="34" t="s">
        <v>575</v>
      </c>
      <c r="Z35" s="34"/>
      <c r="AA35" s="34" t="s">
        <v>575</v>
      </c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s="33" customForma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 t="s">
        <v>576</v>
      </c>
      <c r="R36" s="34"/>
      <c r="S36" s="34" t="s">
        <v>574</v>
      </c>
      <c r="T36" s="34"/>
      <c r="U36" s="34" t="s">
        <v>577</v>
      </c>
      <c r="V36" s="34"/>
      <c r="W36" s="34" t="s">
        <v>577</v>
      </c>
      <c r="X36" s="34"/>
      <c r="Y36" s="34" t="s">
        <v>577</v>
      </c>
      <c r="Z36" s="34"/>
      <c r="AA36" s="34" t="s">
        <v>577</v>
      </c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pans="1:40" s="33" customForma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 t="s">
        <v>578</v>
      </c>
      <c r="R37" s="34"/>
      <c r="S37" s="34" t="s">
        <v>576</v>
      </c>
      <c r="T37" s="34"/>
      <c r="U37" s="34" t="s">
        <v>562</v>
      </c>
      <c r="V37" s="34"/>
      <c r="W37" s="34" t="s">
        <v>562</v>
      </c>
      <c r="X37" s="34"/>
      <c r="Y37" s="34" t="s">
        <v>562</v>
      </c>
      <c r="Z37" s="34"/>
      <c r="AA37" s="34" t="s">
        <v>562</v>
      </c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pans="1:40" s="33" customForma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 t="s">
        <v>579</v>
      </c>
      <c r="R38" s="34"/>
      <c r="S38" s="34" t="s">
        <v>578</v>
      </c>
      <c r="T38" s="34"/>
      <c r="U38" s="34" t="s">
        <v>580</v>
      </c>
      <c r="V38" s="34"/>
      <c r="W38" s="34" t="s">
        <v>580</v>
      </c>
      <c r="X38" s="34"/>
      <c r="Y38" s="34" t="s">
        <v>580</v>
      </c>
      <c r="Z38" s="34"/>
      <c r="AA38" s="34" t="s">
        <v>580</v>
      </c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pans="1:40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 t="s">
        <v>581</v>
      </c>
      <c r="R39" s="37"/>
      <c r="S39" s="37" t="s">
        <v>579</v>
      </c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8"/>
      <c r="AI39" s="38"/>
      <c r="AJ39" s="38"/>
      <c r="AK39" s="38"/>
      <c r="AL39" s="38"/>
      <c r="AM39" s="38"/>
      <c r="AN39" s="38"/>
    </row>
    <row r="40" spans="1:40">
      <c r="A40" s="27"/>
      <c r="B40" s="27"/>
      <c r="C40" s="27"/>
      <c r="D40" s="27"/>
      <c r="E40" s="27"/>
      <c r="H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spans="1:40">
      <c r="A41" s="27"/>
      <c r="B41" s="27"/>
      <c r="C41" s="27"/>
      <c r="D41" s="27"/>
      <c r="E41" s="27"/>
      <c r="H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spans="1:40">
      <c r="A42" s="27"/>
      <c r="B42" s="27"/>
      <c r="C42" s="27"/>
      <c r="D42" s="27"/>
      <c r="E42" s="27"/>
      <c r="H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spans="1:40">
      <c r="A43" s="25"/>
      <c r="B43" s="27"/>
      <c r="C43" s="27"/>
      <c r="D43" s="27"/>
      <c r="E43" s="27"/>
      <c r="H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spans="1:40">
      <c r="A44" s="27">
        <v>42</v>
      </c>
      <c r="H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spans="1:40">
      <c r="A45" s="27">
        <v>43</v>
      </c>
      <c r="H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spans="1:40">
      <c r="A46" s="27">
        <v>70</v>
      </c>
      <c r="H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spans="1:40">
      <c r="A47" s="27">
        <v>71</v>
      </c>
      <c r="H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spans="1:40">
      <c r="A48" s="27">
        <v>73</v>
      </c>
      <c r="C48" s="26" t="s">
        <v>582</v>
      </c>
      <c r="H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spans="1:1">
      <c r="A49" s="27">
        <v>170</v>
      </c>
    </row>
    <row r="50" spans="1:1">
      <c r="A50"/>
    </row>
  </sheetData>
  <sortState xmlns:xlrd2="http://schemas.microsoft.com/office/spreadsheetml/2017/richdata2" ref="A46:A49">
    <sortCondition ref="A46:A49"/>
  </sortState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A1:CV1001"/>
  <sheetViews>
    <sheetView tabSelected="1" zoomScaleNormal="100" workbookViewId="0">
      <pane xSplit="6" topLeftCell="BC5" activePane="topRight" state="frozen"/>
      <selection pane="topRight" activeCell="BP423" sqref="BP423"/>
    </sheetView>
  </sheetViews>
  <sheetFormatPr defaultColWidth="5" defaultRowHeight="15"/>
  <cols>
    <col min="1" max="1" width="10.28515625" customWidth="1"/>
    <col min="2" max="2" width="9.85546875" customWidth="1"/>
    <col min="3" max="3" width="8.28515625" customWidth="1"/>
    <col min="4" max="4" width="18.28515625" bestFit="1" customWidth="1"/>
    <col min="5" max="5" width="1.42578125" customWidth="1"/>
    <col min="6" max="6" width="28.140625" bestFit="1" customWidth="1"/>
    <col min="7" max="7" width="17.28515625" customWidth="1"/>
    <col min="8" max="8" width="12.28515625" style="118" customWidth="1"/>
    <col min="9" max="9" width="17" customWidth="1"/>
    <col min="10" max="10" width="13.28515625" customWidth="1"/>
    <col min="11" max="11" width="8.28515625" bestFit="1" customWidth="1"/>
    <col min="12" max="12" width="9.28515625" bestFit="1" customWidth="1"/>
    <col min="13" max="13" width="10.140625" customWidth="1"/>
    <col min="14" max="14" width="12.140625" customWidth="1"/>
    <col min="15" max="15" width="7.140625" bestFit="1" customWidth="1"/>
    <col min="16" max="16" width="8.5703125" customWidth="1"/>
    <col min="17" max="17" width="7.7109375" customWidth="1"/>
    <col min="18" max="18" width="8.7109375" customWidth="1"/>
    <col min="19" max="19" width="13.42578125" customWidth="1"/>
    <col min="20" max="20" width="11.140625" customWidth="1"/>
    <col min="21" max="21" width="16.85546875" customWidth="1"/>
    <col min="22" max="22" width="20.140625" style="23" customWidth="1"/>
    <col min="23" max="23" width="75.140625" style="23" customWidth="1"/>
    <col min="24" max="24" width="14.85546875" customWidth="1"/>
    <col min="25" max="25" width="20.28515625" customWidth="1"/>
    <col min="26" max="26" width="10.140625" customWidth="1"/>
    <col min="27" max="27" width="13.85546875" customWidth="1"/>
    <col min="28" max="28" width="24.7109375" customWidth="1"/>
    <col min="29" max="29" width="17.28515625" customWidth="1"/>
    <col min="30" max="30" width="18.28515625" customWidth="1"/>
    <col min="31" max="32" width="8.5703125" customWidth="1"/>
    <col min="33" max="33" width="11.85546875" customWidth="1"/>
    <col min="34" max="34" width="4.7109375" customWidth="1"/>
    <col min="35" max="35" width="23.140625" style="70" customWidth="1"/>
    <col min="36" max="36" width="21.28515625" customWidth="1"/>
    <col min="37" max="37" width="13.85546875" customWidth="1"/>
    <col min="38" max="38" width="18.5703125" customWidth="1"/>
    <col min="39" max="39" width="12.85546875" style="120" customWidth="1"/>
    <col min="40" max="40" width="20.28515625" style="118" customWidth="1"/>
    <col min="41" max="41" width="7.28515625" customWidth="1"/>
    <col min="42" max="42" width="10.140625" customWidth="1"/>
    <col min="43" max="43" width="18.7109375" customWidth="1"/>
    <col min="44" max="44" width="14.140625" customWidth="1"/>
    <col min="45" max="46" width="7.140625" bestFit="1" customWidth="1"/>
    <col min="47" max="47" width="8.42578125" customWidth="1"/>
    <col min="48" max="48" width="7.140625" bestFit="1" customWidth="1"/>
    <col min="49" max="49" width="8.42578125" customWidth="1"/>
    <col min="50" max="50" width="8" customWidth="1"/>
    <col min="51" max="51" width="8.7109375" bestFit="1" customWidth="1"/>
    <col min="52" max="53" width="13.5703125" customWidth="1"/>
    <col min="54" max="54" width="11.140625" customWidth="1"/>
    <col min="55" max="55" width="15.85546875" customWidth="1"/>
    <col min="56" max="56" width="18.5703125" customWidth="1"/>
    <col min="57" max="57" width="23.42578125" hidden="1" customWidth="1"/>
    <col min="58" max="58" width="22.5703125" style="118" hidden="1" customWidth="1"/>
    <col min="59" max="59" width="4.7109375" customWidth="1"/>
    <col min="60" max="60" width="5" customWidth="1"/>
    <col min="61" max="61" width="13.42578125" hidden="1" customWidth="1"/>
    <col min="62" max="62" width="44.5703125" customWidth="1"/>
    <col min="63" max="63" width="42.42578125" style="33" customWidth="1"/>
    <col min="64" max="64" width="4.7109375" customWidth="1"/>
    <col min="65" max="65" width="14.7109375" customWidth="1"/>
    <col min="66" max="66" width="17.85546875" customWidth="1"/>
    <col min="67" max="67" width="21.140625" customWidth="1"/>
    <col min="68" max="68" width="35.5703125" customWidth="1"/>
    <col min="69" max="69" width="12.42578125" customWidth="1"/>
    <col min="70" max="70" width="9.140625" customWidth="1"/>
    <col min="71" max="71" width="7.28515625" bestFit="1" customWidth="1"/>
    <col min="72" max="72" width="5" style="190" customWidth="1"/>
    <col min="73" max="73" width="5" style="163" customWidth="1"/>
    <col min="74" max="99" width="5" style="163"/>
  </cols>
  <sheetData>
    <row r="1" spans="1:100" s="7" customFormat="1" ht="11.25" customHeight="1">
      <c r="A1" s="1"/>
      <c r="B1" s="205" t="s">
        <v>583</v>
      </c>
      <c r="C1" s="206"/>
      <c r="D1" s="206"/>
      <c r="E1" s="3"/>
      <c r="F1" s="205" t="s">
        <v>584</v>
      </c>
      <c r="G1" s="206"/>
      <c r="H1" s="207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8"/>
      <c r="AH1" s="5"/>
      <c r="AI1" s="212" t="s">
        <v>585</v>
      </c>
      <c r="AJ1" s="213"/>
      <c r="AK1" s="213"/>
      <c r="AL1" s="213"/>
      <c r="AM1" s="214"/>
      <c r="AN1" s="215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6"/>
      <c r="BG1" s="5"/>
      <c r="BH1" s="217" t="s">
        <v>586</v>
      </c>
      <c r="BI1" s="218"/>
      <c r="BJ1" s="218"/>
      <c r="BK1" s="219"/>
      <c r="BL1" s="5"/>
      <c r="BM1" s="209" t="s">
        <v>587</v>
      </c>
      <c r="BN1" s="210"/>
      <c r="BO1" s="210"/>
      <c r="BP1" s="210"/>
      <c r="BQ1" s="210"/>
      <c r="BR1" s="210"/>
      <c r="BS1" s="211"/>
      <c r="BT1" s="188"/>
      <c r="CV1" s="186"/>
    </row>
    <row r="2" spans="1:100" s="7" customFormat="1" ht="11.25">
      <c r="A2" s="1"/>
      <c r="B2" s="1"/>
      <c r="C2" s="2"/>
      <c r="D2" s="1"/>
      <c r="E2" s="3"/>
      <c r="F2" s="20" t="s">
        <v>588</v>
      </c>
      <c r="G2" s="21"/>
      <c r="H2" s="148"/>
      <c r="I2" s="21"/>
      <c r="J2" s="21"/>
      <c r="K2" s="21"/>
      <c r="L2" s="21"/>
      <c r="M2" s="21"/>
      <c r="N2" s="21"/>
      <c r="O2" s="21"/>
      <c r="P2" s="21"/>
      <c r="Q2" s="21"/>
      <c r="R2" s="22"/>
      <c r="S2" s="20" t="s">
        <v>589</v>
      </c>
      <c r="T2" s="21"/>
      <c r="U2" s="21"/>
      <c r="V2" s="21"/>
      <c r="W2" s="24"/>
      <c r="X2" s="21"/>
      <c r="Y2" s="22"/>
      <c r="Z2" s="4"/>
      <c r="AA2" s="20" t="s">
        <v>590</v>
      </c>
      <c r="AB2" s="21"/>
      <c r="AC2" s="21"/>
      <c r="AD2" s="21"/>
      <c r="AE2" s="21"/>
      <c r="AF2" s="21"/>
      <c r="AG2" s="22"/>
      <c r="AH2" s="5"/>
      <c r="AI2" s="212" t="s">
        <v>588</v>
      </c>
      <c r="AJ2" s="213"/>
      <c r="AK2" s="213"/>
      <c r="AL2" s="213"/>
      <c r="AM2" s="214"/>
      <c r="AN2" s="215"/>
      <c r="AO2" s="213"/>
      <c r="AP2" s="213"/>
      <c r="AQ2" s="216"/>
      <c r="AR2" s="6"/>
      <c r="AS2" s="212" t="s">
        <v>591</v>
      </c>
      <c r="AT2" s="213"/>
      <c r="AU2" s="213"/>
      <c r="AV2" s="213"/>
      <c r="AW2" s="213"/>
      <c r="AX2" s="213"/>
      <c r="AY2" s="216"/>
      <c r="AZ2" s="6"/>
      <c r="BA2" s="198" t="s">
        <v>592</v>
      </c>
      <c r="BB2" s="202"/>
      <c r="BC2" s="212" t="s">
        <v>589</v>
      </c>
      <c r="BD2" s="213"/>
      <c r="BE2" s="213"/>
      <c r="BF2" s="216"/>
      <c r="BG2" s="5"/>
      <c r="BH2" s="220"/>
      <c r="BI2" s="221"/>
      <c r="BJ2" s="221"/>
      <c r="BK2" s="222"/>
      <c r="BL2" s="5"/>
      <c r="BM2" s="223"/>
      <c r="BN2" s="224"/>
      <c r="BO2" s="224"/>
      <c r="BP2" s="224"/>
      <c r="BQ2" s="224"/>
      <c r="BR2" s="224"/>
      <c r="BS2" s="225"/>
      <c r="BT2" s="188"/>
      <c r="CV2" s="186"/>
    </row>
    <row r="3" spans="1:100" s="7" customFormat="1" ht="11.25">
      <c r="A3" s="1"/>
      <c r="B3" s="1"/>
      <c r="C3" s="2"/>
      <c r="D3" s="1"/>
      <c r="E3" s="48"/>
      <c r="F3" s="49" t="s">
        <v>593</v>
      </c>
      <c r="G3" s="50"/>
      <c r="H3" s="149" t="s">
        <v>594</v>
      </c>
      <c r="I3" s="51"/>
      <c r="J3" s="51"/>
      <c r="K3" s="51"/>
      <c r="L3" s="50"/>
      <c r="M3" s="51"/>
      <c r="N3" s="51"/>
      <c r="O3" s="49" t="s">
        <v>591</v>
      </c>
      <c r="P3" s="50"/>
      <c r="Q3" s="49" t="s">
        <v>595</v>
      </c>
      <c r="R3" s="50"/>
      <c r="S3" s="49" t="s">
        <v>596</v>
      </c>
      <c r="T3" s="51"/>
      <c r="U3" s="125"/>
      <c r="V3" s="50"/>
      <c r="W3" s="52" t="s">
        <v>597</v>
      </c>
      <c r="X3" s="53"/>
      <c r="Y3" s="54"/>
      <c r="Z3" s="55"/>
      <c r="AA3" s="56" t="s">
        <v>598</v>
      </c>
      <c r="AB3" s="57"/>
      <c r="AC3" s="57"/>
      <c r="AD3" s="58"/>
      <c r="AE3" s="59" t="s">
        <v>599</v>
      </c>
      <c r="AF3" s="60"/>
      <c r="AG3" s="61"/>
      <c r="AH3" s="62"/>
      <c r="AI3" s="198" t="s">
        <v>593</v>
      </c>
      <c r="AJ3" s="202"/>
      <c r="AK3" s="198" t="s">
        <v>594</v>
      </c>
      <c r="AL3" s="199"/>
      <c r="AM3" s="200"/>
      <c r="AN3" s="201"/>
      <c r="AO3" s="199"/>
      <c r="AP3" s="199"/>
      <c r="AQ3" s="202"/>
      <c r="AR3" s="63"/>
      <c r="AS3" s="203" t="s">
        <v>600</v>
      </c>
      <c r="AT3" s="204"/>
      <c r="AU3" s="203" t="s">
        <v>601</v>
      </c>
      <c r="AV3" s="204"/>
      <c r="AW3" s="203" t="s">
        <v>602</v>
      </c>
      <c r="AX3" s="204"/>
      <c r="AY3" s="63" t="s">
        <v>603</v>
      </c>
      <c r="AZ3" s="63"/>
      <c r="BA3" s="226"/>
      <c r="BB3" s="227"/>
      <c r="BC3" s="198" t="s">
        <v>596</v>
      </c>
      <c r="BD3" s="199"/>
      <c r="BE3" s="199"/>
      <c r="BF3" s="202"/>
      <c r="BG3" s="62"/>
      <c r="BH3" s="220"/>
      <c r="BI3" s="221"/>
      <c r="BJ3" s="221"/>
      <c r="BK3" s="222"/>
      <c r="BL3" s="62"/>
      <c r="BM3" s="209" t="s">
        <v>604</v>
      </c>
      <c r="BN3" s="210"/>
      <c r="BO3" s="210"/>
      <c r="BP3" s="211"/>
      <c r="BQ3" s="209" t="s">
        <v>605</v>
      </c>
      <c r="BR3" s="210"/>
      <c r="BS3" s="211"/>
      <c r="BT3" s="189"/>
      <c r="CV3" s="186"/>
    </row>
    <row r="4" spans="1:100" s="8" customFormat="1" ht="11.25">
      <c r="A4" s="39" t="s">
        <v>606</v>
      </c>
      <c r="B4" s="40" t="s">
        <v>607</v>
      </c>
      <c r="C4" s="41" t="s">
        <v>606</v>
      </c>
      <c r="D4" s="42" t="s">
        <v>608</v>
      </c>
      <c r="E4" s="43"/>
      <c r="F4" s="42" t="s">
        <v>608</v>
      </c>
      <c r="G4" s="39" t="s">
        <v>606</v>
      </c>
      <c r="H4" s="117" t="s">
        <v>607</v>
      </c>
      <c r="I4" s="40" t="s">
        <v>607</v>
      </c>
      <c r="J4" s="40" t="s">
        <v>607</v>
      </c>
      <c r="K4" s="40" t="s">
        <v>607</v>
      </c>
      <c r="L4" s="40" t="s">
        <v>607</v>
      </c>
      <c r="M4" s="40" t="s">
        <v>607</v>
      </c>
      <c r="N4" s="40" t="s">
        <v>607</v>
      </c>
      <c r="O4" s="40" t="s">
        <v>607</v>
      </c>
      <c r="P4" s="40" t="s">
        <v>607</v>
      </c>
      <c r="Q4" s="40" t="s">
        <v>607</v>
      </c>
      <c r="R4" s="39" t="s">
        <v>606</v>
      </c>
      <c r="S4" s="42" t="s">
        <v>608</v>
      </c>
      <c r="T4" s="42" t="s">
        <v>608</v>
      </c>
      <c r="U4" s="39" t="s">
        <v>606</v>
      </c>
      <c r="V4" s="44" t="s">
        <v>607</v>
      </c>
      <c r="W4" s="44" t="s">
        <v>607</v>
      </c>
      <c r="X4" s="42" t="s">
        <v>608</v>
      </c>
      <c r="Y4" s="42" t="s">
        <v>608</v>
      </c>
      <c r="Z4" s="42" t="s">
        <v>608</v>
      </c>
      <c r="AA4" s="40" t="s">
        <v>607</v>
      </c>
      <c r="AB4" s="42" t="s">
        <v>608</v>
      </c>
      <c r="AC4" s="42" t="s">
        <v>608</v>
      </c>
      <c r="AD4" s="40" t="s">
        <v>607</v>
      </c>
      <c r="AE4" s="40" t="s">
        <v>607</v>
      </c>
      <c r="AF4" s="40" t="s">
        <v>607</v>
      </c>
      <c r="AG4" s="40" t="s">
        <v>607</v>
      </c>
      <c r="AH4" s="45"/>
      <c r="AI4" s="42" t="s">
        <v>608</v>
      </c>
      <c r="AJ4" s="39" t="s">
        <v>606</v>
      </c>
      <c r="AK4" s="40" t="s">
        <v>607</v>
      </c>
      <c r="AL4" s="40" t="s">
        <v>607</v>
      </c>
      <c r="AM4" s="119" t="s">
        <v>607</v>
      </c>
      <c r="AN4" s="117" t="s">
        <v>607</v>
      </c>
      <c r="AO4" s="40" t="s">
        <v>607</v>
      </c>
      <c r="AP4" s="40" t="s">
        <v>607</v>
      </c>
      <c r="AQ4" s="40" t="s">
        <v>607</v>
      </c>
      <c r="AR4" s="40" t="s">
        <v>607</v>
      </c>
      <c r="AS4" s="40" t="s">
        <v>607</v>
      </c>
      <c r="AT4" s="40" t="s">
        <v>607</v>
      </c>
      <c r="AU4" s="40" t="s">
        <v>607</v>
      </c>
      <c r="AV4" s="40" t="s">
        <v>607</v>
      </c>
      <c r="AW4" s="40" t="s">
        <v>607</v>
      </c>
      <c r="AX4" s="40" t="s">
        <v>607</v>
      </c>
      <c r="AY4" s="39" t="s">
        <v>606</v>
      </c>
      <c r="AZ4" s="42" t="s">
        <v>608</v>
      </c>
      <c r="BA4" s="40" t="s">
        <v>607</v>
      </c>
      <c r="BB4" s="39" t="s">
        <v>606</v>
      </c>
      <c r="BC4" s="42" t="s">
        <v>608</v>
      </c>
      <c r="BD4" s="42" t="s">
        <v>608</v>
      </c>
      <c r="BE4" s="39" t="s">
        <v>606</v>
      </c>
      <c r="BF4" s="117" t="s">
        <v>607</v>
      </c>
      <c r="BG4" s="46" t="s">
        <v>609</v>
      </c>
      <c r="BH4" s="40" t="s">
        <v>607</v>
      </c>
      <c r="BI4" s="40" t="s">
        <v>607</v>
      </c>
      <c r="BJ4" s="40" t="s">
        <v>607</v>
      </c>
      <c r="BK4" s="40" t="s">
        <v>607</v>
      </c>
      <c r="BL4" s="46" t="s">
        <v>609</v>
      </c>
      <c r="BM4" s="42" t="s">
        <v>608</v>
      </c>
      <c r="BN4" s="42" t="s">
        <v>608</v>
      </c>
      <c r="BO4" s="42" t="s">
        <v>608</v>
      </c>
      <c r="BP4" s="40" t="s">
        <v>607</v>
      </c>
      <c r="BQ4" s="39" t="s">
        <v>606</v>
      </c>
      <c r="BR4" s="39" t="s">
        <v>606</v>
      </c>
      <c r="BS4" s="39" t="s">
        <v>606</v>
      </c>
      <c r="BT4" s="188"/>
      <c r="CV4" s="187"/>
    </row>
    <row r="5" spans="1:100" s="7" customFormat="1" ht="14.25" customHeight="1">
      <c r="A5" s="123" t="s">
        <v>610</v>
      </c>
      <c r="B5" s="123" t="s">
        <v>611</v>
      </c>
      <c r="C5" s="123" t="s">
        <v>612</v>
      </c>
      <c r="D5" s="123" t="s">
        <v>613</v>
      </c>
      <c r="E5" s="131" t="s">
        <v>614</v>
      </c>
      <c r="F5" s="123" t="s">
        <v>615</v>
      </c>
      <c r="G5" s="123" t="s">
        <v>616</v>
      </c>
      <c r="H5" s="123" t="s">
        <v>617</v>
      </c>
      <c r="I5" s="123" t="s">
        <v>618</v>
      </c>
      <c r="J5" s="123" t="s">
        <v>1</v>
      </c>
      <c r="K5" s="123" t="s">
        <v>619</v>
      </c>
      <c r="L5" s="123" t="s">
        <v>620</v>
      </c>
      <c r="M5" s="123" t="s">
        <v>621</v>
      </c>
      <c r="N5" s="123" t="s">
        <v>5</v>
      </c>
      <c r="O5" s="123" t="s">
        <v>622</v>
      </c>
      <c r="P5" s="123" t="s">
        <v>623</v>
      </c>
      <c r="Q5" s="123" t="s">
        <v>624</v>
      </c>
      <c r="R5" s="123" t="s">
        <v>625</v>
      </c>
      <c r="S5" s="123" t="s">
        <v>626</v>
      </c>
      <c r="T5" s="123" t="s">
        <v>627</v>
      </c>
      <c r="U5" s="123" t="s">
        <v>4</v>
      </c>
      <c r="V5" s="123" t="s">
        <v>628</v>
      </c>
      <c r="W5" s="123" t="s">
        <v>629</v>
      </c>
      <c r="X5" s="123" t="s">
        <v>630</v>
      </c>
      <c r="Y5" s="123" t="s">
        <v>631</v>
      </c>
      <c r="Z5" s="123" t="s">
        <v>411</v>
      </c>
      <c r="AA5" s="123" t="s">
        <v>632</v>
      </c>
      <c r="AB5" s="123" t="s">
        <v>633</v>
      </c>
      <c r="AC5" s="123" t="s">
        <v>634</v>
      </c>
      <c r="AD5" s="123" t="s">
        <v>635</v>
      </c>
      <c r="AE5" s="123" t="s">
        <v>636</v>
      </c>
      <c r="AF5" s="123" t="s">
        <v>637</v>
      </c>
      <c r="AG5" s="123" t="s">
        <v>638</v>
      </c>
      <c r="AH5" s="154" t="s">
        <v>639</v>
      </c>
      <c r="AI5" s="123" t="s">
        <v>640</v>
      </c>
      <c r="AJ5" s="123" t="s">
        <v>641</v>
      </c>
      <c r="AK5" s="123" t="s">
        <v>642</v>
      </c>
      <c r="AL5" s="123" t="s">
        <v>643</v>
      </c>
      <c r="AM5" s="123" t="s">
        <v>644</v>
      </c>
      <c r="AN5" s="123" t="s">
        <v>645</v>
      </c>
      <c r="AO5" s="123" t="s">
        <v>646</v>
      </c>
      <c r="AP5" s="123" t="s">
        <v>647</v>
      </c>
      <c r="AQ5" s="123" t="s">
        <v>648</v>
      </c>
      <c r="AR5" s="123" t="s">
        <v>649</v>
      </c>
      <c r="AS5" s="123" t="s">
        <v>650</v>
      </c>
      <c r="AT5" s="123" t="s">
        <v>651</v>
      </c>
      <c r="AU5" s="123" t="s">
        <v>652</v>
      </c>
      <c r="AV5" s="123" t="s">
        <v>653</v>
      </c>
      <c r="AW5" s="123" t="s">
        <v>654</v>
      </c>
      <c r="AX5" s="123" t="s">
        <v>655</v>
      </c>
      <c r="AY5" s="123" t="s">
        <v>603</v>
      </c>
      <c r="AZ5" s="123" t="s">
        <v>656</v>
      </c>
      <c r="BA5" s="123" t="s">
        <v>657</v>
      </c>
      <c r="BB5" s="123" t="s">
        <v>658</v>
      </c>
      <c r="BC5" s="123" t="s">
        <v>659</v>
      </c>
      <c r="BD5" s="123" t="s">
        <v>660</v>
      </c>
      <c r="BE5" s="123" t="s">
        <v>661</v>
      </c>
      <c r="BF5" s="123" t="s">
        <v>662</v>
      </c>
      <c r="BG5" s="154" t="s">
        <v>663</v>
      </c>
      <c r="BH5" s="123" t="s">
        <v>664</v>
      </c>
      <c r="BI5" s="123" t="s">
        <v>665</v>
      </c>
      <c r="BJ5" s="123" t="s">
        <v>666</v>
      </c>
      <c r="BK5" s="123" t="s">
        <v>667</v>
      </c>
      <c r="BL5" s="154" t="s">
        <v>668</v>
      </c>
      <c r="BM5" s="123" t="s">
        <v>669</v>
      </c>
      <c r="BN5" s="123" t="s">
        <v>670</v>
      </c>
      <c r="BO5" s="123" t="s">
        <v>671</v>
      </c>
      <c r="BP5" s="123" t="s">
        <v>672</v>
      </c>
      <c r="BQ5" s="123" t="s">
        <v>673</v>
      </c>
      <c r="BR5" s="123" t="s">
        <v>674</v>
      </c>
      <c r="BS5" s="123" t="s">
        <v>675</v>
      </c>
      <c r="BT5" s="188" t="s">
        <v>676</v>
      </c>
      <c r="CV5" s="186"/>
    </row>
    <row r="6" spans="1:100" s="8" customFormat="1" ht="15" hidden="1" customHeight="1">
      <c r="A6" s="47" t="str">
        <f t="shared" ref="A6" si="0">D6&amp;B6</f>
        <v>V4846054</v>
      </c>
      <c r="B6" s="168">
        <v>46054</v>
      </c>
      <c r="C6" s="135">
        <f>IF(BS_CONTROLE[[#This Row],[DATA]]="","",WEEKNUM(BS_CONTROLE[[#This Row],[DATA]]))</f>
        <v>6</v>
      </c>
      <c r="D6" s="169" t="s">
        <v>677</v>
      </c>
      <c r="E6" s="157"/>
      <c r="F6" s="126" t="s">
        <v>678</v>
      </c>
      <c r="G6" s="142" t="str">
        <f>IF(D6="","*",VLOOKUP(F6,BS_ATIVIDADE[],3,FALSE))</f>
        <v>OUTROS</v>
      </c>
      <c r="H6" s="106" t="s">
        <v>394</v>
      </c>
      <c r="I6" s="106" t="s">
        <v>358</v>
      </c>
      <c r="J6" s="105">
        <v>70</v>
      </c>
      <c r="K6" s="105">
        <v>82.4</v>
      </c>
      <c r="L6" s="105" t="s">
        <v>679</v>
      </c>
      <c r="M6" s="105" t="s">
        <v>680</v>
      </c>
      <c r="N6" s="150" t="s">
        <v>681</v>
      </c>
      <c r="O6" s="106">
        <v>0.35416666666666669</v>
      </c>
      <c r="P6" s="106">
        <v>4.1666666666666664E-2</v>
      </c>
      <c r="Q6" s="170">
        <v>1</v>
      </c>
      <c r="R6" s="10" t="str">
        <f>IFERROR(_xlfn.XLOOKUP(F6, BS_ATIVIDADE[ATIVIDADE],BS_ATIVIDADE[UNIDADE] ), "*")</f>
        <v>BINÁRIO</v>
      </c>
      <c r="S6" s="128" t="str" cm="1">
        <f t="array" ref="S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" s="128" t="str" cm="1">
        <f t="array" ref="T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6" s="11" t="str" cm="1">
        <f t="array" ref="U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6" s="151" t="s">
        <v>682</v>
      </c>
      <c r="W6" s="151" t="s">
        <v>683</v>
      </c>
      <c r="X6" s="104" t="s">
        <v>421</v>
      </c>
      <c r="Y6" s="129"/>
      <c r="Z6" s="104"/>
      <c r="AA6" s="105">
        <v>1</v>
      </c>
      <c r="AB6" s="126" t="s">
        <v>412</v>
      </c>
      <c r="AC6" s="126" t="s">
        <v>679</v>
      </c>
      <c r="AD6" s="107">
        <v>0.29166666666666669</v>
      </c>
      <c r="AE6" s="105">
        <v>6249</v>
      </c>
      <c r="AF6" s="105" t="s">
        <v>679</v>
      </c>
      <c r="AG6" s="105" t="s">
        <v>679</v>
      </c>
      <c r="AH6" s="15"/>
      <c r="AI6" s="126" t="str">
        <f>IF(BS_CONTROLE[[#This Row],[Atividade]]=0, "-", BS_CONTROLE[[#This Row],[Atividade]])</f>
        <v>DESLOCAMENTO</v>
      </c>
      <c r="AJ6" s="9" t="str">
        <f>IF(BS_CONTROLE[[#This Row],[Atividade]]=0, "-", BS_CONTROLE[[#This Row],[Atividade]])</f>
        <v>DESLOCAMENTO</v>
      </c>
      <c r="AK6" s="31" t="str">
        <f>BS_CONTROLE[[#This Row],[Local - Partida]]</f>
        <v>ZRX</v>
      </c>
      <c r="AL6" s="31" t="str">
        <f>BS_CONTROLE[[#This Row],[Local - Encerramento]]</f>
        <v>ZAC</v>
      </c>
      <c r="AM6" s="105" t="str">
        <f>IF(BS_CONTROLE[[#This Row],[Entre - Estações]]=0, "-", BS_CONTROLE[[#This Row],[Entre - Estações]])</f>
        <v>ZRX-ZAC</v>
      </c>
      <c r="AN6" s="105" t="str">
        <f>IF(BS_CONTROLE[[#This Row],[SB]]=0, "-", BS_CONTROLE[[#This Row],[SB]])</f>
        <v>ZRXZAC</v>
      </c>
      <c r="AO6" s="105">
        <f>IF(BS_CONTROLE[[#This Row],[SUB]]=0, "-", BS_CONTROLE[[#This Row],[SUB]])</f>
        <v>70</v>
      </c>
      <c r="AP6" s="105">
        <f>BS_CONTROLE[[#This Row],[KM - Inicio]]</f>
        <v>82.4</v>
      </c>
      <c r="AQ6" s="105">
        <f>BS_CONTROLE[[#This Row],[KM - Inicio]]</f>
        <v>82.4</v>
      </c>
      <c r="AR6" s="108">
        <v>0.39791666666666664</v>
      </c>
      <c r="AS6" s="108">
        <v>0</v>
      </c>
      <c r="AT6" s="108">
        <v>4.1666666666666664E-2</v>
      </c>
      <c r="AU6" s="136"/>
      <c r="AV6" s="136"/>
      <c r="AW6" s="14"/>
      <c r="AX6" s="14"/>
      <c r="AY6" s="162">
        <f>IF(D6="","*",IFERROR(IF(ISODD(COUNT(AS6:AX6)),"ERRO",SUM((AT6-AS6),(AV6-AU6),(AX6-AW6))),"ERRO"))</f>
        <v>4.1666666666666664E-2</v>
      </c>
      <c r="AZ6" s="153"/>
      <c r="BA6" s="109">
        <v>1</v>
      </c>
      <c r="BB6" s="10" t="str">
        <f>IFERROR(_xlfn.XLOOKUP(AI6, BS_ATIVIDADE[ATIVIDADE],BS_ATIVIDADE[UNIDADE] ), "*")</f>
        <v>BINÁRIO</v>
      </c>
      <c r="BC6" s="13" t="str" cm="1">
        <f t="array" ref="BC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" s="13" t="str" cm="1">
        <f t="array" ref="BD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6" s="11" t="str" cm="1">
        <f t="array" ref="BE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6" s="150"/>
      <c r="BG6" s="16"/>
      <c r="BH6" s="17">
        <v>2</v>
      </c>
      <c r="BI6" s="17"/>
      <c r="BJ6" s="17" t="s">
        <v>684</v>
      </c>
      <c r="BK6" s="18" t="s">
        <v>685</v>
      </c>
      <c r="BL6" s="16"/>
      <c r="BM6" s="130" t="s">
        <v>445</v>
      </c>
      <c r="BN6" s="130" t="s">
        <v>445</v>
      </c>
      <c r="BO6" s="130" t="s">
        <v>445</v>
      </c>
      <c r="BP6" s="18" t="s">
        <v>679</v>
      </c>
      <c r="BQ6" s="12" t="str">
        <f>IF(AND(BR6&lt;1,BS6&lt;1),"Produção e Intervalo",IF(BR6&lt;1,"Intervalo",IF(BS6&lt;1,"Produção","Aderente")))</f>
        <v>Aderente</v>
      </c>
      <c r="BR6" s="19">
        <f>IF(OR(B6="",F6=""),"*",AY6/P6)</f>
        <v>1</v>
      </c>
      <c r="BS6" s="19">
        <f>IF(OR(B6="",F6=""),"*",BA6/Q6)</f>
        <v>1</v>
      </c>
      <c r="BT6" s="188" t="str">
        <f t="shared" ref="BT6:BT70" si="1">IF(BN6="","",SUBSTITUTE(BM6," ","")&amp;SUBSTITUTE(BN6," ",""))</f>
        <v>OKOK</v>
      </c>
      <c r="CV6" s="187"/>
    </row>
    <row r="7" spans="1:100" hidden="1">
      <c r="A7" s="47" t="str">
        <f t="shared" ref="A7:A71" si="2">D7&amp;B7</f>
        <v>V4246054</v>
      </c>
      <c r="B7" s="168">
        <v>46054</v>
      </c>
      <c r="C7" s="135">
        <f>IF(BS_CONTROLE[[#This Row],[DATA]]="","",WEEKNUM(BS_CONTROLE[[#This Row],[DATA]]))</f>
        <v>6</v>
      </c>
      <c r="D7" s="169" t="s">
        <v>686</v>
      </c>
      <c r="E7" s="157"/>
      <c r="F7" s="126" t="s">
        <v>687</v>
      </c>
      <c r="G7" s="142" t="str">
        <f>IF(D7="","*",VLOOKUP(F7,BS_ATIVIDADE[],3,FALSE))</f>
        <v>MECANIZAÇÃO - SOCADORA</v>
      </c>
      <c r="H7" s="106" t="s">
        <v>104</v>
      </c>
      <c r="I7" s="106" t="s">
        <v>104</v>
      </c>
      <c r="J7" s="105">
        <v>56</v>
      </c>
      <c r="K7" s="105">
        <v>206.78</v>
      </c>
      <c r="L7" s="105">
        <v>208.6</v>
      </c>
      <c r="M7" s="105" t="str" cm="1">
        <f t="array" ref="M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7" s="150" t="str" cm="1">
        <f t="array" ref="N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7" s="106">
        <v>0.35416666666666669</v>
      </c>
      <c r="P7" s="106">
        <v>8.3333333333333329E-2</v>
      </c>
      <c r="Q7" s="170">
        <v>500</v>
      </c>
      <c r="R7" s="10" t="str">
        <f>IFERROR(_xlfn.XLOOKUP(F7, BS_ATIVIDADE[ATIVIDADE],BS_ATIVIDADE[UNIDADE] ), "*")</f>
        <v>M</v>
      </c>
      <c r="S7" s="128" t="str" cm="1">
        <f t="array" ref="S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" s="128" t="str" cm="1">
        <f t="array" ref="T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7" s="11" t="str" cm="1">
        <f t="array" ref="U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7" s="151" t="s">
        <v>682</v>
      </c>
      <c r="W7" s="151" t="s">
        <v>688</v>
      </c>
      <c r="X7" s="104" t="s">
        <v>421</v>
      </c>
      <c r="Y7" s="129"/>
      <c r="Z7" s="104"/>
      <c r="AA7" s="105">
        <v>1</v>
      </c>
      <c r="AB7" s="126" t="s">
        <v>412</v>
      </c>
      <c r="AC7" s="126" t="s">
        <v>679</v>
      </c>
      <c r="AD7" s="107">
        <v>0.29166666666666669</v>
      </c>
      <c r="AE7" s="105">
        <v>6242</v>
      </c>
      <c r="AF7" s="105" t="s">
        <v>679</v>
      </c>
      <c r="AG7" s="105" t="s">
        <v>679</v>
      </c>
      <c r="AH7" s="15"/>
      <c r="AI7" s="126" t="str">
        <f>IF(BS_CONTROLE[[#This Row],[Atividade]]=0, "-", BS_CONTROLE[[#This Row],[Atividade]])</f>
        <v>MECANIZAÇÃO - SOCADORA</v>
      </c>
      <c r="AJ7" s="9" t="str">
        <f>IF(BS_CONTROLE[[#This Row],[Atividade]]=0, "-", BS_CONTROLE[[#This Row],[Atividade]])</f>
        <v>MECANIZAÇÃO - SOCADORA</v>
      </c>
      <c r="AK7" s="31" t="str">
        <f>BS_CONTROLE[[#This Row],[Local - Partida]]</f>
        <v>ZYU1</v>
      </c>
      <c r="AL7" s="31" t="str">
        <f>BS_CONTROLE[[#This Row],[Local - Encerramento]]</f>
        <v>ZYU1</v>
      </c>
      <c r="AM7" s="105" t="str">
        <f>IF(BS_CONTROLE[[#This Row],[Entre - Estações]]=0, "-", BS_CONTROLE[[#This Row],[Entre - Estações]])</f>
        <v>ZYU-ZST</v>
      </c>
      <c r="AN7" s="105" t="str">
        <f>IF(BS_CONTROLE[[#This Row],[SB]]=0, "-", BS_CONTROLE[[#This Row],[SB]])</f>
        <v>206ZST</v>
      </c>
      <c r="AO7" s="105">
        <f>IF(BS_CONTROLE[[#This Row],[SUB]]=0, "-", BS_CONTROLE[[#This Row],[SUB]])</f>
        <v>56</v>
      </c>
      <c r="AP7" s="105">
        <f>BS_CONTROLE[[#This Row],[KM - Inicio]]</f>
        <v>206.78</v>
      </c>
      <c r="AQ7" s="105">
        <f>BS_CONTROLE[[#This Row],[KM - Inicio]]</f>
        <v>206.78</v>
      </c>
      <c r="AR7" s="108">
        <v>0.32916666666666666</v>
      </c>
      <c r="AS7" s="108">
        <v>0.42638888888888887</v>
      </c>
      <c r="AT7" s="108">
        <v>0.52500000000000002</v>
      </c>
      <c r="AU7" s="136"/>
      <c r="AV7" s="136"/>
      <c r="AW7" s="14"/>
      <c r="AX7" s="14"/>
      <c r="AY7" s="162">
        <f t="shared" ref="AY7:AY70" si="3">IF(D7="","*",IFERROR(IF(ISODD(COUNT(AS7:AX7)),"ERRO",SUM((AT7-AS7),(AV7-AU7),(AX7-AW7))),"ERRO"))</f>
        <v>9.8611111111111149E-2</v>
      </c>
      <c r="AZ7" s="153"/>
      <c r="BA7" s="109">
        <v>500</v>
      </c>
      <c r="BB7" s="10" t="str">
        <f>IFERROR(_xlfn.XLOOKUP(AI7, BS_ATIVIDADE[ATIVIDADE],BS_ATIVIDADE[UNIDADE] ), "*")</f>
        <v>M</v>
      </c>
      <c r="BC7" s="13" t="str" cm="1">
        <f t="array" ref="BC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" s="13" t="str" cm="1">
        <f t="array" ref="BD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7" s="11" t="str" cm="1">
        <f t="array" ref="BE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7" s="150"/>
      <c r="BG7" s="16"/>
      <c r="BH7" s="17">
        <v>2</v>
      </c>
      <c r="BI7" s="17"/>
      <c r="BJ7" s="17" t="s">
        <v>689</v>
      </c>
      <c r="BK7" s="17" t="s">
        <v>689</v>
      </c>
      <c r="BL7" s="16"/>
      <c r="BM7" s="130" t="s">
        <v>445</v>
      </c>
      <c r="BN7" s="130" t="s">
        <v>445</v>
      </c>
      <c r="BO7" s="130" t="s">
        <v>445</v>
      </c>
      <c r="BP7" s="18"/>
      <c r="BQ7" s="12" t="str">
        <f t="shared" ref="BQ7:BQ71" si="4">IF(AND(BR7&lt;1,BS7&lt;1),"Produção e Intervalo",IF(BR7&lt;1,"Intervalo",IF(BS7&lt;1,"Produção","Aderente")))</f>
        <v>Aderente</v>
      </c>
      <c r="BR7" s="19">
        <f t="shared" ref="BR7:BR71" si="5">IF(OR(B7="",F7=""),"*",AY7/P7)</f>
        <v>1.1833333333333338</v>
      </c>
      <c r="BS7" s="19">
        <f t="shared" ref="BS7:BS71" si="6">IF(OR(B7="",F7=""),"*",BA7/Q7)</f>
        <v>1</v>
      </c>
      <c r="BT7" s="188" t="str">
        <f t="shared" ref="BT7:BT71" si="7">IF(BN7="","",SUBSTITUTE(BM7," ","")&amp;SUBSTITUTE(BN7," ",""))</f>
        <v>OKOK</v>
      </c>
    </row>
    <row r="8" spans="1:100" hidden="1">
      <c r="A8" s="47" t="str">
        <f t="shared" si="2"/>
        <v>V85</v>
      </c>
      <c r="B8" s="102"/>
      <c r="C8" s="135" t="str">
        <f>IF(BS_CONTROLE[[#This Row],[DATA]]="","",WEEKNUM(BS_CONTROLE[[#This Row],[DATA]]))</f>
        <v/>
      </c>
      <c r="D8" s="169" t="s">
        <v>690</v>
      </c>
      <c r="E8" s="157"/>
      <c r="F8" s="126" t="s">
        <v>687</v>
      </c>
      <c r="G8" s="142" t="str">
        <f>IF(D8="","*",VLOOKUP(F8,BS_ATIVIDADE[],3,FALSE))</f>
        <v>MECANIZAÇÃO - SOCADORA</v>
      </c>
      <c r="H8" s="106"/>
      <c r="I8" s="106"/>
      <c r="J8" s="105"/>
      <c r="K8" s="105"/>
      <c r="L8" s="105"/>
      <c r="M8" s="127" t="str" cm="1">
        <f t="array" ref="M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" s="127" t="str" cm="1">
        <f t="array" ref="N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" s="106"/>
      <c r="P8" s="106"/>
      <c r="Q8" s="105"/>
      <c r="R8" s="10" t="str">
        <f>IFERROR(_xlfn.XLOOKUP(F8, BS_ATIVIDADE[ATIVIDADE],BS_ATIVIDADE[UNIDADE] ), "*")</f>
        <v>M</v>
      </c>
      <c r="S8" s="128" t="str" cm="1">
        <f t="array" ref="S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" s="128" t="str" cm="1">
        <f t="array" ref="T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" s="11" t="str" cm="1">
        <f t="array" ref="U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" s="105"/>
      <c r="W8" s="151"/>
      <c r="X8" s="104"/>
      <c r="Y8" s="129"/>
      <c r="Z8" s="104"/>
      <c r="AA8" s="105"/>
      <c r="AB8" s="103"/>
      <c r="AC8" s="152"/>
      <c r="AD8" s="107"/>
      <c r="AE8" s="105"/>
      <c r="AF8" s="105"/>
      <c r="AG8" s="105"/>
      <c r="AH8" s="15"/>
      <c r="AI8" s="126" t="str">
        <f>IF(BS_CONTROLE[[#This Row],[Atividade]]=0, "-", BS_CONTROLE[[#This Row],[Atividade]])</f>
        <v>MECANIZAÇÃO - SOCADORA</v>
      </c>
      <c r="AJ8" s="9" t="str">
        <f>IF(BS_CONTROLE[[#This Row],[Atividade]]=0, "-", BS_CONTROLE[[#This Row],[Atividade]])</f>
        <v>MECANIZAÇÃO - SOCADORA</v>
      </c>
      <c r="AK8" s="31">
        <f>BS_CONTROLE[[#This Row],[Local - Partida]]</f>
        <v>0</v>
      </c>
      <c r="AL8" s="31">
        <f>BS_CONTROLE[[#This Row],[Local - Encerramento]]</f>
        <v>0</v>
      </c>
      <c r="AM8" s="105" t="str">
        <f>IF(BS_CONTROLE[[#This Row],[Entre - Estações]]=0, "-", BS_CONTROLE[[#This Row],[Entre - Estações]])</f>
        <v>-</v>
      </c>
      <c r="AN8" s="105" t="str">
        <f>IF(BS_CONTROLE[[#This Row],[SB]]=0, "-", BS_CONTROLE[[#This Row],[SB]])</f>
        <v>-</v>
      </c>
      <c r="AO8" s="105" t="str">
        <f>IF(BS_CONTROLE[[#This Row],[SUB]]=0, "-", BS_CONTROLE[[#This Row],[SUB]])</f>
        <v>-</v>
      </c>
      <c r="AP8" s="105">
        <f>BS_CONTROLE[[#This Row],[KM - Inicio]]</f>
        <v>0</v>
      </c>
      <c r="AQ8" s="105">
        <f>BS_CONTROLE[[#This Row],[KM - Inicio]]</f>
        <v>0</v>
      </c>
      <c r="AR8" s="108"/>
      <c r="AS8" s="108"/>
      <c r="AT8" s="108"/>
      <c r="AU8" s="136"/>
      <c r="AV8" s="136"/>
      <c r="AW8" s="14"/>
      <c r="AX8" s="14"/>
      <c r="AY8" s="162">
        <f t="shared" si="3"/>
        <v>0</v>
      </c>
      <c r="AZ8" s="153"/>
      <c r="BA8" s="109"/>
      <c r="BB8" s="10" t="str">
        <f>IFERROR(_xlfn.XLOOKUP(AI8, BS_ATIVIDADE[ATIVIDADE],BS_ATIVIDADE[UNIDADE] ), "*")</f>
        <v>M</v>
      </c>
      <c r="BC8" s="13" t="str" cm="1">
        <f t="array" ref="BC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" s="13" t="str" cm="1">
        <f t="array" ref="BD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" s="11" t="str" cm="1">
        <f t="array" ref="BE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" s="150"/>
      <c r="BG8" s="16"/>
      <c r="BH8" s="17"/>
      <c r="BI8" s="17"/>
      <c r="BJ8" s="17"/>
      <c r="BK8" s="18"/>
      <c r="BL8" s="16"/>
      <c r="BM8" s="130"/>
      <c r="BN8" s="130"/>
      <c r="BO8" s="130"/>
      <c r="BP8" s="18"/>
      <c r="BQ8" s="12" t="str">
        <f t="shared" si="4"/>
        <v>Aderente</v>
      </c>
      <c r="BR8" s="19" t="str">
        <f t="shared" si="5"/>
        <v>*</v>
      </c>
      <c r="BS8" s="19" t="str">
        <f t="shared" si="6"/>
        <v>*</v>
      </c>
      <c r="BT8" s="188" t="str">
        <f t="shared" si="7"/>
        <v/>
      </c>
      <c r="BU8" s="191" t="s">
        <v>691</v>
      </c>
    </row>
    <row r="9" spans="1:100" hidden="1">
      <c r="A9" s="47" t="str">
        <f t="shared" si="2"/>
        <v>E17</v>
      </c>
      <c r="B9" s="102"/>
      <c r="C9" s="135" t="str">
        <f>IF(BS_CONTROLE[[#This Row],[DATA]]="","",WEEKNUM(BS_CONTROLE[[#This Row],[DATA]]))</f>
        <v/>
      </c>
      <c r="D9" s="104" t="s">
        <v>692</v>
      </c>
      <c r="E9" s="157">
        <v>4</v>
      </c>
      <c r="F9" s="126" t="s">
        <v>693</v>
      </c>
      <c r="G9" s="142" t="str">
        <f>IF(D9="","*",VLOOKUP(F9,BS_ATIVIDADE[],3,FALSE))</f>
        <v>CAMINHÂO - SOLDA</v>
      </c>
      <c r="H9" s="106"/>
      <c r="I9" s="106"/>
      <c r="J9" s="105"/>
      <c r="K9" s="105"/>
      <c r="L9" s="105"/>
      <c r="M9" s="127" t="str" cm="1">
        <f t="array" ref="M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" s="127" t="str" cm="1">
        <f t="array" ref="N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" s="106"/>
      <c r="P9" s="106"/>
      <c r="Q9" s="105"/>
      <c r="R9" s="10" t="str">
        <f>IFERROR(_xlfn.XLOOKUP(F9, BS_ATIVIDADE[ATIVIDADE],BS_ATIVIDADE[UNIDADE] ), "*")</f>
        <v>Nº DE SOLDA</v>
      </c>
      <c r="S9" s="128" t="str" cm="1">
        <f t="array" ref="S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" s="128" t="str" cm="1">
        <f t="array" ref="T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" s="11" t="str" cm="1">
        <f t="array" ref="U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" s="105"/>
      <c r="W9" s="151"/>
      <c r="X9" s="104"/>
      <c r="Y9" s="129"/>
      <c r="Z9" s="104"/>
      <c r="AA9" s="105"/>
      <c r="AB9" s="103"/>
      <c r="AC9" s="152"/>
      <c r="AD9" s="107"/>
      <c r="AE9" s="105"/>
      <c r="AF9" s="105"/>
      <c r="AG9" s="105"/>
      <c r="AH9" s="15"/>
      <c r="AI9" s="126" t="str">
        <f>IF(BS_CONTROLE[[#This Row],[Atividade]]=0, "-", BS_CONTROLE[[#This Row],[Atividade]])</f>
        <v>CAMINHÃO DE SOLDA</v>
      </c>
      <c r="AJ9" s="9" t="str">
        <f>IF(BS_CONTROLE[[#This Row],[Atividade]]=0, "-", BS_CONTROLE[[#This Row],[Atividade]])</f>
        <v>CAMINHÃO DE SOLDA</v>
      </c>
      <c r="AK9" s="31">
        <f>BS_CONTROLE[[#This Row],[Local - Partida]]</f>
        <v>0</v>
      </c>
      <c r="AL9" s="31">
        <f>BS_CONTROLE[[#This Row],[Local - Encerramento]]</f>
        <v>0</v>
      </c>
      <c r="AM9" s="105" t="str">
        <f>IF(BS_CONTROLE[[#This Row],[Entre - Estações]]=0, "-", BS_CONTROLE[[#This Row],[Entre - Estações]])</f>
        <v>-</v>
      </c>
      <c r="AN9" s="105" t="str">
        <f>IF(BS_CONTROLE[[#This Row],[SB]]=0, "-", BS_CONTROLE[[#This Row],[SB]])</f>
        <v>-</v>
      </c>
      <c r="AO9" s="105" t="str">
        <f>IF(BS_CONTROLE[[#This Row],[SUB]]=0, "-", BS_CONTROLE[[#This Row],[SUB]])</f>
        <v>-</v>
      </c>
      <c r="AP9" s="105">
        <f>BS_CONTROLE[[#This Row],[KM - Inicio]]</f>
        <v>0</v>
      </c>
      <c r="AQ9" s="105">
        <f>BS_CONTROLE[[#This Row],[KM - Inicio]]</f>
        <v>0</v>
      </c>
      <c r="AR9" s="108"/>
      <c r="AS9" s="108"/>
      <c r="AT9" s="108"/>
      <c r="AU9" s="136"/>
      <c r="AV9" s="136"/>
      <c r="AW9" s="14"/>
      <c r="AX9" s="14"/>
      <c r="AY9" s="162">
        <f t="shared" si="3"/>
        <v>0</v>
      </c>
      <c r="AZ9" s="153"/>
      <c r="BA9" s="109"/>
      <c r="BB9" s="10" t="str">
        <f>IFERROR(_xlfn.XLOOKUP(AI9, BS_ATIVIDADE[ATIVIDADE],BS_ATIVIDADE[UNIDADE] ), "*")</f>
        <v>Nº DE SOLDA</v>
      </c>
      <c r="BC9" s="13" t="str" cm="1">
        <f t="array" ref="BC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" s="13" t="str" cm="1">
        <f t="array" ref="BD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" s="11" t="str" cm="1">
        <f t="array" ref="BE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" s="150"/>
      <c r="BG9" s="16"/>
      <c r="BH9" s="17"/>
      <c r="BI9" s="17"/>
      <c r="BJ9" s="17"/>
      <c r="BK9" s="18"/>
      <c r="BL9" s="16"/>
      <c r="BM9" s="130"/>
      <c r="BN9" s="130"/>
      <c r="BO9" s="130"/>
      <c r="BP9" s="18"/>
      <c r="BQ9" s="12" t="str">
        <f t="shared" si="4"/>
        <v>Aderente</v>
      </c>
      <c r="BR9" s="19" t="str">
        <f t="shared" si="5"/>
        <v>*</v>
      </c>
      <c r="BS9" s="19" t="str">
        <f t="shared" si="6"/>
        <v>*</v>
      </c>
      <c r="BT9" s="188" t="str">
        <f t="shared" si="7"/>
        <v/>
      </c>
      <c r="BU9" s="194" t="s">
        <v>694</v>
      </c>
      <c r="BV9" s="192"/>
    </row>
    <row r="10" spans="1:100" hidden="1">
      <c r="A10" s="47" t="str">
        <f t="shared" si="2"/>
        <v/>
      </c>
      <c r="B10" s="102"/>
      <c r="C10" s="135" t="str">
        <f>IF(BS_CONTROLE[[#This Row],[DATA]]="","",WEEKNUM(BS_CONTROLE[[#This Row],[DATA]]))</f>
        <v/>
      </c>
      <c r="D10" s="104"/>
      <c r="E10" s="157">
        <v>5</v>
      </c>
      <c r="F10" s="126"/>
      <c r="G10" s="142" t="str">
        <f>IF(D10="","*",VLOOKUP(F10,BS_ATIVIDADE[],3,FALSE))</f>
        <v>*</v>
      </c>
      <c r="H10" s="106"/>
      <c r="I10" s="106"/>
      <c r="J10" s="105"/>
      <c r="K10" s="105"/>
      <c r="L10" s="105"/>
      <c r="M10" s="127" t="str" cm="1">
        <f t="array" ref="M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" s="127" t="str" cm="1">
        <f t="array" ref="N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" s="106"/>
      <c r="P10" s="106"/>
      <c r="Q10" s="105"/>
      <c r="R10" s="10" t="str">
        <f>IFERROR(_xlfn.XLOOKUP(F10, BS_ATIVIDADE[ATIVIDADE],BS_ATIVIDADE[UNIDADE] ), "*")</f>
        <v>*</v>
      </c>
      <c r="S10" s="128" t="str" cm="1">
        <f t="array" ref="S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" s="128" t="str" cm="1">
        <f t="array" ref="T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" s="11" t="str" cm="1">
        <f t="array" ref="U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0" s="105"/>
      <c r="W10" s="151"/>
      <c r="X10" s="104"/>
      <c r="Y10" s="129"/>
      <c r="Z10" s="104"/>
      <c r="AA10" s="105"/>
      <c r="AB10" s="103"/>
      <c r="AC10" s="152"/>
      <c r="AD10" s="107"/>
      <c r="AE10" s="105"/>
      <c r="AF10" s="105"/>
      <c r="AG10" s="105"/>
      <c r="AH10" s="15"/>
      <c r="AI10" s="126" t="str">
        <f>IF(BS_CONTROLE[[#This Row],[Atividade]]=0, "-", BS_CONTROLE[[#This Row],[Atividade]])</f>
        <v>-</v>
      </c>
      <c r="AJ10" s="9" t="str">
        <f>IF(BS_CONTROLE[[#This Row],[Atividade]]=0, "-", BS_CONTROLE[[#This Row],[Atividade]])</f>
        <v>-</v>
      </c>
      <c r="AK10" s="31">
        <f>BS_CONTROLE[[#This Row],[Local - Partida]]</f>
        <v>0</v>
      </c>
      <c r="AL10" s="31">
        <f>BS_CONTROLE[[#This Row],[Local - Encerramento]]</f>
        <v>0</v>
      </c>
      <c r="AM10" s="105" t="str">
        <f>IF(BS_CONTROLE[[#This Row],[Entre - Estações]]=0, "-", BS_CONTROLE[[#This Row],[Entre - Estações]])</f>
        <v>-</v>
      </c>
      <c r="AN10" s="105" t="str">
        <f>IF(BS_CONTROLE[[#This Row],[SB]]=0, "-", BS_CONTROLE[[#This Row],[SB]])</f>
        <v>-</v>
      </c>
      <c r="AO10" s="105" t="str">
        <f>IF(BS_CONTROLE[[#This Row],[SUB]]=0, "-", BS_CONTROLE[[#This Row],[SUB]])</f>
        <v>-</v>
      </c>
      <c r="AP10" s="105">
        <f>BS_CONTROLE[[#This Row],[KM - Inicio]]</f>
        <v>0</v>
      </c>
      <c r="AQ10" s="105">
        <f>BS_CONTROLE[[#This Row],[KM - Inicio]]</f>
        <v>0</v>
      </c>
      <c r="AR10" s="108"/>
      <c r="AS10" s="108"/>
      <c r="AT10" s="108"/>
      <c r="AU10" s="136"/>
      <c r="AV10" s="136"/>
      <c r="AW10" s="14"/>
      <c r="AX10" s="14"/>
      <c r="AY10" s="162" t="str">
        <f t="shared" si="3"/>
        <v>*</v>
      </c>
      <c r="AZ10" s="153"/>
      <c r="BA10" s="109"/>
      <c r="BB10" s="10" t="str">
        <f>IFERROR(_xlfn.XLOOKUP(AI10, BS_ATIVIDADE[ATIVIDADE],BS_ATIVIDADE[UNIDADE] ), "*")</f>
        <v>*</v>
      </c>
      <c r="BC10" s="13" t="str" cm="1">
        <f t="array" ref="BC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0" s="13" t="str" cm="1">
        <f t="array" ref="BD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0" s="11" t="str" cm="1">
        <f t="array" ref="BE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0" s="150"/>
      <c r="BG10" s="16"/>
      <c r="BH10" s="17"/>
      <c r="BI10" s="17"/>
      <c r="BJ10" s="17"/>
      <c r="BK10" s="18"/>
      <c r="BL10" s="16"/>
      <c r="BM10" s="130"/>
      <c r="BN10" s="130"/>
      <c r="BO10" s="130"/>
      <c r="BP10" s="18"/>
      <c r="BQ10" s="12" t="str">
        <f t="shared" si="4"/>
        <v>Aderente</v>
      </c>
      <c r="BR10" s="19" t="str">
        <f t="shared" si="5"/>
        <v>*</v>
      </c>
      <c r="BS10" s="19" t="str">
        <f t="shared" si="6"/>
        <v>*</v>
      </c>
      <c r="BT10" s="188" t="str">
        <f t="shared" si="7"/>
        <v/>
      </c>
      <c r="BU10" s="193"/>
    </row>
    <row r="11" spans="1:100" hidden="1">
      <c r="A11" s="47" t="str">
        <f t="shared" si="2"/>
        <v/>
      </c>
      <c r="B11" s="102"/>
      <c r="C11" s="135" t="str">
        <f>IF(BS_CONTROLE[[#This Row],[DATA]]="","",WEEKNUM(BS_CONTROLE[[#This Row],[DATA]]))</f>
        <v/>
      </c>
      <c r="D11" s="104"/>
      <c r="E11" s="157">
        <v>6</v>
      </c>
      <c r="F11" s="126"/>
      <c r="G11" s="142" t="str">
        <f>IF(D11="","*",VLOOKUP(F11,BS_ATIVIDADE[],3,FALSE))</f>
        <v>*</v>
      </c>
      <c r="H11" s="106"/>
      <c r="I11" s="106"/>
      <c r="J11" s="105"/>
      <c r="K11" s="105"/>
      <c r="L11" s="105"/>
      <c r="M11" s="127" t="str" cm="1">
        <f t="array" ref="M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1" s="127" t="str" cm="1">
        <f t="array" ref="N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1" s="106"/>
      <c r="P11" s="106"/>
      <c r="Q11" s="105"/>
      <c r="R11" s="10" t="str">
        <f>IFERROR(_xlfn.XLOOKUP(F11, BS_ATIVIDADE[ATIVIDADE],BS_ATIVIDADE[UNIDADE] ), "*")</f>
        <v>*</v>
      </c>
      <c r="S11" s="128" t="str" cm="1">
        <f t="array" ref="S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1" s="128" t="str" cm="1">
        <f t="array" ref="T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1" s="11" t="str" cm="1">
        <f t="array" ref="U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1" s="105"/>
      <c r="W11" s="151"/>
      <c r="X11" s="104"/>
      <c r="Y11" s="129"/>
      <c r="Z11" s="104"/>
      <c r="AA11" s="105"/>
      <c r="AB11" s="103"/>
      <c r="AC11" s="152"/>
      <c r="AD11" s="107"/>
      <c r="AE11" s="105"/>
      <c r="AF11" s="105"/>
      <c r="AG11" s="105"/>
      <c r="AH11" s="15"/>
      <c r="AI11" s="126" t="str">
        <f>IF(BS_CONTROLE[[#This Row],[Atividade]]=0, "-", BS_CONTROLE[[#This Row],[Atividade]])</f>
        <v>-</v>
      </c>
      <c r="AJ11" s="9" t="str">
        <f>IF(BS_CONTROLE[[#This Row],[Atividade]]=0, "-", BS_CONTROLE[[#This Row],[Atividade]])</f>
        <v>-</v>
      </c>
      <c r="AK11" s="31">
        <f>BS_CONTROLE[[#This Row],[Local - Partida]]</f>
        <v>0</v>
      </c>
      <c r="AL11" s="31">
        <f>BS_CONTROLE[[#This Row],[Local - Encerramento]]</f>
        <v>0</v>
      </c>
      <c r="AM11" s="105" t="str">
        <f>IF(BS_CONTROLE[[#This Row],[Entre - Estações]]=0, "-", BS_CONTROLE[[#This Row],[Entre - Estações]])</f>
        <v>-</v>
      </c>
      <c r="AN11" s="105" t="str">
        <f>IF(BS_CONTROLE[[#This Row],[SB]]=0, "-", BS_CONTROLE[[#This Row],[SB]])</f>
        <v>-</v>
      </c>
      <c r="AO11" s="105" t="str">
        <f>IF(BS_CONTROLE[[#This Row],[SUB]]=0, "-", BS_CONTROLE[[#This Row],[SUB]])</f>
        <v>-</v>
      </c>
      <c r="AP11" s="105">
        <f>BS_CONTROLE[[#This Row],[KM - Inicio]]</f>
        <v>0</v>
      </c>
      <c r="AQ11" s="105">
        <f>BS_CONTROLE[[#This Row],[KM - Inicio]]</f>
        <v>0</v>
      </c>
      <c r="AR11" s="108"/>
      <c r="AS11" s="108"/>
      <c r="AT11" s="108"/>
      <c r="AU11" s="136"/>
      <c r="AV11" s="136"/>
      <c r="AW11" s="14"/>
      <c r="AX11" s="14"/>
      <c r="AY11" s="162" t="str">
        <f t="shared" si="3"/>
        <v>*</v>
      </c>
      <c r="AZ11" s="153"/>
      <c r="BA11" s="109"/>
      <c r="BB11" s="10" t="str">
        <f>IFERROR(_xlfn.XLOOKUP(AI11, BS_ATIVIDADE[ATIVIDADE],BS_ATIVIDADE[UNIDADE] ), "*")</f>
        <v>*</v>
      </c>
      <c r="BC11" s="13" t="str" cm="1">
        <f t="array" ref="BC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1" s="13" t="str" cm="1">
        <f t="array" ref="BD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1" s="11" t="str" cm="1">
        <f t="array" ref="BE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1" s="150"/>
      <c r="BG11" s="16"/>
      <c r="BH11" s="17"/>
      <c r="BI11" s="17"/>
      <c r="BJ11" s="17"/>
      <c r="BK11" s="18"/>
      <c r="BL11" s="16"/>
      <c r="BM11" s="130"/>
      <c r="BN11" s="130"/>
      <c r="BO11" s="130"/>
      <c r="BP11" s="18"/>
      <c r="BQ11" s="12" t="str">
        <f t="shared" si="4"/>
        <v>Aderente</v>
      </c>
      <c r="BR11" s="19" t="str">
        <f t="shared" si="5"/>
        <v>*</v>
      </c>
      <c r="BS11" s="19" t="str">
        <f t="shared" si="6"/>
        <v>*</v>
      </c>
      <c r="BT11" s="188" t="str">
        <f t="shared" si="7"/>
        <v/>
      </c>
    </row>
    <row r="12" spans="1:100" hidden="1">
      <c r="A12" s="47" t="str">
        <f t="shared" si="2"/>
        <v>KLECIO (TP-699)46055</v>
      </c>
      <c r="B12" s="168">
        <v>46055</v>
      </c>
      <c r="C12" s="135">
        <f>IF(BS_CONTROLE[[#This Row],[DATA]]="","",WEEKNUM(BS_CONTROLE[[#This Row],[DATA]]))</f>
        <v>6</v>
      </c>
      <c r="D12" s="169" t="s">
        <v>695</v>
      </c>
      <c r="E12" s="157"/>
      <c r="F12" s="126" t="s">
        <v>696</v>
      </c>
      <c r="G12" s="142" t="str">
        <f>IF(D12="","*",VLOOKUP(F12,BS_ATIVIDADE[],3,FALSE))</f>
        <v>SOLDA</v>
      </c>
      <c r="H12" s="106" t="s">
        <v>679</v>
      </c>
      <c r="I12" s="106" t="s">
        <v>679</v>
      </c>
      <c r="J12" s="105">
        <v>70</v>
      </c>
      <c r="K12" s="105">
        <v>134.9</v>
      </c>
      <c r="L12" s="105" t="s">
        <v>679</v>
      </c>
      <c r="M12" s="105" t="s">
        <v>697</v>
      </c>
      <c r="N12" s="150" t="s">
        <v>698</v>
      </c>
      <c r="O12" s="106">
        <v>0.33333333333333331</v>
      </c>
      <c r="P12" s="106">
        <v>8.3333333333333329E-2</v>
      </c>
      <c r="Q12" s="170">
        <v>1</v>
      </c>
      <c r="R12" s="10" t="str">
        <f>IFERROR(_xlfn.XLOOKUP(F12, BS_ATIVIDADE[ATIVIDADE],BS_ATIVIDADE[UNIDADE] ), "*")</f>
        <v>Nº DE SOLDA</v>
      </c>
      <c r="S12" s="128" t="s">
        <v>8</v>
      </c>
      <c r="T12" s="128" t="s">
        <v>275</v>
      </c>
      <c r="U12" s="11" t="str" cm="1">
        <f t="array" ref="U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2" s="151" t="s">
        <v>699</v>
      </c>
      <c r="W12" s="151" t="s">
        <v>700</v>
      </c>
      <c r="X12" s="104" t="s">
        <v>421</v>
      </c>
      <c r="Y12" s="129" t="s">
        <v>424</v>
      </c>
      <c r="Z12" s="104"/>
      <c r="AA12" s="105" t="s">
        <v>679</v>
      </c>
      <c r="AB12" s="126"/>
      <c r="AC12" s="126"/>
      <c r="AD12" s="107" t="s">
        <v>679</v>
      </c>
      <c r="AE12" s="105"/>
      <c r="AF12" s="105"/>
      <c r="AG12" s="105"/>
      <c r="AH12" s="15"/>
      <c r="AI12" s="126" t="str">
        <f>IF(BS_CONTROLE[[#This Row],[Atividade]]=0, "-", BS_CONTROLE[[#This Row],[Atividade]])</f>
        <v>PDM - SOLDA</v>
      </c>
      <c r="AJ12" s="9" t="str">
        <f>IF(BS_CONTROLE[[#This Row],[Atividade]]=0, "-", BS_CONTROLE[[#This Row],[Atividade]])</f>
        <v>PDM - SOLDA</v>
      </c>
      <c r="AK12" s="31" t="str">
        <f>BS_CONTROLE[[#This Row],[Local - Partida]]</f>
        <v>-</v>
      </c>
      <c r="AL12" s="31" t="str">
        <f>BS_CONTROLE[[#This Row],[Local - Encerramento]]</f>
        <v>-</v>
      </c>
      <c r="AM12" s="105" t="str">
        <f>IF(BS_CONTROLE[[#This Row],[Entre - Estações]]=0, "-", BS_CONTROLE[[#This Row],[Entre - Estações]])</f>
        <v>ZRX-ZWX</v>
      </c>
      <c r="AN12" s="105" t="str">
        <f>IF(BS_CONTROLE[[#This Row],[SB]]=0, "-", BS_CONTROLE[[#This Row],[SB]])</f>
        <v>ZRQ1/133ZRQ1</v>
      </c>
      <c r="AO12" s="105">
        <f>IF(BS_CONTROLE[[#This Row],[SUB]]=0, "-", BS_CONTROLE[[#This Row],[SUB]])</f>
        <v>70</v>
      </c>
      <c r="AP12" s="105">
        <f>BS_CONTROLE[[#This Row],[KM - Inicio]]</f>
        <v>134.9</v>
      </c>
      <c r="AQ12" s="105">
        <f>BS_CONTROLE[[#This Row],[KM - Inicio]]</f>
        <v>134.9</v>
      </c>
      <c r="AR12" s="108">
        <v>0.40625</v>
      </c>
      <c r="AS12" s="108">
        <v>0</v>
      </c>
      <c r="AT12" s="108">
        <v>0</v>
      </c>
      <c r="AU12" s="136"/>
      <c r="AV12" s="136"/>
      <c r="AW12" s="14"/>
      <c r="AX12" s="14"/>
      <c r="AY12" s="162">
        <f t="shared" si="3"/>
        <v>0</v>
      </c>
      <c r="AZ12" s="153"/>
      <c r="BA12" s="109">
        <v>0</v>
      </c>
      <c r="BB12" s="10" t="str">
        <f>IFERROR(_xlfn.XLOOKUP(AI12, BS_ATIVIDADE[ATIVIDADE],BS_ATIVIDADE[UNIDADE] ), "*")</f>
        <v>Nº DE SOLDA</v>
      </c>
      <c r="BC12" s="13" t="s">
        <v>8</v>
      </c>
      <c r="BD12" s="13" t="s">
        <v>275</v>
      </c>
      <c r="BE12" s="11"/>
      <c r="BF12" s="150" t="s">
        <v>701</v>
      </c>
      <c r="BG12" s="16"/>
      <c r="BH12" s="17">
        <v>0</v>
      </c>
      <c r="BI12" s="17"/>
      <c r="BJ12" s="17" t="s">
        <v>702</v>
      </c>
      <c r="BK12" s="18" t="s">
        <v>702</v>
      </c>
      <c r="BL12" s="16"/>
      <c r="BM12" s="130" t="s">
        <v>451</v>
      </c>
      <c r="BN12" s="130" t="s">
        <v>451</v>
      </c>
      <c r="BO12" s="130" t="s">
        <v>451</v>
      </c>
      <c r="BP12" s="18" t="s">
        <v>702</v>
      </c>
      <c r="BQ12" s="12" t="str">
        <f t="shared" si="4"/>
        <v>Produção e Intervalo</v>
      </c>
      <c r="BR12" s="19">
        <f t="shared" si="5"/>
        <v>0</v>
      </c>
      <c r="BS12" s="19">
        <f t="shared" si="6"/>
        <v>0</v>
      </c>
      <c r="BT12" s="188" t="str">
        <f t="shared" si="7"/>
        <v>SemOportunidadeSemOportunidade</v>
      </c>
    </row>
    <row r="13" spans="1:100" hidden="1">
      <c r="A13" s="47" t="str">
        <f t="shared" si="2"/>
        <v>EXPANSÃO TURMA 146055</v>
      </c>
      <c r="B13" s="168">
        <v>46055</v>
      </c>
      <c r="C13" s="135">
        <f>IF(BS_CONTROLE[[#This Row],[DATA]]="","",WEEKNUM(BS_CONTROLE[[#This Row],[DATA]]))</f>
        <v>6</v>
      </c>
      <c r="D13" s="169" t="s">
        <v>703</v>
      </c>
      <c r="E13" s="157"/>
      <c r="F13" s="126" t="s">
        <v>704</v>
      </c>
      <c r="G13" s="142" t="str">
        <f>IF(D13="","*",VLOOKUP(F13,BS_ATIVIDADE[],3,FALSE))</f>
        <v>EXPANSÃO</v>
      </c>
      <c r="H13" s="106" t="s">
        <v>679</v>
      </c>
      <c r="I13" s="106" t="s">
        <v>679</v>
      </c>
      <c r="J13" s="105">
        <v>170</v>
      </c>
      <c r="K13" s="105">
        <v>114.045</v>
      </c>
      <c r="L13" s="105" t="s">
        <v>679</v>
      </c>
      <c r="M13" s="105" t="str" cm="1">
        <f t="array" ref="M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ZCD-ZSQ</v>
      </c>
      <c r="N13" s="150" t="s">
        <v>705</v>
      </c>
      <c r="O13" s="106">
        <v>0.33333333333333331</v>
      </c>
      <c r="P13" s="106">
        <v>8.3333333333333329E-2</v>
      </c>
      <c r="Q13" s="170">
        <v>1</v>
      </c>
      <c r="R13" s="10" t="str">
        <f>IFERROR(_xlfn.XLOOKUP(F13, BS_ATIVIDADE[ATIVIDADE],BS_ATIVIDADE[UNIDADE] ), "*")</f>
        <v>Nº DE SOLDA</v>
      </c>
      <c r="S13" s="128" t="str" cm="1">
        <f t="array" ref="S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" s="128" t="str" cm="1">
        <f t="array" ref="T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" s="11" t="str" cm="1">
        <f t="array" ref="U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13" s="151" t="s">
        <v>706</v>
      </c>
      <c r="W13" s="151" t="s">
        <v>700</v>
      </c>
      <c r="X13" s="104" t="s">
        <v>421</v>
      </c>
      <c r="Y13" s="129" t="s">
        <v>424</v>
      </c>
      <c r="Z13" s="104"/>
      <c r="AA13" s="105">
        <v>1</v>
      </c>
      <c r="AB13" s="126" t="s">
        <v>412</v>
      </c>
      <c r="AC13" s="126" t="s">
        <v>679</v>
      </c>
      <c r="AD13" s="107">
        <v>0.29166666666666669</v>
      </c>
      <c r="AE13" s="105">
        <v>6249</v>
      </c>
      <c r="AF13" s="105" t="s">
        <v>679</v>
      </c>
      <c r="AG13" s="105" t="s">
        <v>679</v>
      </c>
      <c r="AH13" s="15"/>
      <c r="AI13" s="126" t="str">
        <f>IF(BS_CONTROLE[[#This Row],[Atividade]]=0, "-", BS_CONTROLE[[#This Row],[Atividade]])</f>
        <v>EXPANSÃO - SOLDA</v>
      </c>
      <c r="AJ13" s="9" t="str">
        <f>IF(BS_CONTROLE[[#This Row],[Atividade]]=0, "-", BS_CONTROLE[[#This Row],[Atividade]])</f>
        <v>EXPANSÃO - SOLDA</v>
      </c>
      <c r="AK13" s="31" t="str">
        <f>BS_CONTROLE[[#This Row],[Local - Partida]]</f>
        <v>-</v>
      </c>
      <c r="AL13" s="31" t="str">
        <f>BS_CONTROLE[[#This Row],[Local - Encerramento]]</f>
        <v>-</v>
      </c>
      <c r="AM13" s="105" t="str">
        <f>IF(BS_CONTROLE[[#This Row],[Entre - Estações]]=0, "-", BS_CONTROLE[[#This Row],[Entre - Estações]])</f>
        <v>ZCD-ZSQ</v>
      </c>
      <c r="AN13" s="105" t="str">
        <f>IF(BS_CONTROLE[[#This Row],[SB]]=0, "-", BS_CONTROLE[[#This Row],[SB]])</f>
        <v>ZCD1172</v>
      </c>
      <c r="AO13" s="105">
        <f>IF(BS_CONTROLE[[#This Row],[SUB]]=0, "-", BS_CONTROLE[[#This Row],[SUB]])</f>
        <v>170</v>
      </c>
      <c r="AP13" s="105">
        <f>BS_CONTROLE[[#This Row],[KM - Inicio]]</f>
        <v>114.045</v>
      </c>
      <c r="AQ13" s="105">
        <f>BS_CONTROLE[[#This Row],[KM - Inicio]]</f>
        <v>114.045</v>
      </c>
      <c r="AR13" s="108">
        <v>0</v>
      </c>
      <c r="AS13" s="108">
        <v>0</v>
      </c>
      <c r="AT13" s="108">
        <v>0</v>
      </c>
      <c r="AU13" s="136"/>
      <c r="AV13" s="136"/>
      <c r="AW13" s="14"/>
      <c r="AX13" s="14"/>
      <c r="AY13" s="162">
        <f t="shared" si="3"/>
        <v>0</v>
      </c>
      <c r="AZ13" s="153"/>
      <c r="BA13" s="109">
        <v>0</v>
      </c>
      <c r="BB13" s="10" t="str">
        <f>IFERROR(_xlfn.XLOOKUP(AI13, BS_ATIVIDADE[ATIVIDADE],BS_ATIVIDADE[UNIDADE] ), "*")</f>
        <v>Nº DE SOLDA</v>
      </c>
      <c r="BC13" s="13" t="str" cm="1">
        <f t="array" ref="BC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" s="13" t="str" cm="1">
        <f t="array" ref="BD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" s="11" t="str" cm="1">
        <f t="array" ref="BE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13" s="150" t="s">
        <v>706</v>
      </c>
      <c r="BG13" s="16"/>
      <c r="BH13" s="17">
        <v>0</v>
      </c>
      <c r="BI13" s="17"/>
      <c r="BJ13" s="17" t="s">
        <v>707</v>
      </c>
      <c r="BK13" s="18" t="s">
        <v>707</v>
      </c>
      <c r="BL13" s="16"/>
      <c r="BM13" s="130" t="s">
        <v>447</v>
      </c>
      <c r="BN13" s="130" t="s">
        <v>471</v>
      </c>
      <c r="BO13" s="130" t="s">
        <v>471</v>
      </c>
      <c r="BP13" s="18" t="s">
        <v>707</v>
      </c>
      <c r="BQ13" s="12" t="str">
        <f t="shared" si="4"/>
        <v>Produção e Intervalo</v>
      </c>
      <c r="BR13" s="19">
        <f t="shared" si="5"/>
        <v>0</v>
      </c>
      <c r="BS13" s="19">
        <f t="shared" si="6"/>
        <v>0</v>
      </c>
      <c r="BT13" s="188" t="str">
        <f t="shared" si="7"/>
        <v>CondiçõesClimáticaChuva</v>
      </c>
    </row>
    <row r="14" spans="1:100" hidden="1">
      <c r="A14" s="47" t="str">
        <f t="shared" si="2"/>
        <v>V8346055</v>
      </c>
      <c r="B14" s="168">
        <v>46055</v>
      </c>
      <c r="C14" s="135">
        <f>IF(BS_CONTROLE[[#This Row],[DATA]]="","",WEEKNUM(BS_CONTROLE[[#This Row],[DATA]]))</f>
        <v>6</v>
      </c>
      <c r="D14" s="169" t="s">
        <v>708</v>
      </c>
      <c r="E14" s="157"/>
      <c r="F14" s="126" t="s">
        <v>687</v>
      </c>
      <c r="G14" s="142" t="str">
        <f>IF(D14="","*",VLOOKUP(F14,BS_ATIVIDADE[],3,FALSE))</f>
        <v>MECANIZAÇÃO - SOCADORA</v>
      </c>
      <c r="H14" s="106" t="s">
        <v>360</v>
      </c>
      <c r="I14" s="106" t="s">
        <v>360</v>
      </c>
      <c r="J14" s="105">
        <v>70</v>
      </c>
      <c r="K14" s="105">
        <v>87</v>
      </c>
      <c r="L14" s="105" t="s">
        <v>679</v>
      </c>
      <c r="M14" s="105" t="str" cm="1">
        <f t="array" ref="M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14" s="150" t="str" cm="1">
        <f t="array" ref="N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14" s="106">
        <v>0.41666666666666669</v>
      </c>
      <c r="P14" s="106">
        <v>8.3333333333333329E-2</v>
      </c>
      <c r="Q14" s="170">
        <v>360</v>
      </c>
      <c r="R14" s="10" t="str">
        <f>IFERROR(_xlfn.XLOOKUP(F14, BS_ATIVIDADE[ATIVIDADE],BS_ATIVIDADE[UNIDADE] ), "*")</f>
        <v>M</v>
      </c>
      <c r="S14" s="128" t="str" cm="1">
        <f t="array" ref="S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" s="128" t="str" cm="1">
        <f t="array" ref="T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4" s="11" t="str" cm="1">
        <f t="array" ref="U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4" s="151" t="s">
        <v>709</v>
      </c>
      <c r="W14" s="151" t="s">
        <v>688</v>
      </c>
      <c r="X14" s="104" t="s">
        <v>421</v>
      </c>
      <c r="Y14" s="129" t="s">
        <v>424</v>
      </c>
      <c r="Z14" s="104"/>
      <c r="AA14" s="105">
        <v>1</v>
      </c>
      <c r="AB14" s="126" t="s">
        <v>412</v>
      </c>
      <c r="AC14" s="126" t="s">
        <v>679</v>
      </c>
      <c r="AD14" s="107" t="s">
        <v>679</v>
      </c>
      <c r="AE14" s="105" t="s">
        <v>679</v>
      </c>
      <c r="AF14" s="105" t="s">
        <v>679</v>
      </c>
      <c r="AG14" s="105"/>
      <c r="AH14" s="15"/>
      <c r="AI14" s="126" t="str">
        <f>IF(BS_CONTROLE[[#This Row],[Atividade]]=0, "-", BS_CONTROLE[[#This Row],[Atividade]])</f>
        <v>MECANIZAÇÃO - SOCADORA</v>
      </c>
      <c r="AJ14" s="9" t="str">
        <f>IF(BS_CONTROLE[[#This Row],[Atividade]]=0, "-", BS_CONTROLE[[#This Row],[Atividade]])</f>
        <v>MECANIZAÇÃO - SOCADORA</v>
      </c>
      <c r="AK14" s="31" t="s">
        <v>710</v>
      </c>
      <c r="AL14" s="31" t="s">
        <v>710</v>
      </c>
      <c r="AM14" s="105" t="s">
        <v>394</v>
      </c>
      <c r="AN14" s="105" t="s">
        <v>395</v>
      </c>
      <c r="AO14" s="105">
        <f>IF(BS_CONTROLE[[#This Row],[SUB]]=0, "-", BS_CONTROLE[[#This Row],[SUB]])</f>
        <v>70</v>
      </c>
      <c r="AP14" s="105">
        <v>131.99</v>
      </c>
      <c r="AQ14" s="105">
        <v>131.19999999999999</v>
      </c>
      <c r="AR14" s="108">
        <v>0.33402777777777776</v>
      </c>
      <c r="AS14" s="108">
        <v>0</v>
      </c>
      <c r="AT14" s="108">
        <v>0</v>
      </c>
      <c r="AU14" s="136"/>
      <c r="AV14" s="136"/>
      <c r="AW14" s="14"/>
      <c r="AX14" s="14"/>
      <c r="AY14" s="162">
        <f t="shared" si="3"/>
        <v>0</v>
      </c>
      <c r="AZ14" s="153"/>
      <c r="BA14" s="109">
        <v>0</v>
      </c>
      <c r="BB14" s="10" t="str">
        <f>IFERROR(_xlfn.XLOOKUP(AI14, BS_ATIVIDADE[ATIVIDADE],BS_ATIVIDADE[UNIDADE] ), "*")</f>
        <v>M</v>
      </c>
      <c r="BC14" s="13" t="str" cm="1">
        <f t="array" ref="BC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" s="13" t="str" cm="1">
        <f t="array" ref="BD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4" s="11" t="str" cm="1">
        <f t="array" ref="BE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4" s="151" t="s">
        <v>709</v>
      </c>
      <c r="BG14" s="16"/>
      <c r="BH14" s="17">
        <v>0</v>
      </c>
      <c r="BI14" s="17"/>
      <c r="BJ14" s="17" t="s">
        <v>711</v>
      </c>
      <c r="BK14" s="18" t="s">
        <v>711</v>
      </c>
      <c r="BL14" s="16"/>
      <c r="BM14" s="130" t="s">
        <v>451</v>
      </c>
      <c r="BN14" s="130" t="s">
        <v>451</v>
      </c>
      <c r="BO14" s="130" t="s">
        <v>451</v>
      </c>
      <c r="BP14" s="18" t="s">
        <v>711</v>
      </c>
      <c r="BQ14" s="12" t="str">
        <f t="shared" si="4"/>
        <v>Produção e Intervalo</v>
      </c>
      <c r="BR14" s="19">
        <f t="shared" si="5"/>
        <v>0</v>
      </c>
      <c r="BS14" s="19">
        <f t="shared" si="6"/>
        <v>0</v>
      </c>
      <c r="BT14" s="188" t="str">
        <f t="shared" si="7"/>
        <v>SemOportunidadeSemOportunidade</v>
      </c>
    </row>
    <row r="15" spans="1:100" hidden="1">
      <c r="A15" s="47" t="str">
        <f t="shared" si="2"/>
        <v>V4846055</v>
      </c>
      <c r="B15" s="168">
        <v>46055</v>
      </c>
      <c r="C15" s="135">
        <f>IF(BS_CONTROLE[[#This Row],[DATA]]="","",WEEKNUM(BS_CONTROLE[[#This Row],[DATA]]))</f>
        <v>6</v>
      </c>
      <c r="D15" s="169" t="s">
        <v>677</v>
      </c>
      <c r="E15" s="157"/>
      <c r="F15" s="126" t="s">
        <v>687</v>
      </c>
      <c r="G15" s="142" t="str">
        <f>IF(D15="","*",VLOOKUP(F15,BS_ATIVIDADE[],3,FALSE))</f>
        <v>MECANIZAÇÃO - SOCADORA</v>
      </c>
      <c r="H15" s="106" t="s">
        <v>360</v>
      </c>
      <c r="I15" s="106" t="s">
        <v>360</v>
      </c>
      <c r="J15" s="105">
        <v>70</v>
      </c>
      <c r="K15" s="105">
        <v>85.4</v>
      </c>
      <c r="L15" s="105">
        <v>86.4</v>
      </c>
      <c r="M15" s="105" t="str" cm="1">
        <f t="array" ref="M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15" s="150" t="str" cm="1">
        <f t="array" ref="N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15" s="106">
        <v>0.35416666666666669</v>
      </c>
      <c r="P15" s="106">
        <v>8.3333333333333329E-2</v>
      </c>
      <c r="Q15" s="170">
        <v>510</v>
      </c>
      <c r="R15" s="10" t="str">
        <f>IFERROR(_xlfn.XLOOKUP(F15, BS_ATIVIDADE[ATIVIDADE],BS_ATIVIDADE[UNIDADE] ), "*")</f>
        <v>M</v>
      </c>
      <c r="S15" s="128" t="str" cm="1">
        <f t="array" ref="S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" s="128" t="str" cm="1">
        <f t="array" ref="T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5" s="11" t="str" cm="1">
        <f t="array" ref="U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5" s="151" t="s">
        <v>682</v>
      </c>
      <c r="W15" s="151" t="s">
        <v>688</v>
      </c>
      <c r="X15" s="104" t="s">
        <v>421</v>
      </c>
      <c r="Y15" s="129" t="s">
        <v>424</v>
      </c>
      <c r="Z15" s="104"/>
      <c r="AA15" s="105">
        <v>1</v>
      </c>
      <c r="AB15" s="126" t="s">
        <v>412</v>
      </c>
      <c r="AC15" s="126" t="s">
        <v>679</v>
      </c>
      <c r="AD15" s="107">
        <v>0.29166666666666669</v>
      </c>
      <c r="AE15" s="105">
        <v>6249</v>
      </c>
      <c r="AF15" s="105" t="s">
        <v>679</v>
      </c>
      <c r="AG15" s="105" t="s">
        <v>679</v>
      </c>
      <c r="AH15" s="15"/>
      <c r="AI15" s="126" t="str">
        <f>IF(BS_CONTROLE[[#This Row],[Atividade]]=0, "-", BS_CONTROLE[[#This Row],[Atividade]])</f>
        <v>MECANIZAÇÃO - SOCADORA</v>
      </c>
      <c r="AJ15" s="9" t="str">
        <f>IF(BS_CONTROLE[[#This Row],[Atividade]]=0, "-", BS_CONTROLE[[#This Row],[Atividade]])</f>
        <v>MECANIZAÇÃO - SOCADORA</v>
      </c>
      <c r="AK15" s="31" t="str">
        <f>BS_CONTROLE[[#This Row],[Local - Partida]]</f>
        <v>ZAC2</v>
      </c>
      <c r="AL15" s="31" t="str">
        <f>BS_CONTROLE[[#This Row],[Local - Encerramento]]</f>
        <v>ZAC2</v>
      </c>
      <c r="AM15" s="105" t="str">
        <f>IF(BS_CONTROLE[[#This Row],[Entre - Estações]]=0, "-", BS_CONTROLE[[#This Row],[Entre - Estações]])</f>
        <v>ZAC-ZSW</v>
      </c>
      <c r="AN15" s="105" t="str">
        <f>IF(BS_CONTROLE[[#This Row],[SB]]=0, "-", BS_CONTROLE[[#This Row],[SB]])</f>
        <v>ZACZSW</v>
      </c>
      <c r="AO15" s="105">
        <f>IF(BS_CONTROLE[[#This Row],[SUB]]=0, "-", BS_CONTROLE[[#This Row],[SUB]])</f>
        <v>70</v>
      </c>
      <c r="AP15" s="105">
        <f>BS_CONTROLE[[#This Row],[KM - Inicio]]</f>
        <v>85.4</v>
      </c>
      <c r="AQ15" s="105">
        <f>BS_CONTROLE[[#This Row],[KM - Inicio]]</f>
        <v>85.4</v>
      </c>
      <c r="AR15" s="108">
        <v>0.33402777777777776</v>
      </c>
      <c r="AS15" s="108">
        <v>0</v>
      </c>
      <c r="AT15" s="108">
        <v>0</v>
      </c>
      <c r="AU15" s="136"/>
      <c r="AV15" s="136"/>
      <c r="AW15" s="14"/>
      <c r="AX15" s="14"/>
      <c r="AY15" s="162">
        <f t="shared" si="3"/>
        <v>0</v>
      </c>
      <c r="AZ15" s="153"/>
      <c r="BA15" s="109">
        <v>0</v>
      </c>
      <c r="BB15" s="10" t="str">
        <f>IFERROR(_xlfn.XLOOKUP(AI15, BS_ATIVIDADE[ATIVIDADE],BS_ATIVIDADE[UNIDADE] ), "*")</f>
        <v>M</v>
      </c>
      <c r="BC15" s="13" t="str" cm="1">
        <f t="array" ref="BC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" s="13" t="str" cm="1">
        <f t="array" ref="BD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5" s="11" t="str" cm="1">
        <f t="array" ref="BE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5" s="151" t="s">
        <v>682</v>
      </c>
      <c r="BG15" s="16"/>
      <c r="BH15" s="17">
        <v>0</v>
      </c>
      <c r="BI15" s="17"/>
      <c r="BJ15" s="17" t="s">
        <v>711</v>
      </c>
      <c r="BK15" s="18" t="s">
        <v>711</v>
      </c>
      <c r="BL15" s="16"/>
      <c r="BM15" s="130" t="s">
        <v>451</v>
      </c>
      <c r="BN15" s="130" t="s">
        <v>451</v>
      </c>
      <c r="BO15" s="130" t="s">
        <v>451</v>
      </c>
      <c r="BP15" s="18" t="s">
        <v>711</v>
      </c>
      <c r="BQ15" s="12" t="str">
        <f t="shared" si="4"/>
        <v>Produção e Intervalo</v>
      </c>
      <c r="BR15" s="19">
        <f t="shared" si="5"/>
        <v>0</v>
      </c>
      <c r="BS15" s="19">
        <f t="shared" si="6"/>
        <v>0</v>
      </c>
      <c r="BT15" s="188" t="str">
        <f t="shared" si="7"/>
        <v>SemOportunidadeSemOportunidade</v>
      </c>
    </row>
    <row r="16" spans="1:100" hidden="1">
      <c r="A16" s="47" t="str">
        <f t="shared" si="2"/>
        <v>W5846055</v>
      </c>
      <c r="B16" s="168">
        <v>46055</v>
      </c>
      <c r="C16" s="135">
        <f>IF(BS_CONTROLE[[#This Row],[DATA]]="","",WEEKNUM(BS_CONTROLE[[#This Row],[DATA]]))</f>
        <v>6</v>
      </c>
      <c r="D16" s="169" t="s">
        <v>712</v>
      </c>
      <c r="E16" s="157"/>
      <c r="F16" s="126" t="s">
        <v>713</v>
      </c>
      <c r="G16" s="142" t="str">
        <f>IF(D16="","*",VLOOKUP(F16,BS_ATIVIDADE[],3,FALSE))</f>
        <v>DORMENTE - DESCARGA</v>
      </c>
      <c r="H16" s="105">
        <v>106109</v>
      </c>
      <c r="I16" s="105">
        <v>106109</v>
      </c>
      <c r="J16" s="105">
        <v>68</v>
      </c>
      <c r="K16" s="105">
        <v>54.5</v>
      </c>
      <c r="L16" s="105">
        <v>54</v>
      </c>
      <c r="M16" s="105" t="str" cm="1">
        <f t="array" ref="M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16" s="150" t="str" cm="1">
        <f t="array" ref="N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ZBM2</v>
      </c>
      <c r="O16" s="106">
        <v>0.35416666666666669</v>
      </c>
      <c r="P16" s="106">
        <v>4.1666666666666664E-2</v>
      </c>
      <c r="Q16" s="170">
        <v>300</v>
      </c>
      <c r="R16" s="10" t="str">
        <f>IFERROR(_xlfn.XLOOKUP(F16, BS_ATIVIDADE[ATIVIDADE],BS_ATIVIDADE[UNIDADE] ), "*")</f>
        <v>Nº DE DORMENTES</v>
      </c>
      <c r="S16" s="128" t="str" cm="1">
        <f t="array" ref="S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" s="128" t="str" cm="1">
        <f t="array" ref="T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6" s="11" t="str" cm="1">
        <f t="array" ref="U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6" s="151" t="s">
        <v>714</v>
      </c>
      <c r="W16" s="151" t="s">
        <v>715</v>
      </c>
      <c r="X16" s="104" t="s">
        <v>421</v>
      </c>
      <c r="Y16" s="129" t="s">
        <v>424</v>
      </c>
      <c r="Z16" s="104"/>
      <c r="AA16" s="105">
        <v>1</v>
      </c>
      <c r="AB16" s="126" t="s">
        <v>412</v>
      </c>
      <c r="AC16" s="126" t="s">
        <v>679</v>
      </c>
      <c r="AD16" s="107">
        <v>0.29166666666666669</v>
      </c>
      <c r="AE16" s="105">
        <v>9341</v>
      </c>
      <c r="AF16" s="105" t="s">
        <v>679</v>
      </c>
      <c r="AG16" s="105" t="s">
        <v>679</v>
      </c>
      <c r="AH16" s="15"/>
      <c r="AI16" s="126" t="str">
        <f>IF(BS_CONTROLE[[#This Row],[Atividade]]=0, "-", BS_CONTROLE[[#This Row],[Atividade]])</f>
        <v>PDM - DESCARGA - DORMENTE</v>
      </c>
      <c r="AJ16" s="9" t="str">
        <f>IF(BS_CONTROLE[[#This Row],[Atividade]]=0, "-", BS_CONTROLE[[#This Row],[Atividade]])</f>
        <v>PDM - DESCARGA - DORMENTE</v>
      </c>
      <c r="AK16" s="31">
        <f>BS_CONTROLE[[#This Row],[Local - Partida]]</f>
        <v>106109</v>
      </c>
      <c r="AL16" s="31">
        <f>BS_CONTROLE[[#This Row],[Local - Encerramento]]</f>
        <v>106109</v>
      </c>
      <c r="AM16" s="105" t="str">
        <f>IF(BS_CONTROLE[[#This Row],[Entre - Estações]]=0, "-", BS_CONTROLE[[#This Row],[Entre - Estações]])</f>
        <v>ZBM</v>
      </c>
      <c r="AN16" s="105" t="str">
        <f>IF(BS_CONTROLE[[#This Row],[SB]]=0, "-", BS_CONTROLE[[#This Row],[SB]])</f>
        <v>ZBM2</v>
      </c>
      <c r="AO16" s="105">
        <f>IF(BS_CONTROLE[[#This Row],[SUB]]=0, "-", BS_CONTROLE[[#This Row],[SUB]])</f>
        <v>68</v>
      </c>
      <c r="AP16" s="105">
        <f>BS_CONTROLE[[#This Row],[KM - Inicio]]</f>
        <v>54.5</v>
      </c>
      <c r="AQ16" s="105">
        <f>BS_CONTROLE[[#This Row],[KM - Inicio]]</f>
        <v>54.5</v>
      </c>
      <c r="AR16" s="108">
        <v>0.33333333333333331</v>
      </c>
      <c r="AS16" s="108">
        <v>0</v>
      </c>
      <c r="AT16" s="108">
        <v>0</v>
      </c>
      <c r="AU16" s="136"/>
      <c r="AV16" s="136"/>
      <c r="AW16" s="14"/>
      <c r="AX16" s="14"/>
      <c r="AY16" s="162">
        <f t="shared" si="3"/>
        <v>0</v>
      </c>
      <c r="AZ16" s="153"/>
      <c r="BA16" s="109">
        <v>0</v>
      </c>
      <c r="BB16" s="10" t="str">
        <f>IFERROR(_xlfn.XLOOKUP(AI16, BS_ATIVIDADE[ATIVIDADE],BS_ATIVIDADE[UNIDADE] ), "*")</f>
        <v>Nº DE DORMENTES</v>
      </c>
      <c r="BC16" s="13" t="str" cm="1">
        <f t="array" ref="BC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" s="13" t="str" cm="1">
        <f t="array" ref="BD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6" s="11" t="str" cm="1">
        <f t="array" ref="BE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6" s="151" t="s">
        <v>714</v>
      </c>
      <c r="BG16" s="16"/>
      <c r="BH16" s="17">
        <v>0</v>
      </c>
      <c r="BI16" s="17"/>
      <c r="BJ16" s="17" t="s">
        <v>716</v>
      </c>
      <c r="BK16" s="18" t="s">
        <v>711</v>
      </c>
      <c r="BL16" s="16"/>
      <c r="BM16" s="130" t="s">
        <v>451</v>
      </c>
      <c r="BN16" s="130" t="s">
        <v>451</v>
      </c>
      <c r="BO16" s="130" t="s">
        <v>451</v>
      </c>
      <c r="BP16" s="18" t="s">
        <v>711</v>
      </c>
      <c r="BQ16" s="12" t="str">
        <f t="shared" si="4"/>
        <v>Produção e Intervalo</v>
      </c>
      <c r="BR16" s="19">
        <f t="shared" si="5"/>
        <v>0</v>
      </c>
      <c r="BS16" s="19">
        <f t="shared" si="6"/>
        <v>0</v>
      </c>
      <c r="BT16" s="188" t="str">
        <f t="shared" si="7"/>
        <v>SemOportunidadeSemOportunidade</v>
      </c>
    </row>
    <row r="17" spans="1:72" hidden="1">
      <c r="A17" s="47" t="str">
        <f t="shared" si="2"/>
        <v>W5846055</v>
      </c>
      <c r="B17" s="168">
        <v>46055</v>
      </c>
      <c r="C17" s="135">
        <f>IF(BS_CONTROLE[[#This Row],[DATA]]="","",WEEKNUM(BS_CONTROLE[[#This Row],[DATA]]))</f>
        <v>6</v>
      </c>
      <c r="D17" s="169" t="s">
        <v>712</v>
      </c>
      <c r="E17" s="157"/>
      <c r="F17" s="126" t="s">
        <v>717</v>
      </c>
      <c r="G17" s="142" t="str">
        <f>IF(D17="","*",VLOOKUP(F17,BS_ATIVIDADE[],3,FALSE))</f>
        <v>OUTROS</v>
      </c>
      <c r="H17" s="105">
        <v>106109</v>
      </c>
      <c r="I17" s="105">
        <v>106109</v>
      </c>
      <c r="J17" s="105">
        <v>68</v>
      </c>
      <c r="K17" s="105">
        <v>57</v>
      </c>
      <c r="L17" s="105">
        <v>53</v>
      </c>
      <c r="M17" s="105" t="str" cm="1">
        <f t="array" ref="M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17" s="150" t="str" cm="1">
        <f t="array" ref="N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17" s="106" t="s">
        <v>679</v>
      </c>
      <c r="P17" s="106">
        <v>4.1666666666666664E-2</v>
      </c>
      <c r="Q17" s="170">
        <v>100</v>
      </c>
      <c r="R17" s="10" t="str">
        <f>IFERROR(_xlfn.XLOOKUP(F17, BS_ATIVIDADE[ATIVIDADE],BS_ATIVIDADE[UNIDADE] ), "*")</f>
        <v>Nº DE PEÇAS</v>
      </c>
      <c r="S17" s="128" t="str" cm="1">
        <f t="array" ref="S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" s="128" t="str" cm="1">
        <f t="array" ref="T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7" s="11" t="str" cm="1">
        <f t="array" ref="U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7" s="151" t="s">
        <v>714</v>
      </c>
      <c r="W17" s="151" t="s">
        <v>718</v>
      </c>
      <c r="X17" s="104" t="s">
        <v>421</v>
      </c>
      <c r="Y17" s="129" t="s">
        <v>424</v>
      </c>
      <c r="Z17" s="104"/>
      <c r="AA17" s="105">
        <v>1</v>
      </c>
      <c r="AB17" s="126" t="s">
        <v>412</v>
      </c>
      <c r="AC17" s="126" t="s">
        <v>679</v>
      </c>
      <c r="AD17" s="107">
        <v>0.29166666666666669</v>
      </c>
      <c r="AE17" s="105">
        <v>9341</v>
      </c>
      <c r="AF17" s="105" t="s">
        <v>679</v>
      </c>
      <c r="AG17" s="105" t="s">
        <v>679</v>
      </c>
      <c r="AH17" s="15"/>
      <c r="AI17" s="126" t="str">
        <f>IF(BS_CONTROLE[[#This Row],[Atividade]]=0, "-", BS_CONTROLE[[#This Row],[Atividade]])</f>
        <v>RECOLHIMENTO DE DORMENTE</v>
      </c>
      <c r="AJ17" s="9" t="str">
        <f>IF(BS_CONTROLE[[#This Row],[Atividade]]=0, "-", BS_CONTROLE[[#This Row],[Atividade]])</f>
        <v>RECOLHIMENTO DE DORMENTE</v>
      </c>
      <c r="AK17" s="31">
        <f>BS_CONTROLE[[#This Row],[Local - Partida]]</f>
        <v>106109</v>
      </c>
      <c r="AL17" s="31">
        <f>BS_CONTROLE[[#This Row],[Local - Encerramento]]</f>
        <v>106109</v>
      </c>
      <c r="AM17" s="105" t="str">
        <f>IF(BS_CONTROLE[[#This Row],[Entre - Estações]]=0, "-", BS_CONTROLE[[#This Row],[Entre - Estações]])</f>
        <v>ZBM-ZHO</v>
      </c>
      <c r="AN17" s="105" t="str">
        <f>IF(BS_CONTROLE[[#This Row],[SB]]=0, "-", BS_CONTROLE[[#This Row],[SB]])</f>
        <v>K57ZHO</v>
      </c>
      <c r="AO17" s="105">
        <f>IF(BS_CONTROLE[[#This Row],[SUB]]=0, "-", BS_CONTROLE[[#This Row],[SUB]])</f>
        <v>68</v>
      </c>
      <c r="AP17" s="105">
        <f>BS_CONTROLE[[#This Row],[KM - Inicio]]</f>
        <v>57</v>
      </c>
      <c r="AQ17" s="105">
        <f>BS_CONTROLE[[#This Row],[KM - Inicio]]</f>
        <v>57</v>
      </c>
      <c r="AR17" s="108">
        <v>0.33333333333333331</v>
      </c>
      <c r="AS17" s="108">
        <v>0</v>
      </c>
      <c r="AT17" s="108">
        <v>0</v>
      </c>
      <c r="AU17" s="136"/>
      <c r="AV17" s="136"/>
      <c r="AW17" s="14"/>
      <c r="AX17" s="14"/>
      <c r="AY17" s="162">
        <f t="shared" si="3"/>
        <v>0</v>
      </c>
      <c r="AZ17" s="153"/>
      <c r="BA17" s="109">
        <v>0</v>
      </c>
      <c r="BB17" s="10" t="str">
        <f>IFERROR(_xlfn.XLOOKUP(AI17, BS_ATIVIDADE[ATIVIDADE],BS_ATIVIDADE[UNIDADE] ), "*")</f>
        <v>Nº DE PEÇAS</v>
      </c>
      <c r="BC17" s="13" t="str" cm="1">
        <f t="array" ref="BC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" s="13" t="str" cm="1">
        <f t="array" ref="BD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7" s="11" t="str" cm="1">
        <f t="array" ref="BE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7" s="151" t="s">
        <v>714</v>
      </c>
      <c r="BG17" s="16"/>
      <c r="BH17" s="17">
        <v>0</v>
      </c>
      <c r="BI17" s="17"/>
      <c r="BJ17" s="17" t="s">
        <v>716</v>
      </c>
      <c r="BK17" s="18" t="s">
        <v>711</v>
      </c>
      <c r="BL17" s="16"/>
      <c r="BM17" s="130" t="s">
        <v>451</v>
      </c>
      <c r="BN17" s="130" t="s">
        <v>451</v>
      </c>
      <c r="BO17" s="130" t="s">
        <v>451</v>
      </c>
      <c r="BP17" s="18" t="s">
        <v>711</v>
      </c>
      <c r="BQ17" s="12" t="str">
        <f t="shared" si="4"/>
        <v>Produção e Intervalo</v>
      </c>
      <c r="BR17" s="19">
        <f t="shared" si="5"/>
        <v>0</v>
      </c>
      <c r="BS17" s="19">
        <f t="shared" si="6"/>
        <v>0</v>
      </c>
      <c r="BT17" s="188" t="str">
        <f t="shared" si="7"/>
        <v>SemOportunidadeSemOportunidade</v>
      </c>
    </row>
    <row r="18" spans="1:72" hidden="1">
      <c r="A18" s="47" t="str">
        <f t="shared" si="2"/>
        <v/>
      </c>
      <c r="B18" s="102"/>
      <c r="C18" s="135" t="str">
        <f>IF(BS_CONTROLE[[#This Row],[DATA]]="","",WEEKNUM(BS_CONTROLE[[#This Row],[DATA]]))</f>
        <v/>
      </c>
      <c r="D18" s="104"/>
      <c r="E18" s="157">
        <v>13</v>
      </c>
      <c r="F18" s="126"/>
      <c r="G18" s="142" t="str">
        <f>IF(D18="","*",VLOOKUP(F18,BS_ATIVIDADE[],3,FALSE))</f>
        <v>*</v>
      </c>
      <c r="H18" s="106"/>
      <c r="I18" s="106"/>
      <c r="J18" s="105"/>
      <c r="K18" s="105"/>
      <c r="L18" s="105"/>
      <c r="M18" s="127" t="str" cm="1">
        <f t="array" ref="M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" s="127" t="str" cm="1">
        <f t="array" ref="N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" s="106"/>
      <c r="P18" s="106"/>
      <c r="Q18" s="105"/>
      <c r="R18" s="10" t="str">
        <f>IFERROR(_xlfn.XLOOKUP(F18, BS_ATIVIDADE[ATIVIDADE],BS_ATIVIDADE[UNIDADE] ), "*")</f>
        <v>*</v>
      </c>
      <c r="S18" s="128" t="str" cm="1">
        <f t="array" ref="S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" s="128" t="str" cm="1">
        <f t="array" ref="T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" s="11" t="str" cm="1">
        <f t="array" ref="U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8" s="151"/>
      <c r="W18" s="151"/>
      <c r="X18" s="104"/>
      <c r="Y18" s="129"/>
      <c r="Z18" s="104"/>
      <c r="AA18" s="105"/>
      <c r="AB18" s="103"/>
      <c r="AC18" s="152"/>
      <c r="AD18" s="107"/>
      <c r="AE18" s="105"/>
      <c r="AF18" s="105"/>
      <c r="AG18" s="105"/>
      <c r="AH18" s="15"/>
      <c r="AI18" s="126" t="str">
        <f>IF(BS_CONTROLE[[#This Row],[Atividade]]=0, "-", BS_CONTROLE[[#This Row],[Atividade]])</f>
        <v>-</v>
      </c>
      <c r="AJ18" s="9" t="str">
        <f>IF(BS_CONTROLE[[#This Row],[Atividade]]=0, "-", BS_CONTROLE[[#This Row],[Atividade]])</f>
        <v>-</v>
      </c>
      <c r="AK18" s="31">
        <f>BS_CONTROLE[[#This Row],[Local - Partida]]</f>
        <v>0</v>
      </c>
      <c r="AL18" s="31">
        <f>BS_CONTROLE[[#This Row],[Local - Encerramento]]</f>
        <v>0</v>
      </c>
      <c r="AM18" s="105" t="str">
        <f>IF(BS_CONTROLE[[#This Row],[Entre - Estações]]=0, "-", BS_CONTROLE[[#This Row],[Entre - Estações]])</f>
        <v>-</v>
      </c>
      <c r="AN18" s="105" t="str">
        <f>IF(BS_CONTROLE[[#This Row],[SB]]=0, "-", BS_CONTROLE[[#This Row],[SB]])</f>
        <v>-</v>
      </c>
      <c r="AO18" s="105" t="str">
        <f>IF(BS_CONTROLE[[#This Row],[SUB]]=0, "-", BS_CONTROLE[[#This Row],[SUB]])</f>
        <v>-</v>
      </c>
      <c r="AP18" s="105">
        <f>BS_CONTROLE[[#This Row],[KM - Inicio]]</f>
        <v>0</v>
      </c>
      <c r="AQ18" s="105">
        <f>BS_CONTROLE[[#This Row],[KM - Inicio]]</f>
        <v>0</v>
      </c>
      <c r="AR18" s="108"/>
      <c r="AS18" s="108"/>
      <c r="AT18" s="108"/>
      <c r="AU18" s="136"/>
      <c r="AV18" s="136"/>
      <c r="AW18" s="14"/>
      <c r="AX18" s="14"/>
      <c r="AY18" s="162" t="str">
        <f t="shared" si="3"/>
        <v>*</v>
      </c>
      <c r="AZ18" s="153"/>
      <c r="BA18" s="109"/>
      <c r="BB18" s="10" t="str">
        <f>IFERROR(_xlfn.XLOOKUP(AI18, BS_ATIVIDADE[ATIVIDADE],BS_ATIVIDADE[UNIDADE] ), "*")</f>
        <v>*</v>
      </c>
      <c r="BC18" s="13" t="str" cm="1">
        <f t="array" ref="BC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8" s="13" t="str" cm="1">
        <f t="array" ref="BD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8" s="11" t="str" cm="1">
        <f t="array" ref="BE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8" s="151"/>
      <c r="BG18" s="16"/>
      <c r="BH18" s="17"/>
      <c r="BI18" s="17"/>
      <c r="BJ18" s="17"/>
      <c r="BK18" s="18"/>
      <c r="BL18" s="16"/>
      <c r="BM18" s="130"/>
      <c r="BN18" s="130"/>
      <c r="BO18" s="130"/>
      <c r="BP18" s="18"/>
      <c r="BQ18" s="12" t="str">
        <f t="shared" si="4"/>
        <v>Aderente</v>
      </c>
      <c r="BR18" s="19" t="str">
        <f t="shared" si="5"/>
        <v>*</v>
      </c>
      <c r="BS18" s="19" t="str">
        <f t="shared" si="6"/>
        <v>*</v>
      </c>
      <c r="BT18" s="188" t="str">
        <f t="shared" si="7"/>
        <v/>
      </c>
    </row>
    <row r="19" spans="1:72" hidden="1">
      <c r="A19" s="47" t="str">
        <f t="shared" si="2"/>
        <v>V4246055</v>
      </c>
      <c r="B19" s="168">
        <v>46055</v>
      </c>
      <c r="C19" s="135">
        <f>IF(BS_CONTROLE[[#This Row],[DATA]]="","",WEEKNUM(BS_CONTROLE[[#This Row],[DATA]]))</f>
        <v>6</v>
      </c>
      <c r="D19" s="169" t="s">
        <v>686</v>
      </c>
      <c r="E19" s="157"/>
      <c r="F19" s="126" t="s">
        <v>687</v>
      </c>
      <c r="G19" s="142" t="str">
        <f>IF(D19="","*",VLOOKUP(F19,BS_ATIVIDADE[],3,FALSE))</f>
        <v>MECANIZAÇÃO - SOCADORA</v>
      </c>
      <c r="H19" s="105" t="s">
        <v>104</v>
      </c>
      <c r="I19" s="105" t="s">
        <v>104</v>
      </c>
      <c r="J19" s="105">
        <v>56</v>
      </c>
      <c r="K19" s="105">
        <v>206</v>
      </c>
      <c r="L19" s="105">
        <v>204</v>
      </c>
      <c r="M19" s="105" t="str" cm="1">
        <f t="array" ref="M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9" s="150" t="str" cm="1">
        <f t="array" ref="N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9" s="106">
        <v>0.35416666666666669</v>
      </c>
      <c r="P19" s="106">
        <v>0.16666666666666666</v>
      </c>
      <c r="Q19" s="170">
        <v>510</v>
      </c>
      <c r="R19" s="10" t="str">
        <f>IFERROR(_xlfn.XLOOKUP(F19, BS_ATIVIDADE[ATIVIDADE],BS_ATIVIDADE[UNIDADE] ), "*")</f>
        <v>M</v>
      </c>
      <c r="S19" s="128" t="str" cm="1">
        <f t="array" ref="S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" s="128" t="str" cm="1">
        <f t="array" ref="T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9" s="11" t="str" cm="1">
        <f t="array" ref="U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9" s="151" t="s">
        <v>682</v>
      </c>
      <c r="W19" s="151" t="s">
        <v>688</v>
      </c>
      <c r="X19" s="104" t="s">
        <v>421</v>
      </c>
      <c r="Y19" s="129" t="s">
        <v>424</v>
      </c>
      <c r="Z19" s="104"/>
      <c r="AA19" s="105">
        <v>1</v>
      </c>
      <c r="AB19" s="126" t="s">
        <v>412</v>
      </c>
      <c r="AC19" s="126" t="s">
        <v>679</v>
      </c>
      <c r="AD19" s="107">
        <v>0.29166666666666669</v>
      </c>
      <c r="AE19" s="105">
        <v>6242</v>
      </c>
      <c r="AF19" s="105" t="s">
        <v>679</v>
      </c>
      <c r="AG19" s="105" t="s">
        <v>679</v>
      </c>
      <c r="AH19" s="15"/>
      <c r="AI19" s="126" t="str">
        <f>IF(BS_CONTROLE[[#This Row],[Atividade]]=0, "-", BS_CONTROLE[[#This Row],[Atividade]])</f>
        <v>MECANIZAÇÃO - SOCADORA</v>
      </c>
      <c r="AJ19" s="9" t="str">
        <f>IF(BS_CONTROLE[[#This Row],[Atividade]]=0, "-", BS_CONTROLE[[#This Row],[Atividade]])</f>
        <v>MECANIZAÇÃO - SOCADORA</v>
      </c>
      <c r="AK19" s="31" t="str">
        <f>BS_CONTROLE[[#This Row],[Local - Partida]]</f>
        <v>ZYU1</v>
      </c>
      <c r="AL19" s="31" t="str">
        <f>BS_CONTROLE[[#This Row],[Local - Encerramento]]</f>
        <v>ZYU1</v>
      </c>
      <c r="AM19" s="105" t="str">
        <f>IF(BS_CONTROLE[[#This Row],[Entre - Estações]]=0, "-", BS_CONTROLE[[#This Row],[Entre - Estações]])</f>
        <v>ZYU-ZST</v>
      </c>
      <c r="AN19" s="105" t="str">
        <f>IF(BS_CONTROLE[[#This Row],[SB]]=0, "-", BS_CONTROLE[[#This Row],[SB]])</f>
        <v>ZYU206</v>
      </c>
      <c r="AO19" s="105">
        <f>IF(BS_CONTROLE[[#This Row],[SUB]]=0, "-", BS_CONTROLE[[#This Row],[SUB]])</f>
        <v>56</v>
      </c>
      <c r="AP19" s="105">
        <f>BS_CONTROLE[[#This Row],[KM - Inicio]]</f>
        <v>206</v>
      </c>
      <c r="AQ19" s="105">
        <f>BS_CONTROLE[[#This Row],[KM - Inicio]]</f>
        <v>206</v>
      </c>
      <c r="AR19" s="108">
        <v>0.32430555555555557</v>
      </c>
      <c r="AS19" s="108">
        <v>0</v>
      </c>
      <c r="AT19" s="108">
        <v>0</v>
      </c>
      <c r="AU19" s="136"/>
      <c r="AV19" s="136"/>
      <c r="AW19" s="14"/>
      <c r="AX19" s="14"/>
      <c r="AY19" s="162">
        <f t="shared" si="3"/>
        <v>0</v>
      </c>
      <c r="AZ19" s="153"/>
      <c r="BA19" s="109">
        <v>0</v>
      </c>
      <c r="BB19" s="10" t="str">
        <f>IFERROR(_xlfn.XLOOKUP(AI19, BS_ATIVIDADE[ATIVIDADE],BS_ATIVIDADE[UNIDADE] ), "*")</f>
        <v>M</v>
      </c>
      <c r="BC19" s="13" t="str" cm="1">
        <f t="array" ref="BC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" s="13" t="str" cm="1">
        <f t="array" ref="BD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9" s="11" t="str" cm="1">
        <f t="array" ref="BE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9" s="151" t="s">
        <v>682</v>
      </c>
      <c r="BG19" s="16"/>
      <c r="BH19" s="17">
        <v>0</v>
      </c>
      <c r="BI19" s="17"/>
      <c r="BJ19" s="17" t="s">
        <v>719</v>
      </c>
      <c r="BK19" s="18" t="s">
        <v>719</v>
      </c>
      <c r="BL19" s="16"/>
      <c r="BM19" s="130" t="s">
        <v>451</v>
      </c>
      <c r="BN19" s="130" t="s">
        <v>451</v>
      </c>
      <c r="BO19" s="130" t="s">
        <v>451</v>
      </c>
      <c r="BP19" s="18" t="s">
        <v>719</v>
      </c>
      <c r="BQ19" s="12" t="str">
        <f t="shared" si="4"/>
        <v>Produção e Intervalo</v>
      </c>
      <c r="BR19" s="19">
        <f t="shared" si="5"/>
        <v>0</v>
      </c>
      <c r="BS19" s="19">
        <f t="shared" si="6"/>
        <v>0</v>
      </c>
      <c r="BT19" s="188" t="str">
        <f t="shared" si="7"/>
        <v>SemOportunidadeSemOportunidade</v>
      </c>
    </row>
    <row r="20" spans="1:72" hidden="1">
      <c r="A20" s="47" t="str">
        <f t="shared" si="2"/>
        <v>EDSON (TP-780)46055</v>
      </c>
      <c r="B20" s="168">
        <v>46055</v>
      </c>
      <c r="C20" s="135">
        <f>IF(BS_CONTROLE[[#This Row],[DATA]]="","",WEEKNUM(BS_CONTROLE[[#This Row],[DATA]]))</f>
        <v>6</v>
      </c>
      <c r="D20" s="169" t="s">
        <v>720</v>
      </c>
      <c r="E20" s="157"/>
      <c r="F20" s="126" t="s">
        <v>721</v>
      </c>
      <c r="G20" s="142" t="str">
        <f>IF(D20="","*",VLOOKUP(F20,BS_ATIVIDADE[],3,FALSE))</f>
        <v>DORMENTE - SUBSTITUIÇÂO</v>
      </c>
      <c r="H20" s="105" t="s">
        <v>679</v>
      </c>
      <c r="I20" s="105" t="s">
        <v>679</v>
      </c>
      <c r="J20" s="105">
        <v>56</v>
      </c>
      <c r="K20" s="105">
        <v>205</v>
      </c>
      <c r="L20" s="105" t="s">
        <v>679</v>
      </c>
      <c r="M20" s="105" t="str" cm="1">
        <f t="array" ref="M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0" s="150" t="str" cm="1">
        <f t="array" ref="N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0" s="106">
        <v>0.375</v>
      </c>
      <c r="P20" s="106">
        <v>0.16666666666666666</v>
      </c>
      <c r="Q20" s="170">
        <v>40</v>
      </c>
      <c r="R20" s="10" t="str">
        <f>IFERROR(_xlfn.XLOOKUP(F20, BS_ATIVIDADE[ATIVIDADE],BS_ATIVIDADE[UNIDADE] ), "*")</f>
        <v>Nº DE DORMENTES</v>
      </c>
      <c r="S20" s="128" t="str" cm="1">
        <f t="array" ref="S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" s="128" t="str" cm="1">
        <f t="array" ref="T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0" s="11" t="str" cm="1">
        <f t="array" ref="U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0" s="151" t="s">
        <v>722</v>
      </c>
      <c r="W20" s="151" t="s">
        <v>723</v>
      </c>
      <c r="X20" s="104" t="s">
        <v>421</v>
      </c>
      <c r="Y20" s="129" t="s">
        <v>424</v>
      </c>
      <c r="Z20" s="104"/>
      <c r="AA20" s="105" t="s">
        <v>679</v>
      </c>
      <c r="AB20" s="126" t="s">
        <v>679</v>
      </c>
      <c r="AC20" s="126" t="s">
        <v>679</v>
      </c>
      <c r="AD20" s="107" t="s">
        <v>679</v>
      </c>
      <c r="AE20" s="105" t="s">
        <v>679</v>
      </c>
      <c r="AF20" s="105" t="s">
        <v>679</v>
      </c>
      <c r="AG20" s="105" t="s">
        <v>679</v>
      </c>
      <c r="AH20" s="15"/>
      <c r="AI20" s="126" t="str">
        <f>IF(BS_CONTROLE[[#This Row],[Atividade]]=0, "-", BS_CONTROLE[[#This Row],[Atividade]])</f>
        <v>PDM - SUBSTITUIÇÃO - DORMENTE</v>
      </c>
      <c r="AJ20" s="9" t="str">
        <f>IF(BS_CONTROLE[[#This Row],[Atividade]]=0, "-", BS_CONTROLE[[#This Row],[Atividade]])</f>
        <v>PDM - SUBSTITUIÇÃO - DORMENTE</v>
      </c>
      <c r="AK20" s="31" t="str">
        <f>BS_CONTROLE[[#This Row],[Local - Partida]]</f>
        <v>-</v>
      </c>
      <c r="AL20" s="31" t="str">
        <f>BS_CONTROLE[[#This Row],[Local - Encerramento]]</f>
        <v>-</v>
      </c>
      <c r="AM20" s="105" t="str">
        <f>IF(BS_CONTROLE[[#This Row],[Entre - Estações]]=0, "-", BS_CONTROLE[[#This Row],[Entre - Estações]])</f>
        <v>ZYU-ZST</v>
      </c>
      <c r="AN20" s="105" t="str">
        <f>IF(BS_CONTROLE[[#This Row],[SB]]=0, "-", BS_CONTROLE[[#This Row],[SB]])</f>
        <v>ZYU206</v>
      </c>
      <c r="AO20" s="105">
        <f>IF(BS_CONTROLE[[#This Row],[SUB]]=0, "-", BS_CONTROLE[[#This Row],[SUB]])</f>
        <v>56</v>
      </c>
      <c r="AP20" s="105">
        <f>BS_CONTROLE[[#This Row],[KM - Inicio]]</f>
        <v>205</v>
      </c>
      <c r="AQ20" s="105">
        <f>BS_CONTROLE[[#This Row],[KM - Inicio]]</f>
        <v>205</v>
      </c>
      <c r="AR20" s="108">
        <v>0.44861111111111113</v>
      </c>
      <c r="AS20" s="108">
        <v>0</v>
      </c>
      <c r="AT20" s="108">
        <v>0</v>
      </c>
      <c r="AU20" s="136"/>
      <c r="AV20" s="136"/>
      <c r="AW20" s="14"/>
      <c r="AX20" s="14"/>
      <c r="AY20" s="162">
        <f t="shared" si="3"/>
        <v>0</v>
      </c>
      <c r="AZ20" s="153"/>
      <c r="BA20" s="109">
        <v>0</v>
      </c>
      <c r="BB20" s="10" t="str">
        <f>IFERROR(_xlfn.XLOOKUP(AI20, BS_ATIVIDADE[ATIVIDADE],BS_ATIVIDADE[UNIDADE] ), "*")</f>
        <v>Nº DE DORMENTES</v>
      </c>
      <c r="BC20" s="13" t="str" cm="1">
        <f t="array" ref="BC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" s="13" t="str" cm="1">
        <f t="array" ref="BD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0" s="11" t="str" cm="1">
        <f t="array" ref="BE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0" s="151" t="s">
        <v>722</v>
      </c>
      <c r="BG20" s="16"/>
      <c r="BH20" s="17">
        <v>0</v>
      </c>
      <c r="BI20" s="17"/>
      <c r="BJ20" s="17" t="s">
        <v>724</v>
      </c>
      <c r="BK20" s="18" t="s">
        <v>725</v>
      </c>
      <c r="BL20" s="16"/>
      <c r="BM20" s="130" t="s">
        <v>451</v>
      </c>
      <c r="BN20" s="130" t="s">
        <v>451</v>
      </c>
      <c r="BO20" s="130" t="s">
        <v>451</v>
      </c>
      <c r="BP20" s="18" t="s">
        <v>725</v>
      </c>
      <c r="BQ20" s="12" t="str">
        <f t="shared" si="4"/>
        <v>Produção e Intervalo</v>
      </c>
      <c r="BR20" s="19">
        <f t="shared" si="5"/>
        <v>0</v>
      </c>
      <c r="BS20" s="19">
        <f t="shared" si="6"/>
        <v>0</v>
      </c>
      <c r="BT20" s="188" t="str">
        <f t="shared" si="7"/>
        <v>SemOportunidadeSemOportunidade</v>
      </c>
    </row>
    <row r="21" spans="1:72" hidden="1">
      <c r="A21" s="47" t="str">
        <f t="shared" si="2"/>
        <v>W5946055</v>
      </c>
      <c r="B21" s="168">
        <v>46055</v>
      </c>
      <c r="C21" s="135">
        <f>IF(BS_CONTROLE[[#This Row],[DATA]]="","",WEEKNUM(BS_CONTROLE[[#This Row],[DATA]]))</f>
        <v>6</v>
      </c>
      <c r="D21" s="169" t="s">
        <v>726</v>
      </c>
      <c r="E21" s="157"/>
      <c r="F21" s="126" t="s">
        <v>678</v>
      </c>
      <c r="G21" s="142" t="str">
        <f>IF(D21="","*",VLOOKUP(F21,BS_ATIVIDADE[],3,FALSE))</f>
        <v>OUTROS</v>
      </c>
      <c r="H21" s="105" t="s">
        <v>104</v>
      </c>
      <c r="I21" s="105" t="s">
        <v>104</v>
      </c>
      <c r="J21" s="105">
        <v>56</v>
      </c>
      <c r="K21" s="105">
        <v>201.7</v>
      </c>
      <c r="L21" s="105">
        <v>147</v>
      </c>
      <c r="M21" s="105" t="s">
        <v>727</v>
      </c>
      <c r="N21" s="150" t="s">
        <v>728</v>
      </c>
      <c r="O21" s="106">
        <v>0.35416666666666669</v>
      </c>
      <c r="P21" s="106">
        <v>4.1666666666666664E-2</v>
      </c>
      <c r="Q21" s="170">
        <v>1</v>
      </c>
      <c r="R21" s="10" t="str">
        <f>IFERROR(_xlfn.XLOOKUP(F21, BS_ATIVIDADE[ATIVIDADE],BS_ATIVIDADE[UNIDADE] ), "*")</f>
        <v>BINÁRIO</v>
      </c>
      <c r="S21" s="128" t="str" cm="1">
        <f t="array" ref="S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" s="128" t="str" cm="1">
        <f t="array" ref="T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1" s="11" t="str" cm="1">
        <f t="array" ref="U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1" s="151" t="s">
        <v>729</v>
      </c>
      <c r="W21" s="151" t="s">
        <v>730</v>
      </c>
      <c r="X21" s="104" t="s">
        <v>421</v>
      </c>
      <c r="Y21" s="129" t="s">
        <v>424</v>
      </c>
      <c r="Z21" s="104"/>
      <c r="AA21" s="105">
        <v>1</v>
      </c>
      <c r="AB21" s="126" t="s">
        <v>412</v>
      </c>
      <c r="AC21" s="126" t="s">
        <v>679</v>
      </c>
      <c r="AD21" s="107">
        <v>0.29166666666666669</v>
      </c>
      <c r="AE21" s="105">
        <v>7629</v>
      </c>
      <c r="AF21" s="105" t="s">
        <v>679</v>
      </c>
      <c r="AG21" s="105" t="s">
        <v>679</v>
      </c>
      <c r="AH21" s="15"/>
      <c r="AI21" s="126" t="str">
        <f>IF(BS_CONTROLE[[#This Row],[Atividade]]=0, "-", BS_CONTROLE[[#This Row],[Atividade]])</f>
        <v>DESLOCAMENTO</v>
      </c>
      <c r="AJ21" s="9" t="str">
        <f>IF(BS_CONTROLE[[#This Row],[Atividade]]=0, "-", BS_CONTROLE[[#This Row],[Atividade]])</f>
        <v>DESLOCAMENTO</v>
      </c>
      <c r="AK21" s="31" t="str">
        <f>BS_CONTROLE[[#This Row],[Local - Partida]]</f>
        <v>ZYU1</v>
      </c>
      <c r="AL21" s="31" t="str">
        <f>BS_CONTROLE[[#This Row],[Local - Encerramento]]</f>
        <v>ZYU1</v>
      </c>
      <c r="AM21" s="105" t="str">
        <f>IF(BS_CONTROLE[[#This Row],[Entre - Estações]]=0, "-", BS_CONTROLE[[#This Row],[Entre - Estações]])</f>
        <v>ZYU-ZKE</v>
      </c>
      <c r="AN21" s="105" t="str">
        <f>IF(BS_CONTROLE[[#This Row],[SB]]=0, "-", BS_CONTROLE[[#This Row],[SB]])</f>
        <v>ZYUZKE</v>
      </c>
      <c r="AO21" s="105">
        <f>IF(BS_CONTROLE[[#This Row],[SUB]]=0, "-", BS_CONTROLE[[#This Row],[SUB]])</f>
        <v>56</v>
      </c>
      <c r="AP21" s="105">
        <f>BS_CONTROLE[[#This Row],[KM - Inicio]]</f>
        <v>201.7</v>
      </c>
      <c r="AQ21" s="105">
        <f>BS_CONTROLE[[#This Row],[KM - Inicio]]</f>
        <v>201.7</v>
      </c>
      <c r="AR21" s="108">
        <v>0.36180555555555555</v>
      </c>
      <c r="AS21" s="108">
        <v>0.41805555555555557</v>
      </c>
      <c r="AT21" s="108">
        <v>0.4597222222222222</v>
      </c>
      <c r="AU21" s="136"/>
      <c r="AV21" s="136"/>
      <c r="AW21" s="14"/>
      <c r="AX21" s="14"/>
      <c r="AY21" s="162">
        <f t="shared" si="3"/>
        <v>4.166666666666663E-2</v>
      </c>
      <c r="AZ21" s="153"/>
      <c r="BA21" s="109">
        <v>1</v>
      </c>
      <c r="BB21" s="10" t="str">
        <f>IFERROR(_xlfn.XLOOKUP(AI21, BS_ATIVIDADE[ATIVIDADE],BS_ATIVIDADE[UNIDADE] ), "*")</f>
        <v>BINÁRIO</v>
      </c>
      <c r="BC21" s="13" t="str" cm="1">
        <f t="array" ref="BC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" s="13" t="str" cm="1">
        <f t="array" ref="BD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1" s="11" t="str" cm="1">
        <f t="array" ref="BE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1" s="151" t="s">
        <v>729</v>
      </c>
      <c r="BG21" s="16"/>
      <c r="BH21" s="17">
        <v>2</v>
      </c>
      <c r="BI21" s="17"/>
      <c r="BJ21" s="17" t="s">
        <v>731</v>
      </c>
      <c r="BK21" s="18" t="s">
        <v>731</v>
      </c>
      <c r="BL21" s="16"/>
      <c r="BM21" s="130" t="s">
        <v>445</v>
      </c>
      <c r="BN21" s="130" t="s">
        <v>445</v>
      </c>
      <c r="BO21" s="130" t="s">
        <v>445</v>
      </c>
      <c r="BP21" s="18" t="s">
        <v>679</v>
      </c>
      <c r="BQ21" s="12" t="str">
        <f t="shared" si="4"/>
        <v>Intervalo</v>
      </c>
      <c r="BR21" s="19">
        <f t="shared" si="5"/>
        <v>0.99999999999999911</v>
      </c>
      <c r="BS21" s="19">
        <f t="shared" si="6"/>
        <v>1</v>
      </c>
      <c r="BT21" s="188" t="str">
        <f t="shared" si="7"/>
        <v>OKOK</v>
      </c>
    </row>
    <row r="22" spans="1:72" hidden="1">
      <c r="A22" s="47" t="str">
        <f t="shared" si="2"/>
        <v>ROBSON (TF-701)46055</v>
      </c>
      <c r="B22" s="168">
        <v>46055</v>
      </c>
      <c r="C22" s="135">
        <f>IF(BS_CONTROLE[[#This Row],[DATA]]="","",WEEKNUM(BS_CONTROLE[[#This Row],[DATA]]))</f>
        <v>6</v>
      </c>
      <c r="D22" s="169" t="s">
        <v>732</v>
      </c>
      <c r="E22" s="157"/>
      <c r="F22" s="126" t="s">
        <v>733</v>
      </c>
      <c r="G22" s="142" t="str">
        <f>IF(D22="","*",VLOOKUP(F22,BS_ATIVIDADE[],3,FALSE))</f>
        <v>OUTROS</v>
      </c>
      <c r="H22" s="105" t="s">
        <v>679</v>
      </c>
      <c r="I22" s="105" t="s">
        <v>679</v>
      </c>
      <c r="J22" s="105">
        <v>56</v>
      </c>
      <c r="K22" s="105">
        <v>168</v>
      </c>
      <c r="L22" s="105" t="s">
        <v>679</v>
      </c>
      <c r="M22" s="105" t="str" cm="1">
        <f t="array" ref="M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ZER-ZDI</v>
      </c>
      <c r="N22" s="150" t="str" cm="1">
        <f t="array" ref="N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ZER169</v>
      </c>
      <c r="O22" s="106">
        <v>0.375</v>
      </c>
      <c r="P22" s="106">
        <v>0.16666666666666666</v>
      </c>
      <c r="Q22" s="170">
        <v>1</v>
      </c>
      <c r="R22" s="10" t="str">
        <f>IFERROR(_xlfn.XLOOKUP(F22, BS_ATIVIDADE[ATIVIDADE],BS_ATIVIDADE[UNIDADE] ), "*")</f>
        <v>BINÁRIO</v>
      </c>
      <c r="S22" s="128" t="str" cm="1">
        <f t="array" ref="S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" s="128" t="str" cm="1">
        <f t="array" ref="T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2" s="11" t="str" cm="1">
        <f t="array" ref="U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2" s="151" t="s">
        <v>734</v>
      </c>
      <c r="W22" s="151" t="s">
        <v>735</v>
      </c>
      <c r="X22" s="104" t="s">
        <v>421</v>
      </c>
      <c r="Y22" s="129" t="s">
        <v>424</v>
      </c>
      <c r="Z22" s="104"/>
      <c r="AA22" s="105" t="s">
        <v>679</v>
      </c>
      <c r="AB22" s="126" t="s">
        <v>679</v>
      </c>
      <c r="AC22" s="126" t="s">
        <v>679</v>
      </c>
      <c r="AD22" s="107" t="s">
        <v>679</v>
      </c>
      <c r="AE22" s="105" t="s">
        <v>679</v>
      </c>
      <c r="AF22" s="105" t="s">
        <v>679</v>
      </c>
      <c r="AG22" s="105" t="s">
        <v>679</v>
      </c>
      <c r="AH22" s="15"/>
      <c r="AI22" s="126" t="str">
        <f>IF(BS_CONTROLE[[#This Row],[Atividade]]=0, "-", BS_CONTROLE[[#This Row],[Atividade]])</f>
        <v>LIMPEZA</v>
      </c>
      <c r="AJ22" s="9" t="str">
        <f>IF(BS_CONTROLE[[#This Row],[Atividade]]=0, "-", BS_CONTROLE[[#This Row],[Atividade]])</f>
        <v>LIMPEZA</v>
      </c>
      <c r="AK22" s="31" t="str">
        <f>BS_CONTROLE[[#This Row],[Local - Partida]]</f>
        <v>-</v>
      </c>
      <c r="AL22" s="31" t="str">
        <f>BS_CONTROLE[[#This Row],[Local - Encerramento]]</f>
        <v>-</v>
      </c>
      <c r="AM22" s="105" t="str">
        <f>IF(BS_CONTROLE[[#This Row],[Entre - Estações]]=0, "-", BS_CONTROLE[[#This Row],[Entre - Estações]])</f>
        <v>ZER-ZDI</v>
      </c>
      <c r="AN22" s="105" t="str">
        <f>IF(BS_CONTROLE[[#This Row],[SB]]=0, "-", BS_CONTROLE[[#This Row],[SB]])</f>
        <v>ZER169</v>
      </c>
      <c r="AO22" s="105">
        <f>IF(BS_CONTROLE[[#This Row],[SUB]]=0, "-", BS_CONTROLE[[#This Row],[SUB]])</f>
        <v>56</v>
      </c>
      <c r="AP22" s="105">
        <f>BS_CONTROLE[[#This Row],[KM - Inicio]]</f>
        <v>168</v>
      </c>
      <c r="AQ22" s="105">
        <f>BS_CONTROLE[[#This Row],[KM - Inicio]]</f>
        <v>168</v>
      </c>
      <c r="AR22" s="108">
        <v>0.44861111111111113</v>
      </c>
      <c r="AS22" s="108">
        <v>0</v>
      </c>
      <c r="AT22" s="108">
        <v>0</v>
      </c>
      <c r="AU22" s="136"/>
      <c r="AV22" s="136"/>
      <c r="AW22" s="14"/>
      <c r="AX22" s="14"/>
      <c r="AY22" s="162">
        <f t="shared" si="3"/>
        <v>0</v>
      </c>
      <c r="AZ22" s="153"/>
      <c r="BA22" s="109">
        <v>0</v>
      </c>
      <c r="BB22" s="10" t="str">
        <f>IFERROR(_xlfn.XLOOKUP(AI22, BS_ATIVIDADE[ATIVIDADE],BS_ATIVIDADE[UNIDADE] ), "*")</f>
        <v>BINÁRIO</v>
      </c>
      <c r="BC22" s="13" t="str" cm="1">
        <f t="array" ref="BC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" s="13" t="str" cm="1">
        <f t="array" ref="BD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2" s="11" t="str" cm="1">
        <f t="array" ref="BE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2" s="151" t="s">
        <v>734</v>
      </c>
      <c r="BG22" s="16"/>
      <c r="BH22" s="17">
        <v>0</v>
      </c>
      <c r="BI22" s="17"/>
      <c r="BJ22" s="17" t="s">
        <v>736</v>
      </c>
      <c r="BK22" s="18" t="s">
        <v>725</v>
      </c>
      <c r="BL22" s="16"/>
      <c r="BM22" s="130" t="s">
        <v>451</v>
      </c>
      <c r="BN22" s="130" t="s">
        <v>451</v>
      </c>
      <c r="BO22" s="130" t="s">
        <v>451</v>
      </c>
      <c r="BP22" s="18" t="s">
        <v>725</v>
      </c>
      <c r="BQ22" s="12" t="str">
        <f t="shared" si="4"/>
        <v>Produção e Intervalo</v>
      </c>
      <c r="BR22" s="19">
        <f t="shared" si="5"/>
        <v>0</v>
      </c>
      <c r="BS22" s="19">
        <f t="shared" si="6"/>
        <v>0</v>
      </c>
      <c r="BT22" s="188" t="str">
        <f t="shared" si="7"/>
        <v>SemOportunidadeSemOportunidade</v>
      </c>
    </row>
    <row r="23" spans="1:72" hidden="1">
      <c r="A23" s="47" t="str">
        <f t="shared" si="2"/>
        <v>OSMAR (TMA-677)46055</v>
      </c>
      <c r="B23" s="168">
        <v>46055</v>
      </c>
      <c r="C23" s="135">
        <f>IF(BS_CONTROLE[[#This Row],[DATA]]="","",WEEKNUM(BS_CONTROLE[[#This Row],[DATA]]))</f>
        <v>6</v>
      </c>
      <c r="D23" s="169" t="s">
        <v>737</v>
      </c>
      <c r="E23" s="157"/>
      <c r="F23" s="126" t="s">
        <v>738</v>
      </c>
      <c r="G23" s="142" t="str">
        <f>IF(D23="","*",VLOOKUP(F23,BS_ATIVIDADE[],3,FALSE))</f>
        <v>AMV</v>
      </c>
      <c r="H23" s="105" t="s">
        <v>679</v>
      </c>
      <c r="I23" s="105" t="s">
        <v>679</v>
      </c>
      <c r="J23" s="105">
        <v>56</v>
      </c>
      <c r="K23" s="105">
        <v>157.9</v>
      </c>
      <c r="L23" s="105" t="s">
        <v>679</v>
      </c>
      <c r="M23" s="105" t="str" cm="1">
        <f t="array" ref="M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ZGA-ZCX</v>
      </c>
      <c r="N23" s="150" t="str" cm="1">
        <f t="array" ref="N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154ZPS</v>
      </c>
      <c r="O23" s="106">
        <v>0.45833333333333331</v>
      </c>
      <c r="P23" s="106">
        <v>0.125</v>
      </c>
      <c r="Q23" s="170">
        <v>1</v>
      </c>
      <c r="R23" s="10" t="str">
        <f>IFERROR(_xlfn.XLOOKUP(F23, BS_ATIVIDADE[ATIVIDADE],BS_ATIVIDADE[UNIDADE] ), "*")</f>
        <v>Nº DE PEÇAS</v>
      </c>
      <c r="S23" s="128" t="str" cm="1">
        <f t="array" ref="S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" s="128" t="str" cm="1">
        <f t="array" ref="T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3" s="11" t="str" cm="1">
        <f t="array" ref="U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3" s="151" t="s">
        <v>739</v>
      </c>
      <c r="W23" s="151" t="s">
        <v>740</v>
      </c>
      <c r="X23" s="104" t="s">
        <v>421</v>
      </c>
      <c r="Y23" s="129" t="s">
        <v>424</v>
      </c>
      <c r="Z23" s="104"/>
      <c r="AA23" s="105" t="s">
        <v>679</v>
      </c>
      <c r="AB23" s="126" t="s">
        <v>679</v>
      </c>
      <c r="AC23" s="126" t="s">
        <v>679</v>
      </c>
      <c r="AD23" s="107" t="s">
        <v>679</v>
      </c>
      <c r="AE23" s="105" t="s">
        <v>679</v>
      </c>
      <c r="AF23" s="105" t="s">
        <v>679</v>
      </c>
      <c r="AG23" s="105" t="s">
        <v>679</v>
      </c>
      <c r="AH23" s="15"/>
      <c r="AI23" s="126" t="str">
        <f>IF(BS_CONTROLE[[#This Row],[Atividade]]=0, "-", BS_CONTROLE[[#This Row],[Atividade]])</f>
        <v>PDM - AMV - MEIA CHAVE</v>
      </c>
      <c r="AJ23" s="9" t="str">
        <f>IF(BS_CONTROLE[[#This Row],[Atividade]]=0, "-", BS_CONTROLE[[#This Row],[Atividade]])</f>
        <v>PDM - AMV - MEIA CHAVE</v>
      </c>
      <c r="AK23" s="31" t="str">
        <f>BS_CONTROLE[[#This Row],[Local - Partida]]</f>
        <v>-</v>
      </c>
      <c r="AL23" s="31" t="str">
        <f>BS_CONTROLE[[#This Row],[Local - Encerramento]]</f>
        <v>-</v>
      </c>
      <c r="AM23" s="105" t="str">
        <f>IF(BS_CONTROLE[[#This Row],[Entre - Estações]]=0, "-", BS_CONTROLE[[#This Row],[Entre - Estações]])</f>
        <v>ZGA-ZCX</v>
      </c>
      <c r="AN23" s="105" t="str">
        <f>IF(BS_CONTROLE[[#This Row],[SB]]=0, "-", BS_CONTROLE[[#This Row],[SB]])</f>
        <v>154ZPS</v>
      </c>
      <c r="AO23" s="105">
        <f>IF(BS_CONTROLE[[#This Row],[SUB]]=0, "-", BS_CONTROLE[[#This Row],[SUB]])</f>
        <v>56</v>
      </c>
      <c r="AP23" s="105">
        <f>BS_CONTROLE[[#This Row],[KM - Inicio]]</f>
        <v>157.9</v>
      </c>
      <c r="AQ23" s="105">
        <f>BS_CONTROLE[[#This Row],[KM - Inicio]]</f>
        <v>157.9</v>
      </c>
      <c r="AR23" s="108">
        <v>0</v>
      </c>
      <c r="AS23" s="108">
        <v>0</v>
      </c>
      <c r="AT23" s="108">
        <v>0</v>
      </c>
      <c r="AU23" s="136"/>
      <c r="AV23" s="136"/>
      <c r="AW23" s="14"/>
      <c r="AX23" s="14"/>
      <c r="AY23" s="162">
        <f t="shared" si="3"/>
        <v>0</v>
      </c>
      <c r="AZ23" s="153"/>
      <c r="BA23" s="109">
        <v>0</v>
      </c>
      <c r="BB23" s="10" t="str">
        <f>IFERROR(_xlfn.XLOOKUP(AI23, BS_ATIVIDADE[ATIVIDADE],BS_ATIVIDADE[UNIDADE] ), "*")</f>
        <v>Nº DE PEÇAS</v>
      </c>
      <c r="BC23" s="13" t="str" cm="1">
        <f t="array" ref="BC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" s="13" t="str" cm="1">
        <f t="array" ref="BD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3" s="11" t="str" cm="1">
        <f t="array" ref="BE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3" s="151" t="s">
        <v>739</v>
      </c>
      <c r="BG23" s="16"/>
      <c r="BH23" s="17">
        <v>0</v>
      </c>
      <c r="BI23" s="17"/>
      <c r="BJ23" s="17" t="s">
        <v>741</v>
      </c>
      <c r="BK23" s="18" t="s">
        <v>741</v>
      </c>
      <c r="BL23" s="16"/>
      <c r="BM23" s="130" t="s">
        <v>430</v>
      </c>
      <c r="BN23" s="130" t="s">
        <v>455</v>
      </c>
      <c r="BO23" s="130" t="s">
        <v>517</v>
      </c>
      <c r="BP23" s="18" t="s">
        <v>741</v>
      </c>
      <c r="BQ23" s="12" t="str">
        <f t="shared" si="4"/>
        <v>Produção e Intervalo</v>
      </c>
      <c r="BR23" s="19">
        <f t="shared" si="5"/>
        <v>0</v>
      </c>
      <c r="BS23" s="19">
        <f t="shared" si="6"/>
        <v>0</v>
      </c>
      <c r="BT23" s="188" t="str">
        <f t="shared" si="7"/>
        <v>TOOperação</v>
      </c>
    </row>
    <row r="24" spans="1:72" hidden="1">
      <c r="A24" s="47" t="str">
        <f t="shared" si="2"/>
        <v/>
      </c>
      <c r="B24" s="102"/>
      <c r="C24" s="135" t="str">
        <f>IF(BS_CONTROLE[[#This Row],[DATA]]="","",WEEKNUM(BS_CONTROLE[[#This Row],[DATA]]))</f>
        <v/>
      </c>
      <c r="D24" s="104"/>
      <c r="E24" s="157">
        <v>19</v>
      </c>
      <c r="F24" s="126"/>
      <c r="G24" s="142" t="str">
        <f>IF(D24="","*",VLOOKUP(F24,BS_ATIVIDADE[],3,FALSE))</f>
        <v>*</v>
      </c>
      <c r="H24" s="106"/>
      <c r="I24" s="106"/>
      <c r="J24" s="105"/>
      <c r="K24" s="105"/>
      <c r="L24" s="105"/>
      <c r="M24" s="127" t="str" cm="1">
        <f t="array" ref="M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" s="127" t="str" cm="1">
        <f t="array" ref="N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" s="106"/>
      <c r="P24" s="106"/>
      <c r="Q24" s="105"/>
      <c r="R24" s="10" t="str">
        <f>IFERROR(_xlfn.XLOOKUP(F24, BS_ATIVIDADE[ATIVIDADE],BS_ATIVIDADE[UNIDADE] ), "*")</f>
        <v>*</v>
      </c>
      <c r="S24" s="128" t="str" cm="1">
        <f t="array" ref="S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" s="128" t="str" cm="1">
        <f t="array" ref="T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" s="11" t="str" cm="1">
        <f t="array" ref="U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4" s="105"/>
      <c r="W24" s="151"/>
      <c r="X24" s="104"/>
      <c r="Y24" s="129"/>
      <c r="Z24" s="104"/>
      <c r="AA24" s="105"/>
      <c r="AB24" s="103"/>
      <c r="AC24" s="152"/>
      <c r="AD24" s="107"/>
      <c r="AE24" s="105"/>
      <c r="AF24" s="105"/>
      <c r="AG24" s="105"/>
      <c r="AH24" s="15"/>
      <c r="AI24" s="126" t="str">
        <f>IF(BS_CONTROLE[[#This Row],[Atividade]]=0, "-", BS_CONTROLE[[#This Row],[Atividade]])</f>
        <v>-</v>
      </c>
      <c r="AJ24" s="9" t="str">
        <f>IF(BS_CONTROLE[[#This Row],[Atividade]]=0, "-", BS_CONTROLE[[#This Row],[Atividade]])</f>
        <v>-</v>
      </c>
      <c r="AK24" s="31">
        <f>BS_CONTROLE[[#This Row],[Local - Partida]]</f>
        <v>0</v>
      </c>
      <c r="AL24" s="31">
        <f>BS_CONTROLE[[#This Row],[Local - Encerramento]]</f>
        <v>0</v>
      </c>
      <c r="AM24" s="105" t="str">
        <f>IF(BS_CONTROLE[[#This Row],[Entre - Estações]]=0, "-", BS_CONTROLE[[#This Row],[Entre - Estações]])</f>
        <v>-</v>
      </c>
      <c r="AN24" s="105" t="str">
        <f>IF(BS_CONTROLE[[#This Row],[SB]]=0, "-", BS_CONTROLE[[#This Row],[SB]])</f>
        <v>-</v>
      </c>
      <c r="AO24" s="105" t="str">
        <f>IF(BS_CONTROLE[[#This Row],[SUB]]=0, "-", BS_CONTROLE[[#This Row],[SUB]])</f>
        <v>-</v>
      </c>
      <c r="AP24" s="105">
        <f>BS_CONTROLE[[#This Row],[KM - Inicio]]</f>
        <v>0</v>
      </c>
      <c r="AQ24" s="105">
        <f>BS_CONTROLE[[#This Row],[KM - Inicio]]</f>
        <v>0</v>
      </c>
      <c r="AR24" s="108"/>
      <c r="AS24" s="108"/>
      <c r="AT24" s="108"/>
      <c r="AU24" s="136"/>
      <c r="AV24" s="136"/>
      <c r="AW24" s="14"/>
      <c r="AX24" s="14"/>
      <c r="AY24" s="162" t="str">
        <f t="shared" si="3"/>
        <v>*</v>
      </c>
      <c r="AZ24" s="153"/>
      <c r="BA24" s="109"/>
      <c r="BB24" s="10" t="str">
        <f>IFERROR(_xlfn.XLOOKUP(AI24, BS_ATIVIDADE[ATIVIDADE],BS_ATIVIDADE[UNIDADE] ), "*")</f>
        <v>*</v>
      </c>
      <c r="BC24" s="13" t="str" cm="1">
        <f t="array" ref="BC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4" s="13" t="str" cm="1">
        <f t="array" ref="BD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4" s="11" t="str" cm="1">
        <f t="array" ref="BE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4" s="105"/>
      <c r="BG24" s="16"/>
      <c r="BH24" s="17"/>
      <c r="BI24" s="17"/>
      <c r="BJ24" s="17"/>
      <c r="BK24" s="18"/>
      <c r="BL24" s="16"/>
      <c r="BM24" s="130"/>
      <c r="BN24" s="130"/>
      <c r="BO24" s="130"/>
      <c r="BP24" s="18"/>
      <c r="BQ24" s="12" t="str">
        <f t="shared" si="4"/>
        <v>Aderente</v>
      </c>
      <c r="BR24" s="19" t="str">
        <f t="shared" si="5"/>
        <v>*</v>
      </c>
      <c r="BS24" s="19" t="str">
        <f t="shared" si="6"/>
        <v>*</v>
      </c>
      <c r="BT24" s="188" t="str">
        <f t="shared" si="7"/>
        <v/>
      </c>
    </row>
    <row r="25" spans="1:72" hidden="1">
      <c r="A25" s="47" t="str">
        <f t="shared" si="2"/>
        <v/>
      </c>
      <c r="B25" s="102"/>
      <c r="C25" s="135" t="str">
        <f>IF(BS_CONTROLE[[#This Row],[DATA]]="","",WEEKNUM(BS_CONTROLE[[#This Row],[DATA]]))</f>
        <v/>
      </c>
      <c r="D25" s="104"/>
      <c r="E25" s="157">
        <v>20</v>
      </c>
      <c r="F25" s="126"/>
      <c r="G25" s="142" t="str">
        <f>IF(D25="","*",VLOOKUP(F25,BS_ATIVIDADE[],3,FALSE))</f>
        <v>*</v>
      </c>
      <c r="H25" s="106"/>
      <c r="I25" s="106"/>
      <c r="J25" s="105"/>
      <c r="K25" s="105"/>
      <c r="L25" s="105"/>
      <c r="M25" s="127" t="str" cm="1">
        <f t="array" ref="M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" s="127" t="str" cm="1">
        <f t="array" ref="N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" s="106"/>
      <c r="P25" s="106"/>
      <c r="Q25" s="105"/>
      <c r="R25" s="10" t="str">
        <f>IFERROR(_xlfn.XLOOKUP(F25, BS_ATIVIDADE[ATIVIDADE],BS_ATIVIDADE[UNIDADE] ), "*")</f>
        <v>*</v>
      </c>
      <c r="S25" s="128" t="str" cm="1">
        <f t="array" ref="S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" s="128" t="str" cm="1">
        <f t="array" ref="T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" s="11" t="str" cm="1">
        <f t="array" ref="U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5" s="105"/>
      <c r="W25" s="151"/>
      <c r="X25" s="104"/>
      <c r="Y25" s="129"/>
      <c r="Z25" s="104"/>
      <c r="AA25" s="105"/>
      <c r="AB25" s="103"/>
      <c r="AC25" s="152"/>
      <c r="AD25" s="107"/>
      <c r="AE25" s="105"/>
      <c r="AF25" s="105"/>
      <c r="AG25" s="105"/>
      <c r="AH25" s="15"/>
      <c r="AI25" s="126" t="str">
        <f>IF(BS_CONTROLE[[#This Row],[Atividade]]=0, "-", BS_CONTROLE[[#This Row],[Atividade]])</f>
        <v>-</v>
      </c>
      <c r="AJ25" s="9" t="str">
        <f>IF(BS_CONTROLE[[#This Row],[Atividade]]=0, "-", BS_CONTROLE[[#This Row],[Atividade]])</f>
        <v>-</v>
      </c>
      <c r="AK25" s="31">
        <f>BS_CONTROLE[[#This Row],[Local - Partida]]</f>
        <v>0</v>
      </c>
      <c r="AL25" s="31">
        <f>BS_CONTROLE[[#This Row],[Local - Encerramento]]</f>
        <v>0</v>
      </c>
      <c r="AM25" s="105" t="str">
        <f>IF(BS_CONTROLE[[#This Row],[Entre - Estações]]=0, "-", BS_CONTROLE[[#This Row],[Entre - Estações]])</f>
        <v>-</v>
      </c>
      <c r="AN25" s="105" t="str">
        <f>IF(BS_CONTROLE[[#This Row],[SB]]=0, "-", BS_CONTROLE[[#This Row],[SB]])</f>
        <v>-</v>
      </c>
      <c r="AO25" s="105" t="str">
        <f>IF(BS_CONTROLE[[#This Row],[SUB]]=0, "-", BS_CONTROLE[[#This Row],[SUB]])</f>
        <v>-</v>
      </c>
      <c r="AP25" s="105">
        <f>BS_CONTROLE[[#This Row],[KM - Inicio]]</f>
        <v>0</v>
      </c>
      <c r="AQ25" s="105">
        <f>BS_CONTROLE[[#This Row],[KM - Inicio]]</f>
        <v>0</v>
      </c>
      <c r="AR25" s="108"/>
      <c r="AS25" s="108"/>
      <c r="AT25" s="108"/>
      <c r="AU25" s="136"/>
      <c r="AV25" s="136"/>
      <c r="AW25" s="14"/>
      <c r="AX25" s="14"/>
      <c r="AY25" s="162" t="str">
        <f t="shared" si="3"/>
        <v>*</v>
      </c>
      <c r="AZ25" s="153"/>
      <c r="BA25" s="109"/>
      <c r="BB25" s="10" t="str">
        <f>IFERROR(_xlfn.XLOOKUP(AI25, BS_ATIVIDADE[ATIVIDADE],BS_ATIVIDADE[UNIDADE] ), "*")</f>
        <v>*</v>
      </c>
      <c r="BC25" s="13" t="str" cm="1">
        <f t="array" ref="BC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5" s="13" t="str" cm="1">
        <f t="array" ref="BD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5" s="11" t="str" cm="1">
        <f t="array" ref="BE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5" s="105"/>
      <c r="BG25" s="16"/>
      <c r="BH25" s="17"/>
      <c r="BI25" s="17"/>
      <c r="BJ25" s="17"/>
      <c r="BK25" s="18"/>
      <c r="BL25" s="16"/>
      <c r="BM25" s="130"/>
      <c r="BN25" s="130"/>
      <c r="BO25" s="130"/>
      <c r="BP25" s="18"/>
      <c r="BQ25" s="12" t="str">
        <f t="shared" si="4"/>
        <v>Aderente</v>
      </c>
      <c r="BR25" s="19" t="str">
        <f t="shared" si="5"/>
        <v>*</v>
      </c>
      <c r="BS25" s="19" t="str">
        <f t="shared" si="6"/>
        <v>*</v>
      </c>
      <c r="BT25" s="188" t="str">
        <f t="shared" si="7"/>
        <v/>
      </c>
    </row>
    <row r="26" spans="1:72" hidden="1">
      <c r="A26" s="47" t="str">
        <f t="shared" si="2"/>
        <v>E1746055</v>
      </c>
      <c r="B26" s="168">
        <v>46055</v>
      </c>
      <c r="C26" s="135">
        <f>IF(BS_CONTROLE[[#This Row],[DATA]]="","",WEEKNUM(BS_CONTROLE[[#This Row],[DATA]]))</f>
        <v>6</v>
      </c>
      <c r="D26" s="104" t="s">
        <v>692</v>
      </c>
      <c r="E26" s="157">
        <v>4</v>
      </c>
      <c r="F26" s="126" t="s">
        <v>693</v>
      </c>
      <c r="G26" s="142" t="str">
        <f>IF(D26="","*",VLOOKUP(F26,BS_ATIVIDADE[],3,FALSE))</f>
        <v>CAMINHÂO - SOLDA</v>
      </c>
      <c r="H26" s="106" t="s">
        <v>201</v>
      </c>
      <c r="I26" s="106" t="s">
        <v>201</v>
      </c>
      <c r="J26" s="105">
        <v>55</v>
      </c>
      <c r="K26" s="105">
        <v>81</v>
      </c>
      <c r="L26" s="105">
        <v>82</v>
      </c>
      <c r="M26" s="127" t="str" cm="1">
        <f t="array" ref="M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26" s="127" t="str" cm="1">
        <f t="array" ref="N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26" s="106">
        <v>0.375</v>
      </c>
      <c r="P26" s="106">
        <v>0.16666666666666666</v>
      </c>
      <c r="Q26" s="105">
        <v>3</v>
      </c>
      <c r="R26" s="10" t="str">
        <f>IFERROR(_xlfn.XLOOKUP(F26, BS_ATIVIDADE[ATIVIDADE],BS_ATIVIDADE[UNIDADE] ), "*")</f>
        <v>Nº DE SOLDA</v>
      </c>
      <c r="S26" s="128" t="str" cm="1">
        <f t="array" ref="S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" s="128" t="str" cm="1">
        <f t="array" ref="T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6" s="11" t="str" cm="1">
        <f t="array" ref="U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6" s="105" t="s">
        <v>742</v>
      </c>
      <c r="W26" s="151" t="s">
        <v>743</v>
      </c>
      <c r="X26" s="104" t="s">
        <v>421</v>
      </c>
      <c r="Y26" s="129" t="s">
        <v>424</v>
      </c>
      <c r="Z26" s="104"/>
      <c r="AA26" s="105">
        <v>1</v>
      </c>
      <c r="AB26" s="103" t="s">
        <v>412</v>
      </c>
      <c r="AC26" s="152"/>
      <c r="AD26" s="107">
        <v>0.33333333333333331</v>
      </c>
      <c r="AE26" s="105" t="s">
        <v>679</v>
      </c>
      <c r="AF26" s="105" t="s">
        <v>679</v>
      </c>
      <c r="AG26" s="105" t="s">
        <v>679</v>
      </c>
      <c r="AH26" s="15"/>
      <c r="AI26" s="126" t="str">
        <f>IF(BS_CONTROLE[[#This Row],[Atividade]]=0, "-", BS_CONTROLE[[#This Row],[Atividade]])</f>
        <v>CAMINHÃO DE SOLDA</v>
      </c>
      <c r="AJ26" s="9" t="str">
        <f>IF(BS_CONTROLE[[#This Row],[Atividade]]=0, "-", BS_CONTROLE[[#This Row],[Atividade]])</f>
        <v>CAMINHÃO DE SOLDA</v>
      </c>
      <c r="AK26" s="31" t="str">
        <f>BS_CONTROLE[[#This Row],[Local - Partida]]</f>
        <v>102ZKW2</v>
      </c>
      <c r="AL26" s="31" t="str">
        <f>BS_CONTROLE[[#This Row],[Local - Encerramento]]</f>
        <v>102ZKW2</v>
      </c>
      <c r="AM26" s="105" t="str">
        <f>IF(BS_CONTROLE[[#This Row],[Entre - Estações]]=0, "-", BS_CONTROLE[[#This Row],[Entre - Estações]])</f>
        <v>ZKE-ZWW</v>
      </c>
      <c r="AN26" s="105" t="str">
        <f>IF(BS_CONTROLE[[#This Row],[SB]]=0, "-", BS_CONTROLE[[#This Row],[SB]])</f>
        <v>K83K802</v>
      </c>
      <c r="AO26" s="105">
        <f>IF(BS_CONTROLE[[#This Row],[SUB]]=0, "-", BS_CONTROLE[[#This Row],[SUB]])</f>
        <v>55</v>
      </c>
      <c r="AP26" s="105">
        <f>BS_CONTROLE[[#This Row],[KM - Inicio]]</f>
        <v>81</v>
      </c>
      <c r="AQ26" s="105">
        <f>BS_CONTROLE[[#This Row],[KM - Inicio]]</f>
        <v>81</v>
      </c>
      <c r="AR26" s="108">
        <v>0.52083333333333337</v>
      </c>
      <c r="AS26" s="108">
        <v>0</v>
      </c>
      <c r="AT26" s="108">
        <v>0</v>
      </c>
      <c r="AU26" s="136"/>
      <c r="AV26" s="136"/>
      <c r="AW26" s="14"/>
      <c r="AX26" s="14"/>
      <c r="AY26" s="162">
        <f t="shared" si="3"/>
        <v>0</v>
      </c>
      <c r="AZ26" s="153"/>
      <c r="BA26" s="109">
        <v>0</v>
      </c>
      <c r="BB26" s="10" t="str">
        <f>IFERROR(_xlfn.XLOOKUP(AI26, BS_ATIVIDADE[ATIVIDADE],BS_ATIVIDADE[UNIDADE] ), "*")</f>
        <v>Nº DE SOLDA</v>
      </c>
      <c r="BC26" s="13" t="str" cm="1">
        <f t="array" ref="BC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" s="13" t="str" cm="1">
        <f t="array" ref="BD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6" s="11" t="str" cm="1">
        <f t="array" ref="BE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6" s="105" t="s">
        <v>742</v>
      </c>
      <c r="BG26" s="16"/>
      <c r="BH26" s="17">
        <v>0</v>
      </c>
      <c r="BI26" s="17"/>
      <c r="BJ26" s="17" t="s">
        <v>744</v>
      </c>
      <c r="BK26" s="18" t="s">
        <v>745</v>
      </c>
      <c r="BL26" s="16"/>
      <c r="BM26" s="130" t="s">
        <v>451</v>
      </c>
      <c r="BN26" s="130" t="s">
        <v>451</v>
      </c>
      <c r="BO26" s="130" t="s">
        <v>451</v>
      </c>
      <c r="BP26" s="18" t="s">
        <v>745</v>
      </c>
      <c r="BQ26" s="12" t="str">
        <f t="shared" si="4"/>
        <v>Produção e Intervalo</v>
      </c>
      <c r="BR26" s="19">
        <f t="shared" si="5"/>
        <v>0</v>
      </c>
      <c r="BS26" s="19">
        <f t="shared" si="6"/>
        <v>0</v>
      </c>
      <c r="BT26" s="188" t="str">
        <f t="shared" si="7"/>
        <v>SemOportunidadeSemOportunidade</v>
      </c>
    </row>
    <row r="27" spans="1:72" hidden="1">
      <c r="A27" s="47" t="str">
        <f t="shared" si="2"/>
        <v>V8946055</v>
      </c>
      <c r="B27" s="168">
        <v>46055</v>
      </c>
      <c r="C27" s="135">
        <f>IF(BS_CONTROLE[[#This Row],[DATA]]="","",WEEKNUM(BS_CONTROLE[[#This Row],[DATA]]))</f>
        <v>6</v>
      </c>
      <c r="D27" s="169" t="s">
        <v>746</v>
      </c>
      <c r="E27" s="157"/>
      <c r="F27" s="126" t="s">
        <v>687</v>
      </c>
      <c r="G27" s="142" t="str">
        <f>IF(D27="","*",VLOOKUP(F27,BS_ATIVIDADE[],3,FALSE))</f>
        <v>MECANIZAÇÃO - SOCADORA</v>
      </c>
      <c r="H27" s="105" t="s">
        <v>201</v>
      </c>
      <c r="I27" s="105" t="s">
        <v>201</v>
      </c>
      <c r="J27" s="105">
        <v>48</v>
      </c>
      <c r="K27" s="105">
        <v>92.745000000000005</v>
      </c>
      <c r="L27" s="105">
        <v>93.587000000000003</v>
      </c>
      <c r="M27" s="105" t="str" cm="1">
        <f t="array" ref="M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27" s="150" t="str" cm="1">
        <f t="array" ref="N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27" s="106">
        <v>0.5</v>
      </c>
      <c r="P27" s="106">
        <v>0.16666666666666666</v>
      </c>
      <c r="Q27" s="170">
        <v>960</v>
      </c>
      <c r="R27" s="10" t="str">
        <f>IFERROR(_xlfn.XLOOKUP(F27, BS_ATIVIDADE[ATIVIDADE],BS_ATIVIDADE[UNIDADE] ), "*")</f>
        <v>M</v>
      </c>
      <c r="S27" s="128" t="str" cm="1">
        <f t="array" ref="S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" s="128" t="str" cm="1">
        <f t="array" ref="T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" s="11" t="str" cm="1">
        <f t="array" ref="U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7" s="151" t="s">
        <v>709</v>
      </c>
      <c r="W27" s="151" t="s">
        <v>688</v>
      </c>
      <c r="X27" s="104" t="s">
        <v>416</v>
      </c>
      <c r="Y27" s="129" t="s">
        <v>424</v>
      </c>
      <c r="Z27" s="104"/>
      <c r="AA27" s="105"/>
      <c r="AB27" s="126"/>
      <c r="AC27" s="126"/>
      <c r="AD27" s="107"/>
      <c r="AE27" s="105"/>
      <c r="AF27" s="105"/>
      <c r="AG27" s="105"/>
      <c r="AH27" s="15"/>
      <c r="AI27" s="126" t="str">
        <f>IF(BS_CONTROLE[[#This Row],[Atividade]]=0, "-", BS_CONTROLE[[#This Row],[Atividade]])</f>
        <v>MECANIZAÇÃO - SOCADORA</v>
      </c>
      <c r="AJ27" s="9" t="str">
        <f>IF(BS_CONTROLE[[#This Row],[Atividade]]=0, "-", BS_CONTROLE[[#This Row],[Atividade]])</f>
        <v>MECANIZAÇÃO - SOCADORA</v>
      </c>
      <c r="AK27" s="31" t="str">
        <f>BS_CONTROLE[[#This Row],[Local - Partida]]</f>
        <v>102ZKW2</v>
      </c>
      <c r="AL27" s="31" t="str">
        <f>BS_CONTROLE[[#This Row],[Local - Encerramento]]</f>
        <v>102ZKW2</v>
      </c>
      <c r="AM27" s="105" t="str">
        <f>IF(BS_CONTROLE[[#This Row],[Entre - Estações]]=0, "-", BS_CONTROLE[[#This Row],[Entre - Estações]])</f>
        <v>ZWW-ZKW</v>
      </c>
      <c r="AN27" s="105" t="str">
        <f>IF(BS_CONTROLE[[#This Row],[SB]]=0, "-", BS_CONTROLE[[#This Row],[SB]])</f>
        <v>K93K911</v>
      </c>
      <c r="AO27" s="105">
        <f>IF(BS_CONTROLE[[#This Row],[SUB]]=0, "-", BS_CONTROLE[[#This Row],[SUB]])</f>
        <v>48</v>
      </c>
      <c r="AP27" s="105">
        <f>BS_CONTROLE[[#This Row],[KM - Inicio]]</f>
        <v>92.745000000000005</v>
      </c>
      <c r="AQ27" s="105">
        <f>BS_CONTROLE[[#This Row],[KM - Inicio]]</f>
        <v>92.745000000000005</v>
      </c>
      <c r="AR27" s="108">
        <v>0.4152777777777778</v>
      </c>
      <c r="AS27" s="108">
        <v>0.46319444444444446</v>
      </c>
      <c r="AT27" s="108">
        <v>0.65347222222222223</v>
      </c>
      <c r="AU27" s="136"/>
      <c r="AV27" s="136"/>
      <c r="AW27" s="14"/>
      <c r="AX27" s="14"/>
      <c r="AY27" s="162">
        <f t="shared" si="3"/>
        <v>0.19027777777777777</v>
      </c>
      <c r="AZ27" s="153"/>
      <c r="BA27" s="109">
        <v>122</v>
      </c>
      <c r="BB27" s="10" t="str">
        <f>IFERROR(_xlfn.XLOOKUP(AI27, BS_ATIVIDADE[ATIVIDADE],BS_ATIVIDADE[UNIDADE] ), "*")</f>
        <v>M</v>
      </c>
      <c r="BC27" s="13" t="str" cm="1">
        <f t="array" ref="BC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" s="13" t="str" cm="1">
        <f t="array" ref="BD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" s="11" t="str" cm="1">
        <f t="array" ref="BE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7" s="151" t="s">
        <v>709</v>
      </c>
      <c r="BG27" s="16"/>
      <c r="BH27" s="17">
        <v>2</v>
      </c>
      <c r="BI27" s="17"/>
      <c r="BJ27" s="17" t="s">
        <v>747</v>
      </c>
      <c r="BK27" s="18" t="s">
        <v>748</v>
      </c>
      <c r="BL27" s="16"/>
      <c r="BM27" s="130" t="s">
        <v>437</v>
      </c>
      <c r="BN27" s="130" t="s">
        <v>467</v>
      </c>
      <c r="BO27" s="130" t="s">
        <v>524</v>
      </c>
      <c r="BP27" s="18"/>
      <c r="BQ27" s="12" t="str">
        <f t="shared" si="4"/>
        <v>Produção</v>
      </c>
      <c r="BR27" s="19">
        <f t="shared" si="5"/>
        <v>1.1416666666666666</v>
      </c>
      <c r="BS27" s="19">
        <f t="shared" si="6"/>
        <v>0.12708333333333333</v>
      </c>
      <c r="BT27" s="188" t="str">
        <f t="shared" si="7"/>
        <v>MecanizaçãoAtivos</v>
      </c>
    </row>
    <row r="28" spans="1:72" hidden="1">
      <c r="A28" s="47" t="str">
        <f>D28&amp;B28</f>
        <v>E42</v>
      </c>
      <c r="B28" s="172"/>
      <c r="C28" s="135" t="str">
        <f>IF(BS_CONTROLE[[#This Row],[DATA]]="","",WEEKNUM(BS_CONTROLE[[#This Row],[DATA]]))</f>
        <v/>
      </c>
      <c r="D28" s="169" t="s">
        <v>749</v>
      </c>
      <c r="E28" s="157"/>
      <c r="F28" s="126" t="s">
        <v>750</v>
      </c>
      <c r="G28" s="142" t="str">
        <f>IF(D28="","*",VLOOKUP(F28,BS_ATIVIDADE[],3,FALSE))</f>
        <v>TRILHEIRO - DESCARGA</v>
      </c>
      <c r="H28" s="106" t="s">
        <v>201</v>
      </c>
      <c r="I28" s="106" t="s">
        <v>751</v>
      </c>
      <c r="J28" s="105">
        <v>55</v>
      </c>
      <c r="K28" s="105">
        <v>95.385000000000005</v>
      </c>
      <c r="L28" s="105">
        <v>99.831000000000003</v>
      </c>
      <c r="M28" s="105" t="str" cm="1">
        <f t="array" ref="M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</v>
      </c>
      <c r="N28" s="150" t="s">
        <v>752</v>
      </c>
      <c r="O28" s="106">
        <v>0.39583333333333331</v>
      </c>
      <c r="P28" s="106">
        <v>8.3333333333333329E-2</v>
      </c>
      <c r="Q28" s="170">
        <v>1248</v>
      </c>
      <c r="R28" s="10" t="str">
        <f>IFERROR(_xlfn.XLOOKUP(F28, BS_ATIVIDADE[ATIVIDADE],BS_ATIVIDADE[UNIDADE] ), "*")</f>
        <v>M</v>
      </c>
      <c r="S28" s="128" t="str" cm="1">
        <f t="array" ref="S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" s="128" t="str" cm="1">
        <f t="array" ref="T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8" s="11" t="str" cm="1">
        <f t="array" ref="U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8" s="151" t="s">
        <v>753</v>
      </c>
      <c r="W28" s="151" t="s">
        <v>754</v>
      </c>
      <c r="X28" s="104" t="s">
        <v>421</v>
      </c>
      <c r="Y28" s="129"/>
      <c r="Z28" s="129"/>
      <c r="AA28" s="105">
        <v>2</v>
      </c>
      <c r="AB28" s="126" t="s">
        <v>418</v>
      </c>
      <c r="AC28" s="126" t="s">
        <v>419</v>
      </c>
      <c r="AD28" s="107">
        <v>0.33333333333333331</v>
      </c>
      <c r="AE28" s="105" t="s">
        <v>679</v>
      </c>
      <c r="AF28" s="105"/>
      <c r="AG28" s="105"/>
      <c r="AH28" s="15"/>
      <c r="AI28" s="126" t="str">
        <f>IF(BS_CONTROLE[[#This Row],[Atividade]]=0, "-", BS_CONTROLE[[#This Row],[Atividade]])</f>
        <v>TRILHEIRO - DESCARGA</v>
      </c>
      <c r="AJ28" s="9" t="str">
        <f>IF(BS_CONTROLE[[#This Row],[Atividade]]=0, "-", BS_CONTROLE[[#This Row],[Atividade]])</f>
        <v>TRILHEIRO - DESCARGA</v>
      </c>
      <c r="AK28" s="31" t="str">
        <f>BS_CONTROLE[[#This Row],[Local - Partida]]</f>
        <v>102ZKW2</v>
      </c>
      <c r="AL28" s="31" t="str">
        <f>BS_CONTROLE[[#This Row],[Local - Encerramento]]</f>
        <v>ZCP1</v>
      </c>
      <c r="AM28" s="105" t="str">
        <f>IF(BS_CONTROLE[[#This Row],[Entre - Estações]]=0, "-", BS_CONTROLE[[#This Row],[Entre - Estações]])</f>
        <v>ZKW</v>
      </c>
      <c r="AN28" s="105" t="str">
        <f>IF(BS_CONTROLE[[#This Row],[SB]]=0, "-", BS_CONTROLE[[#This Row],[SB]])</f>
        <v>ZKW2/102ZKW2</v>
      </c>
      <c r="AO28" s="105">
        <f>IF(BS_CONTROLE[[#This Row],[SUB]]=0, "-", BS_CONTROLE[[#This Row],[SUB]])</f>
        <v>55</v>
      </c>
      <c r="AP28" s="105">
        <f>BS_CONTROLE[[#This Row],[KM - Inicio]]</f>
        <v>95.385000000000005</v>
      </c>
      <c r="AQ28" s="105">
        <f>BS_CONTROLE[[#This Row],[KM - Inicio]]</f>
        <v>95.385000000000005</v>
      </c>
      <c r="AR28" s="108"/>
      <c r="AS28" s="108"/>
      <c r="AT28" s="108"/>
      <c r="AU28" s="136"/>
      <c r="AV28" s="136"/>
      <c r="AW28" s="14"/>
      <c r="AX28" s="14"/>
      <c r="AY28" s="162">
        <f t="shared" si="3"/>
        <v>0</v>
      </c>
      <c r="AZ28" s="153"/>
      <c r="BA28" s="109"/>
      <c r="BB28" s="10" t="str">
        <f>IFERROR(_xlfn.XLOOKUP(AI28, BS_ATIVIDADE[ATIVIDADE],BS_ATIVIDADE[UNIDADE] ), "*")</f>
        <v>M</v>
      </c>
      <c r="BC28" s="13" t="str" cm="1">
        <f t="array" ref="BC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" s="13" t="str" cm="1">
        <f t="array" ref="BD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8" s="11" t="str" cm="1">
        <f t="array" ref="BE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8" s="151" t="s">
        <v>753</v>
      </c>
      <c r="BG28" s="16"/>
      <c r="BH28" s="17"/>
      <c r="BI28" s="17"/>
      <c r="BJ28" s="17"/>
      <c r="BK28" s="18"/>
      <c r="BL28" s="16"/>
      <c r="BM28" s="130"/>
      <c r="BN28" s="130"/>
      <c r="BO28" s="130"/>
      <c r="BP28" s="173"/>
      <c r="BQ28" s="12" t="str">
        <f>IF(AND(BR28&lt;1,BS28&lt;1),"Produção e Intervalo",IF(BR28&lt;1,"Intervalo",IF(BS28&lt;1,"Produção","Aderente")))</f>
        <v>Aderente</v>
      </c>
      <c r="BR28" s="19" t="str">
        <f>IF(OR(B28="",F28=""),"*",AY28/P28)</f>
        <v>*</v>
      </c>
      <c r="BS28" s="19" t="str">
        <f>IF(OR(B28="",F28=""),"*",BA28/Q28)</f>
        <v>*</v>
      </c>
      <c r="BT28" s="188"/>
    </row>
    <row r="29" spans="1:72" hidden="1">
      <c r="A29" s="47" t="str">
        <f t="shared" si="2"/>
        <v>ISMAEL(TP-726)</v>
      </c>
      <c r="B29" s="168"/>
      <c r="C29" s="135" t="str">
        <f>IF(BS_CONTROLE[[#This Row],[DATA]]="","",WEEKNUM(BS_CONTROLE[[#This Row],[DATA]]))</f>
        <v/>
      </c>
      <c r="D29" s="169" t="s">
        <v>755</v>
      </c>
      <c r="E29" s="157"/>
      <c r="F29" s="126" t="s">
        <v>696</v>
      </c>
      <c r="G29" s="142" t="str">
        <f>IF(D29="","*",VLOOKUP(F29,BS_ATIVIDADE[],3,FALSE))</f>
        <v>SOLDA</v>
      </c>
      <c r="H29" s="105" t="s">
        <v>679</v>
      </c>
      <c r="I29" s="105" t="s">
        <v>679</v>
      </c>
      <c r="J29" s="105">
        <v>55</v>
      </c>
      <c r="K29" s="105">
        <v>94.664000000000001</v>
      </c>
      <c r="L29" s="105" t="s">
        <v>679</v>
      </c>
      <c r="M29" s="105" t="str" cm="1">
        <f t="array" ref="M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29" s="150" t="str" cm="1">
        <f t="array" ref="N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ZKWK932</v>
      </c>
      <c r="O29" s="106">
        <v>0.375</v>
      </c>
      <c r="P29" s="106">
        <v>0.125</v>
      </c>
      <c r="Q29" s="170">
        <v>2</v>
      </c>
      <c r="R29" s="10" t="str">
        <f>IFERROR(_xlfn.XLOOKUP(F29, BS_ATIVIDADE[ATIVIDADE],BS_ATIVIDADE[UNIDADE] ), "*")</f>
        <v>Nº DE SOLDA</v>
      </c>
      <c r="S29" s="128" t="str" cm="1">
        <f t="array" ref="S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" s="128" t="str" cm="1">
        <f t="array" ref="T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" s="11" t="str" cm="1">
        <f t="array" ref="U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" s="151" t="s">
        <v>756</v>
      </c>
      <c r="W29" s="151" t="s">
        <v>700</v>
      </c>
      <c r="X29" s="104" t="s">
        <v>421</v>
      </c>
      <c r="Y29" s="129"/>
      <c r="Z29" s="104"/>
      <c r="AA29" s="105">
        <v>1</v>
      </c>
      <c r="AB29" s="126" t="s">
        <v>412</v>
      </c>
      <c r="AC29" s="126" t="s">
        <v>679</v>
      </c>
      <c r="AD29" s="107">
        <v>0.45833333333333331</v>
      </c>
      <c r="AE29" s="105">
        <v>6239</v>
      </c>
      <c r="AF29" s="105" t="s">
        <v>679</v>
      </c>
      <c r="AG29" s="105" t="s">
        <v>679</v>
      </c>
      <c r="AH29" s="15"/>
      <c r="AI29" s="126" t="str">
        <f>IF(BS_CONTROLE[[#This Row],[Atividade]]=0, "-", BS_CONTROLE[[#This Row],[Atividade]])</f>
        <v>PDM - SOLDA</v>
      </c>
      <c r="AJ29" s="9" t="str">
        <f>IF(BS_CONTROLE[[#This Row],[Atividade]]=0, "-", BS_CONTROLE[[#This Row],[Atividade]])</f>
        <v>PDM - SOLDA</v>
      </c>
      <c r="AK29" s="31" t="str">
        <f>BS_CONTROLE[[#This Row],[Local - Partida]]</f>
        <v>-</v>
      </c>
      <c r="AL29" s="31" t="str">
        <f>BS_CONTROLE[[#This Row],[Local - Encerramento]]</f>
        <v>-</v>
      </c>
      <c r="AM29" s="105" t="str">
        <f>IF(BS_CONTROLE[[#This Row],[Entre - Estações]]=0, "-", BS_CONTROLE[[#This Row],[Entre - Estações]])</f>
        <v>ZWW-ZKW</v>
      </c>
      <c r="AN29" s="105" t="str">
        <f>IF(BS_CONTROLE[[#This Row],[SB]]=0, "-", BS_CONTROLE[[#This Row],[SB]])</f>
        <v>ZKWK932</v>
      </c>
      <c r="AO29" s="105">
        <f>IF(BS_CONTROLE[[#This Row],[SUB]]=0, "-", BS_CONTROLE[[#This Row],[SUB]])</f>
        <v>55</v>
      </c>
      <c r="AP29" s="105">
        <f>BS_CONTROLE[[#This Row],[KM - Inicio]]</f>
        <v>94.664000000000001</v>
      </c>
      <c r="AQ29" s="105">
        <f>BS_CONTROLE[[#This Row],[KM - Inicio]]</f>
        <v>94.664000000000001</v>
      </c>
      <c r="AR29" s="108"/>
      <c r="AS29" s="108"/>
      <c r="AT29" s="108"/>
      <c r="AU29" s="136"/>
      <c r="AV29" s="136"/>
      <c r="AW29" s="14"/>
      <c r="AX29" s="14"/>
      <c r="AY29" s="162">
        <f t="shared" si="3"/>
        <v>0</v>
      </c>
      <c r="AZ29" s="153"/>
      <c r="BA29" s="109"/>
      <c r="BB29" s="10" t="str">
        <f>IFERROR(_xlfn.XLOOKUP(AI29, BS_ATIVIDADE[ATIVIDADE],BS_ATIVIDADE[UNIDADE] ), "*")</f>
        <v>Nº DE SOLDA</v>
      </c>
      <c r="BC29" s="13" t="str" cm="1">
        <f t="array" ref="BC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" s="13" t="str" cm="1">
        <f t="array" ref="BD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" s="11" t="str" cm="1">
        <f t="array" ref="BE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" s="151" t="s">
        <v>756</v>
      </c>
      <c r="BG29" s="16"/>
      <c r="BH29" s="17"/>
      <c r="BI29" s="17"/>
      <c r="BJ29" s="17"/>
      <c r="BK29" s="18"/>
      <c r="BL29" s="16"/>
      <c r="BM29" s="130"/>
      <c r="BN29" s="130"/>
      <c r="BO29" s="130"/>
      <c r="BP29" s="18"/>
      <c r="BQ29" s="12" t="str">
        <f t="shared" si="4"/>
        <v>Aderente</v>
      </c>
      <c r="BR29" s="19" t="str">
        <f t="shared" si="5"/>
        <v>*</v>
      </c>
      <c r="BS29" s="19" t="str">
        <f t="shared" si="6"/>
        <v>*</v>
      </c>
      <c r="BT29" s="188" t="str">
        <f t="shared" si="7"/>
        <v/>
      </c>
    </row>
    <row r="30" spans="1:72" hidden="1">
      <c r="A30" s="47" t="str">
        <f t="shared" si="2"/>
        <v>CAIQUE (TP-869)46055</v>
      </c>
      <c r="B30" s="168">
        <v>46055</v>
      </c>
      <c r="C30" s="135">
        <f>IF(BS_CONTROLE[[#This Row],[DATA]]="","",WEEKNUM(BS_CONTROLE[[#This Row],[DATA]]))</f>
        <v>6</v>
      </c>
      <c r="D30" s="169" t="s">
        <v>757</v>
      </c>
      <c r="E30" s="157"/>
      <c r="F30" s="126" t="s">
        <v>758</v>
      </c>
      <c r="G30" s="142" t="str">
        <f>IF(D30="","*",VLOOKUP(F30,BS_ATIVIDADE[],3,FALSE))</f>
        <v>MODERNIZAÇÃO</v>
      </c>
      <c r="H30" s="105" t="s">
        <v>679</v>
      </c>
      <c r="I30" s="105" t="s">
        <v>679</v>
      </c>
      <c r="J30" s="105">
        <v>48</v>
      </c>
      <c r="K30" s="105">
        <v>123.363</v>
      </c>
      <c r="L30" s="105" t="s">
        <v>679</v>
      </c>
      <c r="M30" s="105" t="str" cm="1">
        <f t="array" ref="M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0" s="150" cm="1">
        <f t="array" ref="N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30" s="106">
        <v>0.35416666666666669</v>
      </c>
      <c r="P30" s="106">
        <v>6.25E-2</v>
      </c>
      <c r="Q30" s="170">
        <v>1</v>
      </c>
      <c r="R30" s="10" t="str">
        <f>IFERROR(_xlfn.XLOOKUP(F30, BS_ATIVIDADE[ATIVIDADE],BS_ATIVIDADE[UNIDADE] ), "*")</f>
        <v>Nº DE SOLDA</v>
      </c>
      <c r="S30" s="128" t="str" cm="1">
        <f t="array" ref="S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" s="128" t="str" cm="1">
        <f t="array" ref="T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0" s="11" t="str" cm="1">
        <f t="array" ref="U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0" s="151" t="s">
        <v>759</v>
      </c>
      <c r="W30" s="151" t="s">
        <v>700</v>
      </c>
      <c r="X30" s="104" t="s">
        <v>421</v>
      </c>
      <c r="Y30" s="129" t="s">
        <v>424</v>
      </c>
      <c r="Z30" s="104"/>
      <c r="AA30" s="105" t="s">
        <v>679</v>
      </c>
      <c r="AB30" s="126" t="s">
        <v>679</v>
      </c>
      <c r="AC30" s="126" t="s">
        <v>679</v>
      </c>
      <c r="AD30" s="107" t="s">
        <v>679</v>
      </c>
      <c r="AE30" s="105" t="s">
        <v>679</v>
      </c>
      <c r="AF30" s="105" t="s">
        <v>679</v>
      </c>
      <c r="AG30" s="105" t="s">
        <v>679</v>
      </c>
      <c r="AH30" s="15"/>
      <c r="AI30" s="126" t="str">
        <f>IF(BS_CONTROLE[[#This Row],[Atividade]]=0, "-", BS_CONTROLE[[#This Row],[Atividade]])</f>
        <v>MODERNIZAÇÃO - SOLDA</v>
      </c>
      <c r="AJ30" s="9" t="str">
        <f>IF(BS_CONTROLE[[#This Row],[Atividade]]=0, "-", BS_CONTROLE[[#This Row],[Atividade]])</f>
        <v>MODERNIZAÇÃO - SOLDA</v>
      </c>
      <c r="AK30" s="31" t="str">
        <f>BS_CONTROLE[[#This Row],[Local - Partida]]</f>
        <v>-</v>
      </c>
      <c r="AL30" s="31" t="str">
        <f>BS_CONTROLE[[#This Row],[Local - Encerramento]]</f>
        <v>-</v>
      </c>
      <c r="AM30" s="105" t="str">
        <f>IF(BS_CONTROLE[[#This Row],[Entre - Estações]]=0, "-", BS_CONTROLE[[#This Row],[Entre - Estações]])</f>
        <v>ZWI-ZEM</v>
      </c>
      <c r="AN30" s="105">
        <f>IF(BS_CONTROLE[[#This Row],[SB]]=0, "-", BS_CONTROLE[[#This Row],[SB]])</f>
        <v>1241231</v>
      </c>
      <c r="AO30" s="105">
        <f>IF(BS_CONTROLE[[#This Row],[SUB]]=0, "-", BS_CONTROLE[[#This Row],[SUB]])</f>
        <v>48</v>
      </c>
      <c r="AP30" s="105">
        <f>BS_CONTROLE[[#This Row],[KM - Inicio]]</f>
        <v>123.363</v>
      </c>
      <c r="AQ30" s="105">
        <f>BS_CONTROLE[[#This Row],[KM - Inicio]]</f>
        <v>123.363</v>
      </c>
      <c r="AR30" s="108">
        <v>0</v>
      </c>
      <c r="AS30" s="108">
        <v>0</v>
      </c>
      <c r="AT30" s="108">
        <v>0</v>
      </c>
      <c r="AU30" s="136"/>
      <c r="AV30" s="136"/>
      <c r="AW30" s="14"/>
      <c r="AX30" s="14"/>
      <c r="AY30" s="162">
        <f t="shared" si="3"/>
        <v>0</v>
      </c>
      <c r="AZ30" s="153"/>
      <c r="BA30" s="109">
        <v>0</v>
      </c>
      <c r="BB30" s="10" t="str">
        <f>IFERROR(_xlfn.XLOOKUP(AI30, BS_ATIVIDADE[ATIVIDADE],BS_ATIVIDADE[UNIDADE] ), "*")</f>
        <v>Nº DE SOLDA</v>
      </c>
      <c r="BC30" s="13" t="str" cm="1">
        <f t="array" ref="BC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" s="13" t="str" cm="1">
        <f t="array" ref="BD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0" s="11" t="str" cm="1">
        <f t="array" ref="BE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0" s="151" t="s">
        <v>759</v>
      </c>
      <c r="BG30" s="16"/>
      <c r="BH30" s="17">
        <v>0</v>
      </c>
      <c r="BI30" s="17"/>
      <c r="BJ30" s="17" t="s">
        <v>707</v>
      </c>
      <c r="BK30" s="18" t="s">
        <v>707</v>
      </c>
      <c r="BL30" s="16"/>
      <c r="BM30" s="130" t="s">
        <v>447</v>
      </c>
      <c r="BN30" s="130" t="s">
        <v>471</v>
      </c>
      <c r="BO30" s="130" t="s">
        <v>471</v>
      </c>
      <c r="BP30" s="18" t="s">
        <v>707</v>
      </c>
      <c r="BQ30" s="12" t="str">
        <f t="shared" si="4"/>
        <v>Produção e Intervalo</v>
      </c>
      <c r="BR30" s="19">
        <f t="shared" si="5"/>
        <v>0</v>
      </c>
      <c r="BS30" s="19">
        <f t="shared" si="6"/>
        <v>0</v>
      </c>
      <c r="BT30" s="188" t="str">
        <f t="shared" si="7"/>
        <v>CondiçõesClimáticaChuva</v>
      </c>
    </row>
    <row r="31" spans="1:72" hidden="1">
      <c r="A31" s="47" t="str">
        <f t="shared" si="2"/>
        <v/>
      </c>
      <c r="B31" s="102"/>
      <c r="C31" s="135" t="str">
        <f>IF(BS_CONTROLE[[#This Row],[DATA]]="","",WEEKNUM(BS_CONTROLE[[#This Row],[DATA]]))</f>
        <v/>
      </c>
      <c r="D31" s="104"/>
      <c r="E31" s="157">
        <v>25</v>
      </c>
      <c r="F31" s="126"/>
      <c r="G31" s="142" t="str">
        <f>IF(D31="","*",VLOOKUP(F31,BS_ATIVIDADE[],3,FALSE))</f>
        <v>*</v>
      </c>
      <c r="H31" s="106"/>
      <c r="I31" s="106"/>
      <c r="J31" s="105"/>
      <c r="K31" s="105"/>
      <c r="L31" s="105"/>
      <c r="M31" s="127" t="str" cm="1">
        <f t="array" ref="M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" s="127" t="str" cm="1">
        <f t="array" ref="N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" s="106"/>
      <c r="P31" s="106"/>
      <c r="Q31" s="105"/>
      <c r="R31" s="10" t="str">
        <f>IFERROR(_xlfn.XLOOKUP(F31, BS_ATIVIDADE[ATIVIDADE],BS_ATIVIDADE[UNIDADE] ), "*")</f>
        <v>*</v>
      </c>
      <c r="S31" s="128" t="str" cm="1">
        <f t="array" ref="S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" s="128" t="str" cm="1">
        <f t="array" ref="T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" s="11" t="str" cm="1">
        <f t="array" ref="U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1" s="105"/>
      <c r="W31" s="151"/>
      <c r="X31" s="104"/>
      <c r="Y31" s="129"/>
      <c r="Z31" s="104"/>
      <c r="AA31" s="105"/>
      <c r="AB31" s="103"/>
      <c r="AC31" s="152"/>
      <c r="AD31" s="107"/>
      <c r="AE31" s="105"/>
      <c r="AF31" s="105"/>
      <c r="AG31" s="105"/>
      <c r="AH31" s="15"/>
      <c r="AI31" s="126" t="str">
        <f>IF(BS_CONTROLE[[#This Row],[Atividade]]=0, "-", BS_CONTROLE[[#This Row],[Atividade]])</f>
        <v>-</v>
      </c>
      <c r="AJ31" s="9" t="str">
        <f>IF(BS_CONTROLE[[#This Row],[Atividade]]=0, "-", BS_CONTROLE[[#This Row],[Atividade]])</f>
        <v>-</v>
      </c>
      <c r="AK31" s="31">
        <f>BS_CONTROLE[[#This Row],[Local - Partida]]</f>
        <v>0</v>
      </c>
      <c r="AL31" s="31">
        <f>BS_CONTROLE[[#This Row],[Local - Encerramento]]</f>
        <v>0</v>
      </c>
      <c r="AM31" s="105" t="str">
        <f>IF(BS_CONTROLE[[#This Row],[Entre - Estações]]=0, "-", BS_CONTROLE[[#This Row],[Entre - Estações]])</f>
        <v>-</v>
      </c>
      <c r="AN31" s="105" t="str">
        <f>IF(BS_CONTROLE[[#This Row],[SB]]=0, "-", BS_CONTROLE[[#This Row],[SB]])</f>
        <v>-</v>
      </c>
      <c r="AO31" s="105" t="str">
        <f>IF(BS_CONTROLE[[#This Row],[SUB]]=0, "-", BS_CONTROLE[[#This Row],[SUB]])</f>
        <v>-</v>
      </c>
      <c r="AP31" s="105">
        <f>BS_CONTROLE[[#This Row],[KM - Inicio]]</f>
        <v>0</v>
      </c>
      <c r="AQ31" s="105">
        <f>BS_CONTROLE[[#This Row],[KM - Inicio]]</f>
        <v>0</v>
      </c>
      <c r="AR31" s="108"/>
      <c r="AS31" s="108"/>
      <c r="AT31" s="108"/>
      <c r="AU31" s="136"/>
      <c r="AV31" s="136"/>
      <c r="AW31" s="14"/>
      <c r="AX31" s="14"/>
      <c r="AY31" s="162" t="str">
        <f t="shared" si="3"/>
        <v>*</v>
      </c>
      <c r="AZ31" s="153"/>
      <c r="BA31" s="109"/>
      <c r="BB31" s="10" t="str">
        <f>IFERROR(_xlfn.XLOOKUP(AI31, BS_ATIVIDADE[ATIVIDADE],BS_ATIVIDADE[UNIDADE] ), "*")</f>
        <v>*</v>
      </c>
      <c r="BC31" s="13" t="str" cm="1">
        <f t="array" ref="BC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1" s="13" t="str" cm="1">
        <f t="array" ref="BD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1" s="11" t="str" cm="1">
        <f t="array" ref="BE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1" s="105"/>
      <c r="BG31" s="16"/>
      <c r="BH31" s="17"/>
      <c r="BI31" s="17"/>
      <c r="BJ31" s="17"/>
      <c r="BK31" s="18"/>
      <c r="BL31" s="16"/>
      <c r="BM31" s="130"/>
      <c r="BN31" s="130"/>
      <c r="BO31" s="130"/>
      <c r="BP31" s="18"/>
      <c r="BQ31" s="12" t="str">
        <f t="shared" si="4"/>
        <v>Aderente</v>
      </c>
      <c r="BR31" s="19" t="str">
        <f t="shared" si="5"/>
        <v>*</v>
      </c>
      <c r="BS31" s="19" t="str">
        <f t="shared" si="6"/>
        <v>*</v>
      </c>
      <c r="BT31" s="188" t="str">
        <f t="shared" si="7"/>
        <v/>
      </c>
    </row>
    <row r="32" spans="1:72" hidden="1">
      <c r="A32" s="47" t="str">
        <f t="shared" si="2"/>
        <v/>
      </c>
      <c r="B32" s="102"/>
      <c r="C32" s="135" t="str">
        <f>IF(BS_CONTROLE[[#This Row],[DATA]]="","",WEEKNUM(BS_CONTROLE[[#This Row],[DATA]]))</f>
        <v/>
      </c>
      <c r="D32" s="104"/>
      <c r="E32" s="157">
        <v>26</v>
      </c>
      <c r="F32" s="126"/>
      <c r="G32" s="142" t="str">
        <f>IF(D32="","*",VLOOKUP(F32,BS_ATIVIDADE[],3,FALSE))</f>
        <v>*</v>
      </c>
      <c r="H32" s="106"/>
      <c r="I32" s="106"/>
      <c r="J32" s="105"/>
      <c r="K32" s="105"/>
      <c r="L32" s="105"/>
      <c r="M32" s="127" t="str" cm="1">
        <f t="array" ref="M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" s="127" t="str" cm="1">
        <f t="array" ref="N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" s="106"/>
      <c r="P32" s="106"/>
      <c r="Q32" s="105"/>
      <c r="R32" s="10" t="str">
        <f>IFERROR(_xlfn.XLOOKUP(F32, BS_ATIVIDADE[ATIVIDADE],BS_ATIVIDADE[UNIDADE] ), "*")</f>
        <v>*</v>
      </c>
      <c r="S32" s="128" t="str" cm="1">
        <f t="array" ref="S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" s="128" t="str" cm="1">
        <f t="array" ref="T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" s="11" t="str" cm="1">
        <f t="array" ref="U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2" s="105"/>
      <c r="W32" s="151"/>
      <c r="X32" s="104"/>
      <c r="Y32" s="129"/>
      <c r="Z32" s="104"/>
      <c r="AA32" s="105"/>
      <c r="AB32" s="103"/>
      <c r="AC32" s="152"/>
      <c r="AD32" s="107"/>
      <c r="AE32" s="105"/>
      <c r="AF32" s="105"/>
      <c r="AG32" s="105"/>
      <c r="AH32" s="15"/>
      <c r="AI32" s="126" t="str">
        <f>IF(BS_CONTROLE[[#This Row],[Atividade]]=0, "-", BS_CONTROLE[[#This Row],[Atividade]])</f>
        <v>-</v>
      </c>
      <c r="AJ32" s="9" t="str">
        <f>IF(BS_CONTROLE[[#This Row],[Atividade]]=0, "-", BS_CONTROLE[[#This Row],[Atividade]])</f>
        <v>-</v>
      </c>
      <c r="AK32" s="31">
        <f>BS_CONTROLE[[#This Row],[Local - Partida]]</f>
        <v>0</v>
      </c>
      <c r="AL32" s="31">
        <f>BS_CONTROLE[[#This Row],[Local - Encerramento]]</f>
        <v>0</v>
      </c>
      <c r="AM32" s="105" t="str">
        <f>IF(BS_CONTROLE[[#This Row],[Entre - Estações]]=0, "-", BS_CONTROLE[[#This Row],[Entre - Estações]])</f>
        <v>-</v>
      </c>
      <c r="AN32" s="105" t="str">
        <f>IF(BS_CONTROLE[[#This Row],[SB]]=0, "-", BS_CONTROLE[[#This Row],[SB]])</f>
        <v>-</v>
      </c>
      <c r="AO32" s="105" t="str">
        <f>IF(BS_CONTROLE[[#This Row],[SUB]]=0, "-", BS_CONTROLE[[#This Row],[SUB]])</f>
        <v>-</v>
      </c>
      <c r="AP32" s="105">
        <f>BS_CONTROLE[[#This Row],[KM - Inicio]]</f>
        <v>0</v>
      </c>
      <c r="AQ32" s="105">
        <f>BS_CONTROLE[[#This Row],[KM - Inicio]]</f>
        <v>0</v>
      </c>
      <c r="AR32" s="108"/>
      <c r="AS32" s="108"/>
      <c r="AT32" s="108"/>
      <c r="AU32" s="136"/>
      <c r="AV32" s="136"/>
      <c r="AW32" s="14"/>
      <c r="AX32" s="14"/>
      <c r="AY32" s="162" t="str">
        <f t="shared" si="3"/>
        <v>*</v>
      </c>
      <c r="AZ32" s="153"/>
      <c r="BA32" s="109"/>
      <c r="BB32" s="10" t="str">
        <f>IFERROR(_xlfn.XLOOKUP(AI32, BS_ATIVIDADE[ATIVIDADE],BS_ATIVIDADE[UNIDADE] ), "*")</f>
        <v>*</v>
      </c>
      <c r="BC32" s="13" t="str" cm="1">
        <f t="array" ref="BC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2" s="13" t="str" cm="1">
        <f t="array" ref="BD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2" s="11" t="str" cm="1">
        <f t="array" ref="BE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2" s="105"/>
      <c r="BG32" s="16"/>
      <c r="BH32" s="17"/>
      <c r="BI32" s="17"/>
      <c r="BJ32" s="17"/>
      <c r="BK32" s="18"/>
      <c r="BL32" s="16"/>
      <c r="BM32" s="130"/>
      <c r="BN32" s="130"/>
      <c r="BO32" s="130"/>
      <c r="BP32" s="18"/>
      <c r="BQ32" s="12" t="str">
        <f t="shared" si="4"/>
        <v>Aderente</v>
      </c>
      <c r="BR32" s="19" t="str">
        <f t="shared" si="5"/>
        <v>*</v>
      </c>
      <c r="BS32" s="19" t="str">
        <f t="shared" si="6"/>
        <v>*</v>
      </c>
      <c r="BT32" s="188" t="str">
        <f t="shared" si="7"/>
        <v/>
      </c>
    </row>
    <row r="33" spans="1:72" hidden="1">
      <c r="A33" s="47" t="str">
        <f t="shared" si="2"/>
        <v>W6046055</v>
      </c>
      <c r="B33" s="168">
        <v>46055</v>
      </c>
      <c r="C33" s="135">
        <f>IF(BS_CONTROLE[[#This Row],[DATA]]="","",WEEKNUM(BS_CONTROLE[[#This Row],[DATA]]))</f>
        <v>6</v>
      </c>
      <c r="D33" s="169" t="s">
        <v>760</v>
      </c>
      <c r="E33" s="157"/>
      <c r="F33" s="126" t="s">
        <v>761</v>
      </c>
      <c r="G33" s="142" t="str">
        <f>IF(D33="","*",VLOOKUP(F33,BS_ATIVIDADE[],3,FALSE))</f>
        <v>OUTROS</v>
      </c>
      <c r="H33" s="105" t="s">
        <v>212</v>
      </c>
      <c r="I33" s="105" t="s">
        <v>212</v>
      </c>
      <c r="J33" s="105">
        <v>55</v>
      </c>
      <c r="K33" s="105">
        <v>142.6</v>
      </c>
      <c r="L33" s="105">
        <v>144</v>
      </c>
      <c r="M33" s="105" t="str" cm="1">
        <f t="array" ref="M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ZEM-ZEJ</v>
      </c>
      <c r="N33" s="150" t="str" cm="1">
        <f t="array" ref="N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144ZMS2</v>
      </c>
      <c r="O33" s="106">
        <v>0.35416666666666669</v>
      </c>
      <c r="P33" s="106">
        <v>4.1666666666666664E-2</v>
      </c>
      <c r="Q33" s="170">
        <v>1</v>
      </c>
      <c r="R33" s="10" t="str">
        <f>IFERROR(_xlfn.XLOOKUP(F33, BS_ATIVIDADE[ATIVIDADE],BS_ATIVIDADE[UNIDADE] ), "*")</f>
        <v>BINÁRIO</v>
      </c>
      <c r="S33" s="128" t="str" cm="1">
        <f t="array" ref="S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" s="128" t="str" cm="1">
        <f t="array" ref="T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3" s="11" t="str" cm="1">
        <f t="array" ref="U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3" s="151" t="s">
        <v>753</v>
      </c>
      <c r="W33" s="151" t="s">
        <v>762</v>
      </c>
      <c r="X33" s="104" t="s">
        <v>421</v>
      </c>
      <c r="Y33" s="129" t="s">
        <v>424</v>
      </c>
      <c r="Z33" s="104"/>
      <c r="AA33" s="105">
        <v>1</v>
      </c>
      <c r="AB33" s="126" t="s">
        <v>412</v>
      </c>
      <c r="AC33" s="126" t="s">
        <v>679</v>
      </c>
      <c r="AD33" s="107">
        <v>0.29166666666666669</v>
      </c>
      <c r="AE33" s="105">
        <v>7694</v>
      </c>
      <c r="AF33" s="105" t="s">
        <v>679</v>
      </c>
      <c r="AG33" s="105" t="s">
        <v>679</v>
      </c>
      <c r="AH33" s="15"/>
      <c r="AI33" s="126" t="str">
        <f>IF(BS_CONTROLE[[#This Row],[Atividade]]=0, "-", BS_CONTROLE[[#This Row],[Atividade]])</f>
        <v>RECOLHIMENTO DE MATERIAL</v>
      </c>
      <c r="AJ33" s="9" t="str">
        <f>IF(BS_CONTROLE[[#This Row],[Atividade]]=0, "-", BS_CONTROLE[[#This Row],[Atividade]])</f>
        <v>RECOLHIMENTO DE MATERIAL</v>
      </c>
      <c r="AK33" s="31" t="str">
        <f>BS_CONTROLE[[#This Row],[Local - Partida]]</f>
        <v>ZEM1302</v>
      </c>
      <c r="AL33" s="31" t="str">
        <f>BS_CONTROLE[[#This Row],[Local - Encerramento]]</f>
        <v>ZEM1302</v>
      </c>
      <c r="AM33" s="105" t="str">
        <f>IF(BS_CONTROLE[[#This Row],[Entre - Estações]]=0, "-", BS_CONTROLE[[#This Row],[Entre - Estações]])</f>
        <v>ZEM-ZEJ</v>
      </c>
      <c r="AN33" s="105" t="str">
        <f>IF(BS_CONTROLE[[#This Row],[SB]]=0, "-", BS_CONTROLE[[#This Row],[SB]])</f>
        <v>144ZMS2</v>
      </c>
      <c r="AO33" s="105">
        <f>IF(BS_CONTROLE[[#This Row],[SUB]]=0, "-", BS_CONTROLE[[#This Row],[SUB]])</f>
        <v>55</v>
      </c>
      <c r="AP33" s="105">
        <f>BS_CONTROLE[[#This Row],[KM - Inicio]]</f>
        <v>142.6</v>
      </c>
      <c r="AQ33" s="105">
        <f>BS_CONTROLE[[#This Row],[KM - Inicio]]</f>
        <v>142.6</v>
      </c>
      <c r="AR33" s="108">
        <v>0</v>
      </c>
      <c r="AS33" s="108">
        <v>0</v>
      </c>
      <c r="AT33" s="108">
        <v>0</v>
      </c>
      <c r="AU33" s="136"/>
      <c r="AV33" s="136"/>
      <c r="AW33" s="14"/>
      <c r="AX33" s="14"/>
      <c r="AY33" s="162">
        <f t="shared" si="3"/>
        <v>0</v>
      </c>
      <c r="AZ33" s="153"/>
      <c r="BA33" s="109">
        <v>0</v>
      </c>
      <c r="BB33" s="10" t="str">
        <f>IFERROR(_xlfn.XLOOKUP(AI33, BS_ATIVIDADE[ATIVIDADE],BS_ATIVIDADE[UNIDADE] ), "*")</f>
        <v>BINÁRIO</v>
      </c>
      <c r="BC33" s="13" t="str" cm="1">
        <f t="array" ref="BC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" s="13" t="str" cm="1">
        <f t="array" ref="BD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3" s="11" t="str" cm="1">
        <f t="array" ref="BE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3" s="151" t="s">
        <v>753</v>
      </c>
      <c r="BG33" s="16"/>
      <c r="BH33" s="17">
        <v>0</v>
      </c>
      <c r="BI33" s="17"/>
      <c r="BJ33" s="17" t="s">
        <v>763</v>
      </c>
      <c r="BK33" s="18" t="s">
        <v>764</v>
      </c>
      <c r="BL33" s="16"/>
      <c r="BM33" s="130" t="s">
        <v>436</v>
      </c>
      <c r="BN33" s="130" t="s">
        <v>456</v>
      </c>
      <c r="BO33" s="130" t="s">
        <v>522</v>
      </c>
      <c r="BP33" s="18" t="s">
        <v>764</v>
      </c>
      <c r="BQ33" s="12" t="str">
        <f t="shared" si="4"/>
        <v>Produção e Intervalo</v>
      </c>
      <c r="BR33" s="19">
        <f t="shared" si="5"/>
        <v>0</v>
      </c>
      <c r="BS33" s="19">
        <f t="shared" si="6"/>
        <v>0</v>
      </c>
      <c r="BT33" s="188" t="str">
        <f t="shared" si="7"/>
        <v>MecânicaLocomotiva</v>
      </c>
    </row>
    <row r="34" spans="1:72" hidden="1">
      <c r="A34" s="47" t="str">
        <f t="shared" si="2"/>
        <v>W6046055</v>
      </c>
      <c r="B34" s="168">
        <v>46055</v>
      </c>
      <c r="C34" s="135">
        <f>IF(BS_CONTROLE[[#This Row],[DATA]]="","",WEEKNUM(BS_CONTROLE[[#This Row],[DATA]]))</f>
        <v>6</v>
      </c>
      <c r="D34" s="169" t="s">
        <v>760</v>
      </c>
      <c r="E34" s="157"/>
      <c r="F34" s="126" t="s">
        <v>713</v>
      </c>
      <c r="G34" s="142" t="str">
        <f>IF(D34="","*",VLOOKUP(F34,BS_ATIVIDADE[],3,FALSE))</f>
        <v>DORMENTE - DESCARGA</v>
      </c>
      <c r="H34" s="105" t="s">
        <v>212</v>
      </c>
      <c r="I34" s="105" t="s">
        <v>212</v>
      </c>
      <c r="J34" s="105">
        <v>48</v>
      </c>
      <c r="K34" s="105">
        <v>147</v>
      </c>
      <c r="L34" s="105">
        <v>151</v>
      </c>
      <c r="M34" s="105" t="str" cm="1">
        <f t="array" ref="M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</v>
      </c>
      <c r="N34" s="150" t="str" cm="1">
        <f t="array" ref="N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ZEJ1</v>
      </c>
      <c r="O34" s="106" t="s">
        <v>679</v>
      </c>
      <c r="P34" s="106">
        <v>4.1666666666666664E-2</v>
      </c>
      <c r="Q34" s="170">
        <v>600</v>
      </c>
      <c r="R34" s="10" t="str">
        <f>IFERROR(_xlfn.XLOOKUP(F34, BS_ATIVIDADE[ATIVIDADE],BS_ATIVIDADE[UNIDADE] ), "*")</f>
        <v>Nº DE DORMENTES</v>
      </c>
      <c r="S34" s="128" t="str" cm="1">
        <f t="array" ref="S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" s="128" t="str" cm="1">
        <f t="array" ref="T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4" s="11" t="str" cm="1">
        <f t="array" ref="U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4" s="151" t="s">
        <v>753</v>
      </c>
      <c r="W34" s="151" t="s">
        <v>765</v>
      </c>
      <c r="X34" s="104" t="s">
        <v>421</v>
      </c>
      <c r="Y34" s="129" t="s">
        <v>424</v>
      </c>
      <c r="Z34" s="104"/>
      <c r="AA34" s="105">
        <v>1</v>
      </c>
      <c r="AB34" s="126" t="s">
        <v>412</v>
      </c>
      <c r="AC34" s="126" t="s">
        <v>679</v>
      </c>
      <c r="AD34" s="107">
        <v>0.29166666666666669</v>
      </c>
      <c r="AE34" s="105">
        <v>7694</v>
      </c>
      <c r="AF34" s="105" t="s">
        <v>679</v>
      </c>
      <c r="AG34" s="105" t="s">
        <v>679</v>
      </c>
      <c r="AH34" s="15"/>
      <c r="AI34" s="126" t="str">
        <f>IF(BS_CONTROLE[[#This Row],[Atividade]]=0, "-", BS_CONTROLE[[#This Row],[Atividade]])</f>
        <v>PDM - DESCARGA - DORMENTE</v>
      </c>
      <c r="AJ34" s="9" t="str">
        <f>IF(BS_CONTROLE[[#This Row],[Atividade]]=0, "-", BS_CONTROLE[[#This Row],[Atividade]])</f>
        <v>PDM - DESCARGA - DORMENTE</v>
      </c>
      <c r="AK34" s="31" t="str">
        <f>BS_CONTROLE[[#This Row],[Local - Partida]]</f>
        <v>ZEM1302</v>
      </c>
      <c r="AL34" s="31" t="str">
        <f>BS_CONTROLE[[#This Row],[Local - Encerramento]]</f>
        <v>ZEM1302</v>
      </c>
      <c r="AM34" s="105" t="str">
        <f>IF(BS_CONTROLE[[#This Row],[Entre - Estações]]=0, "-", BS_CONTROLE[[#This Row],[Entre - Estações]])</f>
        <v>ZEJ</v>
      </c>
      <c r="AN34" s="105" t="str">
        <f>IF(BS_CONTROLE[[#This Row],[SB]]=0, "-", BS_CONTROLE[[#This Row],[SB]])</f>
        <v>ZEJ1</v>
      </c>
      <c r="AO34" s="105">
        <f>IF(BS_CONTROLE[[#This Row],[SUB]]=0, "-", BS_CONTROLE[[#This Row],[SUB]])</f>
        <v>48</v>
      </c>
      <c r="AP34" s="105">
        <f>BS_CONTROLE[[#This Row],[KM - Inicio]]</f>
        <v>147</v>
      </c>
      <c r="AQ34" s="105">
        <f>BS_CONTROLE[[#This Row],[KM - Inicio]]</f>
        <v>147</v>
      </c>
      <c r="AR34" s="108">
        <v>0</v>
      </c>
      <c r="AS34" s="108">
        <v>0</v>
      </c>
      <c r="AT34" s="108">
        <v>0</v>
      </c>
      <c r="AU34" s="136"/>
      <c r="AV34" s="136"/>
      <c r="AW34" s="14"/>
      <c r="AX34" s="14"/>
      <c r="AY34" s="162">
        <f t="shared" si="3"/>
        <v>0</v>
      </c>
      <c r="AZ34" s="153"/>
      <c r="BA34" s="109">
        <v>0</v>
      </c>
      <c r="BB34" s="10" t="str">
        <f>IFERROR(_xlfn.XLOOKUP(AI34, BS_ATIVIDADE[ATIVIDADE],BS_ATIVIDADE[UNIDADE] ), "*")</f>
        <v>Nº DE DORMENTES</v>
      </c>
      <c r="BC34" s="13" t="str" cm="1">
        <f t="array" ref="BC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" s="13" t="str" cm="1">
        <f t="array" ref="BD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4" s="11" t="str" cm="1">
        <f t="array" ref="BE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4" s="151" t="s">
        <v>753</v>
      </c>
      <c r="BG34" s="16"/>
      <c r="BH34" s="17">
        <v>0</v>
      </c>
      <c r="BI34" s="17"/>
      <c r="BJ34" s="17" t="s">
        <v>763</v>
      </c>
      <c r="BK34" s="18" t="s">
        <v>764</v>
      </c>
      <c r="BL34" s="16"/>
      <c r="BM34" s="130" t="s">
        <v>436</v>
      </c>
      <c r="BN34" s="130" t="s">
        <v>456</v>
      </c>
      <c r="BO34" s="130" t="s">
        <v>522</v>
      </c>
      <c r="BP34" s="18" t="s">
        <v>764</v>
      </c>
      <c r="BQ34" s="12" t="str">
        <f t="shared" si="4"/>
        <v>Produção e Intervalo</v>
      </c>
      <c r="BR34" s="19">
        <f t="shared" si="5"/>
        <v>0</v>
      </c>
      <c r="BS34" s="19">
        <f t="shared" si="6"/>
        <v>0</v>
      </c>
      <c r="BT34" s="188" t="str">
        <f t="shared" si="7"/>
        <v>MecânicaLocomotiva</v>
      </c>
    </row>
    <row r="35" spans="1:72" hidden="1">
      <c r="A35" s="47" t="str">
        <f t="shared" si="2"/>
        <v>W9646055</v>
      </c>
      <c r="B35" s="168">
        <v>46055</v>
      </c>
      <c r="C35" s="135">
        <f>IF(BS_CONTROLE[[#This Row],[DATA]]="","",WEEKNUM(BS_CONTROLE[[#This Row],[DATA]]))</f>
        <v>6</v>
      </c>
      <c r="D35" s="169" t="s">
        <v>766</v>
      </c>
      <c r="E35" s="157"/>
      <c r="F35" s="126" t="s">
        <v>767</v>
      </c>
      <c r="G35" s="142" t="str">
        <f>IF(D35="","*",VLOOKUP(F35,BS_ATIVIDADE[],3,FALSE))</f>
        <v>MODERNIZAÇÃO</v>
      </c>
      <c r="H35" s="105" t="s">
        <v>55</v>
      </c>
      <c r="I35" s="105" t="s">
        <v>55</v>
      </c>
      <c r="J35" s="105">
        <v>48</v>
      </c>
      <c r="K35" s="105">
        <v>151.5</v>
      </c>
      <c r="L35" s="105"/>
      <c r="M35" s="105" t="str" cm="1">
        <f t="array" ref="M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35" s="150" t="s">
        <v>65</v>
      </c>
      <c r="O35" s="106">
        <v>0.3125</v>
      </c>
      <c r="P35" s="106">
        <v>0.20833333333333334</v>
      </c>
      <c r="Q35" s="170">
        <v>1000</v>
      </c>
      <c r="R35" s="10" t="str">
        <f>IFERROR(_xlfn.XLOOKUP(F35, BS_ATIVIDADE[ATIVIDADE],BS_ATIVIDADE[UNIDADE] ), "*")</f>
        <v>Nº DE DORMENTES</v>
      </c>
      <c r="S35" s="128" t="str" cm="1">
        <f t="array" ref="S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" s="128" t="str" cm="1">
        <f t="array" ref="T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5" s="11" t="str" cm="1">
        <f t="array" ref="U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5" s="151" t="s">
        <v>768</v>
      </c>
      <c r="W35" s="151" t="s">
        <v>765</v>
      </c>
      <c r="X35" s="104" t="s">
        <v>421</v>
      </c>
      <c r="Y35" s="129" t="s">
        <v>424</v>
      </c>
      <c r="Z35" s="104"/>
      <c r="AA35" s="105">
        <v>1</v>
      </c>
      <c r="AB35" s="126" t="s">
        <v>412</v>
      </c>
      <c r="AC35" s="126" t="s">
        <v>679</v>
      </c>
      <c r="AD35" s="107">
        <v>0.29166666666666669</v>
      </c>
      <c r="AE35" s="105" t="s">
        <v>679</v>
      </c>
      <c r="AF35" s="105" t="s">
        <v>679</v>
      </c>
      <c r="AG35" s="105" t="s">
        <v>679</v>
      </c>
      <c r="AH35" s="15"/>
      <c r="AI35" s="126" t="str">
        <f>IF(BS_CONTROLE[[#This Row],[Atividade]]=0, "-", BS_CONTROLE[[#This Row],[Atividade]])</f>
        <v>MODERNIZAÇÃO - DORMENTE - DESCARGA</v>
      </c>
      <c r="AJ35" s="9" t="str">
        <f>IF(BS_CONTROLE[[#This Row],[Atividade]]=0, "-", BS_CONTROLE[[#This Row],[Atividade]])</f>
        <v>MODERNIZAÇÃO - DORMENTE - DESCARGA</v>
      </c>
      <c r="AK35" s="31" t="str">
        <f>BS_CONTROLE[[#This Row],[Local - Partida]]</f>
        <v>ZEM1</v>
      </c>
      <c r="AL35" s="31" t="str">
        <f>BS_CONTROLE[[#This Row],[Local - Encerramento]]</f>
        <v>ZEM1</v>
      </c>
      <c r="AM35" s="105" t="str">
        <f>IF(BS_CONTROLE[[#This Row],[Entre - Estações]]=0, "-", BS_CONTROLE[[#This Row],[Entre - Estações]])</f>
        <v>ZEJ-ZRB</v>
      </c>
      <c r="AN35" s="105" t="str">
        <f>IF(BS_CONTROLE[[#This Row],[SB]]=0, "-", BS_CONTROLE[[#This Row],[SB]])</f>
        <v>ZRB1501</v>
      </c>
      <c r="AO35" s="105">
        <f>IF(BS_CONTROLE[[#This Row],[SUB]]=0, "-", BS_CONTROLE[[#This Row],[SUB]])</f>
        <v>48</v>
      </c>
      <c r="AP35" s="105">
        <f>BS_CONTROLE[[#This Row],[KM - Inicio]]</f>
        <v>151.5</v>
      </c>
      <c r="AQ35" s="105">
        <f>BS_CONTROLE[[#This Row],[KM - Inicio]]</f>
        <v>151.5</v>
      </c>
      <c r="AR35" s="108">
        <v>0.5708333333333333</v>
      </c>
      <c r="AS35" s="108">
        <v>0.69444444444444442</v>
      </c>
      <c r="AT35" s="108">
        <v>0.72222222222222221</v>
      </c>
      <c r="AU35" s="136"/>
      <c r="AV35" s="136"/>
      <c r="AW35" s="14"/>
      <c r="AX35" s="14"/>
      <c r="AY35" s="162">
        <f t="shared" si="3"/>
        <v>2.777777777777779E-2</v>
      </c>
      <c r="AZ35" s="153"/>
      <c r="BA35" s="175">
        <v>0</v>
      </c>
      <c r="BB35" s="10" t="str">
        <f>IFERROR(_xlfn.XLOOKUP(AI35, BS_ATIVIDADE[ATIVIDADE],BS_ATIVIDADE[UNIDADE] ), "*")</f>
        <v>Nº DE DORMENTES</v>
      </c>
      <c r="BC35" s="13" t="str" cm="1">
        <f t="array" ref="BC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" s="13" t="str" cm="1">
        <f t="array" ref="BD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5" s="11" t="str" cm="1">
        <f t="array" ref="BE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5" s="151" t="s">
        <v>768</v>
      </c>
      <c r="BG35" s="16"/>
      <c r="BH35" s="17">
        <v>0</v>
      </c>
      <c r="BI35" s="17"/>
      <c r="BJ35" s="17" t="s">
        <v>769</v>
      </c>
      <c r="BK35" s="18" t="s">
        <v>770</v>
      </c>
      <c r="BL35" s="16"/>
      <c r="BM35" s="130" t="s">
        <v>440</v>
      </c>
      <c r="BN35" s="130" t="s">
        <v>469</v>
      </c>
      <c r="BO35" s="130" t="s">
        <v>547</v>
      </c>
      <c r="BP35" s="18" t="s">
        <v>771</v>
      </c>
      <c r="BQ35" s="12" t="str">
        <f t="shared" si="4"/>
        <v>Produção e Intervalo</v>
      </c>
      <c r="BR35" s="19">
        <f t="shared" si="5"/>
        <v>0.13333333333333339</v>
      </c>
      <c r="BS35" s="19">
        <f t="shared" si="6"/>
        <v>0</v>
      </c>
      <c r="BT35" s="188" t="str">
        <f t="shared" si="7"/>
        <v>CCOCirculaçãoIntervaloOportunidade</v>
      </c>
    </row>
    <row r="36" spans="1:72" hidden="1">
      <c r="A36" s="47" t="str">
        <f t="shared" si="2"/>
        <v>W6146055</v>
      </c>
      <c r="B36" s="168">
        <v>46055</v>
      </c>
      <c r="C36" s="135">
        <f>IF(BS_CONTROLE[[#This Row],[DATA]]="","",WEEKNUM(BS_CONTROLE[[#This Row],[DATA]]))</f>
        <v>6</v>
      </c>
      <c r="D36" s="169" t="s">
        <v>772</v>
      </c>
      <c r="E36" s="157"/>
      <c r="F36" s="126" t="s">
        <v>678</v>
      </c>
      <c r="G36" s="142" t="str">
        <f>IF(D36="","*",VLOOKUP(F36,BS_ATIVIDADE[],3,FALSE))</f>
        <v>OUTROS</v>
      </c>
      <c r="H36" s="106" t="s">
        <v>306</v>
      </c>
      <c r="I36" s="106" t="s">
        <v>306</v>
      </c>
      <c r="J36" s="105">
        <v>92</v>
      </c>
      <c r="K36" s="105">
        <v>83.7</v>
      </c>
      <c r="L36" s="105" t="s">
        <v>679</v>
      </c>
      <c r="M36" s="105" t="str" cm="1">
        <f t="array" ref="M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6" s="150" t="str" cm="1">
        <f t="array" ref="N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6" s="106">
        <v>0.33333333333333331</v>
      </c>
      <c r="P36" s="106">
        <v>4.1666666666666664E-2</v>
      </c>
      <c r="Q36" s="170">
        <v>1</v>
      </c>
      <c r="R36" s="10" t="str">
        <f>IFERROR(_xlfn.XLOOKUP(F36, BS_ATIVIDADE[ATIVIDADE],BS_ATIVIDADE[UNIDADE] ), "*")</f>
        <v>BINÁRIO</v>
      </c>
      <c r="S36" s="128" t="str" cm="1">
        <f t="array" ref="S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" s="128" t="str" cm="1">
        <f t="array" ref="T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6" s="11" t="str" cm="1">
        <f t="array" ref="U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6" s="151" t="s">
        <v>773</v>
      </c>
      <c r="W36" s="151" t="s">
        <v>774</v>
      </c>
      <c r="X36" s="104" t="s">
        <v>416</v>
      </c>
      <c r="Y36" s="129" t="s">
        <v>420</v>
      </c>
      <c r="Z36" s="104"/>
      <c r="AA36" s="105">
        <v>1</v>
      </c>
      <c r="AB36" s="126" t="s">
        <v>412</v>
      </c>
      <c r="AC36" s="126" t="s">
        <v>406</v>
      </c>
      <c r="AD36" s="107">
        <v>0.29166666666666669</v>
      </c>
      <c r="AE36" s="105"/>
      <c r="AF36" s="105"/>
      <c r="AG36" s="105"/>
      <c r="AH36" s="15"/>
      <c r="AI36" s="126" t="str">
        <f>IF(BS_CONTROLE[[#This Row],[Atividade]]=0, "-", BS_CONTROLE[[#This Row],[Atividade]])</f>
        <v>DESLOCAMENTO</v>
      </c>
      <c r="AJ36" s="9" t="str">
        <f>IF(BS_CONTROLE[[#This Row],[Atividade]]=0, "-", BS_CONTROLE[[#This Row],[Atividade]])</f>
        <v>DESLOCAMENTO</v>
      </c>
      <c r="AK36" s="31" t="str">
        <f>BS_CONTROLE[[#This Row],[Local - Partida]]</f>
        <v>K67ZEV2</v>
      </c>
      <c r="AL36" s="31" t="str">
        <f>BS_CONTROLE[[#This Row],[Local - Encerramento]]</f>
        <v>K67ZEV2</v>
      </c>
      <c r="AM36" s="105" t="str">
        <f>IF(BS_CONTROLE[[#This Row],[Entre - Estações]]=0, "-", BS_CONTROLE[[#This Row],[Entre - Estações]])</f>
        <v>ZXW-ZGP</v>
      </c>
      <c r="AN36" s="105" t="str">
        <f>IF(BS_CONTROLE[[#This Row],[SB]]=0, "-", BS_CONTROLE[[#This Row],[SB]])</f>
        <v>K84ZXW2</v>
      </c>
      <c r="AO36" s="105">
        <f>IF(BS_CONTROLE[[#This Row],[SUB]]=0, "-", BS_CONTROLE[[#This Row],[SUB]])</f>
        <v>92</v>
      </c>
      <c r="AP36" s="105">
        <f>BS_CONTROLE[[#This Row],[KM - Inicio]]</f>
        <v>83.7</v>
      </c>
      <c r="AQ36" s="105">
        <f>BS_CONTROLE[[#This Row],[KM - Inicio]]</f>
        <v>83.7</v>
      </c>
      <c r="AR36" s="108">
        <v>0.35069444444444442</v>
      </c>
      <c r="AS36" s="108">
        <v>0.39097222222222222</v>
      </c>
      <c r="AT36" s="108">
        <v>0.43263888888888891</v>
      </c>
      <c r="AU36" s="136"/>
      <c r="AV36" s="136"/>
      <c r="AW36" s="14"/>
      <c r="AX36" s="14"/>
      <c r="AY36" s="162">
        <f t="shared" si="3"/>
        <v>4.1666666666666685E-2</v>
      </c>
      <c r="AZ36" s="153"/>
      <c r="BA36" s="109">
        <v>1</v>
      </c>
      <c r="BB36" s="10" t="str">
        <f>IFERROR(_xlfn.XLOOKUP(AI36, BS_ATIVIDADE[ATIVIDADE],BS_ATIVIDADE[UNIDADE] ), "*")</f>
        <v>BINÁRIO</v>
      </c>
      <c r="BC36" s="13" t="str" cm="1">
        <f t="array" ref="BC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" s="13" t="str" cm="1">
        <f t="array" ref="BD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6" s="11" t="str" cm="1">
        <f t="array" ref="BE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6" s="151" t="s">
        <v>773</v>
      </c>
      <c r="BG36" s="16"/>
      <c r="BH36" s="17">
        <v>2</v>
      </c>
      <c r="BI36" s="17"/>
      <c r="BJ36" s="17" t="s">
        <v>775</v>
      </c>
      <c r="BK36" s="18" t="s">
        <v>775</v>
      </c>
      <c r="BL36" s="16"/>
      <c r="BM36" s="130" t="s">
        <v>445</v>
      </c>
      <c r="BN36" s="130" t="s">
        <v>445</v>
      </c>
      <c r="BO36" s="130" t="s">
        <v>445</v>
      </c>
      <c r="BP36" s="18" t="s">
        <v>679</v>
      </c>
      <c r="BQ36" s="12" t="str">
        <f t="shared" si="4"/>
        <v>Aderente</v>
      </c>
      <c r="BR36" s="19">
        <f t="shared" si="5"/>
        <v>1.0000000000000004</v>
      </c>
      <c r="BS36" s="19">
        <f t="shared" si="6"/>
        <v>1</v>
      </c>
      <c r="BT36" s="188" t="str">
        <f t="shared" si="7"/>
        <v>OKOK</v>
      </c>
    </row>
    <row r="37" spans="1:72" hidden="1">
      <c r="A37" s="47" t="str">
        <f t="shared" si="2"/>
        <v>W6246055</v>
      </c>
      <c r="B37" s="168">
        <v>46055</v>
      </c>
      <c r="C37" s="135">
        <f>IF(BS_CONTROLE[[#This Row],[DATA]]="","",WEEKNUM(BS_CONTROLE[[#This Row],[DATA]]))</f>
        <v>6</v>
      </c>
      <c r="D37" s="169" t="s">
        <v>776</v>
      </c>
      <c r="E37" s="157"/>
      <c r="F37" s="126" t="s">
        <v>678</v>
      </c>
      <c r="G37" s="142" t="str">
        <f>IF(D37="","*",VLOOKUP(F37,BS_ATIVIDADE[],3,FALSE))</f>
        <v>OUTROS</v>
      </c>
      <c r="H37" s="106" t="s">
        <v>184</v>
      </c>
      <c r="I37" s="106" t="s">
        <v>777</v>
      </c>
      <c r="J37" s="105">
        <v>92</v>
      </c>
      <c r="K37" s="105">
        <v>83.7</v>
      </c>
      <c r="L37" s="105" t="s">
        <v>679</v>
      </c>
      <c r="M37" s="105" t="str" cm="1">
        <f t="array" ref="M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7" s="150" t="str" cm="1">
        <f t="array" ref="N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7" s="106">
        <v>0.33333333333333331</v>
      </c>
      <c r="P37" s="106">
        <v>4.1666666666666664E-2</v>
      </c>
      <c r="Q37" s="170">
        <v>1</v>
      </c>
      <c r="R37" s="10" t="str">
        <f>IFERROR(_xlfn.XLOOKUP(F37, BS_ATIVIDADE[ATIVIDADE],BS_ATIVIDADE[UNIDADE] ), "*")</f>
        <v>BINÁRIO</v>
      </c>
      <c r="S37" s="128" t="str" cm="1">
        <f t="array" ref="S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" s="128" t="str" cm="1">
        <f t="array" ref="T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7" s="11" t="str" cm="1">
        <f t="array" ref="U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7" s="151" t="s">
        <v>773</v>
      </c>
      <c r="W37" s="151" t="s">
        <v>774</v>
      </c>
      <c r="X37" s="104" t="s">
        <v>416</v>
      </c>
      <c r="Y37" s="129" t="s">
        <v>420</v>
      </c>
      <c r="Z37" s="104"/>
      <c r="AA37" s="105">
        <v>1</v>
      </c>
      <c r="AB37" s="126" t="s">
        <v>412</v>
      </c>
      <c r="AC37" s="126" t="s">
        <v>406</v>
      </c>
      <c r="AD37" s="107">
        <v>0.29166666666666669</v>
      </c>
      <c r="AE37" s="105"/>
      <c r="AF37" s="105"/>
      <c r="AG37" s="105"/>
      <c r="AH37" s="15"/>
      <c r="AI37" s="126" t="str">
        <f>IF(BS_CONTROLE[[#This Row],[Atividade]]=0, "-", BS_CONTROLE[[#This Row],[Atividade]])</f>
        <v>DESLOCAMENTO</v>
      </c>
      <c r="AJ37" s="9" t="str">
        <f>IF(BS_CONTROLE[[#This Row],[Atividade]]=0, "-", BS_CONTROLE[[#This Row],[Atividade]])</f>
        <v>DESLOCAMENTO</v>
      </c>
      <c r="AK37" s="31" t="str">
        <f>BS_CONTROLE[[#This Row],[Local - Partida]]</f>
        <v>ZPT1051</v>
      </c>
      <c r="AL37" s="31" t="str">
        <f>BS_CONTROLE[[#This Row],[Local - Encerramento]]</f>
        <v>ZPTZDR</v>
      </c>
      <c r="AM37" s="105" t="str">
        <f>IF(BS_CONTROLE[[#This Row],[Entre - Estações]]=0, "-", BS_CONTROLE[[#This Row],[Entre - Estações]])</f>
        <v>ZXW-ZGP</v>
      </c>
      <c r="AN37" s="105" t="str">
        <f>IF(BS_CONTROLE[[#This Row],[SB]]=0, "-", BS_CONTROLE[[#This Row],[SB]])</f>
        <v>K84ZXW2</v>
      </c>
      <c r="AO37" s="105">
        <f>IF(BS_CONTROLE[[#This Row],[SUB]]=0, "-", BS_CONTROLE[[#This Row],[SUB]])</f>
        <v>92</v>
      </c>
      <c r="AP37" s="105">
        <f>BS_CONTROLE[[#This Row],[KM - Inicio]]</f>
        <v>83.7</v>
      </c>
      <c r="AQ37" s="105">
        <f>BS_CONTROLE[[#This Row],[KM - Inicio]]</f>
        <v>83.7</v>
      </c>
      <c r="AR37" s="108">
        <v>0.35625000000000001</v>
      </c>
      <c r="AS37" s="108">
        <v>0.41875000000000001</v>
      </c>
      <c r="AT37" s="108">
        <v>0.46041666666666664</v>
      </c>
      <c r="AU37" s="136"/>
      <c r="AV37" s="136"/>
      <c r="AW37" s="14"/>
      <c r="AX37" s="14"/>
      <c r="AY37" s="162">
        <f t="shared" si="3"/>
        <v>4.166666666666663E-2</v>
      </c>
      <c r="AZ37" s="153"/>
      <c r="BA37" s="109">
        <v>1</v>
      </c>
      <c r="BB37" s="10" t="str">
        <f>IFERROR(_xlfn.XLOOKUP(AI37, BS_ATIVIDADE[ATIVIDADE],BS_ATIVIDADE[UNIDADE] ), "*")</f>
        <v>BINÁRIO</v>
      </c>
      <c r="BC37" s="13" t="str" cm="1">
        <f t="array" ref="BC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" s="13" t="str" cm="1">
        <f t="array" ref="BD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7" s="11" t="str" cm="1">
        <f t="array" ref="BE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7" s="151" t="s">
        <v>773</v>
      </c>
      <c r="BG37" s="16"/>
      <c r="BH37" s="17">
        <v>2</v>
      </c>
      <c r="BI37" s="17"/>
      <c r="BJ37" s="17" t="s">
        <v>778</v>
      </c>
      <c r="BK37" s="18" t="s">
        <v>778</v>
      </c>
      <c r="BL37" s="16"/>
      <c r="BM37" s="130" t="s">
        <v>445</v>
      </c>
      <c r="BN37" s="130" t="s">
        <v>445</v>
      </c>
      <c r="BO37" s="130" t="s">
        <v>445</v>
      </c>
      <c r="BP37" s="18" t="s">
        <v>679</v>
      </c>
      <c r="BQ37" s="12" t="str">
        <f t="shared" si="4"/>
        <v>Intervalo</v>
      </c>
      <c r="BR37" s="19">
        <f t="shared" si="5"/>
        <v>0.99999999999999911</v>
      </c>
      <c r="BS37" s="19">
        <f t="shared" si="6"/>
        <v>1</v>
      </c>
      <c r="BT37" s="188" t="str">
        <f t="shared" si="7"/>
        <v>OKOK</v>
      </c>
    </row>
    <row r="38" spans="1:72" hidden="1">
      <c r="A38" s="47" t="str">
        <f t="shared" si="2"/>
        <v>CAIQUE (TMA-677)46055</v>
      </c>
      <c r="B38" s="168">
        <v>46055</v>
      </c>
      <c r="C38" s="135">
        <f>IF(BS_CONTROLE[[#This Row],[DATA]]="","",WEEKNUM(BS_CONTROLE[[#This Row],[DATA]]))</f>
        <v>6</v>
      </c>
      <c r="D38" s="169" t="s">
        <v>779</v>
      </c>
      <c r="E38" s="157"/>
      <c r="F38" s="126" t="s">
        <v>738</v>
      </c>
      <c r="G38" s="142" t="str">
        <f>IF(D38="","*",VLOOKUP(F38,BS_ATIVIDADE[],3,FALSE))</f>
        <v>AMV</v>
      </c>
      <c r="H38" s="106" t="s">
        <v>679</v>
      </c>
      <c r="I38" s="105" t="s">
        <v>679</v>
      </c>
      <c r="J38" s="105">
        <v>54</v>
      </c>
      <c r="K38" s="105">
        <v>81.814999999999998</v>
      </c>
      <c r="L38" s="105" t="s">
        <v>679</v>
      </c>
      <c r="M38" s="105" t="str" cm="1">
        <f t="array" ref="M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8" s="150" t="str" cm="1">
        <f t="array" ref="N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ZXWK791</v>
      </c>
      <c r="O38" s="106">
        <v>0.45833333333333331</v>
      </c>
      <c r="P38" s="106">
        <v>0.125</v>
      </c>
      <c r="Q38" s="170">
        <v>1</v>
      </c>
      <c r="R38" s="10" t="str">
        <f>IFERROR(_xlfn.XLOOKUP(F38, BS_ATIVIDADE[ATIVIDADE],BS_ATIVIDADE[UNIDADE] ), "*")</f>
        <v>Nº DE PEÇAS</v>
      </c>
      <c r="S38" s="128" t="str" cm="1">
        <f t="array" ref="S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" s="128" t="str" cm="1">
        <f t="array" ref="T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8" s="11" t="str" cm="1">
        <f t="array" ref="U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38" s="151" t="s">
        <v>773</v>
      </c>
      <c r="W38" s="151" t="s">
        <v>780</v>
      </c>
      <c r="X38" s="104" t="s">
        <v>421</v>
      </c>
      <c r="Y38" s="129" t="s">
        <v>424</v>
      </c>
      <c r="Z38" s="104"/>
      <c r="AA38" s="105" t="s">
        <v>679</v>
      </c>
      <c r="AB38" s="126" t="s">
        <v>679</v>
      </c>
      <c r="AC38" s="126" t="s">
        <v>679</v>
      </c>
      <c r="AD38" s="107" t="s">
        <v>679</v>
      </c>
      <c r="AE38" s="105" t="s">
        <v>679</v>
      </c>
      <c r="AF38" s="105" t="s">
        <v>679</v>
      </c>
      <c r="AG38" s="105" t="s">
        <v>679</v>
      </c>
      <c r="AH38" s="15"/>
      <c r="AI38" s="126" t="str">
        <f>IF(BS_CONTROLE[[#This Row],[Atividade]]=0, "-", BS_CONTROLE[[#This Row],[Atividade]])</f>
        <v>PDM - AMV - MEIA CHAVE</v>
      </c>
      <c r="AJ38" s="9" t="str">
        <f>IF(BS_CONTROLE[[#This Row],[Atividade]]=0, "-", BS_CONTROLE[[#This Row],[Atividade]])</f>
        <v>PDM - AMV - MEIA CHAVE</v>
      </c>
      <c r="AK38" s="31" t="str">
        <f>BS_CONTROLE[[#This Row],[Local - Partida]]</f>
        <v>-</v>
      </c>
      <c r="AL38" s="31" t="str">
        <f>BS_CONTROLE[[#This Row],[Local - Encerramento]]</f>
        <v>-</v>
      </c>
      <c r="AM38" s="105" t="str">
        <f>IF(BS_CONTROLE[[#This Row],[Entre - Estações]]=0, "-", BS_CONTROLE[[#This Row],[Entre - Estações]])</f>
        <v>ZEZ-ZXW</v>
      </c>
      <c r="AN38" s="105" t="str">
        <f>IF(BS_CONTROLE[[#This Row],[SB]]=0, "-", BS_CONTROLE[[#This Row],[SB]])</f>
        <v>ZXWK791</v>
      </c>
      <c r="AO38" s="105">
        <f>IF(BS_CONTROLE[[#This Row],[SUB]]=0, "-", BS_CONTROLE[[#This Row],[SUB]])</f>
        <v>54</v>
      </c>
      <c r="AP38" s="105">
        <f>BS_CONTROLE[[#This Row],[KM - Inicio]]</f>
        <v>81.814999999999998</v>
      </c>
      <c r="AQ38" s="105">
        <f>BS_CONTROLE[[#This Row],[KM - Inicio]]</f>
        <v>81.814999999999998</v>
      </c>
      <c r="AR38" s="108">
        <v>0</v>
      </c>
      <c r="AS38" s="108">
        <v>0</v>
      </c>
      <c r="AT38" s="108">
        <v>0</v>
      </c>
      <c r="AU38" s="136"/>
      <c r="AV38" s="136"/>
      <c r="AW38" s="14"/>
      <c r="AX38" s="14"/>
      <c r="AY38" s="162">
        <f t="shared" si="3"/>
        <v>0</v>
      </c>
      <c r="AZ38" s="153"/>
      <c r="BA38" s="109">
        <v>0</v>
      </c>
      <c r="BB38" s="10" t="str">
        <f>IFERROR(_xlfn.XLOOKUP(AI38, BS_ATIVIDADE[ATIVIDADE],BS_ATIVIDADE[UNIDADE] ), "*")</f>
        <v>Nº DE PEÇAS</v>
      </c>
      <c r="BC38" s="13" t="str" cm="1">
        <f t="array" ref="BC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" s="13" t="str" cm="1">
        <f t="array" ref="BD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8" s="11" t="str" cm="1">
        <f t="array" ref="BE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38" s="151" t="s">
        <v>773</v>
      </c>
      <c r="BG38" s="16"/>
      <c r="BH38" s="17">
        <v>0</v>
      </c>
      <c r="BI38" s="17"/>
      <c r="BJ38" s="17" t="s">
        <v>736</v>
      </c>
      <c r="BK38" s="18" t="s">
        <v>781</v>
      </c>
      <c r="BL38" s="16"/>
      <c r="BM38" s="130" t="s">
        <v>441</v>
      </c>
      <c r="BN38" s="130" t="s">
        <v>470</v>
      </c>
      <c r="BO38" s="130" t="s">
        <v>521</v>
      </c>
      <c r="BP38" s="18" t="s">
        <v>781</v>
      </c>
      <c r="BQ38" s="12" t="str">
        <f t="shared" si="4"/>
        <v>Produção e Intervalo</v>
      </c>
      <c r="BR38" s="19">
        <f t="shared" si="5"/>
        <v>0</v>
      </c>
      <c r="BS38" s="19">
        <f t="shared" si="6"/>
        <v>0</v>
      </c>
      <c r="BT38" s="188" t="str">
        <f t="shared" si="7"/>
        <v>SuperExecução</v>
      </c>
    </row>
    <row r="39" spans="1:72" hidden="1">
      <c r="A39" s="47" t="str">
        <f t="shared" si="2"/>
        <v>HUELTON (TP-725)46055</v>
      </c>
      <c r="B39" s="168">
        <v>46055</v>
      </c>
      <c r="C39" s="135">
        <f>IF(BS_CONTROLE[[#This Row],[DATA]]="","",WEEKNUM(BS_CONTROLE[[#This Row],[DATA]]))</f>
        <v>6</v>
      </c>
      <c r="D39" s="104" t="s">
        <v>782</v>
      </c>
      <c r="E39" s="171"/>
      <c r="F39" s="126" t="s">
        <v>696</v>
      </c>
      <c r="G39" s="142" t="str">
        <f>IF(D39="","*",VLOOKUP(F39,BS_ATIVIDADE[],3,FALSE))</f>
        <v>SOLDA</v>
      </c>
      <c r="H39" s="106" t="s">
        <v>679</v>
      </c>
      <c r="I39" s="105" t="s">
        <v>679</v>
      </c>
      <c r="J39" s="105">
        <v>54</v>
      </c>
      <c r="K39" s="105">
        <v>65.3</v>
      </c>
      <c r="L39" s="105" t="s">
        <v>679</v>
      </c>
      <c r="M39" s="105" t="str" cm="1">
        <f t="array" ref="M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ZPG-MRS</v>
      </c>
      <c r="N39" s="150" t="str" cm="1">
        <f t="array" ref="N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K67ZEV1</v>
      </c>
      <c r="O39" s="106">
        <v>0.375</v>
      </c>
      <c r="P39" s="106">
        <v>6.25E-2</v>
      </c>
      <c r="Q39" s="170">
        <v>1</v>
      </c>
      <c r="R39" s="10" t="str">
        <f>IFERROR(_xlfn.XLOOKUP(F39, BS_ATIVIDADE[ATIVIDADE],BS_ATIVIDADE[UNIDADE] ), "*")</f>
        <v>Nº DE SOLDA</v>
      </c>
      <c r="S39" s="128" t="str" cm="1">
        <f t="array" ref="S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" s="128" t="str" cm="1">
        <f t="array" ref="T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9" s="11" t="str" cm="1">
        <f t="array" ref="U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39" s="151" t="s">
        <v>773</v>
      </c>
      <c r="W39" s="151" t="s">
        <v>700</v>
      </c>
      <c r="X39" s="104" t="s">
        <v>421</v>
      </c>
      <c r="Y39" s="129" t="s">
        <v>424</v>
      </c>
      <c r="Z39" s="104"/>
      <c r="AA39" s="105" t="s">
        <v>679</v>
      </c>
      <c r="AB39" s="126" t="s">
        <v>679</v>
      </c>
      <c r="AC39" s="126" t="s">
        <v>679</v>
      </c>
      <c r="AD39" s="107" t="s">
        <v>679</v>
      </c>
      <c r="AE39" s="105" t="s">
        <v>679</v>
      </c>
      <c r="AF39" s="105" t="s">
        <v>679</v>
      </c>
      <c r="AG39" s="105" t="s">
        <v>679</v>
      </c>
      <c r="AH39" s="15"/>
      <c r="AI39" s="126" t="str">
        <f>IF(BS_CONTROLE[[#This Row],[Atividade]]=0, "-", BS_CONTROLE[[#This Row],[Atividade]])</f>
        <v>PDM - SOLDA</v>
      </c>
      <c r="AJ39" s="9" t="str">
        <f>IF(BS_CONTROLE[[#This Row],[Atividade]]=0, "-", BS_CONTROLE[[#This Row],[Atividade]])</f>
        <v>PDM - SOLDA</v>
      </c>
      <c r="AK39" s="31" t="str">
        <f>BS_CONTROLE[[#This Row],[Local - Partida]]</f>
        <v>-</v>
      </c>
      <c r="AL39" s="31" t="str">
        <f>BS_CONTROLE[[#This Row],[Local - Encerramento]]</f>
        <v>-</v>
      </c>
      <c r="AM39" s="105" t="str">
        <f>IF(BS_CONTROLE[[#This Row],[Entre - Estações]]=0, "-", BS_CONTROLE[[#This Row],[Entre - Estações]])</f>
        <v>ZPG-MRS</v>
      </c>
      <c r="AN39" s="105" t="str">
        <f>IF(BS_CONTROLE[[#This Row],[SB]]=0, "-", BS_CONTROLE[[#This Row],[SB]])</f>
        <v>K67ZEV1</v>
      </c>
      <c r="AO39" s="105">
        <f>IF(BS_CONTROLE[[#This Row],[SUB]]=0, "-", BS_CONTROLE[[#This Row],[SUB]])</f>
        <v>54</v>
      </c>
      <c r="AP39" s="105">
        <f>BS_CONTROLE[[#This Row],[KM - Inicio]]</f>
        <v>65.3</v>
      </c>
      <c r="AQ39" s="105">
        <f>BS_CONTROLE[[#This Row],[KM - Inicio]]</f>
        <v>65.3</v>
      </c>
      <c r="AR39" s="108">
        <v>0.41666666666666669</v>
      </c>
      <c r="AS39" s="108">
        <v>0</v>
      </c>
      <c r="AT39" s="108">
        <v>0</v>
      </c>
      <c r="AU39" s="136"/>
      <c r="AV39" s="136"/>
      <c r="AW39" s="14"/>
      <c r="AX39" s="14"/>
      <c r="AY39" s="162">
        <f t="shared" si="3"/>
        <v>0</v>
      </c>
      <c r="AZ39" s="153"/>
      <c r="BA39" s="109">
        <v>0</v>
      </c>
      <c r="BB39" s="10" t="str">
        <f>IFERROR(_xlfn.XLOOKUP(AI39, BS_ATIVIDADE[ATIVIDADE],BS_ATIVIDADE[UNIDADE] ), "*")</f>
        <v>Nº DE SOLDA</v>
      </c>
      <c r="BC39" s="13" t="str" cm="1">
        <f t="array" ref="BC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" s="13" t="str" cm="1">
        <f t="array" ref="BD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9" s="11" t="str" cm="1">
        <f t="array" ref="BE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39" s="151" t="s">
        <v>773</v>
      </c>
      <c r="BG39" s="16"/>
      <c r="BH39" s="17">
        <v>0</v>
      </c>
      <c r="BI39" s="17"/>
      <c r="BJ39" s="17" t="s">
        <v>783</v>
      </c>
      <c r="BK39" s="18" t="s">
        <v>783</v>
      </c>
      <c r="BL39" s="16"/>
      <c r="BM39" s="130" t="s">
        <v>451</v>
      </c>
      <c r="BN39" s="130" t="s">
        <v>451</v>
      </c>
      <c r="BO39" s="130" t="s">
        <v>451</v>
      </c>
      <c r="BP39" s="18" t="s">
        <v>783</v>
      </c>
      <c r="BQ39" s="12" t="str">
        <f t="shared" si="4"/>
        <v>Produção e Intervalo</v>
      </c>
      <c r="BR39" s="19">
        <f t="shared" si="5"/>
        <v>0</v>
      </c>
      <c r="BS39" s="19">
        <f t="shared" si="6"/>
        <v>0</v>
      </c>
      <c r="BT39" s="188" t="str">
        <f t="shared" si="7"/>
        <v>SemOportunidadeSemOportunidade</v>
      </c>
    </row>
    <row r="40" spans="1:72" hidden="1">
      <c r="A40" s="47" t="str">
        <f t="shared" si="2"/>
        <v>EXPANSÃO TURMA 146055</v>
      </c>
      <c r="B40" s="174">
        <v>46055</v>
      </c>
      <c r="C40" s="135">
        <f>IF(BS_CONTROLE[[#This Row],[DATA]]="","",WEEKNUM(BS_CONTROLE[[#This Row],[DATA]]))</f>
        <v>6</v>
      </c>
      <c r="D40" s="104" t="s">
        <v>703</v>
      </c>
      <c r="E40" s="171">
        <v>650</v>
      </c>
      <c r="F40" s="126" t="s">
        <v>704</v>
      </c>
      <c r="G40" s="142" t="str">
        <f>IF(D40="","*",VLOOKUP(F40,BS_ATIVIDADE[],3,FALSE))</f>
        <v>EXPANSÃO</v>
      </c>
      <c r="H40" s="106" t="s">
        <v>679</v>
      </c>
      <c r="I40" s="106"/>
      <c r="J40" s="105">
        <v>53</v>
      </c>
      <c r="K40" s="105">
        <v>123.8</v>
      </c>
      <c r="L40" s="105" t="s">
        <v>679</v>
      </c>
      <c r="M40" s="105" t="str" cm="1">
        <f t="array" ref="M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40" s="150" t="s">
        <v>784</v>
      </c>
      <c r="O40" s="106">
        <v>0.33333333333333331</v>
      </c>
      <c r="P40" s="106">
        <v>8.3333333333333329E-2</v>
      </c>
      <c r="Q40" s="170">
        <v>1</v>
      </c>
      <c r="R40" s="10" t="str">
        <f>IFERROR(_xlfn.XLOOKUP(F40, BS_ATIVIDADE[ATIVIDADE],BS_ATIVIDADE[UNIDADE] ), "*")</f>
        <v>Nº DE SOLDA</v>
      </c>
      <c r="S40" s="128" t="str" cm="1">
        <f t="array" ref="S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" s="128" t="str" cm="1">
        <f t="array" ref="T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0" s="11" t="str" cm="1">
        <f t="array" ref="U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0" s="151" t="s">
        <v>785</v>
      </c>
      <c r="W40" s="151" t="s">
        <v>700</v>
      </c>
      <c r="X40" s="104" t="s">
        <v>421</v>
      </c>
      <c r="Y40" s="129" t="s">
        <v>424</v>
      </c>
      <c r="Z40" s="104"/>
      <c r="AA40" s="105"/>
      <c r="AB40" s="103"/>
      <c r="AC40" s="152"/>
      <c r="AD40" s="107"/>
      <c r="AE40" s="105"/>
      <c r="AF40" s="105"/>
      <c r="AG40" s="105"/>
      <c r="AH40" s="15"/>
      <c r="AI40" s="126" t="str">
        <f>IF(BS_CONTROLE[[#This Row],[Atividade]]=0, "-", BS_CONTROLE[[#This Row],[Atividade]])</f>
        <v>EXPANSÃO - SOLDA</v>
      </c>
      <c r="AJ40" s="9" t="str">
        <f>IF(BS_CONTROLE[[#This Row],[Atividade]]=0, "-", BS_CONTROLE[[#This Row],[Atividade]])</f>
        <v>EXPANSÃO - SOLDA</v>
      </c>
      <c r="AK40" s="31" t="str">
        <f>BS_CONTROLE[[#This Row],[Local - Partida]]</f>
        <v>-</v>
      </c>
      <c r="AL40" s="31">
        <f>BS_CONTROLE[[#This Row],[Local - Encerramento]]</f>
        <v>0</v>
      </c>
      <c r="AM40" s="105" t="str">
        <f>IF(BS_CONTROLE[[#This Row],[Entre - Estações]]=0, "-", BS_CONTROLE[[#This Row],[Entre - Estações]])</f>
        <v>ZZV-ZPG</v>
      </c>
      <c r="AN40" s="105" t="str">
        <f>IF(BS_CONTROLE[[#This Row],[SB]]=0, "-", BS_CONTROLE[[#This Row],[SB]])</f>
        <v>ZPGRUM3</v>
      </c>
      <c r="AO40" s="105">
        <f>IF(BS_CONTROLE[[#This Row],[SUB]]=0, "-", BS_CONTROLE[[#This Row],[SUB]])</f>
        <v>53</v>
      </c>
      <c r="AP40" s="105">
        <f>BS_CONTROLE[[#This Row],[KM - Inicio]]</f>
        <v>123.8</v>
      </c>
      <c r="AQ40" s="105">
        <f>BS_CONTROLE[[#This Row],[KM - Inicio]]</f>
        <v>123.8</v>
      </c>
      <c r="AR40" s="108">
        <v>0.33333333333333331</v>
      </c>
      <c r="AS40" s="108">
        <v>0.4201388888888889</v>
      </c>
      <c r="AT40" s="108">
        <v>0.50347222222222221</v>
      </c>
      <c r="AU40" s="136"/>
      <c r="AV40" s="136"/>
      <c r="AW40" s="14"/>
      <c r="AX40" s="14"/>
      <c r="AY40" s="162">
        <f t="shared" si="3"/>
        <v>8.3333333333333315E-2</v>
      </c>
      <c r="AZ40" s="153"/>
      <c r="BA40" s="109">
        <v>3</v>
      </c>
      <c r="BB40" s="10" t="str">
        <f>IFERROR(_xlfn.XLOOKUP(AI40, BS_ATIVIDADE[ATIVIDADE],BS_ATIVIDADE[UNIDADE] ), "*")</f>
        <v>Nº DE SOLDA</v>
      </c>
      <c r="BC40" s="13" t="str" cm="1">
        <f t="array" ref="BC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" s="13" t="str" cm="1">
        <f t="array" ref="BD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0" s="11" t="str" cm="1">
        <f t="array" ref="BE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0" s="151" t="s">
        <v>785</v>
      </c>
      <c r="BG40" s="16"/>
      <c r="BH40" s="17">
        <v>2</v>
      </c>
      <c r="BI40" s="17"/>
      <c r="BJ40" s="17" t="s">
        <v>786</v>
      </c>
      <c r="BK40" s="18" t="s">
        <v>787</v>
      </c>
      <c r="BL40" s="16"/>
      <c r="BM40" s="130" t="s">
        <v>445</v>
      </c>
      <c r="BN40" s="130" t="s">
        <v>445</v>
      </c>
      <c r="BO40" s="130" t="s">
        <v>445</v>
      </c>
      <c r="BP40" s="18" t="s">
        <v>679</v>
      </c>
      <c r="BQ40" s="12" t="str">
        <f t="shared" si="4"/>
        <v>Aderente</v>
      </c>
      <c r="BR40" s="19">
        <f t="shared" si="5"/>
        <v>0.99999999999999978</v>
      </c>
      <c r="BS40" s="19">
        <f t="shared" si="6"/>
        <v>3</v>
      </c>
      <c r="BT40" s="188" t="str">
        <f t="shared" si="7"/>
        <v>OKOK</v>
      </c>
    </row>
    <row r="41" spans="1:72" hidden="1">
      <c r="A41" s="47" t="str">
        <f t="shared" si="2"/>
        <v/>
      </c>
      <c r="B41" s="102"/>
      <c r="C41" s="135" t="str">
        <f>IF(BS_CONTROLE[[#This Row],[DATA]]="","",WEEKNUM(BS_CONTROLE[[#This Row],[DATA]]))</f>
        <v/>
      </c>
      <c r="D41" s="104"/>
      <c r="E41" s="157">
        <v>35</v>
      </c>
      <c r="F41" s="126"/>
      <c r="G41" s="142" t="str">
        <f>IF(D41="","*",VLOOKUP(F41,BS_ATIVIDADE[],3,FALSE))</f>
        <v>*</v>
      </c>
      <c r="H41" s="106"/>
      <c r="I41" s="106"/>
      <c r="J41" s="105"/>
      <c r="K41" s="105"/>
      <c r="L41" s="105"/>
      <c r="M41" s="127" t="str" cm="1">
        <f t="array" ref="M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" s="127" t="str" cm="1">
        <f t="array" ref="N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" s="106"/>
      <c r="P41" s="106"/>
      <c r="Q41" s="105"/>
      <c r="R41" s="10" t="str">
        <f>IFERROR(_xlfn.XLOOKUP(F41, BS_ATIVIDADE[ATIVIDADE],BS_ATIVIDADE[UNIDADE] ), "*")</f>
        <v>*</v>
      </c>
      <c r="S41" s="128" t="str" cm="1">
        <f t="array" ref="S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" s="128" t="str" cm="1">
        <f t="array" ref="T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" s="11" t="str" cm="1">
        <f t="array" ref="U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1" s="105"/>
      <c r="W41" s="151"/>
      <c r="X41" s="104"/>
      <c r="Y41" s="129"/>
      <c r="Z41" s="104"/>
      <c r="AA41" s="105"/>
      <c r="AB41" s="103"/>
      <c r="AC41" s="152"/>
      <c r="AD41" s="107"/>
      <c r="AE41" s="105"/>
      <c r="AF41" s="105"/>
      <c r="AG41" s="105"/>
      <c r="AH41" s="15"/>
      <c r="AI41" s="126" t="str">
        <f>IF(BS_CONTROLE[[#This Row],[Atividade]]=0, "-", BS_CONTROLE[[#This Row],[Atividade]])</f>
        <v>-</v>
      </c>
      <c r="AJ41" s="9" t="str">
        <f>IF(BS_CONTROLE[[#This Row],[Atividade]]=0, "-", BS_CONTROLE[[#This Row],[Atividade]])</f>
        <v>-</v>
      </c>
      <c r="AK41" s="31">
        <f>BS_CONTROLE[[#This Row],[Local - Partida]]</f>
        <v>0</v>
      </c>
      <c r="AL41" s="31">
        <f>BS_CONTROLE[[#This Row],[Local - Encerramento]]</f>
        <v>0</v>
      </c>
      <c r="AM41" s="105" t="str">
        <f>IF(BS_CONTROLE[[#This Row],[Entre - Estações]]=0, "-", BS_CONTROLE[[#This Row],[Entre - Estações]])</f>
        <v>-</v>
      </c>
      <c r="AN41" s="105" t="str">
        <f>IF(BS_CONTROLE[[#This Row],[SB]]=0, "-", BS_CONTROLE[[#This Row],[SB]])</f>
        <v>-</v>
      </c>
      <c r="AO41" s="105" t="str">
        <f>IF(BS_CONTROLE[[#This Row],[SUB]]=0, "-", BS_CONTROLE[[#This Row],[SUB]])</f>
        <v>-</v>
      </c>
      <c r="AP41" s="105">
        <f>BS_CONTROLE[[#This Row],[KM - Inicio]]</f>
        <v>0</v>
      </c>
      <c r="AQ41" s="105">
        <f>BS_CONTROLE[[#This Row],[KM - Inicio]]</f>
        <v>0</v>
      </c>
      <c r="AR41" s="108"/>
      <c r="AS41" s="108"/>
      <c r="AT41" s="108"/>
      <c r="AU41" s="136"/>
      <c r="AV41" s="136"/>
      <c r="AW41" s="14"/>
      <c r="AX41" s="14"/>
      <c r="AY41" s="162" t="str">
        <f t="shared" si="3"/>
        <v>*</v>
      </c>
      <c r="AZ41" s="153"/>
      <c r="BA41" s="109"/>
      <c r="BB41" s="10" t="str">
        <f>IFERROR(_xlfn.XLOOKUP(AI41, BS_ATIVIDADE[ATIVIDADE],BS_ATIVIDADE[UNIDADE] ), "*")</f>
        <v>*</v>
      </c>
      <c r="BC41" s="13" t="str" cm="1">
        <f t="array" ref="BC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1" s="13" t="str" cm="1">
        <f t="array" ref="BD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1" s="11" t="str" cm="1">
        <f t="array" ref="BE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1" s="150"/>
      <c r="BG41" s="16"/>
      <c r="BH41" s="17"/>
      <c r="BI41" s="17"/>
      <c r="BJ41" s="17"/>
      <c r="BK41" s="18"/>
      <c r="BL41" s="16"/>
      <c r="BM41" s="130"/>
      <c r="BN41" s="130"/>
      <c r="BO41" s="130"/>
      <c r="BP41" s="18"/>
      <c r="BQ41" s="12" t="str">
        <f t="shared" si="4"/>
        <v>Aderente</v>
      </c>
      <c r="BR41" s="19" t="str">
        <f t="shared" si="5"/>
        <v>*</v>
      </c>
      <c r="BS41" s="19" t="str">
        <f t="shared" si="6"/>
        <v>*</v>
      </c>
      <c r="BT41" s="188" t="str">
        <f t="shared" si="7"/>
        <v/>
      </c>
    </row>
    <row r="42" spans="1:72" hidden="1">
      <c r="A42" s="47" t="str">
        <f t="shared" si="2"/>
        <v/>
      </c>
      <c r="B42" s="102"/>
      <c r="C42" s="135" t="str">
        <f>IF(BS_CONTROLE[[#This Row],[DATA]]="","",WEEKNUM(BS_CONTROLE[[#This Row],[DATA]]))</f>
        <v/>
      </c>
      <c r="D42" s="104"/>
      <c r="E42" s="157">
        <v>36</v>
      </c>
      <c r="F42" s="126"/>
      <c r="G42" s="142" t="str">
        <f>IF(D42="","*",VLOOKUP(F42,BS_ATIVIDADE[],3,FALSE))</f>
        <v>*</v>
      </c>
      <c r="H42" s="106"/>
      <c r="I42" s="106"/>
      <c r="J42" s="105"/>
      <c r="K42" s="105"/>
      <c r="L42" s="105"/>
      <c r="M42" s="127" t="str" cm="1">
        <f t="array" ref="M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" s="127" t="str" cm="1">
        <f t="array" ref="N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" s="106"/>
      <c r="P42" s="106"/>
      <c r="Q42" s="105"/>
      <c r="R42" s="10" t="str">
        <f>IFERROR(_xlfn.XLOOKUP(F42, BS_ATIVIDADE[ATIVIDADE],BS_ATIVIDADE[UNIDADE] ), "*")</f>
        <v>*</v>
      </c>
      <c r="S42" s="128" t="str" cm="1">
        <f t="array" ref="S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" s="128" t="str" cm="1">
        <f t="array" ref="T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" s="11" t="str" cm="1">
        <f t="array" ref="U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2" s="105"/>
      <c r="W42" s="151"/>
      <c r="X42" s="104"/>
      <c r="Y42" s="129"/>
      <c r="Z42" s="104"/>
      <c r="AA42" s="105"/>
      <c r="AB42" s="103"/>
      <c r="AC42" s="152"/>
      <c r="AD42" s="107"/>
      <c r="AE42" s="105"/>
      <c r="AF42" s="105"/>
      <c r="AG42" s="105"/>
      <c r="AH42" s="15"/>
      <c r="AI42" s="126" t="str">
        <f>IF(BS_CONTROLE[[#This Row],[Atividade]]=0, "-", BS_CONTROLE[[#This Row],[Atividade]])</f>
        <v>-</v>
      </c>
      <c r="AJ42" s="9" t="str">
        <f>IF(BS_CONTROLE[[#This Row],[Atividade]]=0, "-", BS_CONTROLE[[#This Row],[Atividade]])</f>
        <v>-</v>
      </c>
      <c r="AK42" s="31">
        <f>BS_CONTROLE[[#This Row],[Local - Partida]]</f>
        <v>0</v>
      </c>
      <c r="AL42" s="31">
        <f>BS_CONTROLE[[#This Row],[Local - Encerramento]]</f>
        <v>0</v>
      </c>
      <c r="AM42" s="105" t="str">
        <f>IF(BS_CONTROLE[[#This Row],[Entre - Estações]]=0, "-", BS_CONTROLE[[#This Row],[Entre - Estações]])</f>
        <v>-</v>
      </c>
      <c r="AN42" s="105" t="str">
        <f>IF(BS_CONTROLE[[#This Row],[SB]]=0, "-", BS_CONTROLE[[#This Row],[SB]])</f>
        <v>-</v>
      </c>
      <c r="AO42" s="105" t="str">
        <f>IF(BS_CONTROLE[[#This Row],[SUB]]=0, "-", BS_CONTROLE[[#This Row],[SUB]])</f>
        <v>-</v>
      </c>
      <c r="AP42" s="105">
        <f>BS_CONTROLE[[#This Row],[KM - Inicio]]</f>
        <v>0</v>
      </c>
      <c r="AQ42" s="105">
        <f>BS_CONTROLE[[#This Row],[KM - Inicio]]</f>
        <v>0</v>
      </c>
      <c r="AR42" s="108"/>
      <c r="AS42" s="108"/>
      <c r="AT42" s="108"/>
      <c r="AU42" s="136"/>
      <c r="AV42" s="136"/>
      <c r="AW42" s="14"/>
      <c r="AX42" s="14"/>
      <c r="AY42" s="162" t="str">
        <f t="shared" si="3"/>
        <v>*</v>
      </c>
      <c r="AZ42" s="153"/>
      <c r="BA42" s="109"/>
      <c r="BB42" s="10" t="str">
        <f>IFERROR(_xlfn.XLOOKUP(AI42, BS_ATIVIDADE[ATIVIDADE],BS_ATIVIDADE[UNIDADE] ), "*")</f>
        <v>*</v>
      </c>
      <c r="BC42" s="13" t="str" cm="1">
        <f t="array" ref="BC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2" s="13" t="str" cm="1">
        <f t="array" ref="BD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2" s="11" t="str" cm="1">
        <f t="array" ref="BE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2" s="150"/>
      <c r="BG42" s="16"/>
      <c r="BH42" s="17"/>
      <c r="BI42" s="17"/>
      <c r="BJ42" s="17"/>
      <c r="BK42" s="18"/>
      <c r="BL42" s="16"/>
      <c r="BM42" s="130"/>
      <c r="BN42" s="130"/>
      <c r="BO42" s="130"/>
      <c r="BP42" s="18"/>
      <c r="BQ42" s="12" t="str">
        <f t="shared" si="4"/>
        <v>Aderente</v>
      </c>
      <c r="BR42" s="19" t="str">
        <f t="shared" si="5"/>
        <v>*</v>
      </c>
      <c r="BS42" s="19" t="str">
        <f t="shared" si="6"/>
        <v>*</v>
      </c>
      <c r="BT42" s="188" t="str">
        <f t="shared" si="7"/>
        <v/>
      </c>
    </row>
    <row r="43" spans="1:72" hidden="1">
      <c r="A43" s="47" t="str">
        <f t="shared" si="2"/>
        <v/>
      </c>
      <c r="B43" s="102"/>
      <c r="C43" s="135" t="str">
        <f>IF(BS_CONTROLE[[#This Row],[DATA]]="","",WEEKNUM(BS_CONTROLE[[#This Row],[DATA]]))</f>
        <v/>
      </c>
      <c r="D43" s="104"/>
      <c r="E43" s="157">
        <v>37</v>
      </c>
      <c r="F43" s="126"/>
      <c r="G43" s="142" t="str">
        <f>IF(D43="","*",VLOOKUP(F43,BS_ATIVIDADE[],3,FALSE))</f>
        <v>*</v>
      </c>
      <c r="H43" s="106"/>
      <c r="I43" s="106"/>
      <c r="J43" s="105"/>
      <c r="K43" s="105"/>
      <c r="L43" s="105"/>
      <c r="M43" s="127" t="str" cm="1">
        <f t="array" ref="M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" s="127" t="str" cm="1">
        <f t="array" ref="N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" s="106"/>
      <c r="P43" s="106"/>
      <c r="Q43" s="105"/>
      <c r="R43" s="10" t="str">
        <f>IFERROR(_xlfn.XLOOKUP(F43, BS_ATIVIDADE[ATIVIDADE],BS_ATIVIDADE[UNIDADE] ), "*")</f>
        <v>*</v>
      </c>
      <c r="S43" s="128" t="str" cm="1">
        <f t="array" ref="S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" s="128" t="str" cm="1">
        <f t="array" ref="T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" s="11" t="str" cm="1">
        <f t="array" ref="U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3" s="105"/>
      <c r="W43" s="151"/>
      <c r="X43" s="104"/>
      <c r="Y43" s="129"/>
      <c r="Z43" s="104"/>
      <c r="AA43" s="105"/>
      <c r="AB43" s="103"/>
      <c r="AC43" s="152"/>
      <c r="AD43" s="107"/>
      <c r="AE43" s="105"/>
      <c r="AF43" s="105"/>
      <c r="AG43" s="105"/>
      <c r="AH43" s="15"/>
      <c r="AI43" s="126" t="str">
        <f>IF(BS_CONTROLE[[#This Row],[Atividade]]=0, "-", BS_CONTROLE[[#This Row],[Atividade]])</f>
        <v>-</v>
      </c>
      <c r="AJ43" s="9" t="str">
        <f>IF(BS_CONTROLE[[#This Row],[Atividade]]=0, "-", BS_CONTROLE[[#This Row],[Atividade]])</f>
        <v>-</v>
      </c>
      <c r="AK43" s="31">
        <f>BS_CONTROLE[[#This Row],[Local - Partida]]</f>
        <v>0</v>
      </c>
      <c r="AL43" s="31">
        <f>BS_CONTROLE[[#This Row],[Local - Encerramento]]</f>
        <v>0</v>
      </c>
      <c r="AM43" s="105" t="str">
        <f>IF(BS_CONTROLE[[#This Row],[Entre - Estações]]=0, "-", BS_CONTROLE[[#This Row],[Entre - Estações]])</f>
        <v>-</v>
      </c>
      <c r="AN43" s="105" t="str">
        <f>IF(BS_CONTROLE[[#This Row],[SB]]=0, "-", BS_CONTROLE[[#This Row],[SB]])</f>
        <v>-</v>
      </c>
      <c r="AO43" s="105" t="str">
        <f>IF(BS_CONTROLE[[#This Row],[SUB]]=0, "-", BS_CONTROLE[[#This Row],[SUB]])</f>
        <v>-</v>
      </c>
      <c r="AP43" s="105">
        <f>BS_CONTROLE[[#This Row],[KM - Inicio]]</f>
        <v>0</v>
      </c>
      <c r="AQ43" s="105">
        <f>BS_CONTROLE[[#This Row],[KM - Inicio]]</f>
        <v>0</v>
      </c>
      <c r="AR43" s="108"/>
      <c r="AS43" s="108"/>
      <c r="AT43" s="108"/>
      <c r="AU43" s="136"/>
      <c r="AV43" s="136"/>
      <c r="AW43" s="14"/>
      <c r="AX43" s="14"/>
      <c r="AY43" s="162" t="str">
        <f t="shared" si="3"/>
        <v>*</v>
      </c>
      <c r="AZ43" s="153"/>
      <c r="BA43" s="109"/>
      <c r="BB43" s="10" t="str">
        <f>IFERROR(_xlfn.XLOOKUP(AI43, BS_ATIVIDADE[ATIVIDADE],BS_ATIVIDADE[UNIDADE] ), "*")</f>
        <v>*</v>
      </c>
      <c r="BC43" s="13" t="str" cm="1">
        <f t="array" ref="BC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3" s="13" t="str" cm="1">
        <f t="array" ref="BD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3" s="11" t="str" cm="1">
        <f t="array" ref="BE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3" s="150"/>
      <c r="BG43" s="16"/>
      <c r="BH43" s="17"/>
      <c r="BI43" s="17"/>
      <c r="BJ43" s="17"/>
      <c r="BK43" s="18"/>
      <c r="BL43" s="16"/>
      <c r="BM43" s="130"/>
      <c r="BN43" s="130"/>
      <c r="BO43" s="130"/>
      <c r="BP43" s="18"/>
      <c r="BQ43" s="12" t="str">
        <f t="shared" si="4"/>
        <v>Aderente</v>
      </c>
      <c r="BR43" s="19" t="str">
        <f t="shared" si="5"/>
        <v>*</v>
      </c>
      <c r="BS43" s="19" t="str">
        <f t="shared" si="6"/>
        <v>*</v>
      </c>
      <c r="BT43" s="188" t="str">
        <f t="shared" si="7"/>
        <v/>
      </c>
    </row>
    <row r="44" spans="1:72" hidden="1">
      <c r="A44" s="47" t="str">
        <f t="shared" si="2"/>
        <v>KLECIO (TP-699)</v>
      </c>
      <c r="B44" s="102"/>
      <c r="C44" s="135" t="str">
        <f>IF(BS_CONTROLE[[#This Row],[DATA]]="","",WEEKNUM(BS_CONTROLE[[#This Row],[DATA]]))</f>
        <v/>
      </c>
      <c r="D44" s="104" t="s">
        <v>695</v>
      </c>
      <c r="E44" s="157"/>
      <c r="F44" s="126" t="s">
        <v>696</v>
      </c>
      <c r="G44" s="142" t="str">
        <f>IF(D44="","*",VLOOKUP(F44,BS_ATIVIDADE[],3,FALSE))</f>
        <v>SOLDA</v>
      </c>
      <c r="H44" s="106" t="s">
        <v>679</v>
      </c>
      <c r="I44" s="106" t="s">
        <v>679</v>
      </c>
      <c r="J44" s="105">
        <v>70</v>
      </c>
      <c r="K44" s="105">
        <v>87.3</v>
      </c>
      <c r="L44" s="105" t="s">
        <v>679</v>
      </c>
      <c r="M44" s="105" t="s">
        <v>697</v>
      </c>
      <c r="N44" s="150" t="s">
        <v>698</v>
      </c>
      <c r="O44" s="106">
        <v>0.33333333333333331</v>
      </c>
      <c r="P44" s="106">
        <v>8.3333333333333329E-2</v>
      </c>
      <c r="Q44" s="170">
        <v>1</v>
      </c>
      <c r="R44" s="10" t="str">
        <f>IFERROR(_xlfn.XLOOKUP(F44, BS_ATIVIDADE[ATIVIDADE],BS_ATIVIDADE[UNIDADE] ), "*")</f>
        <v>Nº DE SOLDA</v>
      </c>
      <c r="S44" s="128" t="str" cm="1">
        <f t="array" ref="S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" s="128" t="str" cm="1">
        <f t="array" ref="T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4" s="11" t="str" cm="1">
        <f t="array" ref="U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4" s="151" t="s">
        <v>699</v>
      </c>
      <c r="W44" s="151" t="s">
        <v>700</v>
      </c>
      <c r="X44" s="104" t="s">
        <v>421</v>
      </c>
      <c r="Y44" s="129"/>
      <c r="Z44" s="104"/>
      <c r="AA44" s="105" t="s">
        <v>679</v>
      </c>
      <c r="AB44" s="103"/>
      <c r="AC44" s="152"/>
      <c r="AD44" s="107"/>
      <c r="AE44" s="105"/>
      <c r="AF44" s="105"/>
      <c r="AG44" s="105"/>
      <c r="AH44" s="15"/>
      <c r="AI44" s="126" t="str">
        <f>IF(BS_CONTROLE[[#This Row],[Atividade]]=0, "-", BS_CONTROLE[[#This Row],[Atividade]])</f>
        <v>PDM - SOLDA</v>
      </c>
      <c r="AJ44" s="9" t="str">
        <f>IF(BS_CONTROLE[[#This Row],[Atividade]]=0, "-", BS_CONTROLE[[#This Row],[Atividade]])</f>
        <v>PDM - SOLDA</v>
      </c>
      <c r="AK44" s="31" t="str">
        <f>BS_CONTROLE[[#This Row],[Local - Partida]]</f>
        <v>-</v>
      </c>
      <c r="AL44" s="31" t="str">
        <f>BS_CONTROLE[[#This Row],[Local - Encerramento]]</f>
        <v>-</v>
      </c>
      <c r="AM44" s="105" t="str">
        <f>IF(BS_CONTROLE[[#This Row],[Entre - Estações]]=0, "-", BS_CONTROLE[[#This Row],[Entre - Estações]])</f>
        <v>ZRX-ZWX</v>
      </c>
      <c r="AN44" s="105" t="str">
        <f>IF(BS_CONTROLE[[#This Row],[SB]]=0, "-", BS_CONTROLE[[#This Row],[SB]])</f>
        <v>ZRQ1/133ZRQ1</v>
      </c>
      <c r="AO44" s="105">
        <f>IF(BS_CONTROLE[[#This Row],[SUB]]=0, "-", BS_CONTROLE[[#This Row],[SUB]])</f>
        <v>70</v>
      </c>
      <c r="AP44" s="105">
        <f>BS_CONTROLE[[#This Row],[KM - Inicio]]</f>
        <v>87.3</v>
      </c>
      <c r="AQ44" s="105">
        <f>BS_CONTROLE[[#This Row],[KM - Inicio]]</f>
        <v>87.3</v>
      </c>
      <c r="AR44" s="108"/>
      <c r="AS44" s="108"/>
      <c r="AT44" s="108"/>
      <c r="AU44" s="136"/>
      <c r="AV44" s="136"/>
      <c r="AW44" s="14"/>
      <c r="AX44" s="14"/>
      <c r="AY44" s="162">
        <f t="shared" si="3"/>
        <v>0</v>
      </c>
      <c r="AZ44" s="153"/>
      <c r="BA44" s="109"/>
      <c r="BB44" s="10" t="str">
        <f>IFERROR(_xlfn.XLOOKUP(AI44, BS_ATIVIDADE[ATIVIDADE],BS_ATIVIDADE[UNIDADE] ), "*")</f>
        <v>Nº DE SOLDA</v>
      </c>
      <c r="BC44" s="13" t="str" cm="1">
        <f t="array" ref="BC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" s="13" t="str" cm="1">
        <f t="array" ref="BD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4" s="11" t="str" cm="1">
        <f t="array" ref="BE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4" s="150"/>
      <c r="BG44" s="16"/>
      <c r="BH44" s="17"/>
      <c r="BI44" s="17"/>
      <c r="BJ44" s="17"/>
      <c r="BK44" s="18"/>
      <c r="BL44" s="16"/>
      <c r="BM44" s="130"/>
      <c r="BN44" s="130"/>
      <c r="BO44" s="130"/>
      <c r="BP44" s="18"/>
      <c r="BQ44" s="12" t="str">
        <f t="shared" si="4"/>
        <v>Aderente</v>
      </c>
      <c r="BR44" s="19" t="str">
        <f t="shared" si="5"/>
        <v>*</v>
      </c>
      <c r="BS44" s="19" t="str">
        <f t="shared" si="6"/>
        <v>*</v>
      </c>
      <c r="BT44" s="188" t="str">
        <f t="shared" si="7"/>
        <v/>
      </c>
    </row>
    <row r="45" spans="1:72" hidden="1">
      <c r="A45" s="47" t="str">
        <f t="shared" si="2"/>
        <v>V83</v>
      </c>
      <c r="B45" s="102"/>
      <c r="C45" s="135" t="str">
        <f>IF(BS_CONTROLE[[#This Row],[DATA]]="","",WEEKNUM(BS_CONTROLE[[#This Row],[DATA]]))</f>
        <v/>
      </c>
      <c r="D45" s="104" t="s">
        <v>708</v>
      </c>
      <c r="E45" s="157"/>
      <c r="F45" s="126" t="s">
        <v>687</v>
      </c>
      <c r="G45" s="142" t="str">
        <f>IF(D45="","*",VLOOKUP(F45,BS_ATIVIDADE[],3,FALSE))</f>
        <v>MECANIZAÇÃO - SOCADORA</v>
      </c>
      <c r="H45" s="106" t="s">
        <v>710</v>
      </c>
      <c r="I45" s="106" t="s">
        <v>710</v>
      </c>
      <c r="J45" s="105">
        <v>70</v>
      </c>
      <c r="K45" s="105">
        <v>131.9</v>
      </c>
      <c r="L45" s="105">
        <v>131.19999999999999</v>
      </c>
      <c r="M45" s="127" t="str" cm="1">
        <f t="array" ref="M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45" s="127" t="str" cm="1">
        <f t="array" ref="N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ZRX1331</v>
      </c>
      <c r="O45" s="106">
        <v>0.375</v>
      </c>
      <c r="P45" s="106">
        <v>8.3333333333333329E-2</v>
      </c>
      <c r="Q45" s="170">
        <v>360</v>
      </c>
      <c r="R45" s="10" t="str">
        <f>IFERROR(_xlfn.XLOOKUP(F45, BS_ATIVIDADE[ATIVIDADE],BS_ATIVIDADE[UNIDADE] ), "*")</f>
        <v>M</v>
      </c>
      <c r="S45" s="128" t="str" cm="1">
        <f t="array" ref="S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" s="128" t="str" cm="1">
        <f t="array" ref="T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5" s="11" t="str" cm="1">
        <f t="array" ref="U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5" s="151" t="s">
        <v>709</v>
      </c>
      <c r="W45" s="151" t="s">
        <v>688</v>
      </c>
      <c r="X45" s="104" t="s">
        <v>421</v>
      </c>
      <c r="Y45" s="129" t="s">
        <v>424</v>
      </c>
      <c r="Z45" s="104"/>
      <c r="AA45" s="105">
        <v>1</v>
      </c>
      <c r="AB45" s="126" t="s">
        <v>412</v>
      </c>
      <c r="AC45" s="126" t="s">
        <v>679</v>
      </c>
      <c r="AD45" s="107" t="s">
        <v>679</v>
      </c>
      <c r="AE45" s="105" t="s">
        <v>679</v>
      </c>
      <c r="AF45" s="105" t="s">
        <v>679</v>
      </c>
      <c r="AG45" s="105"/>
      <c r="AH45" s="15"/>
      <c r="AI45" s="126" t="str">
        <f>IF(BS_CONTROLE[[#This Row],[Atividade]]=0, "-", BS_CONTROLE[[#This Row],[Atividade]])</f>
        <v>MECANIZAÇÃO - SOCADORA</v>
      </c>
      <c r="AJ45" s="9" t="str">
        <f>IF(BS_CONTROLE[[#This Row],[Atividade]]=0, "-", BS_CONTROLE[[#This Row],[Atividade]])</f>
        <v>MECANIZAÇÃO - SOCADORA</v>
      </c>
      <c r="AK45" s="31" t="str">
        <f>BS_CONTROLE[[#This Row],[Local - Partida]]</f>
        <v>ZIQ-2</v>
      </c>
      <c r="AL45" s="31" t="str">
        <f>BS_CONTROLE[[#This Row],[Local - Encerramento]]</f>
        <v>ZIQ-2</v>
      </c>
      <c r="AM45" s="105" t="str">
        <f>IF(BS_CONTROLE[[#This Row],[Entre - Estações]]=0, "-", BS_CONTROLE[[#This Row],[Entre - Estações]])</f>
        <v>ZRX-ZRQ</v>
      </c>
      <c r="AN45" s="105" t="str">
        <f>IF(BS_CONTROLE[[#This Row],[SB]]=0, "-", BS_CONTROLE[[#This Row],[SB]])</f>
        <v>ZRX1331</v>
      </c>
      <c r="AO45" s="105">
        <f>IF(BS_CONTROLE[[#This Row],[SUB]]=0, "-", BS_CONTROLE[[#This Row],[SUB]])</f>
        <v>70</v>
      </c>
      <c r="AP45" s="105">
        <f>BS_CONTROLE[[#This Row],[KM - Inicio]]</f>
        <v>131.9</v>
      </c>
      <c r="AQ45" s="105">
        <f>BS_CONTROLE[[#This Row],[KM - Inicio]]</f>
        <v>131.9</v>
      </c>
      <c r="AR45" s="108"/>
      <c r="AS45" s="108"/>
      <c r="AT45" s="108"/>
      <c r="AU45" s="136"/>
      <c r="AV45" s="136"/>
      <c r="AW45" s="14"/>
      <c r="AX45" s="14"/>
      <c r="AY45" s="162">
        <f t="shared" si="3"/>
        <v>0</v>
      </c>
      <c r="AZ45" s="153"/>
      <c r="BA45" s="109"/>
      <c r="BB45" s="10" t="str">
        <f>IFERROR(_xlfn.XLOOKUP(AI45, BS_ATIVIDADE[ATIVIDADE],BS_ATIVIDADE[UNIDADE] ), "*")</f>
        <v>M</v>
      </c>
      <c r="BC45" s="13" t="str" cm="1">
        <f t="array" ref="BC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" s="13" t="str" cm="1">
        <f t="array" ref="BD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5" s="11" t="str" cm="1">
        <f t="array" ref="BE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5" s="150"/>
      <c r="BG45" s="16"/>
      <c r="BH45" s="17"/>
      <c r="BI45" s="17"/>
      <c r="BJ45" s="17" t="s">
        <v>788</v>
      </c>
      <c r="BK45" s="18"/>
      <c r="BL45" s="16"/>
      <c r="BM45" s="130"/>
      <c r="BN45" s="130"/>
      <c r="BO45" s="130"/>
      <c r="BP45" s="18"/>
      <c r="BQ45" s="12" t="str">
        <f t="shared" si="4"/>
        <v>Aderente</v>
      </c>
      <c r="BR45" s="19" t="str">
        <f t="shared" si="5"/>
        <v>*</v>
      </c>
      <c r="BS45" s="19" t="str">
        <f t="shared" si="6"/>
        <v>*</v>
      </c>
      <c r="BT45" s="188" t="str">
        <f t="shared" si="7"/>
        <v/>
      </c>
    </row>
    <row r="46" spans="1:72" hidden="1">
      <c r="A46" s="47" t="str">
        <f t="shared" si="2"/>
        <v>EXPANSÃO TURMA 146056</v>
      </c>
      <c r="B46" s="102">
        <v>46056</v>
      </c>
      <c r="C46" s="135">
        <f>IF(BS_CONTROLE[[#This Row],[DATA]]="","",WEEKNUM(BS_CONTROLE[[#This Row],[DATA]]))</f>
        <v>6</v>
      </c>
      <c r="D46" s="104" t="s">
        <v>703</v>
      </c>
      <c r="E46" s="157"/>
      <c r="F46" s="126" t="s">
        <v>704</v>
      </c>
      <c r="G46" s="142" t="str">
        <f>IF(D46="","*",VLOOKUP(F46,BS_ATIVIDADE[],3,FALSE))</f>
        <v>EXPANSÃO</v>
      </c>
      <c r="H46" s="106" t="s">
        <v>679</v>
      </c>
      <c r="I46" s="106" t="s">
        <v>679</v>
      </c>
      <c r="J46" s="105">
        <v>70</v>
      </c>
      <c r="K46" s="105">
        <v>113.5</v>
      </c>
      <c r="L46" s="105" t="s">
        <v>679</v>
      </c>
      <c r="M46" s="127" t="str" cm="1">
        <f t="array" ref="M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46" s="127" t="str" cm="1">
        <f t="array" ref="N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46" s="106">
        <v>0.375</v>
      </c>
      <c r="P46" s="106">
        <v>8.3333333333333329E-2</v>
      </c>
      <c r="Q46" s="105">
        <v>1</v>
      </c>
      <c r="R46" s="10" t="str">
        <f>IFERROR(_xlfn.XLOOKUP(F46, BS_ATIVIDADE[ATIVIDADE],BS_ATIVIDADE[UNIDADE] ), "*")</f>
        <v>Nº DE SOLDA</v>
      </c>
      <c r="S46" s="128" t="str" cm="1">
        <f t="array" ref="S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6" s="128" t="str" cm="1">
        <f t="array" ref="T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6" s="11" t="str" cm="1">
        <f t="array" ref="U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6" s="105" t="s">
        <v>706</v>
      </c>
      <c r="W46" s="151" t="s">
        <v>700</v>
      </c>
      <c r="X46" s="104" t="s">
        <v>421</v>
      </c>
      <c r="Y46" s="129" t="s">
        <v>424</v>
      </c>
      <c r="Z46" s="104"/>
      <c r="AA46" s="105" t="s">
        <v>679</v>
      </c>
      <c r="AB46" s="103"/>
      <c r="AC46" s="152"/>
      <c r="AD46" s="107"/>
      <c r="AE46" s="105"/>
      <c r="AF46" s="105"/>
      <c r="AG46" s="105"/>
      <c r="AH46" s="15"/>
      <c r="AI46" s="126" t="str">
        <f>IF(BS_CONTROLE[[#This Row],[Atividade]]=0, "-", BS_CONTROLE[[#This Row],[Atividade]])</f>
        <v>EXPANSÃO - SOLDA</v>
      </c>
      <c r="AJ46" s="9" t="str">
        <f>IF(BS_CONTROLE[[#This Row],[Atividade]]=0, "-", BS_CONTROLE[[#This Row],[Atividade]])</f>
        <v>EXPANSÃO - SOLDA</v>
      </c>
      <c r="AK46" s="31" t="str">
        <f>BS_CONTROLE[[#This Row],[Local - Partida]]</f>
        <v>-</v>
      </c>
      <c r="AL46" s="31" t="str">
        <f>BS_CONTROLE[[#This Row],[Local - Encerramento]]</f>
        <v>-</v>
      </c>
      <c r="AM46" s="105" t="str">
        <f>IF(BS_CONTROLE[[#This Row],[Entre - Estações]]=0, "-", BS_CONTROLE[[#This Row],[Entre - Estações]])</f>
        <v>ZCD</v>
      </c>
      <c r="AN46" s="105" t="str">
        <f>IF(BS_CONTROLE[[#This Row],[SB]]=0, "-", BS_CONTROLE[[#This Row],[SB]])</f>
        <v>ZCD1</v>
      </c>
      <c r="AO46" s="105">
        <f>IF(BS_CONTROLE[[#This Row],[SUB]]=0, "-", BS_CONTROLE[[#This Row],[SUB]])</f>
        <v>70</v>
      </c>
      <c r="AP46" s="105">
        <f>BS_CONTROLE[[#This Row],[KM - Inicio]]</f>
        <v>113.5</v>
      </c>
      <c r="AQ46" s="105">
        <f>BS_CONTROLE[[#This Row],[KM - Inicio]]</f>
        <v>113.5</v>
      </c>
      <c r="AR46" s="108">
        <v>0</v>
      </c>
      <c r="AS46" s="108">
        <v>0</v>
      </c>
      <c r="AT46" s="108">
        <v>0</v>
      </c>
      <c r="AU46" s="136"/>
      <c r="AV46" s="136"/>
      <c r="AW46" s="14"/>
      <c r="AX46" s="14"/>
      <c r="AY46" s="162">
        <f t="shared" si="3"/>
        <v>0</v>
      </c>
      <c r="AZ46" s="153"/>
      <c r="BA46" s="109">
        <v>0</v>
      </c>
      <c r="BB46" s="10" t="str">
        <f>IFERROR(_xlfn.XLOOKUP(AI46, BS_ATIVIDADE[ATIVIDADE],BS_ATIVIDADE[UNIDADE] ), "*")</f>
        <v>Nº DE SOLDA</v>
      </c>
      <c r="BC46" s="13" t="str" cm="1">
        <f t="array" ref="BC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6" s="13" t="str" cm="1">
        <f t="array" ref="BD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6" s="11" t="str" cm="1">
        <f t="array" ref="BE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6" s="150"/>
      <c r="BG46" s="16"/>
      <c r="BH46" s="17">
        <v>0</v>
      </c>
      <c r="BI46" s="17"/>
      <c r="BJ46" s="17" t="s">
        <v>789</v>
      </c>
      <c r="BK46" s="18" t="s">
        <v>789</v>
      </c>
      <c r="BL46" s="16"/>
      <c r="BM46" s="130" t="s">
        <v>447</v>
      </c>
      <c r="BN46" s="130" t="s">
        <v>471</v>
      </c>
      <c r="BO46" s="130" t="s">
        <v>471</v>
      </c>
      <c r="BP46" s="18" t="s">
        <v>789</v>
      </c>
      <c r="BQ46" s="12" t="str">
        <f t="shared" si="4"/>
        <v>Produção e Intervalo</v>
      </c>
      <c r="BR46" s="19">
        <f t="shared" si="5"/>
        <v>0</v>
      </c>
      <c r="BS46" s="19">
        <f t="shared" si="6"/>
        <v>0</v>
      </c>
      <c r="BT46" s="188" t="str">
        <f t="shared" si="7"/>
        <v>CondiçõesClimáticaChuva</v>
      </c>
    </row>
    <row r="47" spans="1:72" hidden="1">
      <c r="A47" s="47" t="str">
        <f t="shared" si="2"/>
        <v>EXPANSÃO TURMA 146056</v>
      </c>
      <c r="B47" s="102">
        <v>46056</v>
      </c>
      <c r="C47" s="135">
        <f>IF(BS_CONTROLE[[#This Row],[DATA]]="","",WEEKNUM(BS_CONTROLE[[#This Row],[DATA]]))</f>
        <v>6</v>
      </c>
      <c r="D47" s="104" t="s">
        <v>703</v>
      </c>
      <c r="E47" s="157">
        <v>40</v>
      </c>
      <c r="F47" s="126" t="s">
        <v>790</v>
      </c>
      <c r="G47" s="142" t="str">
        <f>IF(D47="","*",VLOOKUP(F47,BS_ATIVIDADE[],3,FALSE))</f>
        <v>EXPANSÃO</v>
      </c>
      <c r="H47" s="106" t="s">
        <v>679</v>
      </c>
      <c r="I47" s="106" t="s">
        <v>679</v>
      </c>
      <c r="J47" s="105">
        <v>70</v>
      </c>
      <c r="K47" s="105">
        <v>110.35</v>
      </c>
      <c r="L47" s="105"/>
      <c r="M47" s="127" t="s">
        <v>339</v>
      </c>
      <c r="N47" s="127" t="s">
        <v>340</v>
      </c>
      <c r="O47" s="106">
        <v>0.375</v>
      </c>
      <c r="P47" s="106">
        <v>8.3333333333333329E-2</v>
      </c>
      <c r="Q47" s="105">
        <v>624</v>
      </c>
      <c r="R47" s="10" t="str">
        <f>IFERROR(_xlfn.XLOOKUP(F47, BS_ATIVIDADE[ATIVIDADE],BS_ATIVIDADE[UNIDADE] ), "*")</f>
        <v>M</v>
      </c>
      <c r="S47" s="128" t="s">
        <v>8</v>
      </c>
      <c r="T47" s="128" t="s">
        <v>275</v>
      </c>
      <c r="U47" s="11" t="str" cm="1">
        <f t="array" ref="U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7" s="105" t="s">
        <v>706</v>
      </c>
      <c r="W47" s="151" t="s">
        <v>791</v>
      </c>
      <c r="X47" s="104" t="s">
        <v>421</v>
      </c>
      <c r="Y47" s="129" t="s">
        <v>424</v>
      </c>
      <c r="Z47" s="104"/>
      <c r="AA47" s="105" t="s">
        <v>679</v>
      </c>
      <c r="AB47" s="103"/>
      <c r="AC47" s="152"/>
      <c r="AD47" s="107"/>
      <c r="AE47" s="105"/>
      <c r="AF47" s="105"/>
      <c r="AG47" s="105"/>
      <c r="AH47" s="15"/>
      <c r="AI47" s="126" t="str">
        <f>IF(BS_CONTROLE[[#This Row],[Atividade]]=0, "-", BS_CONTROLE[[#This Row],[Atividade]])</f>
        <v>EXPANSÃO - ALÍVIO DE TENSÃO</v>
      </c>
      <c r="AJ47" s="9" t="str">
        <f>IF(BS_CONTROLE[[#This Row],[Atividade]]=0, "-", BS_CONTROLE[[#This Row],[Atividade]])</f>
        <v>EXPANSÃO - ALÍVIO DE TENSÃO</v>
      </c>
      <c r="AK47" s="31" t="str">
        <f>BS_CONTROLE[[#This Row],[Local - Partida]]</f>
        <v>-</v>
      </c>
      <c r="AL47" s="31" t="str">
        <f>BS_CONTROLE[[#This Row],[Local - Encerramento]]</f>
        <v>-</v>
      </c>
      <c r="AM47" s="105" t="str">
        <f>IF(BS_CONTROLE[[#This Row],[Entre - Estações]]=0, "-", BS_CONTROLE[[#This Row],[Entre - Estações]])</f>
        <v>ZCD</v>
      </c>
      <c r="AN47" s="105" t="str">
        <f>IF(BS_CONTROLE[[#This Row],[SB]]=0, "-", BS_CONTROLE[[#This Row],[SB]])</f>
        <v>109ZCD2</v>
      </c>
      <c r="AO47" s="105">
        <f>IF(BS_CONTROLE[[#This Row],[SUB]]=0, "-", BS_CONTROLE[[#This Row],[SUB]])</f>
        <v>70</v>
      </c>
      <c r="AP47" s="105">
        <f>BS_CONTROLE[[#This Row],[KM - Inicio]]</f>
        <v>110.35</v>
      </c>
      <c r="AQ47" s="105">
        <f>BS_CONTROLE[[#This Row],[KM - Inicio]]</f>
        <v>110.35</v>
      </c>
      <c r="AR47" s="108">
        <v>0</v>
      </c>
      <c r="AS47" s="108">
        <v>0</v>
      </c>
      <c r="AT47" s="108">
        <v>0</v>
      </c>
      <c r="AU47" s="136"/>
      <c r="AV47" s="136"/>
      <c r="AW47" s="14"/>
      <c r="AX47" s="14"/>
      <c r="AY47" s="162">
        <f t="shared" si="3"/>
        <v>0</v>
      </c>
      <c r="AZ47" s="153"/>
      <c r="BA47" s="109">
        <v>0</v>
      </c>
      <c r="BB47" s="10" t="str">
        <f>IFERROR(_xlfn.XLOOKUP(AI47, BS_ATIVIDADE[ATIVIDADE],BS_ATIVIDADE[UNIDADE] ), "*")</f>
        <v>M</v>
      </c>
      <c r="BC47" s="13" t="str" cm="1">
        <f t="array" ref="BC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7" s="13" t="str" cm="1">
        <f t="array" ref="BD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7" s="11" t="str" cm="1">
        <f t="array" ref="BE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7" s="150"/>
      <c r="BG47" s="16"/>
      <c r="BH47" s="17">
        <v>0</v>
      </c>
      <c r="BI47" s="17"/>
      <c r="BJ47" s="17" t="s">
        <v>789</v>
      </c>
      <c r="BK47" s="18" t="s">
        <v>789</v>
      </c>
      <c r="BL47" s="16"/>
      <c r="BM47" s="130" t="s">
        <v>447</v>
      </c>
      <c r="BN47" s="130" t="s">
        <v>471</v>
      </c>
      <c r="BO47" s="130" t="s">
        <v>471</v>
      </c>
      <c r="BP47" s="18" t="s">
        <v>789</v>
      </c>
      <c r="BQ47" s="12" t="str">
        <f t="shared" si="4"/>
        <v>Produção e Intervalo</v>
      </c>
      <c r="BR47" s="19">
        <f t="shared" si="5"/>
        <v>0</v>
      </c>
      <c r="BS47" s="19">
        <f t="shared" si="6"/>
        <v>0</v>
      </c>
      <c r="BT47" s="188" t="str">
        <f t="shared" si="7"/>
        <v>CondiçõesClimáticaChuva</v>
      </c>
    </row>
    <row r="48" spans="1:72" hidden="1">
      <c r="A48" s="47" t="str">
        <f t="shared" si="2"/>
        <v>KLECIO (TP-699)46056</v>
      </c>
      <c r="B48" s="102">
        <v>46056</v>
      </c>
      <c r="C48" s="135">
        <f>IF(BS_CONTROLE[[#This Row],[DATA]]="","",WEEKNUM(BS_CONTROLE[[#This Row],[DATA]]))</f>
        <v>6</v>
      </c>
      <c r="D48" s="104" t="s">
        <v>695</v>
      </c>
      <c r="E48" s="157"/>
      <c r="F48" s="126" t="s">
        <v>696</v>
      </c>
      <c r="G48" s="142" t="str">
        <f>IF(D48="","*",VLOOKUP(F48,BS_ATIVIDADE[],3,FALSE))</f>
        <v>SOLDA</v>
      </c>
      <c r="H48" s="106" t="s">
        <v>679</v>
      </c>
      <c r="I48" s="106" t="s">
        <v>679</v>
      </c>
      <c r="J48" s="105">
        <v>70</v>
      </c>
      <c r="K48" s="105">
        <v>87.3</v>
      </c>
      <c r="L48" s="105" t="s">
        <v>679</v>
      </c>
      <c r="M48" s="105" t="s">
        <v>792</v>
      </c>
      <c r="N48" s="150" t="s">
        <v>793</v>
      </c>
      <c r="O48" s="106">
        <v>0.375</v>
      </c>
      <c r="P48" s="106">
        <v>6.25E-2</v>
      </c>
      <c r="Q48" s="170">
        <v>1</v>
      </c>
      <c r="R48" s="10" t="str">
        <f>IFERROR(_xlfn.XLOOKUP(F48, BS_ATIVIDADE[ATIVIDADE],BS_ATIVIDADE[UNIDADE] ), "*")</f>
        <v>Nº DE SOLDA</v>
      </c>
      <c r="S48" s="128" t="str" cm="1">
        <f t="array" ref="S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8" s="128" t="str" cm="1">
        <f t="array" ref="T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8" s="11" t="str" cm="1">
        <f t="array" ref="U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8" s="151" t="s">
        <v>699</v>
      </c>
      <c r="W48" s="151" t="s">
        <v>700</v>
      </c>
      <c r="X48" s="104" t="s">
        <v>421</v>
      </c>
      <c r="Y48" s="129" t="s">
        <v>424</v>
      </c>
      <c r="Z48" s="104"/>
      <c r="AA48" s="105" t="s">
        <v>679</v>
      </c>
      <c r="AB48" s="126"/>
      <c r="AC48" s="126" t="s">
        <v>679</v>
      </c>
      <c r="AD48" s="107" t="s">
        <v>679</v>
      </c>
      <c r="AE48" s="105" t="s">
        <v>679</v>
      </c>
      <c r="AF48" s="105" t="s">
        <v>679</v>
      </c>
      <c r="AG48" s="105" t="s">
        <v>679</v>
      </c>
      <c r="AH48" s="15"/>
      <c r="AI48" s="126" t="str">
        <f>IF(BS_CONTROLE[[#This Row],[Atividade]]=0, "-", BS_CONTROLE[[#This Row],[Atividade]])</f>
        <v>PDM - SOLDA</v>
      </c>
      <c r="AJ48" s="9" t="str">
        <f>IF(BS_CONTROLE[[#This Row],[Atividade]]=0, "-", BS_CONTROLE[[#This Row],[Atividade]])</f>
        <v>PDM - SOLDA</v>
      </c>
      <c r="AK48" s="31" t="str">
        <f>BS_CONTROLE[[#This Row],[Local - Partida]]</f>
        <v>-</v>
      </c>
      <c r="AL48" s="31" t="str">
        <f>BS_CONTROLE[[#This Row],[Local - Encerramento]]</f>
        <v>-</v>
      </c>
      <c r="AM48" s="105" t="str">
        <f>IF(BS_CONTROLE[[#This Row],[Entre - Estações]]=0, "-", BS_CONTROLE[[#This Row],[Entre - Estações]])</f>
        <v>ZSW-2</v>
      </c>
      <c r="AN48" s="105" t="str">
        <f>IF(BS_CONTROLE[[#This Row],[SB]]=0, "-", BS_CONTROLE[[#This Row],[SB]])</f>
        <v>ZSWS</v>
      </c>
      <c r="AO48" s="105">
        <f>IF(BS_CONTROLE[[#This Row],[SUB]]=0, "-", BS_CONTROLE[[#This Row],[SUB]])</f>
        <v>70</v>
      </c>
      <c r="AP48" s="105">
        <f>BS_CONTROLE[[#This Row],[KM - Inicio]]</f>
        <v>87.3</v>
      </c>
      <c r="AQ48" s="105">
        <f>BS_CONTROLE[[#This Row],[KM - Inicio]]</f>
        <v>87.3</v>
      </c>
      <c r="AR48" s="108">
        <v>0.3840277777777778</v>
      </c>
      <c r="AS48" s="108">
        <v>0</v>
      </c>
      <c r="AT48" s="108">
        <v>0</v>
      </c>
      <c r="AU48" s="136"/>
      <c r="AV48" s="136"/>
      <c r="AW48" s="14"/>
      <c r="AX48" s="14"/>
      <c r="AY48" s="162">
        <f t="shared" si="3"/>
        <v>0</v>
      </c>
      <c r="AZ48" s="153"/>
      <c r="BA48" s="109">
        <v>0</v>
      </c>
      <c r="BB48" s="10" t="str">
        <f>IFERROR(_xlfn.XLOOKUP(AI48, BS_ATIVIDADE[ATIVIDADE],BS_ATIVIDADE[UNIDADE] ), "*")</f>
        <v>Nº DE SOLDA</v>
      </c>
      <c r="BC48" s="13" t="str" cm="1">
        <f t="array" ref="BC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8" s="13" t="str" cm="1">
        <f t="array" ref="BD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8" s="11" t="str" cm="1">
        <f t="array" ref="BE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8" s="150"/>
      <c r="BG48" s="16"/>
      <c r="BH48" s="17">
        <v>0</v>
      </c>
      <c r="BI48" s="17"/>
      <c r="BJ48" s="17" t="s">
        <v>794</v>
      </c>
      <c r="BK48" s="18" t="s">
        <v>794</v>
      </c>
      <c r="BL48" s="16"/>
      <c r="BM48" s="130" t="s">
        <v>440</v>
      </c>
      <c r="BN48" s="130" t="s">
        <v>469</v>
      </c>
      <c r="BO48" s="130" t="s">
        <v>451</v>
      </c>
      <c r="BP48" s="18" t="s">
        <v>794</v>
      </c>
      <c r="BQ48" s="12" t="str">
        <f t="shared" si="4"/>
        <v>Produção e Intervalo</v>
      </c>
      <c r="BR48" s="19">
        <f t="shared" si="5"/>
        <v>0</v>
      </c>
      <c r="BS48" s="19">
        <f t="shared" si="6"/>
        <v>0</v>
      </c>
      <c r="BT48" s="188" t="str">
        <f t="shared" si="7"/>
        <v>CCOCirculaçãoIntervaloOportunidade</v>
      </c>
    </row>
    <row r="49" spans="1:72" hidden="1">
      <c r="A49" s="47" t="str">
        <f t="shared" si="2"/>
        <v>V4846056</v>
      </c>
      <c r="B49" s="102">
        <v>46056</v>
      </c>
      <c r="C49" s="135">
        <f>IF(BS_CONTROLE[[#This Row],[DATA]]="","",WEEKNUM(BS_CONTROLE[[#This Row],[DATA]]))</f>
        <v>6</v>
      </c>
      <c r="D49" s="104" t="s">
        <v>677</v>
      </c>
      <c r="E49" s="157"/>
      <c r="F49" s="126" t="s">
        <v>687</v>
      </c>
      <c r="G49" s="142" t="str">
        <f>IF(D49="","*",VLOOKUP(F49,BS_ATIVIDADE[],3,FALSE))</f>
        <v>MECANIZAÇÃO - SOCADORA</v>
      </c>
      <c r="H49" s="106" t="s">
        <v>360</v>
      </c>
      <c r="I49" s="106" t="s">
        <v>360</v>
      </c>
      <c r="J49" s="105">
        <v>70</v>
      </c>
      <c r="K49" s="105">
        <v>82.5</v>
      </c>
      <c r="L49" s="105">
        <v>87</v>
      </c>
      <c r="M49" s="105" t="str" cm="1">
        <f t="array" ref="M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49" s="150" t="str" cm="1">
        <f t="array" ref="N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49" s="106">
        <v>0.35416666666666669</v>
      </c>
      <c r="P49" s="106">
        <v>8.3333333333333329E-2</v>
      </c>
      <c r="Q49" s="170">
        <v>510</v>
      </c>
      <c r="R49" s="10" t="str">
        <f>IFERROR(_xlfn.XLOOKUP(F49, BS_ATIVIDADE[ATIVIDADE],BS_ATIVIDADE[UNIDADE] ), "*")</f>
        <v>M</v>
      </c>
      <c r="S49" s="128" t="str" cm="1">
        <f t="array" ref="S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9" s="128" t="str" cm="1">
        <f t="array" ref="T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9" s="11" t="str" cm="1">
        <f t="array" ref="U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9" s="151" t="s">
        <v>682</v>
      </c>
      <c r="W49" s="151" t="s">
        <v>688</v>
      </c>
      <c r="X49" s="104" t="s">
        <v>421</v>
      </c>
      <c r="Y49" s="129" t="s">
        <v>424</v>
      </c>
      <c r="Z49" s="104"/>
      <c r="AA49" s="105">
        <v>1</v>
      </c>
      <c r="AB49" s="126" t="s">
        <v>412</v>
      </c>
      <c r="AC49" s="126" t="s">
        <v>679</v>
      </c>
      <c r="AD49" s="107">
        <v>0.29166666666666669</v>
      </c>
      <c r="AE49" s="105">
        <v>6249</v>
      </c>
      <c r="AF49" s="105" t="s">
        <v>679</v>
      </c>
      <c r="AG49" s="105" t="s">
        <v>679</v>
      </c>
      <c r="AH49" s="15"/>
      <c r="AI49" s="126" t="str">
        <f>IF(BS_CONTROLE[[#This Row],[Atividade]]=0, "-", BS_CONTROLE[[#This Row],[Atividade]])</f>
        <v>MECANIZAÇÃO - SOCADORA</v>
      </c>
      <c r="AJ49" s="9" t="str">
        <f>IF(BS_CONTROLE[[#This Row],[Atividade]]=0, "-", BS_CONTROLE[[#This Row],[Atividade]])</f>
        <v>MECANIZAÇÃO - SOCADORA</v>
      </c>
      <c r="AK49" s="31" t="str">
        <f>BS_CONTROLE[[#This Row],[Local - Partida]]</f>
        <v>ZAC2</v>
      </c>
      <c r="AL49" s="31" t="str">
        <f>BS_CONTROLE[[#This Row],[Local - Encerramento]]</f>
        <v>ZAC2</v>
      </c>
      <c r="AM49" s="105" t="str">
        <f>IF(BS_CONTROLE[[#This Row],[Entre - Estações]]=0, "-", BS_CONTROLE[[#This Row],[Entre - Estações]])</f>
        <v>ZAC-ZSW</v>
      </c>
      <c r="AN49" s="105" t="str">
        <f>IF(BS_CONTROLE[[#This Row],[SB]]=0, "-", BS_CONTROLE[[#This Row],[SB]])</f>
        <v>ZACZSW</v>
      </c>
      <c r="AO49" s="105">
        <f>IF(BS_CONTROLE[[#This Row],[SUB]]=0, "-", BS_CONTROLE[[#This Row],[SUB]])</f>
        <v>70</v>
      </c>
      <c r="AP49" s="105">
        <f>BS_CONTROLE[[#This Row],[KM - Inicio]]</f>
        <v>82.5</v>
      </c>
      <c r="AQ49" s="105">
        <f>BS_CONTROLE[[#This Row],[KM - Inicio]]</f>
        <v>82.5</v>
      </c>
      <c r="AR49" s="108">
        <v>0.33263888888888887</v>
      </c>
      <c r="AS49" s="108">
        <v>0</v>
      </c>
      <c r="AT49" s="108">
        <v>0</v>
      </c>
      <c r="AU49" s="136"/>
      <c r="AV49" s="136"/>
      <c r="AW49" s="14"/>
      <c r="AX49" s="14"/>
      <c r="AY49" s="162">
        <f t="shared" si="3"/>
        <v>0</v>
      </c>
      <c r="AZ49" s="153"/>
      <c r="BA49" s="109">
        <v>0</v>
      </c>
      <c r="BB49" s="10" t="str">
        <f>IFERROR(_xlfn.XLOOKUP(AI49, BS_ATIVIDADE[ATIVIDADE],BS_ATIVIDADE[UNIDADE] ), "*")</f>
        <v>M</v>
      </c>
      <c r="BC49" s="13" t="str" cm="1">
        <f t="array" ref="BC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9" s="13" t="str" cm="1">
        <f t="array" ref="BD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9" s="11" t="str" cm="1">
        <f t="array" ref="BE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9" s="150"/>
      <c r="BG49" s="16"/>
      <c r="BH49" s="17">
        <v>0</v>
      </c>
      <c r="BI49" s="17"/>
      <c r="BJ49" s="17" t="s">
        <v>795</v>
      </c>
      <c r="BK49" s="18" t="s">
        <v>795</v>
      </c>
      <c r="BL49" s="16"/>
      <c r="BM49" s="130" t="s">
        <v>440</v>
      </c>
      <c r="BN49" s="130" t="s">
        <v>469</v>
      </c>
      <c r="BO49" s="130" t="s">
        <v>451</v>
      </c>
      <c r="BP49" s="18" t="s">
        <v>795</v>
      </c>
      <c r="BQ49" s="12" t="str">
        <f t="shared" si="4"/>
        <v>Produção e Intervalo</v>
      </c>
      <c r="BR49" s="19">
        <f t="shared" si="5"/>
        <v>0</v>
      </c>
      <c r="BS49" s="19">
        <f t="shared" si="6"/>
        <v>0</v>
      </c>
      <c r="BT49" s="188" t="str">
        <f t="shared" si="7"/>
        <v>CCOCirculaçãoIntervaloOportunidade</v>
      </c>
    </row>
    <row r="50" spans="1:72" hidden="1">
      <c r="A50" s="47" t="str">
        <f t="shared" si="2"/>
        <v>W58</v>
      </c>
      <c r="B50" s="102"/>
      <c r="C50" s="135" t="str">
        <f>IF(BS_CONTROLE[[#This Row],[DATA]]="","",WEEKNUM(BS_CONTROLE[[#This Row],[DATA]]))</f>
        <v/>
      </c>
      <c r="D50" s="104" t="s">
        <v>712</v>
      </c>
      <c r="E50" s="157"/>
      <c r="F50" s="126" t="s">
        <v>713</v>
      </c>
      <c r="G50" s="142" t="str">
        <f>IF(D50="","*",VLOOKUP(F50,BS_ATIVIDADE[],3,FALSE))</f>
        <v>DORMENTE - DESCARGA</v>
      </c>
      <c r="H50" s="105">
        <v>106109</v>
      </c>
      <c r="I50" s="105">
        <v>106109</v>
      </c>
      <c r="J50" s="105">
        <v>68</v>
      </c>
      <c r="K50" s="105">
        <v>54.5</v>
      </c>
      <c r="L50" s="105">
        <v>54</v>
      </c>
      <c r="M50" s="105" t="str" cm="1">
        <f t="array" ref="M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50" s="150" t="str" cm="1">
        <f t="array" ref="N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ZBM2</v>
      </c>
      <c r="O50" s="106">
        <v>0.35416666666666669</v>
      </c>
      <c r="P50" s="106">
        <v>4.1666666666666664E-2</v>
      </c>
      <c r="Q50" s="170">
        <v>300</v>
      </c>
      <c r="R50" s="10" t="str">
        <f>IFERROR(_xlfn.XLOOKUP(F50, BS_ATIVIDADE[ATIVIDADE],BS_ATIVIDADE[UNIDADE] ), "*")</f>
        <v>Nº DE DORMENTES</v>
      </c>
      <c r="S50" s="128" t="str" cm="1">
        <f t="array" ref="S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0" s="128" t="str" cm="1">
        <f t="array" ref="T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50" s="11" t="str" cm="1">
        <f t="array" ref="U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50" s="151" t="s">
        <v>714</v>
      </c>
      <c r="W50" s="151" t="s">
        <v>715</v>
      </c>
      <c r="X50" s="104" t="s">
        <v>421</v>
      </c>
      <c r="Y50" s="129" t="s">
        <v>424</v>
      </c>
      <c r="Z50" s="104"/>
      <c r="AA50" s="105">
        <v>2</v>
      </c>
      <c r="AB50" s="126" t="s">
        <v>423</v>
      </c>
      <c r="AC50" s="126" t="s">
        <v>679</v>
      </c>
      <c r="AD50" s="107">
        <v>0.29166666666666669</v>
      </c>
      <c r="AE50" s="105">
        <v>9341</v>
      </c>
      <c r="AF50" s="105" t="s">
        <v>679</v>
      </c>
      <c r="AG50" s="105" t="s">
        <v>679</v>
      </c>
      <c r="AH50" s="15"/>
      <c r="AI50" s="126" t="str">
        <f>IF(BS_CONTROLE[[#This Row],[Atividade]]=0, "-", BS_CONTROLE[[#This Row],[Atividade]])</f>
        <v>PDM - DESCARGA - DORMENTE</v>
      </c>
      <c r="AJ50" s="9" t="str">
        <f>IF(BS_CONTROLE[[#This Row],[Atividade]]=0, "-", BS_CONTROLE[[#This Row],[Atividade]])</f>
        <v>PDM - DESCARGA - DORMENTE</v>
      </c>
      <c r="AK50" s="31">
        <f>BS_CONTROLE[[#This Row],[Local - Partida]]</f>
        <v>106109</v>
      </c>
      <c r="AL50" s="31">
        <f>BS_CONTROLE[[#This Row],[Local - Encerramento]]</f>
        <v>106109</v>
      </c>
      <c r="AM50" s="105" t="str">
        <f>IF(BS_CONTROLE[[#This Row],[Entre - Estações]]=0, "-", BS_CONTROLE[[#This Row],[Entre - Estações]])</f>
        <v>ZBM</v>
      </c>
      <c r="AN50" s="105" t="str">
        <f>IF(BS_CONTROLE[[#This Row],[SB]]=0, "-", BS_CONTROLE[[#This Row],[SB]])</f>
        <v>ZBM2</v>
      </c>
      <c r="AO50" s="105">
        <f>IF(BS_CONTROLE[[#This Row],[SUB]]=0, "-", BS_CONTROLE[[#This Row],[SUB]])</f>
        <v>68</v>
      </c>
      <c r="AP50" s="105">
        <f>BS_CONTROLE[[#This Row],[KM - Inicio]]</f>
        <v>54.5</v>
      </c>
      <c r="AQ50" s="105">
        <f>BS_CONTROLE[[#This Row],[KM - Inicio]]</f>
        <v>54.5</v>
      </c>
      <c r="AR50" s="108"/>
      <c r="AS50" s="108"/>
      <c r="AT50" s="108"/>
      <c r="AU50" s="136"/>
      <c r="AV50" s="136"/>
      <c r="AW50" s="14"/>
      <c r="AX50" s="14"/>
      <c r="AY50" s="162">
        <f t="shared" si="3"/>
        <v>0</v>
      </c>
      <c r="AZ50" s="153"/>
      <c r="BA50" s="109"/>
      <c r="BB50" s="10" t="str">
        <f>IFERROR(_xlfn.XLOOKUP(AI50, BS_ATIVIDADE[ATIVIDADE],BS_ATIVIDADE[UNIDADE] ), "*")</f>
        <v>Nº DE DORMENTES</v>
      </c>
      <c r="BC50" s="13" t="str" cm="1">
        <f t="array" ref="BC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0" s="13" t="str" cm="1">
        <f t="array" ref="BD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50" s="11" t="str" cm="1">
        <f t="array" ref="BE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50" s="150"/>
      <c r="BG50" s="16"/>
      <c r="BH50" s="17"/>
      <c r="BI50" s="17"/>
      <c r="BJ50" s="17" t="s">
        <v>796</v>
      </c>
      <c r="BK50" s="18"/>
      <c r="BL50" s="16"/>
      <c r="BM50" s="130"/>
      <c r="BN50" s="130"/>
      <c r="BO50" s="130"/>
      <c r="BP50" s="18"/>
      <c r="BQ50" s="12" t="str">
        <f t="shared" si="4"/>
        <v>Aderente</v>
      </c>
      <c r="BR50" s="19" t="str">
        <f t="shared" si="5"/>
        <v>*</v>
      </c>
      <c r="BS50" s="19" t="str">
        <f t="shared" si="6"/>
        <v>*</v>
      </c>
      <c r="BT50" s="188" t="str">
        <f t="shared" si="7"/>
        <v/>
      </c>
    </row>
    <row r="51" spans="1:72" hidden="1">
      <c r="A51" s="47" t="str">
        <f t="shared" si="2"/>
        <v>W5846056</v>
      </c>
      <c r="B51" s="102">
        <v>46056</v>
      </c>
      <c r="C51" s="135">
        <f>IF(BS_CONTROLE[[#This Row],[DATA]]="","",WEEKNUM(BS_CONTROLE[[#This Row],[DATA]]))</f>
        <v>6</v>
      </c>
      <c r="D51" s="104" t="s">
        <v>712</v>
      </c>
      <c r="E51" s="157"/>
      <c r="F51" s="126" t="s">
        <v>717</v>
      </c>
      <c r="G51" s="142" t="str">
        <f>IF(D51="","*",VLOOKUP(F51,BS_ATIVIDADE[],3,FALSE))</f>
        <v>OUTROS</v>
      </c>
      <c r="H51" s="105">
        <v>106109</v>
      </c>
      <c r="I51" s="105">
        <v>106109</v>
      </c>
      <c r="J51" s="105">
        <v>68</v>
      </c>
      <c r="K51" s="105">
        <v>57</v>
      </c>
      <c r="L51" s="105">
        <v>53</v>
      </c>
      <c r="M51" s="105" t="str" cm="1">
        <f t="array" ref="M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51" s="150" t="str" cm="1">
        <f t="array" ref="N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51" s="106" t="s">
        <v>679</v>
      </c>
      <c r="P51" s="106">
        <v>4.1666666666666664E-2</v>
      </c>
      <c r="Q51" s="170">
        <v>100</v>
      </c>
      <c r="R51" s="10" t="str">
        <f>IFERROR(_xlfn.XLOOKUP(F51, BS_ATIVIDADE[ATIVIDADE],BS_ATIVIDADE[UNIDADE] ), "*")</f>
        <v>Nº DE PEÇAS</v>
      </c>
      <c r="S51" s="128" t="str" cm="1">
        <f t="array" ref="S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1" s="128" t="str" cm="1">
        <f t="array" ref="T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51" s="11" t="str" cm="1">
        <f t="array" ref="U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51" s="151" t="s">
        <v>714</v>
      </c>
      <c r="W51" s="151" t="s">
        <v>718</v>
      </c>
      <c r="X51" s="104" t="s">
        <v>421</v>
      </c>
      <c r="Y51" s="129" t="s">
        <v>424</v>
      </c>
      <c r="Z51" s="104"/>
      <c r="AA51" s="105">
        <v>1</v>
      </c>
      <c r="AB51" s="126" t="s">
        <v>412</v>
      </c>
      <c r="AC51" s="126" t="s">
        <v>679</v>
      </c>
      <c r="AD51" s="107">
        <v>0.29166666666666669</v>
      </c>
      <c r="AE51" s="105">
        <v>9341</v>
      </c>
      <c r="AF51" s="105" t="s">
        <v>679</v>
      </c>
      <c r="AG51" s="105" t="s">
        <v>679</v>
      </c>
      <c r="AH51" s="15"/>
      <c r="AI51" s="126" t="str">
        <f>IF(BS_CONTROLE[[#This Row],[Atividade]]=0, "-", BS_CONTROLE[[#This Row],[Atividade]])</f>
        <v>RECOLHIMENTO DE DORMENTE</v>
      </c>
      <c r="AJ51" s="9" t="str">
        <f>IF(BS_CONTROLE[[#This Row],[Atividade]]=0, "-", BS_CONTROLE[[#This Row],[Atividade]])</f>
        <v>RECOLHIMENTO DE DORMENTE</v>
      </c>
      <c r="AK51" s="31">
        <f>BS_CONTROLE[[#This Row],[Local - Partida]]</f>
        <v>106109</v>
      </c>
      <c r="AL51" s="31">
        <f>BS_CONTROLE[[#This Row],[Local - Encerramento]]</f>
        <v>106109</v>
      </c>
      <c r="AM51" s="105" t="str">
        <f>IF(BS_CONTROLE[[#This Row],[Entre - Estações]]=0, "-", BS_CONTROLE[[#This Row],[Entre - Estações]])</f>
        <v>ZBM-ZHO</v>
      </c>
      <c r="AN51" s="105" t="str">
        <f>IF(BS_CONTROLE[[#This Row],[SB]]=0, "-", BS_CONTROLE[[#This Row],[SB]])</f>
        <v>K57ZHO</v>
      </c>
      <c r="AO51" s="105">
        <f>IF(BS_CONTROLE[[#This Row],[SUB]]=0, "-", BS_CONTROLE[[#This Row],[SUB]])</f>
        <v>68</v>
      </c>
      <c r="AP51" s="105">
        <f>BS_CONTROLE[[#This Row],[KM - Inicio]]</f>
        <v>57</v>
      </c>
      <c r="AQ51" s="105">
        <f>BS_CONTROLE[[#This Row],[KM - Inicio]]</f>
        <v>57</v>
      </c>
      <c r="AR51" s="108">
        <v>0.34166666666666667</v>
      </c>
      <c r="AS51" s="108">
        <v>0</v>
      </c>
      <c r="AT51" s="108">
        <v>0</v>
      </c>
      <c r="AU51" s="136"/>
      <c r="AV51" s="136"/>
      <c r="AW51" s="14"/>
      <c r="AX51" s="14"/>
      <c r="AY51" s="162">
        <f t="shared" si="3"/>
        <v>0</v>
      </c>
      <c r="AZ51" s="153"/>
      <c r="BA51" s="109">
        <v>0</v>
      </c>
      <c r="BB51" s="10" t="str">
        <f>IFERROR(_xlfn.XLOOKUP(AI51, BS_ATIVIDADE[ATIVIDADE],BS_ATIVIDADE[UNIDADE] ), "*")</f>
        <v>Nº DE PEÇAS</v>
      </c>
      <c r="BC51" s="13" t="str" cm="1">
        <f t="array" ref="BC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1" s="13" t="str" cm="1">
        <f t="array" ref="BD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51" s="11" t="str" cm="1">
        <f t="array" ref="BE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51" s="150"/>
      <c r="BG51" s="16"/>
      <c r="BH51" s="17">
        <v>0</v>
      </c>
      <c r="BI51" s="17"/>
      <c r="BJ51" s="17" t="s">
        <v>797</v>
      </c>
      <c r="BK51" s="18" t="s">
        <v>797</v>
      </c>
      <c r="BL51" s="16"/>
      <c r="BM51" s="130" t="s">
        <v>440</v>
      </c>
      <c r="BN51" s="130" t="s">
        <v>469</v>
      </c>
      <c r="BO51" s="130" t="s">
        <v>451</v>
      </c>
      <c r="BP51" s="18" t="s">
        <v>797</v>
      </c>
      <c r="BQ51" s="12" t="str">
        <f t="shared" si="4"/>
        <v>Produção e Intervalo</v>
      </c>
      <c r="BR51" s="19">
        <f t="shared" si="5"/>
        <v>0</v>
      </c>
      <c r="BS51" s="19">
        <f t="shared" si="6"/>
        <v>0</v>
      </c>
      <c r="BT51" s="188" t="str">
        <f t="shared" si="7"/>
        <v>CCOCirculaçãoIntervaloOportunidade</v>
      </c>
    </row>
    <row r="52" spans="1:72" hidden="1">
      <c r="A52" s="47" t="str">
        <f t="shared" si="2"/>
        <v/>
      </c>
      <c r="B52" s="102"/>
      <c r="C52" s="135" t="str">
        <f>IF(BS_CONTROLE[[#This Row],[DATA]]="","",WEEKNUM(BS_CONTROLE[[#This Row],[DATA]]))</f>
        <v/>
      </c>
      <c r="D52" s="104"/>
      <c r="E52" s="157">
        <v>46</v>
      </c>
      <c r="F52" s="126"/>
      <c r="G52" s="142" t="str">
        <f>IF(D52="","*",VLOOKUP(F52,BS_ATIVIDADE[],3,FALSE))</f>
        <v>*</v>
      </c>
      <c r="H52" s="106"/>
      <c r="I52" s="106"/>
      <c r="J52" s="105"/>
      <c r="K52" s="105"/>
      <c r="L52" s="105"/>
      <c r="M52" s="127" t="str" cm="1">
        <f t="array" ref="M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" s="127" t="str" cm="1">
        <f t="array" ref="N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" s="106"/>
      <c r="P52" s="106"/>
      <c r="Q52" s="105"/>
      <c r="R52" s="10" t="str">
        <f>IFERROR(_xlfn.XLOOKUP(F52, BS_ATIVIDADE[ATIVIDADE],BS_ATIVIDADE[UNIDADE] ), "*")</f>
        <v>*</v>
      </c>
      <c r="S52" s="128" t="str" cm="1">
        <f t="array" ref="S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" s="128" t="str" cm="1">
        <f t="array" ref="T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" s="11" t="str" cm="1">
        <f t="array" ref="U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" s="105"/>
      <c r="W52" s="151"/>
      <c r="X52" s="104"/>
      <c r="Y52" s="129"/>
      <c r="Z52" s="104"/>
      <c r="AA52" s="105"/>
      <c r="AB52" s="103"/>
      <c r="AC52" s="152"/>
      <c r="AD52" s="107"/>
      <c r="AE52" s="105"/>
      <c r="AF52" s="105"/>
      <c r="AG52" s="105"/>
      <c r="AH52" s="15"/>
      <c r="AI52" s="126" t="str">
        <f>IF(BS_CONTROLE[[#This Row],[Atividade]]=0, "-", BS_CONTROLE[[#This Row],[Atividade]])</f>
        <v>-</v>
      </c>
      <c r="AJ52" s="9" t="str">
        <f>IF(BS_CONTROLE[[#This Row],[Atividade]]=0, "-", BS_CONTROLE[[#This Row],[Atividade]])</f>
        <v>-</v>
      </c>
      <c r="AK52" s="31">
        <f>BS_CONTROLE[[#This Row],[Local - Partida]]</f>
        <v>0</v>
      </c>
      <c r="AL52" s="31">
        <f>BS_CONTROLE[[#This Row],[Local - Encerramento]]</f>
        <v>0</v>
      </c>
      <c r="AM52" s="105" t="str">
        <f>IF(BS_CONTROLE[[#This Row],[Entre - Estações]]=0, "-", BS_CONTROLE[[#This Row],[Entre - Estações]])</f>
        <v>-</v>
      </c>
      <c r="AN52" s="105" t="str">
        <f>IF(BS_CONTROLE[[#This Row],[SB]]=0, "-", BS_CONTROLE[[#This Row],[SB]])</f>
        <v>-</v>
      </c>
      <c r="AO52" s="105" t="str">
        <f>IF(BS_CONTROLE[[#This Row],[SUB]]=0, "-", BS_CONTROLE[[#This Row],[SUB]])</f>
        <v>-</v>
      </c>
      <c r="AP52" s="105">
        <f>BS_CONTROLE[[#This Row],[KM - Inicio]]</f>
        <v>0</v>
      </c>
      <c r="AQ52" s="105">
        <f>BS_CONTROLE[[#This Row],[KM - Inicio]]</f>
        <v>0</v>
      </c>
      <c r="AR52" s="108"/>
      <c r="AS52" s="108"/>
      <c r="AT52" s="108"/>
      <c r="AU52" s="136"/>
      <c r="AV52" s="136"/>
      <c r="AW52" s="14"/>
      <c r="AX52" s="14"/>
      <c r="AY52" s="162" t="str">
        <f t="shared" si="3"/>
        <v>*</v>
      </c>
      <c r="AZ52" s="153"/>
      <c r="BA52" s="109"/>
      <c r="BB52" s="10" t="str">
        <f>IFERROR(_xlfn.XLOOKUP(AI52, BS_ATIVIDADE[ATIVIDADE],BS_ATIVIDADE[UNIDADE] ), "*")</f>
        <v>*</v>
      </c>
      <c r="BC52" s="13" t="str" cm="1">
        <f t="array" ref="BC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" s="13" t="str" cm="1">
        <f t="array" ref="BD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" s="11" t="str" cm="1">
        <f t="array" ref="BE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" s="150"/>
      <c r="BG52" s="16"/>
      <c r="BH52" s="17"/>
      <c r="BI52" s="17"/>
      <c r="BJ52" s="17"/>
      <c r="BK52" s="18"/>
      <c r="BL52" s="16"/>
      <c r="BM52" s="130"/>
      <c r="BN52" s="130"/>
      <c r="BO52" s="130"/>
      <c r="BP52" s="18"/>
      <c r="BQ52" s="12" t="str">
        <f t="shared" si="4"/>
        <v>Aderente</v>
      </c>
      <c r="BR52" s="19" t="str">
        <f t="shared" si="5"/>
        <v>*</v>
      </c>
      <c r="BS52" s="19" t="str">
        <f t="shared" si="6"/>
        <v>*</v>
      </c>
      <c r="BT52" s="188" t="str">
        <f t="shared" si="7"/>
        <v/>
      </c>
    </row>
    <row r="53" spans="1:72" hidden="1">
      <c r="A53" s="47" t="str">
        <f t="shared" si="2"/>
        <v>V4246056</v>
      </c>
      <c r="B53" s="102">
        <v>46056</v>
      </c>
      <c r="C53" s="135">
        <f>IF(BS_CONTROLE[[#This Row],[DATA]]="","",WEEKNUM(BS_CONTROLE[[#This Row],[DATA]]))</f>
        <v>6</v>
      </c>
      <c r="D53" s="169" t="s">
        <v>686</v>
      </c>
      <c r="E53" s="157"/>
      <c r="F53" s="126" t="s">
        <v>687</v>
      </c>
      <c r="G53" s="142" t="str">
        <f>IF(D53="","*",VLOOKUP(F53,BS_ATIVIDADE[],3,FALSE))</f>
        <v>MECANIZAÇÃO - SOCADORA</v>
      </c>
      <c r="H53" s="105" t="s">
        <v>104</v>
      </c>
      <c r="I53" s="105" t="s">
        <v>104</v>
      </c>
      <c r="J53" s="105">
        <v>56</v>
      </c>
      <c r="K53" s="105">
        <v>206</v>
      </c>
      <c r="L53" s="105">
        <v>204</v>
      </c>
      <c r="M53" s="105" t="str" cm="1">
        <f t="array" ref="M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53" s="150" t="str" cm="1">
        <f t="array" ref="N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53" s="106">
        <v>0.35416666666666669</v>
      </c>
      <c r="P53" s="106">
        <v>8.3333333333333329E-2</v>
      </c>
      <c r="Q53" s="170">
        <v>400</v>
      </c>
      <c r="R53" s="10" t="str">
        <f>IFERROR(_xlfn.XLOOKUP(F53, BS_ATIVIDADE[ATIVIDADE],BS_ATIVIDADE[UNIDADE] ), "*")</f>
        <v>M</v>
      </c>
      <c r="S53" s="128" t="str" cm="1">
        <f t="array" ref="S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3" s="128" t="str" cm="1">
        <f t="array" ref="T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3" s="11" t="str" cm="1">
        <f t="array" ref="U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3" s="151" t="s">
        <v>682</v>
      </c>
      <c r="W53" s="151" t="s">
        <v>688</v>
      </c>
      <c r="X53" s="104" t="s">
        <v>421</v>
      </c>
      <c r="Y53" s="129" t="s">
        <v>424</v>
      </c>
      <c r="Z53" s="104"/>
      <c r="AA53" s="105"/>
      <c r="AB53" s="103"/>
      <c r="AC53" s="152"/>
      <c r="AD53" s="107"/>
      <c r="AE53" s="105"/>
      <c r="AF53" s="105"/>
      <c r="AG53" s="105"/>
      <c r="AH53" s="15"/>
      <c r="AI53" s="126" t="str">
        <f>IF(BS_CONTROLE[[#This Row],[Atividade]]=0, "-", BS_CONTROLE[[#This Row],[Atividade]])</f>
        <v>MECANIZAÇÃO - SOCADORA</v>
      </c>
      <c r="AJ53" s="9" t="str">
        <f>IF(BS_CONTROLE[[#This Row],[Atividade]]=0, "-", BS_CONTROLE[[#This Row],[Atividade]])</f>
        <v>MECANIZAÇÃO - SOCADORA</v>
      </c>
      <c r="AK53" s="31" t="str">
        <f>BS_CONTROLE[[#This Row],[Local - Partida]]</f>
        <v>ZYU1</v>
      </c>
      <c r="AL53" s="31" t="str">
        <f>BS_CONTROLE[[#This Row],[Local - Encerramento]]</f>
        <v>ZYU1</v>
      </c>
      <c r="AM53" s="105" t="str">
        <f>IF(BS_CONTROLE[[#This Row],[Entre - Estações]]=0, "-", BS_CONTROLE[[#This Row],[Entre - Estações]])</f>
        <v>ZYU-ZST</v>
      </c>
      <c r="AN53" s="105" t="str">
        <f>IF(BS_CONTROLE[[#This Row],[SB]]=0, "-", BS_CONTROLE[[#This Row],[SB]])</f>
        <v>ZYU206</v>
      </c>
      <c r="AO53" s="105">
        <f>IF(BS_CONTROLE[[#This Row],[SUB]]=0, "-", BS_CONTROLE[[#This Row],[SUB]])</f>
        <v>56</v>
      </c>
      <c r="AP53" s="105">
        <f>BS_CONTROLE[[#This Row],[KM - Inicio]]</f>
        <v>206</v>
      </c>
      <c r="AQ53" s="105">
        <f>BS_CONTROLE[[#This Row],[KM - Inicio]]</f>
        <v>206</v>
      </c>
      <c r="AR53" s="108">
        <v>0.32500000000000001</v>
      </c>
      <c r="AS53" s="108">
        <v>0</v>
      </c>
      <c r="AT53" s="108">
        <v>0</v>
      </c>
      <c r="AU53" s="136"/>
      <c r="AV53" s="136"/>
      <c r="AW53" s="14"/>
      <c r="AX53" s="14"/>
      <c r="AY53" s="162">
        <f t="shared" si="3"/>
        <v>0</v>
      </c>
      <c r="AZ53" s="153"/>
      <c r="BA53" s="109">
        <v>0</v>
      </c>
      <c r="BB53" s="10" t="str">
        <f>IFERROR(_xlfn.XLOOKUP(AI53, BS_ATIVIDADE[ATIVIDADE],BS_ATIVIDADE[UNIDADE] ), "*")</f>
        <v>M</v>
      </c>
      <c r="BC53" s="13" t="str" cm="1">
        <f t="array" ref="BC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3" s="13" t="str" cm="1">
        <f t="array" ref="BD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3" s="11" t="str" cm="1">
        <f t="array" ref="BE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3" s="150"/>
      <c r="BG53" s="16"/>
      <c r="BH53" s="17">
        <v>0</v>
      </c>
      <c r="BI53" s="17"/>
      <c r="BJ53" s="17" t="s">
        <v>798</v>
      </c>
      <c r="BK53" s="18" t="s">
        <v>798</v>
      </c>
      <c r="BL53" s="16"/>
      <c r="BM53" s="130" t="s">
        <v>440</v>
      </c>
      <c r="BN53" s="130" t="s">
        <v>469</v>
      </c>
      <c r="BO53" s="130" t="s">
        <v>451</v>
      </c>
      <c r="BP53" s="18" t="s">
        <v>798</v>
      </c>
      <c r="BQ53" s="12" t="str">
        <f t="shared" si="4"/>
        <v>Produção e Intervalo</v>
      </c>
      <c r="BR53" s="19">
        <f t="shared" si="5"/>
        <v>0</v>
      </c>
      <c r="BS53" s="19">
        <f t="shared" si="6"/>
        <v>0</v>
      </c>
      <c r="BT53" s="188" t="str">
        <f t="shared" si="7"/>
        <v>CCOCirculaçãoIntervaloOportunidade</v>
      </c>
    </row>
    <row r="54" spans="1:72" hidden="1">
      <c r="A54" s="47" t="str">
        <f t="shared" si="2"/>
        <v>EDSON (TP-780)46056</v>
      </c>
      <c r="B54" s="102">
        <v>46056</v>
      </c>
      <c r="C54" s="135">
        <f>IF(BS_CONTROLE[[#This Row],[DATA]]="","",WEEKNUM(BS_CONTROLE[[#This Row],[DATA]]))</f>
        <v>6</v>
      </c>
      <c r="D54" s="169" t="s">
        <v>720</v>
      </c>
      <c r="E54" s="157"/>
      <c r="F54" s="126" t="s">
        <v>721</v>
      </c>
      <c r="G54" s="142" t="str">
        <f>IF(D54="","*",VLOOKUP(F54,BS_ATIVIDADE[],3,FALSE))</f>
        <v>DORMENTE - SUBSTITUIÇÂO</v>
      </c>
      <c r="H54" s="105" t="s">
        <v>679</v>
      </c>
      <c r="I54" s="105" t="s">
        <v>679</v>
      </c>
      <c r="J54" s="105">
        <v>56</v>
      </c>
      <c r="K54" s="105">
        <v>205</v>
      </c>
      <c r="L54" s="105" t="s">
        <v>679</v>
      </c>
      <c r="M54" s="105" t="str" cm="1">
        <f t="array" ref="M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54" s="150" t="str" cm="1">
        <f t="array" ref="N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54" s="106">
        <v>0.375</v>
      </c>
      <c r="P54" s="106">
        <v>8.3333333333333329E-2</v>
      </c>
      <c r="Q54" s="170">
        <v>40</v>
      </c>
      <c r="R54" s="10" t="str">
        <f>IFERROR(_xlfn.XLOOKUP(F54, BS_ATIVIDADE[ATIVIDADE],BS_ATIVIDADE[UNIDADE] ), "*")</f>
        <v>Nº DE DORMENTES</v>
      </c>
      <c r="S54" s="128" t="str" cm="1">
        <f t="array" ref="S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4" s="128" t="str" cm="1">
        <f t="array" ref="T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4" s="11" t="str" cm="1">
        <f t="array" ref="U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4" s="105" t="s">
        <v>722</v>
      </c>
      <c r="W54" s="151" t="s">
        <v>799</v>
      </c>
      <c r="X54" s="104" t="s">
        <v>421</v>
      </c>
      <c r="Y54" s="129" t="s">
        <v>424</v>
      </c>
      <c r="Z54" s="104"/>
      <c r="AA54" s="105">
        <v>1</v>
      </c>
      <c r="AB54" s="126" t="s">
        <v>412</v>
      </c>
      <c r="AC54" s="126" t="s">
        <v>679</v>
      </c>
      <c r="AD54" s="107">
        <v>0.29166666666666669</v>
      </c>
      <c r="AE54" s="105">
        <v>6242</v>
      </c>
      <c r="AF54" s="105" t="s">
        <v>679</v>
      </c>
      <c r="AG54" s="105" t="s">
        <v>679</v>
      </c>
      <c r="AH54" s="15"/>
      <c r="AI54" s="126" t="str">
        <f>IF(BS_CONTROLE[[#This Row],[Atividade]]=0, "-", BS_CONTROLE[[#This Row],[Atividade]])</f>
        <v>PDM - SUBSTITUIÇÃO - DORMENTE</v>
      </c>
      <c r="AJ54" s="9" t="str">
        <f>IF(BS_CONTROLE[[#This Row],[Atividade]]=0, "-", BS_CONTROLE[[#This Row],[Atividade]])</f>
        <v>PDM - SUBSTITUIÇÃO - DORMENTE</v>
      </c>
      <c r="AK54" s="31" t="str">
        <f>BS_CONTROLE[[#This Row],[Local - Partida]]</f>
        <v>-</v>
      </c>
      <c r="AL54" s="31" t="str">
        <f>BS_CONTROLE[[#This Row],[Local - Encerramento]]</f>
        <v>-</v>
      </c>
      <c r="AM54" s="105" t="str">
        <f>IF(BS_CONTROLE[[#This Row],[Entre - Estações]]=0, "-", BS_CONTROLE[[#This Row],[Entre - Estações]])</f>
        <v>ZYU-ZST</v>
      </c>
      <c r="AN54" s="105" t="str">
        <f>IF(BS_CONTROLE[[#This Row],[SB]]=0, "-", BS_CONTROLE[[#This Row],[SB]])</f>
        <v>ZYU206</v>
      </c>
      <c r="AO54" s="105">
        <f>IF(BS_CONTROLE[[#This Row],[SUB]]=0, "-", BS_CONTROLE[[#This Row],[SUB]])</f>
        <v>56</v>
      </c>
      <c r="AP54" s="105">
        <f>BS_CONTROLE[[#This Row],[KM - Inicio]]</f>
        <v>205</v>
      </c>
      <c r="AQ54" s="105">
        <f>BS_CONTROLE[[#This Row],[KM - Inicio]]</f>
        <v>205</v>
      </c>
      <c r="AR54" s="108">
        <v>0.35694444444444445</v>
      </c>
      <c r="AS54" s="108">
        <v>0</v>
      </c>
      <c r="AT54" s="108">
        <v>0</v>
      </c>
      <c r="AU54" s="136"/>
      <c r="AV54" s="136"/>
      <c r="AW54" s="14"/>
      <c r="AX54" s="14"/>
      <c r="AY54" s="162">
        <f t="shared" si="3"/>
        <v>0</v>
      </c>
      <c r="AZ54" s="153"/>
      <c r="BA54" s="109">
        <v>0</v>
      </c>
      <c r="BB54" s="10" t="str">
        <f>IFERROR(_xlfn.XLOOKUP(AI54, BS_ATIVIDADE[ATIVIDADE],BS_ATIVIDADE[UNIDADE] ), "*")</f>
        <v>Nº DE DORMENTES</v>
      </c>
      <c r="BC54" s="13" t="str" cm="1">
        <f t="array" ref="BC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4" s="13" t="str" cm="1">
        <f t="array" ref="BD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4" s="11" t="str" cm="1">
        <f t="array" ref="BE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4" s="150"/>
      <c r="BG54" s="16"/>
      <c r="BH54" s="17">
        <v>0</v>
      </c>
      <c r="BI54" s="17"/>
      <c r="BJ54" s="17" t="s">
        <v>800</v>
      </c>
      <c r="BK54" s="18" t="s">
        <v>800</v>
      </c>
      <c r="BL54" s="16"/>
      <c r="BM54" s="130" t="s">
        <v>440</v>
      </c>
      <c r="BN54" s="130" t="s">
        <v>469</v>
      </c>
      <c r="BO54" s="130" t="s">
        <v>451</v>
      </c>
      <c r="BP54" s="18" t="s">
        <v>800</v>
      </c>
      <c r="BQ54" s="12" t="str">
        <f t="shared" si="4"/>
        <v>Produção e Intervalo</v>
      </c>
      <c r="BR54" s="19">
        <f t="shared" si="5"/>
        <v>0</v>
      </c>
      <c r="BS54" s="19">
        <f t="shared" si="6"/>
        <v>0</v>
      </c>
      <c r="BT54" s="188" t="str">
        <f t="shared" si="7"/>
        <v>CCOCirculaçãoIntervaloOportunidade</v>
      </c>
    </row>
    <row r="55" spans="1:72" hidden="1">
      <c r="A55" s="47" t="str">
        <f t="shared" si="2"/>
        <v>DANIEL (TP-647)</v>
      </c>
      <c r="B55" s="102"/>
      <c r="C55" s="135" t="str">
        <f>IF(BS_CONTROLE[[#This Row],[DATA]]="","",WEEKNUM(BS_CONTROLE[[#This Row],[DATA]]))</f>
        <v/>
      </c>
      <c r="D55" s="104" t="s">
        <v>801</v>
      </c>
      <c r="E55" s="157">
        <v>52</v>
      </c>
      <c r="F55" s="126" t="s">
        <v>696</v>
      </c>
      <c r="G55" s="142" t="str">
        <f>IF(D55="","*",VLOOKUP(F55,BS_ATIVIDADE[],3,FALSE))</f>
        <v>SOLDA</v>
      </c>
      <c r="H55" s="106" t="s">
        <v>679</v>
      </c>
      <c r="I55" s="106" t="s">
        <v>679</v>
      </c>
      <c r="J55" s="105">
        <v>56</v>
      </c>
      <c r="K55" s="105">
        <v>200.035</v>
      </c>
      <c r="L55" s="105" t="s">
        <v>679</v>
      </c>
      <c r="M55" s="127" t="str" cm="1">
        <f t="array" ref="M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ZFY-ZYU</v>
      </c>
      <c r="N55" s="127" t="str" cm="1">
        <f t="array" ref="N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198ZYU2</v>
      </c>
      <c r="O55" s="106">
        <v>0.375</v>
      </c>
      <c r="P55" s="106">
        <v>6.25E-2</v>
      </c>
      <c r="Q55" s="105">
        <v>1</v>
      </c>
      <c r="R55" s="10" t="str">
        <f>IFERROR(_xlfn.XLOOKUP(F55, BS_ATIVIDADE[ATIVIDADE],BS_ATIVIDADE[UNIDADE] ), "*")</f>
        <v>Nº DE SOLDA</v>
      </c>
      <c r="S55" s="128" t="str" cm="1">
        <f t="array" ref="S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5" s="128" t="str" cm="1">
        <f t="array" ref="T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5" s="11" t="str" cm="1">
        <f t="array" ref="U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5" s="105" t="s">
        <v>773</v>
      </c>
      <c r="W55" s="151" t="s">
        <v>700</v>
      </c>
      <c r="X55" s="104" t="s">
        <v>421</v>
      </c>
      <c r="Y55" s="129"/>
      <c r="Z55" s="104"/>
      <c r="AA55" s="105" t="s">
        <v>679</v>
      </c>
      <c r="AB55" s="103"/>
      <c r="AC55" s="152"/>
      <c r="AD55" s="107" t="s">
        <v>679</v>
      </c>
      <c r="AE55" s="105" t="s">
        <v>679</v>
      </c>
      <c r="AF55" s="105" t="s">
        <v>679</v>
      </c>
      <c r="AG55" s="105"/>
      <c r="AH55" s="15"/>
      <c r="AI55" s="126" t="str">
        <f>IF(BS_CONTROLE[[#This Row],[Atividade]]=0, "-", BS_CONTROLE[[#This Row],[Atividade]])</f>
        <v>PDM - SOLDA</v>
      </c>
      <c r="AJ55" s="9" t="str">
        <f>IF(BS_CONTROLE[[#This Row],[Atividade]]=0, "-", BS_CONTROLE[[#This Row],[Atividade]])</f>
        <v>PDM - SOLDA</v>
      </c>
      <c r="AK55" s="31" t="str">
        <f>BS_CONTROLE[[#This Row],[Local - Partida]]</f>
        <v>-</v>
      </c>
      <c r="AL55" s="31" t="str">
        <f>BS_CONTROLE[[#This Row],[Local - Encerramento]]</f>
        <v>-</v>
      </c>
      <c r="AM55" s="105" t="str">
        <f>IF(BS_CONTROLE[[#This Row],[Entre - Estações]]=0, "-", BS_CONTROLE[[#This Row],[Entre - Estações]])</f>
        <v>ZFY-ZYU</v>
      </c>
      <c r="AN55" s="105" t="str">
        <f>IF(BS_CONTROLE[[#This Row],[SB]]=0, "-", BS_CONTROLE[[#This Row],[SB]])</f>
        <v>198ZYU2</v>
      </c>
      <c r="AO55" s="105">
        <f>IF(BS_CONTROLE[[#This Row],[SUB]]=0, "-", BS_CONTROLE[[#This Row],[SUB]])</f>
        <v>56</v>
      </c>
      <c r="AP55" s="105">
        <f>BS_CONTROLE[[#This Row],[KM - Inicio]]</f>
        <v>200.035</v>
      </c>
      <c r="AQ55" s="105">
        <f>BS_CONTROLE[[#This Row],[KM - Inicio]]</f>
        <v>200.035</v>
      </c>
      <c r="AR55" s="108"/>
      <c r="AS55" s="108"/>
      <c r="AT55" s="108"/>
      <c r="AU55" s="136"/>
      <c r="AV55" s="136"/>
      <c r="AW55" s="14"/>
      <c r="AX55" s="14"/>
      <c r="AY55" s="162">
        <f t="shared" si="3"/>
        <v>0</v>
      </c>
      <c r="AZ55" s="153"/>
      <c r="BA55" s="109"/>
      <c r="BB55" s="10" t="str">
        <f>IFERROR(_xlfn.XLOOKUP(AI55, BS_ATIVIDADE[ATIVIDADE],BS_ATIVIDADE[UNIDADE] ), "*")</f>
        <v>Nº DE SOLDA</v>
      </c>
      <c r="BC55" s="13" t="str" cm="1">
        <f t="array" ref="BC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5" s="13" t="str" cm="1">
        <f t="array" ref="BD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5" s="11" t="str" cm="1">
        <f t="array" ref="BE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5" s="150"/>
      <c r="BG55" s="16"/>
      <c r="BH55" s="17"/>
      <c r="BI55" s="17"/>
      <c r="BJ55" s="17"/>
      <c r="BK55" s="18"/>
      <c r="BL55" s="16"/>
      <c r="BM55" s="130"/>
      <c r="BN55" s="130"/>
      <c r="BO55" s="130"/>
      <c r="BP55" s="18"/>
      <c r="BQ55" s="12" t="str">
        <f t="shared" si="4"/>
        <v>Aderente</v>
      </c>
      <c r="BR55" s="19" t="str">
        <f t="shared" si="5"/>
        <v>*</v>
      </c>
      <c r="BS55" s="19" t="str">
        <f t="shared" si="6"/>
        <v>*</v>
      </c>
      <c r="BT55" s="188" t="str">
        <f t="shared" si="7"/>
        <v/>
      </c>
    </row>
    <row r="56" spans="1:72" hidden="1">
      <c r="A56" s="47" t="str">
        <f t="shared" si="2"/>
        <v>W5946056</v>
      </c>
      <c r="B56" s="102">
        <v>46056</v>
      </c>
      <c r="C56" s="135">
        <f>IF(BS_CONTROLE[[#This Row],[DATA]]="","",WEEKNUM(BS_CONTROLE[[#This Row],[DATA]]))</f>
        <v>6</v>
      </c>
      <c r="D56" s="169" t="s">
        <v>726</v>
      </c>
      <c r="E56" s="157"/>
      <c r="F56" s="126" t="s">
        <v>713</v>
      </c>
      <c r="G56" s="142" t="str">
        <f>IF(D56="","*",VLOOKUP(F56,BS_ATIVIDADE[],3,FALSE))</f>
        <v>DORMENTE - DESCARGA</v>
      </c>
      <c r="H56" s="106" t="s">
        <v>104</v>
      </c>
      <c r="I56" s="106" t="s">
        <v>104</v>
      </c>
      <c r="J56" s="105">
        <v>56</v>
      </c>
      <c r="K56" s="105">
        <v>198</v>
      </c>
      <c r="L56" s="105">
        <v>203</v>
      </c>
      <c r="M56" s="127" t="str" cm="1">
        <f t="array" ref="M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ZFY-ZYU</v>
      </c>
      <c r="N56" s="127" t="s">
        <v>802</v>
      </c>
      <c r="O56" s="106">
        <v>0.375</v>
      </c>
      <c r="P56" s="106">
        <v>6.25E-2</v>
      </c>
      <c r="Q56" s="105">
        <v>300</v>
      </c>
      <c r="R56" s="10" t="str">
        <f>IFERROR(_xlfn.XLOOKUP(F56, BS_ATIVIDADE[ATIVIDADE],BS_ATIVIDADE[UNIDADE] ), "*")</f>
        <v>Nº DE DORMENTES</v>
      </c>
      <c r="S56" s="128" t="str" cm="1">
        <f t="array" ref="S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6" s="128" t="str" cm="1">
        <f t="array" ref="T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6" s="11" t="str" cm="1">
        <f t="array" ref="U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6" s="105" t="s">
        <v>773</v>
      </c>
      <c r="W56" s="151" t="s">
        <v>803</v>
      </c>
      <c r="X56" s="104" t="s">
        <v>421</v>
      </c>
      <c r="Y56" s="129" t="s">
        <v>424</v>
      </c>
      <c r="Z56" s="104"/>
      <c r="AA56" s="105">
        <v>1</v>
      </c>
      <c r="AB56" s="103" t="s">
        <v>412</v>
      </c>
      <c r="AC56" s="152"/>
      <c r="AD56" s="107">
        <v>0.3125</v>
      </c>
      <c r="AE56" s="105">
        <v>7629</v>
      </c>
      <c r="AF56" s="105" t="s">
        <v>679</v>
      </c>
      <c r="AG56" s="105"/>
      <c r="AH56" s="15"/>
      <c r="AI56" s="126" t="str">
        <f>IF(BS_CONTROLE[[#This Row],[Atividade]]=0, "-", BS_CONTROLE[[#This Row],[Atividade]])</f>
        <v>PDM - DESCARGA - DORMENTE</v>
      </c>
      <c r="AJ56" s="9" t="str">
        <f>IF(BS_CONTROLE[[#This Row],[Atividade]]=0, "-", BS_CONTROLE[[#This Row],[Atividade]])</f>
        <v>PDM - DESCARGA - DORMENTE</v>
      </c>
      <c r="AK56" s="31" t="str">
        <f>BS_CONTROLE[[#This Row],[Local - Partida]]</f>
        <v>ZYU1</v>
      </c>
      <c r="AL56" s="31" t="str">
        <f>BS_CONTROLE[[#This Row],[Local - Encerramento]]</f>
        <v>ZYU1</v>
      </c>
      <c r="AM56" s="105" t="str">
        <f>IF(BS_CONTROLE[[#This Row],[Entre - Estações]]=0, "-", BS_CONTROLE[[#This Row],[Entre - Estações]])</f>
        <v>ZFY-ZYU</v>
      </c>
      <c r="AN56" s="105" t="str">
        <f>IF(BS_CONTROLE[[#This Row],[SB]]=0, "-", BS_CONTROLE[[#This Row],[SB]])</f>
        <v>ZFY1982 / ZYU2</v>
      </c>
      <c r="AO56" s="105">
        <f>IF(BS_CONTROLE[[#This Row],[SUB]]=0, "-", BS_CONTROLE[[#This Row],[SUB]])</f>
        <v>56</v>
      </c>
      <c r="AP56" s="105">
        <f>BS_CONTROLE[[#This Row],[KM - Inicio]]</f>
        <v>198</v>
      </c>
      <c r="AQ56" s="105">
        <f>BS_CONTROLE[[#This Row],[KM - Inicio]]</f>
        <v>198</v>
      </c>
      <c r="AR56" s="108">
        <v>0.43194444444444446</v>
      </c>
      <c r="AS56" s="108">
        <v>0</v>
      </c>
      <c r="AT56" s="108">
        <v>0</v>
      </c>
      <c r="AU56" s="136"/>
      <c r="AV56" s="136"/>
      <c r="AW56" s="14"/>
      <c r="AX56" s="14"/>
      <c r="AY56" s="162">
        <f t="shared" si="3"/>
        <v>0</v>
      </c>
      <c r="AZ56" s="153"/>
      <c r="BA56" s="109">
        <v>0</v>
      </c>
      <c r="BB56" s="10" t="str">
        <f>IFERROR(_xlfn.XLOOKUP(AI56, BS_ATIVIDADE[ATIVIDADE],BS_ATIVIDADE[UNIDADE] ), "*")</f>
        <v>Nº DE DORMENTES</v>
      </c>
      <c r="BC56" s="13" t="str" cm="1">
        <f t="array" ref="BC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6" s="13" t="str" cm="1">
        <f t="array" ref="BD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6" s="11" t="str" cm="1">
        <f t="array" ref="BE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6" s="150"/>
      <c r="BG56" s="16"/>
      <c r="BH56" s="17">
        <v>0</v>
      </c>
      <c r="BI56" s="17"/>
      <c r="BJ56" s="17" t="s">
        <v>804</v>
      </c>
      <c r="BK56" s="18" t="s">
        <v>804</v>
      </c>
      <c r="BL56" s="16"/>
      <c r="BM56" s="130" t="s">
        <v>440</v>
      </c>
      <c r="BN56" s="130" t="s">
        <v>469</v>
      </c>
      <c r="BO56" s="130" t="s">
        <v>451</v>
      </c>
      <c r="BP56" s="18" t="s">
        <v>804</v>
      </c>
      <c r="BQ56" s="12" t="str">
        <f t="shared" si="4"/>
        <v>Produção e Intervalo</v>
      </c>
      <c r="BR56" s="19">
        <f t="shared" si="5"/>
        <v>0</v>
      </c>
      <c r="BS56" s="19">
        <f t="shared" si="6"/>
        <v>0</v>
      </c>
      <c r="BT56" s="188" t="str">
        <f t="shared" si="7"/>
        <v>CCOCirculaçãoIntervaloOportunidade</v>
      </c>
    </row>
    <row r="57" spans="1:72" hidden="1">
      <c r="A57" s="47" t="str">
        <f t="shared" si="2"/>
        <v>ROBSON (TF-701)46056</v>
      </c>
      <c r="B57" s="102">
        <v>46056</v>
      </c>
      <c r="C57" s="135">
        <f>IF(BS_CONTROLE[[#This Row],[DATA]]="","",WEEKNUM(BS_CONTROLE[[#This Row],[DATA]]))</f>
        <v>6</v>
      </c>
      <c r="D57" s="169" t="s">
        <v>732</v>
      </c>
      <c r="E57" s="157"/>
      <c r="F57" s="126" t="s">
        <v>733</v>
      </c>
      <c r="G57" s="142" t="str">
        <f>IF(D57="","*",VLOOKUP(F57,BS_ATIVIDADE[],3,FALSE))</f>
        <v>OUTROS</v>
      </c>
      <c r="H57" s="105" t="s">
        <v>679</v>
      </c>
      <c r="I57" s="105" t="s">
        <v>679</v>
      </c>
      <c r="J57" s="105">
        <v>56</v>
      </c>
      <c r="K57" s="105">
        <v>168</v>
      </c>
      <c r="L57" s="105" t="s">
        <v>679</v>
      </c>
      <c r="M57" s="105" t="str" cm="1">
        <f t="array" ref="M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ZER-ZDI</v>
      </c>
      <c r="N57" s="150" t="str" cm="1">
        <f t="array" ref="N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ZER169</v>
      </c>
      <c r="O57" s="106">
        <v>0.375</v>
      </c>
      <c r="P57" s="106">
        <v>8.3333333333333329E-2</v>
      </c>
      <c r="Q57" s="170">
        <v>1</v>
      </c>
      <c r="R57" s="10" t="str">
        <f>IFERROR(_xlfn.XLOOKUP(F57, BS_ATIVIDADE[ATIVIDADE],BS_ATIVIDADE[UNIDADE] ), "*")</f>
        <v>BINÁRIO</v>
      </c>
      <c r="S57" s="128" t="str" cm="1">
        <f t="array" ref="S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7" s="128" t="str" cm="1">
        <f t="array" ref="T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7" s="11" t="str" cm="1">
        <f t="array" ref="U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7" s="151" t="s">
        <v>734</v>
      </c>
      <c r="W57" s="151" t="s">
        <v>735</v>
      </c>
      <c r="X57" s="104" t="s">
        <v>421</v>
      </c>
      <c r="Y57" s="129" t="s">
        <v>424</v>
      </c>
      <c r="Z57" s="104"/>
      <c r="AA57" s="105" t="s">
        <v>679</v>
      </c>
      <c r="AB57" s="103"/>
      <c r="AC57" s="152"/>
      <c r="AD57" s="107"/>
      <c r="AE57" s="105"/>
      <c r="AF57" s="105"/>
      <c r="AG57" s="105"/>
      <c r="AH57" s="15"/>
      <c r="AI57" s="126" t="str">
        <f>IF(BS_CONTROLE[[#This Row],[Atividade]]=0, "-", BS_CONTROLE[[#This Row],[Atividade]])</f>
        <v>LIMPEZA</v>
      </c>
      <c r="AJ57" s="9" t="str">
        <f>IF(BS_CONTROLE[[#This Row],[Atividade]]=0, "-", BS_CONTROLE[[#This Row],[Atividade]])</f>
        <v>LIMPEZA</v>
      </c>
      <c r="AK57" s="31" t="str">
        <f>BS_CONTROLE[[#This Row],[Local - Partida]]</f>
        <v>-</v>
      </c>
      <c r="AL57" s="31" t="str">
        <f>BS_CONTROLE[[#This Row],[Local - Encerramento]]</f>
        <v>-</v>
      </c>
      <c r="AM57" s="105" t="str">
        <f>IF(BS_CONTROLE[[#This Row],[Entre - Estações]]=0, "-", BS_CONTROLE[[#This Row],[Entre - Estações]])</f>
        <v>ZER-ZDI</v>
      </c>
      <c r="AN57" s="105" t="str">
        <f>IF(BS_CONTROLE[[#This Row],[SB]]=0, "-", BS_CONTROLE[[#This Row],[SB]])</f>
        <v>ZER169</v>
      </c>
      <c r="AO57" s="105">
        <f>IF(BS_CONTROLE[[#This Row],[SUB]]=0, "-", BS_CONTROLE[[#This Row],[SUB]])</f>
        <v>56</v>
      </c>
      <c r="AP57" s="105">
        <f>BS_CONTROLE[[#This Row],[KM - Inicio]]</f>
        <v>168</v>
      </c>
      <c r="AQ57" s="105">
        <f>BS_CONTROLE[[#This Row],[KM - Inicio]]</f>
        <v>168</v>
      </c>
      <c r="AR57" s="108">
        <v>0</v>
      </c>
      <c r="AS57" s="108">
        <v>0</v>
      </c>
      <c r="AT57" s="108">
        <v>0</v>
      </c>
      <c r="AU57" s="136"/>
      <c r="AV57" s="136"/>
      <c r="AW57" s="14"/>
      <c r="AX57" s="14"/>
      <c r="AY57" s="162">
        <f t="shared" si="3"/>
        <v>0</v>
      </c>
      <c r="AZ57" s="153"/>
      <c r="BA57" s="109">
        <v>0</v>
      </c>
      <c r="BB57" s="10" t="str">
        <f>IFERROR(_xlfn.XLOOKUP(AI57, BS_ATIVIDADE[ATIVIDADE],BS_ATIVIDADE[UNIDADE] ), "*")</f>
        <v>BINÁRIO</v>
      </c>
      <c r="BC57" s="13" t="str" cm="1">
        <f t="array" ref="BC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7" s="13" t="str" cm="1">
        <f t="array" ref="BD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7" s="11" t="str" cm="1">
        <f t="array" ref="BE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7" s="150"/>
      <c r="BG57" s="16"/>
      <c r="BH57" s="17">
        <v>0</v>
      </c>
      <c r="BI57" s="17"/>
      <c r="BJ57" s="17" t="s">
        <v>805</v>
      </c>
      <c r="BK57" s="18" t="s">
        <v>805</v>
      </c>
      <c r="BL57" s="16"/>
      <c r="BM57" s="130" t="s">
        <v>441</v>
      </c>
      <c r="BN57" s="130" t="s">
        <v>470</v>
      </c>
      <c r="BO57" s="130" t="s">
        <v>521</v>
      </c>
      <c r="BP57" s="18" t="s">
        <v>805</v>
      </c>
      <c r="BQ57" s="12" t="str">
        <f t="shared" si="4"/>
        <v>Produção e Intervalo</v>
      </c>
      <c r="BR57" s="19">
        <f t="shared" si="5"/>
        <v>0</v>
      </c>
      <c r="BS57" s="19">
        <f t="shared" si="6"/>
        <v>0</v>
      </c>
      <c r="BT57" s="188" t="str">
        <f t="shared" si="7"/>
        <v>SuperExecução</v>
      </c>
    </row>
    <row r="58" spans="1:72" hidden="1">
      <c r="A58" s="47" t="str">
        <f t="shared" si="2"/>
        <v>CARLOS (TP-722)46056</v>
      </c>
      <c r="B58" s="102">
        <v>46056</v>
      </c>
      <c r="C58" s="135">
        <f>IF(BS_CONTROLE[[#This Row],[DATA]]="","",WEEKNUM(BS_CONTROLE[[#This Row],[DATA]]))</f>
        <v>6</v>
      </c>
      <c r="D58" s="104" t="s">
        <v>806</v>
      </c>
      <c r="E58" s="157">
        <v>52</v>
      </c>
      <c r="F58" s="126" t="s">
        <v>696</v>
      </c>
      <c r="G58" s="142" t="str">
        <f>IF(D58="","*",VLOOKUP(F58,BS_ATIVIDADE[],3,FALSE))</f>
        <v>SOLDA</v>
      </c>
      <c r="H58" s="106" t="s">
        <v>679</v>
      </c>
      <c r="I58" s="106" t="s">
        <v>679</v>
      </c>
      <c r="J58" s="105">
        <v>56</v>
      </c>
      <c r="K58" s="105">
        <v>154.30000000000001</v>
      </c>
      <c r="L58" s="105" t="s">
        <v>679</v>
      </c>
      <c r="M58" s="127" t="str" cm="1">
        <f t="array" ref="M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ZGA-ZCX</v>
      </c>
      <c r="N58" s="127" t="str" cm="1">
        <f t="array" ref="N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154ZPS</v>
      </c>
      <c r="O58" s="106">
        <v>0.375</v>
      </c>
      <c r="P58" s="106">
        <v>6.25E-2</v>
      </c>
      <c r="Q58" s="105">
        <v>1</v>
      </c>
      <c r="R58" s="10" t="str">
        <f>IFERROR(_xlfn.XLOOKUP(F58, BS_ATIVIDADE[ATIVIDADE],BS_ATIVIDADE[UNIDADE] ), "*")</f>
        <v>Nº DE SOLDA</v>
      </c>
      <c r="S58" s="128" t="str" cm="1">
        <f t="array" ref="S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8" s="128" t="str" cm="1">
        <f t="array" ref="T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58" s="11" t="str" cm="1">
        <f t="array" ref="U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58" s="105" t="s">
        <v>773</v>
      </c>
      <c r="W58" s="151" t="s">
        <v>700</v>
      </c>
      <c r="X58" s="104" t="s">
        <v>421</v>
      </c>
      <c r="Y58" s="129" t="s">
        <v>424</v>
      </c>
      <c r="Z58" s="104"/>
      <c r="AA58" s="105" t="s">
        <v>679</v>
      </c>
      <c r="AB58" s="103"/>
      <c r="AC58" s="152"/>
      <c r="AD58" s="107"/>
      <c r="AE58" s="105"/>
      <c r="AF58" s="105"/>
      <c r="AG58" s="105"/>
      <c r="AH58" s="15"/>
      <c r="AI58" s="126" t="str">
        <f>IF(BS_CONTROLE[[#This Row],[Atividade]]=0, "-", BS_CONTROLE[[#This Row],[Atividade]])</f>
        <v>PDM - SOLDA</v>
      </c>
      <c r="AJ58" s="9" t="str">
        <f>IF(BS_CONTROLE[[#This Row],[Atividade]]=0, "-", BS_CONTROLE[[#This Row],[Atividade]])</f>
        <v>PDM - SOLDA</v>
      </c>
      <c r="AK58" s="31" t="str">
        <f>BS_CONTROLE[[#This Row],[Local - Partida]]</f>
        <v>-</v>
      </c>
      <c r="AL58" s="31" t="str">
        <f>BS_CONTROLE[[#This Row],[Local - Encerramento]]</f>
        <v>-</v>
      </c>
      <c r="AM58" s="105" t="str">
        <f>IF(BS_CONTROLE[[#This Row],[Entre - Estações]]=0, "-", BS_CONTROLE[[#This Row],[Entre - Estações]])</f>
        <v>ZGA-ZCX</v>
      </c>
      <c r="AN58" s="105" t="str">
        <f>IF(BS_CONTROLE[[#This Row],[SB]]=0, "-", BS_CONTROLE[[#This Row],[SB]])</f>
        <v>154ZPS</v>
      </c>
      <c r="AO58" s="105">
        <f>IF(BS_CONTROLE[[#This Row],[SUB]]=0, "-", BS_CONTROLE[[#This Row],[SUB]])</f>
        <v>56</v>
      </c>
      <c r="AP58" s="105">
        <f>BS_CONTROLE[[#This Row],[KM - Inicio]]</f>
        <v>154.30000000000001</v>
      </c>
      <c r="AQ58" s="105">
        <f>BS_CONTROLE[[#This Row],[KM - Inicio]]</f>
        <v>154.30000000000001</v>
      </c>
      <c r="AR58" s="108">
        <v>0</v>
      </c>
      <c r="AS58" s="108">
        <v>0</v>
      </c>
      <c r="AT58" s="108">
        <v>0</v>
      </c>
      <c r="AU58" s="136"/>
      <c r="AV58" s="136"/>
      <c r="AW58" s="14"/>
      <c r="AX58" s="14"/>
      <c r="AY58" s="162">
        <f t="shared" si="3"/>
        <v>0</v>
      </c>
      <c r="AZ58" s="153"/>
      <c r="BA58" s="109">
        <v>0</v>
      </c>
      <c r="BB58" s="10" t="str">
        <f>IFERROR(_xlfn.XLOOKUP(AI58, BS_ATIVIDADE[ATIVIDADE],BS_ATIVIDADE[UNIDADE] ), "*")</f>
        <v>Nº DE SOLDA</v>
      </c>
      <c r="BC58" s="13" t="str" cm="1">
        <f t="array" ref="BC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8" s="13" t="str" cm="1">
        <f t="array" ref="BD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58" s="11" t="str" cm="1">
        <f t="array" ref="BE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58" s="150"/>
      <c r="BG58" s="16"/>
      <c r="BH58" s="17">
        <v>0</v>
      </c>
      <c r="BI58" s="17"/>
      <c r="BJ58" s="17" t="s">
        <v>807</v>
      </c>
      <c r="BK58" s="18" t="s">
        <v>789</v>
      </c>
      <c r="BL58" s="16"/>
      <c r="BM58" s="130" t="s">
        <v>447</v>
      </c>
      <c r="BN58" s="130" t="s">
        <v>471</v>
      </c>
      <c r="BO58" s="130" t="s">
        <v>471</v>
      </c>
      <c r="BP58" s="18" t="s">
        <v>789</v>
      </c>
      <c r="BQ58" s="12" t="str">
        <f t="shared" si="4"/>
        <v>Produção e Intervalo</v>
      </c>
      <c r="BR58" s="19">
        <f t="shared" si="5"/>
        <v>0</v>
      </c>
      <c r="BS58" s="19">
        <f t="shared" si="6"/>
        <v>0</v>
      </c>
      <c r="BT58" s="188" t="str">
        <f t="shared" si="7"/>
        <v>CondiçõesClimáticaChuva</v>
      </c>
    </row>
    <row r="59" spans="1:72" hidden="1">
      <c r="A59" s="47" t="str">
        <f t="shared" si="2"/>
        <v>E1746056</v>
      </c>
      <c r="B59" s="102">
        <v>46056</v>
      </c>
      <c r="C59" s="135">
        <f>IF(BS_CONTROLE[[#This Row],[DATA]]="","",WEEKNUM(BS_CONTROLE[[#This Row],[DATA]]))</f>
        <v>6</v>
      </c>
      <c r="D59" s="104" t="s">
        <v>692</v>
      </c>
      <c r="E59" s="157">
        <v>4</v>
      </c>
      <c r="F59" s="126" t="s">
        <v>693</v>
      </c>
      <c r="G59" s="142" t="str">
        <f>IF(D59="","*",VLOOKUP(F59,BS_ATIVIDADE[],3,FALSE))</f>
        <v>CAMINHÂO - SOLDA</v>
      </c>
      <c r="H59" s="106" t="s">
        <v>201</v>
      </c>
      <c r="I59" s="106" t="s">
        <v>201</v>
      </c>
      <c r="J59" s="105">
        <v>55</v>
      </c>
      <c r="K59" s="105">
        <v>81</v>
      </c>
      <c r="L59" s="105">
        <v>82</v>
      </c>
      <c r="M59" s="127" t="str" cm="1">
        <f t="array" ref="M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59" s="127" t="str" cm="1">
        <f t="array" ref="N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59" s="106">
        <v>0.375</v>
      </c>
      <c r="P59" s="106">
        <v>0.16666666666666666</v>
      </c>
      <c r="Q59" s="105">
        <v>4</v>
      </c>
      <c r="R59" s="10" t="str">
        <f>IFERROR(_xlfn.XLOOKUP(F59, BS_ATIVIDADE[ATIVIDADE],BS_ATIVIDADE[UNIDADE] ), "*")</f>
        <v>Nº DE SOLDA</v>
      </c>
      <c r="S59" s="128" t="str" cm="1">
        <f t="array" ref="S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59" s="128" t="str" cm="1">
        <f t="array" ref="T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59" s="11" t="str" cm="1">
        <f t="array" ref="U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59" s="105" t="s">
        <v>742</v>
      </c>
      <c r="W59" s="151" t="s">
        <v>743</v>
      </c>
      <c r="X59" s="104" t="s">
        <v>421</v>
      </c>
      <c r="Y59" s="129" t="s">
        <v>424</v>
      </c>
      <c r="Z59" s="104"/>
      <c r="AA59" s="105">
        <v>1</v>
      </c>
      <c r="AB59" s="103" t="s">
        <v>412</v>
      </c>
      <c r="AC59" s="152"/>
      <c r="AD59" s="107">
        <v>0.33333333333333331</v>
      </c>
      <c r="AE59" s="105" t="s">
        <v>679</v>
      </c>
      <c r="AF59" s="105" t="s">
        <v>679</v>
      </c>
      <c r="AG59" s="105" t="s">
        <v>679</v>
      </c>
      <c r="AH59" s="15"/>
      <c r="AI59" s="126" t="str">
        <f>IF(BS_CONTROLE[[#This Row],[Atividade]]=0, "-", BS_CONTROLE[[#This Row],[Atividade]])</f>
        <v>CAMINHÃO DE SOLDA</v>
      </c>
      <c r="AJ59" s="9" t="str">
        <f>IF(BS_CONTROLE[[#This Row],[Atividade]]=0, "-", BS_CONTROLE[[#This Row],[Atividade]])</f>
        <v>CAMINHÃO DE SOLDA</v>
      </c>
      <c r="AK59" s="31" t="str">
        <f>BS_CONTROLE[[#This Row],[Local - Partida]]</f>
        <v>102ZKW2</v>
      </c>
      <c r="AL59" s="31" t="str">
        <f>BS_CONTROLE[[#This Row],[Local - Encerramento]]</f>
        <v>102ZKW2</v>
      </c>
      <c r="AM59" s="105" t="str">
        <f>IF(BS_CONTROLE[[#This Row],[Entre - Estações]]=0, "-", BS_CONTROLE[[#This Row],[Entre - Estações]])</f>
        <v>ZKE-ZWW</v>
      </c>
      <c r="AN59" s="105" t="str">
        <f>IF(BS_CONTROLE[[#This Row],[SB]]=0, "-", BS_CONTROLE[[#This Row],[SB]])</f>
        <v>K83K802</v>
      </c>
      <c r="AO59" s="105">
        <f>IF(BS_CONTROLE[[#This Row],[SUB]]=0, "-", BS_CONTROLE[[#This Row],[SUB]])</f>
        <v>55</v>
      </c>
      <c r="AP59" s="105">
        <f>BS_CONTROLE[[#This Row],[KM - Inicio]]</f>
        <v>81</v>
      </c>
      <c r="AQ59" s="105">
        <f>BS_CONTROLE[[#This Row],[KM - Inicio]]</f>
        <v>81</v>
      </c>
      <c r="AR59" s="108">
        <v>0</v>
      </c>
      <c r="AS59" s="108">
        <v>0</v>
      </c>
      <c r="AT59" s="108">
        <v>0</v>
      </c>
      <c r="AU59" s="136"/>
      <c r="AV59" s="136"/>
      <c r="AW59" s="14"/>
      <c r="AX59" s="14"/>
      <c r="AY59" s="162">
        <f t="shared" si="3"/>
        <v>0</v>
      </c>
      <c r="AZ59" s="153"/>
      <c r="BA59" s="109">
        <v>0</v>
      </c>
      <c r="BB59" s="10" t="str">
        <f>IFERROR(_xlfn.XLOOKUP(AI59, BS_ATIVIDADE[ATIVIDADE],BS_ATIVIDADE[UNIDADE] ), "*")</f>
        <v>Nº DE SOLDA</v>
      </c>
      <c r="BC59" s="13" t="str" cm="1">
        <f t="array" ref="BC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59" s="13" t="str" cm="1">
        <f t="array" ref="BD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59" s="11" t="str" cm="1">
        <f t="array" ref="BE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59" s="150"/>
      <c r="BG59" s="16"/>
      <c r="BH59" s="17">
        <v>0</v>
      </c>
      <c r="BI59" s="17"/>
      <c r="BJ59" s="17" t="s">
        <v>796</v>
      </c>
      <c r="BK59" s="18" t="s">
        <v>808</v>
      </c>
      <c r="BL59" s="16"/>
      <c r="BM59" s="130" t="s">
        <v>447</v>
      </c>
      <c r="BN59" s="130" t="s">
        <v>471</v>
      </c>
      <c r="BO59" s="130" t="s">
        <v>471</v>
      </c>
      <c r="BP59" s="18" t="s">
        <v>808</v>
      </c>
      <c r="BQ59" s="12" t="str">
        <f t="shared" si="4"/>
        <v>Produção e Intervalo</v>
      </c>
      <c r="BR59" s="19">
        <f t="shared" si="5"/>
        <v>0</v>
      </c>
      <c r="BS59" s="19">
        <f t="shared" si="6"/>
        <v>0</v>
      </c>
      <c r="BT59" s="188" t="str">
        <f t="shared" si="7"/>
        <v>CondiçõesClimáticaChuva</v>
      </c>
    </row>
    <row r="60" spans="1:72" hidden="1">
      <c r="A60" s="47" t="str">
        <f t="shared" si="2"/>
        <v>V89</v>
      </c>
      <c r="B60" s="102"/>
      <c r="C60" s="135" t="str">
        <f>IF(BS_CONTROLE[[#This Row],[DATA]]="","",WEEKNUM(BS_CONTROLE[[#This Row],[DATA]]))</f>
        <v/>
      </c>
      <c r="D60" s="169" t="s">
        <v>746</v>
      </c>
      <c r="E60" s="157"/>
      <c r="F60" s="126" t="s">
        <v>687</v>
      </c>
      <c r="G60" s="142" t="str">
        <f>IF(D60="","*",VLOOKUP(F60,BS_ATIVIDADE[],3,FALSE))</f>
        <v>MECANIZAÇÃO - SOCADORA</v>
      </c>
      <c r="H60" s="105" t="s">
        <v>201</v>
      </c>
      <c r="I60" s="105" t="s">
        <v>201</v>
      </c>
      <c r="J60" s="105">
        <v>48</v>
      </c>
      <c r="K60" s="105">
        <v>92.745000000000005</v>
      </c>
      <c r="L60" s="105">
        <v>93.587000000000003</v>
      </c>
      <c r="M60" s="105" t="str" cm="1">
        <f t="array" ref="M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60" s="150" t="str" cm="1">
        <f t="array" ref="N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60" s="106">
        <v>0.375</v>
      </c>
      <c r="P60" s="106">
        <v>8.3333333333333329E-2</v>
      </c>
      <c r="Q60" s="170">
        <v>480</v>
      </c>
      <c r="R60" s="10" t="str">
        <f>IFERROR(_xlfn.XLOOKUP(F60, BS_ATIVIDADE[ATIVIDADE],BS_ATIVIDADE[UNIDADE] ), "*")</f>
        <v>M</v>
      </c>
      <c r="S60" s="128" t="str" cm="1">
        <f t="array" ref="S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0" s="128" t="str" cm="1">
        <f t="array" ref="T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0" s="11" t="str" cm="1">
        <f t="array" ref="U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60" s="151" t="s">
        <v>709</v>
      </c>
      <c r="W60" s="151" t="s">
        <v>688</v>
      </c>
      <c r="X60" s="104" t="s">
        <v>421</v>
      </c>
      <c r="Y60" s="129"/>
      <c r="Z60" s="104"/>
      <c r="AA60" s="105">
        <v>1</v>
      </c>
      <c r="AB60" s="103" t="s">
        <v>412</v>
      </c>
      <c r="AC60" s="126"/>
      <c r="AD60" s="107">
        <v>0.35416666666666669</v>
      </c>
      <c r="AE60" s="105" t="s">
        <v>679</v>
      </c>
      <c r="AF60" s="105"/>
      <c r="AG60" s="105"/>
      <c r="AH60" s="15"/>
      <c r="AI60" s="126" t="str">
        <f>IF(BS_CONTROLE[[#This Row],[Atividade]]=0, "-", BS_CONTROLE[[#This Row],[Atividade]])</f>
        <v>MECANIZAÇÃO - SOCADORA</v>
      </c>
      <c r="AJ60" s="9" t="str">
        <f>IF(BS_CONTROLE[[#This Row],[Atividade]]=0, "-", BS_CONTROLE[[#This Row],[Atividade]])</f>
        <v>MECANIZAÇÃO - SOCADORA</v>
      </c>
      <c r="AK60" s="31" t="str">
        <f>BS_CONTROLE[[#This Row],[Local - Partida]]</f>
        <v>102ZKW2</v>
      </c>
      <c r="AL60" s="31" t="str">
        <f>BS_CONTROLE[[#This Row],[Local - Encerramento]]</f>
        <v>102ZKW2</v>
      </c>
      <c r="AM60" s="105" t="str">
        <f>IF(BS_CONTROLE[[#This Row],[Entre - Estações]]=0, "-", BS_CONTROLE[[#This Row],[Entre - Estações]])</f>
        <v>ZWW-ZKW</v>
      </c>
      <c r="AN60" s="105" t="str">
        <f>IF(BS_CONTROLE[[#This Row],[SB]]=0, "-", BS_CONTROLE[[#This Row],[SB]])</f>
        <v>K93K911</v>
      </c>
      <c r="AO60" s="105">
        <f>IF(BS_CONTROLE[[#This Row],[SUB]]=0, "-", BS_CONTROLE[[#This Row],[SUB]])</f>
        <v>48</v>
      </c>
      <c r="AP60" s="105">
        <f>BS_CONTROLE[[#This Row],[KM - Inicio]]</f>
        <v>92.745000000000005</v>
      </c>
      <c r="AQ60" s="105">
        <f>BS_CONTROLE[[#This Row],[KM - Inicio]]</f>
        <v>92.745000000000005</v>
      </c>
      <c r="AR60" s="108"/>
      <c r="AS60" s="108"/>
      <c r="AT60" s="108"/>
      <c r="AU60" s="136"/>
      <c r="AV60" s="136"/>
      <c r="AW60" s="14"/>
      <c r="AX60" s="14"/>
      <c r="AY60" s="162">
        <f t="shared" si="3"/>
        <v>0</v>
      </c>
      <c r="AZ60" s="153"/>
      <c r="BA60" s="109"/>
      <c r="BB60" s="10" t="str">
        <f>IFERROR(_xlfn.XLOOKUP(AI60, BS_ATIVIDADE[ATIVIDADE],BS_ATIVIDADE[UNIDADE] ), "*")</f>
        <v>M</v>
      </c>
      <c r="BC60" s="13" t="str" cm="1">
        <f t="array" ref="BC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0" s="13" t="str" cm="1">
        <f t="array" ref="BD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0" s="11" t="str" cm="1">
        <f t="array" ref="BE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60" s="150"/>
      <c r="BG60" s="16"/>
      <c r="BH60" s="17"/>
      <c r="BI60" s="17"/>
      <c r="BJ60" s="17"/>
      <c r="BK60" s="18"/>
      <c r="BL60" s="16"/>
      <c r="BM60" s="130"/>
      <c r="BN60" s="130"/>
      <c r="BO60" s="130"/>
      <c r="BP60" s="18"/>
      <c r="BQ60" s="12" t="str">
        <f t="shared" si="4"/>
        <v>Aderente</v>
      </c>
      <c r="BR60" s="19" t="str">
        <f t="shared" si="5"/>
        <v>*</v>
      </c>
      <c r="BS60" s="19" t="str">
        <f t="shared" si="6"/>
        <v>*</v>
      </c>
      <c r="BT60" s="188" t="str">
        <f t="shared" si="7"/>
        <v/>
      </c>
    </row>
    <row r="61" spans="1:72" hidden="1">
      <c r="A61" s="47" t="str">
        <f t="shared" si="2"/>
        <v>E4246056</v>
      </c>
      <c r="B61" s="102">
        <v>46056</v>
      </c>
      <c r="C61" s="135">
        <f>IF(BS_CONTROLE[[#This Row],[DATA]]="","",WEEKNUM(BS_CONTROLE[[#This Row],[DATA]]))</f>
        <v>6</v>
      </c>
      <c r="D61" s="169" t="s">
        <v>749</v>
      </c>
      <c r="E61" s="157"/>
      <c r="F61" s="126" t="s">
        <v>750</v>
      </c>
      <c r="G61" s="142" t="str">
        <f>IF(D61="","*",VLOOKUP(F61,BS_ATIVIDADE[],3,FALSE))</f>
        <v>TRILHEIRO - DESCARGA</v>
      </c>
      <c r="H61" s="106" t="s">
        <v>201</v>
      </c>
      <c r="I61" s="106" t="s">
        <v>751</v>
      </c>
      <c r="J61" s="105">
        <v>55</v>
      </c>
      <c r="K61" s="105">
        <v>95.385000000000005</v>
      </c>
      <c r="L61" s="105">
        <v>99.831000000000003</v>
      </c>
      <c r="M61" s="105" t="str" cm="1">
        <f t="array" ref="M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</v>
      </c>
      <c r="N61" s="150" t="s">
        <v>752</v>
      </c>
      <c r="O61" s="106">
        <v>0.39583333333333331</v>
      </c>
      <c r="P61" s="106">
        <v>8.3333333333333329E-2</v>
      </c>
      <c r="Q61" s="170">
        <v>1248</v>
      </c>
      <c r="R61" s="10" t="str">
        <f>IFERROR(_xlfn.XLOOKUP(F61, BS_ATIVIDADE[ATIVIDADE],BS_ATIVIDADE[UNIDADE] ), "*")</f>
        <v>M</v>
      </c>
      <c r="S61" s="128" t="str" cm="1">
        <f t="array" ref="S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1" s="128" t="str" cm="1">
        <f t="array" ref="T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1" s="11" t="str" cm="1">
        <f t="array" ref="U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61" s="151" t="s">
        <v>753</v>
      </c>
      <c r="W61" s="151" t="s">
        <v>754</v>
      </c>
      <c r="X61" s="104" t="s">
        <v>421</v>
      </c>
      <c r="Y61" s="129" t="s">
        <v>424</v>
      </c>
      <c r="Z61" s="104"/>
      <c r="AA61" s="105">
        <v>2</v>
      </c>
      <c r="AB61" s="126" t="s">
        <v>423</v>
      </c>
      <c r="AC61" s="126" t="s">
        <v>419</v>
      </c>
      <c r="AD61" s="107">
        <v>0.33333333333333331</v>
      </c>
      <c r="AE61" s="105" t="s">
        <v>679</v>
      </c>
      <c r="AF61" s="105"/>
      <c r="AG61" s="105"/>
      <c r="AH61" s="15"/>
      <c r="AI61" s="126" t="str">
        <f>IF(BS_CONTROLE[[#This Row],[Atividade]]=0, "-", BS_CONTROLE[[#This Row],[Atividade]])</f>
        <v>TRILHEIRO - DESCARGA</v>
      </c>
      <c r="AJ61" s="9" t="str">
        <f>IF(BS_CONTROLE[[#This Row],[Atividade]]=0, "-", BS_CONTROLE[[#This Row],[Atividade]])</f>
        <v>TRILHEIRO - DESCARGA</v>
      </c>
      <c r="AK61" s="31" t="str">
        <f>BS_CONTROLE[[#This Row],[Local - Partida]]</f>
        <v>102ZKW2</v>
      </c>
      <c r="AL61" s="31" t="str">
        <f>BS_CONTROLE[[#This Row],[Local - Encerramento]]</f>
        <v>ZCP1</v>
      </c>
      <c r="AM61" s="105" t="str">
        <f>IF(BS_CONTROLE[[#This Row],[Entre - Estações]]=0, "-", BS_CONTROLE[[#This Row],[Entre - Estações]])</f>
        <v>ZKW</v>
      </c>
      <c r="AN61" s="105" t="str">
        <f>IF(BS_CONTROLE[[#This Row],[SB]]=0, "-", BS_CONTROLE[[#This Row],[SB]])</f>
        <v>ZKW2/102ZKW2</v>
      </c>
      <c r="AO61" s="105">
        <f>IF(BS_CONTROLE[[#This Row],[SUB]]=0, "-", BS_CONTROLE[[#This Row],[SUB]])</f>
        <v>55</v>
      </c>
      <c r="AP61" s="105">
        <f>BS_CONTROLE[[#This Row],[KM - Inicio]]</f>
        <v>95.385000000000005</v>
      </c>
      <c r="AQ61" s="105">
        <f>BS_CONTROLE[[#This Row],[KM - Inicio]]</f>
        <v>95.385000000000005</v>
      </c>
      <c r="AR61" s="108">
        <v>0.60069444444444442</v>
      </c>
      <c r="AS61" s="108">
        <v>0.62847222222222221</v>
      </c>
      <c r="AT61" s="108">
        <v>0.71180555555555558</v>
      </c>
      <c r="AU61" s="136"/>
      <c r="AV61" s="136"/>
      <c r="AW61" s="14"/>
      <c r="AX61" s="14"/>
      <c r="AY61" s="162">
        <f t="shared" si="3"/>
        <v>8.333333333333337E-2</v>
      </c>
      <c r="AZ61" s="153"/>
      <c r="BA61" s="109">
        <v>1248</v>
      </c>
      <c r="BB61" s="10" t="str">
        <f>IFERROR(_xlfn.XLOOKUP(AI61, BS_ATIVIDADE[ATIVIDADE],BS_ATIVIDADE[UNIDADE] ), "*")</f>
        <v>M</v>
      </c>
      <c r="BC61" s="13" t="str" cm="1">
        <f t="array" ref="BC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1" s="13" t="str" cm="1">
        <f t="array" ref="BD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1" s="11" t="str" cm="1">
        <f t="array" ref="BE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61" s="150"/>
      <c r="BG61" s="16"/>
      <c r="BH61" s="17">
        <v>2</v>
      </c>
      <c r="BI61" s="17"/>
      <c r="BJ61" s="17" t="s">
        <v>809</v>
      </c>
      <c r="BK61" s="18" t="s">
        <v>810</v>
      </c>
      <c r="BL61" s="16"/>
      <c r="BM61" s="130" t="s">
        <v>445</v>
      </c>
      <c r="BN61" s="130" t="s">
        <v>445</v>
      </c>
      <c r="BO61" s="130" t="s">
        <v>445</v>
      </c>
      <c r="BP61" s="18"/>
      <c r="BQ61" s="12" t="str">
        <f t="shared" si="4"/>
        <v>Aderente</v>
      </c>
      <c r="BR61" s="19">
        <f t="shared" si="5"/>
        <v>1.0000000000000004</v>
      </c>
      <c r="BS61" s="19">
        <f t="shared" si="6"/>
        <v>1</v>
      </c>
      <c r="BT61" s="188" t="str">
        <f t="shared" si="7"/>
        <v>OKOK</v>
      </c>
    </row>
    <row r="62" spans="1:72" hidden="1">
      <c r="A62" s="47" t="str">
        <f t="shared" si="2"/>
        <v>CAIQUE (TMA-677)46056</v>
      </c>
      <c r="B62" s="102">
        <v>46056</v>
      </c>
      <c r="C62" s="135">
        <f>IF(BS_CONTROLE[[#This Row],[DATA]]="","",WEEKNUM(BS_CONTROLE[[#This Row],[DATA]]))</f>
        <v>6</v>
      </c>
      <c r="D62" s="104" t="s">
        <v>779</v>
      </c>
      <c r="E62" s="157">
        <v>57</v>
      </c>
      <c r="F62" s="126" t="s">
        <v>758</v>
      </c>
      <c r="G62" s="142" t="str">
        <f>IF(D62="","*",VLOOKUP(F62,BS_ATIVIDADE[],3,FALSE))</f>
        <v>MODERNIZAÇÃO</v>
      </c>
      <c r="H62" s="106" t="s">
        <v>679</v>
      </c>
      <c r="I62" s="106" t="s">
        <v>679</v>
      </c>
      <c r="J62" s="105">
        <v>48</v>
      </c>
      <c r="K62" s="105">
        <v>123.363</v>
      </c>
      <c r="L62" s="105" t="s">
        <v>679</v>
      </c>
      <c r="M62" s="127" t="str" cm="1">
        <f t="array" ref="M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62" s="127" cm="1">
        <f t="array" ref="N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62" s="106">
        <v>0.35416666666666669</v>
      </c>
      <c r="P62" s="106">
        <v>6.25E-2</v>
      </c>
      <c r="Q62" s="105">
        <v>1</v>
      </c>
      <c r="R62" s="10" t="str">
        <f>IFERROR(_xlfn.XLOOKUP(F62, BS_ATIVIDADE[ATIVIDADE],BS_ATIVIDADE[UNIDADE] ), "*")</f>
        <v>Nº DE SOLDA</v>
      </c>
      <c r="S62" s="128" t="str" cm="1">
        <f t="array" ref="S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2" s="128" t="str" cm="1">
        <f t="array" ref="T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2" s="11" t="str" cm="1">
        <f t="array" ref="U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62" s="105" t="s">
        <v>768</v>
      </c>
      <c r="W62" s="151" t="s">
        <v>700</v>
      </c>
      <c r="X62" s="104" t="s">
        <v>421</v>
      </c>
      <c r="Y62" s="129" t="s">
        <v>424</v>
      </c>
      <c r="Z62" s="104"/>
      <c r="AA62" s="105" t="s">
        <v>679</v>
      </c>
      <c r="AB62" s="103"/>
      <c r="AC62" s="152"/>
      <c r="AD62" s="107"/>
      <c r="AE62" s="105"/>
      <c r="AF62" s="105"/>
      <c r="AG62" s="105"/>
      <c r="AH62" s="15"/>
      <c r="AI62" s="126" t="str">
        <f>IF(BS_CONTROLE[[#This Row],[Atividade]]=0, "-", BS_CONTROLE[[#This Row],[Atividade]])</f>
        <v>MODERNIZAÇÃO - SOLDA</v>
      </c>
      <c r="AJ62" s="9" t="str">
        <f>IF(BS_CONTROLE[[#This Row],[Atividade]]=0, "-", BS_CONTROLE[[#This Row],[Atividade]])</f>
        <v>MODERNIZAÇÃO - SOLDA</v>
      </c>
      <c r="AK62" s="31" t="str">
        <f>BS_CONTROLE[[#This Row],[Local - Partida]]</f>
        <v>-</v>
      </c>
      <c r="AL62" s="31" t="str">
        <f>BS_CONTROLE[[#This Row],[Local - Encerramento]]</f>
        <v>-</v>
      </c>
      <c r="AM62" s="105" t="str">
        <f>IF(BS_CONTROLE[[#This Row],[Entre - Estações]]=0, "-", BS_CONTROLE[[#This Row],[Entre - Estações]])</f>
        <v>ZWI-ZEM</v>
      </c>
      <c r="AN62" s="105">
        <f>IF(BS_CONTROLE[[#This Row],[SB]]=0, "-", BS_CONTROLE[[#This Row],[SB]])</f>
        <v>1241231</v>
      </c>
      <c r="AO62" s="105">
        <f>IF(BS_CONTROLE[[#This Row],[SUB]]=0, "-", BS_CONTROLE[[#This Row],[SUB]])</f>
        <v>48</v>
      </c>
      <c r="AP62" s="105">
        <f>BS_CONTROLE[[#This Row],[KM - Inicio]]</f>
        <v>123.363</v>
      </c>
      <c r="AQ62" s="105">
        <f>BS_CONTROLE[[#This Row],[KM - Inicio]]</f>
        <v>123.363</v>
      </c>
      <c r="AR62" s="108">
        <v>0</v>
      </c>
      <c r="AS62" s="108">
        <v>0</v>
      </c>
      <c r="AT62" s="108">
        <v>0</v>
      </c>
      <c r="AU62" s="136"/>
      <c r="AV62" s="136"/>
      <c r="AW62" s="14"/>
      <c r="AX62" s="14"/>
      <c r="AY62" s="162">
        <f t="shared" si="3"/>
        <v>0</v>
      </c>
      <c r="AZ62" s="153"/>
      <c r="BA62" s="109">
        <v>0</v>
      </c>
      <c r="BB62" s="10" t="str">
        <f>IFERROR(_xlfn.XLOOKUP(AI62, BS_ATIVIDADE[ATIVIDADE],BS_ATIVIDADE[UNIDADE] ), "*")</f>
        <v>Nº DE SOLDA</v>
      </c>
      <c r="BC62" s="13" t="str" cm="1">
        <f t="array" ref="BC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2" s="13" t="str" cm="1">
        <f t="array" ref="BD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2" s="11" t="str" cm="1">
        <f t="array" ref="BE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62" s="150"/>
      <c r="BG62" s="16"/>
      <c r="BH62" s="17">
        <v>0</v>
      </c>
      <c r="BI62" s="17"/>
      <c r="BJ62" s="17" t="s">
        <v>811</v>
      </c>
      <c r="BK62" s="18" t="s">
        <v>811</v>
      </c>
      <c r="BL62" s="16"/>
      <c r="BM62" s="130" t="s">
        <v>447</v>
      </c>
      <c r="BN62" s="130" t="s">
        <v>463</v>
      </c>
      <c r="BO62" s="130" t="s">
        <v>549</v>
      </c>
      <c r="BP62" s="18" t="s">
        <v>811</v>
      </c>
      <c r="BQ62" s="12" t="str">
        <f t="shared" si="4"/>
        <v>Produção e Intervalo</v>
      </c>
      <c r="BR62" s="19">
        <f t="shared" si="5"/>
        <v>0</v>
      </c>
      <c r="BS62" s="19">
        <f t="shared" si="6"/>
        <v>0</v>
      </c>
      <c r="BT62" s="188" t="str">
        <f t="shared" si="7"/>
        <v>CondiçõesClimáticaTemperatura</v>
      </c>
    </row>
    <row r="63" spans="1:72" hidden="1">
      <c r="A63" s="47" t="str">
        <f t="shared" si="2"/>
        <v>WALTER (TP-810)46056</v>
      </c>
      <c r="B63" s="102">
        <v>46056</v>
      </c>
      <c r="C63" s="135">
        <f>IF(BS_CONTROLE[[#This Row],[DATA]]="","",WEEKNUM(BS_CONTROLE[[#This Row],[DATA]]))</f>
        <v>6</v>
      </c>
      <c r="D63" s="104" t="s">
        <v>812</v>
      </c>
      <c r="E63" s="157">
        <v>58</v>
      </c>
      <c r="F63" s="126" t="s">
        <v>758</v>
      </c>
      <c r="G63" s="142" t="str">
        <f>IF(D63="","*",VLOOKUP(F63,BS_ATIVIDADE[],3,FALSE))</f>
        <v>MODERNIZAÇÃO</v>
      </c>
      <c r="H63" s="106"/>
      <c r="I63" s="106"/>
      <c r="J63" s="105">
        <v>48</v>
      </c>
      <c r="K63" s="105">
        <v>123.465</v>
      </c>
      <c r="L63" s="105" t="s">
        <v>679</v>
      </c>
      <c r="M63" s="127" t="str" cm="1">
        <f t="array" ref="M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63" s="127" cm="1">
        <f t="array" ref="N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63" s="106">
        <v>0.35416666666666669</v>
      </c>
      <c r="P63" s="106">
        <v>6.25E-2</v>
      </c>
      <c r="Q63" s="105">
        <v>1</v>
      </c>
      <c r="R63" s="10" t="str">
        <f>IFERROR(_xlfn.XLOOKUP(F63, BS_ATIVIDADE[ATIVIDADE],BS_ATIVIDADE[UNIDADE] ), "*")</f>
        <v>Nº DE SOLDA</v>
      </c>
      <c r="S63" s="128" t="str" cm="1">
        <f t="array" ref="S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3" s="128" t="str" cm="1">
        <f t="array" ref="T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3" s="11" t="str" cm="1">
        <f t="array" ref="U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63" s="105" t="s">
        <v>768</v>
      </c>
      <c r="W63" s="151" t="s">
        <v>700</v>
      </c>
      <c r="X63" s="104" t="s">
        <v>421</v>
      </c>
      <c r="Y63" s="129" t="s">
        <v>424</v>
      </c>
      <c r="Z63" s="104"/>
      <c r="AA63" s="105" t="s">
        <v>679</v>
      </c>
      <c r="AB63" s="103"/>
      <c r="AC63" s="152"/>
      <c r="AD63" s="107"/>
      <c r="AE63" s="105"/>
      <c r="AF63" s="105"/>
      <c r="AG63" s="105"/>
      <c r="AH63" s="15"/>
      <c r="AI63" s="126" t="str">
        <f>IF(BS_CONTROLE[[#This Row],[Atividade]]=0, "-", BS_CONTROLE[[#This Row],[Atividade]])</f>
        <v>MODERNIZAÇÃO - SOLDA</v>
      </c>
      <c r="AJ63" s="9" t="str">
        <f>IF(BS_CONTROLE[[#This Row],[Atividade]]=0, "-", BS_CONTROLE[[#This Row],[Atividade]])</f>
        <v>MODERNIZAÇÃO - SOLDA</v>
      </c>
      <c r="AK63" s="31">
        <f>BS_CONTROLE[[#This Row],[Local - Partida]]</f>
        <v>0</v>
      </c>
      <c r="AL63" s="31">
        <f>BS_CONTROLE[[#This Row],[Local - Encerramento]]</f>
        <v>0</v>
      </c>
      <c r="AM63" s="105" t="str">
        <f>IF(BS_CONTROLE[[#This Row],[Entre - Estações]]=0, "-", BS_CONTROLE[[#This Row],[Entre - Estações]])</f>
        <v>ZWI-ZEM</v>
      </c>
      <c r="AN63" s="105">
        <f>IF(BS_CONTROLE[[#This Row],[SB]]=0, "-", BS_CONTROLE[[#This Row],[SB]])</f>
        <v>1241231</v>
      </c>
      <c r="AO63" s="105">
        <f>IF(BS_CONTROLE[[#This Row],[SUB]]=0, "-", BS_CONTROLE[[#This Row],[SUB]])</f>
        <v>48</v>
      </c>
      <c r="AP63" s="105">
        <f>BS_CONTROLE[[#This Row],[KM - Inicio]]</f>
        <v>123.465</v>
      </c>
      <c r="AQ63" s="105">
        <f>BS_CONTROLE[[#This Row],[KM - Inicio]]</f>
        <v>123.465</v>
      </c>
      <c r="AR63" s="108">
        <v>0</v>
      </c>
      <c r="AS63" s="108">
        <v>0</v>
      </c>
      <c r="AT63" s="108">
        <v>0</v>
      </c>
      <c r="AU63" s="136"/>
      <c r="AV63" s="136"/>
      <c r="AW63" s="14"/>
      <c r="AX63" s="14"/>
      <c r="AY63" s="162">
        <f t="shared" si="3"/>
        <v>0</v>
      </c>
      <c r="AZ63" s="153"/>
      <c r="BA63" s="109">
        <v>0</v>
      </c>
      <c r="BB63" s="10" t="str">
        <f>IFERROR(_xlfn.XLOOKUP(AI63, BS_ATIVIDADE[ATIVIDADE],BS_ATIVIDADE[UNIDADE] ), "*")</f>
        <v>Nº DE SOLDA</v>
      </c>
      <c r="BC63" s="13" t="str" cm="1">
        <f t="array" ref="BC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3" s="13" t="str" cm="1">
        <f t="array" ref="BD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3" s="11" t="str" cm="1">
        <f t="array" ref="BE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63" s="150"/>
      <c r="BG63" s="16"/>
      <c r="BH63" s="17">
        <v>0</v>
      </c>
      <c r="BI63" s="17"/>
      <c r="BJ63" s="17" t="s">
        <v>811</v>
      </c>
      <c r="BK63" s="18" t="s">
        <v>811</v>
      </c>
      <c r="BL63" s="16"/>
      <c r="BM63" s="130" t="s">
        <v>447</v>
      </c>
      <c r="BN63" s="130" t="s">
        <v>463</v>
      </c>
      <c r="BO63" s="130" t="s">
        <v>549</v>
      </c>
      <c r="BP63" s="18" t="s">
        <v>811</v>
      </c>
      <c r="BQ63" s="12" t="str">
        <f t="shared" si="4"/>
        <v>Produção e Intervalo</v>
      </c>
      <c r="BR63" s="19">
        <f t="shared" si="5"/>
        <v>0</v>
      </c>
      <c r="BS63" s="19">
        <f t="shared" si="6"/>
        <v>0</v>
      </c>
      <c r="BT63" s="188" t="str">
        <f t="shared" si="7"/>
        <v>CondiçõesClimáticaTemperatura</v>
      </c>
    </row>
    <row r="64" spans="1:72" hidden="1">
      <c r="A64" s="47" t="str">
        <f t="shared" si="2"/>
        <v>CLEBISON (TP-728)46056</v>
      </c>
      <c r="B64" s="102">
        <v>46056</v>
      </c>
      <c r="C64" s="135">
        <f>IF(BS_CONTROLE[[#This Row],[DATA]]="","",WEEKNUM(BS_CONTROLE[[#This Row],[DATA]]))</f>
        <v>6</v>
      </c>
      <c r="D64" s="104" t="s">
        <v>813</v>
      </c>
      <c r="E64" s="157">
        <v>56</v>
      </c>
      <c r="F64" s="126" t="s">
        <v>696</v>
      </c>
      <c r="G64" s="142" t="str">
        <f>IF(D64="","*",VLOOKUP(F64,BS_ATIVIDADE[],3,FALSE))</f>
        <v>SOLDA</v>
      </c>
      <c r="H64" s="106" t="s">
        <v>679</v>
      </c>
      <c r="I64" s="106" t="s">
        <v>679</v>
      </c>
      <c r="J64" s="105">
        <v>55</v>
      </c>
      <c r="K64" s="105">
        <v>156</v>
      </c>
      <c r="L64" s="105">
        <v>156.31</v>
      </c>
      <c r="M64" s="127" t="str" cm="1">
        <f t="array" ref="M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64" s="127" cm="1">
        <f t="array" ref="N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1561552</v>
      </c>
      <c r="O64" s="106">
        <v>0.375</v>
      </c>
      <c r="P64" s="106">
        <v>6.25E-2</v>
      </c>
      <c r="Q64" s="105">
        <v>1</v>
      </c>
      <c r="R64" s="10" t="str">
        <f>IFERROR(_xlfn.XLOOKUP(F64, BS_ATIVIDADE[ATIVIDADE],BS_ATIVIDADE[UNIDADE] ), "*")</f>
        <v>Nº DE SOLDA</v>
      </c>
      <c r="S64" s="128" t="str" cm="1">
        <f t="array" ref="S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4" s="128" t="str" cm="1">
        <f t="array" ref="T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4" s="11" t="str" cm="1">
        <f t="array" ref="U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64" s="151" t="s">
        <v>753</v>
      </c>
      <c r="W64" s="151" t="s">
        <v>700</v>
      </c>
      <c r="X64" s="104" t="s">
        <v>421</v>
      </c>
      <c r="Y64" s="129" t="s">
        <v>424</v>
      </c>
      <c r="Z64" s="104"/>
      <c r="AA64" s="105" t="s">
        <v>679</v>
      </c>
      <c r="AB64" s="103"/>
      <c r="AC64" s="152"/>
      <c r="AD64" s="107"/>
      <c r="AE64" s="105"/>
      <c r="AF64" s="105"/>
      <c r="AG64" s="105"/>
      <c r="AH64" s="15"/>
      <c r="AI64" s="126" t="str">
        <f>IF(BS_CONTROLE[[#This Row],[Atividade]]=0, "-", BS_CONTROLE[[#This Row],[Atividade]])</f>
        <v>PDM - SOLDA</v>
      </c>
      <c r="AJ64" s="9" t="str">
        <f>IF(BS_CONTROLE[[#This Row],[Atividade]]=0, "-", BS_CONTROLE[[#This Row],[Atividade]])</f>
        <v>PDM - SOLDA</v>
      </c>
      <c r="AK64" s="31" t="str">
        <f>BS_CONTROLE[[#This Row],[Local - Partida]]</f>
        <v>-</v>
      </c>
      <c r="AL64" s="31" t="str">
        <f>BS_CONTROLE[[#This Row],[Local - Encerramento]]</f>
        <v>-</v>
      </c>
      <c r="AM64" s="105" t="str">
        <f>IF(BS_CONTROLE[[#This Row],[Entre - Estações]]=0, "-", BS_CONTROLE[[#This Row],[Entre - Estações]])</f>
        <v>ZRB-ZEV</v>
      </c>
      <c r="AN64" s="105">
        <f>IF(BS_CONTROLE[[#This Row],[SB]]=0, "-", BS_CONTROLE[[#This Row],[SB]])</f>
        <v>1561552</v>
      </c>
      <c r="AO64" s="105">
        <f>IF(BS_CONTROLE[[#This Row],[SUB]]=0, "-", BS_CONTROLE[[#This Row],[SUB]])</f>
        <v>55</v>
      </c>
      <c r="AP64" s="105">
        <f>BS_CONTROLE[[#This Row],[KM - Inicio]]</f>
        <v>156</v>
      </c>
      <c r="AQ64" s="105">
        <f>BS_CONTROLE[[#This Row],[KM - Inicio]]</f>
        <v>156</v>
      </c>
      <c r="AR64" s="108">
        <v>0.45208333333333334</v>
      </c>
      <c r="AS64" s="108">
        <v>0</v>
      </c>
      <c r="AT64" s="108">
        <v>0</v>
      </c>
      <c r="AU64" s="136"/>
      <c r="AV64" s="136"/>
      <c r="AW64" s="14"/>
      <c r="AX64" s="14"/>
      <c r="AY64" s="162">
        <f t="shared" si="3"/>
        <v>0</v>
      </c>
      <c r="AZ64" s="153"/>
      <c r="BA64" s="109">
        <v>0</v>
      </c>
      <c r="BB64" s="10" t="str">
        <f>IFERROR(_xlfn.XLOOKUP(AI64, BS_ATIVIDADE[ATIVIDADE],BS_ATIVIDADE[UNIDADE] ), "*")</f>
        <v>Nº DE SOLDA</v>
      </c>
      <c r="BC64" s="13" t="str" cm="1">
        <f t="array" ref="BC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4" s="13" t="str" cm="1">
        <f t="array" ref="BD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4" s="11" t="str" cm="1">
        <f t="array" ref="BE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64" s="150"/>
      <c r="BG64" s="16"/>
      <c r="BH64" s="17">
        <v>0</v>
      </c>
      <c r="BI64" s="17"/>
      <c r="BJ64" s="17" t="s">
        <v>814</v>
      </c>
      <c r="BK64" s="18" t="s">
        <v>815</v>
      </c>
      <c r="BL64" s="16"/>
      <c r="BM64" s="130" t="s">
        <v>447</v>
      </c>
      <c r="BN64" s="130" t="s">
        <v>471</v>
      </c>
      <c r="BO64" s="130" t="s">
        <v>471</v>
      </c>
      <c r="BP64" s="18" t="s">
        <v>815</v>
      </c>
      <c r="BQ64" s="12" t="str">
        <f t="shared" si="4"/>
        <v>Produção e Intervalo</v>
      </c>
      <c r="BR64" s="19">
        <f t="shared" si="5"/>
        <v>0</v>
      </c>
      <c r="BS64" s="19">
        <f t="shared" si="6"/>
        <v>0</v>
      </c>
      <c r="BT64" s="188" t="str">
        <f t="shared" si="7"/>
        <v>CondiçõesClimáticaChuva</v>
      </c>
    </row>
    <row r="65" spans="1:72" hidden="1">
      <c r="A65" s="47" t="str">
        <f t="shared" si="2"/>
        <v>ISMAEL(TP-726)46056</v>
      </c>
      <c r="B65" s="102">
        <v>46056</v>
      </c>
      <c r="C65" s="135">
        <f>IF(BS_CONTROLE[[#This Row],[DATA]]="","",WEEKNUM(BS_CONTROLE[[#This Row],[DATA]]))</f>
        <v>6</v>
      </c>
      <c r="D65" s="104" t="s">
        <v>755</v>
      </c>
      <c r="E65" s="157">
        <v>57</v>
      </c>
      <c r="F65" s="126" t="s">
        <v>696</v>
      </c>
      <c r="G65" s="142" t="str">
        <f>IF(D65="","*",VLOOKUP(F65,BS_ATIVIDADE[],3,FALSE))</f>
        <v>SOLDA</v>
      </c>
      <c r="H65" s="106" t="s">
        <v>679</v>
      </c>
      <c r="I65" s="106"/>
      <c r="J65" s="105">
        <v>55</v>
      </c>
      <c r="K65" s="105">
        <v>156</v>
      </c>
      <c r="L65" s="105">
        <v>156.31</v>
      </c>
      <c r="M65" s="127" t="str" cm="1">
        <f t="array" ref="M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65" s="127" cm="1">
        <f t="array" ref="N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1561552</v>
      </c>
      <c r="O65" s="106">
        <v>0.35416666666666669</v>
      </c>
      <c r="P65" s="106">
        <v>6.25E-2</v>
      </c>
      <c r="Q65" s="105">
        <v>1</v>
      </c>
      <c r="R65" s="10" t="str">
        <f>IFERROR(_xlfn.XLOOKUP(F65, BS_ATIVIDADE[ATIVIDADE],BS_ATIVIDADE[UNIDADE] ), "*")</f>
        <v>Nº DE SOLDA</v>
      </c>
      <c r="S65" s="128" t="str" cm="1">
        <f t="array" ref="S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5" s="128" t="str" cm="1">
        <f t="array" ref="T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5" s="11" t="str" cm="1">
        <f t="array" ref="U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65" s="151" t="s">
        <v>753</v>
      </c>
      <c r="W65" s="151" t="s">
        <v>700</v>
      </c>
      <c r="X65" s="104" t="s">
        <v>421</v>
      </c>
      <c r="Y65" s="129" t="s">
        <v>424</v>
      </c>
      <c r="Z65" s="104"/>
      <c r="AA65" s="105" t="s">
        <v>679</v>
      </c>
      <c r="AB65" s="103"/>
      <c r="AC65" s="152"/>
      <c r="AD65" s="107"/>
      <c r="AE65" s="105"/>
      <c r="AF65" s="105"/>
      <c r="AG65" s="105"/>
      <c r="AH65" s="15"/>
      <c r="AI65" s="126" t="str">
        <f>IF(BS_CONTROLE[[#This Row],[Atividade]]=0, "-", BS_CONTROLE[[#This Row],[Atividade]])</f>
        <v>PDM - SOLDA</v>
      </c>
      <c r="AJ65" s="9" t="str">
        <f>IF(BS_CONTROLE[[#This Row],[Atividade]]=0, "-", BS_CONTROLE[[#This Row],[Atividade]])</f>
        <v>PDM - SOLDA</v>
      </c>
      <c r="AK65" s="31" t="str">
        <f>BS_CONTROLE[[#This Row],[Local - Partida]]</f>
        <v>-</v>
      </c>
      <c r="AL65" s="31">
        <f>BS_CONTROLE[[#This Row],[Local - Encerramento]]</f>
        <v>0</v>
      </c>
      <c r="AM65" s="105" t="str">
        <f>IF(BS_CONTROLE[[#This Row],[Entre - Estações]]=0, "-", BS_CONTROLE[[#This Row],[Entre - Estações]])</f>
        <v>ZRB-ZEV</v>
      </c>
      <c r="AN65" s="105">
        <f>IF(BS_CONTROLE[[#This Row],[SB]]=0, "-", BS_CONTROLE[[#This Row],[SB]])</f>
        <v>1561552</v>
      </c>
      <c r="AO65" s="105">
        <f>IF(BS_CONTROLE[[#This Row],[SUB]]=0, "-", BS_CONTROLE[[#This Row],[SUB]])</f>
        <v>55</v>
      </c>
      <c r="AP65" s="105">
        <f>BS_CONTROLE[[#This Row],[KM - Inicio]]</f>
        <v>156</v>
      </c>
      <c r="AQ65" s="105">
        <f>BS_CONTROLE[[#This Row],[KM - Inicio]]</f>
        <v>156</v>
      </c>
      <c r="AR65" s="108">
        <v>0.45208333333333334</v>
      </c>
      <c r="AS65" s="108">
        <v>0</v>
      </c>
      <c r="AT65" s="108">
        <v>0</v>
      </c>
      <c r="AU65" s="136"/>
      <c r="AV65" s="136"/>
      <c r="AW65" s="14"/>
      <c r="AX65" s="14"/>
      <c r="AY65" s="162">
        <f t="shared" si="3"/>
        <v>0</v>
      </c>
      <c r="AZ65" s="153"/>
      <c r="BA65" s="109">
        <v>0</v>
      </c>
      <c r="BB65" s="10" t="str">
        <f>IFERROR(_xlfn.XLOOKUP(AI65, BS_ATIVIDADE[ATIVIDADE],BS_ATIVIDADE[UNIDADE] ), "*")</f>
        <v>Nº DE SOLDA</v>
      </c>
      <c r="BC65" s="13" t="str" cm="1">
        <f t="array" ref="BC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5" s="13" t="str" cm="1">
        <f t="array" ref="BD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5" s="11" t="str" cm="1">
        <f t="array" ref="BE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65" s="150"/>
      <c r="BG65" s="16"/>
      <c r="BH65" s="17">
        <v>0</v>
      </c>
      <c r="BI65" s="17"/>
      <c r="BJ65" s="17" t="s">
        <v>814</v>
      </c>
      <c r="BK65" s="18" t="s">
        <v>815</v>
      </c>
      <c r="BL65" s="16"/>
      <c r="BM65" s="130" t="s">
        <v>447</v>
      </c>
      <c r="BN65" s="130" t="s">
        <v>471</v>
      </c>
      <c r="BO65" s="130" t="s">
        <v>471</v>
      </c>
      <c r="BP65" s="18" t="s">
        <v>815</v>
      </c>
      <c r="BQ65" s="12" t="str">
        <f t="shared" si="4"/>
        <v>Produção e Intervalo</v>
      </c>
      <c r="BR65" s="19">
        <f t="shared" si="5"/>
        <v>0</v>
      </c>
      <c r="BS65" s="19">
        <f t="shared" si="6"/>
        <v>0</v>
      </c>
      <c r="BT65" s="188" t="str">
        <f t="shared" si="7"/>
        <v>CondiçõesClimáticaChuva</v>
      </c>
    </row>
    <row r="66" spans="1:72" ht="11.25" hidden="1" customHeight="1">
      <c r="A66" s="47" t="str">
        <f t="shared" si="2"/>
        <v>W9646056</v>
      </c>
      <c r="B66" s="102">
        <v>46056</v>
      </c>
      <c r="C66" s="135">
        <f>IF(BS_CONTROLE[[#This Row],[DATA]]="","",WEEKNUM(BS_CONTROLE[[#This Row],[DATA]]))</f>
        <v>6</v>
      </c>
      <c r="D66" s="104" t="s">
        <v>766</v>
      </c>
      <c r="E66" s="157"/>
      <c r="F66" s="126" t="s">
        <v>767</v>
      </c>
      <c r="G66" s="142" t="str">
        <f>IF(D66="","*",VLOOKUP(F66,BS_ATIVIDADE[],3,FALSE))</f>
        <v>MODERNIZAÇÃO</v>
      </c>
      <c r="H66" s="106" t="s">
        <v>816</v>
      </c>
      <c r="I66" s="106" t="s">
        <v>816</v>
      </c>
      <c r="J66" s="105">
        <v>48</v>
      </c>
      <c r="K66" s="105">
        <v>150.6</v>
      </c>
      <c r="L66" s="105">
        <v>151.6</v>
      </c>
      <c r="M66" s="127" t="str" cm="1">
        <f t="array" ref="M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66" s="127" t="str" cm="1">
        <f t="array" ref="N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ZRB1501</v>
      </c>
      <c r="O66" s="106">
        <v>0.3125</v>
      </c>
      <c r="P66" s="106">
        <v>0.20833333333333334</v>
      </c>
      <c r="Q66" s="105">
        <v>100</v>
      </c>
      <c r="R66" s="10" t="str">
        <f>IFERROR(_xlfn.XLOOKUP(F66, BS_ATIVIDADE[ATIVIDADE],BS_ATIVIDADE[UNIDADE] ), "*")</f>
        <v>Nº DE DORMENTES</v>
      </c>
      <c r="S66" s="128" t="str" cm="1">
        <f t="array" ref="S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6" s="128" t="str" cm="1">
        <f t="array" ref="T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66" s="11" t="str" cm="1">
        <f t="array" ref="U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66" s="105" t="s">
        <v>768</v>
      </c>
      <c r="W66" s="151" t="s">
        <v>817</v>
      </c>
      <c r="X66" s="104" t="s">
        <v>421</v>
      </c>
      <c r="Y66" s="129" t="s">
        <v>424</v>
      </c>
      <c r="Z66" s="104"/>
      <c r="AA66" s="105">
        <v>1</v>
      </c>
      <c r="AB66" s="103" t="s">
        <v>412</v>
      </c>
      <c r="AC66" s="152"/>
      <c r="AD66" s="107">
        <v>0.29166666666666669</v>
      </c>
      <c r="AE66" s="105" t="s">
        <v>679</v>
      </c>
      <c r="AF66" s="105" t="s">
        <v>679</v>
      </c>
      <c r="AG66" s="105"/>
      <c r="AH66" s="15"/>
      <c r="AI66" s="126" t="str">
        <f>IF(BS_CONTROLE[[#This Row],[Atividade]]=0, "-", BS_CONTROLE[[#This Row],[Atividade]])</f>
        <v>MODERNIZAÇÃO - DORMENTE - DESCARGA</v>
      </c>
      <c r="AJ66" s="9" t="str">
        <f>IF(BS_CONTROLE[[#This Row],[Atividade]]=0, "-", BS_CONTROLE[[#This Row],[Atividade]])</f>
        <v>MODERNIZAÇÃO - DORMENTE - DESCARGA</v>
      </c>
      <c r="AK66" s="31" t="str">
        <f>BS_CONTROLE[[#This Row],[Local - Partida]]</f>
        <v>ZEM-1</v>
      </c>
      <c r="AL66" s="31" t="str">
        <f>BS_CONTROLE[[#This Row],[Local - Encerramento]]</f>
        <v>ZEM-1</v>
      </c>
      <c r="AM66" s="105" t="str">
        <f>IF(BS_CONTROLE[[#This Row],[Entre - Estações]]=0, "-", BS_CONTROLE[[#This Row],[Entre - Estações]])</f>
        <v>ZEJ-ZRB</v>
      </c>
      <c r="AN66" s="105" t="str">
        <f>IF(BS_CONTROLE[[#This Row],[SB]]=0, "-", BS_CONTROLE[[#This Row],[SB]])</f>
        <v>ZRB1501</v>
      </c>
      <c r="AO66" s="105">
        <f>IF(BS_CONTROLE[[#This Row],[SUB]]=0, "-", BS_CONTROLE[[#This Row],[SUB]])</f>
        <v>48</v>
      </c>
      <c r="AP66" s="105">
        <f>BS_CONTROLE[[#This Row],[KM - Inicio]]</f>
        <v>150.6</v>
      </c>
      <c r="AQ66" s="105">
        <f>BS_CONTROLE[[#This Row],[KM - Inicio]]</f>
        <v>150.6</v>
      </c>
      <c r="AR66" s="108">
        <v>0</v>
      </c>
      <c r="AS66" s="108">
        <v>0</v>
      </c>
      <c r="AT66" s="108">
        <v>0</v>
      </c>
      <c r="AU66" s="136"/>
      <c r="AV66" s="136"/>
      <c r="AW66" s="14"/>
      <c r="AX66" s="14"/>
      <c r="AY66" s="162">
        <f t="shared" si="3"/>
        <v>0</v>
      </c>
      <c r="AZ66" s="153"/>
      <c r="BA66" s="109">
        <v>0</v>
      </c>
      <c r="BB66" s="10" t="str">
        <f>IFERROR(_xlfn.XLOOKUP(AI66, BS_ATIVIDADE[ATIVIDADE],BS_ATIVIDADE[UNIDADE] ), "*")</f>
        <v>Nº DE DORMENTES</v>
      </c>
      <c r="BC66" s="13" t="str" cm="1">
        <f t="array" ref="BC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6" s="13" t="str" cm="1">
        <f t="array" ref="BD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66" s="11" t="str" cm="1">
        <f t="array" ref="BE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66" s="150"/>
      <c r="BG66" s="16"/>
      <c r="BH66" s="17">
        <v>0</v>
      </c>
      <c r="BI66" s="17"/>
      <c r="BJ66" s="17" t="s">
        <v>818</v>
      </c>
      <c r="BK66" s="18" t="s">
        <v>818</v>
      </c>
      <c r="BL66" s="16"/>
      <c r="BM66" s="130" t="s">
        <v>443</v>
      </c>
      <c r="BN66" s="130" t="s">
        <v>470</v>
      </c>
      <c r="BO66" s="130" t="s">
        <v>521</v>
      </c>
      <c r="BP66" s="18" t="s">
        <v>818</v>
      </c>
      <c r="BQ66" s="12" t="str">
        <f t="shared" si="4"/>
        <v>Produção e Intervalo</v>
      </c>
      <c r="BR66" s="19">
        <f t="shared" si="5"/>
        <v>0</v>
      </c>
      <c r="BS66" s="19">
        <f t="shared" si="6"/>
        <v>0</v>
      </c>
      <c r="BT66" s="188" t="str">
        <f t="shared" si="7"/>
        <v>ModernizaçãoExecução</v>
      </c>
    </row>
    <row r="67" spans="1:72" ht="13.5" hidden="1" customHeight="1">
      <c r="A67" s="47" t="str">
        <f t="shared" si="2"/>
        <v>MODERNIZAÇÃO SERRA46056</v>
      </c>
      <c r="B67" s="102">
        <v>46056</v>
      </c>
      <c r="C67" s="135">
        <f>IF(BS_CONTROLE[[#This Row],[DATA]]="","",WEEKNUM(BS_CONTROLE[[#This Row],[DATA]]))</f>
        <v>6</v>
      </c>
      <c r="D67" s="104" t="s">
        <v>819</v>
      </c>
      <c r="E67" s="157">
        <v>61</v>
      </c>
      <c r="F67" s="126" t="s">
        <v>820</v>
      </c>
      <c r="G67" s="142" t="str">
        <f>IF(D67="","*",VLOOKUP(F67,BS_ATIVIDADE[],3,FALSE))</f>
        <v>OUTROS</v>
      </c>
      <c r="H67" s="106" t="s">
        <v>679</v>
      </c>
      <c r="I67" s="106" t="s">
        <v>679</v>
      </c>
      <c r="J67" s="105">
        <v>92</v>
      </c>
      <c r="K67" s="105">
        <v>75.2</v>
      </c>
      <c r="L67" s="105">
        <v>81.8</v>
      </c>
      <c r="M67" s="127" t="str" cm="1">
        <f t="array" ref="M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67" s="127" t="s">
        <v>821</v>
      </c>
      <c r="O67" s="106">
        <v>0.33333333333333331</v>
      </c>
      <c r="P67" s="106">
        <v>0.33333333333333331</v>
      </c>
      <c r="Q67" s="105">
        <v>1</v>
      </c>
      <c r="R67" s="10" t="str">
        <f>IFERROR(_xlfn.XLOOKUP(F67, BS_ATIVIDADE[ATIVIDADE],BS_ATIVIDADE[UNIDADE] ), "*")</f>
        <v>BINÁRIO</v>
      </c>
      <c r="S67" s="128" t="str" cm="1">
        <f t="array" ref="S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7" s="128" t="str" cm="1">
        <f t="array" ref="T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67" s="11" t="str" cm="1">
        <f t="array" ref="U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67" s="105" t="s">
        <v>822</v>
      </c>
      <c r="W67" s="151" t="s">
        <v>823</v>
      </c>
      <c r="X67" s="104" t="s">
        <v>416</v>
      </c>
      <c r="Y67" s="129" t="s">
        <v>420</v>
      </c>
      <c r="Z67" s="104"/>
      <c r="AA67" s="105" t="s">
        <v>679</v>
      </c>
      <c r="AB67" s="103"/>
      <c r="AC67" s="152"/>
      <c r="AD67" s="107" t="s">
        <v>679</v>
      </c>
      <c r="AE67" s="105" t="s">
        <v>679</v>
      </c>
      <c r="AF67" s="105" t="s">
        <v>679</v>
      </c>
      <c r="AG67" s="105" t="s">
        <v>679</v>
      </c>
      <c r="AH67" s="15"/>
      <c r="AI67" s="126" t="str">
        <f>IF(BS_CONTROLE[[#This Row],[Atividade]]=0, "-", BS_CONTROLE[[#This Row],[Atividade]])</f>
        <v>BLOCO</v>
      </c>
      <c r="AJ67" s="9" t="str">
        <f>IF(BS_CONTROLE[[#This Row],[Atividade]]=0, "-", BS_CONTROLE[[#This Row],[Atividade]])</f>
        <v>BLOCO</v>
      </c>
      <c r="AK67" s="31" t="str">
        <f>BS_CONTROLE[[#This Row],[Local - Partida]]</f>
        <v>-</v>
      </c>
      <c r="AL67" s="31" t="str">
        <f>BS_CONTROLE[[#This Row],[Local - Encerramento]]</f>
        <v>-</v>
      </c>
      <c r="AM67" s="105" t="str">
        <f>IF(BS_CONTROLE[[#This Row],[Entre - Estações]]=0, "-", BS_CONTROLE[[#This Row],[Entre - Estações]])</f>
        <v>ZEZ-ZXW</v>
      </c>
      <c r="AN67" s="105" t="str">
        <f>IF(BS_CONTROLE[[#This Row],[SB]]=0, "-", BS_CONTROLE[[#This Row],[SB]])</f>
        <v>K79ZEZ2/ZXWK792</v>
      </c>
      <c r="AO67" s="105">
        <f>IF(BS_CONTROLE[[#This Row],[SUB]]=0, "-", BS_CONTROLE[[#This Row],[SUB]])</f>
        <v>92</v>
      </c>
      <c r="AP67" s="105">
        <f>BS_CONTROLE[[#This Row],[KM - Inicio]]</f>
        <v>75.2</v>
      </c>
      <c r="AQ67" s="105">
        <f>BS_CONTROLE[[#This Row],[KM - Inicio]]</f>
        <v>75.2</v>
      </c>
      <c r="AR67" s="108">
        <v>0</v>
      </c>
      <c r="AS67" s="108">
        <v>0</v>
      </c>
      <c r="AT67" s="108">
        <v>0</v>
      </c>
      <c r="AU67" s="136"/>
      <c r="AV67" s="136"/>
      <c r="AW67" s="14"/>
      <c r="AX67" s="14"/>
      <c r="AY67" s="162">
        <f t="shared" si="3"/>
        <v>0</v>
      </c>
      <c r="AZ67" s="153"/>
      <c r="BA67" s="109">
        <v>0</v>
      </c>
      <c r="BB67" s="10" t="str">
        <f>IFERROR(_xlfn.XLOOKUP(AI67, BS_ATIVIDADE[ATIVIDADE],BS_ATIVIDADE[UNIDADE] ), "*")</f>
        <v>BINÁRIO</v>
      </c>
      <c r="BC67" s="13" t="str" cm="1">
        <f t="array" ref="BC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7" s="13" t="str" cm="1">
        <f t="array" ref="BD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67" s="11" t="str" cm="1">
        <f t="array" ref="BE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67" s="150"/>
      <c r="BG67" s="16"/>
      <c r="BH67" s="17">
        <v>0</v>
      </c>
      <c r="BI67" s="17"/>
      <c r="BJ67" s="17" t="s">
        <v>824</v>
      </c>
      <c r="BK67" s="18" t="s">
        <v>824</v>
      </c>
      <c r="BL67" s="16"/>
      <c r="BM67" s="130" t="s">
        <v>440</v>
      </c>
      <c r="BN67" s="130" t="s">
        <v>460</v>
      </c>
      <c r="BO67" s="130" t="s">
        <v>557</v>
      </c>
      <c r="BP67" s="18" t="s">
        <v>824</v>
      </c>
      <c r="BQ67" s="12" t="str">
        <f t="shared" si="4"/>
        <v>Produção e Intervalo</v>
      </c>
      <c r="BR67" s="19">
        <f t="shared" si="5"/>
        <v>0</v>
      </c>
      <c r="BS67" s="19">
        <f t="shared" si="6"/>
        <v>0</v>
      </c>
      <c r="BT67" s="188" t="str">
        <f t="shared" si="7"/>
        <v>CCOCirculaçãoIntervaloContrato</v>
      </c>
    </row>
    <row r="68" spans="1:72" hidden="1">
      <c r="A68" s="47" t="str">
        <f t="shared" si="2"/>
        <v>W6146056</v>
      </c>
      <c r="B68" s="102">
        <v>46056</v>
      </c>
      <c r="C68" s="135">
        <f>IF(BS_CONTROLE[[#This Row],[DATA]]="","",WEEKNUM(BS_CONTROLE[[#This Row],[DATA]]))</f>
        <v>6</v>
      </c>
      <c r="D68" s="104" t="s">
        <v>772</v>
      </c>
      <c r="E68" s="157">
        <v>61</v>
      </c>
      <c r="F68" s="126" t="s">
        <v>825</v>
      </c>
      <c r="G68" s="142" t="str">
        <f>IF(D68="","*",VLOOKUP(F68,BS_ATIVIDADE[],3,FALSE))</f>
        <v>MODERNIZAÇÃO</v>
      </c>
      <c r="H68" s="106" t="s">
        <v>306</v>
      </c>
      <c r="I68" s="106" t="s">
        <v>306</v>
      </c>
      <c r="J68" s="105">
        <v>92</v>
      </c>
      <c r="K68" s="105">
        <v>75.2</v>
      </c>
      <c r="L68" s="105">
        <v>81.8</v>
      </c>
      <c r="M68" s="127" t="str" cm="1">
        <f t="array" ref="M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68" s="127" t="s">
        <v>821</v>
      </c>
      <c r="O68" s="106">
        <v>0.3125</v>
      </c>
      <c r="P68" s="106">
        <v>6.9444444444444447E-4</v>
      </c>
      <c r="Q68" s="105">
        <v>1</v>
      </c>
      <c r="R68" s="10" t="str">
        <f>IFERROR(_xlfn.XLOOKUP(F68, BS_ATIVIDADE[ATIVIDADE],BS_ATIVIDADE[UNIDADE] ), "*")</f>
        <v>Nº DE DORMENTES</v>
      </c>
      <c r="S68" s="128" t="str" cm="1">
        <f t="array" ref="S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8" s="128" t="str" cm="1">
        <f t="array" ref="T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68" s="11" t="str" cm="1">
        <f t="array" ref="U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68" s="105" t="s">
        <v>822</v>
      </c>
      <c r="W68" s="151" t="s">
        <v>826</v>
      </c>
      <c r="X68" s="104" t="s">
        <v>416</v>
      </c>
      <c r="Y68" s="129" t="s">
        <v>420</v>
      </c>
      <c r="Z68" s="104"/>
      <c r="AA68" s="105">
        <v>1</v>
      </c>
      <c r="AB68" s="103" t="s">
        <v>412</v>
      </c>
      <c r="AC68" s="152" t="s">
        <v>406</v>
      </c>
      <c r="AD68" s="107">
        <v>0.29166666666666669</v>
      </c>
      <c r="AE68" s="105">
        <v>7663</v>
      </c>
      <c r="AF68" s="105" t="s">
        <v>679</v>
      </c>
      <c r="AG68" s="105" t="s">
        <v>679</v>
      </c>
      <c r="AH68" s="15"/>
      <c r="AI68" s="126" t="s">
        <v>678</v>
      </c>
      <c r="AJ68" s="9" t="str">
        <f>IF(BS_CONTROLE[[#This Row],[Atividade]]=0, "-", BS_CONTROLE[[#This Row],[Atividade]])</f>
        <v>MODERNIZAÇÃO - RECOLHIMENTO DE DORMENTE</v>
      </c>
      <c r="AK68" s="31" t="str">
        <f>BS_CONTROLE[[#This Row],[Local - Partida]]</f>
        <v>K67ZEV2</v>
      </c>
      <c r="AL68" s="31" t="str">
        <f>BS_CONTROLE[[#This Row],[Local - Encerramento]]</f>
        <v>K67ZEV2</v>
      </c>
      <c r="AM68" s="105" t="str">
        <f>IF(BS_CONTROLE[[#This Row],[Entre - Estações]]=0, "-", BS_CONTROLE[[#This Row],[Entre - Estações]])</f>
        <v>ZEZ-ZXW</v>
      </c>
      <c r="AN68" s="105" t="str">
        <f>IF(BS_CONTROLE[[#This Row],[SB]]=0, "-", BS_CONTROLE[[#This Row],[SB]])</f>
        <v>K79ZEZ2/ZXWK792</v>
      </c>
      <c r="AO68" s="105">
        <f>IF(BS_CONTROLE[[#This Row],[SUB]]=0, "-", BS_CONTROLE[[#This Row],[SUB]])</f>
        <v>92</v>
      </c>
      <c r="AP68" s="105">
        <f>BS_CONTROLE[[#This Row],[KM - Inicio]]</f>
        <v>75.2</v>
      </c>
      <c r="AQ68" s="105">
        <f>BS_CONTROLE[[#This Row],[KM - Inicio]]</f>
        <v>75.2</v>
      </c>
      <c r="AR68" s="108">
        <v>0.40069444444444446</v>
      </c>
      <c r="AS68" s="108">
        <v>0</v>
      </c>
      <c r="AT68" s="108">
        <v>6.9444444444444447E-4</v>
      </c>
      <c r="AU68" s="136"/>
      <c r="AV68" s="136"/>
      <c r="AW68" s="14"/>
      <c r="AX68" s="14"/>
      <c r="AY68" s="162">
        <f t="shared" si="3"/>
        <v>6.9444444444444447E-4</v>
      </c>
      <c r="AZ68" s="153"/>
      <c r="BA68" s="109">
        <v>1</v>
      </c>
      <c r="BB68" s="10" t="str">
        <f>IFERROR(_xlfn.XLOOKUP(AI68, BS_ATIVIDADE[ATIVIDADE],BS_ATIVIDADE[UNIDADE] ), "*")</f>
        <v>BINÁRIO</v>
      </c>
      <c r="BC68" s="13" t="str" cm="1">
        <f t="array" ref="BC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8" s="13" t="str" cm="1">
        <f t="array" ref="BD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68" s="11" t="str" cm="1">
        <f t="array" ref="BE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68" s="150"/>
      <c r="BG68" s="16"/>
      <c r="BH68" s="17">
        <v>2</v>
      </c>
      <c r="BI68" s="17"/>
      <c r="BJ68" s="17" t="s">
        <v>827</v>
      </c>
      <c r="BK68" s="18" t="s">
        <v>828</v>
      </c>
      <c r="BL68" s="16"/>
      <c r="BM68" s="130" t="s">
        <v>445</v>
      </c>
      <c r="BN68" s="130" t="s">
        <v>445</v>
      </c>
      <c r="BO68" s="130" t="s">
        <v>445</v>
      </c>
      <c r="BP68" s="18" t="s">
        <v>679</v>
      </c>
      <c r="BQ68" s="12" t="str">
        <f t="shared" si="4"/>
        <v>Aderente</v>
      </c>
      <c r="BR68" s="19">
        <f t="shared" si="5"/>
        <v>1</v>
      </c>
      <c r="BS68" s="19">
        <f t="shared" si="6"/>
        <v>1</v>
      </c>
      <c r="BT68" s="188" t="str">
        <f t="shared" si="7"/>
        <v>OKOK</v>
      </c>
    </row>
    <row r="69" spans="1:72" hidden="1">
      <c r="A69" s="47" t="str">
        <f t="shared" si="2"/>
        <v>MODERNIZAÇÃO TURMA 246056</v>
      </c>
      <c r="B69" s="102">
        <v>46056</v>
      </c>
      <c r="C69" s="135">
        <f>IF(BS_CONTROLE[[#This Row],[DATA]]="","",WEEKNUM(BS_CONTROLE[[#This Row],[DATA]]))</f>
        <v>6</v>
      </c>
      <c r="D69" s="104" t="s">
        <v>829</v>
      </c>
      <c r="E69" s="157">
        <v>62</v>
      </c>
      <c r="F69" s="126" t="s">
        <v>758</v>
      </c>
      <c r="G69" s="142" t="str">
        <f>IF(D69="","*",VLOOKUP(F69,BS_ATIVIDADE[],3,FALSE))</f>
        <v>MODERNIZAÇÃO</v>
      </c>
      <c r="H69" s="106" t="s">
        <v>679</v>
      </c>
      <c r="I69" s="106" t="s">
        <v>679</v>
      </c>
      <c r="J69" s="105">
        <v>92</v>
      </c>
      <c r="K69" s="105">
        <v>75.373999999999995</v>
      </c>
      <c r="L69" s="105">
        <v>75.45</v>
      </c>
      <c r="M69" s="127" t="str" cm="1">
        <f t="array" ref="M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69" s="127" t="str" cm="1">
        <f t="array" ref="N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K79ZEZ2</v>
      </c>
      <c r="O69" s="106">
        <v>0.33333333333333331</v>
      </c>
      <c r="P69" s="106">
        <v>6.9444444444444447E-4</v>
      </c>
      <c r="Q69" s="105">
        <v>4</v>
      </c>
      <c r="R69" s="10" t="str">
        <f>IFERROR(_xlfn.XLOOKUP(F69, BS_ATIVIDADE[ATIVIDADE],BS_ATIVIDADE[UNIDADE] ), "*")</f>
        <v>Nº DE SOLDA</v>
      </c>
      <c r="S69" s="128" t="str" cm="1">
        <f t="array" ref="S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69" s="128" t="str" cm="1">
        <f t="array" ref="T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69" s="11" t="str" cm="1">
        <f t="array" ref="U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69" s="105" t="s">
        <v>822</v>
      </c>
      <c r="W69" s="151" t="s">
        <v>700</v>
      </c>
      <c r="X69" s="104" t="s">
        <v>416</v>
      </c>
      <c r="Y69" s="129" t="s">
        <v>420</v>
      </c>
      <c r="Z69" s="104"/>
      <c r="AA69" s="105"/>
      <c r="AB69" s="103"/>
      <c r="AC69" s="152"/>
      <c r="AD69" s="107"/>
      <c r="AE69" s="105"/>
      <c r="AF69" s="105"/>
      <c r="AG69" s="105"/>
      <c r="AH69" s="15"/>
      <c r="AI69" s="126" t="str">
        <f>IF(BS_CONTROLE[[#This Row],[Atividade]]=0, "-", BS_CONTROLE[[#This Row],[Atividade]])</f>
        <v>MODERNIZAÇÃO - SOLDA</v>
      </c>
      <c r="AJ69" s="9" t="str">
        <f>IF(BS_CONTROLE[[#This Row],[Atividade]]=0, "-", BS_CONTROLE[[#This Row],[Atividade]])</f>
        <v>MODERNIZAÇÃO - SOLDA</v>
      </c>
      <c r="AK69" s="31" t="str">
        <f>BS_CONTROLE[[#This Row],[Local - Partida]]</f>
        <v>-</v>
      </c>
      <c r="AL69" s="31" t="str">
        <f>BS_CONTROLE[[#This Row],[Local - Encerramento]]</f>
        <v>-</v>
      </c>
      <c r="AM69" s="105" t="str">
        <f>IF(BS_CONTROLE[[#This Row],[Entre - Estações]]=0, "-", BS_CONTROLE[[#This Row],[Entre - Estações]])</f>
        <v>ZEZ-ZXW</v>
      </c>
      <c r="AN69" s="105" t="str">
        <f>IF(BS_CONTROLE[[#This Row],[SB]]=0, "-", BS_CONTROLE[[#This Row],[SB]])</f>
        <v>K79ZEZ2</v>
      </c>
      <c r="AO69" s="105">
        <f>IF(BS_CONTROLE[[#This Row],[SUB]]=0, "-", BS_CONTROLE[[#This Row],[SUB]])</f>
        <v>92</v>
      </c>
      <c r="AP69" s="105">
        <f>BS_CONTROLE[[#This Row],[KM - Inicio]]</f>
        <v>75.373999999999995</v>
      </c>
      <c r="AQ69" s="105">
        <f>BS_CONTROLE[[#This Row],[KM - Inicio]]</f>
        <v>75.373999999999995</v>
      </c>
      <c r="AR69" s="108">
        <v>0</v>
      </c>
      <c r="AS69" s="108">
        <v>0</v>
      </c>
      <c r="AT69" s="108">
        <v>0</v>
      </c>
      <c r="AU69" s="136"/>
      <c r="AV69" s="136"/>
      <c r="AW69" s="14"/>
      <c r="AX69" s="14"/>
      <c r="AY69" s="162">
        <f t="shared" si="3"/>
        <v>0</v>
      </c>
      <c r="AZ69" s="153"/>
      <c r="BA69" s="109">
        <v>0</v>
      </c>
      <c r="BB69" s="10" t="str">
        <f>IFERROR(_xlfn.XLOOKUP(AI69, BS_ATIVIDADE[ATIVIDADE],BS_ATIVIDADE[UNIDADE] ), "*")</f>
        <v>Nº DE SOLDA</v>
      </c>
      <c r="BC69" s="13" t="str" cm="1">
        <f t="array" ref="BC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69" s="13" t="str" cm="1">
        <f t="array" ref="BD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69" s="11" t="str" cm="1">
        <f t="array" ref="BE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69" s="150"/>
      <c r="BG69" s="16"/>
      <c r="BH69" s="17">
        <v>0</v>
      </c>
      <c r="BI69" s="17"/>
      <c r="BJ69" s="17" t="s">
        <v>824</v>
      </c>
      <c r="BK69" s="18" t="s">
        <v>824</v>
      </c>
      <c r="BL69" s="16"/>
      <c r="BM69" s="130" t="s">
        <v>440</v>
      </c>
      <c r="BN69" s="130" t="s">
        <v>460</v>
      </c>
      <c r="BO69" s="130" t="s">
        <v>557</v>
      </c>
      <c r="BP69" s="18" t="s">
        <v>824</v>
      </c>
      <c r="BQ69" s="12" t="str">
        <f t="shared" si="4"/>
        <v>Produção e Intervalo</v>
      </c>
      <c r="BR69" s="19">
        <f t="shared" si="5"/>
        <v>0</v>
      </c>
      <c r="BS69" s="19">
        <f t="shared" si="6"/>
        <v>0</v>
      </c>
      <c r="BT69" s="188" t="str">
        <f t="shared" si="7"/>
        <v>CCOCirculaçãoIntervaloContrato</v>
      </c>
    </row>
    <row r="70" spans="1:72" hidden="1">
      <c r="A70" s="47" t="str">
        <f t="shared" si="2"/>
        <v>V85</v>
      </c>
      <c r="B70" s="102"/>
      <c r="C70" s="135" t="str">
        <f>IF(BS_CONTROLE[[#This Row],[DATA]]="","",WEEKNUM(BS_CONTROLE[[#This Row],[DATA]]))</f>
        <v/>
      </c>
      <c r="D70" s="104" t="s">
        <v>690</v>
      </c>
      <c r="E70" s="157">
        <v>60</v>
      </c>
      <c r="F70" s="126" t="s">
        <v>678</v>
      </c>
      <c r="G70" s="142" t="str">
        <f>IF(D70="","*",VLOOKUP(F70,BS_ATIVIDADE[],3,FALSE))</f>
        <v>OUTROS</v>
      </c>
      <c r="H70" s="106" t="s">
        <v>830</v>
      </c>
      <c r="I70" s="106" t="s">
        <v>831</v>
      </c>
      <c r="J70" s="105">
        <v>54</v>
      </c>
      <c r="K70" s="105">
        <v>106.4</v>
      </c>
      <c r="L70" s="105" t="s">
        <v>679</v>
      </c>
      <c r="M70" s="127" t="s">
        <v>832</v>
      </c>
      <c r="N70" s="127" t="s">
        <v>833</v>
      </c>
      <c r="O70" s="106">
        <v>0.375</v>
      </c>
      <c r="P70" s="106">
        <v>4.1666666666666664E-2</v>
      </c>
      <c r="Q70" s="105">
        <v>1</v>
      </c>
      <c r="R70" s="10" t="str">
        <f>IFERROR(_xlfn.XLOOKUP(F70, BS_ATIVIDADE[ATIVIDADE],BS_ATIVIDADE[UNIDADE] ), "*")</f>
        <v>BINÁRIO</v>
      </c>
      <c r="S70" s="128" t="str" cm="1">
        <f t="array" ref="S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0" s="128" t="str" cm="1">
        <f t="array" ref="T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0" s="11" t="str" cm="1">
        <f t="array" ref="U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70" s="105" t="s">
        <v>709</v>
      </c>
      <c r="W70" s="151" t="s">
        <v>834</v>
      </c>
      <c r="X70" s="104" t="s">
        <v>421</v>
      </c>
      <c r="Y70" s="129" t="s">
        <v>424</v>
      </c>
      <c r="Z70" s="104"/>
      <c r="AA70" s="105">
        <v>1</v>
      </c>
      <c r="AB70" s="103" t="s">
        <v>412</v>
      </c>
      <c r="AC70" s="152"/>
      <c r="AD70" s="107">
        <v>0.35416666666666669</v>
      </c>
      <c r="AE70" s="105">
        <v>6235</v>
      </c>
      <c r="AF70" s="105" t="s">
        <v>679</v>
      </c>
      <c r="AG70" s="105"/>
      <c r="AH70" s="15"/>
      <c r="AI70" s="126" t="str">
        <f>IF(BS_CONTROLE[[#This Row],[Atividade]]=0, "-", BS_CONTROLE[[#This Row],[Atividade]])</f>
        <v>DESLOCAMENTO</v>
      </c>
      <c r="AJ70" s="9" t="str">
        <f>IF(BS_CONTROLE[[#This Row],[Atividade]]=0, "-", BS_CONTROLE[[#This Row],[Atividade]])</f>
        <v>DESLOCAMENTO</v>
      </c>
      <c r="AK70" s="31" t="str">
        <f>BS_CONTROLE[[#This Row],[Local - Partida]]</f>
        <v>ZDRZPT</v>
      </c>
      <c r="AL70" s="31" t="str">
        <f>BS_CONTROLE[[#This Row],[Local - Encerramento]]</f>
        <v>ZEV-2</v>
      </c>
      <c r="AM70" s="105" t="str">
        <f>IF(BS_CONTROLE[[#This Row],[Entre - Estações]]=0, "-", BS_CONTROLE[[#This Row],[Entre - Estações]])</f>
        <v>ZPT-ZEV</v>
      </c>
      <c r="AN70" s="105" t="str">
        <f>IF(BS_CONTROLE[[#This Row],[SB]]=0, "-", BS_CONTROLE[[#This Row],[SB]])</f>
        <v>ZPTZEV</v>
      </c>
      <c r="AO70" s="105">
        <f>IF(BS_CONTROLE[[#This Row],[SUB]]=0, "-", BS_CONTROLE[[#This Row],[SUB]])</f>
        <v>54</v>
      </c>
      <c r="AP70" s="105">
        <f>BS_CONTROLE[[#This Row],[KM - Inicio]]</f>
        <v>106.4</v>
      </c>
      <c r="AQ70" s="105">
        <f>BS_CONTROLE[[#This Row],[KM - Inicio]]</f>
        <v>106.4</v>
      </c>
      <c r="AR70" s="108"/>
      <c r="AS70" s="108"/>
      <c r="AT70" s="108"/>
      <c r="AU70" s="136"/>
      <c r="AV70" s="136"/>
      <c r="AW70" s="14"/>
      <c r="AX70" s="14"/>
      <c r="AY70" s="162">
        <f t="shared" si="3"/>
        <v>0</v>
      </c>
      <c r="AZ70" s="153"/>
      <c r="BA70" s="109"/>
      <c r="BB70" s="10" t="str">
        <f>IFERROR(_xlfn.XLOOKUP(AI70, BS_ATIVIDADE[ATIVIDADE],BS_ATIVIDADE[UNIDADE] ), "*")</f>
        <v>BINÁRIO</v>
      </c>
      <c r="BC70" s="13" t="str" cm="1">
        <f t="array" ref="BC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0" s="13" t="str" cm="1">
        <f t="array" ref="BD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0" s="11" t="str" cm="1">
        <f t="array" ref="BE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70" s="150"/>
      <c r="BG70" s="16"/>
      <c r="BH70" s="17"/>
      <c r="BI70" s="17"/>
      <c r="BJ70" s="17"/>
      <c r="BK70" s="18"/>
      <c r="BL70" s="16"/>
      <c r="BM70" s="130"/>
      <c r="BN70" s="130"/>
      <c r="BO70" s="130"/>
      <c r="BP70" s="18"/>
      <c r="BQ70" s="12" t="str">
        <f t="shared" si="4"/>
        <v>Aderente</v>
      </c>
      <c r="BR70" s="19" t="str">
        <f t="shared" si="5"/>
        <v>*</v>
      </c>
      <c r="BS70" s="19" t="str">
        <f t="shared" si="6"/>
        <v>*</v>
      </c>
      <c r="BT70" s="188" t="str">
        <f t="shared" si="7"/>
        <v/>
      </c>
    </row>
    <row r="71" spans="1:72" hidden="1">
      <c r="A71" s="47" t="str">
        <f t="shared" si="2"/>
        <v>MODERNIZAÇÃO SERRA46056</v>
      </c>
      <c r="B71" s="102">
        <v>46056</v>
      </c>
      <c r="C71" s="135">
        <f>IF(BS_CONTROLE[[#This Row],[DATA]]="","",WEEKNUM(BS_CONTROLE[[#This Row],[DATA]]))</f>
        <v>6</v>
      </c>
      <c r="D71" s="104" t="s">
        <v>819</v>
      </c>
      <c r="E71" s="157">
        <v>61</v>
      </c>
      <c r="F71" s="126" t="s">
        <v>820</v>
      </c>
      <c r="G71" s="142" t="str">
        <f>IF(D71="","*",VLOOKUP(F71,BS_ATIVIDADE[],3,FALSE))</f>
        <v>OUTROS</v>
      </c>
      <c r="H71" s="106" t="s">
        <v>679</v>
      </c>
      <c r="I71" s="106" t="s">
        <v>679</v>
      </c>
      <c r="J71" s="105">
        <v>92</v>
      </c>
      <c r="K71" s="105">
        <v>102.48</v>
      </c>
      <c r="L71" s="105">
        <v>102.18</v>
      </c>
      <c r="M71" s="127" t="s">
        <v>331</v>
      </c>
      <c r="N71" s="127" t="s">
        <v>835</v>
      </c>
      <c r="O71" s="106">
        <v>0.33333333333333331</v>
      </c>
      <c r="P71" s="106">
        <v>0.22916666666666666</v>
      </c>
      <c r="Q71" s="105">
        <v>1</v>
      </c>
      <c r="R71" s="10" t="str">
        <f>IFERROR(_xlfn.XLOOKUP(F71, BS_ATIVIDADE[ATIVIDADE],BS_ATIVIDADE[UNIDADE] ), "*")</f>
        <v>BINÁRIO</v>
      </c>
      <c r="S71" s="128" t="str" cm="1">
        <f t="array" ref="S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1" s="128" t="str" cm="1">
        <f t="array" ref="T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1" s="11" t="str" cm="1">
        <f t="array" ref="U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71" s="105" t="s">
        <v>822</v>
      </c>
      <c r="W71" s="151" t="s">
        <v>836</v>
      </c>
      <c r="X71" s="104" t="s">
        <v>416</v>
      </c>
      <c r="Y71" s="129" t="s">
        <v>420</v>
      </c>
      <c r="Z71" s="104"/>
      <c r="AA71" s="105" t="s">
        <v>679</v>
      </c>
      <c r="AB71" s="103"/>
      <c r="AC71" s="152"/>
      <c r="AD71" s="107"/>
      <c r="AE71" s="105"/>
      <c r="AF71" s="105"/>
      <c r="AG71" s="105"/>
      <c r="AH71" s="15"/>
      <c r="AI71" s="126" t="str">
        <f>IF(BS_CONTROLE[[#This Row],[Atividade]]=0, "-", BS_CONTROLE[[#This Row],[Atividade]])</f>
        <v>BLOCO</v>
      </c>
      <c r="AJ71" s="9" t="str">
        <f>IF(BS_CONTROLE[[#This Row],[Atividade]]=0, "-", BS_CONTROLE[[#This Row],[Atividade]])</f>
        <v>BLOCO</v>
      </c>
      <c r="AK71" s="31" t="str">
        <f>BS_CONTROLE[[#This Row],[Local - Partida]]</f>
        <v>-</v>
      </c>
      <c r="AL71" s="31" t="str">
        <f>BS_CONTROLE[[#This Row],[Local - Encerramento]]</f>
        <v>-</v>
      </c>
      <c r="AM71" s="105" t="str">
        <f>IF(BS_CONTROLE[[#This Row],[Entre - Estações]]=0, "-", BS_CONTROLE[[#This Row],[Entre - Estações]])</f>
        <v>ZGP-ZPT</v>
      </c>
      <c r="AN71" s="105" t="str">
        <f>IF(BS_CONTROLE[[#This Row],[SB]]=0, "-", BS_CONTROLE[[#This Row],[SB]])</f>
        <v>ZGP2/105ZGP2/ZPT1052</v>
      </c>
      <c r="AO71" s="105">
        <f>IF(BS_CONTROLE[[#This Row],[SUB]]=0, "-", BS_CONTROLE[[#This Row],[SUB]])</f>
        <v>92</v>
      </c>
      <c r="AP71" s="105">
        <f>BS_CONTROLE[[#This Row],[KM - Inicio]]</f>
        <v>102.48</v>
      </c>
      <c r="AQ71" s="105">
        <f>BS_CONTROLE[[#This Row],[KM - Inicio]]</f>
        <v>102.48</v>
      </c>
      <c r="AR71" s="108">
        <v>0</v>
      </c>
      <c r="AS71" s="108">
        <v>0</v>
      </c>
      <c r="AT71" s="108">
        <v>0</v>
      </c>
      <c r="AU71" s="136"/>
      <c r="AV71" s="136"/>
      <c r="AW71" s="14"/>
      <c r="AX71" s="14"/>
      <c r="AY71" s="162">
        <f t="shared" ref="AY71:AY134" si="8">IF(D71="","*",IFERROR(IF(ISODD(COUNT(AS71:AX71)),"ERRO",SUM((AT71-AS71),(AV71-AU71),(AX71-AW71))),"ERRO"))</f>
        <v>0</v>
      </c>
      <c r="AZ71" s="153"/>
      <c r="BA71" s="109">
        <v>0</v>
      </c>
      <c r="BB71" s="10" t="str">
        <f>IFERROR(_xlfn.XLOOKUP(AI71, BS_ATIVIDADE[ATIVIDADE],BS_ATIVIDADE[UNIDADE] ), "*")</f>
        <v>BINÁRIO</v>
      </c>
      <c r="BC71" s="13" t="str" cm="1">
        <f t="array" ref="BC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1" s="13" t="str" cm="1">
        <f t="array" ref="BD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1" s="11" t="str" cm="1">
        <f t="array" ref="BE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71" s="150"/>
      <c r="BG71" s="16"/>
      <c r="BH71" s="17">
        <v>0</v>
      </c>
      <c r="BI71" s="17"/>
      <c r="BJ71" s="17" t="s">
        <v>824</v>
      </c>
      <c r="BK71" s="18" t="s">
        <v>824</v>
      </c>
      <c r="BL71" s="16"/>
      <c r="BM71" s="130" t="s">
        <v>440</v>
      </c>
      <c r="BN71" s="130" t="s">
        <v>460</v>
      </c>
      <c r="BO71" s="130" t="s">
        <v>557</v>
      </c>
      <c r="BP71" s="18" t="s">
        <v>824</v>
      </c>
      <c r="BQ71" s="12" t="str">
        <f t="shared" si="4"/>
        <v>Produção e Intervalo</v>
      </c>
      <c r="BR71" s="19">
        <f t="shared" si="5"/>
        <v>0</v>
      </c>
      <c r="BS71" s="19">
        <f t="shared" si="6"/>
        <v>0</v>
      </c>
      <c r="BT71" s="188" t="str">
        <f t="shared" si="7"/>
        <v>CCOCirculaçãoIntervaloContrato</v>
      </c>
    </row>
    <row r="72" spans="1:72" ht="32.25" hidden="1" customHeight="1">
      <c r="A72" s="47" t="str">
        <f t="shared" ref="A72:A135" si="9">D72&amp;B72</f>
        <v>W6246056</v>
      </c>
      <c r="B72" s="102">
        <v>46056</v>
      </c>
      <c r="C72" s="135">
        <f>IF(BS_CONTROLE[[#This Row],[DATA]]="","",WEEKNUM(BS_CONTROLE[[#This Row],[DATA]]))</f>
        <v>6</v>
      </c>
      <c r="D72" s="104" t="s">
        <v>776</v>
      </c>
      <c r="E72" s="157">
        <v>66</v>
      </c>
      <c r="F72" s="126" t="s">
        <v>717</v>
      </c>
      <c r="G72" s="142" t="str">
        <f>IF(D72="","*",VLOOKUP(F72,BS_ATIVIDADE[],3,FALSE))</f>
        <v>OUTROS</v>
      </c>
      <c r="H72" s="106" t="s">
        <v>184</v>
      </c>
      <c r="I72" s="106" t="s">
        <v>777</v>
      </c>
      <c r="J72" s="105">
        <v>92</v>
      </c>
      <c r="K72" s="105">
        <v>102.1</v>
      </c>
      <c r="L72" s="105">
        <v>106</v>
      </c>
      <c r="M72" s="127" t="str" cm="1">
        <f t="array" ref="M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</v>
      </c>
      <c r="N72" s="127" t="str" cm="1">
        <f t="array" ref="N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ZGP2</v>
      </c>
      <c r="O72" s="106">
        <v>0.3125</v>
      </c>
      <c r="P72" s="106">
        <v>6.9444444444444447E-4</v>
      </c>
      <c r="Q72" s="105">
        <v>1</v>
      </c>
      <c r="R72" s="10" t="str">
        <f>IFERROR(_xlfn.XLOOKUP(F72, BS_ATIVIDADE[ATIVIDADE],BS_ATIVIDADE[UNIDADE] ), "*")</f>
        <v>Nº DE PEÇAS</v>
      </c>
      <c r="S72" s="128" t="str" cm="1">
        <f t="array" ref="S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2" s="128" t="str" cm="1">
        <f t="array" ref="T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2" s="11" t="str" cm="1">
        <f t="array" ref="U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72" s="105" t="s">
        <v>822</v>
      </c>
      <c r="W72" s="151" t="s">
        <v>837</v>
      </c>
      <c r="X72" s="104" t="s">
        <v>416</v>
      </c>
      <c r="Y72" s="129" t="s">
        <v>420</v>
      </c>
      <c r="Z72" s="104"/>
      <c r="AA72" s="105">
        <v>1</v>
      </c>
      <c r="AB72" s="103" t="s">
        <v>412</v>
      </c>
      <c r="AC72" s="152"/>
      <c r="AD72" s="107">
        <v>0.29166666666666669</v>
      </c>
      <c r="AE72" s="105">
        <v>9038</v>
      </c>
      <c r="AF72" s="105"/>
      <c r="AG72" s="105"/>
      <c r="AH72" s="15"/>
      <c r="AI72" s="126" t="str">
        <f>IF(BS_CONTROLE[[#This Row],[Atividade]]=0, "-", BS_CONTROLE[[#This Row],[Atividade]])</f>
        <v>RECOLHIMENTO DE DORMENTE</v>
      </c>
      <c r="AJ72" s="9" t="str">
        <f>IF(BS_CONTROLE[[#This Row],[Atividade]]=0, "-", BS_CONTROLE[[#This Row],[Atividade]])</f>
        <v>RECOLHIMENTO DE DORMENTE</v>
      </c>
      <c r="AK72" s="31" t="str">
        <f>BS_CONTROLE[[#This Row],[Local - Partida]]</f>
        <v>ZPT1051</v>
      </c>
      <c r="AL72" s="31" t="str">
        <f>BS_CONTROLE[[#This Row],[Local - Encerramento]]</f>
        <v>ZPTZDR</v>
      </c>
      <c r="AM72" s="105" t="str">
        <f>IF(BS_CONTROLE[[#This Row],[Entre - Estações]]=0, "-", BS_CONTROLE[[#This Row],[Entre - Estações]])</f>
        <v>ZGP</v>
      </c>
      <c r="AN72" s="105" t="str">
        <f>IF(BS_CONTROLE[[#This Row],[SB]]=0, "-", BS_CONTROLE[[#This Row],[SB]])</f>
        <v>ZGP2</v>
      </c>
      <c r="AO72" s="105">
        <f>IF(BS_CONTROLE[[#This Row],[SUB]]=0, "-", BS_CONTROLE[[#This Row],[SUB]])</f>
        <v>92</v>
      </c>
      <c r="AP72" s="105">
        <f>BS_CONTROLE[[#This Row],[KM - Inicio]]</f>
        <v>102.1</v>
      </c>
      <c r="AQ72" s="105">
        <f>BS_CONTROLE[[#This Row],[KM - Inicio]]</f>
        <v>102.1</v>
      </c>
      <c r="AR72" s="108">
        <v>0</v>
      </c>
      <c r="AS72" s="108">
        <v>0</v>
      </c>
      <c r="AT72" s="108">
        <v>0</v>
      </c>
      <c r="AU72" s="136"/>
      <c r="AV72" s="136"/>
      <c r="AW72" s="14"/>
      <c r="AX72" s="14"/>
      <c r="AY72" s="162">
        <f t="shared" si="8"/>
        <v>0</v>
      </c>
      <c r="AZ72" s="153"/>
      <c r="BA72" s="109">
        <v>0</v>
      </c>
      <c r="BB72" s="10" t="str">
        <f>IFERROR(_xlfn.XLOOKUP(AI72, BS_ATIVIDADE[ATIVIDADE],BS_ATIVIDADE[UNIDADE] ), "*")</f>
        <v>Nº DE PEÇAS</v>
      </c>
      <c r="BC72" s="13" t="str" cm="1">
        <f t="array" ref="BC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2" s="13" t="str" cm="1">
        <f t="array" ref="BD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2" s="11" t="str" cm="1">
        <f t="array" ref="BE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72" s="150"/>
      <c r="BG72" s="16"/>
      <c r="BH72" s="17">
        <v>0</v>
      </c>
      <c r="BI72" s="17"/>
      <c r="BJ72" s="17" t="s">
        <v>824</v>
      </c>
      <c r="BK72" s="18" t="s">
        <v>824</v>
      </c>
      <c r="BL72" s="16"/>
      <c r="BM72" s="130" t="s">
        <v>440</v>
      </c>
      <c r="BN72" s="130" t="s">
        <v>460</v>
      </c>
      <c r="BO72" s="130" t="s">
        <v>557</v>
      </c>
      <c r="BP72" s="18" t="s">
        <v>824</v>
      </c>
      <c r="BQ72" s="12" t="str">
        <f t="shared" ref="BQ72:BQ135" si="10">IF(AND(BR72&lt;1,BS72&lt;1),"Produção e Intervalo",IF(BR72&lt;1,"Intervalo",IF(BS72&lt;1,"Produção","Aderente")))</f>
        <v>Produção e Intervalo</v>
      </c>
      <c r="BR72" s="19">
        <f t="shared" ref="BR72:BR135" si="11">IF(OR(B72="",F72=""),"*",AY72/P72)</f>
        <v>0</v>
      </c>
      <c r="BS72" s="19">
        <f t="shared" ref="BS72:BS135" si="12">IF(OR(B72="",F72=""),"*",BA72/Q72)</f>
        <v>0</v>
      </c>
      <c r="BT72" s="188" t="str">
        <f t="shared" ref="BT72:BT135" si="13">IF(BN72="","",SUBSTITUTE(BM72," ","")&amp;SUBSTITUTE(BN72," ",""))</f>
        <v>CCOCirculaçãoIntervaloContrato</v>
      </c>
    </row>
    <row r="73" spans="1:72" hidden="1">
      <c r="A73" s="47" t="str">
        <f t="shared" si="9"/>
        <v>HUELTON (TP-725)46056</v>
      </c>
      <c r="B73" s="102">
        <v>46056</v>
      </c>
      <c r="C73" s="135">
        <f>IF(BS_CONTROLE[[#This Row],[DATA]]="","",WEEKNUM(BS_CONTROLE[[#This Row],[DATA]]))</f>
        <v>6</v>
      </c>
      <c r="D73" s="104" t="s">
        <v>782</v>
      </c>
      <c r="E73" s="157">
        <v>59</v>
      </c>
      <c r="F73" s="126" t="s">
        <v>696</v>
      </c>
      <c r="G73" s="142" t="str">
        <f>IF(D73="","*",VLOOKUP(F73,BS_ATIVIDADE[],3,FALSE))</f>
        <v>SOLDA</v>
      </c>
      <c r="H73" s="106" t="s">
        <v>679</v>
      </c>
      <c r="I73" s="106" t="s">
        <v>679</v>
      </c>
      <c r="J73" s="105">
        <v>92</v>
      </c>
      <c r="K73" s="105">
        <v>106.7</v>
      </c>
      <c r="L73" s="105" t="s">
        <v>679</v>
      </c>
      <c r="M73" s="127" t="str" cm="1">
        <f t="array" ref="M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ZPT</v>
      </c>
      <c r="N73" s="127" t="s">
        <v>337</v>
      </c>
      <c r="O73" s="106">
        <v>0.375</v>
      </c>
      <c r="P73" s="106">
        <v>0.125</v>
      </c>
      <c r="Q73" s="105">
        <v>2</v>
      </c>
      <c r="R73" s="10" t="str">
        <f>IFERROR(_xlfn.XLOOKUP(F73, BS_ATIVIDADE[ATIVIDADE],BS_ATIVIDADE[UNIDADE] ), "*")</f>
        <v>Nº DE SOLDA</v>
      </c>
      <c r="S73" s="128" t="str" cm="1">
        <f t="array" ref="S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3" s="128" t="str" cm="1">
        <f t="array" ref="T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3" s="11" t="str" cm="1">
        <f t="array" ref="U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73" s="105" t="s">
        <v>773</v>
      </c>
      <c r="W73" s="151" t="s">
        <v>700</v>
      </c>
      <c r="X73" s="104" t="s">
        <v>421</v>
      </c>
      <c r="Y73" s="129" t="s">
        <v>424</v>
      </c>
      <c r="Z73" s="104"/>
      <c r="AA73" s="105" t="s">
        <v>679</v>
      </c>
      <c r="AB73" s="103"/>
      <c r="AC73" s="152"/>
      <c r="AD73" s="107" t="s">
        <v>679</v>
      </c>
      <c r="AE73" s="105"/>
      <c r="AF73" s="105"/>
      <c r="AG73" s="105"/>
      <c r="AH73" s="15"/>
      <c r="AI73" s="126" t="str">
        <f>IF(BS_CONTROLE[[#This Row],[Atividade]]=0, "-", BS_CONTROLE[[#This Row],[Atividade]])</f>
        <v>PDM - SOLDA</v>
      </c>
      <c r="AJ73" s="9" t="str">
        <f>IF(BS_CONTROLE[[#This Row],[Atividade]]=0, "-", BS_CONTROLE[[#This Row],[Atividade]])</f>
        <v>PDM - SOLDA</v>
      </c>
      <c r="AK73" s="31" t="str">
        <f>BS_CONTROLE[[#This Row],[Local - Partida]]</f>
        <v>-</v>
      </c>
      <c r="AL73" s="31" t="str">
        <f>BS_CONTROLE[[#This Row],[Local - Encerramento]]</f>
        <v>-</v>
      </c>
      <c r="AM73" s="105" t="str">
        <f>IF(BS_CONTROLE[[#This Row],[Entre - Estações]]=0, "-", BS_CONTROLE[[#This Row],[Entre - Estações]])</f>
        <v>ZPT</v>
      </c>
      <c r="AN73" s="105" t="str">
        <f>IF(BS_CONTROLE[[#This Row],[SB]]=0, "-", BS_CONTROLE[[#This Row],[SB]])</f>
        <v>ZPT2</v>
      </c>
      <c r="AO73" s="105">
        <f>IF(BS_CONTROLE[[#This Row],[SUB]]=0, "-", BS_CONTROLE[[#This Row],[SUB]])</f>
        <v>92</v>
      </c>
      <c r="AP73" s="105">
        <f>BS_CONTROLE[[#This Row],[KM - Inicio]]</f>
        <v>106.7</v>
      </c>
      <c r="AQ73" s="105">
        <f>BS_CONTROLE[[#This Row],[KM - Inicio]]</f>
        <v>106.7</v>
      </c>
      <c r="AR73" s="108">
        <v>0.44444444444444442</v>
      </c>
      <c r="AS73" s="108">
        <v>0.52777777777777779</v>
      </c>
      <c r="AT73" s="108">
        <v>0.58333333333333337</v>
      </c>
      <c r="AU73" s="136"/>
      <c r="AV73" s="136"/>
      <c r="AW73" s="14"/>
      <c r="AX73" s="14"/>
      <c r="AY73" s="162">
        <f t="shared" si="8"/>
        <v>5.555555555555558E-2</v>
      </c>
      <c r="AZ73" s="153"/>
      <c r="BA73" s="109">
        <v>0</v>
      </c>
      <c r="BB73" s="10" t="str">
        <f>IFERROR(_xlfn.XLOOKUP(AI73, BS_ATIVIDADE[ATIVIDADE],BS_ATIVIDADE[UNIDADE] ), "*")</f>
        <v>Nº DE SOLDA</v>
      </c>
      <c r="BC73" s="13" t="str" cm="1">
        <f t="array" ref="BC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3" s="13" t="str" cm="1">
        <f t="array" ref="BD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3" s="11" t="str" cm="1">
        <f t="array" ref="BE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73" s="150"/>
      <c r="BG73" s="16"/>
      <c r="BH73" s="17">
        <v>0</v>
      </c>
      <c r="BI73" s="17"/>
      <c r="BJ73" s="17" t="s">
        <v>838</v>
      </c>
      <c r="BK73" s="18" t="s">
        <v>839</v>
      </c>
      <c r="BL73" s="16"/>
      <c r="BM73" s="130" t="s">
        <v>447</v>
      </c>
      <c r="BN73" s="130" t="s">
        <v>471</v>
      </c>
      <c r="BO73" s="130" t="s">
        <v>471</v>
      </c>
      <c r="BP73" s="18" t="s">
        <v>839</v>
      </c>
      <c r="BQ73" s="12" t="str">
        <f t="shared" si="10"/>
        <v>Produção e Intervalo</v>
      </c>
      <c r="BR73" s="19">
        <f t="shared" si="11"/>
        <v>0.44444444444444464</v>
      </c>
      <c r="BS73" s="19">
        <f t="shared" si="12"/>
        <v>0</v>
      </c>
      <c r="BT73" s="188" t="str">
        <f t="shared" si="13"/>
        <v>CondiçõesClimáticaChuva</v>
      </c>
    </row>
    <row r="74" spans="1:72" hidden="1">
      <c r="A74" s="47" t="str">
        <f t="shared" si="9"/>
        <v>V8546056</v>
      </c>
      <c r="B74" s="102">
        <v>46056</v>
      </c>
      <c r="C74" s="135">
        <f>IF(BS_CONTROLE[[#This Row],[DATA]]="","",WEEKNUM(BS_CONTROLE[[#This Row],[DATA]]))</f>
        <v>6</v>
      </c>
      <c r="D74" s="104" t="s">
        <v>690</v>
      </c>
      <c r="E74" s="157">
        <v>60</v>
      </c>
      <c r="F74" s="126" t="s">
        <v>687</v>
      </c>
      <c r="G74" s="142" t="str">
        <f>IF(D74="","*",VLOOKUP(F74,BS_ATIVIDADE[],3,FALSE))</f>
        <v>MECANIZAÇÃO - SOCADORA</v>
      </c>
      <c r="H74" s="106" t="s">
        <v>830</v>
      </c>
      <c r="I74" s="106" t="s">
        <v>830</v>
      </c>
      <c r="J74" s="105">
        <v>92</v>
      </c>
      <c r="K74" s="105">
        <v>108.2</v>
      </c>
      <c r="L74" s="105">
        <v>107.7</v>
      </c>
      <c r="M74" s="127" t="str" cm="1">
        <f t="array" ref="M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ZPT</v>
      </c>
      <c r="N74" s="127" t="s">
        <v>337</v>
      </c>
      <c r="O74" s="106">
        <v>0.375</v>
      </c>
      <c r="P74" s="106">
        <v>8.3333333333333329E-2</v>
      </c>
      <c r="Q74" s="105">
        <v>480</v>
      </c>
      <c r="R74" s="10" t="str">
        <f>IFERROR(_xlfn.XLOOKUP(F74, BS_ATIVIDADE[ATIVIDADE],BS_ATIVIDADE[UNIDADE] ), "*")</f>
        <v>M</v>
      </c>
      <c r="S74" s="128" t="str" cm="1">
        <f t="array" ref="S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4" s="128" t="str" cm="1">
        <f t="array" ref="T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4" s="11" t="str" cm="1">
        <f t="array" ref="U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74" s="105" t="s">
        <v>709</v>
      </c>
      <c r="W74" s="151" t="s">
        <v>688</v>
      </c>
      <c r="X74" s="104" t="s">
        <v>421</v>
      </c>
      <c r="Y74" s="129"/>
      <c r="Z74" s="104"/>
      <c r="AA74" s="105">
        <v>1</v>
      </c>
      <c r="AB74" s="103" t="s">
        <v>412</v>
      </c>
      <c r="AC74" s="152"/>
      <c r="AD74" s="107">
        <v>0.35416666666666669</v>
      </c>
      <c r="AE74" s="105">
        <v>6235</v>
      </c>
      <c r="AF74" s="105" t="s">
        <v>679</v>
      </c>
      <c r="AG74" s="105"/>
      <c r="AH74" s="15"/>
      <c r="AI74" s="126" t="str">
        <f>IF(BS_CONTROLE[[#This Row],[Atividade]]=0, "-", BS_CONTROLE[[#This Row],[Atividade]])</f>
        <v>MECANIZAÇÃO - SOCADORA</v>
      </c>
      <c r="AJ74" s="9" t="str">
        <f>IF(BS_CONTROLE[[#This Row],[Atividade]]=0, "-", BS_CONTROLE[[#This Row],[Atividade]])</f>
        <v>MECANIZAÇÃO - SOCADORA</v>
      </c>
      <c r="AK74" s="31" t="str">
        <f>BS_CONTROLE[[#This Row],[Local - Partida]]</f>
        <v>ZDRZPT</v>
      </c>
      <c r="AL74" s="31" t="str">
        <f>BS_CONTROLE[[#This Row],[Local - Encerramento]]</f>
        <v>ZDRZPT</v>
      </c>
      <c r="AM74" s="105" t="s">
        <v>840</v>
      </c>
      <c r="AN74" s="105" t="s">
        <v>841</v>
      </c>
      <c r="AO74" s="105">
        <f>IF(BS_CONTROLE[[#This Row],[SUB]]=0, "-", BS_CONTROLE[[#This Row],[SUB]])</f>
        <v>92</v>
      </c>
      <c r="AP74" s="105">
        <v>108.7</v>
      </c>
      <c r="AQ74" s="105">
        <f>BS_CONTROLE[[#This Row],[KM - Inicio]]</f>
        <v>108.2</v>
      </c>
      <c r="AR74" s="108">
        <v>0.37291666666666667</v>
      </c>
      <c r="AS74" s="108">
        <v>0.69652777777777775</v>
      </c>
      <c r="AT74" s="108">
        <v>0.78472222222222221</v>
      </c>
      <c r="AU74" s="136"/>
      <c r="AV74" s="136"/>
      <c r="AW74" s="14"/>
      <c r="AX74" s="14"/>
      <c r="AY74" s="162">
        <f t="shared" si="8"/>
        <v>8.8194444444444464E-2</v>
      </c>
      <c r="AZ74" s="153"/>
      <c r="BA74" s="109">
        <v>511</v>
      </c>
      <c r="BB74" s="10" t="str">
        <f>IFERROR(_xlfn.XLOOKUP(AI74, BS_ATIVIDADE[ATIVIDADE],BS_ATIVIDADE[UNIDADE] ), "*")</f>
        <v>M</v>
      </c>
      <c r="BC74" s="13" t="str" cm="1">
        <f t="array" ref="BC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4" s="13" t="str" cm="1">
        <f t="array" ref="BD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4" s="11" t="str" cm="1">
        <f t="array" ref="BE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74" s="150"/>
      <c r="BG74" s="16"/>
      <c r="BH74" s="17">
        <v>2</v>
      </c>
      <c r="BI74" s="17"/>
      <c r="BJ74" s="17" t="s">
        <v>842</v>
      </c>
      <c r="BK74" s="18" t="s">
        <v>843</v>
      </c>
      <c r="BL74" s="16"/>
      <c r="BM74" s="130" t="s">
        <v>445</v>
      </c>
      <c r="BN74" s="130" t="s">
        <v>445</v>
      </c>
      <c r="BO74" s="130" t="s">
        <v>445</v>
      </c>
      <c r="BP74" s="18"/>
      <c r="BQ74" s="12" t="str">
        <f t="shared" si="10"/>
        <v>Aderente</v>
      </c>
      <c r="BR74" s="19">
        <f t="shared" si="11"/>
        <v>1.0583333333333336</v>
      </c>
      <c r="BS74" s="19">
        <f t="shared" si="12"/>
        <v>1.0645833333333334</v>
      </c>
      <c r="BT74" s="188" t="str">
        <f t="shared" si="13"/>
        <v>OKOK</v>
      </c>
    </row>
    <row r="75" spans="1:72" hidden="1">
      <c r="A75" s="47" t="str">
        <f t="shared" si="9"/>
        <v>EXPANSÃO TURMA 146056</v>
      </c>
      <c r="B75" s="102">
        <v>46056</v>
      </c>
      <c r="C75" s="135">
        <f>IF(BS_CONTROLE[[#This Row],[DATA]]="","",WEEKNUM(BS_CONTROLE[[#This Row],[DATA]]))</f>
        <v>6</v>
      </c>
      <c r="D75" s="104" t="s">
        <v>703</v>
      </c>
      <c r="E75" s="171">
        <v>650</v>
      </c>
      <c r="F75" s="126" t="s">
        <v>704</v>
      </c>
      <c r="G75" s="142" t="str">
        <f>IF(D75="","*",VLOOKUP(F75,BS_ATIVIDADE[],3,FALSE))</f>
        <v>EXPANSÃO</v>
      </c>
      <c r="H75" s="106" t="s">
        <v>679</v>
      </c>
      <c r="I75" s="106"/>
      <c r="J75" s="105">
        <v>53</v>
      </c>
      <c r="K75" s="105">
        <v>123.8</v>
      </c>
      <c r="L75" s="105" t="s">
        <v>679</v>
      </c>
      <c r="M75" s="105" t="str" cm="1">
        <f t="array" ref="M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75" s="150" t="s">
        <v>141</v>
      </c>
      <c r="O75" s="106">
        <v>0.33333333333333331</v>
      </c>
      <c r="P75" s="106">
        <v>6.25E-2</v>
      </c>
      <c r="Q75" s="170">
        <v>1</v>
      </c>
      <c r="R75" s="10" t="str">
        <f>IFERROR(_xlfn.XLOOKUP(F75, BS_ATIVIDADE[ATIVIDADE],BS_ATIVIDADE[UNIDADE] ), "*")</f>
        <v>Nº DE SOLDA</v>
      </c>
      <c r="S75" s="128" t="str" cm="1">
        <f t="array" ref="S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5" s="128" t="str" cm="1">
        <f t="array" ref="T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75" s="11" t="str" cm="1">
        <f t="array" ref="U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75" s="105" t="s">
        <v>785</v>
      </c>
      <c r="W75" s="151" t="s">
        <v>700</v>
      </c>
      <c r="X75" s="104" t="s">
        <v>421</v>
      </c>
      <c r="Y75" s="129"/>
      <c r="Z75" s="104"/>
      <c r="AA75" s="105"/>
      <c r="AB75" s="103"/>
      <c r="AC75" s="152"/>
      <c r="AD75" s="107"/>
      <c r="AE75" s="105"/>
      <c r="AF75" s="105"/>
      <c r="AG75" s="105"/>
      <c r="AH75" s="15"/>
      <c r="AI75" s="126" t="str">
        <f>IF(BS_CONTROLE[[#This Row],[Atividade]]=0, "-", BS_CONTROLE[[#This Row],[Atividade]])</f>
        <v>EXPANSÃO - SOLDA</v>
      </c>
      <c r="AJ75" s="9" t="str">
        <f>IF(BS_CONTROLE[[#This Row],[Atividade]]=0, "-", BS_CONTROLE[[#This Row],[Atividade]])</f>
        <v>EXPANSÃO - SOLDA</v>
      </c>
      <c r="AK75" s="31" t="str">
        <f>BS_CONTROLE[[#This Row],[Local - Partida]]</f>
        <v>-</v>
      </c>
      <c r="AL75" s="31">
        <f>BS_CONTROLE[[#This Row],[Local - Encerramento]]</f>
        <v>0</v>
      </c>
      <c r="AM75" s="105" t="str">
        <f>IF(BS_CONTROLE[[#This Row],[Entre - Estações]]=0, "-", BS_CONTROLE[[#This Row],[Entre - Estações]])</f>
        <v>ZZV-ZPG</v>
      </c>
      <c r="AN75" s="105" t="str">
        <f>IF(BS_CONTROLE[[#This Row],[SB]]=0, "-", BS_CONTROLE[[#This Row],[SB]])</f>
        <v>ZPGRUM1</v>
      </c>
      <c r="AO75" s="105">
        <f>IF(BS_CONTROLE[[#This Row],[SUB]]=0, "-", BS_CONTROLE[[#This Row],[SUB]])</f>
        <v>53</v>
      </c>
      <c r="AP75" s="105">
        <f>BS_CONTROLE[[#This Row],[KM - Inicio]]</f>
        <v>123.8</v>
      </c>
      <c r="AQ75" s="105">
        <f>BS_CONTROLE[[#This Row],[KM - Inicio]]</f>
        <v>123.8</v>
      </c>
      <c r="AR75" s="108">
        <v>0.3972222222222222</v>
      </c>
      <c r="AS75" s="108">
        <v>0.4284722222222222</v>
      </c>
      <c r="AT75" s="108">
        <v>0.4909722222222222</v>
      </c>
      <c r="AU75" s="136"/>
      <c r="AV75" s="136"/>
      <c r="AW75" s="14"/>
      <c r="AX75" s="14"/>
      <c r="AY75" s="162">
        <f t="shared" si="8"/>
        <v>6.25E-2</v>
      </c>
      <c r="AZ75" s="153"/>
      <c r="BA75" s="109">
        <v>2</v>
      </c>
      <c r="BB75" s="10" t="str">
        <f>IFERROR(_xlfn.XLOOKUP(AI75, BS_ATIVIDADE[ATIVIDADE],BS_ATIVIDADE[UNIDADE] ), "*")</f>
        <v>Nº DE SOLDA</v>
      </c>
      <c r="BC75" s="13" t="str" cm="1">
        <f t="array" ref="BC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5" s="13" t="str" cm="1">
        <f t="array" ref="BD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75" s="11" t="str" cm="1">
        <f t="array" ref="BE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75" s="150"/>
      <c r="BG75" s="16"/>
      <c r="BH75" s="17">
        <v>2</v>
      </c>
      <c r="BI75" s="17"/>
      <c r="BJ75" s="17" t="s">
        <v>844</v>
      </c>
      <c r="BK75" s="18" t="s">
        <v>845</v>
      </c>
      <c r="BL75" s="16"/>
      <c r="BM75" s="130" t="s">
        <v>445</v>
      </c>
      <c r="BN75" s="130" t="s">
        <v>445</v>
      </c>
      <c r="BO75" s="130" t="s">
        <v>445</v>
      </c>
      <c r="BP75" s="18" t="s">
        <v>679</v>
      </c>
      <c r="BQ75" s="12" t="str">
        <f t="shared" si="10"/>
        <v>Aderente</v>
      </c>
      <c r="BR75" s="19">
        <f t="shared" si="11"/>
        <v>1</v>
      </c>
      <c r="BS75" s="19">
        <f t="shared" si="12"/>
        <v>2</v>
      </c>
      <c r="BT75" s="188" t="str">
        <f t="shared" si="13"/>
        <v>OKOK</v>
      </c>
    </row>
    <row r="76" spans="1:72" hidden="1">
      <c r="A76" s="47" t="str">
        <f t="shared" si="9"/>
        <v>TURMA FIXA VIA 46056</v>
      </c>
      <c r="B76" s="102">
        <v>46056</v>
      </c>
      <c r="C76" s="135">
        <f>IF(BS_CONTROLE[[#This Row],[DATA]]="","",WEEKNUM(BS_CONTROLE[[#This Row],[DATA]]))</f>
        <v>6</v>
      </c>
      <c r="D76" s="104" t="s">
        <v>846</v>
      </c>
      <c r="E76" s="157">
        <v>70</v>
      </c>
      <c r="F76" s="126" t="s">
        <v>847</v>
      </c>
      <c r="G76" s="142" t="str">
        <f>IF(D76="","*",VLOOKUP(F76,BS_ATIVIDADE[],3,FALSE))</f>
        <v>OUTROS</v>
      </c>
      <c r="H76" s="106" t="s">
        <v>679</v>
      </c>
      <c r="I76" s="106" t="s">
        <v>679</v>
      </c>
      <c r="J76" s="105">
        <v>92</v>
      </c>
      <c r="K76" s="105">
        <v>104.6</v>
      </c>
      <c r="L76" s="105" t="s">
        <v>679</v>
      </c>
      <c r="M76" s="127" t="str" cm="1">
        <f t="array" ref="M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ZGP-ZPT</v>
      </c>
      <c r="N76" s="127" t="str" cm="1">
        <f t="array" ref="N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105ZGP2</v>
      </c>
      <c r="O76" s="106">
        <v>0.60416666666666663</v>
      </c>
      <c r="P76" s="106">
        <v>2.7777777777777776E-2</v>
      </c>
      <c r="Q76" s="105">
        <v>1</v>
      </c>
      <c r="R76" s="10" t="str">
        <f>IFERROR(_xlfn.XLOOKUP(F76, BS_ATIVIDADE[ATIVIDADE],BS_ATIVIDADE[UNIDADE] ), "*")</f>
        <v>BINÁRIO</v>
      </c>
      <c r="S76" s="128" t="str" cm="1">
        <f t="array" ref="S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6" s="128" t="str" cm="1">
        <f t="array" ref="T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76" s="11" t="str" cm="1">
        <f t="array" ref="U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76" s="105"/>
      <c r="W76" s="151" t="s">
        <v>848</v>
      </c>
      <c r="X76" s="104" t="s">
        <v>425</v>
      </c>
      <c r="Y76" s="129"/>
      <c r="Z76" s="104"/>
      <c r="AA76" s="105" t="s">
        <v>679</v>
      </c>
      <c r="AB76" s="103"/>
      <c r="AC76" s="152"/>
      <c r="AD76" s="107"/>
      <c r="AE76" s="105"/>
      <c r="AF76" s="105"/>
      <c r="AG76" s="105"/>
      <c r="AH76" s="15"/>
      <c r="AI76" s="126" t="str">
        <f>IF(BS_CONTROLE[[#This Row],[Atividade]]=0, "-", BS_CONTROLE[[#This Row],[Atividade]])</f>
        <v>OUTRAS ATIVIDADES</v>
      </c>
      <c r="AJ76" s="9" t="str">
        <f>IF(BS_CONTROLE[[#This Row],[Atividade]]=0, "-", BS_CONTROLE[[#This Row],[Atividade]])</f>
        <v>OUTRAS ATIVIDADES</v>
      </c>
      <c r="AK76" s="31" t="str">
        <f>BS_CONTROLE[[#This Row],[Local - Partida]]</f>
        <v>-</v>
      </c>
      <c r="AL76" s="31" t="str">
        <f>BS_CONTROLE[[#This Row],[Local - Encerramento]]</f>
        <v>-</v>
      </c>
      <c r="AM76" s="105" t="str">
        <f>IF(BS_CONTROLE[[#This Row],[Entre - Estações]]=0, "-", BS_CONTROLE[[#This Row],[Entre - Estações]])</f>
        <v>ZGP-ZPT</v>
      </c>
      <c r="AN76" s="105" t="str">
        <f>IF(BS_CONTROLE[[#This Row],[SB]]=0, "-", BS_CONTROLE[[#This Row],[SB]])</f>
        <v>105ZGP2</v>
      </c>
      <c r="AO76" s="105">
        <f>IF(BS_CONTROLE[[#This Row],[SUB]]=0, "-", BS_CONTROLE[[#This Row],[SUB]])</f>
        <v>92</v>
      </c>
      <c r="AP76" s="105">
        <f>BS_CONTROLE[[#This Row],[KM - Inicio]]</f>
        <v>104.6</v>
      </c>
      <c r="AQ76" s="105">
        <f>BS_CONTROLE[[#This Row],[KM - Inicio]]</f>
        <v>104.6</v>
      </c>
      <c r="AR76" s="108">
        <v>0.60486111111111107</v>
      </c>
      <c r="AS76" s="108">
        <v>0.69444444444444442</v>
      </c>
      <c r="AT76" s="108">
        <v>0.72222222222222221</v>
      </c>
      <c r="AU76" s="136"/>
      <c r="AV76" s="136"/>
      <c r="AW76" s="14"/>
      <c r="AX76" s="14"/>
      <c r="AY76" s="162">
        <f t="shared" si="8"/>
        <v>2.777777777777779E-2</v>
      </c>
      <c r="AZ76" s="153"/>
      <c r="BA76" s="109">
        <v>1</v>
      </c>
      <c r="BB76" s="10" t="str">
        <f>IFERROR(_xlfn.XLOOKUP(AI76, BS_ATIVIDADE[ATIVIDADE],BS_ATIVIDADE[UNIDADE] ), "*")</f>
        <v>BINÁRIO</v>
      </c>
      <c r="BC76" s="13" t="str" cm="1">
        <f t="array" ref="BC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6" s="13" t="str" cm="1">
        <f t="array" ref="BD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76" s="11" t="str" cm="1">
        <f t="array" ref="BE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76" s="150"/>
      <c r="BG76" s="16"/>
      <c r="BH76" s="17">
        <v>2</v>
      </c>
      <c r="BI76" s="17"/>
      <c r="BJ76" s="17"/>
      <c r="BK76" s="18" t="s">
        <v>849</v>
      </c>
      <c r="BL76" s="16"/>
      <c r="BM76" s="130" t="s">
        <v>445</v>
      </c>
      <c r="BN76" s="130" t="s">
        <v>445</v>
      </c>
      <c r="BO76" s="130" t="s">
        <v>445</v>
      </c>
      <c r="BP76" s="18"/>
      <c r="BQ76" s="12" t="str">
        <f t="shared" si="10"/>
        <v>Aderente</v>
      </c>
      <c r="BR76" s="19">
        <f t="shared" si="11"/>
        <v>1.0000000000000004</v>
      </c>
      <c r="BS76" s="19">
        <f t="shared" si="12"/>
        <v>1</v>
      </c>
      <c r="BT76" s="188" t="str">
        <f t="shared" si="13"/>
        <v>OKOK</v>
      </c>
    </row>
    <row r="77" spans="1:72" hidden="1">
      <c r="A77" s="47" t="str">
        <f t="shared" si="9"/>
        <v/>
      </c>
      <c r="B77" s="102"/>
      <c r="C77" s="135" t="str">
        <f>IF(BS_CONTROLE[[#This Row],[DATA]]="","",WEEKNUM(BS_CONTROLE[[#This Row],[DATA]]))</f>
        <v/>
      </c>
      <c r="D77" s="104"/>
      <c r="E77" s="157"/>
      <c r="F77" s="126"/>
      <c r="G77" s="142" t="str">
        <f>IF(D77="","*",VLOOKUP(F77,BS_ATIVIDADE[],3,FALSE))</f>
        <v>*</v>
      </c>
      <c r="H77" s="106"/>
      <c r="I77" s="106"/>
      <c r="J77" s="105"/>
      <c r="K77" s="105"/>
      <c r="L77" s="105"/>
      <c r="M77" s="127" t="str" cm="1">
        <f t="array" ref="M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" s="127" t="str" cm="1">
        <f t="array" ref="N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" s="106"/>
      <c r="P77" s="106"/>
      <c r="Q77" s="105"/>
      <c r="R77" s="10" t="str">
        <f>IFERROR(_xlfn.XLOOKUP(F77, BS_ATIVIDADE[ATIVIDADE],BS_ATIVIDADE[UNIDADE] ), "*")</f>
        <v>*</v>
      </c>
      <c r="S77" s="128" t="str" cm="1">
        <f t="array" ref="S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" s="128" t="str" cm="1">
        <f t="array" ref="T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" s="11" t="str" cm="1">
        <f t="array" ref="U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" s="105"/>
      <c r="W77" s="151"/>
      <c r="X77" s="104"/>
      <c r="Y77" s="129"/>
      <c r="Z77" s="104"/>
      <c r="AA77" s="105"/>
      <c r="AB77" s="103"/>
      <c r="AC77" s="152"/>
      <c r="AD77" s="107"/>
      <c r="AE77" s="105"/>
      <c r="AF77" s="105"/>
      <c r="AG77" s="105"/>
      <c r="AH77" s="15"/>
      <c r="AI77" s="126" t="str">
        <f>IF(BS_CONTROLE[[#This Row],[Atividade]]=0, "-", BS_CONTROLE[[#This Row],[Atividade]])</f>
        <v>-</v>
      </c>
      <c r="AJ77" s="9" t="str">
        <f>IF(BS_CONTROLE[[#This Row],[Atividade]]=0, "-", BS_CONTROLE[[#This Row],[Atividade]])</f>
        <v>-</v>
      </c>
      <c r="AK77" s="31">
        <f>BS_CONTROLE[[#This Row],[Local - Partida]]</f>
        <v>0</v>
      </c>
      <c r="AL77" s="31">
        <f>BS_CONTROLE[[#This Row],[Local - Encerramento]]</f>
        <v>0</v>
      </c>
      <c r="AM77" s="105" t="str">
        <f>IF(BS_CONTROLE[[#This Row],[Entre - Estações]]=0, "-", BS_CONTROLE[[#This Row],[Entre - Estações]])</f>
        <v>-</v>
      </c>
      <c r="AN77" s="105" t="str">
        <f>IF(BS_CONTROLE[[#This Row],[SB]]=0, "-", BS_CONTROLE[[#This Row],[SB]])</f>
        <v>-</v>
      </c>
      <c r="AO77" s="105" t="str">
        <f>IF(BS_CONTROLE[[#This Row],[SUB]]=0, "-", BS_CONTROLE[[#This Row],[SUB]])</f>
        <v>-</v>
      </c>
      <c r="AP77" s="105">
        <f>BS_CONTROLE[[#This Row],[KM - Inicio]]</f>
        <v>0</v>
      </c>
      <c r="AQ77" s="105">
        <f>BS_CONTROLE[[#This Row],[KM - Inicio]]</f>
        <v>0</v>
      </c>
      <c r="AR77" s="108"/>
      <c r="AS77" s="108"/>
      <c r="AT77" s="108"/>
      <c r="AU77" s="136"/>
      <c r="AV77" s="136"/>
      <c r="AW77" s="14"/>
      <c r="AX77" s="14"/>
      <c r="AY77" s="162" t="str">
        <f t="shared" si="8"/>
        <v>*</v>
      </c>
      <c r="AZ77" s="153"/>
      <c r="BA77" s="109"/>
      <c r="BB77" s="10" t="str">
        <f>IFERROR(_xlfn.XLOOKUP(AI77, BS_ATIVIDADE[ATIVIDADE],BS_ATIVIDADE[UNIDADE] ), "*")</f>
        <v>*</v>
      </c>
      <c r="BC77" s="13" t="str" cm="1">
        <f t="array" ref="BC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" s="13" t="str" cm="1">
        <f t="array" ref="BD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" s="11" t="str" cm="1">
        <f t="array" ref="BE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" s="150"/>
      <c r="BG77" s="16"/>
      <c r="BH77" s="17"/>
      <c r="BI77" s="17"/>
      <c r="BJ77" s="17"/>
      <c r="BK77" s="18"/>
      <c r="BL77" s="16"/>
      <c r="BM77" s="130"/>
      <c r="BN77" s="130"/>
      <c r="BO77" s="130"/>
      <c r="BP77" s="18"/>
      <c r="BQ77" s="12" t="str">
        <f t="shared" si="10"/>
        <v>Aderente</v>
      </c>
      <c r="BR77" s="19" t="str">
        <f t="shared" si="11"/>
        <v>*</v>
      </c>
      <c r="BS77" s="19" t="str">
        <f t="shared" si="12"/>
        <v>*</v>
      </c>
      <c r="BT77" s="188" t="str">
        <f t="shared" si="13"/>
        <v/>
      </c>
    </row>
    <row r="78" spans="1:72" hidden="1">
      <c r="A78" s="47" t="str">
        <f t="shared" si="9"/>
        <v>EXPANSÃO TURMA 1</v>
      </c>
      <c r="B78" s="102"/>
      <c r="C78" s="135" t="str">
        <f>IF(BS_CONTROLE[[#This Row],[DATA]]="","",WEEKNUM(BS_CONTROLE[[#This Row],[DATA]]))</f>
        <v/>
      </c>
      <c r="D78" s="104" t="s">
        <v>703</v>
      </c>
      <c r="E78" s="157"/>
      <c r="F78" s="126" t="s">
        <v>704</v>
      </c>
      <c r="G78" s="142" t="str">
        <f>IF(D78="","*",VLOOKUP(F78,BS_ATIVIDADE[],3,FALSE))</f>
        <v>EXPANSÃO</v>
      </c>
      <c r="H78" s="106" t="s">
        <v>679</v>
      </c>
      <c r="I78" s="106" t="s">
        <v>679</v>
      </c>
      <c r="J78" s="105">
        <v>70</v>
      </c>
      <c r="K78" s="105">
        <v>113.5</v>
      </c>
      <c r="L78" s="105" t="s">
        <v>679</v>
      </c>
      <c r="M78" s="127" t="str" cm="1">
        <f t="array" ref="M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78" s="127" t="str" cm="1">
        <f t="array" ref="N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78" s="106">
        <v>0.375</v>
      </c>
      <c r="P78" s="106">
        <v>8.3333333333333329E-2</v>
      </c>
      <c r="Q78" s="105">
        <v>1</v>
      </c>
      <c r="R78" s="10" t="str">
        <f>IFERROR(_xlfn.XLOOKUP(F78, BS_ATIVIDADE[ATIVIDADE],BS_ATIVIDADE[UNIDADE] ), "*")</f>
        <v>Nº DE SOLDA</v>
      </c>
      <c r="S78" s="128" t="str" cm="1">
        <f t="array" ref="S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8" s="128" t="str" cm="1">
        <f t="array" ref="T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78" s="11" t="str" cm="1">
        <f t="array" ref="U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78" s="105" t="s">
        <v>706</v>
      </c>
      <c r="W78" s="151" t="s">
        <v>700</v>
      </c>
      <c r="X78" s="104" t="s">
        <v>421</v>
      </c>
      <c r="Y78" s="129"/>
      <c r="Z78" s="104"/>
      <c r="AA78" s="105" t="s">
        <v>679</v>
      </c>
      <c r="AB78" s="103"/>
      <c r="AC78" s="152"/>
      <c r="AD78" s="107"/>
      <c r="AE78" s="105"/>
      <c r="AF78" s="105"/>
      <c r="AG78" s="105"/>
      <c r="AH78" s="15"/>
      <c r="AI78" s="126" t="str">
        <f>IF(BS_CONTROLE[[#This Row],[Atividade]]=0, "-", BS_CONTROLE[[#This Row],[Atividade]])</f>
        <v>EXPANSÃO - SOLDA</v>
      </c>
      <c r="AJ78" s="9" t="str">
        <f>IF(BS_CONTROLE[[#This Row],[Atividade]]=0, "-", BS_CONTROLE[[#This Row],[Atividade]])</f>
        <v>EXPANSÃO - SOLDA</v>
      </c>
      <c r="AK78" s="31" t="str">
        <f>BS_CONTROLE[[#This Row],[Local - Partida]]</f>
        <v>-</v>
      </c>
      <c r="AL78" s="31" t="str">
        <f>BS_CONTROLE[[#This Row],[Local - Encerramento]]</f>
        <v>-</v>
      </c>
      <c r="AM78" s="105" t="str">
        <f>IF(BS_CONTROLE[[#This Row],[Entre - Estações]]=0, "-", BS_CONTROLE[[#This Row],[Entre - Estações]])</f>
        <v>ZCD</v>
      </c>
      <c r="AN78" s="105" t="str">
        <f>IF(BS_CONTROLE[[#This Row],[SB]]=0, "-", BS_CONTROLE[[#This Row],[SB]])</f>
        <v>ZCD1</v>
      </c>
      <c r="AO78" s="105">
        <f>IF(BS_CONTROLE[[#This Row],[SUB]]=0, "-", BS_CONTROLE[[#This Row],[SUB]])</f>
        <v>70</v>
      </c>
      <c r="AP78" s="105">
        <f>BS_CONTROLE[[#This Row],[KM - Inicio]]</f>
        <v>113.5</v>
      </c>
      <c r="AQ78" s="105">
        <f>BS_CONTROLE[[#This Row],[KM - Inicio]]</f>
        <v>113.5</v>
      </c>
      <c r="AR78" s="108"/>
      <c r="AS78" s="108"/>
      <c r="AT78" s="108"/>
      <c r="AU78" s="136"/>
      <c r="AV78" s="136"/>
      <c r="AW78" s="14"/>
      <c r="AX78" s="14"/>
      <c r="AY78" s="162">
        <f t="shared" si="8"/>
        <v>0</v>
      </c>
      <c r="AZ78" s="153"/>
      <c r="BA78" s="109"/>
      <c r="BB78" s="10" t="str">
        <f>IFERROR(_xlfn.XLOOKUP(AI78, BS_ATIVIDADE[ATIVIDADE],BS_ATIVIDADE[UNIDADE] ), "*")</f>
        <v>Nº DE SOLDA</v>
      </c>
      <c r="BC78" s="13" t="str" cm="1">
        <f t="array" ref="BC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8" s="13" t="str" cm="1">
        <f t="array" ref="BD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78" s="11" t="str" cm="1">
        <f t="array" ref="BE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78" s="150"/>
      <c r="BG78" s="16"/>
      <c r="BH78" s="17"/>
      <c r="BI78" s="17"/>
      <c r="BJ78" s="17"/>
      <c r="BK78" s="18"/>
      <c r="BL78" s="16"/>
      <c r="BM78" s="130"/>
      <c r="BN78" s="130"/>
      <c r="BO78" s="130"/>
      <c r="BP78" s="18"/>
      <c r="BQ78" s="12" t="str">
        <f t="shared" si="10"/>
        <v>Aderente</v>
      </c>
      <c r="BR78" s="19" t="str">
        <f t="shared" si="11"/>
        <v>*</v>
      </c>
      <c r="BS78" s="19" t="str">
        <f t="shared" si="12"/>
        <v>*</v>
      </c>
      <c r="BT78" s="188" t="str">
        <f t="shared" si="13"/>
        <v/>
      </c>
    </row>
    <row r="79" spans="1:72" hidden="1">
      <c r="A79" s="47" t="str">
        <f t="shared" si="9"/>
        <v>EXPANSÃO TURMA 146057</v>
      </c>
      <c r="B79" s="102">
        <v>46057</v>
      </c>
      <c r="C79" s="135">
        <f>IF(BS_CONTROLE[[#This Row],[DATA]]="","",WEEKNUM(BS_CONTROLE[[#This Row],[DATA]]))</f>
        <v>6</v>
      </c>
      <c r="D79" s="104" t="s">
        <v>703</v>
      </c>
      <c r="E79" s="157">
        <v>40</v>
      </c>
      <c r="F79" s="126" t="s">
        <v>790</v>
      </c>
      <c r="G79" s="142" t="str">
        <f>IF(D79="","*",VLOOKUP(F79,BS_ATIVIDADE[],3,FALSE))</f>
        <v>EXPANSÃO</v>
      </c>
      <c r="H79" s="106" t="s">
        <v>679</v>
      </c>
      <c r="I79" s="106" t="s">
        <v>679</v>
      </c>
      <c r="J79" s="105">
        <v>170</v>
      </c>
      <c r="K79" s="105">
        <v>110.35</v>
      </c>
      <c r="L79" s="105"/>
      <c r="M79" s="127" t="str" cm="1">
        <f t="array" ref="M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79" s="127" t="str" cm="1">
        <f t="array" ref="N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79" s="106">
        <v>0.375</v>
      </c>
      <c r="P79" s="106">
        <v>0.125</v>
      </c>
      <c r="Q79" s="105">
        <v>312</v>
      </c>
      <c r="R79" s="10" t="str">
        <f>IFERROR(_xlfn.XLOOKUP(F79, BS_ATIVIDADE[ATIVIDADE],BS_ATIVIDADE[UNIDADE] ), "*")</f>
        <v>M</v>
      </c>
      <c r="S79" s="128" t="str" cm="1">
        <f t="array" ref="S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79" s="128" t="str" cm="1">
        <f t="array" ref="T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79" s="11" t="str" cm="1">
        <f t="array" ref="U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79" s="105" t="s">
        <v>706</v>
      </c>
      <c r="W79" s="151" t="s">
        <v>791</v>
      </c>
      <c r="X79" s="104" t="s">
        <v>421</v>
      </c>
      <c r="Y79" s="129" t="s">
        <v>424</v>
      </c>
      <c r="Z79" s="104"/>
      <c r="AA79" s="105" t="s">
        <v>679</v>
      </c>
      <c r="AB79" s="103"/>
      <c r="AC79" s="152"/>
      <c r="AD79" s="107"/>
      <c r="AE79" s="105"/>
      <c r="AF79" s="105"/>
      <c r="AG79" s="105"/>
      <c r="AH79" s="15"/>
      <c r="AI79" s="126" t="str">
        <f>IF(BS_CONTROLE[[#This Row],[Atividade]]=0, "-", BS_CONTROLE[[#This Row],[Atividade]])</f>
        <v>EXPANSÃO - ALÍVIO DE TENSÃO</v>
      </c>
      <c r="AJ79" s="9" t="str">
        <f>IF(BS_CONTROLE[[#This Row],[Atividade]]=0, "-", BS_CONTROLE[[#This Row],[Atividade]])</f>
        <v>EXPANSÃO - ALÍVIO DE TENSÃO</v>
      </c>
      <c r="AK79" s="31" t="str">
        <f>BS_CONTROLE[[#This Row],[Local - Partida]]</f>
        <v>-</v>
      </c>
      <c r="AL79" s="31" t="str">
        <f>BS_CONTROLE[[#This Row],[Local - Encerramento]]</f>
        <v>-</v>
      </c>
      <c r="AM79" s="105" t="str">
        <f>IF(BS_CONTROLE[[#This Row],[Entre - Estações]]=0, "-", BS_CONTROLE[[#This Row],[Entre - Estações]])</f>
        <v>ZCD</v>
      </c>
      <c r="AN79" s="105" t="str">
        <f>IF(BS_CONTROLE[[#This Row],[SB]]=0, "-", BS_CONTROLE[[#This Row],[SB]])</f>
        <v>109ZCD2</v>
      </c>
      <c r="AO79" s="105">
        <f>IF(BS_CONTROLE[[#This Row],[SUB]]=0, "-", BS_CONTROLE[[#This Row],[SUB]])</f>
        <v>170</v>
      </c>
      <c r="AP79" s="105">
        <f>BS_CONTROLE[[#This Row],[KM - Inicio]]</f>
        <v>110.35</v>
      </c>
      <c r="AQ79" s="105">
        <f>BS_CONTROLE[[#This Row],[KM - Inicio]]</f>
        <v>110.35</v>
      </c>
      <c r="AR79" s="108">
        <v>0</v>
      </c>
      <c r="AS79" s="108">
        <v>0</v>
      </c>
      <c r="AT79" s="108">
        <v>0</v>
      </c>
      <c r="AU79" s="136"/>
      <c r="AV79" s="136"/>
      <c r="AW79" s="14"/>
      <c r="AX79" s="14"/>
      <c r="AY79" s="162">
        <f t="shared" si="8"/>
        <v>0</v>
      </c>
      <c r="AZ79" s="153"/>
      <c r="BA79" s="109">
        <v>0</v>
      </c>
      <c r="BB79" s="10" t="str">
        <f>IFERROR(_xlfn.XLOOKUP(AI79, BS_ATIVIDADE[ATIVIDADE],BS_ATIVIDADE[UNIDADE] ), "*")</f>
        <v>M</v>
      </c>
      <c r="BC79" s="13" t="str" cm="1">
        <f t="array" ref="BC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79" s="13" t="str" cm="1">
        <f t="array" ref="BD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79" s="11" t="str" cm="1">
        <f t="array" ref="BE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79" s="150"/>
      <c r="BG79" s="16"/>
      <c r="BH79" s="17">
        <v>0</v>
      </c>
      <c r="BI79" s="17"/>
      <c r="BJ79" s="17" t="s">
        <v>850</v>
      </c>
      <c r="BK79" s="18" t="s">
        <v>850</v>
      </c>
      <c r="BL79" s="16"/>
      <c r="BM79" s="130" t="s">
        <v>447</v>
      </c>
      <c r="BN79" s="130" t="s">
        <v>474</v>
      </c>
      <c r="BO79" s="130" t="s">
        <v>474</v>
      </c>
      <c r="BP79" s="18" t="s">
        <v>850</v>
      </c>
      <c r="BQ79" s="12" t="str">
        <f t="shared" si="10"/>
        <v>Produção e Intervalo</v>
      </c>
      <c r="BR79" s="19">
        <f t="shared" si="11"/>
        <v>0</v>
      </c>
      <c r="BS79" s="19">
        <f t="shared" si="12"/>
        <v>0</v>
      </c>
      <c r="BT79" s="188" t="str">
        <f t="shared" si="13"/>
        <v>CondiçõesClimáticaVentosFortes</v>
      </c>
    </row>
    <row r="80" spans="1:72" hidden="1">
      <c r="A80" s="47" t="str">
        <f t="shared" si="9"/>
        <v>KLECIO (TP-699)46057</v>
      </c>
      <c r="B80" s="102">
        <v>46057</v>
      </c>
      <c r="C80" s="135">
        <f>IF(BS_CONTROLE[[#This Row],[DATA]]="","",WEEKNUM(BS_CONTROLE[[#This Row],[DATA]]))</f>
        <v>6</v>
      </c>
      <c r="D80" s="104" t="s">
        <v>695</v>
      </c>
      <c r="E80" s="157"/>
      <c r="F80" s="126" t="s">
        <v>696</v>
      </c>
      <c r="G80" s="142" t="str">
        <f>IF(D80="","*",VLOOKUP(F80,BS_ATIVIDADE[],3,FALSE))</f>
        <v>SOLDA</v>
      </c>
      <c r="H80" s="106" t="s">
        <v>679</v>
      </c>
      <c r="I80" s="106" t="s">
        <v>679</v>
      </c>
      <c r="J80" s="105">
        <v>70</v>
      </c>
      <c r="K80" s="105">
        <v>87.3</v>
      </c>
      <c r="L80" s="105" t="s">
        <v>679</v>
      </c>
      <c r="M80" s="105" t="s">
        <v>792</v>
      </c>
      <c r="N80" s="150" t="s">
        <v>793</v>
      </c>
      <c r="O80" s="106">
        <v>0.375</v>
      </c>
      <c r="P80" s="106">
        <v>6.25E-2</v>
      </c>
      <c r="Q80" s="170">
        <v>1</v>
      </c>
      <c r="R80" s="10" t="str">
        <f>IFERROR(_xlfn.XLOOKUP(F80, BS_ATIVIDADE[ATIVIDADE],BS_ATIVIDADE[UNIDADE] ), "*")</f>
        <v>Nº DE SOLDA</v>
      </c>
      <c r="S80" s="128" t="str" cm="1">
        <f t="array" ref="S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0" s="128" t="str" cm="1">
        <f t="array" ref="T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80" s="11" t="str" cm="1">
        <f t="array" ref="U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80" s="151" t="s">
        <v>699</v>
      </c>
      <c r="W80" s="151" t="s">
        <v>700</v>
      </c>
      <c r="X80" s="104" t="s">
        <v>421</v>
      </c>
      <c r="Y80" s="129" t="s">
        <v>424</v>
      </c>
      <c r="Z80" s="104"/>
      <c r="AA80" s="105" t="s">
        <v>679</v>
      </c>
      <c r="AB80" s="126"/>
      <c r="AC80" s="126" t="s">
        <v>679</v>
      </c>
      <c r="AD80" s="107" t="s">
        <v>679</v>
      </c>
      <c r="AE80" s="105" t="s">
        <v>679</v>
      </c>
      <c r="AF80" s="105" t="s">
        <v>679</v>
      </c>
      <c r="AG80" s="105" t="s">
        <v>679</v>
      </c>
      <c r="AH80" s="15"/>
      <c r="AI80" s="126" t="str">
        <f>IF(BS_CONTROLE[[#This Row],[Atividade]]=0, "-", BS_CONTROLE[[#This Row],[Atividade]])</f>
        <v>PDM - SOLDA</v>
      </c>
      <c r="AJ80" s="9" t="str">
        <f>IF(BS_CONTROLE[[#This Row],[Atividade]]=0, "-", BS_CONTROLE[[#This Row],[Atividade]])</f>
        <v>PDM - SOLDA</v>
      </c>
      <c r="AK80" s="31" t="str">
        <f>BS_CONTROLE[[#This Row],[Local - Partida]]</f>
        <v>-</v>
      </c>
      <c r="AL80" s="31" t="str">
        <f>BS_CONTROLE[[#This Row],[Local - Encerramento]]</f>
        <v>-</v>
      </c>
      <c r="AM80" s="105" t="str">
        <f>IF(BS_CONTROLE[[#This Row],[Entre - Estações]]=0, "-", BS_CONTROLE[[#This Row],[Entre - Estações]])</f>
        <v>ZSW-2</v>
      </c>
      <c r="AN80" s="105" t="str">
        <f>IF(BS_CONTROLE[[#This Row],[SB]]=0, "-", BS_CONTROLE[[#This Row],[SB]])</f>
        <v>ZSWS</v>
      </c>
      <c r="AO80" s="105">
        <f>IF(BS_CONTROLE[[#This Row],[SUB]]=0, "-", BS_CONTROLE[[#This Row],[SUB]])</f>
        <v>70</v>
      </c>
      <c r="AP80" s="105">
        <f>BS_CONTROLE[[#This Row],[KM - Inicio]]</f>
        <v>87.3</v>
      </c>
      <c r="AQ80" s="105">
        <f>BS_CONTROLE[[#This Row],[KM - Inicio]]</f>
        <v>87.3</v>
      </c>
      <c r="AR80" s="108">
        <v>0.34375</v>
      </c>
      <c r="AS80" s="108">
        <v>0</v>
      </c>
      <c r="AT80" s="108">
        <v>0</v>
      </c>
      <c r="AU80" s="136"/>
      <c r="AV80" s="136"/>
      <c r="AW80" s="14"/>
      <c r="AX80" s="14"/>
      <c r="AY80" s="162">
        <f t="shared" si="8"/>
        <v>0</v>
      </c>
      <c r="AZ80" s="153"/>
      <c r="BA80" s="109">
        <v>0</v>
      </c>
      <c r="BB80" s="10" t="str">
        <f>IFERROR(_xlfn.XLOOKUP(AI80, BS_ATIVIDADE[ATIVIDADE],BS_ATIVIDADE[UNIDADE] ), "*")</f>
        <v>Nº DE SOLDA</v>
      </c>
      <c r="BC80" s="13" t="str" cm="1">
        <f t="array" ref="BC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0" s="13" t="str" cm="1">
        <f t="array" ref="BD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80" s="11" t="str" cm="1">
        <f t="array" ref="BE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80" s="150"/>
      <c r="BG80" s="16"/>
      <c r="BH80" s="17">
        <v>0</v>
      </c>
      <c r="BI80" s="17"/>
      <c r="BJ80" s="17" t="s">
        <v>851</v>
      </c>
      <c r="BK80" s="18" t="s">
        <v>851</v>
      </c>
      <c r="BL80" s="16"/>
      <c r="BM80" s="130" t="s">
        <v>451</v>
      </c>
      <c r="BN80" s="130" t="s">
        <v>451</v>
      </c>
      <c r="BO80" s="130" t="s">
        <v>451</v>
      </c>
      <c r="BP80" s="18" t="s">
        <v>851</v>
      </c>
      <c r="BQ80" s="12" t="str">
        <f t="shared" si="10"/>
        <v>Produção e Intervalo</v>
      </c>
      <c r="BR80" s="19">
        <f t="shared" si="11"/>
        <v>0</v>
      </c>
      <c r="BS80" s="19">
        <f t="shared" si="12"/>
        <v>0</v>
      </c>
      <c r="BT80" s="188" t="str">
        <f t="shared" si="13"/>
        <v>SemOportunidadeSemOportunidade</v>
      </c>
    </row>
    <row r="81" spans="1:72" hidden="1">
      <c r="A81" s="47" t="str">
        <f t="shared" si="9"/>
        <v>V4846057</v>
      </c>
      <c r="B81" s="102">
        <v>46057</v>
      </c>
      <c r="C81" s="135">
        <f>IF(BS_CONTROLE[[#This Row],[DATA]]="","",WEEKNUM(BS_CONTROLE[[#This Row],[DATA]]))</f>
        <v>6</v>
      </c>
      <c r="D81" s="104" t="s">
        <v>677</v>
      </c>
      <c r="E81" s="157"/>
      <c r="F81" s="126" t="s">
        <v>687</v>
      </c>
      <c r="G81" s="142" t="str">
        <f>IF(D81="","*",VLOOKUP(F81,BS_ATIVIDADE[],3,FALSE))</f>
        <v>MECANIZAÇÃO - SOCADORA</v>
      </c>
      <c r="H81" s="106" t="s">
        <v>360</v>
      </c>
      <c r="I81" s="106" t="s">
        <v>360</v>
      </c>
      <c r="J81" s="105">
        <v>70</v>
      </c>
      <c r="K81" s="105">
        <v>82.5</v>
      </c>
      <c r="L81" s="105">
        <v>87</v>
      </c>
      <c r="M81" s="105" t="str" cm="1">
        <f t="array" ref="M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81" s="150" t="str" cm="1">
        <f t="array" ref="N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81" s="106">
        <v>0.35416666666666669</v>
      </c>
      <c r="P81" s="106">
        <v>8.3333333333333329E-2</v>
      </c>
      <c r="Q81" s="170">
        <v>510</v>
      </c>
      <c r="R81" s="10" t="str">
        <f>IFERROR(_xlfn.XLOOKUP(F81, BS_ATIVIDADE[ATIVIDADE],BS_ATIVIDADE[UNIDADE] ), "*")</f>
        <v>M</v>
      </c>
      <c r="S81" s="128" t="str" cm="1">
        <f t="array" ref="S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1" s="128" t="str" cm="1">
        <f t="array" ref="T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81" s="11" t="str" cm="1">
        <f t="array" ref="U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81" s="151" t="s">
        <v>682</v>
      </c>
      <c r="W81" s="151" t="s">
        <v>688</v>
      </c>
      <c r="X81" s="104" t="s">
        <v>421</v>
      </c>
      <c r="Y81" s="129" t="s">
        <v>424</v>
      </c>
      <c r="Z81" s="104"/>
      <c r="AA81" s="105">
        <v>1</v>
      </c>
      <c r="AB81" s="126" t="s">
        <v>412</v>
      </c>
      <c r="AC81" s="126" t="s">
        <v>679</v>
      </c>
      <c r="AD81" s="107">
        <v>0.29166666666666669</v>
      </c>
      <c r="AE81" s="105">
        <v>6249</v>
      </c>
      <c r="AF81" s="105" t="s">
        <v>679</v>
      </c>
      <c r="AG81" s="105" t="s">
        <v>679</v>
      </c>
      <c r="AH81" s="15"/>
      <c r="AI81" s="126" t="str">
        <f>IF(BS_CONTROLE[[#This Row],[Atividade]]=0, "-", BS_CONTROLE[[#This Row],[Atividade]])</f>
        <v>MECANIZAÇÃO - SOCADORA</v>
      </c>
      <c r="AJ81" s="9" t="str">
        <f>IF(BS_CONTROLE[[#This Row],[Atividade]]=0, "-", BS_CONTROLE[[#This Row],[Atividade]])</f>
        <v>MECANIZAÇÃO - SOCADORA</v>
      </c>
      <c r="AK81" s="31" t="str">
        <f>BS_CONTROLE[[#This Row],[Local - Partida]]</f>
        <v>ZAC2</v>
      </c>
      <c r="AL81" s="31" t="str">
        <f>BS_CONTROLE[[#This Row],[Local - Encerramento]]</f>
        <v>ZAC2</v>
      </c>
      <c r="AM81" s="105" t="str">
        <f>IF(BS_CONTROLE[[#This Row],[Entre - Estações]]=0, "-", BS_CONTROLE[[#This Row],[Entre - Estações]])</f>
        <v>ZAC-ZSW</v>
      </c>
      <c r="AN81" s="105" t="str">
        <f>IF(BS_CONTROLE[[#This Row],[SB]]=0, "-", BS_CONTROLE[[#This Row],[SB]])</f>
        <v>ZACZSW</v>
      </c>
      <c r="AO81" s="105">
        <f>IF(BS_CONTROLE[[#This Row],[SUB]]=0, "-", BS_CONTROLE[[#This Row],[SUB]])</f>
        <v>70</v>
      </c>
      <c r="AP81" s="105">
        <f>BS_CONTROLE[[#This Row],[KM - Inicio]]</f>
        <v>82.5</v>
      </c>
      <c r="AQ81" s="105">
        <f>BS_CONTROLE[[#This Row],[KM - Inicio]]</f>
        <v>82.5</v>
      </c>
      <c r="AR81" s="108">
        <v>0.34722222222222221</v>
      </c>
      <c r="AS81" s="108">
        <v>0</v>
      </c>
      <c r="AT81" s="108">
        <v>0</v>
      </c>
      <c r="AU81" s="136"/>
      <c r="AV81" s="136"/>
      <c r="AW81" s="14"/>
      <c r="AX81" s="14"/>
      <c r="AY81" s="162">
        <f t="shared" si="8"/>
        <v>0</v>
      </c>
      <c r="AZ81" s="153"/>
      <c r="BA81" s="109">
        <v>0</v>
      </c>
      <c r="BB81" s="10" t="str">
        <f>IFERROR(_xlfn.XLOOKUP(AI81, BS_ATIVIDADE[ATIVIDADE],BS_ATIVIDADE[UNIDADE] ), "*")</f>
        <v>M</v>
      </c>
      <c r="BC81" s="13" t="str" cm="1">
        <f t="array" ref="BC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1" s="13" t="str" cm="1">
        <f t="array" ref="BD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81" s="11" t="str" cm="1">
        <f t="array" ref="BE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81" s="150"/>
      <c r="BG81" s="16"/>
      <c r="BH81" s="17">
        <v>0</v>
      </c>
      <c r="BI81" s="17"/>
      <c r="BJ81" s="17" t="s">
        <v>852</v>
      </c>
      <c r="BK81" s="18" t="s">
        <v>852</v>
      </c>
      <c r="BL81" s="16"/>
      <c r="BM81" s="130" t="s">
        <v>451</v>
      </c>
      <c r="BN81" s="130" t="s">
        <v>451</v>
      </c>
      <c r="BO81" s="130" t="s">
        <v>451</v>
      </c>
      <c r="BP81" s="18" t="s">
        <v>852</v>
      </c>
      <c r="BQ81" s="12" t="str">
        <f t="shared" si="10"/>
        <v>Produção e Intervalo</v>
      </c>
      <c r="BR81" s="19">
        <f t="shared" si="11"/>
        <v>0</v>
      </c>
      <c r="BS81" s="19">
        <f t="shared" si="12"/>
        <v>0</v>
      </c>
      <c r="BT81" s="188" t="str">
        <f t="shared" si="13"/>
        <v>SemOportunidadeSemOportunidade</v>
      </c>
    </row>
    <row r="82" spans="1:72" hidden="1">
      <c r="A82" s="47" t="str">
        <f t="shared" si="9"/>
        <v>W5846057</v>
      </c>
      <c r="B82" s="102">
        <v>46057</v>
      </c>
      <c r="C82" s="135">
        <f>IF(BS_CONTROLE[[#This Row],[DATA]]="","",WEEKNUM(BS_CONTROLE[[#This Row],[DATA]]))</f>
        <v>6</v>
      </c>
      <c r="D82" s="104" t="s">
        <v>712</v>
      </c>
      <c r="E82" s="157"/>
      <c r="F82" s="126" t="s">
        <v>717</v>
      </c>
      <c r="G82" s="142" t="str">
        <f>IF(D82="","*",VLOOKUP(F82,BS_ATIVIDADE[],3,FALSE))</f>
        <v>OUTROS</v>
      </c>
      <c r="H82" s="105" t="s">
        <v>853</v>
      </c>
      <c r="I82" s="105" t="s">
        <v>853</v>
      </c>
      <c r="J82" s="105">
        <v>68</v>
      </c>
      <c r="K82" s="105">
        <v>57</v>
      </c>
      <c r="L82" s="105">
        <v>53</v>
      </c>
      <c r="M82" s="105" t="str" cm="1">
        <f t="array" ref="M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82" s="150" t="str" cm="1">
        <f t="array" ref="N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82" s="106">
        <v>0.33333333333333331</v>
      </c>
      <c r="P82" s="106">
        <v>4.1666666666666664E-2</v>
      </c>
      <c r="Q82" s="170">
        <v>100</v>
      </c>
      <c r="R82" s="10" t="str">
        <f>IFERROR(_xlfn.XLOOKUP(F82, BS_ATIVIDADE[ATIVIDADE],BS_ATIVIDADE[UNIDADE] ), "*")</f>
        <v>Nº DE PEÇAS</v>
      </c>
      <c r="S82" s="128" t="str" cm="1">
        <f t="array" ref="S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2" s="128" t="str" cm="1">
        <f t="array" ref="T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82" s="11" t="str" cm="1">
        <f t="array" ref="U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82" s="151" t="s">
        <v>714</v>
      </c>
      <c r="W82" s="151" t="s">
        <v>718</v>
      </c>
      <c r="X82" s="104" t="s">
        <v>421</v>
      </c>
      <c r="Y82" s="129" t="s">
        <v>424</v>
      </c>
      <c r="Z82" s="104"/>
      <c r="AA82" s="105">
        <v>2</v>
      </c>
      <c r="AB82" s="126" t="s">
        <v>423</v>
      </c>
      <c r="AC82" s="126" t="s">
        <v>679</v>
      </c>
      <c r="AD82" s="107">
        <v>0.29166666666666669</v>
      </c>
      <c r="AE82" s="105">
        <v>9341</v>
      </c>
      <c r="AF82" s="105" t="s">
        <v>679</v>
      </c>
      <c r="AG82" s="105" t="s">
        <v>679</v>
      </c>
      <c r="AH82" s="15"/>
      <c r="AI82" s="126" t="str">
        <f>IF(BS_CONTROLE[[#This Row],[Atividade]]=0, "-", BS_CONTROLE[[#This Row],[Atividade]])</f>
        <v>RECOLHIMENTO DE DORMENTE</v>
      </c>
      <c r="AJ82" s="9" t="str">
        <f>IF(BS_CONTROLE[[#This Row],[Atividade]]=0, "-", BS_CONTROLE[[#This Row],[Atividade]])</f>
        <v>RECOLHIMENTO DE DORMENTE</v>
      </c>
      <c r="AK82" s="31" t="str">
        <f>BS_CONTROLE[[#This Row],[Local - Partida]]</f>
        <v>106-109</v>
      </c>
      <c r="AL82" s="31" t="str">
        <f>BS_CONTROLE[[#This Row],[Local - Encerramento]]</f>
        <v>106-109</v>
      </c>
      <c r="AM82" s="105" t="str">
        <f>IF(BS_CONTROLE[[#This Row],[Entre - Estações]]=0, "-", BS_CONTROLE[[#This Row],[Entre - Estações]])</f>
        <v>ZBM-ZHO</v>
      </c>
      <c r="AN82" s="105" t="str">
        <f>IF(BS_CONTROLE[[#This Row],[SB]]=0, "-", BS_CONTROLE[[#This Row],[SB]])</f>
        <v>K57ZHO</v>
      </c>
      <c r="AO82" s="105">
        <f>IF(BS_CONTROLE[[#This Row],[SUB]]=0, "-", BS_CONTROLE[[#This Row],[SUB]])</f>
        <v>68</v>
      </c>
      <c r="AP82" s="105">
        <f>BS_CONTROLE[[#This Row],[KM - Inicio]]</f>
        <v>57</v>
      </c>
      <c r="AQ82" s="105">
        <f>BS_CONTROLE[[#This Row],[KM - Inicio]]</f>
        <v>57</v>
      </c>
      <c r="AR82" s="108">
        <v>0</v>
      </c>
      <c r="AS82" s="108">
        <v>0</v>
      </c>
      <c r="AT82" s="108">
        <v>0</v>
      </c>
      <c r="AU82" s="136"/>
      <c r="AV82" s="136"/>
      <c r="AW82" s="14"/>
      <c r="AX82" s="14"/>
      <c r="AY82" s="162">
        <f t="shared" si="8"/>
        <v>0</v>
      </c>
      <c r="AZ82" s="153"/>
      <c r="BA82" s="109">
        <v>0</v>
      </c>
      <c r="BB82" s="10" t="str">
        <f>IFERROR(_xlfn.XLOOKUP(AI82, BS_ATIVIDADE[ATIVIDADE],BS_ATIVIDADE[UNIDADE] ), "*")</f>
        <v>Nº DE PEÇAS</v>
      </c>
      <c r="BC82" s="13" t="str" cm="1">
        <f t="array" ref="BC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2" s="13" t="str" cm="1">
        <f t="array" ref="BD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82" s="11" t="str" cm="1">
        <f t="array" ref="BE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82" s="150"/>
      <c r="BG82" s="16"/>
      <c r="BH82" s="17">
        <v>0</v>
      </c>
      <c r="BI82" s="17"/>
      <c r="BJ82" s="17" t="s">
        <v>854</v>
      </c>
      <c r="BK82" s="18" t="s">
        <v>854</v>
      </c>
      <c r="BL82" s="16"/>
      <c r="BM82" s="130" t="s">
        <v>434</v>
      </c>
      <c r="BN82" s="130" t="s">
        <v>455</v>
      </c>
      <c r="BO82" s="130" t="s">
        <v>520</v>
      </c>
      <c r="BP82" s="18" t="s">
        <v>854</v>
      </c>
      <c r="BQ82" s="12" t="str">
        <f t="shared" si="10"/>
        <v>Produção e Intervalo</v>
      </c>
      <c r="BR82" s="19">
        <f t="shared" si="11"/>
        <v>0</v>
      </c>
      <c r="BS82" s="19">
        <f t="shared" si="12"/>
        <v>0</v>
      </c>
      <c r="BT82" s="188" t="str">
        <f t="shared" si="13"/>
        <v>TraçãoOperação</v>
      </c>
    </row>
    <row r="83" spans="1:72" hidden="1">
      <c r="A83" s="47" t="str">
        <f t="shared" si="9"/>
        <v/>
      </c>
      <c r="B83" s="102"/>
      <c r="C83" s="135" t="str">
        <f>IF(BS_CONTROLE[[#This Row],[DATA]]="","",WEEKNUM(BS_CONTROLE[[#This Row],[DATA]]))</f>
        <v/>
      </c>
      <c r="D83" s="104"/>
      <c r="E83" s="157"/>
      <c r="F83" s="126"/>
      <c r="G83" s="142" t="str">
        <f>IF(D83="","*",VLOOKUP(F83,BS_ATIVIDADE[],3,FALSE))</f>
        <v>*</v>
      </c>
      <c r="H83" s="106"/>
      <c r="I83" s="106"/>
      <c r="J83" s="105"/>
      <c r="K83" s="105"/>
      <c r="L83" s="105"/>
      <c r="M83" s="127" t="str" cm="1">
        <f t="array" ref="M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" s="127" t="str" cm="1">
        <f t="array" ref="N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" s="106"/>
      <c r="P83" s="106"/>
      <c r="Q83" s="105"/>
      <c r="R83" s="10" t="str">
        <f>IFERROR(_xlfn.XLOOKUP(F83, BS_ATIVIDADE[ATIVIDADE],BS_ATIVIDADE[UNIDADE] ), "*")</f>
        <v>*</v>
      </c>
      <c r="S83" s="128" t="str" cm="1">
        <f t="array" ref="S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" s="128" t="str" cm="1">
        <f t="array" ref="T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" s="11" t="str" cm="1">
        <f t="array" ref="U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" s="105"/>
      <c r="W83" s="151"/>
      <c r="X83" s="104"/>
      <c r="Y83" s="129"/>
      <c r="Z83" s="104"/>
      <c r="AA83" s="105"/>
      <c r="AB83" s="103"/>
      <c r="AC83" s="152"/>
      <c r="AD83" s="107"/>
      <c r="AE83" s="105"/>
      <c r="AF83" s="105"/>
      <c r="AG83" s="105"/>
      <c r="AH83" s="15"/>
      <c r="AI83" s="126" t="str">
        <f>IF(BS_CONTROLE[[#This Row],[Atividade]]=0, "-", BS_CONTROLE[[#This Row],[Atividade]])</f>
        <v>-</v>
      </c>
      <c r="AJ83" s="9" t="str">
        <f>IF(BS_CONTROLE[[#This Row],[Atividade]]=0, "-", BS_CONTROLE[[#This Row],[Atividade]])</f>
        <v>-</v>
      </c>
      <c r="AK83" s="31">
        <f>BS_CONTROLE[[#This Row],[Local - Partida]]</f>
        <v>0</v>
      </c>
      <c r="AL83" s="31">
        <f>BS_CONTROLE[[#This Row],[Local - Encerramento]]</f>
        <v>0</v>
      </c>
      <c r="AM83" s="105" t="str">
        <f>IF(BS_CONTROLE[[#This Row],[Entre - Estações]]=0, "-", BS_CONTROLE[[#This Row],[Entre - Estações]])</f>
        <v>-</v>
      </c>
      <c r="AN83" s="105" t="str">
        <f>IF(BS_CONTROLE[[#This Row],[SB]]=0, "-", BS_CONTROLE[[#This Row],[SB]])</f>
        <v>-</v>
      </c>
      <c r="AO83" s="105" t="str">
        <f>IF(BS_CONTROLE[[#This Row],[SUB]]=0, "-", BS_CONTROLE[[#This Row],[SUB]])</f>
        <v>-</v>
      </c>
      <c r="AP83" s="105">
        <f>BS_CONTROLE[[#This Row],[KM - Inicio]]</f>
        <v>0</v>
      </c>
      <c r="AQ83" s="105">
        <f>BS_CONTROLE[[#This Row],[KM - Inicio]]</f>
        <v>0</v>
      </c>
      <c r="AR83" s="108"/>
      <c r="AS83" s="108"/>
      <c r="AT83" s="108"/>
      <c r="AU83" s="136"/>
      <c r="AV83" s="136"/>
      <c r="AW83" s="14"/>
      <c r="AX83" s="14"/>
      <c r="AY83" s="162" t="str">
        <f t="shared" si="8"/>
        <v>*</v>
      </c>
      <c r="AZ83" s="153"/>
      <c r="BA83" s="109"/>
      <c r="BB83" s="10" t="str">
        <f>IFERROR(_xlfn.XLOOKUP(AI83, BS_ATIVIDADE[ATIVIDADE],BS_ATIVIDADE[UNIDADE] ), "*")</f>
        <v>*</v>
      </c>
      <c r="BC83" s="13" t="str" cm="1">
        <f t="array" ref="BC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" s="13" t="str" cm="1">
        <f t="array" ref="BD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" s="11" t="str" cm="1">
        <f t="array" ref="BE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" s="150"/>
      <c r="BG83" s="16"/>
      <c r="BH83" s="17"/>
      <c r="BI83" s="17"/>
      <c r="BJ83" s="17"/>
      <c r="BK83" s="18"/>
      <c r="BL83" s="16"/>
      <c r="BM83" s="130"/>
      <c r="BN83" s="130"/>
      <c r="BO83" s="130"/>
      <c r="BP83" s="18"/>
      <c r="BQ83" s="12" t="str">
        <f t="shared" si="10"/>
        <v>Aderente</v>
      </c>
      <c r="BR83" s="19" t="str">
        <f t="shared" si="11"/>
        <v>*</v>
      </c>
      <c r="BS83" s="19" t="str">
        <f t="shared" si="12"/>
        <v>*</v>
      </c>
      <c r="BT83" s="188" t="str">
        <f t="shared" si="13"/>
        <v/>
      </c>
    </row>
    <row r="84" spans="1:72" hidden="1">
      <c r="A84" s="47" t="str">
        <f t="shared" si="9"/>
        <v/>
      </c>
      <c r="B84" s="102"/>
      <c r="C84" s="135" t="str">
        <f>IF(BS_CONTROLE[[#This Row],[DATA]]="","",WEEKNUM(BS_CONTROLE[[#This Row],[DATA]]))</f>
        <v/>
      </c>
      <c r="D84" s="104"/>
      <c r="E84" s="157">
        <v>78</v>
      </c>
      <c r="F84" s="126"/>
      <c r="G84" s="142" t="str">
        <f>IF(D84="","*",VLOOKUP(F84,BS_ATIVIDADE[],3,FALSE))</f>
        <v>*</v>
      </c>
      <c r="H84" s="106"/>
      <c r="I84" s="106"/>
      <c r="J84" s="105"/>
      <c r="K84" s="105"/>
      <c r="L84" s="105"/>
      <c r="M84" s="127" t="str" cm="1">
        <f t="array" ref="M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" s="127" t="str" cm="1">
        <f t="array" ref="N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" s="106"/>
      <c r="P84" s="106"/>
      <c r="Q84" s="105"/>
      <c r="R84" s="10" t="str">
        <f>IFERROR(_xlfn.XLOOKUP(F84, BS_ATIVIDADE[ATIVIDADE],BS_ATIVIDADE[UNIDADE] ), "*")</f>
        <v>*</v>
      </c>
      <c r="S84" s="128" t="str" cm="1">
        <f t="array" ref="S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" s="128" t="str" cm="1">
        <f t="array" ref="T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" s="11" t="str" cm="1">
        <f t="array" ref="U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" s="105"/>
      <c r="W84" s="151"/>
      <c r="X84" s="104"/>
      <c r="Y84" s="129"/>
      <c r="Z84" s="104"/>
      <c r="AA84" s="105"/>
      <c r="AB84" s="103"/>
      <c r="AC84" s="152"/>
      <c r="AD84" s="107"/>
      <c r="AE84" s="105"/>
      <c r="AF84" s="105"/>
      <c r="AG84" s="105"/>
      <c r="AH84" s="15"/>
      <c r="AI84" s="126" t="str">
        <f>IF(BS_CONTROLE[[#This Row],[Atividade]]=0, "-", BS_CONTROLE[[#This Row],[Atividade]])</f>
        <v>-</v>
      </c>
      <c r="AJ84" s="9" t="str">
        <f>IF(BS_CONTROLE[[#This Row],[Atividade]]=0, "-", BS_CONTROLE[[#This Row],[Atividade]])</f>
        <v>-</v>
      </c>
      <c r="AK84" s="31">
        <f>BS_CONTROLE[[#This Row],[Local - Partida]]</f>
        <v>0</v>
      </c>
      <c r="AL84" s="31">
        <f>BS_CONTROLE[[#This Row],[Local - Encerramento]]</f>
        <v>0</v>
      </c>
      <c r="AM84" s="105" t="str">
        <f>IF(BS_CONTROLE[[#This Row],[Entre - Estações]]=0, "-", BS_CONTROLE[[#This Row],[Entre - Estações]])</f>
        <v>-</v>
      </c>
      <c r="AN84" s="105" t="str">
        <f>IF(BS_CONTROLE[[#This Row],[SB]]=0, "-", BS_CONTROLE[[#This Row],[SB]])</f>
        <v>-</v>
      </c>
      <c r="AO84" s="105" t="str">
        <f>IF(BS_CONTROLE[[#This Row],[SUB]]=0, "-", BS_CONTROLE[[#This Row],[SUB]])</f>
        <v>-</v>
      </c>
      <c r="AP84" s="105">
        <f>BS_CONTROLE[[#This Row],[KM - Inicio]]</f>
        <v>0</v>
      </c>
      <c r="AQ84" s="105">
        <f>BS_CONTROLE[[#This Row],[KM - Inicio]]</f>
        <v>0</v>
      </c>
      <c r="AR84" s="108"/>
      <c r="AS84" s="108"/>
      <c r="AT84" s="108"/>
      <c r="AU84" s="136"/>
      <c r="AV84" s="136"/>
      <c r="AW84" s="14"/>
      <c r="AX84" s="14"/>
      <c r="AY84" s="162" t="str">
        <f t="shared" si="8"/>
        <v>*</v>
      </c>
      <c r="AZ84" s="153"/>
      <c r="BA84" s="109"/>
      <c r="BB84" s="10" t="str">
        <f>IFERROR(_xlfn.XLOOKUP(AI84, BS_ATIVIDADE[ATIVIDADE],BS_ATIVIDADE[UNIDADE] ), "*")</f>
        <v>*</v>
      </c>
      <c r="BC84" s="13" t="str" cm="1">
        <f t="array" ref="BC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" s="13" t="str" cm="1">
        <f t="array" ref="BD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" s="11" t="str" cm="1">
        <f t="array" ref="BE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" s="150"/>
      <c r="BG84" s="16"/>
      <c r="BH84" s="17"/>
      <c r="BI84" s="17"/>
      <c r="BJ84" s="17"/>
      <c r="BK84" s="18"/>
      <c r="BL84" s="16"/>
      <c r="BM84" s="130"/>
      <c r="BN84" s="130"/>
      <c r="BO84" s="130"/>
      <c r="BP84" s="18"/>
      <c r="BQ84" s="12" t="str">
        <f t="shared" si="10"/>
        <v>Aderente</v>
      </c>
      <c r="BR84" s="19" t="str">
        <f t="shared" si="11"/>
        <v>*</v>
      </c>
      <c r="BS84" s="19" t="str">
        <f t="shared" si="12"/>
        <v>*</v>
      </c>
      <c r="BT84" s="188" t="str">
        <f t="shared" si="13"/>
        <v/>
      </c>
    </row>
    <row r="85" spans="1:72" hidden="1">
      <c r="A85" s="47" t="str">
        <f t="shared" si="9"/>
        <v>V4246057</v>
      </c>
      <c r="B85" s="102">
        <v>46057</v>
      </c>
      <c r="C85" s="135">
        <f>IF(BS_CONTROLE[[#This Row],[DATA]]="","",WEEKNUM(BS_CONTROLE[[#This Row],[DATA]]))</f>
        <v>6</v>
      </c>
      <c r="D85" s="169" t="s">
        <v>686</v>
      </c>
      <c r="E85" s="157"/>
      <c r="F85" s="126" t="s">
        <v>687</v>
      </c>
      <c r="G85" s="142" t="str">
        <f>IF(D85="","*",VLOOKUP(F85,BS_ATIVIDADE[],3,FALSE))</f>
        <v>MECANIZAÇÃO - SOCADORA</v>
      </c>
      <c r="H85" s="105" t="s">
        <v>104</v>
      </c>
      <c r="I85" s="105" t="s">
        <v>104</v>
      </c>
      <c r="J85" s="105">
        <v>56</v>
      </c>
      <c r="K85" s="105">
        <v>208</v>
      </c>
      <c r="L85" s="105">
        <v>206</v>
      </c>
      <c r="M85" s="105" t="str" cm="1">
        <f t="array" ref="M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85" s="150" t="str" cm="1">
        <f t="array" ref="N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85" s="106">
        <v>0.35416666666666669</v>
      </c>
      <c r="P85" s="106">
        <v>8.3333333333333329E-2</v>
      </c>
      <c r="Q85" s="170">
        <v>400</v>
      </c>
      <c r="R85" s="10" t="str">
        <f>IFERROR(_xlfn.XLOOKUP(F85, BS_ATIVIDADE[ATIVIDADE],BS_ATIVIDADE[UNIDADE] ), "*")</f>
        <v>M</v>
      </c>
      <c r="S85" s="128" t="str" cm="1">
        <f t="array" ref="S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5" s="128" t="str" cm="1">
        <f t="array" ref="T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85" s="11" t="str" cm="1">
        <f t="array" ref="U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85" s="151" t="s">
        <v>682</v>
      </c>
      <c r="W85" s="151" t="s">
        <v>688</v>
      </c>
      <c r="X85" s="104" t="s">
        <v>416</v>
      </c>
      <c r="Y85" s="129" t="s">
        <v>415</v>
      </c>
      <c r="Z85" s="104"/>
      <c r="AA85" s="105"/>
      <c r="AB85" s="103"/>
      <c r="AC85" s="152"/>
      <c r="AD85" s="107"/>
      <c r="AE85" s="105"/>
      <c r="AF85" s="105"/>
      <c r="AG85" s="105"/>
      <c r="AH85" s="15"/>
      <c r="AI85" s="126" t="str">
        <f>IF(BS_CONTROLE[[#This Row],[Atividade]]=0, "-", BS_CONTROLE[[#This Row],[Atividade]])</f>
        <v>MECANIZAÇÃO - SOCADORA</v>
      </c>
      <c r="AJ85" s="9" t="str">
        <f>IF(BS_CONTROLE[[#This Row],[Atividade]]=0, "-", BS_CONTROLE[[#This Row],[Atividade]])</f>
        <v>MECANIZAÇÃO - SOCADORA</v>
      </c>
      <c r="AK85" s="31" t="str">
        <f>BS_CONTROLE[[#This Row],[Local - Partida]]</f>
        <v>ZYU1</v>
      </c>
      <c r="AL85" s="31" t="str">
        <f>BS_CONTROLE[[#This Row],[Local - Encerramento]]</f>
        <v>ZYU1</v>
      </c>
      <c r="AM85" s="105" t="str">
        <f>IF(BS_CONTROLE[[#This Row],[Entre - Estações]]=0, "-", BS_CONTROLE[[#This Row],[Entre - Estações]])</f>
        <v>ZYU-ZST</v>
      </c>
      <c r="AN85" s="105" t="str">
        <f>IF(BS_CONTROLE[[#This Row],[SB]]=0, "-", BS_CONTROLE[[#This Row],[SB]])</f>
        <v>206ZST</v>
      </c>
      <c r="AO85" s="105">
        <f>IF(BS_CONTROLE[[#This Row],[SUB]]=0, "-", BS_CONTROLE[[#This Row],[SUB]])</f>
        <v>56</v>
      </c>
      <c r="AP85" s="105">
        <f>BS_CONTROLE[[#This Row],[KM - Inicio]]</f>
        <v>208</v>
      </c>
      <c r="AQ85" s="105">
        <f>BS_CONTROLE[[#This Row],[KM - Inicio]]</f>
        <v>208</v>
      </c>
      <c r="AR85" s="108">
        <v>0.36249999999999999</v>
      </c>
      <c r="AS85" s="108">
        <v>0</v>
      </c>
      <c r="AT85" s="108">
        <v>0</v>
      </c>
      <c r="AU85" s="136"/>
      <c r="AV85" s="136"/>
      <c r="AW85" s="14"/>
      <c r="AX85" s="14"/>
      <c r="AY85" s="162">
        <f t="shared" si="8"/>
        <v>0</v>
      </c>
      <c r="AZ85" s="153"/>
      <c r="BA85" s="109">
        <v>0</v>
      </c>
      <c r="BB85" s="10" t="str">
        <f>IFERROR(_xlfn.XLOOKUP(AI85, BS_ATIVIDADE[ATIVIDADE],BS_ATIVIDADE[UNIDADE] ), "*")</f>
        <v>M</v>
      </c>
      <c r="BC85" s="13" t="str" cm="1">
        <f t="array" ref="BC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5" s="13" t="str" cm="1">
        <f t="array" ref="BD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85" s="11" t="str" cm="1">
        <f t="array" ref="BE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85" s="150"/>
      <c r="BG85" s="16"/>
      <c r="BH85" s="17">
        <v>0</v>
      </c>
      <c r="BI85" s="17"/>
      <c r="BJ85" s="17" t="s">
        <v>855</v>
      </c>
      <c r="BK85" s="18" t="s">
        <v>855</v>
      </c>
      <c r="BL85" s="16"/>
      <c r="BM85" s="130" t="s">
        <v>440</v>
      </c>
      <c r="BN85" s="130" t="s">
        <v>460</v>
      </c>
      <c r="BO85" s="130" t="s">
        <v>568</v>
      </c>
      <c r="BP85" s="18" t="s">
        <v>855</v>
      </c>
      <c r="BQ85" s="12" t="str">
        <f t="shared" si="10"/>
        <v>Produção e Intervalo</v>
      </c>
      <c r="BR85" s="19">
        <f t="shared" si="11"/>
        <v>0</v>
      </c>
      <c r="BS85" s="19">
        <f t="shared" si="12"/>
        <v>0</v>
      </c>
      <c r="BT85" s="188" t="str">
        <f t="shared" si="13"/>
        <v>CCOCirculaçãoIntervaloContrato</v>
      </c>
    </row>
    <row r="86" spans="1:72" hidden="1">
      <c r="A86" s="47" t="str">
        <f t="shared" si="9"/>
        <v>EDSON (TP-780)46057</v>
      </c>
      <c r="B86" s="102">
        <v>46057</v>
      </c>
      <c r="C86" s="135">
        <f>IF(BS_CONTROLE[[#This Row],[DATA]]="","",WEEKNUM(BS_CONTROLE[[#This Row],[DATA]]))</f>
        <v>6</v>
      </c>
      <c r="D86" s="169" t="s">
        <v>720</v>
      </c>
      <c r="E86" s="157"/>
      <c r="F86" s="126" t="s">
        <v>721</v>
      </c>
      <c r="G86" s="142" t="str">
        <f>IF(D86="","*",VLOOKUP(F86,BS_ATIVIDADE[],3,FALSE))</f>
        <v>DORMENTE - SUBSTITUIÇÂO</v>
      </c>
      <c r="H86" s="105" t="s">
        <v>679</v>
      </c>
      <c r="I86" s="105" t="s">
        <v>679</v>
      </c>
      <c r="J86" s="105">
        <v>56</v>
      </c>
      <c r="K86" s="105">
        <v>205</v>
      </c>
      <c r="L86" s="105" t="s">
        <v>679</v>
      </c>
      <c r="M86" s="105" t="str" cm="1">
        <f t="array" ref="M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86" s="150" t="str" cm="1">
        <f t="array" ref="N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86" s="106">
        <v>0.375</v>
      </c>
      <c r="P86" s="106">
        <v>8.3333333333333329E-2</v>
      </c>
      <c r="Q86" s="170">
        <v>40</v>
      </c>
      <c r="R86" s="10" t="str">
        <f>IFERROR(_xlfn.XLOOKUP(F86, BS_ATIVIDADE[ATIVIDADE],BS_ATIVIDADE[UNIDADE] ), "*")</f>
        <v>Nº DE DORMENTES</v>
      </c>
      <c r="S86" s="128" t="str" cm="1">
        <f t="array" ref="S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6" s="128" t="str" cm="1">
        <f t="array" ref="T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86" s="11" t="str" cm="1">
        <f t="array" ref="U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86" s="105" t="s">
        <v>722</v>
      </c>
      <c r="W86" s="151" t="s">
        <v>799</v>
      </c>
      <c r="X86" s="104" t="s">
        <v>421</v>
      </c>
      <c r="Y86" s="129" t="s">
        <v>424</v>
      </c>
      <c r="Z86" s="104"/>
      <c r="AA86" s="105">
        <v>1</v>
      </c>
      <c r="AB86" s="126" t="s">
        <v>412</v>
      </c>
      <c r="AC86" s="126" t="s">
        <v>679</v>
      </c>
      <c r="AD86" s="107">
        <v>0.29166666666666669</v>
      </c>
      <c r="AE86" s="105">
        <v>6242</v>
      </c>
      <c r="AF86" s="105" t="s">
        <v>679</v>
      </c>
      <c r="AG86" s="105" t="s">
        <v>679</v>
      </c>
      <c r="AH86" s="15"/>
      <c r="AI86" s="126" t="str">
        <f>IF(BS_CONTROLE[[#This Row],[Atividade]]=0, "-", BS_CONTROLE[[#This Row],[Atividade]])</f>
        <v>PDM - SUBSTITUIÇÃO - DORMENTE</v>
      </c>
      <c r="AJ86" s="9" t="str">
        <f>IF(BS_CONTROLE[[#This Row],[Atividade]]=0, "-", BS_CONTROLE[[#This Row],[Atividade]])</f>
        <v>PDM - SUBSTITUIÇÃO - DORMENTE</v>
      </c>
      <c r="AK86" s="31" t="str">
        <f>BS_CONTROLE[[#This Row],[Local - Partida]]</f>
        <v>-</v>
      </c>
      <c r="AL86" s="31" t="str">
        <f>BS_CONTROLE[[#This Row],[Local - Encerramento]]</f>
        <v>-</v>
      </c>
      <c r="AM86" s="105" t="str">
        <f>IF(BS_CONTROLE[[#This Row],[Entre - Estações]]=0, "-", BS_CONTROLE[[#This Row],[Entre - Estações]])</f>
        <v>ZYU-ZST</v>
      </c>
      <c r="AN86" s="105" t="str">
        <f>IF(BS_CONTROLE[[#This Row],[SB]]=0, "-", BS_CONTROLE[[#This Row],[SB]])</f>
        <v>ZYU206</v>
      </c>
      <c r="AO86" s="105">
        <f>IF(BS_CONTROLE[[#This Row],[SUB]]=0, "-", BS_CONTROLE[[#This Row],[SUB]])</f>
        <v>56</v>
      </c>
      <c r="AP86" s="105">
        <f>BS_CONTROLE[[#This Row],[KM - Inicio]]</f>
        <v>205</v>
      </c>
      <c r="AQ86" s="105">
        <f>BS_CONTROLE[[#This Row],[KM - Inicio]]</f>
        <v>205</v>
      </c>
      <c r="AR86" s="108">
        <v>0.33750000000000002</v>
      </c>
      <c r="AS86" s="108">
        <v>0</v>
      </c>
      <c r="AT86" s="108">
        <v>0</v>
      </c>
      <c r="AU86" s="136"/>
      <c r="AV86" s="136"/>
      <c r="AW86" s="14"/>
      <c r="AX86" s="14"/>
      <c r="AY86" s="162">
        <f t="shared" si="8"/>
        <v>0</v>
      </c>
      <c r="AZ86" s="153"/>
      <c r="BA86" s="109">
        <v>0</v>
      </c>
      <c r="BB86" s="10" t="str">
        <f>IFERROR(_xlfn.XLOOKUP(AI86, BS_ATIVIDADE[ATIVIDADE],BS_ATIVIDADE[UNIDADE] ), "*")</f>
        <v>Nº DE DORMENTES</v>
      </c>
      <c r="BC86" s="13" t="str" cm="1">
        <f t="array" ref="BC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6" s="13" t="str" cm="1">
        <f t="array" ref="BD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86" s="11" t="str" cm="1">
        <f t="array" ref="BE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86" s="150"/>
      <c r="BG86" s="16"/>
      <c r="BH86" s="17">
        <v>0</v>
      </c>
      <c r="BI86" s="17"/>
      <c r="BJ86" s="17" t="s">
        <v>856</v>
      </c>
      <c r="BK86" s="18" t="s">
        <v>856</v>
      </c>
      <c r="BL86" s="16"/>
      <c r="BM86" s="130" t="s">
        <v>451</v>
      </c>
      <c r="BN86" s="130" t="s">
        <v>451</v>
      </c>
      <c r="BO86" s="130" t="s">
        <v>451</v>
      </c>
      <c r="BP86" s="18" t="s">
        <v>856</v>
      </c>
      <c r="BQ86" s="12" t="str">
        <f t="shared" si="10"/>
        <v>Produção e Intervalo</v>
      </c>
      <c r="BR86" s="19">
        <f t="shared" si="11"/>
        <v>0</v>
      </c>
      <c r="BS86" s="19">
        <f t="shared" si="12"/>
        <v>0</v>
      </c>
      <c r="BT86" s="188" t="str">
        <f t="shared" si="13"/>
        <v>SemOportunidadeSemOportunidade</v>
      </c>
    </row>
    <row r="87" spans="1:72" hidden="1">
      <c r="A87" s="47" t="str">
        <f t="shared" si="9"/>
        <v>ROGÉRIO (TP-730)46057</v>
      </c>
      <c r="B87" s="102">
        <v>46057</v>
      </c>
      <c r="C87" s="135">
        <f>IF(BS_CONTROLE[[#This Row],[DATA]]="","",WEEKNUM(BS_CONTROLE[[#This Row],[DATA]]))</f>
        <v>6</v>
      </c>
      <c r="D87" s="104" t="s">
        <v>857</v>
      </c>
      <c r="E87" s="157">
        <v>81</v>
      </c>
      <c r="F87" s="126" t="s">
        <v>721</v>
      </c>
      <c r="G87" s="142" t="str">
        <f>IF(D87="","*",VLOOKUP(F87,BS_ATIVIDADE[],3,FALSE))</f>
        <v>DORMENTE - SUBSTITUIÇÂO</v>
      </c>
      <c r="H87" s="105" t="s">
        <v>679</v>
      </c>
      <c r="I87" s="105" t="s">
        <v>679</v>
      </c>
      <c r="J87" s="105">
        <v>56</v>
      </c>
      <c r="K87" s="105">
        <v>205</v>
      </c>
      <c r="L87" s="105" t="s">
        <v>679</v>
      </c>
      <c r="M87" s="105" t="str" cm="1">
        <f t="array" ref="M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87" s="150" t="str" cm="1">
        <f t="array" ref="N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87" s="106">
        <v>0.375</v>
      </c>
      <c r="P87" s="106">
        <v>8.3333333333333329E-2</v>
      </c>
      <c r="Q87" s="170">
        <v>40</v>
      </c>
      <c r="R87" s="10" t="str">
        <f>IFERROR(_xlfn.XLOOKUP(F87, BS_ATIVIDADE[ATIVIDADE],BS_ATIVIDADE[UNIDADE] ), "*")</f>
        <v>Nº DE DORMENTES</v>
      </c>
      <c r="S87" s="128" t="str" cm="1">
        <f t="array" ref="S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7" s="128" t="str" cm="1">
        <f t="array" ref="T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87" s="11" t="str" cm="1">
        <f t="array" ref="U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87" s="105" t="s">
        <v>858</v>
      </c>
      <c r="W87" s="151" t="s">
        <v>799</v>
      </c>
      <c r="X87" s="104" t="s">
        <v>421</v>
      </c>
      <c r="Y87" s="129" t="s">
        <v>424</v>
      </c>
      <c r="Z87" s="104"/>
      <c r="AA87" s="105"/>
      <c r="AB87" s="103"/>
      <c r="AC87" s="152"/>
      <c r="AD87" s="107"/>
      <c r="AE87" s="105"/>
      <c r="AF87" s="105"/>
      <c r="AG87" s="105"/>
      <c r="AH87" s="15"/>
      <c r="AI87" s="126" t="str">
        <f>IF(BS_CONTROLE[[#This Row],[Atividade]]=0, "-", BS_CONTROLE[[#This Row],[Atividade]])</f>
        <v>PDM - SUBSTITUIÇÃO - DORMENTE</v>
      </c>
      <c r="AJ87" s="9" t="str">
        <f>IF(BS_CONTROLE[[#This Row],[Atividade]]=0, "-", BS_CONTROLE[[#This Row],[Atividade]])</f>
        <v>PDM - SUBSTITUIÇÃO - DORMENTE</v>
      </c>
      <c r="AK87" s="31" t="str">
        <f>BS_CONTROLE[[#This Row],[Local - Partida]]</f>
        <v>-</v>
      </c>
      <c r="AL87" s="31" t="str">
        <f>BS_CONTROLE[[#This Row],[Local - Encerramento]]</f>
        <v>-</v>
      </c>
      <c r="AM87" s="105" t="str">
        <f>IF(BS_CONTROLE[[#This Row],[Entre - Estações]]=0, "-", BS_CONTROLE[[#This Row],[Entre - Estações]])</f>
        <v>ZYU-ZST</v>
      </c>
      <c r="AN87" s="105" t="str">
        <f>IF(BS_CONTROLE[[#This Row],[SB]]=0, "-", BS_CONTROLE[[#This Row],[SB]])</f>
        <v>ZYU206</v>
      </c>
      <c r="AO87" s="105">
        <f>IF(BS_CONTROLE[[#This Row],[SUB]]=0, "-", BS_CONTROLE[[#This Row],[SUB]])</f>
        <v>56</v>
      </c>
      <c r="AP87" s="105">
        <f>BS_CONTROLE[[#This Row],[KM - Inicio]]</f>
        <v>205</v>
      </c>
      <c r="AQ87" s="105">
        <f>BS_CONTROLE[[#This Row],[KM - Inicio]]</f>
        <v>205</v>
      </c>
      <c r="AR87" s="108">
        <v>0.33750000000000002</v>
      </c>
      <c r="AS87" s="108">
        <v>0</v>
      </c>
      <c r="AT87" s="108">
        <v>0</v>
      </c>
      <c r="AU87" s="136"/>
      <c r="AV87" s="136"/>
      <c r="AW87" s="14"/>
      <c r="AX87" s="14"/>
      <c r="AY87" s="162">
        <f t="shared" si="8"/>
        <v>0</v>
      </c>
      <c r="AZ87" s="153"/>
      <c r="BA87" s="109">
        <v>0</v>
      </c>
      <c r="BB87" s="10" t="str">
        <f>IFERROR(_xlfn.XLOOKUP(AI87, BS_ATIVIDADE[ATIVIDADE],BS_ATIVIDADE[UNIDADE] ), "*")</f>
        <v>Nº DE DORMENTES</v>
      </c>
      <c r="BC87" s="13" t="str" cm="1">
        <f t="array" ref="BC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7" s="13" t="str" cm="1">
        <f t="array" ref="BD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87" s="11" t="str" cm="1">
        <f t="array" ref="BE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87" s="150"/>
      <c r="BG87" s="16"/>
      <c r="BH87" s="17">
        <v>0</v>
      </c>
      <c r="BI87" s="17"/>
      <c r="BJ87" s="17" t="s">
        <v>856</v>
      </c>
      <c r="BK87" s="18" t="s">
        <v>856</v>
      </c>
      <c r="BL87" s="16"/>
      <c r="BM87" s="130" t="s">
        <v>451</v>
      </c>
      <c r="BN87" s="130" t="s">
        <v>451</v>
      </c>
      <c r="BO87" s="130" t="s">
        <v>451</v>
      </c>
      <c r="BP87" s="18" t="s">
        <v>856</v>
      </c>
      <c r="BQ87" s="12" t="str">
        <f t="shared" si="10"/>
        <v>Produção e Intervalo</v>
      </c>
      <c r="BR87" s="19">
        <f t="shared" si="11"/>
        <v>0</v>
      </c>
      <c r="BS87" s="19">
        <f t="shared" si="12"/>
        <v>0</v>
      </c>
      <c r="BT87" s="188" t="str">
        <f t="shared" si="13"/>
        <v>SemOportunidadeSemOportunidade</v>
      </c>
    </row>
    <row r="88" spans="1:72" hidden="1">
      <c r="A88" s="47" t="str">
        <f t="shared" si="9"/>
        <v>W5946057</v>
      </c>
      <c r="B88" s="102">
        <v>46057</v>
      </c>
      <c r="C88" s="135">
        <f>IF(BS_CONTROLE[[#This Row],[DATA]]="","",WEEKNUM(BS_CONTROLE[[#This Row],[DATA]]))</f>
        <v>6</v>
      </c>
      <c r="D88" s="169" t="s">
        <v>726</v>
      </c>
      <c r="E88" s="157"/>
      <c r="F88" s="126" t="s">
        <v>713</v>
      </c>
      <c r="G88" s="142" t="str">
        <f>IF(D88="","*",VLOOKUP(F88,BS_ATIVIDADE[],3,FALSE))</f>
        <v>DORMENTE - DESCARGA</v>
      </c>
      <c r="H88" s="106" t="s">
        <v>104</v>
      </c>
      <c r="I88" s="106" t="s">
        <v>104</v>
      </c>
      <c r="J88" s="105">
        <v>49</v>
      </c>
      <c r="K88" s="105">
        <v>203.57</v>
      </c>
      <c r="L88" s="105">
        <v>198.57</v>
      </c>
      <c r="M88" s="127" t="str" cm="1">
        <f t="array" ref="M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88" s="127" t="s">
        <v>859</v>
      </c>
      <c r="O88" s="106">
        <v>0.39583333333333331</v>
      </c>
      <c r="P88" s="106">
        <v>6.25E-2</v>
      </c>
      <c r="Q88" s="105">
        <v>415</v>
      </c>
      <c r="R88" s="10" t="str">
        <f>IFERROR(_xlfn.XLOOKUP(F88, BS_ATIVIDADE[ATIVIDADE],BS_ATIVIDADE[UNIDADE] ), "*")</f>
        <v>Nº DE DORMENTES</v>
      </c>
      <c r="S88" s="128" t="str" cm="1">
        <f t="array" ref="S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88" s="128" t="str" cm="1">
        <f t="array" ref="T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88" s="11" t="str" cm="1">
        <f t="array" ref="U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88" s="105" t="s">
        <v>860</v>
      </c>
      <c r="W88" s="151" t="s">
        <v>803</v>
      </c>
      <c r="X88" s="104" t="s">
        <v>421</v>
      </c>
      <c r="Y88" s="129"/>
      <c r="Z88" s="104"/>
      <c r="AA88" s="105">
        <v>1</v>
      </c>
      <c r="AB88" s="103" t="s">
        <v>412</v>
      </c>
      <c r="AC88" s="152"/>
      <c r="AD88" s="107">
        <v>0.29166666666666669</v>
      </c>
      <c r="AE88" s="105">
        <v>7629</v>
      </c>
      <c r="AF88" s="105" t="s">
        <v>679</v>
      </c>
      <c r="AG88" s="105"/>
      <c r="AH88" s="15"/>
      <c r="AI88" s="126" t="str">
        <f>IF(BS_CONTROLE[[#This Row],[Atividade]]=0, "-", BS_CONTROLE[[#This Row],[Atividade]])</f>
        <v>PDM - DESCARGA - DORMENTE</v>
      </c>
      <c r="AJ88" s="9" t="str">
        <f>IF(BS_CONTROLE[[#This Row],[Atividade]]=0, "-", BS_CONTROLE[[#This Row],[Atividade]])</f>
        <v>PDM - DESCARGA - DORMENTE</v>
      </c>
      <c r="AK88" s="31" t="str">
        <f>BS_CONTROLE[[#This Row],[Local - Partida]]</f>
        <v>ZYU1</v>
      </c>
      <c r="AL88" s="31" t="str">
        <f>BS_CONTROLE[[#This Row],[Local - Encerramento]]</f>
        <v>ZYU1</v>
      </c>
      <c r="AM88" s="105" t="str">
        <f>IF(BS_CONTROLE[[#This Row],[Entre - Estações]]=0, "-", BS_CONTROLE[[#This Row],[Entre - Estações]])</f>
        <v>ZYU</v>
      </c>
      <c r="AN88" s="105" t="str">
        <f>IF(BS_CONTROLE[[#This Row],[SB]]=0, "-", BS_CONTROLE[[#This Row],[SB]])</f>
        <v>ZYU1 / ZFY1981</v>
      </c>
      <c r="AO88" s="105">
        <f>IF(BS_CONTROLE[[#This Row],[SUB]]=0, "-", BS_CONTROLE[[#This Row],[SUB]])</f>
        <v>49</v>
      </c>
      <c r="AP88" s="105">
        <f>BS_CONTROLE[[#This Row],[KM - Inicio]]</f>
        <v>203.57</v>
      </c>
      <c r="AQ88" s="105">
        <f>BS_CONTROLE[[#This Row],[KM - Inicio]]</f>
        <v>203.57</v>
      </c>
      <c r="AR88" s="108">
        <v>0.38958333333333334</v>
      </c>
      <c r="AS88" s="108">
        <v>0</v>
      </c>
      <c r="AT88" s="108">
        <v>0</v>
      </c>
      <c r="AU88" s="136"/>
      <c r="AV88" s="136"/>
      <c r="AW88" s="14"/>
      <c r="AX88" s="14"/>
      <c r="AY88" s="162">
        <f t="shared" si="8"/>
        <v>0</v>
      </c>
      <c r="AZ88" s="153"/>
      <c r="BA88" s="109">
        <v>0</v>
      </c>
      <c r="BB88" s="10" t="str">
        <f>IFERROR(_xlfn.XLOOKUP(AI88, BS_ATIVIDADE[ATIVIDADE],BS_ATIVIDADE[UNIDADE] ), "*")</f>
        <v>Nº DE DORMENTES</v>
      </c>
      <c r="BC88" s="13" t="str" cm="1">
        <f t="array" ref="BC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88" s="13" t="str" cm="1">
        <f t="array" ref="BD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88" s="11" t="str" cm="1">
        <f t="array" ref="BE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88" s="150"/>
      <c r="BG88" s="16"/>
      <c r="BH88" s="17">
        <v>0</v>
      </c>
      <c r="BI88" s="17"/>
      <c r="BJ88" s="17" t="s">
        <v>861</v>
      </c>
      <c r="BK88" s="18" t="s">
        <v>862</v>
      </c>
      <c r="BL88" s="16"/>
      <c r="BM88" s="130" t="s">
        <v>451</v>
      </c>
      <c r="BN88" s="130" t="s">
        <v>451</v>
      </c>
      <c r="BO88" s="130" t="s">
        <v>451</v>
      </c>
      <c r="BP88" s="18" t="s">
        <v>862</v>
      </c>
      <c r="BQ88" s="12" t="str">
        <f t="shared" si="10"/>
        <v>Produção e Intervalo</v>
      </c>
      <c r="BR88" s="19">
        <f t="shared" si="11"/>
        <v>0</v>
      </c>
      <c r="BS88" s="19">
        <f t="shared" si="12"/>
        <v>0</v>
      </c>
      <c r="BT88" s="188" t="str">
        <f t="shared" si="13"/>
        <v>SemOportunidadeSemOportunidade</v>
      </c>
    </row>
    <row r="89" spans="1:72" hidden="1">
      <c r="A89" s="47" t="str">
        <f t="shared" si="9"/>
        <v/>
      </c>
      <c r="B89" s="102"/>
      <c r="C89" s="135" t="str">
        <f>IF(BS_CONTROLE[[#This Row],[DATA]]="","",WEEKNUM(BS_CONTROLE[[#This Row],[DATA]]))</f>
        <v/>
      </c>
      <c r="D89" s="104"/>
      <c r="E89" s="157">
        <v>83</v>
      </c>
      <c r="F89" s="126"/>
      <c r="G89" s="142" t="str">
        <f>IF(D89="","*",VLOOKUP(F89,BS_ATIVIDADE[],3,FALSE))</f>
        <v>*</v>
      </c>
      <c r="H89" s="106"/>
      <c r="I89" s="106"/>
      <c r="J89" s="105"/>
      <c r="K89" s="105"/>
      <c r="L89" s="105"/>
      <c r="M89" s="127" t="str" cm="1">
        <f t="array" ref="M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" s="127" t="str" cm="1">
        <f t="array" ref="N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" s="106"/>
      <c r="P89" s="106"/>
      <c r="Q89" s="105"/>
      <c r="R89" s="10" t="str">
        <f>IFERROR(_xlfn.XLOOKUP(F89, BS_ATIVIDADE[ATIVIDADE],BS_ATIVIDADE[UNIDADE] ), "*")</f>
        <v>*</v>
      </c>
      <c r="S89" s="128" t="str" cm="1">
        <f t="array" ref="S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" s="128" t="str" cm="1">
        <f t="array" ref="T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" s="11" t="str" cm="1">
        <f t="array" ref="U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" s="105"/>
      <c r="W89" s="151"/>
      <c r="X89" s="104"/>
      <c r="Y89" s="129"/>
      <c r="Z89" s="104"/>
      <c r="AA89" s="105"/>
      <c r="AB89" s="103"/>
      <c r="AC89" s="152"/>
      <c r="AD89" s="107"/>
      <c r="AE89" s="105"/>
      <c r="AF89" s="105"/>
      <c r="AG89" s="105"/>
      <c r="AH89" s="15"/>
      <c r="AI89" s="126" t="str">
        <f>IF(BS_CONTROLE[[#This Row],[Atividade]]=0, "-", BS_CONTROLE[[#This Row],[Atividade]])</f>
        <v>-</v>
      </c>
      <c r="AJ89" s="9" t="str">
        <f>IF(BS_CONTROLE[[#This Row],[Atividade]]=0, "-", BS_CONTROLE[[#This Row],[Atividade]])</f>
        <v>-</v>
      </c>
      <c r="AK89" s="31">
        <f>BS_CONTROLE[[#This Row],[Local - Partida]]</f>
        <v>0</v>
      </c>
      <c r="AL89" s="31">
        <f>BS_CONTROLE[[#This Row],[Local - Encerramento]]</f>
        <v>0</v>
      </c>
      <c r="AM89" s="105" t="str">
        <f>IF(BS_CONTROLE[[#This Row],[Entre - Estações]]=0, "-", BS_CONTROLE[[#This Row],[Entre - Estações]])</f>
        <v>-</v>
      </c>
      <c r="AN89" s="105" t="str">
        <f>IF(BS_CONTROLE[[#This Row],[SB]]=0, "-", BS_CONTROLE[[#This Row],[SB]])</f>
        <v>-</v>
      </c>
      <c r="AO89" s="105" t="str">
        <f>IF(BS_CONTROLE[[#This Row],[SUB]]=0, "-", BS_CONTROLE[[#This Row],[SUB]])</f>
        <v>-</v>
      </c>
      <c r="AP89" s="105">
        <f>BS_CONTROLE[[#This Row],[KM - Inicio]]</f>
        <v>0</v>
      </c>
      <c r="AQ89" s="105">
        <f>BS_CONTROLE[[#This Row],[KM - Inicio]]</f>
        <v>0</v>
      </c>
      <c r="AR89" s="108"/>
      <c r="AS89" s="108"/>
      <c r="AT89" s="108"/>
      <c r="AU89" s="136"/>
      <c r="AV89" s="136"/>
      <c r="AW89" s="14"/>
      <c r="AX89" s="14"/>
      <c r="AY89" s="162" t="str">
        <f t="shared" si="8"/>
        <v>*</v>
      </c>
      <c r="AZ89" s="153"/>
      <c r="BA89" s="109"/>
      <c r="BB89" s="10" t="str">
        <f>IFERROR(_xlfn.XLOOKUP(AI89, BS_ATIVIDADE[ATIVIDADE],BS_ATIVIDADE[UNIDADE] ), "*")</f>
        <v>*</v>
      </c>
      <c r="BC89" s="13" t="str" cm="1">
        <f t="array" ref="BC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" s="13" t="str" cm="1">
        <f t="array" ref="BD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" s="11" t="str" cm="1">
        <f t="array" ref="BE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" s="150"/>
      <c r="BG89" s="16"/>
      <c r="BH89" s="17"/>
      <c r="BI89" s="17"/>
      <c r="BJ89" s="17"/>
      <c r="BK89" s="18"/>
      <c r="BL89" s="16"/>
      <c r="BM89" s="130"/>
      <c r="BN89" s="130"/>
      <c r="BO89" s="130"/>
      <c r="BP89" s="18"/>
      <c r="BQ89" s="12" t="str">
        <f t="shared" si="10"/>
        <v>Aderente</v>
      </c>
      <c r="BR89" s="19" t="str">
        <f t="shared" si="11"/>
        <v>*</v>
      </c>
      <c r="BS89" s="19" t="str">
        <f t="shared" si="12"/>
        <v>*</v>
      </c>
      <c r="BT89" s="188" t="str">
        <f t="shared" si="13"/>
        <v/>
      </c>
    </row>
    <row r="90" spans="1:72" hidden="1">
      <c r="A90" s="47" t="str">
        <f t="shared" si="9"/>
        <v>E1746057</v>
      </c>
      <c r="B90" s="102">
        <v>46057</v>
      </c>
      <c r="C90" s="135">
        <f>IF(BS_CONTROLE[[#This Row],[DATA]]="","",WEEKNUM(BS_CONTROLE[[#This Row],[DATA]]))</f>
        <v>6</v>
      </c>
      <c r="D90" s="104" t="s">
        <v>692</v>
      </c>
      <c r="E90" s="157">
        <v>4</v>
      </c>
      <c r="F90" s="126" t="s">
        <v>693</v>
      </c>
      <c r="G90" s="142" t="str">
        <f>IF(D90="","*",VLOOKUP(F90,BS_ATIVIDADE[],3,FALSE))</f>
        <v>CAMINHÂO - SOLDA</v>
      </c>
      <c r="H90" s="106" t="s">
        <v>201</v>
      </c>
      <c r="I90" s="106" t="s">
        <v>201</v>
      </c>
      <c r="J90" s="105">
        <v>55</v>
      </c>
      <c r="K90" s="105">
        <v>81</v>
      </c>
      <c r="L90" s="105">
        <v>82</v>
      </c>
      <c r="M90" s="127" t="str" cm="1">
        <f t="array" ref="M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90" s="127" t="str" cm="1">
        <f t="array" ref="N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90" s="106">
        <v>0.375</v>
      </c>
      <c r="P90" s="106">
        <v>0.16666666666666666</v>
      </c>
      <c r="Q90" s="105">
        <v>4</v>
      </c>
      <c r="R90" s="10" t="str">
        <f>IFERROR(_xlfn.XLOOKUP(F90, BS_ATIVIDADE[ATIVIDADE],BS_ATIVIDADE[UNIDADE] ), "*")</f>
        <v>Nº DE SOLDA</v>
      </c>
      <c r="S90" s="128" t="str" cm="1">
        <f t="array" ref="S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0" s="128" t="str" cm="1">
        <f t="array" ref="T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0" s="11" t="str" cm="1">
        <f t="array" ref="U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90" s="105" t="s">
        <v>742</v>
      </c>
      <c r="W90" s="151" t="s">
        <v>743</v>
      </c>
      <c r="X90" s="104" t="s">
        <v>421</v>
      </c>
      <c r="Y90" s="129" t="s">
        <v>424</v>
      </c>
      <c r="Z90" s="104"/>
      <c r="AA90" s="105">
        <v>1</v>
      </c>
      <c r="AB90" s="103" t="s">
        <v>412</v>
      </c>
      <c r="AC90" s="152"/>
      <c r="AD90" s="107">
        <v>0.33333333333333331</v>
      </c>
      <c r="AE90" s="105" t="s">
        <v>679</v>
      </c>
      <c r="AF90" s="105" t="s">
        <v>679</v>
      </c>
      <c r="AG90" s="105" t="s">
        <v>679</v>
      </c>
      <c r="AH90" s="15"/>
      <c r="AI90" s="126" t="str">
        <f>IF(BS_CONTROLE[[#This Row],[Atividade]]=0, "-", BS_CONTROLE[[#This Row],[Atividade]])</f>
        <v>CAMINHÃO DE SOLDA</v>
      </c>
      <c r="AJ90" s="9" t="str">
        <f>IF(BS_CONTROLE[[#This Row],[Atividade]]=0, "-", BS_CONTROLE[[#This Row],[Atividade]])</f>
        <v>CAMINHÃO DE SOLDA</v>
      </c>
      <c r="AK90" s="31" t="str">
        <f>BS_CONTROLE[[#This Row],[Local - Partida]]</f>
        <v>102ZKW2</v>
      </c>
      <c r="AL90" s="31" t="str">
        <f>BS_CONTROLE[[#This Row],[Local - Encerramento]]</f>
        <v>102ZKW2</v>
      </c>
      <c r="AM90" s="105" t="str">
        <f>IF(BS_CONTROLE[[#This Row],[Entre - Estações]]=0, "-", BS_CONTROLE[[#This Row],[Entre - Estações]])</f>
        <v>ZKE-ZWW</v>
      </c>
      <c r="AN90" s="105" t="str">
        <f>IF(BS_CONTROLE[[#This Row],[SB]]=0, "-", BS_CONTROLE[[#This Row],[SB]])</f>
        <v>K83K802</v>
      </c>
      <c r="AO90" s="105">
        <f>IF(BS_CONTROLE[[#This Row],[SUB]]=0, "-", BS_CONTROLE[[#This Row],[SUB]])</f>
        <v>55</v>
      </c>
      <c r="AP90" s="105">
        <f>BS_CONTROLE[[#This Row],[KM - Inicio]]</f>
        <v>81</v>
      </c>
      <c r="AQ90" s="105">
        <f>BS_CONTROLE[[#This Row],[KM - Inicio]]</f>
        <v>81</v>
      </c>
      <c r="AR90" s="108">
        <v>0</v>
      </c>
      <c r="AS90" s="108">
        <v>0</v>
      </c>
      <c r="AT90" s="108">
        <v>0</v>
      </c>
      <c r="AU90" s="136"/>
      <c r="AV90" s="136"/>
      <c r="AW90" s="14"/>
      <c r="AX90" s="14"/>
      <c r="AY90" s="162">
        <f t="shared" si="8"/>
        <v>0</v>
      </c>
      <c r="AZ90" s="153"/>
      <c r="BA90" s="109">
        <v>0</v>
      </c>
      <c r="BB90" s="10" t="str">
        <f>IFERROR(_xlfn.XLOOKUP(AI90, BS_ATIVIDADE[ATIVIDADE],BS_ATIVIDADE[UNIDADE] ), "*")</f>
        <v>Nº DE SOLDA</v>
      </c>
      <c r="BC90" s="13" t="str" cm="1">
        <f t="array" ref="BC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0" s="13" t="str" cm="1">
        <f t="array" ref="BD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0" s="11" t="str" cm="1">
        <f t="array" ref="BE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90" s="150"/>
      <c r="BG90" s="16"/>
      <c r="BH90" s="17">
        <v>0</v>
      </c>
      <c r="BI90" s="17"/>
      <c r="BJ90" s="17" t="s">
        <v>796</v>
      </c>
      <c r="BK90" s="18" t="s">
        <v>863</v>
      </c>
      <c r="BL90" s="16"/>
      <c r="BM90" s="130" t="s">
        <v>447</v>
      </c>
      <c r="BN90" s="130" t="s">
        <v>471</v>
      </c>
      <c r="BO90" s="130" t="s">
        <v>471</v>
      </c>
      <c r="BP90" s="18" t="s">
        <v>863</v>
      </c>
      <c r="BQ90" s="12" t="str">
        <f t="shared" si="10"/>
        <v>Produção e Intervalo</v>
      </c>
      <c r="BR90" s="19">
        <f t="shared" si="11"/>
        <v>0</v>
      </c>
      <c r="BS90" s="19">
        <f t="shared" si="12"/>
        <v>0</v>
      </c>
      <c r="BT90" s="188" t="str">
        <f t="shared" si="13"/>
        <v>CondiçõesClimáticaChuva</v>
      </c>
    </row>
    <row r="91" spans="1:72" hidden="1">
      <c r="A91" s="47" t="str">
        <f t="shared" si="9"/>
        <v>V89</v>
      </c>
      <c r="B91" s="102"/>
      <c r="C91" s="135" t="str">
        <f>IF(BS_CONTROLE[[#This Row],[DATA]]="","",WEEKNUM(BS_CONTROLE[[#This Row],[DATA]]))</f>
        <v/>
      </c>
      <c r="D91" s="169" t="s">
        <v>746</v>
      </c>
      <c r="E91" s="157"/>
      <c r="F91" s="126" t="s">
        <v>687</v>
      </c>
      <c r="G91" s="142" t="str">
        <f>IF(D91="","*",VLOOKUP(F91,BS_ATIVIDADE[],3,FALSE))</f>
        <v>MECANIZAÇÃO - SOCADORA</v>
      </c>
      <c r="H91" s="105" t="s">
        <v>201</v>
      </c>
      <c r="I91" s="105" t="s">
        <v>201</v>
      </c>
      <c r="J91" s="105">
        <v>48</v>
      </c>
      <c r="K91" s="105">
        <v>92.745000000000005</v>
      </c>
      <c r="L91" s="105">
        <v>93.587000000000003</v>
      </c>
      <c r="M91" s="105" t="str" cm="1">
        <f t="array" ref="M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91" s="150" t="str" cm="1">
        <f t="array" ref="N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91" s="106">
        <v>0.375</v>
      </c>
      <c r="P91" s="106">
        <v>8.3333333333333329E-2</v>
      </c>
      <c r="Q91" s="170">
        <v>480</v>
      </c>
      <c r="R91" s="10" t="str">
        <f>IFERROR(_xlfn.XLOOKUP(F91, BS_ATIVIDADE[ATIVIDADE],BS_ATIVIDADE[UNIDADE] ), "*")</f>
        <v>M</v>
      </c>
      <c r="S91" s="128" t="str" cm="1">
        <f t="array" ref="S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1" s="128" t="str" cm="1">
        <f t="array" ref="T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1" s="11" t="str" cm="1">
        <f t="array" ref="U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91" s="151" t="s">
        <v>709</v>
      </c>
      <c r="W91" s="151" t="s">
        <v>688</v>
      </c>
      <c r="X91" s="104" t="s">
        <v>421</v>
      </c>
      <c r="Y91" s="129"/>
      <c r="Z91" s="104"/>
      <c r="AA91" s="105">
        <v>1</v>
      </c>
      <c r="AB91" s="103" t="s">
        <v>412</v>
      </c>
      <c r="AC91" s="126"/>
      <c r="AD91" s="107">
        <v>0.35416666666666669</v>
      </c>
      <c r="AE91" s="105" t="s">
        <v>679</v>
      </c>
      <c r="AF91" s="105"/>
      <c r="AG91" s="105"/>
      <c r="AH91" s="15"/>
      <c r="AI91" s="126" t="str">
        <f>IF(BS_CONTROLE[[#This Row],[Atividade]]=0, "-", BS_CONTROLE[[#This Row],[Atividade]])</f>
        <v>MECANIZAÇÃO - SOCADORA</v>
      </c>
      <c r="AJ91" s="9" t="str">
        <f>IF(BS_CONTROLE[[#This Row],[Atividade]]=0, "-", BS_CONTROLE[[#This Row],[Atividade]])</f>
        <v>MECANIZAÇÃO - SOCADORA</v>
      </c>
      <c r="AK91" s="31" t="str">
        <f>BS_CONTROLE[[#This Row],[Local - Partida]]</f>
        <v>102ZKW2</v>
      </c>
      <c r="AL91" s="31" t="str">
        <f>BS_CONTROLE[[#This Row],[Local - Encerramento]]</f>
        <v>102ZKW2</v>
      </c>
      <c r="AM91" s="105" t="str">
        <f>IF(BS_CONTROLE[[#This Row],[Entre - Estações]]=0, "-", BS_CONTROLE[[#This Row],[Entre - Estações]])</f>
        <v>ZWW-ZKW</v>
      </c>
      <c r="AN91" s="105" t="str">
        <f>IF(BS_CONTROLE[[#This Row],[SB]]=0, "-", BS_CONTROLE[[#This Row],[SB]])</f>
        <v>K93K911</v>
      </c>
      <c r="AO91" s="105">
        <f>IF(BS_CONTROLE[[#This Row],[SUB]]=0, "-", BS_CONTROLE[[#This Row],[SUB]])</f>
        <v>48</v>
      </c>
      <c r="AP91" s="105">
        <f>BS_CONTROLE[[#This Row],[KM - Inicio]]</f>
        <v>92.745000000000005</v>
      </c>
      <c r="AQ91" s="105">
        <f>BS_CONTROLE[[#This Row],[KM - Inicio]]</f>
        <v>92.745000000000005</v>
      </c>
      <c r="AR91" s="108"/>
      <c r="AS91" s="108"/>
      <c r="AT91" s="108"/>
      <c r="AU91" s="136"/>
      <c r="AV91" s="136"/>
      <c r="AW91" s="14"/>
      <c r="AX91" s="14"/>
      <c r="AY91" s="162">
        <f t="shared" si="8"/>
        <v>0</v>
      </c>
      <c r="AZ91" s="153"/>
      <c r="BA91" s="109"/>
      <c r="BB91" s="10" t="str">
        <f>IFERROR(_xlfn.XLOOKUP(AI91, BS_ATIVIDADE[ATIVIDADE],BS_ATIVIDADE[UNIDADE] ), "*")</f>
        <v>M</v>
      </c>
      <c r="BC91" s="13" t="str" cm="1">
        <f t="array" ref="BC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1" s="13" t="str" cm="1">
        <f t="array" ref="BD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1" s="11" t="str" cm="1">
        <f t="array" ref="BE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91" s="150"/>
      <c r="BG91" s="16"/>
      <c r="BH91" s="17"/>
      <c r="BI91" s="17"/>
      <c r="BJ91" s="17"/>
      <c r="BK91" s="18"/>
      <c r="BL91" s="16"/>
      <c r="BM91" s="130"/>
      <c r="BN91" s="130"/>
      <c r="BO91" s="130"/>
      <c r="BP91" s="18"/>
      <c r="BQ91" s="12" t="str">
        <f t="shared" si="10"/>
        <v>Aderente</v>
      </c>
      <c r="BR91" s="19" t="str">
        <f t="shared" si="11"/>
        <v>*</v>
      </c>
      <c r="BS91" s="19" t="str">
        <f t="shared" si="12"/>
        <v>*</v>
      </c>
      <c r="BT91" s="188" t="str">
        <f t="shared" si="13"/>
        <v/>
      </c>
    </row>
    <row r="92" spans="1:72" hidden="1">
      <c r="A92" s="47" t="str">
        <f t="shared" si="9"/>
        <v>E4246057</v>
      </c>
      <c r="B92" s="102">
        <v>46057</v>
      </c>
      <c r="C92" s="135">
        <f>IF(BS_CONTROLE[[#This Row],[DATA]]="","",WEEKNUM(BS_CONTROLE[[#This Row],[DATA]]))</f>
        <v>6</v>
      </c>
      <c r="D92" s="169" t="s">
        <v>749</v>
      </c>
      <c r="E92" s="157"/>
      <c r="F92" s="126" t="s">
        <v>678</v>
      </c>
      <c r="G92" s="142" t="str">
        <f>IF(D92="","*",VLOOKUP(F92,BS_ATIVIDADE[],3,FALSE))</f>
        <v>OUTROS</v>
      </c>
      <c r="H92" s="106" t="s">
        <v>201</v>
      </c>
      <c r="I92" s="106" t="s">
        <v>751</v>
      </c>
      <c r="J92" s="105">
        <v>55</v>
      </c>
      <c r="K92" s="105">
        <v>102</v>
      </c>
      <c r="L92" s="105" t="s">
        <v>679</v>
      </c>
      <c r="M92" s="105" t="s">
        <v>864</v>
      </c>
      <c r="N92" s="150" t="s">
        <v>865</v>
      </c>
      <c r="O92" s="106">
        <v>0.39583333333333331</v>
      </c>
      <c r="P92" s="106">
        <v>4.1666666666666664E-2</v>
      </c>
      <c r="Q92" s="170">
        <v>1</v>
      </c>
      <c r="R92" s="10" t="str">
        <f>IFERROR(_xlfn.XLOOKUP(F92, BS_ATIVIDADE[ATIVIDADE],BS_ATIVIDADE[UNIDADE] ), "*")</f>
        <v>BINÁRIO</v>
      </c>
      <c r="S92" s="128" t="str" cm="1">
        <f t="array" ref="S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2" s="128" t="str" cm="1">
        <f t="array" ref="T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2" s="11" t="str" cm="1">
        <f t="array" ref="U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92" s="151" t="s">
        <v>866</v>
      </c>
      <c r="W92" s="151" t="s">
        <v>683</v>
      </c>
      <c r="X92" s="104" t="s">
        <v>421</v>
      </c>
      <c r="Y92" s="129" t="s">
        <v>424</v>
      </c>
      <c r="Z92" s="104"/>
      <c r="AA92" s="105">
        <v>2</v>
      </c>
      <c r="AB92" s="126" t="s">
        <v>423</v>
      </c>
      <c r="AC92" s="126" t="s">
        <v>419</v>
      </c>
      <c r="AD92" s="107">
        <v>0.33333333333333331</v>
      </c>
      <c r="AE92" s="105" t="s">
        <v>679</v>
      </c>
      <c r="AF92" s="105"/>
      <c r="AG92" s="105"/>
      <c r="AH92" s="15"/>
      <c r="AI92" s="126" t="str">
        <f>IF(BS_CONTROLE[[#This Row],[Atividade]]=0, "-", BS_CONTROLE[[#This Row],[Atividade]])</f>
        <v>DESLOCAMENTO</v>
      </c>
      <c r="AJ92" s="9" t="str">
        <f>IF(BS_CONTROLE[[#This Row],[Atividade]]=0, "-", BS_CONTROLE[[#This Row],[Atividade]])</f>
        <v>DESLOCAMENTO</v>
      </c>
      <c r="AK92" s="31" t="str">
        <f>BS_CONTROLE[[#This Row],[Local - Partida]]</f>
        <v>102ZKW2</v>
      </c>
      <c r="AL92" s="31" t="s">
        <v>201</v>
      </c>
      <c r="AM92" s="105" t="s">
        <v>867</v>
      </c>
      <c r="AN92" s="105" t="s">
        <v>867</v>
      </c>
      <c r="AO92" s="105">
        <f>IF(BS_CONTROLE[[#This Row],[SUB]]=0, "-", BS_CONTROLE[[#This Row],[SUB]])</f>
        <v>55</v>
      </c>
      <c r="AP92" s="105">
        <f>BS_CONTROLE[[#This Row],[KM - Inicio]]</f>
        <v>102</v>
      </c>
      <c r="AQ92" s="105">
        <f>BS_CONTROLE[[#This Row],[KM - Inicio]]</f>
        <v>102</v>
      </c>
      <c r="AR92" s="108">
        <v>0.60347222222222219</v>
      </c>
      <c r="AS92" s="108">
        <v>0.6069444444444444</v>
      </c>
      <c r="AT92" s="108">
        <v>0.64861111111111114</v>
      </c>
      <c r="AU92" s="136"/>
      <c r="AV92" s="136"/>
      <c r="AW92" s="14"/>
      <c r="AX92" s="14"/>
      <c r="AY92" s="162">
        <f t="shared" si="8"/>
        <v>4.1666666666666741E-2</v>
      </c>
      <c r="AZ92" s="153"/>
      <c r="BA92" s="109">
        <v>1</v>
      </c>
      <c r="BB92" s="10" t="str">
        <f>IFERROR(_xlfn.XLOOKUP(AI92, BS_ATIVIDADE[ATIVIDADE],BS_ATIVIDADE[UNIDADE] ), "*")</f>
        <v>BINÁRIO</v>
      </c>
      <c r="BC92" s="13" t="str" cm="1">
        <f t="array" ref="BC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2" s="13" t="str" cm="1">
        <f t="array" ref="BD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2" s="11" t="str" cm="1">
        <f t="array" ref="BE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92" s="150"/>
      <c r="BG92" s="16"/>
      <c r="BH92" s="17">
        <v>2</v>
      </c>
      <c r="BI92" s="17"/>
      <c r="BJ92" s="17" t="s">
        <v>868</v>
      </c>
      <c r="BK92" s="18" t="s">
        <v>869</v>
      </c>
      <c r="BL92" s="16"/>
      <c r="BM92" s="130" t="s">
        <v>445</v>
      </c>
      <c r="BN92" s="130" t="s">
        <v>445</v>
      </c>
      <c r="BO92" s="130" t="s">
        <v>445</v>
      </c>
      <c r="BP92" s="18"/>
      <c r="BQ92" s="12" t="str">
        <f t="shared" si="10"/>
        <v>Aderente</v>
      </c>
      <c r="BR92" s="19">
        <f t="shared" si="11"/>
        <v>1.0000000000000018</v>
      </c>
      <c r="BS92" s="19">
        <f t="shared" si="12"/>
        <v>1</v>
      </c>
      <c r="BT92" s="188" t="str">
        <f t="shared" si="13"/>
        <v>OKOK</v>
      </c>
    </row>
    <row r="93" spans="1:72" hidden="1">
      <c r="A93" s="47" t="str">
        <f t="shared" si="9"/>
        <v>TURMA FIXA VIA 46057</v>
      </c>
      <c r="B93" s="102">
        <v>46057</v>
      </c>
      <c r="C93" s="135">
        <f>IF(BS_CONTROLE[[#This Row],[DATA]]="","",WEEKNUM(BS_CONTROLE[[#This Row],[DATA]]))</f>
        <v>6</v>
      </c>
      <c r="D93" s="104" t="s">
        <v>846</v>
      </c>
      <c r="E93" s="157">
        <v>87</v>
      </c>
      <c r="F93" s="126" t="s">
        <v>870</v>
      </c>
      <c r="G93" s="142" t="str">
        <f>IF(D93="","*",VLOOKUP(F93,BS_ATIVIDADE[],3,FALSE))</f>
        <v>TRILHO - SUBSTITUIÇÂO</v>
      </c>
      <c r="H93" s="106" t="s">
        <v>679</v>
      </c>
      <c r="I93" s="106"/>
      <c r="J93" s="105">
        <v>48</v>
      </c>
      <c r="K93" s="105">
        <v>101.7</v>
      </c>
      <c r="L93" s="105"/>
      <c r="M93" s="127" t="str" cm="1">
        <f t="array" ref="M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93" s="127" t="str" cm="1">
        <f t="array" ref="N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102ZKW1</v>
      </c>
      <c r="O93" s="106">
        <v>0.41666666666666669</v>
      </c>
      <c r="P93" s="106">
        <v>8.3333333333333329E-2</v>
      </c>
      <c r="Q93" s="105">
        <v>12</v>
      </c>
      <c r="R93" s="10" t="str">
        <f>IFERROR(_xlfn.XLOOKUP(F93, BS_ATIVIDADE[ATIVIDADE],BS_ATIVIDADE[UNIDADE] ), "*")</f>
        <v>M</v>
      </c>
      <c r="S93" s="128" t="str" cm="1">
        <f t="array" ref="S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3" s="128" t="str" cm="1">
        <f t="array" ref="T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3" s="11" t="str" cm="1">
        <f t="array" ref="U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93" s="105" t="s">
        <v>871</v>
      </c>
      <c r="W93" s="151" t="s">
        <v>872</v>
      </c>
      <c r="X93" s="104" t="s">
        <v>425</v>
      </c>
      <c r="Y93" s="129"/>
      <c r="Z93" s="104"/>
      <c r="AA93" s="105" t="s">
        <v>679</v>
      </c>
      <c r="AB93" s="103"/>
      <c r="AC93" s="152"/>
      <c r="AD93" s="107"/>
      <c r="AE93" s="105"/>
      <c r="AF93" s="105"/>
      <c r="AG93" s="105"/>
      <c r="AH93" s="15"/>
      <c r="AI93" s="126" t="str">
        <f>IF(BS_CONTROLE[[#This Row],[Atividade]]=0, "-", BS_CONTROLE[[#This Row],[Atividade]])</f>
        <v>PDM - SUBSTITUIÇÃO - TRILHO</v>
      </c>
      <c r="AJ93" s="9" t="str">
        <f>IF(BS_CONTROLE[[#This Row],[Atividade]]=0, "-", BS_CONTROLE[[#This Row],[Atividade]])</f>
        <v>PDM - SUBSTITUIÇÃO - TRILHO</v>
      </c>
      <c r="AK93" s="31" t="str">
        <f>BS_CONTROLE[[#This Row],[Local - Partida]]</f>
        <v>-</v>
      </c>
      <c r="AL93" s="31">
        <f>BS_CONTROLE[[#This Row],[Local - Encerramento]]</f>
        <v>0</v>
      </c>
      <c r="AM93" s="105" t="str">
        <f>IF(BS_CONTROLE[[#This Row],[Entre - Estações]]=0, "-", BS_CONTROLE[[#This Row],[Entre - Estações]])</f>
        <v>ZKW-ZLU</v>
      </c>
      <c r="AN93" s="105" t="str">
        <f>IF(BS_CONTROLE[[#This Row],[SB]]=0, "-", BS_CONTROLE[[#This Row],[SB]])</f>
        <v>102ZKW1</v>
      </c>
      <c r="AO93" s="105">
        <f>IF(BS_CONTROLE[[#This Row],[SUB]]=0, "-", BS_CONTROLE[[#This Row],[SUB]])</f>
        <v>48</v>
      </c>
      <c r="AP93" s="105">
        <f>BS_CONTROLE[[#This Row],[KM - Inicio]]</f>
        <v>101.7</v>
      </c>
      <c r="AQ93" s="105">
        <f>BS_CONTROLE[[#This Row],[KM - Inicio]]</f>
        <v>101.7</v>
      </c>
      <c r="AR93" s="108">
        <v>0.41666666666666669</v>
      </c>
      <c r="AS93" s="108">
        <v>0.43055555555555558</v>
      </c>
      <c r="AT93" s="108">
        <v>0.51388888888888884</v>
      </c>
      <c r="AU93" s="136"/>
      <c r="AV93" s="136"/>
      <c r="AW93" s="14"/>
      <c r="AX93" s="14"/>
      <c r="AY93" s="162">
        <f t="shared" si="8"/>
        <v>8.3333333333333259E-2</v>
      </c>
      <c r="AZ93" s="153"/>
      <c r="BA93" s="109">
        <v>12</v>
      </c>
      <c r="BB93" s="10" t="str">
        <f>IFERROR(_xlfn.XLOOKUP(AI93, BS_ATIVIDADE[ATIVIDADE],BS_ATIVIDADE[UNIDADE] ), "*")</f>
        <v>M</v>
      </c>
      <c r="BC93" s="13" t="str" cm="1">
        <f t="array" ref="BC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3" s="13" t="str" cm="1">
        <f t="array" ref="BD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3" s="11" t="str" cm="1">
        <f t="array" ref="BE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93" s="150"/>
      <c r="BG93" s="16"/>
      <c r="BH93" s="17">
        <v>2</v>
      </c>
      <c r="BI93" s="17"/>
      <c r="BJ93" s="17" t="s">
        <v>873</v>
      </c>
      <c r="BK93" s="18" t="s">
        <v>874</v>
      </c>
      <c r="BL93" s="16"/>
      <c r="BM93" s="130" t="s">
        <v>445</v>
      </c>
      <c r="BN93" s="130" t="s">
        <v>445</v>
      </c>
      <c r="BO93" s="130" t="s">
        <v>445</v>
      </c>
      <c r="BP93" s="18"/>
      <c r="BQ93" s="12" t="str">
        <f t="shared" si="10"/>
        <v>Intervalo</v>
      </c>
      <c r="BR93" s="19">
        <f t="shared" si="11"/>
        <v>0.99999999999999911</v>
      </c>
      <c r="BS93" s="19">
        <f t="shared" si="12"/>
        <v>1</v>
      </c>
      <c r="BT93" s="188" t="str">
        <f t="shared" si="13"/>
        <v>OKOK</v>
      </c>
    </row>
    <row r="94" spans="1:72" hidden="1">
      <c r="A94" s="47" t="str">
        <f t="shared" si="9"/>
        <v>CAIQUE (TMA-677)46057</v>
      </c>
      <c r="B94" s="102">
        <v>46057</v>
      </c>
      <c r="C94" s="135">
        <f>IF(BS_CONTROLE[[#This Row],[DATA]]="","",WEEKNUM(BS_CONTROLE[[#This Row],[DATA]]))</f>
        <v>6</v>
      </c>
      <c r="D94" s="104" t="s">
        <v>779</v>
      </c>
      <c r="E94" s="157">
        <v>57</v>
      </c>
      <c r="F94" s="126" t="s">
        <v>758</v>
      </c>
      <c r="G94" s="142" t="str">
        <f>IF(D94="","*",VLOOKUP(F94,BS_ATIVIDADE[],3,FALSE))</f>
        <v>MODERNIZAÇÃO</v>
      </c>
      <c r="H94" s="106" t="s">
        <v>679</v>
      </c>
      <c r="I94" s="106" t="s">
        <v>679</v>
      </c>
      <c r="J94" s="105">
        <v>48</v>
      </c>
      <c r="K94" s="105">
        <v>123.363</v>
      </c>
      <c r="L94" s="105" t="s">
        <v>679</v>
      </c>
      <c r="M94" s="127" t="str" cm="1">
        <f t="array" ref="M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94" s="127" cm="1">
        <f t="array" ref="N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94" s="106">
        <v>0.35416666666666669</v>
      </c>
      <c r="P94" s="106">
        <v>6.25E-2</v>
      </c>
      <c r="Q94" s="105">
        <v>1</v>
      </c>
      <c r="R94" s="10" t="str">
        <f>IFERROR(_xlfn.XLOOKUP(F94, BS_ATIVIDADE[ATIVIDADE],BS_ATIVIDADE[UNIDADE] ), "*")</f>
        <v>Nº DE SOLDA</v>
      </c>
      <c r="S94" s="128" t="str" cm="1">
        <f t="array" ref="S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4" s="128" t="str" cm="1">
        <f t="array" ref="T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4" s="11" t="str" cm="1">
        <f t="array" ref="U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94" s="105" t="s">
        <v>768</v>
      </c>
      <c r="W94" s="151" t="s">
        <v>700</v>
      </c>
      <c r="X94" s="104" t="s">
        <v>421</v>
      </c>
      <c r="Y94" s="129" t="s">
        <v>424</v>
      </c>
      <c r="Z94" s="104"/>
      <c r="AA94" s="105" t="s">
        <v>679</v>
      </c>
      <c r="AB94" s="103"/>
      <c r="AC94" s="152"/>
      <c r="AD94" s="107"/>
      <c r="AE94" s="105"/>
      <c r="AF94" s="105"/>
      <c r="AG94" s="105"/>
      <c r="AH94" s="15"/>
      <c r="AI94" s="126" t="str">
        <f>IF(BS_CONTROLE[[#This Row],[Atividade]]=0, "-", BS_CONTROLE[[#This Row],[Atividade]])</f>
        <v>MODERNIZAÇÃO - SOLDA</v>
      </c>
      <c r="AJ94" s="9" t="str">
        <f>IF(BS_CONTROLE[[#This Row],[Atividade]]=0, "-", BS_CONTROLE[[#This Row],[Atividade]])</f>
        <v>MODERNIZAÇÃO - SOLDA</v>
      </c>
      <c r="AK94" s="31" t="str">
        <f>BS_CONTROLE[[#This Row],[Local - Partida]]</f>
        <v>-</v>
      </c>
      <c r="AL94" s="31" t="str">
        <f>BS_CONTROLE[[#This Row],[Local - Encerramento]]</f>
        <v>-</v>
      </c>
      <c r="AM94" s="105" t="str">
        <f>IF(BS_CONTROLE[[#This Row],[Entre - Estações]]=0, "-", BS_CONTROLE[[#This Row],[Entre - Estações]])</f>
        <v>ZWI-ZEM</v>
      </c>
      <c r="AN94" s="105">
        <f>IF(BS_CONTROLE[[#This Row],[SB]]=0, "-", BS_CONTROLE[[#This Row],[SB]])</f>
        <v>1241231</v>
      </c>
      <c r="AO94" s="105">
        <f>IF(BS_CONTROLE[[#This Row],[SUB]]=0, "-", BS_CONTROLE[[#This Row],[SUB]])</f>
        <v>48</v>
      </c>
      <c r="AP94" s="105">
        <f>BS_CONTROLE[[#This Row],[KM - Inicio]]</f>
        <v>123.363</v>
      </c>
      <c r="AQ94" s="105">
        <f>BS_CONTROLE[[#This Row],[KM - Inicio]]</f>
        <v>123.363</v>
      </c>
      <c r="AR94" s="108">
        <v>0</v>
      </c>
      <c r="AS94" s="108">
        <v>0</v>
      </c>
      <c r="AT94" s="108">
        <v>0</v>
      </c>
      <c r="AU94" s="136"/>
      <c r="AV94" s="136"/>
      <c r="AW94" s="14"/>
      <c r="AX94" s="14"/>
      <c r="AY94" s="162">
        <f t="shared" si="8"/>
        <v>0</v>
      </c>
      <c r="AZ94" s="153"/>
      <c r="BA94" s="109">
        <v>0</v>
      </c>
      <c r="BB94" s="10" t="str">
        <f>IFERROR(_xlfn.XLOOKUP(AI94, BS_ATIVIDADE[ATIVIDADE],BS_ATIVIDADE[UNIDADE] ), "*")</f>
        <v>Nº DE SOLDA</v>
      </c>
      <c r="BC94" s="13" t="str" cm="1">
        <f t="array" ref="BC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4" s="13" t="str" cm="1">
        <f t="array" ref="BD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4" s="11" t="str" cm="1">
        <f t="array" ref="BE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94" s="150"/>
      <c r="BG94" s="16"/>
      <c r="BH94" s="17">
        <v>0</v>
      </c>
      <c r="BI94" s="17"/>
      <c r="BJ94" s="17" t="s">
        <v>850</v>
      </c>
      <c r="BK94" s="18" t="s">
        <v>850</v>
      </c>
      <c r="BL94" s="16"/>
      <c r="BM94" s="130" t="s">
        <v>447</v>
      </c>
      <c r="BN94" s="130" t="s">
        <v>463</v>
      </c>
      <c r="BO94" s="130" t="s">
        <v>549</v>
      </c>
      <c r="BP94" s="18" t="s">
        <v>850</v>
      </c>
      <c r="BQ94" s="12" t="str">
        <f t="shared" si="10"/>
        <v>Produção e Intervalo</v>
      </c>
      <c r="BR94" s="19">
        <f t="shared" si="11"/>
        <v>0</v>
      </c>
      <c r="BS94" s="19">
        <f t="shared" si="12"/>
        <v>0</v>
      </c>
      <c r="BT94" s="188" t="str">
        <f t="shared" si="13"/>
        <v>CondiçõesClimáticaTemperatura</v>
      </c>
    </row>
    <row r="95" spans="1:72" hidden="1">
      <c r="A95" s="47" t="str">
        <f t="shared" si="9"/>
        <v>WALTER (TP-810)46057</v>
      </c>
      <c r="B95" s="102">
        <v>46057</v>
      </c>
      <c r="C95" s="135">
        <f>IF(BS_CONTROLE[[#This Row],[DATA]]="","",WEEKNUM(BS_CONTROLE[[#This Row],[DATA]]))</f>
        <v>6</v>
      </c>
      <c r="D95" s="104" t="s">
        <v>812</v>
      </c>
      <c r="E95" s="157">
        <v>58</v>
      </c>
      <c r="F95" s="126" t="s">
        <v>758</v>
      </c>
      <c r="G95" s="142" t="str">
        <f>IF(D95="","*",VLOOKUP(F95,BS_ATIVIDADE[],3,FALSE))</f>
        <v>MODERNIZAÇÃO</v>
      </c>
      <c r="H95" s="106" t="s">
        <v>679</v>
      </c>
      <c r="I95" s="106" t="s">
        <v>679</v>
      </c>
      <c r="J95" s="105">
        <v>48</v>
      </c>
      <c r="K95" s="105">
        <v>123.465</v>
      </c>
      <c r="L95" s="105" t="s">
        <v>679</v>
      </c>
      <c r="M95" s="127" t="str" cm="1">
        <f t="array" ref="M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95" s="127" cm="1">
        <f t="array" ref="N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95" s="106">
        <v>0.35416666666666669</v>
      </c>
      <c r="P95" s="106">
        <v>6.25E-2</v>
      </c>
      <c r="Q95" s="105">
        <v>1</v>
      </c>
      <c r="R95" s="10" t="str">
        <f>IFERROR(_xlfn.XLOOKUP(F95, BS_ATIVIDADE[ATIVIDADE],BS_ATIVIDADE[UNIDADE] ), "*")</f>
        <v>Nº DE SOLDA</v>
      </c>
      <c r="S95" s="128" t="str" cm="1">
        <f t="array" ref="S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5" s="128" t="str" cm="1">
        <f t="array" ref="T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95" s="11" t="str" cm="1">
        <f t="array" ref="U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95" s="105" t="s">
        <v>768</v>
      </c>
      <c r="W95" s="151" t="s">
        <v>700</v>
      </c>
      <c r="X95" s="104" t="s">
        <v>421</v>
      </c>
      <c r="Y95" s="129" t="s">
        <v>424</v>
      </c>
      <c r="Z95" s="104"/>
      <c r="AA95" s="105" t="s">
        <v>679</v>
      </c>
      <c r="AB95" s="103"/>
      <c r="AC95" s="152"/>
      <c r="AD95" s="107"/>
      <c r="AE95" s="105"/>
      <c r="AF95" s="105"/>
      <c r="AG95" s="105"/>
      <c r="AH95" s="15"/>
      <c r="AI95" s="126" t="str">
        <f>IF(BS_CONTROLE[[#This Row],[Atividade]]=0, "-", BS_CONTROLE[[#This Row],[Atividade]])</f>
        <v>MODERNIZAÇÃO - SOLDA</v>
      </c>
      <c r="AJ95" s="9" t="str">
        <f>IF(BS_CONTROLE[[#This Row],[Atividade]]=0, "-", BS_CONTROLE[[#This Row],[Atividade]])</f>
        <v>MODERNIZAÇÃO - SOLDA</v>
      </c>
      <c r="AK95" s="31" t="str">
        <f>BS_CONTROLE[[#This Row],[Local - Partida]]</f>
        <v>-</v>
      </c>
      <c r="AL95" s="31" t="str">
        <f>BS_CONTROLE[[#This Row],[Local - Encerramento]]</f>
        <v>-</v>
      </c>
      <c r="AM95" s="105" t="str">
        <f>IF(BS_CONTROLE[[#This Row],[Entre - Estações]]=0, "-", BS_CONTROLE[[#This Row],[Entre - Estações]])</f>
        <v>ZWI-ZEM</v>
      </c>
      <c r="AN95" s="105">
        <f>IF(BS_CONTROLE[[#This Row],[SB]]=0, "-", BS_CONTROLE[[#This Row],[SB]])</f>
        <v>1241231</v>
      </c>
      <c r="AO95" s="105">
        <f>IF(BS_CONTROLE[[#This Row],[SUB]]=0, "-", BS_CONTROLE[[#This Row],[SUB]])</f>
        <v>48</v>
      </c>
      <c r="AP95" s="105">
        <f>BS_CONTROLE[[#This Row],[KM - Inicio]]</f>
        <v>123.465</v>
      </c>
      <c r="AQ95" s="105">
        <f>BS_CONTROLE[[#This Row],[KM - Inicio]]</f>
        <v>123.465</v>
      </c>
      <c r="AR95" s="108">
        <v>0</v>
      </c>
      <c r="AS95" s="108">
        <v>0</v>
      </c>
      <c r="AT95" s="108">
        <v>0</v>
      </c>
      <c r="AU95" s="136"/>
      <c r="AV95" s="136"/>
      <c r="AW95" s="14"/>
      <c r="AX95" s="14"/>
      <c r="AY95" s="162">
        <f t="shared" si="8"/>
        <v>0</v>
      </c>
      <c r="AZ95" s="153"/>
      <c r="BA95" s="109">
        <v>0</v>
      </c>
      <c r="BB95" s="10" t="str">
        <f>IFERROR(_xlfn.XLOOKUP(AI95, BS_ATIVIDADE[ATIVIDADE],BS_ATIVIDADE[UNIDADE] ), "*")</f>
        <v>Nº DE SOLDA</v>
      </c>
      <c r="BC95" s="13" t="str" cm="1">
        <f t="array" ref="BC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5" s="13" t="str" cm="1">
        <f t="array" ref="BD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95" s="11" t="str" cm="1">
        <f t="array" ref="BE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95" s="150"/>
      <c r="BG95" s="16"/>
      <c r="BH95" s="17">
        <v>0</v>
      </c>
      <c r="BI95" s="17"/>
      <c r="BJ95" s="17" t="s">
        <v>850</v>
      </c>
      <c r="BK95" s="18" t="s">
        <v>850</v>
      </c>
      <c r="BL95" s="16"/>
      <c r="BM95" s="130" t="s">
        <v>447</v>
      </c>
      <c r="BN95" s="130" t="s">
        <v>463</v>
      </c>
      <c r="BO95" s="130" t="s">
        <v>549</v>
      </c>
      <c r="BP95" s="18" t="s">
        <v>850</v>
      </c>
      <c r="BQ95" s="12" t="str">
        <f t="shared" si="10"/>
        <v>Produção e Intervalo</v>
      </c>
      <c r="BR95" s="19">
        <f t="shared" si="11"/>
        <v>0</v>
      </c>
      <c r="BS95" s="19">
        <f t="shared" si="12"/>
        <v>0</v>
      </c>
      <c r="BT95" s="188" t="str">
        <f t="shared" si="13"/>
        <v>CondiçõesClimáticaTemperatura</v>
      </c>
    </row>
    <row r="96" spans="1:72" hidden="1">
      <c r="A96" s="47" t="str">
        <f t="shared" si="9"/>
        <v/>
      </c>
      <c r="B96" s="102"/>
      <c r="C96" s="135" t="str">
        <f>IF(BS_CONTROLE[[#This Row],[DATA]]="","",WEEKNUM(BS_CONTROLE[[#This Row],[DATA]]))</f>
        <v/>
      </c>
      <c r="D96" s="104"/>
      <c r="E96" s="157">
        <v>90</v>
      </c>
      <c r="F96" s="126"/>
      <c r="G96" s="142" t="str">
        <f>IF(D96="","*",VLOOKUP(F96,BS_ATIVIDADE[],3,FALSE))</f>
        <v>*</v>
      </c>
      <c r="H96" s="106"/>
      <c r="I96" s="106"/>
      <c r="J96" s="105"/>
      <c r="K96" s="105"/>
      <c r="L96" s="105"/>
      <c r="M96" s="127" t="str" cm="1">
        <f t="array" ref="M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" s="127" t="str" cm="1">
        <f t="array" ref="N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" s="106"/>
      <c r="P96" s="106"/>
      <c r="Q96" s="105"/>
      <c r="R96" s="10" t="str">
        <f>IFERROR(_xlfn.XLOOKUP(F96, BS_ATIVIDADE[ATIVIDADE],BS_ATIVIDADE[UNIDADE] ), "*")</f>
        <v>*</v>
      </c>
      <c r="S96" s="128" t="str" cm="1">
        <f t="array" ref="S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" s="128" t="str" cm="1">
        <f t="array" ref="T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" s="11" t="str" cm="1">
        <f t="array" ref="U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" s="105"/>
      <c r="W96" s="151"/>
      <c r="X96" s="104"/>
      <c r="Y96" s="129"/>
      <c r="Z96" s="104"/>
      <c r="AA96" s="105"/>
      <c r="AB96" s="103"/>
      <c r="AC96" s="152"/>
      <c r="AD96" s="107"/>
      <c r="AE96" s="105"/>
      <c r="AF96" s="105"/>
      <c r="AG96" s="105"/>
      <c r="AH96" s="15"/>
      <c r="AI96" s="126" t="str">
        <f>IF(BS_CONTROLE[[#This Row],[Atividade]]=0, "-", BS_CONTROLE[[#This Row],[Atividade]])</f>
        <v>-</v>
      </c>
      <c r="AJ96" s="9" t="str">
        <f>IF(BS_CONTROLE[[#This Row],[Atividade]]=0, "-", BS_CONTROLE[[#This Row],[Atividade]])</f>
        <v>-</v>
      </c>
      <c r="AK96" s="31">
        <f>BS_CONTROLE[[#This Row],[Local - Partida]]</f>
        <v>0</v>
      </c>
      <c r="AL96" s="31">
        <f>BS_CONTROLE[[#This Row],[Local - Encerramento]]</f>
        <v>0</v>
      </c>
      <c r="AM96" s="105" t="str">
        <f>IF(BS_CONTROLE[[#This Row],[Entre - Estações]]=0, "-", BS_CONTROLE[[#This Row],[Entre - Estações]])</f>
        <v>-</v>
      </c>
      <c r="AN96" s="105" t="str">
        <f>IF(BS_CONTROLE[[#This Row],[SB]]=0, "-", BS_CONTROLE[[#This Row],[SB]])</f>
        <v>-</v>
      </c>
      <c r="AO96" s="105" t="str">
        <f>IF(BS_CONTROLE[[#This Row],[SUB]]=0, "-", BS_CONTROLE[[#This Row],[SUB]])</f>
        <v>-</v>
      </c>
      <c r="AP96" s="105">
        <f>BS_CONTROLE[[#This Row],[KM - Inicio]]</f>
        <v>0</v>
      </c>
      <c r="AQ96" s="105">
        <f>BS_CONTROLE[[#This Row],[KM - Inicio]]</f>
        <v>0</v>
      </c>
      <c r="AR96" s="108"/>
      <c r="AS96" s="108"/>
      <c r="AT96" s="108"/>
      <c r="AU96" s="136"/>
      <c r="AV96" s="136"/>
      <c r="AW96" s="14"/>
      <c r="AX96" s="14"/>
      <c r="AY96" s="162" t="str">
        <f t="shared" si="8"/>
        <v>*</v>
      </c>
      <c r="AZ96" s="153"/>
      <c r="BA96" s="109"/>
      <c r="BB96" s="10" t="str">
        <f>IFERROR(_xlfn.XLOOKUP(AI96, BS_ATIVIDADE[ATIVIDADE],BS_ATIVIDADE[UNIDADE] ), "*")</f>
        <v>*</v>
      </c>
      <c r="BC96" s="13" t="str" cm="1">
        <f t="array" ref="BC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" s="13" t="str" cm="1">
        <f t="array" ref="BD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" s="11" t="str" cm="1">
        <f t="array" ref="BE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" s="150"/>
      <c r="BG96" s="16"/>
      <c r="BH96" s="17"/>
      <c r="BI96" s="17"/>
      <c r="BJ96" s="17"/>
      <c r="BK96" s="18"/>
      <c r="BL96" s="16"/>
      <c r="BM96" s="130"/>
      <c r="BN96" s="130"/>
      <c r="BO96" s="130"/>
      <c r="BP96" s="18"/>
      <c r="BQ96" s="12" t="str">
        <f t="shared" si="10"/>
        <v>Aderente</v>
      </c>
      <c r="BR96" s="19" t="str">
        <f t="shared" si="11"/>
        <v>*</v>
      </c>
      <c r="BS96" s="19" t="str">
        <f t="shared" si="12"/>
        <v>*</v>
      </c>
      <c r="BT96" s="188" t="str">
        <f t="shared" si="13"/>
        <v/>
      </c>
    </row>
    <row r="97" spans="1:72" hidden="1">
      <c r="A97" s="47" t="str">
        <f t="shared" si="9"/>
        <v/>
      </c>
      <c r="B97" s="102"/>
      <c r="C97" s="135" t="str">
        <f>IF(BS_CONTROLE[[#This Row],[DATA]]="","",WEEKNUM(BS_CONTROLE[[#This Row],[DATA]]))</f>
        <v/>
      </c>
      <c r="D97" s="104"/>
      <c r="E97" s="157">
        <v>91</v>
      </c>
      <c r="F97" s="126"/>
      <c r="G97" s="142" t="str">
        <f>IF(D97="","*",VLOOKUP(F97,BS_ATIVIDADE[],3,FALSE))</f>
        <v>*</v>
      </c>
      <c r="H97" s="106"/>
      <c r="I97" s="106"/>
      <c r="J97" s="105"/>
      <c r="K97" s="105"/>
      <c r="L97" s="105"/>
      <c r="M97" s="127" t="str" cm="1">
        <f t="array" ref="M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" s="127" t="str" cm="1">
        <f t="array" ref="N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" s="106"/>
      <c r="P97" s="106"/>
      <c r="Q97" s="105"/>
      <c r="R97" s="10" t="str">
        <f>IFERROR(_xlfn.XLOOKUP(F97, BS_ATIVIDADE[ATIVIDADE],BS_ATIVIDADE[UNIDADE] ), "*")</f>
        <v>*</v>
      </c>
      <c r="S97" s="128" t="str" cm="1">
        <f t="array" ref="S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" s="128" t="str" cm="1">
        <f t="array" ref="T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" s="11" t="str" cm="1">
        <f t="array" ref="U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" s="105"/>
      <c r="W97" s="151"/>
      <c r="X97" s="104"/>
      <c r="Y97" s="129"/>
      <c r="Z97" s="104"/>
      <c r="AA97" s="105"/>
      <c r="AB97" s="103"/>
      <c r="AC97" s="152"/>
      <c r="AD97" s="107"/>
      <c r="AE97" s="105"/>
      <c r="AF97" s="105"/>
      <c r="AG97" s="105"/>
      <c r="AH97" s="15"/>
      <c r="AI97" s="126" t="str">
        <f>IF(BS_CONTROLE[[#This Row],[Atividade]]=0, "-", BS_CONTROLE[[#This Row],[Atividade]])</f>
        <v>-</v>
      </c>
      <c r="AJ97" s="9" t="str">
        <f>IF(BS_CONTROLE[[#This Row],[Atividade]]=0, "-", BS_CONTROLE[[#This Row],[Atividade]])</f>
        <v>-</v>
      </c>
      <c r="AK97" s="31">
        <f>BS_CONTROLE[[#This Row],[Local - Partida]]</f>
        <v>0</v>
      </c>
      <c r="AL97" s="31">
        <f>BS_CONTROLE[[#This Row],[Local - Encerramento]]</f>
        <v>0</v>
      </c>
      <c r="AM97" s="105" t="str">
        <f>IF(BS_CONTROLE[[#This Row],[Entre - Estações]]=0, "-", BS_CONTROLE[[#This Row],[Entre - Estações]])</f>
        <v>-</v>
      </c>
      <c r="AN97" s="105" t="str">
        <f>IF(BS_CONTROLE[[#This Row],[SB]]=0, "-", BS_CONTROLE[[#This Row],[SB]])</f>
        <v>-</v>
      </c>
      <c r="AO97" s="105" t="str">
        <f>IF(BS_CONTROLE[[#This Row],[SUB]]=0, "-", BS_CONTROLE[[#This Row],[SUB]])</f>
        <v>-</v>
      </c>
      <c r="AP97" s="105">
        <f>BS_CONTROLE[[#This Row],[KM - Inicio]]</f>
        <v>0</v>
      </c>
      <c r="AQ97" s="105">
        <f>BS_CONTROLE[[#This Row],[KM - Inicio]]</f>
        <v>0</v>
      </c>
      <c r="AR97" s="108"/>
      <c r="AS97" s="108"/>
      <c r="AT97" s="108"/>
      <c r="AU97" s="136"/>
      <c r="AV97" s="136"/>
      <c r="AW97" s="14"/>
      <c r="AX97" s="14"/>
      <c r="AY97" s="162" t="str">
        <f t="shared" si="8"/>
        <v>*</v>
      </c>
      <c r="AZ97" s="153"/>
      <c r="BA97" s="109"/>
      <c r="BB97" s="10" t="str">
        <f>IFERROR(_xlfn.XLOOKUP(AI97, BS_ATIVIDADE[ATIVIDADE],BS_ATIVIDADE[UNIDADE] ), "*")</f>
        <v>*</v>
      </c>
      <c r="BC97" s="13" t="str" cm="1">
        <f t="array" ref="BC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" s="13" t="str" cm="1">
        <f t="array" ref="BD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" s="11" t="str" cm="1">
        <f t="array" ref="BE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" s="150"/>
      <c r="BG97" s="16"/>
      <c r="BH97" s="17"/>
      <c r="BI97" s="17"/>
      <c r="BJ97" s="17"/>
      <c r="BK97" s="18"/>
      <c r="BL97" s="16"/>
      <c r="BM97" s="130"/>
      <c r="BN97" s="130"/>
      <c r="BO97" s="130"/>
      <c r="BP97" s="18"/>
      <c r="BQ97" s="12" t="str">
        <f t="shared" si="10"/>
        <v>Aderente</v>
      </c>
      <c r="BR97" s="19" t="str">
        <f t="shared" si="11"/>
        <v>*</v>
      </c>
      <c r="BS97" s="19" t="str">
        <f t="shared" si="12"/>
        <v>*</v>
      </c>
      <c r="BT97" s="188" t="str">
        <f t="shared" si="13"/>
        <v/>
      </c>
    </row>
    <row r="98" spans="1:72" hidden="1">
      <c r="A98" s="47" t="str">
        <f t="shared" si="9"/>
        <v>HUELTON (TP-725)46057</v>
      </c>
      <c r="B98" s="102">
        <v>46057</v>
      </c>
      <c r="C98" s="135">
        <f>IF(BS_CONTROLE[[#This Row],[DATA]]="","",WEEKNUM(BS_CONTROLE[[#This Row],[DATA]]))</f>
        <v>6</v>
      </c>
      <c r="D98" s="104" t="s">
        <v>782</v>
      </c>
      <c r="E98" s="157">
        <v>92</v>
      </c>
      <c r="F98" s="126" t="s">
        <v>696</v>
      </c>
      <c r="G98" s="142" t="str">
        <f>IF(D98="","*",VLOOKUP(F98,BS_ATIVIDADE[],3,FALSE))</f>
        <v>SOLDA</v>
      </c>
      <c r="H98" s="106" t="s">
        <v>679</v>
      </c>
      <c r="I98" s="105" t="s">
        <v>679</v>
      </c>
      <c r="J98" s="105">
        <v>54</v>
      </c>
      <c r="K98" s="105">
        <v>65.3</v>
      </c>
      <c r="L98" s="105" t="s">
        <v>679</v>
      </c>
      <c r="M98" s="105" t="str" cm="1">
        <f t="array" ref="M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ZPG-MRS</v>
      </c>
      <c r="N98" s="150" t="str" cm="1">
        <f t="array" ref="N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K67ZEV1</v>
      </c>
      <c r="O98" s="106">
        <v>0.41666666666666669</v>
      </c>
      <c r="P98" s="106">
        <v>6.25E-2</v>
      </c>
      <c r="Q98" s="170">
        <v>1</v>
      </c>
      <c r="R98" s="10" t="str">
        <f>IFERROR(_xlfn.XLOOKUP(F98, BS_ATIVIDADE[ATIVIDADE],BS_ATIVIDADE[UNIDADE] ), "*")</f>
        <v>Nº DE SOLDA</v>
      </c>
      <c r="S98" s="128" t="str" cm="1">
        <f t="array" ref="S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8" s="128" t="str" cm="1">
        <f t="array" ref="T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98" s="11" t="str" cm="1">
        <f t="array" ref="U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98" s="105" t="s">
        <v>773</v>
      </c>
      <c r="W98" s="151" t="s">
        <v>700</v>
      </c>
      <c r="X98" s="104" t="s">
        <v>421</v>
      </c>
      <c r="Y98" s="129" t="s">
        <v>424</v>
      </c>
      <c r="Z98" s="104"/>
      <c r="AA98" s="105" t="s">
        <v>679</v>
      </c>
      <c r="AB98" s="103"/>
      <c r="AC98" s="152"/>
      <c r="AD98" s="107"/>
      <c r="AE98" s="105"/>
      <c r="AF98" s="105"/>
      <c r="AG98" s="105"/>
      <c r="AH98" s="15"/>
      <c r="AI98" s="126" t="str">
        <f>IF(BS_CONTROLE[[#This Row],[Atividade]]=0, "-", BS_CONTROLE[[#This Row],[Atividade]])</f>
        <v>PDM - SOLDA</v>
      </c>
      <c r="AJ98" s="9" t="str">
        <f>IF(BS_CONTROLE[[#This Row],[Atividade]]=0, "-", BS_CONTROLE[[#This Row],[Atividade]])</f>
        <v>PDM - SOLDA</v>
      </c>
      <c r="AK98" s="31" t="str">
        <f>BS_CONTROLE[[#This Row],[Local - Partida]]</f>
        <v>-</v>
      </c>
      <c r="AL98" s="31" t="str">
        <f>BS_CONTROLE[[#This Row],[Local - Encerramento]]</f>
        <v>-</v>
      </c>
      <c r="AM98" s="105" t="str">
        <f>IF(BS_CONTROLE[[#This Row],[Entre - Estações]]=0, "-", BS_CONTROLE[[#This Row],[Entre - Estações]])</f>
        <v>ZPG-MRS</v>
      </c>
      <c r="AN98" s="105" t="str">
        <f>IF(BS_CONTROLE[[#This Row],[SB]]=0, "-", BS_CONTROLE[[#This Row],[SB]])</f>
        <v>K67ZEV1</v>
      </c>
      <c r="AO98" s="105">
        <f>IF(BS_CONTROLE[[#This Row],[SUB]]=0, "-", BS_CONTROLE[[#This Row],[SUB]])</f>
        <v>54</v>
      </c>
      <c r="AP98" s="105">
        <f>BS_CONTROLE[[#This Row],[KM - Inicio]]</f>
        <v>65.3</v>
      </c>
      <c r="AQ98" s="105">
        <f>BS_CONTROLE[[#This Row],[KM - Inicio]]</f>
        <v>65.3</v>
      </c>
      <c r="AR98" s="108">
        <v>0.39652777777777776</v>
      </c>
      <c r="AS98" s="108">
        <v>0</v>
      </c>
      <c r="AT98" s="108">
        <v>0</v>
      </c>
      <c r="AU98" s="136"/>
      <c r="AV98" s="136"/>
      <c r="AW98" s="14"/>
      <c r="AX98" s="14"/>
      <c r="AY98" s="162">
        <f t="shared" si="8"/>
        <v>0</v>
      </c>
      <c r="AZ98" s="153"/>
      <c r="BA98" s="109">
        <v>0</v>
      </c>
      <c r="BB98" s="10" t="str">
        <f>IFERROR(_xlfn.XLOOKUP(AI98, BS_ATIVIDADE[ATIVIDADE],BS_ATIVIDADE[UNIDADE] ), "*")</f>
        <v>Nº DE SOLDA</v>
      </c>
      <c r="BC98" s="13" t="str" cm="1">
        <f t="array" ref="BC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8" s="13" t="str" cm="1">
        <f t="array" ref="BD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98" s="11" t="str" cm="1">
        <f t="array" ref="BE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98" s="150"/>
      <c r="BG98" s="16"/>
      <c r="BH98" s="17">
        <v>0</v>
      </c>
      <c r="BI98" s="17"/>
      <c r="BJ98" s="17" t="s">
        <v>875</v>
      </c>
      <c r="BK98" s="18" t="s">
        <v>875</v>
      </c>
      <c r="BL98" s="16"/>
      <c r="BM98" s="130" t="s">
        <v>447</v>
      </c>
      <c r="BN98" s="130" t="s">
        <v>471</v>
      </c>
      <c r="BO98" s="130" t="s">
        <v>471</v>
      </c>
      <c r="BP98" s="18" t="s">
        <v>875</v>
      </c>
      <c r="BQ98" s="12" t="str">
        <f t="shared" si="10"/>
        <v>Produção e Intervalo</v>
      </c>
      <c r="BR98" s="19">
        <f t="shared" si="11"/>
        <v>0</v>
      </c>
      <c r="BS98" s="19">
        <f t="shared" si="12"/>
        <v>0</v>
      </c>
      <c r="BT98" s="188" t="str">
        <f t="shared" si="13"/>
        <v>CondiçõesClimáticaChuva</v>
      </c>
    </row>
    <row r="99" spans="1:72" hidden="1">
      <c r="A99" s="47" t="str">
        <f t="shared" si="9"/>
        <v>DIEGO (TF-42)46057</v>
      </c>
      <c r="B99" s="102">
        <v>46057</v>
      </c>
      <c r="C99" s="135">
        <f>IF(BS_CONTROLE[[#This Row],[DATA]]="","",WEEKNUM(BS_CONTROLE[[#This Row],[DATA]]))</f>
        <v>6</v>
      </c>
      <c r="D99" s="104" t="s">
        <v>876</v>
      </c>
      <c r="E99" s="157">
        <v>93</v>
      </c>
      <c r="F99" s="126" t="s">
        <v>877</v>
      </c>
      <c r="G99" s="142" t="str">
        <f>IF(D99="","*",VLOOKUP(F99,BS_ATIVIDADE[],3,FALSE))</f>
        <v>LIMPEZA LASTRO</v>
      </c>
      <c r="H99" s="106" t="s">
        <v>679</v>
      </c>
      <c r="I99" s="106" t="s">
        <v>679</v>
      </c>
      <c r="J99" s="105">
        <v>53</v>
      </c>
      <c r="K99" s="105">
        <v>109</v>
      </c>
      <c r="L99" s="105" t="s">
        <v>679</v>
      </c>
      <c r="M99" s="127" t="str" cm="1">
        <f t="array" ref="M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99" s="127" t="str" cm="1">
        <f t="array" ref="N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99" s="106">
        <v>0.41666666666666669</v>
      </c>
      <c r="P99" s="106">
        <v>8.3333333333333329E-2</v>
      </c>
      <c r="Q99" s="105">
        <v>30</v>
      </c>
      <c r="R99" s="10" t="str">
        <f>IFERROR(_xlfn.XLOOKUP(F99, BS_ATIVIDADE[ATIVIDADE],BS_ATIVIDADE[UNIDADE] ), "*")</f>
        <v>M</v>
      </c>
      <c r="S99" s="128" t="str" cm="1">
        <f t="array" ref="S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99" s="128" t="str" cm="1">
        <f t="array" ref="T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99" s="11" t="str" cm="1">
        <f t="array" ref="U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99" s="105" t="s">
        <v>773</v>
      </c>
      <c r="W99" s="151" t="s">
        <v>878</v>
      </c>
      <c r="X99" s="104" t="s">
        <v>421</v>
      </c>
      <c r="Y99" s="129" t="s">
        <v>415</v>
      </c>
      <c r="Z99" s="104"/>
      <c r="AA99" s="105" t="s">
        <v>679</v>
      </c>
      <c r="AB99" s="103"/>
      <c r="AC99" s="152"/>
      <c r="AD99" s="107" t="s">
        <v>679</v>
      </c>
      <c r="AE99" s="105"/>
      <c r="AF99" s="105"/>
      <c r="AG99" s="105"/>
      <c r="AH99" s="15"/>
      <c r="AI99" s="126" t="str">
        <f>IF(BS_CONTROLE[[#This Row],[Atividade]]=0, "-", BS_CONTROLE[[#This Row],[Atividade]])</f>
        <v>LIMPEZA LASTRO</v>
      </c>
      <c r="AJ99" s="9" t="str">
        <f>IF(BS_CONTROLE[[#This Row],[Atividade]]=0, "-", BS_CONTROLE[[#This Row],[Atividade]])</f>
        <v>LIMPEZA LASTRO</v>
      </c>
      <c r="AK99" s="31" t="str">
        <f>BS_CONTROLE[[#This Row],[Local - Partida]]</f>
        <v>-</v>
      </c>
      <c r="AL99" s="31" t="str">
        <f>BS_CONTROLE[[#This Row],[Local - Encerramento]]</f>
        <v>-</v>
      </c>
      <c r="AM99" s="105" t="str">
        <f>IF(BS_CONTROLE[[#This Row],[Entre - Estações]]=0, "-", BS_CONTROLE[[#This Row],[Entre - Estações]])</f>
        <v>PAT-ZGM</v>
      </c>
      <c r="AN99" s="105" t="str">
        <f>IF(BS_CONTROLE[[#This Row],[SB]]=0, "-", BS_CONTROLE[[#This Row],[SB]])</f>
        <v>PAT1102</v>
      </c>
      <c r="AO99" s="105">
        <f>IF(BS_CONTROLE[[#This Row],[SUB]]=0, "-", BS_CONTROLE[[#This Row],[SUB]])</f>
        <v>53</v>
      </c>
      <c r="AP99" s="105">
        <f>BS_CONTROLE[[#This Row],[KM - Inicio]]</f>
        <v>109</v>
      </c>
      <c r="AQ99" s="105">
        <f>BS_CONTROLE[[#This Row],[KM - Inicio]]</f>
        <v>109</v>
      </c>
      <c r="AR99" s="108">
        <v>0.36805555555555558</v>
      </c>
      <c r="AS99" s="108">
        <v>0</v>
      </c>
      <c r="AT99" s="108">
        <v>0</v>
      </c>
      <c r="AU99" s="136"/>
      <c r="AV99" s="136"/>
      <c r="AW99" s="14"/>
      <c r="AX99" s="14"/>
      <c r="AY99" s="162">
        <f t="shared" si="8"/>
        <v>0</v>
      </c>
      <c r="AZ99" s="153"/>
      <c r="BA99" s="109">
        <v>0</v>
      </c>
      <c r="BB99" s="10" t="str">
        <f>IFERROR(_xlfn.XLOOKUP(AI99, BS_ATIVIDADE[ATIVIDADE],BS_ATIVIDADE[UNIDADE] ), "*")</f>
        <v>M</v>
      </c>
      <c r="BC99" s="13" t="str" cm="1">
        <f t="array" ref="BC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99" s="13" t="str" cm="1">
        <f t="array" ref="BD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99" s="11" t="str" cm="1">
        <f t="array" ref="BE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99" s="150"/>
      <c r="BG99" s="16"/>
      <c r="BH99" s="17">
        <v>0</v>
      </c>
      <c r="BI99" s="17"/>
      <c r="BJ99" s="17" t="s">
        <v>879</v>
      </c>
      <c r="BK99" s="18" t="s">
        <v>879</v>
      </c>
      <c r="BL99" s="16"/>
      <c r="BM99" s="130" t="s">
        <v>441</v>
      </c>
      <c r="BN99" s="130" t="s">
        <v>470</v>
      </c>
      <c r="BO99" s="130" t="s">
        <v>521</v>
      </c>
      <c r="BP99" s="18" t="s">
        <v>879</v>
      </c>
      <c r="BQ99" s="12" t="str">
        <f t="shared" si="10"/>
        <v>Produção e Intervalo</v>
      </c>
      <c r="BR99" s="19">
        <f t="shared" si="11"/>
        <v>0</v>
      </c>
      <c r="BS99" s="19">
        <f t="shared" si="12"/>
        <v>0</v>
      </c>
      <c r="BT99" s="188" t="str">
        <f t="shared" si="13"/>
        <v>SuperExecução</v>
      </c>
    </row>
    <row r="100" spans="1:72" hidden="1">
      <c r="A100" s="47" t="str">
        <f t="shared" si="9"/>
        <v>V8546057</v>
      </c>
      <c r="B100" s="102">
        <v>46057</v>
      </c>
      <c r="C100" s="135">
        <f>IF(BS_CONTROLE[[#This Row],[DATA]]="","",WEEKNUM(BS_CONTROLE[[#This Row],[DATA]]))</f>
        <v>6</v>
      </c>
      <c r="D100" s="104" t="s">
        <v>690</v>
      </c>
      <c r="E100" s="157">
        <v>60</v>
      </c>
      <c r="F100" s="126" t="s">
        <v>687</v>
      </c>
      <c r="G100" s="142" t="str">
        <f>IF(D100="","*",VLOOKUP(F100,BS_ATIVIDADE[],3,FALSE))</f>
        <v>MECANIZAÇÃO - SOCADORA</v>
      </c>
      <c r="H100" s="106" t="s">
        <v>830</v>
      </c>
      <c r="I100" s="106" t="s">
        <v>830</v>
      </c>
      <c r="J100" s="105">
        <v>53</v>
      </c>
      <c r="K100" s="105">
        <v>108.8</v>
      </c>
      <c r="L100" s="105">
        <v>110.5</v>
      </c>
      <c r="M100" s="127" t="str" cm="1">
        <f t="array" ref="M1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00" s="127" t="str" cm="1">
        <f t="array" ref="N1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00" s="106">
        <v>0.375</v>
      </c>
      <c r="P100" s="106">
        <v>8.3333333333333329E-2</v>
      </c>
      <c r="Q100" s="105">
        <v>480</v>
      </c>
      <c r="R100" s="10" t="str">
        <f>IFERROR(_xlfn.XLOOKUP(F100, BS_ATIVIDADE[ATIVIDADE],BS_ATIVIDADE[UNIDADE] ), "*")</f>
        <v>M</v>
      </c>
      <c r="S100" s="128" t="str" cm="1">
        <f t="array" ref="S1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0" s="128" t="str" cm="1">
        <f t="array" ref="T1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00" s="11" t="str" cm="1">
        <f t="array" ref="U1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00" s="105" t="s">
        <v>709</v>
      </c>
      <c r="W100" s="151" t="s">
        <v>688</v>
      </c>
      <c r="X100" s="104" t="s">
        <v>421</v>
      </c>
      <c r="Y100" s="129" t="s">
        <v>424</v>
      </c>
      <c r="Z100" s="104"/>
      <c r="AA100" s="105">
        <v>1</v>
      </c>
      <c r="AB100" s="103" t="s">
        <v>412</v>
      </c>
      <c r="AC100" s="152"/>
      <c r="AD100" s="107">
        <v>0.35416666666666669</v>
      </c>
      <c r="AE100" s="105">
        <v>2235</v>
      </c>
      <c r="AF100" s="105" t="s">
        <v>679</v>
      </c>
      <c r="AG100" s="105" t="s">
        <v>679</v>
      </c>
      <c r="AH100" s="15"/>
      <c r="AI100" s="126" t="str">
        <f>IF(BS_CONTROLE[[#This Row],[Atividade]]=0, "-", BS_CONTROLE[[#This Row],[Atividade]])</f>
        <v>MECANIZAÇÃO - SOCADORA</v>
      </c>
      <c r="AJ100" s="9" t="str">
        <f>IF(BS_CONTROLE[[#This Row],[Atividade]]=0, "-", BS_CONTROLE[[#This Row],[Atividade]])</f>
        <v>MECANIZAÇÃO - SOCADORA</v>
      </c>
      <c r="AK100" s="31" t="str">
        <f>BS_CONTROLE[[#This Row],[Local - Partida]]</f>
        <v>ZDRZPT</v>
      </c>
      <c r="AL100" s="31" t="str">
        <f>BS_CONTROLE[[#This Row],[Local - Encerramento]]</f>
        <v>ZDRZPT</v>
      </c>
      <c r="AM100" s="105" t="str">
        <f>IF(BS_CONTROLE[[#This Row],[Entre - Estações]]=0, "-", BS_CONTROLE[[#This Row],[Entre - Estações]])</f>
        <v>PAT-ZGM</v>
      </c>
      <c r="AN100" s="105" t="str">
        <f>IF(BS_CONTROLE[[#This Row],[SB]]=0, "-", BS_CONTROLE[[#This Row],[SB]])</f>
        <v>PAT1102</v>
      </c>
      <c r="AO100" s="105">
        <f>IF(BS_CONTROLE[[#This Row],[SUB]]=0, "-", BS_CONTROLE[[#This Row],[SUB]])</f>
        <v>53</v>
      </c>
      <c r="AP100" s="105">
        <f>BS_CONTROLE[[#This Row],[KM - Inicio]]</f>
        <v>108.8</v>
      </c>
      <c r="AQ100" s="105">
        <f>BS_CONTROLE[[#This Row],[KM - Inicio]]</f>
        <v>108.8</v>
      </c>
      <c r="AR100" s="108">
        <v>0.38333333333333336</v>
      </c>
      <c r="AS100" s="108">
        <v>0</v>
      </c>
      <c r="AT100" s="108">
        <v>0</v>
      </c>
      <c r="AU100" s="136"/>
      <c r="AV100" s="136"/>
      <c r="AW100" s="14"/>
      <c r="AX100" s="14"/>
      <c r="AY100" s="162">
        <f t="shared" si="8"/>
        <v>0</v>
      </c>
      <c r="AZ100" s="153"/>
      <c r="BA100" s="109">
        <v>0</v>
      </c>
      <c r="BB100" s="10" t="str">
        <f>IFERROR(_xlfn.XLOOKUP(AI100, BS_ATIVIDADE[ATIVIDADE],BS_ATIVIDADE[UNIDADE] ), "*")</f>
        <v>M</v>
      </c>
      <c r="BC100" s="13" t="str" cm="1">
        <f t="array" ref="BC1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0" s="13" t="str" cm="1">
        <f t="array" ref="BD1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00" s="11" t="str" cm="1">
        <f t="array" ref="BE1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00" s="150"/>
      <c r="BG100" s="16"/>
      <c r="BH100" s="17">
        <v>0</v>
      </c>
      <c r="BI100" s="17"/>
      <c r="BJ100" s="17" t="s">
        <v>880</v>
      </c>
      <c r="BK100" s="18" t="s">
        <v>881</v>
      </c>
      <c r="BL100" s="16"/>
      <c r="BM100" s="130" t="s">
        <v>438</v>
      </c>
      <c r="BN100" s="130" t="s">
        <v>458</v>
      </c>
      <c r="BO100" s="130" t="s">
        <v>525</v>
      </c>
      <c r="BP100" s="18" t="s">
        <v>881</v>
      </c>
      <c r="BQ100" s="12" t="str">
        <f t="shared" si="10"/>
        <v>Produção e Intervalo</v>
      </c>
      <c r="BR100" s="19">
        <f t="shared" si="11"/>
        <v>0</v>
      </c>
      <c r="BS100" s="19">
        <f t="shared" si="12"/>
        <v>0</v>
      </c>
      <c r="BT100" s="188" t="str">
        <f t="shared" si="13"/>
        <v>PCMVIARecursosInternos</v>
      </c>
    </row>
    <row r="101" spans="1:72" hidden="1">
      <c r="A101" s="47" t="str">
        <f t="shared" si="9"/>
        <v>EXPANSÃO TURMA 146057</v>
      </c>
      <c r="B101" s="102">
        <v>46057</v>
      </c>
      <c r="C101" s="135">
        <f>IF(BS_CONTROLE[[#This Row],[DATA]]="","",WEEKNUM(BS_CONTROLE[[#This Row],[DATA]]))</f>
        <v>6</v>
      </c>
      <c r="D101" s="104" t="s">
        <v>703</v>
      </c>
      <c r="E101" s="157">
        <v>94</v>
      </c>
      <c r="F101" s="126" t="s">
        <v>704</v>
      </c>
      <c r="G101" s="142" t="str">
        <f>IF(D101="","*",VLOOKUP(F101,BS_ATIVIDADE[],3,FALSE))</f>
        <v>EXPANSÃO</v>
      </c>
      <c r="H101" s="106" t="s">
        <v>679</v>
      </c>
      <c r="I101" s="106" t="s">
        <v>679</v>
      </c>
      <c r="J101" s="105">
        <v>30</v>
      </c>
      <c r="K101" s="105">
        <v>109</v>
      </c>
      <c r="L101" s="105" t="s">
        <v>679</v>
      </c>
      <c r="M101" s="127" t="str" cm="1">
        <f t="array" ref="M1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109-ZGM</v>
      </c>
      <c r="N101" s="127" t="s">
        <v>882</v>
      </c>
      <c r="O101" s="106">
        <v>0.33333333333333331</v>
      </c>
      <c r="P101" s="106">
        <v>6.25E-2</v>
      </c>
      <c r="Q101" s="105">
        <v>1</v>
      </c>
      <c r="R101" s="10" t="str">
        <f>IFERROR(_xlfn.XLOOKUP(F101, BS_ATIVIDADE[ATIVIDADE],BS_ATIVIDADE[UNIDADE] ), "*")</f>
        <v>Nº DE SOLDA</v>
      </c>
      <c r="S101" s="128" t="str" cm="1">
        <f t="array" ref="S1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1" s="128" t="str" cm="1">
        <f t="array" ref="T1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01" s="11" t="str" cm="1">
        <f t="array" ref="U1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(L1 PRINCIPAL)</v>
      </c>
      <c r="V101" s="105" t="s">
        <v>785</v>
      </c>
      <c r="W101" s="151" t="s">
        <v>700</v>
      </c>
      <c r="X101" s="104" t="s">
        <v>421</v>
      </c>
      <c r="Y101" s="129" t="s">
        <v>424</v>
      </c>
      <c r="Z101" s="104"/>
      <c r="AA101" s="105" t="s">
        <v>679</v>
      </c>
      <c r="AB101" s="103"/>
      <c r="AC101" s="152"/>
      <c r="AD101" s="107" t="s">
        <v>679</v>
      </c>
      <c r="AE101" s="105" t="s">
        <v>679</v>
      </c>
      <c r="AF101" s="105" t="s">
        <v>679</v>
      </c>
      <c r="AG101" s="105" t="s">
        <v>679</v>
      </c>
      <c r="AH101" s="15"/>
      <c r="AI101" s="126" t="str">
        <f>IF(BS_CONTROLE[[#This Row],[Atividade]]=0, "-", BS_CONTROLE[[#This Row],[Atividade]])</f>
        <v>EXPANSÃO - SOLDA</v>
      </c>
      <c r="AJ101" s="9" t="str">
        <f>IF(BS_CONTROLE[[#This Row],[Atividade]]=0, "-", BS_CONTROLE[[#This Row],[Atividade]])</f>
        <v>EXPANSÃO - SOLDA</v>
      </c>
      <c r="AK101" s="31" t="str">
        <f>BS_CONTROLE[[#This Row],[Local - Partida]]</f>
        <v>-</v>
      </c>
      <c r="AL101" s="31" t="str">
        <f>BS_CONTROLE[[#This Row],[Local - Encerramento]]</f>
        <v>-</v>
      </c>
      <c r="AM101" s="105" t="s">
        <v>140</v>
      </c>
      <c r="AN101" s="105" t="s">
        <v>140</v>
      </c>
      <c r="AO101" s="105">
        <v>53</v>
      </c>
      <c r="AP101" s="105">
        <v>123.6</v>
      </c>
      <c r="AQ101" s="105" t="s">
        <v>679</v>
      </c>
      <c r="AR101" s="108">
        <v>0.35902777777777778</v>
      </c>
      <c r="AS101" s="108">
        <v>0</v>
      </c>
      <c r="AT101" s="108">
        <v>0</v>
      </c>
      <c r="AU101" s="136"/>
      <c r="AV101" s="136"/>
      <c r="AW101" s="14"/>
      <c r="AX101" s="14"/>
      <c r="AY101" s="162">
        <f t="shared" si="8"/>
        <v>0</v>
      </c>
      <c r="AZ101" s="153"/>
      <c r="BA101" s="109">
        <v>0</v>
      </c>
      <c r="BB101" s="10" t="str">
        <f>IFERROR(_xlfn.XLOOKUP(AI101, BS_ATIVIDADE[ATIVIDADE],BS_ATIVIDADE[UNIDADE] ), "*")</f>
        <v>Nº DE SOLDA</v>
      </c>
      <c r="BC101" s="13" t="str" cm="1">
        <f t="array" ref="BC1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1" s="13" t="str" cm="1">
        <f t="array" ref="BD1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01" s="11" t="str" cm="1">
        <f t="array" ref="BE1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01" s="150"/>
      <c r="BG101" s="16"/>
      <c r="BH101" s="17">
        <v>0</v>
      </c>
      <c r="BI101" s="17"/>
      <c r="BJ101" s="17" t="s">
        <v>883</v>
      </c>
      <c r="BK101" s="18" t="s">
        <v>883</v>
      </c>
      <c r="BL101" s="16"/>
      <c r="BM101" s="130" t="s">
        <v>447</v>
      </c>
      <c r="BN101" s="130" t="s">
        <v>471</v>
      </c>
      <c r="BO101" s="130" t="s">
        <v>471</v>
      </c>
      <c r="BP101" s="18" t="s">
        <v>883</v>
      </c>
      <c r="BQ101" s="12" t="str">
        <f t="shared" si="10"/>
        <v>Produção e Intervalo</v>
      </c>
      <c r="BR101" s="19">
        <f t="shared" si="11"/>
        <v>0</v>
      </c>
      <c r="BS101" s="19">
        <f t="shared" si="12"/>
        <v>0</v>
      </c>
      <c r="BT101" s="188" t="str">
        <f t="shared" si="13"/>
        <v>CondiçõesClimáticaChuva</v>
      </c>
    </row>
    <row r="102" spans="1:72" hidden="1">
      <c r="A102" s="47" t="str">
        <f t="shared" si="9"/>
        <v>W6246057</v>
      </c>
      <c r="B102" s="102">
        <v>46057</v>
      </c>
      <c r="C102" s="135">
        <f>IF(BS_CONTROLE[[#This Row],[DATA]]="","",WEEKNUM(BS_CONTROLE[[#This Row],[DATA]]))</f>
        <v>6</v>
      </c>
      <c r="D102" s="104" t="s">
        <v>776</v>
      </c>
      <c r="E102" s="157">
        <v>94</v>
      </c>
      <c r="F102" s="126" t="s">
        <v>717</v>
      </c>
      <c r="G102" s="142" t="str">
        <f>IF(D102="","*",VLOOKUP(F102,BS_ATIVIDADE[],3,FALSE))</f>
        <v>OUTROS</v>
      </c>
      <c r="H102" s="106" t="s">
        <v>777</v>
      </c>
      <c r="I102" s="106" t="s">
        <v>777</v>
      </c>
      <c r="J102" s="105">
        <v>53</v>
      </c>
      <c r="K102" s="105">
        <v>125</v>
      </c>
      <c r="L102" s="105">
        <v>125.4</v>
      </c>
      <c r="M102" s="127" t="str" cm="1">
        <f t="array" ref="M1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102" s="127" t="s">
        <v>142</v>
      </c>
      <c r="O102" s="106">
        <v>0.33333333333333331</v>
      </c>
      <c r="P102" s="106">
        <v>6.25E-2</v>
      </c>
      <c r="Q102" s="105">
        <v>300</v>
      </c>
      <c r="R102" s="10" t="str">
        <f>IFERROR(_xlfn.XLOOKUP(F102, BS_ATIVIDADE[ATIVIDADE],BS_ATIVIDADE[UNIDADE] ), "*")</f>
        <v>Nº DE PEÇAS</v>
      </c>
      <c r="S102" s="128" t="str" cm="1">
        <f t="array" ref="S1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2" s="128" t="str" cm="1">
        <f t="array" ref="T1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02" s="11" t="str" cm="1">
        <f t="array" ref="U1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02" s="105" t="s">
        <v>773</v>
      </c>
      <c r="W102" s="151" t="s">
        <v>718</v>
      </c>
      <c r="X102" s="104" t="s">
        <v>421</v>
      </c>
      <c r="Y102" s="129" t="s">
        <v>424</v>
      </c>
      <c r="Z102" s="104"/>
      <c r="AA102" s="105" t="s">
        <v>884</v>
      </c>
      <c r="AB102" s="103" t="s">
        <v>412</v>
      </c>
      <c r="AC102" s="152" t="s">
        <v>419</v>
      </c>
      <c r="AD102" s="107">
        <v>0.3125</v>
      </c>
      <c r="AE102" s="105">
        <v>9038</v>
      </c>
      <c r="AF102" s="105" t="s">
        <v>679</v>
      </c>
      <c r="AG102" s="105" t="s">
        <v>679</v>
      </c>
      <c r="AH102" s="15"/>
      <c r="AI102" s="126" t="s">
        <v>885</v>
      </c>
      <c r="AJ102" s="9" t="str">
        <f>IF(BS_CONTROLE[[#This Row],[Atividade]]=0, "-", BS_CONTROLE[[#This Row],[Atividade]])</f>
        <v>RECOLHIMENTO DE DORMENTE</v>
      </c>
      <c r="AK102" s="31" t="str">
        <f>BS_CONTROLE[[#This Row],[Local - Partida]]</f>
        <v>ZPTZDR</v>
      </c>
      <c r="AL102" s="31" t="str">
        <f>BS_CONTROLE[[#This Row],[Local - Encerramento]]</f>
        <v>ZPTZDR</v>
      </c>
      <c r="AM102" s="105" t="s">
        <v>840</v>
      </c>
      <c r="AN102" s="105" t="s">
        <v>841</v>
      </c>
      <c r="AO102" s="105">
        <f>IF(BS_CONTROLE[[#This Row],[SUB]]=0, "-", BS_CONTROLE[[#This Row],[SUB]])</f>
        <v>53</v>
      </c>
      <c r="AP102" s="105">
        <v>109.5</v>
      </c>
      <c r="AQ102" s="105">
        <v>110.2</v>
      </c>
      <c r="AR102" s="108">
        <v>0.36458333333333331</v>
      </c>
      <c r="AS102" s="108">
        <v>0.44027777777777777</v>
      </c>
      <c r="AT102" s="108">
        <v>0.48194444444444445</v>
      </c>
      <c r="AU102" s="136"/>
      <c r="AV102" s="136"/>
      <c r="AW102" s="14"/>
      <c r="AX102" s="14"/>
      <c r="AY102" s="162">
        <f t="shared" si="8"/>
        <v>4.1666666666666685E-2</v>
      </c>
      <c r="AZ102" s="153"/>
      <c r="BA102" s="109">
        <v>0</v>
      </c>
      <c r="BB102" s="10" t="str">
        <f>IFERROR(_xlfn.XLOOKUP(AI102, BS_ATIVIDADE[ATIVIDADE],BS_ATIVIDADE[UNIDADE] ), "*")</f>
        <v>VAGÕES</v>
      </c>
      <c r="BC102" s="13" t="str" cm="1">
        <f t="array" ref="BC1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2" s="13" t="str" cm="1">
        <f t="array" ref="BD1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02" s="11" t="str" cm="1">
        <f t="array" ref="BE1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02" s="150"/>
      <c r="BG102" s="16"/>
      <c r="BH102" s="17">
        <v>0</v>
      </c>
      <c r="BI102" s="17"/>
      <c r="BJ102" s="17" t="s">
        <v>886</v>
      </c>
      <c r="BK102" s="18" t="s">
        <v>887</v>
      </c>
      <c r="BL102" s="16"/>
      <c r="BM102" s="130" t="s">
        <v>441</v>
      </c>
      <c r="BN102" s="130" t="s">
        <v>470</v>
      </c>
      <c r="BO102" s="130" t="s">
        <v>580</v>
      </c>
      <c r="BP102" s="18" t="s">
        <v>887</v>
      </c>
      <c r="BQ102" s="12" t="str">
        <f t="shared" si="10"/>
        <v>Produção e Intervalo</v>
      </c>
      <c r="BR102" s="19">
        <f t="shared" si="11"/>
        <v>0.66666666666666696</v>
      </c>
      <c r="BS102" s="19">
        <f t="shared" si="12"/>
        <v>0</v>
      </c>
      <c r="BT102" s="188" t="str">
        <f t="shared" si="13"/>
        <v>SuperExecução</v>
      </c>
    </row>
    <row r="103" spans="1:72" hidden="1">
      <c r="A103" s="47" t="str">
        <f t="shared" si="9"/>
        <v/>
      </c>
      <c r="B103" s="102"/>
      <c r="C103" s="135" t="str">
        <f>IF(BS_CONTROLE[[#This Row],[DATA]]="","",WEEKNUM(BS_CONTROLE[[#This Row],[DATA]]))</f>
        <v/>
      </c>
      <c r="D103" s="104"/>
      <c r="E103" s="157">
        <v>97</v>
      </c>
      <c r="F103" s="126"/>
      <c r="G103" s="142" t="str">
        <f>IF(D103="","*",VLOOKUP(F103,BS_ATIVIDADE[],3,FALSE))</f>
        <v>*</v>
      </c>
      <c r="H103" s="106"/>
      <c r="I103" s="106"/>
      <c r="J103" s="105"/>
      <c r="K103" s="105"/>
      <c r="L103" s="105"/>
      <c r="M103" s="127" t="str" cm="1">
        <f t="array" ref="M1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3" s="127" t="str" cm="1">
        <f t="array" ref="N1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3" s="106"/>
      <c r="P103" s="106"/>
      <c r="Q103" s="105"/>
      <c r="R103" s="10" t="str">
        <f>IFERROR(_xlfn.XLOOKUP(F103, BS_ATIVIDADE[ATIVIDADE],BS_ATIVIDADE[UNIDADE] ), "*")</f>
        <v>*</v>
      </c>
      <c r="S103" s="128" t="str" cm="1">
        <f t="array" ref="S1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3" s="128" t="str" cm="1">
        <f t="array" ref="T1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3" s="11" t="str" cm="1">
        <f t="array" ref="U1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03" s="105"/>
      <c r="W103" s="151"/>
      <c r="X103" s="104"/>
      <c r="Y103" s="129"/>
      <c r="Z103" s="104"/>
      <c r="AA103" s="105"/>
      <c r="AB103" s="103"/>
      <c r="AC103" s="152"/>
      <c r="AD103" s="107"/>
      <c r="AE103" s="105"/>
      <c r="AF103" s="105"/>
      <c r="AG103" s="105"/>
      <c r="AH103" s="15"/>
      <c r="AI103" s="126" t="str">
        <f>IF(BS_CONTROLE[[#This Row],[Atividade]]=0, "-", BS_CONTROLE[[#This Row],[Atividade]])</f>
        <v>-</v>
      </c>
      <c r="AJ103" s="9" t="str">
        <f>IF(BS_CONTROLE[[#This Row],[Atividade]]=0, "-", BS_CONTROLE[[#This Row],[Atividade]])</f>
        <v>-</v>
      </c>
      <c r="AK103" s="31">
        <f>BS_CONTROLE[[#This Row],[Local - Partida]]</f>
        <v>0</v>
      </c>
      <c r="AL103" s="31">
        <f>BS_CONTROLE[[#This Row],[Local - Encerramento]]</f>
        <v>0</v>
      </c>
      <c r="AM103" s="105" t="str">
        <f>IF(BS_CONTROLE[[#This Row],[Entre - Estações]]=0, "-", BS_CONTROLE[[#This Row],[Entre - Estações]])</f>
        <v>-</v>
      </c>
      <c r="AN103" s="105" t="str">
        <f>IF(BS_CONTROLE[[#This Row],[SB]]=0, "-", BS_CONTROLE[[#This Row],[SB]])</f>
        <v>-</v>
      </c>
      <c r="AO103" s="105" t="str">
        <f>IF(BS_CONTROLE[[#This Row],[SUB]]=0, "-", BS_CONTROLE[[#This Row],[SUB]])</f>
        <v>-</v>
      </c>
      <c r="AP103" s="105">
        <f>BS_CONTROLE[[#This Row],[KM - Inicio]]</f>
        <v>0</v>
      </c>
      <c r="AQ103" s="105">
        <f>BS_CONTROLE[[#This Row],[KM - Inicio]]</f>
        <v>0</v>
      </c>
      <c r="AR103" s="108"/>
      <c r="AS103" s="108"/>
      <c r="AT103" s="108"/>
      <c r="AU103" s="136"/>
      <c r="AV103" s="136"/>
      <c r="AW103" s="14"/>
      <c r="AX103" s="14"/>
      <c r="AY103" s="162" t="str">
        <f t="shared" si="8"/>
        <v>*</v>
      </c>
      <c r="AZ103" s="153"/>
      <c r="BA103" s="109"/>
      <c r="BB103" s="10" t="str">
        <f>IFERROR(_xlfn.XLOOKUP(AI103, BS_ATIVIDADE[ATIVIDADE],BS_ATIVIDADE[UNIDADE] ), "*")</f>
        <v>*</v>
      </c>
      <c r="BC103" s="13" t="str" cm="1">
        <f t="array" ref="BC1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03" s="13" t="str" cm="1">
        <f t="array" ref="BD1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03" s="11" t="str" cm="1">
        <f t="array" ref="BE1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03" s="150"/>
      <c r="BG103" s="16"/>
      <c r="BH103" s="17"/>
      <c r="BI103" s="17"/>
      <c r="BJ103" s="17"/>
      <c r="BK103" s="18"/>
      <c r="BL103" s="16"/>
      <c r="BM103" s="130"/>
      <c r="BN103" s="130"/>
      <c r="BO103" s="130"/>
      <c r="BP103" s="18"/>
      <c r="BQ103" s="12" t="str">
        <f t="shared" si="10"/>
        <v>Aderente</v>
      </c>
      <c r="BR103" s="19" t="str">
        <f t="shared" si="11"/>
        <v>*</v>
      </c>
      <c r="BS103" s="19" t="str">
        <f t="shared" si="12"/>
        <v>*</v>
      </c>
      <c r="BT103" s="188" t="str">
        <f t="shared" si="13"/>
        <v/>
      </c>
    </row>
    <row r="104" spans="1:72" hidden="1">
      <c r="A104" s="47" t="str">
        <f t="shared" si="9"/>
        <v/>
      </c>
      <c r="B104" s="102"/>
      <c r="C104" s="135" t="str">
        <f>IF(BS_CONTROLE[[#This Row],[DATA]]="","",WEEKNUM(BS_CONTROLE[[#This Row],[DATA]]))</f>
        <v/>
      </c>
      <c r="D104" s="104"/>
      <c r="E104" s="157">
        <v>98</v>
      </c>
      <c r="F104" s="126"/>
      <c r="G104" s="142" t="str">
        <f>IF(D104="","*",VLOOKUP(F104,BS_ATIVIDADE[],3,FALSE))</f>
        <v>*</v>
      </c>
      <c r="H104" s="106"/>
      <c r="I104" s="106"/>
      <c r="J104" s="105"/>
      <c r="K104" s="105"/>
      <c r="L104" s="105"/>
      <c r="M104" s="127" t="str" cm="1">
        <f t="array" ref="M1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4" s="127" t="str" cm="1">
        <f t="array" ref="N1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4" s="106"/>
      <c r="P104" s="106"/>
      <c r="Q104" s="105"/>
      <c r="R104" s="10" t="str">
        <f>IFERROR(_xlfn.XLOOKUP(F104, BS_ATIVIDADE[ATIVIDADE],BS_ATIVIDADE[UNIDADE] ), "*")</f>
        <v>*</v>
      </c>
      <c r="S104" s="128" t="str" cm="1">
        <f t="array" ref="S1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4" s="128" t="str" cm="1">
        <f t="array" ref="T1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4" s="11" t="str" cm="1">
        <f t="array" ref="U1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04" s="105"/>
      <c r="W104" s="151"/>
      <c r="X104" s="104"/>
      <c r="Y104" s="129"/>
      <c r="Z104" s="104"/>
      <c r="AA104" s="105"/>
      <c r="AB104" s="103"/>
      <c r="AC104" s="152"/>
      <c r="AD104" s="107"/>
      <c r="AE104" s="105"/>
      <c r="AF104" s="105"/>
      <c r="AG104" s="105"/>
      <c r="AH104" s="15"/>
      <c r="AI104" s="126" t="str">
        <f>IF(BS_CONTROLE[[#This Row],[Atividade]]=0, "-", BS_CONTROLE[[#This Row],[Atividade]])</f>
        <v>-</v>
      </c>
      <c r="AJ104" s="9" t="str">
        <f>IF(BS_CONTROLE[[#This Row],[Atividade]]=0, "-", BS_CONTROLE[[#This Row],[Atividade]])</f>
        <v>-</v>
      </c>
      <c r="AK104" s="31">
        <f>BS_CONTROLE[[#This Row],[Local - Partida]]</f>
        <v>0</v>
      </c>
      <c r="AL104" s="31">
        <f>BS_CONTROLE[[#This Row],[Local - Encerramento]]</f>
        <v>0</v>
      </c>
      <c r="AM104" s="105" t="str">
        <f>IF(BS_CONTROLE[[#This Row],[Entre - Estações]]=0, "-", BS_CONTROLE[[#This Row],[Entre - Estações]])</f>
        <v>-</v>
      </c>
      <c r="AN104" s="105" t="str">
        <f>IF(BS_CONTROLE[[#This Row],[SB]]=0, "-", BS_CONTROLE[[#This Row],[SB]])</f>
        <v>-</v>
      </c>
      <c r="AO104" s="105" t="str">
        <f>IF(BS_CONTROLE[[#This Row],[SUB]]=0, "-", BS_CONTROLE[[#This Row],[SUB]])</f>
        <v>-</v>
      </c>
      <c r="AP104" s="105">
        <f>BS_CONTROLE[[#This Row],[KM - Inicio]]</f>
        <v>0</v>
      </c>
      <c r="AQ104" s="105">
        <f>BS_CONTROLE[[#This Row],[KM - Inicio]]</f>
        <v>0</v>
      </c>
      <c r="AR104" s="108"/>
      <c r="AS104" s="108"/>
      <c r="AT104" s="108"/>
      <c r="AU104" s="136"/>
      <c r="AV104" s="136"/>
      <c r="AW104" s="14"/>
      <c r="AX104" s="14"/>
      <c r="AY104" s="162" t="str">
        <f t="shared" si="8"/>
        <v>*</v>
      </c>
      <c r="AZ104" s="153"/>
      <c r="BA104" s="109"/>
      <c r="BB104" s="10" t="str">
        <f>IFERROR(_xlfn.XLOOKUP(AI104, BS_ATIVIDADE[ATIVIDADE],BS_ATIVIDADE[UNIDADE] ), "*")</f>
        <v>*</v>
      </c>
      <c r="BC104" s="13" t="str" cm="1">
        <f t="array" ref="BC1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04" s="13" t="str" cm="1">
        <f t="array" ref="BD1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04" s="11" t="str" cm="1">
        <f t="array" ref="BE1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04" s="150"/>
      <c r="BG104" s="16"/>
      <c r="BH104" s="17"/>
      <c r="BI104" s="17"/>
      <c r="BJ104" s="17"/>
      <c r="BK104" s="18"/>
      <c r="BL104" s="16"/>
      <c r="BM104" s="130"/>
      <c r="BN104" s="130"/>
      <c r="BO104" s="130"/>
      <c r="BP104" s="18"/>
      <c r="BQ104" s="12" t="str">
        <f t="shared" si="10"/>
        <v>Aderente</v>
      </c>
      <c r="BR104" s="19" t="str">
        <f t="shared" si="11"/>
        <v>*</v>
      </c>
      <c r="BS104" s="19" t="str">
        <f t="shared" si="12"/>
        <v>*</v>
      </c>
      <c r="BT104" s="188" t="str">
        <f t="shared" si="13"/>
        <v/>
      </c>
    </row>
    <row r="105" spans="1:72" hidden="1">
      <c r="A105" s="47" t="str">
        <f t="shared" si="9"/>
        <v>EXPANSÃO TURMA 1</v>
      </c>
      <c r="B105" s="102"/>
      <c r="C105" s="135" t="str">
        <f>IF(BS_CONTROLE[[#This Row],[DATA]]="","",WEEKNUM(BS_CONTROLE[[#This Row],[DATA]]))</f>
        <v/>
      </c>
      <c r="D105" s="104" t="s">
        <v>703</v>
      </c>
      <c r="E105" s="157"/>
      <c r="F105" s="126" t="s">
        <v>704</v>
      </c>
      <c r="G105" s="142" t="str">
        <f>IF(D105="","*",VLOOKUP(F105,BS_ATIVIDADE[],3,FALSE))</f>
        <v>EXPANSÃO</v>
      </c>
      <c r="H105" s="106" t="s">
        <v>679</v>
      </c>
      <c r="I105" s="106" t="s">
        <v>679</v>
      </c>
      <c r="J105" s="105">
        <v>70</v>
      </c>
      <c r="K105" s="105">
        <v>113.5</v>
      </c>
      <c r="L105" s="105" t="s">
        <v>679</v>
      </c>
      <c r="M105" s="127" t="str" cm="1">
        <f t="array" ref="M1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05" s="127" t="str" cm="1">
        <f t="array" ref="N1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105" s="106">
        <v>0.375</v>
      </c>
      <c r="P105" s="106">
        <v>8.3333333333333329E-2</v>
      </c>
      <c r="Q105" s="105">
        <v>1</v>
      </c>
      <c r="R105" s="10" t="str">
        <f>IFERROR(_xlfn.XLOOKUP(F105, BS_ATIVIDADE[ATIVIDADE],BS_ATIVIDADE[UNIDADE] ), "*")</f>
        <v>Nº DE SOLDA</v>
      </c>
      <c r="S105" s="128" t="str" cm="1">
        <f t="array" ref="S1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5" s="128" t="str" cm="1">
        <f t="array" ref="T1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05" s="11" t="str" cm="1">
        <f t="array" ref="U1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05" s="105" t="s">
        <v>706</v>
      </c>
      <c r="W105" s="151" t="s">
        <v>700</v>
      </c>
      <c r="X105" s="104" t="s">
        <v>421</v>
      </c>
      <c r="Y105" s="129"/>
      <c r="Z105" s="104"/>
      <c r="AA105" s="105" t="s">
        <v>679</v>
      </c>
      <c r="AB105" s="103"/>
      <c r="AC105" s="152"/>
      <c r="AD105" s="107"/>
      <c r="AE105" s="105"/>
      <c r="AF105" s="105"/>
      <c r="AG105" s="105"/>
      <c r="AH105" s="15"/>
      <c r="AI105" s="126" t="str">
        <f>IF(BS_CONTROLE[[#This Row],[Atividade]]=0, "-", BS_CONTROLE[[#This Row],[Atividade]])</f>
        <v>EXPANSÃO - SOLDA</v>
      </c>
      <c r="AJ105" s="9" t="str">
        <f>IF(BS_CONTROLE[[#This Row],[Atividade]]=0, "-", BS_CONTROLE[[#This Row],[Atividade]])</f>
        <v>EXPANSÃO - SOLDA</v>
      </c>
      <c r="AK105" s="31" t="str">
        <f>BS_CONTROLE[[#This Row],[Local - Partida]]</f>
        <v>-</v>
      </c>
      <c r="AL105" s="31" t="str">
        <f>BS_CONTROLE[[#This Row],[Local - Encerramento]]</f>
        <v>-</v>
      </c>
      <c r="AM105" s="105" t="str">
        <f>IF(BS_CONTROLE[[#This Row],[Entre - Estações]]=0, "-", BS_CONTROLE[[#This Row],[Entre - Estações]])</f>
        <v>ZCD</v>
      </c>
      <c r="AN105" s="105" t="str">
        <f>IF(BS_CONTROLE[[#This Row],[SB]]=0, "-", BS_CONTROLE[[#This Row],[SB]])</f>
        <v>ZCD1</v>
      </c>
      <c r="AO105" s="105">
        <f>IF(BS_CONTROLE[[#This Row],[SUB]]=0, "-", BS_CONTROLE[[#This Row],[SUB]])</f>
        <v>70</v>
      </c>
      <c r="AP105" s="105">
        <f>BS_CONTROLE[[#This Row],[KM - Inicio]]</f>
        <v>113.5</v>
      </c>
      <c r="AQ105" s="105">
        <f>BS_CONTROLE[[#This Row],[KM - Inicio]]</f>
        <v>113.5</v>
      </c>
      <c r="AR105" s="108"/>
      <c r="AS105" s="108"/>
      <c r="AT105" s="108"/>
      <c r="AU105" s="136"/>
      <c r="AV105" s="136"/>
      <c r="AW105" s="14"/>
      <c r="AX105" s="14"/>
      <c r="AY105" s="162">
        <f t="shared" si="8"/>
        <v>0</v>
      </c>
      <c r="AZ105" s="153"/>
      <c r="BA105" s="109"/>
      <c r="BB105" s="10" t="str">
        <f>IFERROR(_xlfn.XLOOKUP(AI105, BS_ATIVIDADE[ATIVIDADE],BS_ATIVIDADE[UNIDADE] ), "*")</f>
        <v>Nº DE SOLDA</v>
      </c>
      <c r="BC105" s="13" t="str" cm="1">
        <f t="array" ref="BC1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5" s="13" t="str" cm="1">
        <f t="array" ref="BD1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05" s="11" t="str" cm="1">
        <f t="array" ref="BE1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05" s="150"/>
      <c r="BG105" s="16"/>
      <c r="BH105" s="17"/>
      <c r="BI105" s="17"/>
      <c r="BJ105" s="17"/>
      <c r="BK105" s="18"/>
      <c r="BL105" s="16"/>
      <c r="BM105" s="130"/>
      <c r="BN105" s="130"/>
      <c r="BO105" s="130"/>
      <c r="BP105" s="18"/>
      <c r="BQ105" s="12" t="str">
        <f t="shared" si="10"/>
        <v>Aderente</v>
      </c>
      <c r="BR105" s="19" t="str">
        <f t="shared" si="11"/>
        <v>*</v>
      </c>
      <c r="BS105" s="19" t="str">
        <f t="shared" si="12"/>
        <v>*</v>
      </c>
      <c r="BT105" s="188" t="str">
        <f t="shared" si="13"/>
        <v/>
      </c>
    </row>
    <row r="106" spans="1:72" hidden="1">
      <c r="A106" s="47" t="str">
        <f t="shared" si="9"/>
        <v>EXPANSÃO TURMA 146058</v>
      </c>
      <c r="B106" s="102">
        <v>46058</v>
      </c>
      <c r="C106" s="135">
        <f>IF(BS_CONTROLE[[#This Row],[DATA]]="","",WEEKNUM(BS_CONTROLE[[#This Row],[DATA]]))</f>
        <v>6</v>
      </c>
      <c r="D106" s="104" t="s">
        <v>703</v>
      </c>
      <c r="E106" s="157">
        <v>40</v>
      </c>
      <c r="F106" s="126" t="s">
        <v>790</v>
      </c>
      <c r="G106" s="142" t="str">
        <f>IF(D106="","*",VLOOKUP(F106,BS_ATIVIDADE[],3,FALSE))</f>
        <v>EXPANSÃO</v>
      </c>
      <c r="H106" s="106" t="s">
        <v>679</v>
      </c>
      <c r="I106" s="106" t="s">
        <v>679</v>
      </c>
      <c r="J106" s="105">
        <v>170</v>
      </c>
      <c r="K106" s="105">
        <v>110.35</v>
      </c>
      <c r="L106" s="105"/>
      <c r="M106" s="127" t="str" cm="1">
        <f t="array" ref="M1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06" s="127" t="str" cm="1">
        <f t="array" ref="N1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106" s="106">
        <v>0.375</v>
      </c>
      <c r="P106" s="106">
        <v>0.125</v>
      </c>
      <c r="Q106" s="105">
        <v>312</v>
      </c>
      <c r="R106" s="10" t="str">
        <f>IFERROR(_xlfn.XLOOKUP(F106, BS_ATIVIDADE[ATIVIDADE],BS_ATIVIDADE[UNIDADE] ), "*")</f>
        <v>M</v>
      </c>
      <c r="S106" s="128" t="str" cm="1">
        <f t="array" ref="S1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6" s="128" t="str" cm="1">
        <f t="array" ref="T1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06" s="11" t="str" cm="1">
        <f t="array" ref="U1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106" s="105" t="s">
        <v>706</v>
      </c>
      <c r="W106" s="151" t="s">
        <v>791</v>
      </c>
      <c r="X106" s="104" t="s">
        <v>421</v>
      </c>
      <c r="Y106" s="129" t="s">
        <v>424</v>
      </c>
      <c r="Z106" s="104"/>
      <c r="AA106" s="105" t="s">
        <v>679</v>
      </c>
      <c r="AB106" s="103"/>
      <c r="AC106" s="152"/>
      <c r="AD106" s="107"/>
      <c r="AE106" s="105"/>
      <c r="AF106" s="105"/>
      <c r="AG106" s="105"/>
      <c r="AH106" s="15"/>
      <c r="AI106" s="126" t="str">
        <f>IF(BS_CONTROLE[[#This Row],[Atividade]]=0, "-", BS_CONTROLE[[#This Row],[Atividade]])</f>
        <v>EXPANSÃO - ALÍVIO DE TENSÃO</v>
      </c>
      <c r="AJ106" s="9" t="str">
        <f>IF(BS_CONTROLE[[#This Row],[Atividade]]=0, "-", BS_CONTROLE[[#This Row],[Atividade]])</f>
        <v>EXPANSÃO - ALÍVIO DE TENSÃO</v>
      </c>
      <c r="AK106" s="31" t="str">
        <f>BS_CONTROLE[[#This Row],[Local - Partida]]</f>
        <v>-</v>
      </c>
      <c r="AL106" s="31" t="str">
        <f>BS_CONTROLE[[#This Row],[Local - Encerramento]]</f>
        <v>-</v>
      </c>
      <c r="AM106" s="105" t="str">
        <f>IF(BS_CONTROLE[[#This Row],[Entre - Estações]]=0, "-", BS_CONTROLE[[#This Row],[Entre - Estações]])</f>
        <v>ZCD</v>
      </c>
      <c r="AN106" s="105" t="str">
        <f>IF(BS_CONTROLE[[#This Row],[SB]]=0, "-", BS_CONTROLE[[#This Row],[SB]])</f>
        <v>109ZCD2</v>
      </c>
      <c r="AO106" s="105">
        <f>IF(BS_CONTROLE[[#This Row],[SUB]]=0, "-", BS_CONTROLE[[#This Row],[SUB]])</f>
        <v>170</v>
      </c>
      <c r="AP106" s="105">
        <f>BS_CONTROLE[[#This Row],[KM - Inicio]]</f>
        <v>110.35</v>
      </c>
      <c r="AQ106" s="105">
        <f>BS_CONTROLE[[#This Row],[KM - Inicio]]</f>
        <v>110.35</v>
      </c>
      <c r="AR106" s="176">
        <v>0.39027777777777778</v>
      </c>
      <c r="AS106" s="176">
        <v>0</v>
      </c>
      <c r="AT106" s="176">
        <v>0</v>
      </c>
      <c r="AU106" s="136"/>
      <c r="AV106" s="136"/>
      <c r="AW106" s="14"/>
      <c r="AX106" s="14"/>
      <c r="AY106" s="162">
        <f t="shared" si="8"/>
        <v>0</v>
      </c>
      <c r="AZ106" s="153"/>
      <c r="BA106" s="175">
        <v>0</v>
      </c>
      <c r="BB106" s="10" t="str">
        <f>IFERROR(_xlfn.XLOOKUP(AI106, BS_ATIVIDADE[ATIVIDADE],BS_ATIVIDADE[UNIDADE] ), "*")</f>
        <v>M</v>
      </c>
      <c r="BC106" s="13" t="str" cm="1">
        <f t="array" ref="BC1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6" s="13" t="str" cm="1">
        <f t="array" ref="BD1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06" s="11" t="str" cm="1">
        <f t="array" ref="BE1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106" s="150"/>
      <c r="BG106" s="16"/>
      <c r="BH106" s="17">
        <v>0</v>
      </c>
      <c r="BI106" s="17"/>
      <c r="BJ106" s="17" t="s">
        <v>888</v>
      </c>
      <c r="BK106" s="177" t="s">
        <v>889</v>
      </c>
      <c r="BL106" s="16"/>
      <c r="BM106" s="130" t="s">
        <v>440</v>
      </c>
      <c r="BN106" s="130" t="s">
        <v>469</v>
      </c>
      <c r="BO106" s="130" t="s">
        <v>530</v>
      </c>
      <c r="BP106" s="18" t="s">
        <v>889</v>
      </c>
      <c r="BQ106" s="12" t="str">
        <f t="shared" si="10"/>
        <v>Produção e Intervalo</v>
      </c>
      <c r="BR106" s="19">
        <f t="shared" si="11"/>
        <v>0</v>
      </c>
      <c r="BS106" s="19">
        <f t="shared" si="12"/>
        <v>0</v>
      </c>
      <c r="BT106" s="188" t="str">
        <f t="shared" si="13"/>
        <v>CCOCirculaçãoIntervaloOportunidade</v>
      </c>
    </row>
    <row r="107" spans="1:72" hidden="1">
      <c r="A107" s="47" t="str">
        <f t="shared" si="9"/>
        <v>KLECIO (TP-699)46058</v>
      </c>
      <c r="B107" s="102">
        <v>46058</v>
      </c>
      <c r="C107" s="135">
        <f>IF(BS_CONTROLE[[#This Row],[DATA]]="","",WEEKNUM(BS_CONTROLE[[#This Row],[DATA]]))</f>
        <v>6</v>
      </c>
      <c r="D107" s="104" t="s">
        <v>695</v>
      </c>
      <c r="E107" s="157"/>
      <c r="F107" s="126" t="s">
        <v>696</v>
      </c>
      <c r="G107" s="142" t="str">
        <f>IF(D107="","*",VLOOKUP(F107,BS_ATIVIDADE[],3,FALSE))</f>
        <v>SOLDA</v>
      </c>
      <c r="H107" s="106" t="s">
        <v>679</v>
      </c>
      <c r="I107" s="106" t="s">
        <v>679</v>
      </c>
      <c r="J107" s="105">
        <v>70</v>
      </c>
      <c r="K107" s="105">
        <v>87.3</v>
      </c>
      <c r="L107" s="105" t="s">
        <v>679</v>
      </c>
      <c r="M107" s="105" t="s">
        <v>792</v>
      </c>
      <c r="N107" s="150" t="s">
        <v>793</v>
      </c>
      <c r="O107" s="106">
        <v>0.375</v>
      </c>
      <c r="P107" s="106">
        <v>6.25E-2</v>
      </c>
      <c r="Q107" s="170">
        <v>1</v>
      </c>
      <c r="R107" s="10" t="str">
        <f>IFERROR(_xlfn.XLOOKUP(F107, BS_ATIVIDADE[ATIVIDADE],BS_ATIVIDADE[UNIDADE] ), "*")</f>
        <v>Nº DE SOLDA</v>
      </c>
      <c r="S107" s="128" t="str" cm="1">
        <f t="array" ref="S1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7" s="128" t="str" cm="1">
        <f t="array" ref="T1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07" s="11" t="str" cm="1">
        <f t="array" ref="U1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07" s="151" t="s">
        <v>699</v>
      </c>
      <c r="W107" s="151" t="s">
        <v>700</v>
      </c>
      <c r="X107" s="104" t="s">
        <v>421</v>
      </c>
      <c r="Y107" s="129" t="s">
        <v>424</v>
      </c>
      <c r="Z107" s="104"/>
      <c r="AA107" s="105" t="s">
        <v>679</v>
      </c>
      <c r="AB107" s="126"/>
      <c r="AC107" s="126" t="s">
        <v>679</v>
      </c>
      <c r="AD107" s="107" t="s">
        <v>679</v>
      </c>
      <c r="AE107" s="105" t="s">
        <v>679</v>
      </c>
      <c r="AF107" s="105" t="s">
        <v>679</v>
      </c>
      <c r="AG107" s="105" t="s">
        <v>679</v>
      </c>
      <c r="AH107" s="15"/>
      <c r="AI107" s="126" t="str">
        <f>IF(BS_CONTROLE[[#This Row],[Atividade]]=0, "-", BS_CONTROLE[[#This Row],[Atividade]])</f>
        <v>PDM - SOLDA</v>
      </c>
      <c r="AJ107" s="9" t="str">
        <f>IF(BS_CONTROLE[[#This Row],[Atividade]]=0, "-", BS_CONTROLE[[#This Row],[Atividade]])</f>
        <v>PDM - SOLDA</v>
      </c>
      <c r="AK107" s="31" t="str">
        <f>BS_CONTROLE[[#This Row],[Local - Partida]]</f>
        <v>-</v>
      </c>
      <c r="AL107" s="31" t="str">
        <f>BS_CONTROLE[[#This Row],[Local - Encerramento]]</f>
        <v>-</v>
      </c>
      <c r="AM107" s="105" t="str">
        <f>IF(BS_CONTROLE[[#This Row],[Entre - Estações]]=0, "-", BS_CONTROLE[[#This Row],[Entre - Estações]])</f>
        <v>ZSW-2</v>
      </c>
      <c r="AN107" s="105" t="str">
        <f>IF(BS_CONTROLE[[#This Row],[SB]]=0, "-", BS_CONTROLE[[#This Row],[SB]])</f>
        <v>ZSWS</v>
      </c>
      <c r="AO107" s="105">
        <f>IF(BS_CONTROLE[[#This Row],[SUB]]=0, "-", BS_CONTROLE[[#This Row],[SUB]])</f>
        <v>70</v>
      </c>
      <c r="AP107" s="105">
        <f>BS_CONTROLE[[#This Row],[KM - Inicio]]</f>
        <v>87.3</v>
      </c>
      <c r="AQ107" s="105">
        <f>BS_CONTROLE[[#This Row],[KM - Inicio]]</f>
        <v>87.3</v>
      </c>
      <c r="AR107" s="176">
        <v>0.37847222222222221</v>
      </c>
      <c r="AS107" s="176">
        <v>0.48333333333333334</v>
      </c>
      <c r="AT107" s="176">
        <v>0.54583333333333328</v>
      </c>
      <c r="AU107" s="136"/>
      <c r="AV107" s="136"/>
      <c r="AW107" s="14"/>
      <c r="AX107" s="14"/>
      <c r="AY107" s="162">
        <f t="shared" si="8"/>
        <v>6.2499999999999944E-2</v>
      </c>
      <c r="AZ107" s="153"/>
      <c r="BA107" s="175">
        <v>1</v>
      </c>
      <c r="BB107" s="10" t="str">
        <f>IFERROR(_xlfn.XLOOKUP(AI107, BS_ATIVIDADE[ATIVIDADE],BS_ATIVIDADE[UNIDADE] ), "*")</f>
        <v>Nº DE SOLDA</v>
      </c>
      <c r="BC107" s="13" t="str" cm="1">
        <f t="array" ref="BC1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7" s="13" t="str" cm="1">
        <f t="array" ref="BD1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07" s="11" t="str" cm="1">
        <f t="array" ref="BE1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07" s="150"/>
      <c r="BG107" s="16"/>
      <c r="BH107" s="17">
        <v>2</v>
      </c>
      <c r="BI107" s="17"/>
      <c r="BJ107" s="17" t="s">
        <v>890</v>
      </c>
      <c r="BK107" s="177" t="s">
        <v>891</v>
      </c>
      <c r="BL107" s="16"/>
      <c r="BM107" s="130" t="s">
        <v>445</v>
      </c>
      <c r="BN107" s="130" t="s">
        <v>892</v>
      </c>
      <c r="BO107" s="130" t="s">
        <v>892</v>
      </c>
      <c r="BP107" s="18" t="s">
        <v>679</v>
      </c>
      <c r="BQ107" s="12" t="str">
        <f t="shared" si="10"/>
        <v>Intervalo</v>
      </c>
      <c r="BR107" s="19">
        <f t="shared" si="11"/>
        <v>0.99999999999999911</v>
      </c>
      <c r="BS107" s="19">
        <f t="shared" si="12"/>
        <v>1</v>
      </c>
      <c r="BT107" s="188" t="str">
        <f t="shared" si="13"/>
        <v>OKok</v>
      </c>
    </row>
    <row r="108" spans="1:72" hidden="1">
      <c r="A108" s="47" t="str">
        <f t="shared" si="9"/>
        <v>V4846058</v>
      </c>
      <c r="B108" s="102">
        <v>46058</v>
      </c>
      <c r="C108" s="135">
        <f>IF(BS_CONTROLE[[#This Row],[DATA]]="","",WEEKNUM(BS_CONTROLE[[#This Row],[DATA]]))</f>
        <v>6</v>
      </c>
      <c r="D108" s="104" t="s">
        <v>677</v>
      </c>
      <c r="E108" s="157"/>
      <c r="F108" s="126" t="s">
        <v>687</v>
      </c>
      <c r="G108" s="142" t="str">
        <f>IF(D108="","*",VLOOKUP(F108,BS_ATIVIDADE[],3,FALSE))</f>
        <v>MECANIZAÇÃO - SOCADORA</v>
      </c>
      <c r="H108" s="106" t="s">
        <v>360</v>
      </c>
      <c r="I108" s="106" t="s">
        <v>360</v>
      </c>
      <c r="J108" s="105">
        <v>70</v>
      </c>
      <c r="K108" s="105">
        <v>82.5</v>
      </c>
      <c r="L108" s="105">
        <v>87</v>
      </c>
      <c r="M108" s="105" t="str" cm="1">
        <f t="array" ref="M1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108" s="150" t="str" cm="1">
        <f t="array" ref="N1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108" s="106">
        <v>0.35416666666666669</v>
      </c>
      <c r="P108" s="106">
        <v>8.3333333333333329E-2</v>
      </c>
      <c r="Q108" s="170">
        <v>510</v>
      </c>
      <c r="R108" s="10" t="str">
        <f>IFERROR(_xlfn.XLOOKUP(F108, BS_ATIVIDADE[ATIVIDADE],BS_ATIVIDADE[UNIDADE] ), "*")</f>
        <v>M</v>
      </c>
      <c r="S108" s="128" t="str" cm="1">
        <f t="array" ref="S1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8" s="128" t="str" cm="1">
        <f t="array" ref="T1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08" s="11" t="str" cm="1">
        <f t="array" ref="U1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08" s="151" t="s">
        <v>682</v>
      </c>
      <c r="W108" s="151" t="s">
        <v>688</v>
      </c>
      <c r="X108" s="104" t="s">
        <v>421</v>
      </c>
      <c r="Y108" s="129" t="s">
        <v>424</v>
      </c>
      <c r="Z108" s="104"/>
      <c r="AA108" s="105">
        <v>1</v>
      </c>
      <c r="AB108" s="126" t="s">
        <v>412</v>
      </c>
      <c r="AC108" s="126" t="s">
        <v>679</v>
      </c>
      <c r="AD108" s="107">
        <v>0.29166666666666669</v>
      </c>
      <c r="AE108" s="105">
        <v>6249</v>
      </c>
      <c r="AF108" s="105" t="s">
        <v>679</v>
      </c>
      <c r="AG108" s="105" t="s">
        <v>679</v>
      </c>
      <c r="AH108" s="15"/>
      <c r="AI108" s="126" t="str">
        <f>IF(BS_CONTROLE[[#This Row],[Atividade]]=0, "-", BS_CONTROLE[[#This Row],[Atividade]])</f>
        <v>MECANIZAÇÃO - SOCADORA</v>
      </c>
      <c r="AJ108" s="9" t="str">
        <f>IF(BS_CONTROLE[[#This Row],[Atividade]]=0, "-", BS_CONTROLE[[#This Row],[Atividade]])</f>
        <v>MECANIZAÇÃO - SOCADORA</v>
      </c>
      <c r="AK108" s="31" t="str">
        <f>BS_CONTROLE[[#This Row],[Local - Partida]]</f>
        <v>ZAC2</v>
      </c>
      <c r="AL108" s="31" t="str">
        <f>BS_CONTROLE[[#This Row],[Local - Encerramento]]</f>
        <v>ZAC2</v>
      </c>
      <c r="AM108" s="105" t="str">
        <f>IF(BS_CONTROLE[[#This Row],[Entre - Estações]]=0, "-", BS_CONTROLE[[#This Row],[Entre - Estações]])</f>
        <v>ZAC-ZSW</v>
      </c>
      <c r="AN108" s="105" t="str">
        <f>IF(BS_CONTROLE[[#This Row],[SB]]=0, "-", BS_CONTROLE[[#This Row],[SB]])</f>
        <v>ZACZSW</v>
      </c>
      <c r="AO108" s="105">
        <f>IF(BS_CONTROLE[[#This Row],[SUB]]=0, "-", BS_CONTROLE[[#This Row],[SUB]])</f>
        <v>70</v>
      </c>
      <c r="AP108" s="105">
        <f>BS_CONTROLE[[#This Row],[KM - Inicio]]</f>
        <v>82.5</v>
      </c>
      <c r="AQ108" s="105">
        <f>BS_CONTROLE[[#This Row],[KM - Inicio]]</f>
        <v>82.5</v>
      </c>
      <c r="AR108" s="108">
        <v>8</v>
      </c>
      <c r="AS108" s="108">
        <v>0</v>
      </c>
      <c r="AT108" s="108">
        <v>0</v>
      </c>
      <c r="AU108" s="136"/>
      <c r="AV108" s="136"/>
      <c r="AW108" s="14"/>
      <c r="AX108" s="14"/>
      <c r="AY108" s="162">
        <f t="shared" si="8"/>
        <v>0</v>
      </c>
      <c r="AZ108" s="153"/>
      <c r="BA108" s="109">
        <v>0</v>
      </c>
      <c r="BB108" s="10" t="str">
        <f>IFERROR(_xlfn.XLOOKUP(AI108, BS_ATIVIDADE[ATIVIDADE],BS_ATIVIDADE[UNIDADE] ), "*")</f>
        <v>M</v>
      </c>
      <c r="BC108" s="13" t="str" cm="1">
        <f t="array" ref="BC1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8" s="13" t="str" cm="1">
        <f t="array" ref="BD1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08" s="11" t="str" cm="1">
        <f t="array" ref="BE1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08" s="150"/>
      <c r="BG108" s="16"/>
      <c r="BH108" s="17">
        <v>0</v>
      </c>
      <c r="BI108" s="17"/>
      <c r="BJ108" s="17" t="s">
        <v>893</v>
      </c>
      <c r="BK108" s="18" t="s">
        <v>894</v>
      </c>
      <c r="BL108" s="16"/>
      <c r="BM108" s="130" t="s">
        <v>440</v>
      </c>
      <c r="BN108" s="130" t="s">
        <v>469</v>
      </c>
      <c r="BO108" s="130" t="s">
        <v>530</v>
      </c>
      <c r="BP108" s="18" t="s">
        <v>894</v>
      </c>
      <c r="BQ108" s="12" t="str">
        <f t="shared" si="10"/>
        <v>Produção e Intervalo</v>
      </c>
      <c r="BR108" s="19">
        <f t="shared" si="11"/>
        <v>0</v>
      </c>
      <c r="BS108" s="19">
        <f t="shared" si="12"/>
        <v>0</v>
      </c>
      <c r="BT108" s="188" t="str">
        <f t="shared" si="13"/>
        <v>CCOCirculaçãoIntervaloOportunidade</v>
      </c>
    </row>
    <row r="109" spans="1:72" hidden="1">
      <c r="A109" s="47" t="str">
        <f t="shared" si="9"/>
        <v>W5846058</v>
      </c>
      <c r="B109" s="102">
        <v>46058</v>
      </c>
      <c r="C109" s="135">
        <f>IF(BS_CONTROLE[[#This Row],[DATA]]="","",WEEKNUM(BS_CONTROLE[[#This Row],[DATA]]))</f>
        <v>6</v>
      </c>
      <c r="D109" s="104" t="s">
        <v>712</v>
      </c>
      <c r="E109" s="157"/>
      <c r="F109" s="126" t="s">
        <v>717</v>
      </c>
      <c r="G109" s="142" t="str">
        <f>IF(D109="","*",VLOOKUP(F109,BS_ATIVIDADE[],3,FALSE))</f>
        <v>OUTROS</v>
      </c>
      <c r="H109" s="105">
        <v>106109</v>
      </c>
      <c r="I109" s="105">
        <v>106109</v>
      </c>
      <c r="J109" s="105">
        <v>68</v>
      </c>
      <c r="K109" s="105">
        <v>57</v>
      </c>
      <c r="L109" s="105">
        <v>53</v>
      </c>
      <c r="M109" s="105" t="str" cm="1">
        <f t="array" ref="M1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109" s="150" t="str" cm="1">
        <f t="array" ref="N1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109" s="106">
        <v>0.33333333333333331</v>
      </c>
      <c r="P109" s="106">
        <v>4.1666666666666664E-2</v>
      </c>
      <c r="Q109" s="170">
        <v>100</v>
      </c>
      <c r="R109" s="10" t="str">
        <f>IFERROR(_xlfn.XLOOKUP(F109, BS_ATIVIDADE[ATIVIDADE],BS_ATIVIDADE[UNIDADE] ), "*")</f>
        <v>Nº DE PEÇAS</v>
      </c>
      <c r="S109" s="128" t="str" cm="1">
        <f t="array" ref="S1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09" s="128" t="str" cm="1">
        <f t="array" ref="T1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09" s="11" t="str" cm="1">
        <f t="array" ref="U1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09" s="151" t="s">
        <v>714</v>
      </c>
      <c r="W109" s="151" t="s">
        <v>718</v>
      </c>
      <c r="X109" s="104" t="s">
        <v>421</v>
      </c>
      <c r="Y109" s="129" t="s">
        <v>424</v>
      </c>
      <c r="Z109" s="104"/>
      <c r="AA109" s="105">
        <v>2</v>
      </c>
      <c r="AB109" s="126" t="s">
        <v>423</v>
      </c>
      <c r="AC109" s="126" t="s">
        <v>679</v>
      </c>
      <c r="AD109" s="107">
        <v>0.29166666666666669</v>
      </c>
      <c r="AE109" s="105">
        <v>9341</v>
      </c>
      <c r="AF109" s="105" t="s">
        <v>679</v>
      </c>
      <c r="AG109" s="105" t="s">
        <v>679</v>
      </c>
      <c r="AH109" s="15"/>
      <c r="AI109" s="126" t="str">
        <f>IF(BS_CONTROLE[[#This Row],[Atividade]]=0, "-", BS_CONTROLE[[#This Row],[Atividade]])</f>
        <v>RECOLHIMENTO DE DORMENTE</v>
      </c>
      <c r="AJ109" s="9" t="str">
        <f>IF(BS_CONTROLE[[#This Row],[Atividade]]=0, "-", BS_CONTROLE[[#This Row],[Atividade]])</f>
        <v>RECOLHIMENTO DE DORMENTE</v>
      </c>
      <c r="AK109" s="31">
        <f>BS_CONTROLE[[#This Row],[Local - Partida]]</f>
        <v>106109</v>
      </c>
      <c r="AL109" s="31">
        <f>BS_CONTROLE[[#This Row],[Local - Encerramento]]</f>
        <v>106109</v>
      </c>
      <c r="AM109" s="105" t="str">
        <f>IF(BS_CONTROLE[[#This Row],[Entre - Estações]]=0, "-", BS_CONTROLE[[#This Row],[Entre - Estações]])</f>
        <v>ZBM-ZHO</v>
      </c>
      <c r="AN109" s="105" t="str">
        <f>IF(BS_CONTROLE[[#This Row],[SB]]=0, "-", BS_CONTROLE[[#This Row],[SB]])</f>
        <v>K57ZHO</v>
      </c>
      <c r="AO109" s="105">
        <f>IF(BS_CONTROLE[[#This Row],[SUB]]=0, "-", BS_CONTROLE[[#This Row],[SUB]])</f>
        <v>68</v>
      </c>
      <c r="AP109" s="105">
        <f>BS_CONTROLE[[#This Row],[KM - Inicio]]</f>
        <v>57</v>
      </c>
      <c r="AQ109" s="105">
        <f>BS_CONTROLE[[#This Row],[KM - Inicio]]</f>
        <v>57</v>
      </c>
      <c r="AR109" s="108">
        <v>0.46180555555555558</v>
      </c>
      <c r="AS109" s="108">
        <v>0</v>
      </c>
      <c r="AT109" s="108">
        <v>0</v>
      </c>
      <c r="AU109" s="136"/>
      <c r="AV109" s="136"/>
      <c r="AW109" s="14"/>
      <c r="AX109" s="14"/>
      <c r="AY109" s="162">
        <f t="shared" si="8"/>
        <v>0</v>
      </c>
      <c r="AZ109" s="153"/>
      <c r="BA109" s="109">
        <v>0</v>
      </c>
      <c r="BB109" s="10" t="str">
        <f>IFERROR(_xlfn.XLOOKUP(AI109, BS_ATIVIDADE[ATIVIDADE],BS_ATIVIDADE[UNIDADE] ), "*")</f>
        <v>Nº DE PEÇAS</v>
      </c>
      <c r="BC109" s="13" t="str" cm="1">
        <f t="array" ref="BC1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09" s="13" t="str" cm="1">
        <f t="array" ref="BD1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09" s="11" t="str" cm="1">
        <f t="array" ref="BE1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09" s="150"/>
      <c r="BG109" s="16"/>
      <c r="BH109" s="17">
        <v>0</v>
      </c>
      <c r="BI109" s="17"/>
      <c r="BJ109" s="17" t="s">
        <v>895</v>
      </c>
      <c r="BK109" s="18" t="s">
        <v>894</v>
      </c>
      <c r="BL109" s="16"/>
      <c r="BM109" s="130" t="s">
        <v>440</v>
      </c>
      <c r="BN109" s="130" t="s">
        <v>469</v>
      </c>
      <c r="BO109" s="130" t="s">
        <v>530</v>
      </c>
      <c r="BP109" s="18" t="s">
        <v>894</v>
      </c>
      <c r="BQ109" s="12" t="str">
        <f t="shared" si="10"/>
        <v>Produção e Intervalo</v>
      </c>
      <c r="BR109" s="19">
        <f t="shared" si="11"/>
        <v>0</v>
      </c>
      <c r="BS109" s="19">
        <f t="shared" si="12"/>
        <v>0</v>
      </c>
      <c r="BT109" s="188" t="str">
        <f t="shared" si="13"/>
        <v>CCOCirculaçãoIntervaloOportunidade</v>
      </c>
    </row>
    <row r="110" spans="1:72" hidden="1">
      <c r="A110" s="47" t="str">
        <f t="shared" si="9"/>
        <v/>
      </c>
      <c r="B110" s="102"/>
      <c r="C110" s="135" t="str">
        <f>IF(BS_CONTROLE[[#This Row],[DATA]]="","",WEEKNUM(BS_CONTROLE[[#This Row],[DATA]]))</f>
        <v/>
      </c>
      <c r="D110" s="104"/>
      <c r="E110" s="157">
        <v>104</v>
      </c>
      <c r="F110" s="126"/>
      <c r="G110" s="142" t="str">
        <f>IF(D110="","*",VLOOKUP(F110,BS_ATIVIDADE[],3,FALSE))</f>
        <v>*</v>
      </c>
      <c r="H110" s="106"/>
      <c r="I110" s="106"/>
      <c r="J110" s="105"/>
      <c r="K110" s="105"/>
      <c r="L110" s="105"/>
      <c r="M110" s="127" t="str" cm="1">
        <f t="array" ref="M1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10" s="127" t="str" cm="1">
        <f t="array" ref="N1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10" s="106"/>
      <c r="P110" s="106"/>
      <c r="Q110" s="105"/>
      <c r="R110" s="10" t="str">
        <f>IFERROR(_xlfn.XLOOKUP(F110, BS_ATIVIDADE[ATIVIDADE],BS_ATIVIDADE[UNIDADE] ), "*")</f>
        <v>*</v>
      </c>
      <c r="S110" s="128" t="str" cm="1">
        <f t="array" ref="S1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10" s="128" t="str" cm="1">
        <f t="array" ref="T1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10" s="11" t="str" cm="1">
        <f t="array" ref="U1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10" s="105"/>
      <c r="W110" s="151"/>
      <c r="X110" s="104"/>
      <c r="Y110" s="129"/>
      <c r="Z110" s="104"/>
      <c r="AA110" s="105"/>
      <c r="AB110" s="103"/>
      <c r="AC110" s="152"/>
      <c r="AD110" s="107"/>
      <c r="AE110" s="105"/>
      <c r="AF110" s="105"/>
      <c r="AG110" s="105"/>
      <c r="AH110" s="15"/>
      <c r="AI110" s="126" t="str">
        <f>IF(BS_CONTROLE[[#This Row],[Atividade]]=0, "-", BS_CONTROLE[[#This Row],[Atividade]])</f>
        <v>-</v>
      </c>
      <c r="AJ110" s="9" t="str">
        <f>IF(BS_CONTROLE[[#This Row],[Atividade]]=0, "-", BS_CONTROLE[[#This Row],[Atividade]])</f>
        <v>-</v>
      </c>
      <c r="AK110" s="31">
        <f>BS_CONTROLE[[#This Row],[Local - Partida]]</f>
        <v>0</v>
      </c>
      <c r="AL110" s="31">
        <f>BS_CONTROLE[[#This Row],[Local - Encerramento]]</f>
        <v>0</v>
      </c>
      <c r="AM110" s="105" t="str">
        <f>IF(BS_CONTROLE[[#This Row],[Entre - Estações]]=0, "-", BS_CONTROLE[[#This Row],[Entre - Estações]])</f>
        <v>-</v>
      </c>
      <c r="AN110" s="105" t="str">
        <f>IF(BS_CONTROLE[[#This Row],[SB]]=0, "-", BS_CONTROLE[[#This Row],[SB]])</f>
        <v>-</v>
      </c>
      <c r="AO110" s="105" t="str">
        <f>IF(BS_CONTROLE[[#This Row],[SUB]]=0, "-", BS_CONTROLE[[#This Row],[SUB]])</f>
        <v>-</v>
      </c>
      <c r="AP110" s="105">
        <f>BS_CONTROLE[[#This Row],[KM - Inicio]]</f>
        <v>0</v>
      </c>
      <c r="AQ110" s="105">
        <f>BS_CONTROLE[[#This Row],[KM - Inicio]]</f>
        <v>0</v>
      </c>
      <c r="AR110" s="108"/>
      <c r="AS110" s="108"/>
      <c r="AT110" s="108"/>
      <c r="AU110" s="136"/>
      <c r="AV110" s="136"/>
      <c r="AW110" s="14"/>
      <c r="AX110" s="14"/>
      <c r="AY110" s="162" t="str">
        <f t="shared" si="8"/>
        <v>*</v>
      </c>
      <c r="AZ110" s="153"/>
      <c r="BA110" s="109"/>
      <c r="BB110" s="10" t="str">
        <f>IFERROR(_xlfn.XLOOKUP(AI110, BS_ATIVIDADE[ATIVIDADE],BS_ATIVIDADE[UNIDADE] ), "*")</f>
        <v>*</v>
      </c>
      <c r="BC110" s="13" t="str" cm="1">
        <f t="array" ref="BC1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10" s="13" t="str" cm="1">
        <f t="array" ref="BD1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10" s="11" t="str" cm="1">
        <f t="array" ref="BE1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10" s="150"/>
      <c r="BG110" s="16"/>
      <c r="BH110" s="17"/>
      <c r="BI110" s="17"/>
      <c r="BJ110" s="17"/>
      <c r="BK110" s="18"/>
      <c r="BL110" s="16"/>
      <c r="BM110" s="130"/>
      <c r="BN110" s="130"/>
      <c r="BO110" s="130"/>
      <c r="BP110" s="18"/>
      <c r="BQ110" s="12" t="str">
        <f t="shared" si="10"/>
        <v>Aderente</v>
      </c>
      <c r="BR110" s="19" t="str">
        <f t="shared" si="11"/>
        <v>*</v>
      </c>
      <c r="BS110" s="19" t="str">
        <f t="shared" si="12"/>
        <v>*</v>
      </c>
      <c r="BT110" s="188" t="str">
        <f t="shared" si="13"/>
        <v/>
      </c>
    </row>
    <row r="111" spans="1:72" hidden="1">
      <c r="A111" s="47" t="str">
        <f t="shared" si="9"/>
        <v>V4246058</v>
      </c>
      <c r="B111" s="102">
        <v>46058</v>
      </c>
      <c r="C111" s="135">
        <f>IF(BS_CONTROLE[[#This Row],[DATA]]="","",WEEKNUM(BS_CONTROLE[[#This Row],[DATA]]))</f>
        <v>6</v>
      </c>
      <c r="D111" s="169" t="s">
        <v>686</v>
      </c>
      <c r="E111" s="157"/>
      <c r="F111" s="126" t="s">
        <v>687</v>
      </c>
      <c r="G111" s="142" t="str">
        <f>IF(D111="","*",VLOOKUP(F111,BS_ATIVIDADE[],3,FALSE))</f>
        <v>MECANIZAÇÃO - SOCADORA</v>
      </c>
      <c r="H111" s="105" t="s">
        <v>104</v>
      </c>
      <c r="I111" s="105" t="s">
        <v>104</v>
      </c>
      <c r="J111" s="105">
        <v>56</v>
      </c>
      <c r="K111" s="105">
        <v>208</v>
      </c>
      <c r="L111" s="105">
        <v>206</v>
      </c>
      <c r="M111" s="105" t="str" cm="1">
        <f t="array" ref="M1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11" s="150" t="str" cm="1">
        <f t="array" ref="N1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111" s="106">
        <v>0.35416666666666669</v>
      </c>
      <c r="P111" s="106">
        <v>8.3333333333333329E-2</v>
      </c>
      <c r="Q111" s="170">
        <v>400</v>
      </c>
      <c r="R111" s="10" t="str">
        <f>IFERROR(_xlfn.XLOOKUP(F111, BS_ATIVIDADE[ATIVIDADE],BS_ATIVIDADE[UNIDADE] ), "*")</f>
        <v>M</v>
      </c>
      <c r="S111" s="128" t="str" cm="1">
        <f t="array" ref="S1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1" s="128" t="str" cm="1">
        <f t="array" ref="T1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11" s="11" t="str" cm="1">
        <f t="array" ref="U1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11" s="151" t="s">
        <v>682</v>
      </c>
      <c r="W111" s="151" t="s">
        <v>688</v>
      </c>
      <c r="X111" s="104" t="s">
        <v>421</v>
      </c>
      <c r="Y111" s="129" t="s">
        <v>424</v>
      </c>
      <c r="Z111" s="104"/>
      <c r="AA111" s="105">
        <v>1</v>
      </c>
      <c r="AB111" s="103" t="s">
        <v>412</v>
      </c>
      <c r="AC111" s="152"/>
      <c r="AD111" s="107">
        <v>0.33333333333333331</v>
      </c>
      <c r="AE111" s="105" t="s">
        <v>679</v>
      </c>
      <c r="AF111" s="105" t="s">
        <v>679</v>
      </c>
      <c r="AG111" s="105" t="s">
        <v>679</v>
      </c>
      <c r="AH111" s="15"/>
      <c r="AI111" s="126" t="str">
        <f>IF(BS_CONTROLE[[#This Row],[Atividade]]=0, "-", BS_CONTROLE[[#This Row],[Atividade]])</f>
        <v>MECANIZAÇÃO - SOCADORA</v>
      </c>
      <c r="AJ111" s="9" t="str">
        <f>IF(BS_CONTROLE[[#This Row],[Atividade]]=0, "-", BS_CONTROLE[[#This Row],[Atividade]])</f>
        <v>MECANIZAÇÃO - SOCADORA</v>
      </c>
      <c r="AK111" s="31" t="str">
        <f>BS_CONTROLE[[#This Row],[Local - Partida]]</f>
        <v>ZYU1</v>
      </c>
      <c r="AL111" s="31" t="str">
        <f>BS_CONTROLE[[#This Row],[Local - Encerramento]]</f>
        <v>ZYU1</v>
      </c>
      <c r="AM111" s="105" t="str">
        <f>IF(BS_CONTROLE[[#This Row],[Entre - Estações]]=0, "-", BS_CONTROLE[[#This Row],[Entre - Estações]])</f>
        <v>ZYU-ZST</v>
      </c>
      <c r="AN111" s="105" t="str">
        <f>IF(BS_CONTROLE[[#This Row],[SB]]=0, "-", BS_CONTROLE[[#This Row],[SB]])</f>
        <v>206ZST</v>
      </c>
      <c r="AO111" s="105">
        <f>IF(BS_CONTROLE[[#This Row],[SUB]]=0, "-", BS_CONTROLE[[#This Row],[SUB]])</f>
        <v>56</v>
      </c>
      <c r="AP111" s="105">
        <f>BS_CONTROLE[[#This Row],[KM - Inicio]]</f>
        <v>208</v>
      </c>
      <c r="AQ111" s="105">
        <f>BS_CONTROLE[[#This Row],[KM - Inicio]]</f>
        <v>208</v>
      </c>
      <c r="AR111" s="108">
        <v>0.32430555555555557</v>
      </c>
      <c r="AS111" s="108">
        <v>0.70833333333333337</v>
      </c>
      <c r="AT111" s="108">
        <v>0.81180555555555556</v>
      </c>
      <c r="AU111" s="136"/>
      <c r="AV111" s="136"/>
      <c r="AW111" s="14"/>
      <c r="AX111" s="14"/>
      <c r="AY111" s="162">
        <f t="shared" si="8"/>
        <v>0.10347222222222219</v>
      </c>
      <c r="AZ111" s="153"/>
      <c r="BA111" s="175">
        <v>344</v>
      </c>
      <c r="BB111" s="10" t="str">
        <f>IFERROR(_xlfn.XLOOKUP(AI111, BS_ATIVIDADE[ATIVIDADE],BS_ATIVIDADE[UNIDADE] ), "*")</f>
        <v>M</v>
      </c>
      <c r="BC111" s="13" t="str" cm="1">
        <f t="array" ref="BC1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1" s="13" t="str" cm="1">
        <f t="array" ref="BD1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11" s="11" t="str" cm="1">
        <f t="array" ref="BE1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11" s="150"/>
      <c r="BG111" s="16"/>
      <c r="BH111" s="17">
        <v>2</v>
      </c>
      <c r="BI111" s="17"/>
      <c r="BJ111" s="17" t="s">
        <v>896</v>
      </c>
      <c r="BK111" s="18" t="s">
        <v>897</v>
      </c>
      <c r="BL111" s="16"/>
      <c r="BM111" s="130" t="s">
        <v>437</v>
      </c>
      <c r="BN111" s="130" t="s">
        <v>457</v>
      </c>
      <c r="BO111" s="130" t="s">
        <v>562</v>
      </c>
      <c r="BP111" s="18" t="s">
        <v>562</v>
      </c>
      <c r="BQ111" s="12" t="str">
        <f t="shared" si="10"/>
        <v>Produção</v>
      </c>
      <c r="BR111" s="19">
        <f t="shared" si="11"/>
        <v>1.2416666666666663</v>
      </c>
      <c r="BS111" s="19">
        <f t="shared" si="12"/>
        <v>0.86</v>
      </c>
      <c r="BT111" s="188" t="str">
        <f t="shared" si="13"/>
        <v>MecanizaçãoOperação</v>
      </c>
    </row>
    <row r="112" spans="1:72" hidden="1">
      <c r="A112" s="47" t="str">
        <f t="shared" si="9"/>
        <v>EDSON (TP-780)46058</v>
      </c>
      <c r="B112" s="102">
        <v>46058</v>
      </c>
      <c r="C112" s="135">
        <f>IF(BS_CONTROLE[[#This Row],[DATA]]="","",WEEKNUM(BS_CONTROLE[[#This Row],[DATA]]))</f>
        <v>6</v>
      </c>
      <c r="D112" s="169" t="s">
        <v>720</v>
      </c>
      <c r="E112" s="157"/>
      <c r="F112" s="126" t="s">
        <v>721</v>
      </c>
      <c r="G112" s="142" t="str">
        <f>IF(D112="","*",VLOOKUP(F112,BS_ATIVIDADE[],3,FALSE))</f>
        <v>DORMENTE - SUBSTITUIÇÂO</v>
      </c>
      <c r="H112" s="105" t="s">
        <v>679</v>
      </c>
      <c r="I112" s="105" t="s">
        <v>679</v>
      </c>
      <c r="J112" s="105">
        <v>56</v>
      </c>
      <c r="K112" s="105">
        <v>205</v>
      </c>
      <c r="L112" s="105" t="s">
        <v>679</v>
      </c>
      <c r="M112" s="105" t="str" cm="1">
        <f t="array" ref="M1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12" s="150" t="str" cm="1">
        <f t="array" ref="N1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12" s="106">
        <v>0.375</v>
      </c>
      <c r="P112" s="106">
        <v>8.3333333333333329E-2</v>
      </c>
      <c r="Q112" s="170">
        <v>40</v>
      </c>
      <c r="R112" s="10" t="str">
        <f>IFERROR(_xlfn.XLOOKUP(F112, BS_ATIVIDADE[ATIVIDADE],BS_ATIVIDADE[UNIDADE] ), "*")</f>
        <v>Nº DE DORMENTES</v>
      </c>
      <c r="S112" s="128" t="str" cm="1">
        <f t="array" ref="S1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2" s="128" t="str" cm="1">
        <f t="array" ref="T1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12" s="11" t="str" cm="1">
        <f t="array" ref="U1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12" s="105" t="s">
        <v>722</v>
      </c>
      <c r="W112" s="151" t="s">
        <v>799</v>
      </c>
      <c r="X112" s="104" t="s">
        <v>421</v>
      </c>
      <c r="Y112" s="129" t="s">
        <v>424</v>
      </c>
      <c r="Z112" s="104"/>
      <c r="AA112" s="105" t="s">
        <v>679</v>
      </c>
      <c r="AB112" s="103"/>
      <c r="AC112" s="152"/>
      <c r="AD112" s="107"/>
      <c r="AE112" s="105"/>
      <c r="AF112" s="105"/>
      <c r="AG112" s="105"/>
      <c r="AH112" s="15"/>
      <c r="AI112" s="126" t="str">
        <f>IF(BS_CONTROLE[[#This Row],[Atividade]]=0, "-", BS_CONTROLE[[#This Row],[Atividade]])</f>
        <v>PDM - SUBSTITUIÇÃO - DORMENTE</v>
      </c>
      <c r="AJ112" s="9" t="str">
        <f>IF(BS_CONTROLE[[#This Row],[Atividade]]=0, "-", BS_CONTROLE[[#This Row],[Atividade]])</f>
        <v>PDM - SUBSTITUIÇÃO - DORMENTE</v>
      </c>
      <c r="AK112" s="31" t="str">
        <f>BS_CONTROLE[[#This Row],[Local - Partida]]</f>
        <v>-</v>
      </c>
      <c r="AL112" s="31" t="str">
        <f>BS_CONTROLE[[#This Row],[Local - Encerramento]]</f>
        <v>-</v>
      </c>
      <c r="AM112" s="105" t="str">
        <f>IF(BS_CONTROLE[[#This Row],[Entre - Estações]]=0, "-", BS_CONTROLE[[#This Row],[Entre - Estações]])</f>
        <v>ZYU-ZST</v>
      </c>
      <c r="AN112" s="105" t="str">
        <f>IF(BS_CONTROLE[[#This Row],[SB]]=0, "-", BS_CONTROLE[[#This Row],[SB]])</f>
        <v>ZYU206</v>
      </c>
      <c r="AO112" s="105">
        <f>IF(BS_CONTROLE[[#This Row],[SUB]]=0, "-", BS_CONTROLE[[#This Row],[SUB]])</f>
        <v>56</v>
      </c>
      <c r="AP112" s="105">
        <f>BS_CONTROLE[[#This Row],[KM - Inicio]]</f>
        <v>205</v>
      </c>
      <c r="AQ112" s="105">
        <f>BS_CONTROLE[[#This Row],[KM - Inicio]]</f>
        <v>205</v>
      </c>
      <c r="AR112" s="176">
        <v>0</v>
      </c>
      <c r="AS112" s="176">
        <v>0</v>
      </c>
      <c r="AT112" s="176">
        <v>0</v>
      </c>
      <c r="AU112" s="136"/>
      <c r="AV112" s="136"/>
      <c r="AW112" s="14"/>
      <c r="AX112" s="14"/>
      <c r="AY112" s="162">
        <f t="shared" si="8"/>
        <v>0</v>
      </c>
      <c r="AZ112" s="153"/>
      <c r="BA112" s="175">
        <v>0</v>
      </c>
      <c r="BB112" s="10" t="str">
        <f>IFERROR(_xlfn.XLOOKUP(AI112, BS_ATIVIDADE[ATIVIDADE],BS_ATIVIDADE[UNIDADE] ), "*")</f>
        <v>Nº DE DORMENTES</v>
      </c>
      <c r="BC112" s="13" t="str" cm="1">
        <f t="array" ref="BC1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2" s="13" t="str" cm="1">
        <f t="array" ref="BD1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12" s="11" t="str" cm="1">
        <f t="array" ref="BE1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12" s="150"/>
      <c r="BG112" s="16"/>
      <c r="BH112" s="17">
        <v>0</v>
      </c>
      <c r="BI112" s="17"/>
      <c r="BJ112" s="17" t="s">
        <v>898</v>
      </c>
      <c r="BK112" s="177" t="s">
        <v>899</v>
      </c>
      <c r="BL112" s="16"/>
      <c r="BM112" s="130" t="s">
        <v>451</v>
      </c>
      <c r="BN112" s="130" t="s">
        <v>451</v>
      </c>
      <c r="BO112" s="130" t="s">
        <v>451</v>
      </c>
      <c r="BP112" s="18" t="s">
        <v>899</v>
      </c>
      <c r="BQ112" s="12" t="str">
        <f t="shared" si="10"/>
        <v>Produção e Intervalo</v>
      </c>
      <c r="BR112" s="19">
        <f t="shared" si="11"/>
        <v>0</v>
      </c>
      <c r="BS112" s="19">
        <f t="shared" si="12"/>
        <v>0</v>
      </c>
      <c r="BT112" s="188" t="str">
        <f t="shared" si="13"/>
        <v>SemOportunidadeSemOportunidade</v>
      </c>
    </row>
    <row r="113" spans="1:72" hidden="1">
      <c r="A113" s="47" t="str">
        <f t="shared" si="9"/>
        <v>ROGÉRIO (TP-730)46058</v>
      </c>
      <c r="B113" s="102">
        <v>46058</v>
      </c>
      <c r="C113" s="135">
        <f>IF(BS_CONTROLE[[#This Row],[DATA]]="","",WEEKNUM(BS_CONTROLE[[#This Row],[DATA]]))</f>
        <v>6</v>
      </c>
      <c r="D113" s="104" t="s">
        <v>857</v>
      </c>
      <c r="E113" s="157">
        <v>81</v>
      </c>
      <c r="F113" s="126" t="s">
        <v>721</v>
      </c>
      <c r="G113" s="142" t="str">
        <f>IF(D113="","*",VLOOKUP(F113,BS_ATIVIDADE[],3,FALSE))</f>
        <v>DORMENTE - SUBSTITUIÇÂO</v>
      </c>
      <c r="H113" s="105" t="s">
        <v>679</v>
      </c>
      <c r="I113" s="105" t="s">
        <v>679</v>
      </c>
      <c r="J113" s="105">
        <v>56</v>
      </c>
      <c r="K113" s="105">
        <v>205</v>
      </c>
      <c r="L113" s="105" t="s">
        <v>679</v>
      </c>
      <c r="M113" s="105" t="str" cm="1">
        <f t="array" ref="M1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13" s="150" t="str" cm="1">
        <f t="array" ref="N1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13" s="106">
        <v>0.375</v>
      </c>
      <c r="P113" s="106">
        <v>8.3333333333333329E-2</v>
      </c>
      <c r="Q113" s="170">
        <v>40</v>
      </c>
      <c r="R113" s="10" t="str">
        <f>IFERROR(_xlfn.XLOOKUP(F113, BS_ATIVIDADE[ATIVIDADE],BS_ATIVIDADE[UNIDADE] ), "*")</f>
        <v>Nº DE DORMENTES</v>
      </c>
      <c r="S113" s="128" t="str" cm="1">
        <f t="array" ref="S1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3" s="128" t="str" cm="1">
        <f t="array" ref="T1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13" s="11" t="str" cm="1">
        <f t="array" ref="U1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13" s="105" t="s">
        <v>858</v>
      </c>
      <c r="W113" s="151" t="s">
        <v>799</v>
      </c>
      <c r="X113" s="104" t="s">
        <v>421</v>
      </c>
      <c r="Y113" s="129" t="s">
        <v>424</v>
      </c>
      <c r="Z113" s="104"/>
      <c r="AA113" s="105" t="s">
        <v>679</v>
      </c>
      <c r="AB113" s="103"/>
      <c r="AC113" s="152"/>
      <c r="AD113" s="107"/>
      <c r="AE113" s="105"/>
      <c r="AF113" s="105"/>
      <c r="AG113" s="105"/>
      <c r="AH113" s="15"/>
      <c r="AI113" s="126" t="str">
        <f>IF(BS_CONTROLE[[#This Row],[Atividade]]=0, "-", BS_CONTROLE[[#This Row],[Atividade]])</f>
        <v>PDM - SUBSTITUIÇÃO - DORMENTE</v>
      </c>
      <c r="AJ113" s="9" t="str">
        <f>IF(BS_CONTROLE[[#This Row],[Atividade]]=0, "-", BS_CONTROLE[[#This Row],[Atividade]])</f>
        <v>PDM - SUBSTITUIÇÃO - DORMENTE</v>
      </c>
      <c r="AK113" s="31" t="str">
        <f>BS_CONTROLE[[#This Row],[Local - Partida]]</f>
        <v>-</v>
      </c>
      <c r="AL113" s="31" t="str">
        <f>BS_CONTROLE[[#This Row],[Local - Encerramento]]</f>
        <v>-</v>
      </c>
      <c r="AM113" s="105" t="str">
        <f>IF(BS_CONTROLE[[#This Row],[Entre - Estações]]=0, "-", BS_CONTROLE[[#This Row],[Entre - Estações]])</f>
        <v>ZYU-ZST</v>
      </c>
      <c r="AN113" s="105" t="str">
        <f>IF(BS_CONTROLE[[#This Row],[SB]]=0, "-", BS_CONTROLE[[#This Row],[SB]])</f>
        <v>ZYU206</v>
      </c>
      <c r="AO113" s="105">
        <f>IF(BS_CONTROLE[[#This Row],[SUB]]=0, "-", BS_CONTROLE[[#This Row],[SUB]])</f>
        <v>56</v>
      </c>
      <c r="AP113" s="105">
        <f>BS_CONTROLE[[#This Row],[KM - Inicio]]</f>
        <v>205</v>
      </c>
      <c r="AQ113" s="105">
        <f>BS_CONTROLE[[#This Row],[KM - Inicio]]</f>
        <v>205</v>
      </c>
      <c r="AR113" s="176">
        <v>0</v>
      </c>
      <c r="AS113" s="176">
        <v>0</v>
      </c>
      <c r="AT113" s="176">
        <v>0</v>
      </c>
      <c r="AU113" s="136"/>
      <c r="AV113" s="136"/>
      <c r="AW113" s="14"/>
      <c r="AX113" s="14"/>
      <c r="AY113" s="162">
        <f t="shared" si="8"/>
        <v>0</v>
      </c>
      <c r="AZ113" s="153"/>
      <c r="BA113" s="175">
        <v>0</v>
      </c>
      <c r="BB113" s="10" t="str">
        <f>IFERROR(_xlfn.XLOOKUP(AI113, BS_ATIVIDADE[ATIVIDADE],BS_ATIVIDADE[UNIDADE] ), "*")</f>
        <v>Nº DE DORMENTES</v>
      </c>
      <c r="BC113" s="13" t="str" cm="1">
        <f t="array" ref="BC1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3" s="13" t="str" cm="1">
        <f t="array" ref="BD1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13" s="11" t="str" cm="1">
        <f t="array" ref="BE1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13" s="150"/>
      <c r="BG113" s="16"/>
      <c r="BH113" s="17">
        <v>0</v>
      </c>
      <c r="BI113" s="17"/>
      <c r="BJ113" s="17" t="s">
        <v>898</v>
      </c>
      <c r="BK113" s="177" t="s">
        <v>899</v>
      </c>
      <c r="BL113" s="16"/>
      <c r="BM113" s="130" t="s">
        <v>451</v>
      </c>
      <c r="BN113" s="130" t="s">
        <v>451</v>
      </c>
      <c r="BO113" s="130" t="s">
        <v>451</v>
      </c>
      <c r="BP113" s="18" t="s">
        <v>899</v>
      </c>
      <c r="BQ113" s="12" t="str">
        <f t="shared" si="10"/>
        <v>Produção e Intervalo</v>
      </c>
      <c r="BR113" s="19">
        <f t="shared" si="11"/>
        <v>0</v>
      </c>
      <c r="BS113" s="19">
        <f t="shared" si="12"/>
        <v>0</v>
      </c>
      <c r="BT113" s="188" t="str">
        <f t="shared" si="13"/>
        <v>SemOportunidadeSemOportunidade</v>
      </c>
    </row>
    <row r="114" spans="1:72" hidden="1">
      <c r="A114" s="47" t="str">
        <f t="shared" si="9"/>
        <v>DANIEL (TP-647)46058</v>
      </c>
      <c r="B114" s="102">
        <v>46058</v>
      </c>
      <c r="C114" s="135">
        <f>IF(BS_CONTROLE[[#This Row],[DATA]]="","",WEEKNUM(BS_CONTROLE[[#This Row],[DATA]]))</f>
        <v>6</v>
      </c>
      <c r="D114" s="104" t="s">
        <v>801</v>
      </c>
      <c r="E114" s="157">
        <v>108</v>
      </c>
      <c r="F114" s="126" t="s">
        <v>696</v>
      </c>
      <c r="G114" s="142" t="str">
        <f>IF(D114="","*",VLOOKUP(F114,BS_ATIVIDADE[],3,FALSE))</f>
        <v>SOLDA</v>
      </c>
      <c r="H114" s="106" t="s">
        <v>679</v>
      </c>
      <c r="I114" s="106" t="s">
        <v>679</v>
      </c>
      <c r="J114" s="105">
        <v>49</v>
      </c>
      <c r="K114" s="105">
        <v>201.5</v>
      </c>
      <c r="L114" s="105">
        <v>202</v>
      </c>
      <c r="M114" s="127" t="str" cm="1">
        <f t="array" ref="M1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114" s="127" t="str" cm="1">
        <f t="array" ref="N1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ZYU1</v>
      </c>
      <c r="O114" s="106">
        <v>0.375</v>
      </c>
      <c r="P114" s="106">
        <v>6.25E-2</v>
      </c>
      <c r="Q114" s="105">
        <v>1</v>
      </c>
      <c r="R114" s="10" t="str">
        <f>IFERROR(_xlfn.XLOOKUP(F114, BS_ATIVIDADE[ATIVIDADE],BS_ATIVIDADE[UNIDADE] ), "*")</f>
        <v>Nº DE SOLDA</v>
      </c>
      <c r="S114" s="128" t="str" cm="1">
        <f t="array" ref="S1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4" s="128" t="str" cm="1">
        <f t="array" ref="T1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14" s="11" t="str" cm="1">
        <f t="array" ref="U1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114" s="105" t="s">
        <v>900</v>
      </c>
      <c r="W114" s="151" t="s">
        <v>700</v>
      </c>
      <c r="X114" s="104" t="s">
        <v>421</v>
      </c>
      <c r="Y114" s="129" t="s">
        <v>424</v>
      </c>
      <c r="Z114" s="104"/>
      <c r="AA114" s="105" t="s">
        <v>679</v>
      </c>
      <c r="AB114" s="103"/>
      <c r="AC114" s="152"/>
      <c r="AD114" s="107"/>
      <c r="AE114" s="105"/>
      <c r="AF114" s="105"/>
      <c r="AG114" s="105"/>
      <c r="AH114" s="15"/>
      <c r="AI114" s="126" t="str">
        <f>IF(BS_CONTROLE[[#This Row],[Atividade]]=0, "-", BS_CONTROLE[[#This Row],[Atividade]])</f>
        <v>PDM - SOLDA</v>
      </c>
      <c r="AJ114" s="9" t="str">
        <f>IF(BS_CONTROLE[[#This Row],[Atividade]]=0, "-", BS_CONTROLE[[#This Row],[Atividade]])</f>
        <v>PDM - SOLDA</v>
      </c>
      <c r="AK114" s="31" t="str">
        <f>BS_CONTROLE[[#This Row],[Local - Partida]]</f>
        <v>-</v>
      </c>
      <c r="AL114" s="31" t="str">
        <f>BS_CONTROLE[[#This Row],[Local - Encerramento]]</f>
        <v>-</v>
      </c>
      <c r="AM114" s="105" t="str">
        <f>IF(BS_CONTROLE[[#This Row],[Entre - Estações]]=0, "-", BS_CONTROLE[[#This Row],[Entre - Estações]])</f>
        <v>ZYU</v>
      </c>
      <c r="AN114" s="105" t="str">
        <f>IF(BS_CONTROLE[[#This Row],[SB]]=0, "-", BS_CONTROLE[[#This Row],[SB]])</f>
        <v>ZYU1</v>
      </c>
      <c r="AO114" s="105">
        <f>IF(BS_CONTROLE[[#This Row],[SUB]]=0, "-", BS_CONTROLE[[#This Row],[SUB]])</f>
        <v>49</v>
      </c>
      <c r="AP114" s="105">
        <f>BS_CONTROLE[[#This Row],[KM - Inicio]]</f>
        <v>201.5</v>
      </c>
      <c r="AQ114" s="105">
        <f>BS_CONTROLE[[#This Row],[KM - Inicio]]</f>
        <v>201.5</v>
      </c>
      <c r="AR114" s="176">
        <v>0</v>
      </c>
      <c r="AS114" s="176">
        <v>0</v>
      </c>
      <c r="AT114" s="176">
        <v>0</v>
      </c>
      <c r="AU114" s="136"/>
      <c r="AV114" s="136"/>
      <c r="AW114" s="14"/>
      <c r="AX114" s="14"/>
      <c r="AY114" s="162">
        <f t="shared" si="8"/>
        <v>0</v>
      </c>
      <c r="AZ114" s="153"/>
      <c r="BA114" s="175">
        <v>0</v>
      </c>
      <c r="BB114" s="10" t="str">
        <f>IFERROR(_xlfn.XLOOKUP(AI114, BS_ATIVIDADE[ATIVIDADE],BS_ATIVIDADE[UNIDADE] ), "*")</f>
        <v>Nº DE SOLDA</v>
      </c>
      <c r="BC114" s="13" t="str" cm="1">
        <f t="array" ref="BC1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4" s="13" t="str" cm="1">
        <f t="array" ref="BD1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14" s="11" t="str" cm="1">
        <f t="array" ref="BE1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114" s="150"/>
      <c r="BG114" s="16"/>
      <c r="BH114" s="17">
        <v>0</v>
      </c>
      <c r="BI114" s="17"/>
      <c r="BJ114" s="17" t="s">
        <v>736</v>
      </c>
      <c r="BK114" s="177" t="s">
        <v>899</v>
      </c>
      <c r="BL114" s="16"/>
      <c r="BM114" s="130" t="s">
        <v>451</v>
      </c>
      <c r="BN114" s="130" t="s">
        <v>451</v>
      </c>
      <c r="BO114" s="130" t="s">
        <v>451</v>
      </c>
      <c r="BP114" s="18" t="s">
        <v>901</v>
      </c>
      <c r="BQ114" s="12" t="str">
        <f t="shared" si="10"/>
        <v>Produção e Intervalo</v>
      </c>
      <c r="BR114" s="19">
        <f t="shared" si="11"/>
        <v>0</v>
      </c>
      <c r="BS114" s="19">
        <f t="shared" si="12"/>
        <v>0</v>
      </c>
      <c r="BT114" s="188" t="str">
        <f t="shared" si="13"/>
        <v>SemOportunidadeSemOportunidade</v>
      </c>
    </row>
    <row r="115" spans="1:72" hidden="1">
      <c r="A115" s="47" t="str">
        <f t="shared" si="9"/>
        <v>W5946058</v>
      </c>
      <c r="B115" s="102">
        <v>46058</v>
      </c>
      <c r="C115" s="135">
        <f>IF(BS_CONTROLE[[#This Row],[DATA]]="","",WEEKNUM(BS_CONTROLE[[#This Row],[DATA]]))</f>
        <v>6</v>
      </c>
      <c r="D115" s="169" t="s">
        <v>726</v>
      </c>
      <c r="E115" s="157"/>
      <c r="F115" s="126" t="s">
        <v>713</v>
      </c>
      <c r="G115" s="142" t="str">
        <f>IF(D115="","*",VLOOKUP(F115,BS_ATIVIDADE[],3,FALSE))</f>
        <v>DORMENTE - DESCARGA</v>
      </c>
      <c r="H115" s="106" t="s">
        <v>104</v>
      </c>
      <c r="I115" s="106" t="s">
        <v>104</v>
      </c>
      <c r="J115" s="105">
        <v>49</v>
      </c>
      <c r="K115" s="105">
        <v>203.57</v>
      </c>
      <c r="L115" s="105">
        <v>198.57</v>
      </c>
      <c r="M115" s="127" t="str" cm="1">
        <f t="array" ref="M1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115" s="127" t="s">
        <v>859</v>
      </c>
      <c r="O115" s="106">
        <v>0.35416666666666669</v>
      </c>
      <c r="P115" s="106">
        <v>6.25E-2</v>
      </c>
      <c r="Q115" s="105">
        <v>415</v>
      </c>
      <c r="R115" s="10" t="str">
        <f>IFERROR(_xlfn.XLOOKUP(F115, BS_ATIVIDADE[ATIVIDADE],BS_ATIVIDADE[UNIDADE] ), "*")</f>
        <v>Nº DE DORMENTES</v>
      </c>
      <c r="S115" s="128" t="str" cm="1">
        <f t="array" ref="S1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5" s="128" t="str" cm="1">
        <f t="array" ref="T1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15" s="11" t="str" cm="1">
        <f t="array" ref="U1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115" s="105" t="s">
        <v>860</v>
      </c>
      <c r="W115" s="151" t="s">
        <v>803</v>
      </c>
      <c r="X115" s="104" t="s">
        <v>421</v>
      </c>
      <c r="Y115" s="129" t="s">
        <v>424</v>
      </c>
      <c r="Z115" s="104"/>
      <c r="AA115" s="105">
        <v>1</v>
      </c>
      <c r="AB115" s="103" t="s">
        <v>412</v>
      </c>
      <c r="AC115" s="152"/>
      <c r="AD115" s="107">
        <v>0.29166666666666669</v>
      </c>
      <c r="AE115" s="105">
        <v>7629</v>
      </c>
      <c r="AF115" s="105" t="s">
        <v>679</v>
      </c>
      <c r="AG115" s="105"/>
      <c r="AH115" s="15"/>
      <c r="AI115" s="126" t="str">
        <f>IF(BS_CONTROLE[[#This Row],[Atividade]]=0, "-", BS_CONTROLE[[#This Row],[Atividade]])</f>
        <v>PDM - DESCARGA - DORMENTE</v>
      </c>
      <c r="AJ115" s="9" t="str">
        <f>IF(BS_CONTROLE[[#This Row],[Atividade]]=0, "-", BS_CONTROLE[[#This Row],[Atividade]])</f>
        <v>PDM - DESCARGA - DORMENTE</v>
      </c>
      <c r="AK115" s="31" t="str">
        <f>BS_CONTROLE[[#This Row],[Local - Partida]]</f>
        <v>ZYU1</v>
      </c>
      <c r="AL115" s="31" t="str">
        <f>BS_CONTROLE[[#This Row],[Local - Encerramento]]</f>
        <v>ZYU1</v>
      </c>
      <c r="AM115" s="105" t="str">
        <f>IF(BS_CONTROLE[[#This Row],[Entre - Estações]]=0, "-", BS_CONTROLE[[#This Row],[Entre - Estações]])</f>
        <v>ZYU</v>
      </c>
      <c r="AN115" s="105" t="str">
        <f>IF(BS_CONTROLE[[#This Row],[SB]]=0, "-", BS_CONTROLE[[#This Row],[SB]])</f>
        <v>ZYU1 / ZFY1981</v>
      </c>
      <c r="AO115" s="105">
        <f>IF(BS_CONTROLE[[#This Row],[SUB]]=0, "-", BS_CONTROLE[[#This Row],[SUB]])</f>
        <v>49</v>
      </c>
      <c r="AP115" s="105">
        <f>BS_CONTROLE[[#This Row],[KM - Inicio]]</f>
        <v>203.57</v>
      </c>
      <c r="AQ115" s="105">
        <f>BS_CONTROLE[[#This Row],[KM - Inicio]]</f>
        <v>203.57</v>
      </c>
      <c r="AR115" s="108">
        <v>0.34097222222222223</v>
      </c>
      <c r="AS115" s="108">
        <v>0</v>
      </c>
      <c r="AT115" s="108">
        <v>0</v>
      </c>
      <c r="AU115" s="136"/>
      <c r="AV115" s="136"/>
      <c r="AW115" s="14"/>
      <c r="AX115" s="14"/>
      <c r="AY115" s="162">
        <f t="shared" si="8"/>
        <v>0</v>
      </c>
      <c r="AZ115" s="153"/>
      <c r="BA115" s="109">
        <v>0</v>
      </c>
      <c r="BB115" s="10" t="str">
        <f>IFERROR(_xlfn.XLOOKUP(AI115, BS_ATIVIDADE[ATIVIDADE],BS_ATIVIDADE[UNIDADE] ), "*")</f>
        <v>Nº DE DORMENTES</v>
      </c>
      <c r="BC115" s="13" t="str" cm="1">
        <f t="array" ref="BC1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5" s="13" t="str" cm="1">
        <f t="array" ref="BD1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15" s="11" t="str" cm="1">
        <f t="array" ref="BE1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115" s="150"/>
      <c r="BG115" s="16"/>
      <c r="BH115" s="17">
        <v>0</v>
      </c>
      <c r="BI115" s="17"/>
      <c r="BJ115" s="17" t="s">
        <v>902</v>
      </c>
      <c r="BK115" s="18" t="s">
        <v>894</v>
      </c>
      <c r="BL115" s="16"/>
      <c r="BM115" s="130" t="s">
        <v>440</v>
      </c>
      <c r="BN115" s="130" t="s">
        <v>469</v>
      </c>
      <c r="BO115" s="130" t="s">
        <v>530</v>
      </c>
      <c r="BP115" s="18" t="s">
        <v>899</v>
      </c>
      <c r="BQ115" s="12" t="str">
        <f t="shared" si="10"/>
        <v>Produção e Intervalo</v>
      </c>
      <c r="BR115" s="19">
        <f t="shared" si="11"/>
        <v>0</v>
      </c>
      <c r="BS115" s="19">
        <f t="shared" si="12"/>
        <v>0</v>
      </c>
      <c r="BT115" s="188" t="str">
        <f t="shared" si="13"/>
        <v>CCOCirculaçãoIntervaloOportunidade</v>
      </c>
    </row>
    <row r="116" spans="1:72" hidden="1">
      <c r="A116" s="47" t="str">
        <f t="shared" si="9"/>
        <v>E1746058</v>
      </c>
      <c r="B116" s="102">
        <v>46058</v>
      </c>
      <c r="C116" s="135">
        <f>IF(BS_CONTROLE[[#This Row],[DATA]]="","",WEEKNUM(BS_CONTROLE[[#This Row],[DATA]]))</f>
        <v>6</v>
      </c>
      <c r="D116" s="104" t="s">
        <v>692</v>
      </c>
      <c r="E116" s="157">
        <v>4</v>
      </c>
      <c r="F116" s="126" t="s">
        <v>693</v>
      </c>
      <c r="G116" s="142" t="str">
        <f>IF(D116="","*",VLOOKUP(F116,BS_ATIVIDADE[],3,FALSE))</f>
        <v>CAMINHÂO - SOLDA</v>
      </c>
      <c r="H116" s="106" t="s">
        <v>201</v>
      </c>
      <c r="I116" s="106" t="s">
        <v>201</v>
      </c>
      <c r="J116" s="105">
        <v>55</v>
      </c>
      <c r="K116" s="105">
        <v>81</v>
      </c>
      <c r="L116" s="105">
        <v>82</v>
      </c>
      <c r="M116" s="127" t="str" cm="1">
        <f t="array" ref="M1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116" s="127" t="str" cm="1">
        <f t="array" ref="N1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116" s="106">
        <v>0.375</v>
      </c>
      <c r="P116" s="106">
        <v>8.3333333333333329E-2</v>
      </c>
      <c r="Q116" s="105">
        <v>3</v>
      </c>
      <c r="R116" s="10" t="str">
        <f>IFERROR(_xlfn.XLOOKUP(F116, BS_ATIVIDADE[ATIVIDADE],BS_ATIVIDADE[UNIDADE] ), "*")</f>
        <v>Nº DE SOLDA</v>
      </c>
      <c r="S116" s="128" t="str" cm="1">
        <f t="array" ref="S1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6" s="128" t="str" cm="1">
        <f t="array" ref="T1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16" s="11" t="str" cm="1">
        <f t="array" ref="U1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16" s="105" t="s">
        <v>742</v>
      </c>
      <c r="W116" s="151" t="s">
        <v>743</v>
      </c>
      <c r="X116" s="104" t="s">
        <v>421</v>
      </c>
      <c r="Y116" s="129" t="s">
        <v>424</v>
      </c>
      <c r="Z116" s="104"/>
      <c r="AA116" s="105">
        <v>1</v>
      </c>
      <c r="AB116" s="103" t="s">
        <v>412</v>
      </c>
      <c r="AC116" s="152"/>
      <c r="AD116" s="107">
        <v>0.33333333333333331</v>
      </c>
      <c r="AE116" s="105">
        <v>6251</v>
      </c>
      <c r="AF116" s="105" t="s">
        <v>679</v>
      </c>
      <c r="AG116" s="105" t="s">
        <v>679</v>
      </c>
      <c r="AH116" s="15"/>
      <c r="AI116" s="126" t="str">
        <f>IF(BS_CONTROLE[[#This Row],[Atividade]]=0, "-", BS_CONTROLE[[#This Row],[Atividade]])</f>
        <v>CAMINHÃO DE SOLDA</v>
      </c>
      <c r="AJ116" s="9" t="str">
        <f>IF(BS_CONTROLE[[#This Row],[Atividade]]=0, "-", BS_CONTROLE[[#This Row],[Atividade]])</f>
        <v>CAMINHÃO DE SOLDA</v>
      </c>
      <c r="AK116" s="31" t="str">
        <f>BS_CONTROLE[[#This Row],[Local - Partida]]</f>
        <v>102ZKW2</v>
      </c>
      <c r="AL116" s="31" t="str">
        <f>BS_CONTROLE[[#This Row],[Local - Encerramento]]</f>
        <v>102ZKW2</v>
      </c>
      <c r="AM116" s="105" t="str">
        <f>IF(BS_CONTROLE[[#This Row],[Entre - Estações]]=0, "-", BS_CONTROLE[[#This Row],[Entre - Estações]])</f>
        <v>ZKE-ZWW</v>
      </c>
      <c r="AN116" s="105" t="str">
        <f>IF(BS_CONTROLE[[#This Row],[SB]]=0, "-", BS_CONTROLE[[#This Row],[SB]])</f>
        <v>K83K802</v>
      </c>
      <c r="AO116" s="105">
        <f>IF(BS_CONTROLE[[#This Row],[SUB]]=0, "-", BS_CONTROLE[[#This Row],[SUB]])</f>
        <v>55</v>
      </c>
      <c r="AP116" s="105">
        <f>BS_CONTROLE[[#This Row],[KM - Inicio]]</f>
        <v>81</v>
      </c>
      <c r="AQ116" s="105">
        <f>BS_CONTROLE[[#This Row],[KM - Inicio]]</f>
        <v>81</v>
      </c>
      <c r="AR116" s="108">
        <v>0.36249999999999999</v>
      </c>
      <c r="AS116" s="108">
        <v>0.45833333333333331</v>
      </c>
      <c r="AT116" s="108">
        <v>0.54166666666666663</v>
      </c>
      <c r="AU116" s="136"/>
      <c r="AV116" s="136"/>
      <c r="AW116" s="14"/>
      <c r="AX116" s="14"/>
      <c r="AY116" s="162">
        <f t="shared" si="8"/>
        <v>8.3333333333333315E-2</v>
      </c>
      <c r="AZ116" s="153"/>
      <c r="BA116" s="109">
        <v>3</v>
      </c>
      <c r="BB116" s="10" t="str">
        <f>IFERROR(_xlfn.XLOOKUP(AI116, BS_ATIVIDADE[ATIVIDADE],BS_ATIVIDADE[UNIDADE] ), "*")</f>
        <v>Nº DE SOLDA</v>
      </c>
      <c r="BC116" s="13" t="str" cm="1">
        <f t="array" ref="BC1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6" s="13" t="str" cm="1">
        <f t="array" ref="BD1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16" s="11" t="str" cm="1">
        <f t="array" ref="BE1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16" s="150"/>
      <c r="BG116" s="16"/>
      <c r="BH116" s="17">
        <v>2</v>
      </c>
      <c r="BI116" s="17"/>
      <c r="BJ116" s="17" t="s">
        <v>796</v>
      </c>
      <c r="BK116" s="18" t="s">
        <v>903</v>
      </c>
      <c r="BL116" s="16"/>
      <c r="BM116" s="130" t="s">
        <v>445</v>
      </c>
      <c r="BN116" s="130" t="s">
        <v>445</v>
      </c>
      <c r="BO116" s="130" t="s">
        <v>445</v>
      </c>
      <c r="BP116" s="18"/>
      <c r="BQ116" s="12" t="str">
        <f t="shared" si="10"/>
        <v>Aderente</v>
      </c>
      <c r="BR116" s="19">
        <f t="shared" si="11"/>
        <v>0.99999999999999978</v>
      </c>
      <c r="BS116" s="19">
        <f t="shared" si="12"/>
        <v>1</v>
      </c>
      <c r="BT116" s="188" t="str">
        <f t="shared" si="13"/>
        <v>OKOK</v>
      </c>
    </row>
    <row r="117" spans="1:72" hidden="1">
      <c r="A117" s="47" t="str">
        <f t="shared" si="9"/>
        <v>V89</v>
      </c>
      <c r="B117" s="102"/>
      <c r="C117" s="135" t="str">
        <f>IF(BS_CONTROLE[[#This Row],[DATA]]="","",WEEKNUM(BS_CONTROLE[[#This Row],[DATA]]))</f>
        <v/>
      </c>
      <c r="D117" s="169" t="s">
        <v>746</v>
      </c>
      <c r="E117" s="157"/>
      <c r="F117" s="126" t="s">
        <v>687</v>
      </c>
      <c r="G117" s="142" t="str">
        <f>IF(D117="","*",VLOOKUP(F117,BS_ATIVIDADE[],3,FALSE))</f>
        <v>MECANIZAÇÃO - SOCADORA</v>
      </c>
      <c r="H117" s="105" t="s">
        <v>201</v>
      </c>
      <c r="I117" s="105" t="s">
        <v>201</v>
      </c>
      <c r="J117" s="105">
        <v>48</v>
      </c>
      <c r="K117" s="105">
        <v>92.745000000000005</v>
      </c>
      <c r="L117" s="105">
        <v>93.587000000000003</v>
      </c>
      <c r="M117" s="105" t="str" cm="1">
        <f t="array" ref="M1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17" s="150" t="str" cm="1">
        <f t="array" ref="N1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117" s="106">
        <v>0.375</v>
      </c>
      <c r="P117" s="106">
        <v>8.3333333333333329E-2</v>
      </c>
      <c r="Q117" s="170">
        <v>480</v>
      </c>
      <c r="R117" s="10" t="str">
        <f>IFERROR(_xlfn.XLOOKUP(F117, BS_ATIVIDADE[ATIVIDADE],BS_ATIVIDADE[UNIDADE] ), "*")</f>
        <v>M</v>
      </c>
      <c r="S117" s="128" t="str" cm="1">
        <f t="array" ref="S1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7" s="128" t="str" cm="1">
        <f t="array" ref="T1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17" s="11" t="str" cm="1">
        <f t="array" ref="U1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17" s="151" t="s">
        <v>709</v>
      </c>
      <c r="W117" s="151" t="s">
        <v>688</v>
      </c>
      <c r="X117" s="104" t="s">
        <v>421</v>
      </c>
      <c r="Y117" s="129"/>
      <c r="Z117" s="104"/>
      <c r="AA117" s="105">
        <v>1</v>
      </c>
      <c r="AB117" s="103" t="s">
        <v>412</v>
      </c>
      <c r="AC117" s="126"/>
      <c r="AD117" s="107">
        <v>0.35416666666666669</v>
      </c>
      <c r="AE117" s="105" t="s">
        <v>679</v>
      </c>
      <c r="AF117" s="105"/>
      <c r="AG117" s="105"/>
      <c r="AH117" s="15"/>
      <c r="AI117" s="126" t="str">
        <f>IF(BS_CONTROLE[[#This Row],[Atividade]]=0, "-", BS_CONTROLE[[#This Row],[Atividade]])</f>
        <v>MECANIZAÇÃO - SOCADORA</v>
      </c>
      <c r="AJ117" s="9" t="str">
        <f>IF(BS_CONTROLE[[#This Row],[Atividade]]=0, "-", BS_CONTROLE[[#This Row],[Atividade]])</f>
        <v>MECANIZAÇÃO - SOCADORA</v>
      </c>
      <c r="AK117" s="31" t="str">
        <f>BS_CONTROLE[[#This Row],[Local - Partida]]</f>
        <v>102ZKW2</v>
      </c>
      <c r="AL117" s="31" t="str">
        <f>BS_CONTROLE[[#This Row],[Local - Encerramento]]</f>
        <v>102ZKW2</v>
      </c>
      <c r="AM117" s="105" t="str">
        <f>IF(BS_CONTROLE[[#This Row],[Entre - Estações]]=0, "-", BS_CONTROLE[[#This Row],[Entre - Estações]])</f>
        <v>ZWW-ZKW</v>
      </c>
      <c r="AN117" s="105" t="str">
        <f>IF(BS_CONTROLE[[#This Row],[SB]]=0, "-", BS_CONTROLE[[#This Row],[SB]])</f>
        <v>K93K911</v>
      </c>
      <c r="AO117" s="105">
        <f>IF(BS_CONTROLE[[#This Row],[SUB]]=0, "-", BS_CONTROLE[[#This Row],[SUB]])</f>
        <v>48</v>
      </c>
      <c r="AP117" s="105">
        <f>BS_CONTROLE[[#This Row],[KM - Inicio]]</f>
        <v>92.745000000000005</v>
      </c>
      <c r="AQ117" s="105">
        <f>BS_CONTROLE[[#This Row],[KM - Inicio]]</f>
        <v>92.745000000000005</v>
      </c>
      <c r="AR117" s="108"/>
      <c r="AS117" s="108"/>
      <c r="AT117" s="108"/>
      <c r="AU117" s="136"/>
      <c r="AV117" s="136"/>
      <c r="AW117" s="14"/>
      <c r="AX117" s="14"/>
      <c r="AY117" s="162">
        <f t="shared" si="8"/>
        <v>0</v>
      </c>
      <c r="AZ117" s="153"/>
      <c r="BA117" s="109"/>
      <c r="BB117" s="10" t="str">
        <f>IFERROR(_xlfn.XLOOKUP(AI117, BS_ATIVIDADE[ATIVIDADE],BS_ATIVIDADE[UNIDADE] ), "*")</f>
        <v>M</v>
      </c>
      <c r="BC117" s="13" t="str" cm="1">
        <f t="array" ref="BC1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7" s="13" t="str" cm="1">
        <f t="array" ref="BD1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17" s="11" t="str" cm="1">
        <f t="array" ref="BE1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17" s="150"/>
      <c r="BG117" s="16"/>
      <c r="BH117" s="17"/>
      <c r="BI117" s="17"/>
      <c r="BJ117" s="17"/>
      <c r="BK117" s="18"/>
      <c r="BL117" s="16"/>
      <c r="BM117" s="130"/>
      <c r="BN117" s="130"/>
      <c r="BO117" s="130"/>
      <c r="BP117" s="18"/>
      <c r="BQ117" s="12" t="str">
        <f t="shared" si="10"/>
        <v>Aderente</v>
      </c>
      <c r="BR117" s="19" t="str">
        <f t="shared" si="11"/>
        <v>*</v>
      </c>
      <c r="BS117" s="19" t="str">
        <f t="shared" si="12"/>
        <v>*</v>
      </c>
      <c r="BT117" s="188" t="str">
        <f t="shared" si="13"/>
        <v/>
      </c>
    </row>
    <row r="118" spans="1:72" hidden="1">
      <c r="A118" s="47" t="str">
        <f t="shared" si="9"/>
        <v>E42</v>
      </c>
      <c r="B118" s="102"/>
      <c r="C118" s="135" t="str">
        <f>IF(BS_CONTROLE[[#This Row],[DATA]]="","",WEEKNUM(BS_CONTROLE[[#This Row],[DATA]]))</f>
        <v/>
      </c>
      <c r="D118" s="169" t="s">
        <v>749</v>
      </c>
      <c r="E118" s="157"/>
      <c r="F118" s="126" t="s">
        <v>678</v>
      </c>
      <c r="G118" s="142" t="str">
        <f>IF(D118="","*",VLOOKUP(F118,BS_ATIVIDADE[],3,FALSE))</f>
        <v>OUTROS</v>
      </c>
      <c r="H118" s="106" t="s">
        <v>201</v>
      </c>
      <c r="I118" s="106" t="s">
        <v>751</v>
      </c>
      <c r="J118" s="105">
        <v>55</v>
      </c>
      <c r="K118" s="105">
        <v>102</v>
      </c>
      <c r="L118" s="105" t="s">
        <v>679</v>
      </c>
      <c r="M118" s="105" t="s">
        <v>864</v>
      </c>
      <c r="N118" s="150" t="s">
        <v>865</v>
      </c>
      <c r="O118" s="106">
        <v>0.39583333333333331</v>
      </c>
      <c r="P118" s="106">
        <v>4.1666666666666664E-2</v>
      </c>
      <c r="Q118" s="170">
        <v>1</v>
      </c>
      <c r="R118" s="10" t="str">
        <f>IFERROR(_xlfn.XLOOKUP(F118, BS_ATIVIDADE[ATIVIDADE],BS_ATIVIDADE[UNIDADE] ), "*")</f>
        <v>BINÁRIO</v>
      </c>
      <c r="S118" s="128" t="str" cm="1">
        <f t="array" ref="S1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8" s="128" t="str" cm="1">
        <f t="array" ref="T1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18" s="11" t="str" cm="1">
        <f t="array" ref="U1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18" s="151" t="s">
        <v>866</v>
      </c>
      <c r="W118" s="151" t="s">
        <v>683</v>
      </c>
      <c r="X118" s="104" t="s">
        <v>421</v>
      </c>
      <c r="Y118" s="129"/>
      <c r="Z118" s="104"/>
      <c r="AA118" s="105">
        <v>2</v>
      </c>
      <c r="AB118" s="126" t="s">
        <v>423</v>
      </c>
      <c r="AC118" s="126" t="s">
        <v>419</v>
      </c>
      <c r="AD118" s="107">
        <v>0.33333333333333331</v>
      </c>
      <c r="AE118" s="105" t="s">
        <v>679</v>
      </c>
      <c r="AF118" s="105"/>
      <c r="AG118" s="105"/>
      <c r="AH118" s="15"/>
      <c r="AI118" s="126" t="str">
        <f>IF(BS_CONTROLE[[#This Row],[Atividade]]=0, "-", BS_CONTROLE[[#This Row],[Atividade]])</f>
        <v>DESLOCAMENTO</v>
      </c>
      <c r="AJ118" s="9" t="str">
        <f>IF(BS_CONTROLE[[#This Row],[Atividade]]=0, "-", BS_CONTROLE[[#This Row],[Atividade]])</f>
        <v>DESLOCAMENTO</v>
      </c>
      <c r="AK118" s="31" t="str">
        <f>BS_CONTROLE[[#This Row],[Local - Partida]]</f>
        <v>102ZKW2</v>
      </c>
      <c r="AL118" s="31" t="str">
        <f>BS_CONTROLE[[#This Row],[Local - Encerramento]]</f>
        <v>ZCP1</v>
      </c>
      <c r="AM118" s="105" t="str">
        <f>IF(BS_CONTROLE[[#This Row],[Entre - Estações]]=0, "-", BS_CONTROLE[[#This Row],[Entre - Estações]])</f>
        <v>ZKW-ZCP</v>
      </c>
      <c r="AN118" s="105" t="str">
        <f>IF(BS_CONTROLE[[#This Row],[SB]]=0, "-", BS_CONTROLE[[#This Row],[SB]])</f>
        <v>ZKWZCP</v>
      </c>
      <c r="AO118" s="105">
        <f>IF(BS_CONTROLE[[#This Row],[SUB]]=0, "-", BS_CONTROLE[[#This Row],[SUB]])</f>
        <v>55</v>
      </c>
      <c r="AP118" s="105">
        <f>BS_CONTROLE[[#This Row],[KM - Inicio]]</f>
        <v>102</v>
      </c>
      <c r="AQ118" s="105">
        <f>BS_CONTROLE[[#This Row],[KM - Inicio]]</f>
        <v>102</v>
      </c>
      <c r="AR118" s="108"/>
      <c r="AS118" s="108"/>
      <c r="AT118" s="108"/>
      <c r="AU118" s="136"/>
      <c r="AV118" s="136"/>
      <c r="AW118" s="14"/>
      <c r="AX118" s="14"/>
      <c r="AY118" s="162">
        <f t="shared" si="8"/>
        <v>0</v>
      </c>
      <c r="AZ118" s="153"/>
      <c r="BA118" s="109"/>
      <c r="BB118" s="10" t="str">
        <f>IFERROR(_xlfn.XLOOKUP(AI118, BS_ATIVIDADE[ATIVIDADE],BS_ATIVIDADE[UNIDADE] ), "*")</f>
        <v>BINÁRIO</v>
      </c>
      <c r="BC118" s="13" t="str" cm="1">
        <f t="array" ref="BC1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8" s="13" t="str" cm="1">
        <f t="array" ref="BD1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18" s="11" t="str" cm="1">
        <f t="array" ref="BE1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18" s="150"/>
      <c r="BG118" s="16"/>
      <c r="BH118" s="17"/>
      <c r="BI118" s="17"/>
      <c r="BJ118" s="17"/>
      <c r="BK118" s="18"/>
      <c r="BL118" s="16"/>
      <c r="BM118" s="130"/>
      <c r="BN118" s="130"/>
      <c r="BO118" s="130"/>
      <c r="BP118" s="18"/>
      <c r="BQ118" s="12" t="str">
        <f t="shared" si="10"/>
        <v>Aderente</v>
      </c>
      <c r="BR118" s="19" t="str">
        <f t="shared" si="11"/>
        <v>*</v>
      </c>
      <c r="BS118" s="19" t="str">
        <f t="shared" si="12"/>
        <v>*</v>
      </c>
      <c r="BT118" s="188" t="str">
        <f t="shared" si="13"/>
        <v/>
      </c>
    </row>
    <row r="119" spans="1:72" hidden="1">
      <c r="A119" s="47" t="str">
        <f t="shared" si="9"/>
        <v>CAIQUE (TMA-677)46058</v>
      </c>
      <c r="B119" s="102">
        <v>46058</v>
      </c>
      <c r="C119" s="135">
        <f>IF(BS_CONTROLE[[#This Row],[DATA]]="","",WEEKNUM(BS_CONTROLE[[#This Row],[DATA]]))</f>
        <v>6</v>
      </c>
      <c r="D119" s="104" t="s">
        <v>779</v>
      </c>
      <c r="E119" s="157">
        <v>57</v>
      </c>
      <c r="F119" s="126" t="s">
        <v>758</v>
      </c>
      <c r="G119" s="142" t="str">
        <f>IF(D119="","*",VLOOKUP(F119,BS_ATIVIDADE[],3,FALSE))</f>
        <v>MODERNIZAÇÃO</v>
      </c>
      <c r="H119" s="106" t="s">
        <v>679</v>
      </c>
      <c r="I119" s="106" t="s">
        <v>679</v>
      </c>
      <c r="J119" s="105">
        <v>48</v>
      </c>
      <c r="K119" s="105">
        <v>123.363</v>
      </c>
      <c r="L119" s="105" t="s">
        <v>679</v>
      </c>
      <c r="M119" s="127" t="str" cm="1">
        <f t="array" ref="M1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119" s="127" cm="1">
        <f t="array" ref="N1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119" s="106">
        <v>0.35416666666666669</v>
      </c>
      <c r="P119" s="106">
        <v>6.25E-2</v>
      </c>
      <c r="Q119" s="105">
        <v>1</v>
      </c>
      <c r="R119" s="10" t="str">
        <f>IFERROR(_xlfn.XLOOKUP(F119, BS_ATIVIDADE[ATIVIDADE],BS_ATIVIDADE[UNIDADE] ), "*")</f>
        <v>Nº DE SOLDA</v>
      </c>
      <c r="S119" s="128" t="str" cm="1">
        <f t="array" ref="S1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19" s="128" t="str" cm="1">
        <f t="array" ref="T1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19" s="11" t="str" cm="1">
        <f t="array" ref="U1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19" s="105" t="s">
        <v>768</v>
      </c>
      <c r="W119" s="151" t="s">
        <v>700</v>
      </c>
      <c r="X119" s="104" t="s">
        <v>421</v>
      </c>
      <c r="Y119" s="129" t="s">
        <v>424</v>
      </c>
      <c r="Z119" s="104"/>
      <c r="AA119" s="105"/>
      <c r="AB119" s="103"/>
      <c r="AC119" s="152"/>
      <c r="AD119" s="107"/>
      <c r="AE119" s="105"/>
      <c r="AF119" s="105"/>
      <c r="AG119" s="105"/>
      <c r="AH119" s="15"/>
      <c r="AI119" s="126" t="str">
        <f>IF(BS_CONTROLE[[#This Row],[Atividade]]=0, "-", BS_CONTROLE[[#This Row],[Atividade]])</f>
        <v>MODERNIZAÇÃO - SOLDA</v>
      </c>
      <c r="AJ119" s="9" t="str">
        <f>IF(BS_CONTROLE[[#This Row],[Atividade]]=0, "-", BS_CONTROLE[[#This Row],[Atividade]])</f>
        <v>MODERNIZAÇÃO - SOLDA</v>
      </c>
      <c r="AK119" s="31" t="str">
        <f>BS_CONTROLE[[#This Row],[Local - Partida]]</f>
        <v>-</v>
      </c>
      <c r="AL119" s="31" t="str">
        <f>BS_CONTROLE[[#This Row],[Local - Encerramento]]</f>
        <v>-</v>
      </c>
      <c r="AM119" s="105" t="str">
        <f>IF(BS_CONTROLE[[#This Row],[Entre - Estações]]=0, "-", BS_CONTROLE[[#This Row],[Entre - Estações]])</f>
        <v>ZWI-ZEM</v>
      </c>
      <c r="AN119" s="105">
        <f>IF(BS_CONTROLE[[#This Row],[SB]]=0, "-", BS_CONTROLE[[#This Row],[SB]])</f>
        <v>1241231</v>
      </c>
      <c r="AO119" s="105">
        <f>IF(BS_CONTROLE[[#This Row],[SUB]]=0, "-", BS_CONTROLE[[#This Row],[SUB]])</f>
        <v>48</v>
      </c>
      <c r="AP119" s="105">
        <f>BS_CONTROLE[[#This Row],[KM - Inicio]]</f>
        <v>123.363</v>
      </c>
      <c r="AQ119" s="105">
        <f>BS_CONTROLE[[#This Row],[KM - Inicio]]</f>
        <v>123.363</v>
      </c>
      <c r="AR119" s="176"/>
      <c r="AS119" s="176"/>
      <c r="AT119" s="176"/>
      <c r="AU119" s="136"/>
      <c r="AV119" s="136"/>
      <c r="AW119" s="14"/>
      <c r="AX119" s="14"/>
      <c r="AY119" s="162">
        <f t="shared" si="8"/>
        <v>0</v>
      </c>
      <c r="AZ119" s="153"/>
      <c r="BA119" s="175">
        <v>0</v>
      </c>
      <c r="BB119" s="10" t="str">
        <f>IFERROR(_xlfn.XLOOKUP(AI119, BS_ATIVIDADE[ATIVIDADE],BS_ATIVIDADE[UNIDADE] ), "*")</f>
        <v>Nº DE SOLDA</v>
      </c>
      <c r="BC119" s="13" t="str" cm="1">
        <f t="array" ref="BC1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19" s="13" t="str" cm="1">
        <f t="array" ref="BD1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19" s="11" t="str" cm="1">
        <f t="array" ref="BE1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19" s="150"/>
      <c r="BG119" s="16"/>
      <c r="BH119" s="17">
        <v>0</v>
      </c>
      <c r="BI119" s="17"/>
      <c r="BJ119" s="17" t="s">
        <v>904</v>
      </c>
      <c r="BK119" s="177" t="s">
        <v>905</v>
      </c>
      <c r="BL119" s="16"/>
      <c r="BM119" s="130" t="s">
        <v>443</v>
      </c>
      <c r="BN119" s="130" t="s">
        <v>470</v>
      </c>
      <c r="BO119" s="130" t="s">
        <v>521</v>
      </c>
      <c r="BP119" s="18" t="s">
        <v>905</v>
      </c>
      <c r="BQ119" s="12" t="str">
        <f t="shared" si="10"/>
        <v>Produção e Intervalo</v>
      </c>
      <c r="BR119" s="19">
        <f t="shared" si="11"/>
        <v>0</v>
      </c>
      <c r="BS119" s="19">
        <f t="shared" si="12"/>
        <v>0</v>
      </c>
      <c r="BT119" s="188" t="str">
        <f t="shared" si="13"/>
        <v>ModernizaçãoExecução</v>
      </c>
    </row>
    <row r="120" spans="1:72" hidden="1">
      <c r="A120" s="47" t="str">
        <f t="shared" si="9"/>
        <v>WALTER (TP-810)46058</v>
      </c>
      <c r="B120" s="102">
        <v>46058</v>
      </c>
      <c r="C120" s="135">
        <f>IF(BS_CONTROLE[[#This Row],[DATA]]="","",WEEKNUM(BS_CONTROLE[[#This Row],[DATA]]))</f>
        <v>6</v>
      </c>
      <c r="D120" s="104" t="s">
        <v>812</v>
      </c>
      <c r="E120" s="157">
        <v>58</v>
      </c>
      <c r="F120" s="126" t="s">
        <v>758</v>
      </c>
      <c r="G120" s="142" t="str">
        <f>IF(D120="","*",VLOOKUP(F120,BS_ATIVIDADE[],3,FALSE))</f>
        <v>MODERNIZAÇÃO</v>
      </c>
      <c r="H120" s="106" t="s">
        <v>679</v>
      </c>
      <c r="I120" s="106" t="s">
        <v>679</v>
      </c>
      <c r="J120" s="105">
        <v>48</v>
      </c>
      <c r="K120" s="105">
        <v>123.465</v>
      </c>
      <c r="L120" s="105" t="s">
        <v>679</v>
      </c>
      <c r="M120" s="127" t="str" cm="1">
        <f t="array" ref="M1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120" s="127" cm="1">
        <f t="array" ref="N1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120" s="106">
        <v>0.35416666666666669</v>
      </c>
      <c r="P120" s="106">
        <v>6.25E-2</v>
      </c>
      <c r="Q120" s="105">
        <v>1</v>
      </c>
      <c r="R120" s="10" t="str">
        <f>IFERROR(_xlfn.XLOOKUP(F120, BS_ATIVIDADE[ATIVIDADE],BS_ATIVIDADE[UNIDADE] ), "*")</f>
        <v>Nº DE SOLDA</v>
      </c>
      <c r="S120" s="128" t="str" cm="1">
        <f t="array" ref="S1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0" s="128" t="str" cm="1">
        <f t="array" ref="T1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20" s="11" t="str" cm="1">
        <f t="array" ref="U1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20" s="105" t="s">
        <v>768</v>
      </c>
      <c r="W120" s="151" t="s">
        <v>700</v>
      </c>
      <c r="X120" s="104" t="s">
        <v>421</v>
      </c>
      <c r="Y120" s="129" t="s">
        <v>424</v>
      </c>
      <c r="Z120" s="104"/>
      <c r="AA120" s="105"/>
      <c r="AB120" s="103"/>
      <c r="AC120" s="152"/>
      <c r="AD120" s="107"/>
      <c r="AE120" s="105"/>
      <c r="AF120" s="105"/>
      <c r="AG120" s="105"/>
      <c r="AH120" s="15"/>
      <c r="AI120" s="126" t="str">
        <f>IF(BS_CONTROLE[[#This Row],[Atividade]]=0, "-", BS_CONTROLE[[#This Row],[Atividade]])</f>
        <v>MODERNIZAÇÃO - SOLDA</v>
      </c>
      <c r="AJ120" s="9" t="str">
        <f>IF(BS_CONTROLE[[#This Row],[Atividade]]=0, "-", BS_CONTROLE[[#This Row],[Atividade]])</f>
        <v>MODERNIZAÇÃO - SOLDA</v>
      </c>
      <c r="AK120" s="31" t="str">
        <f>BS_CONTROLE[[#This Row],[Local - Partida]]</f>
        <v>-</v>
      </c>
      <c r="AL120" s="31" t="str">
        <f>BS_CONTROLE[[#This Row],[Local - Encerramento]]</f>
        <v>-</v>
      </c>
      <c r="AM120" s="105" t="str">
        <f>IF(BS_CONTROLE[[#This Row],[Entre - Estações]]=0, "-", BS_CONTROLE[[#This Row],[Entre - Estações]])</f>
        <v>ZWI-ZEM</v>
      </c>
      <c r="AN120" s="105">
        <f>IF(BS_CONTROLE[[#This Row],[SB]]=0, "-", BS_CONTROLE[[#This Row],[SB]])</f>
        <v>1241231</v>
      </c>
      <c r="AO120" s="105">
        <f>IF(BS_CONTROLE[[#This Row],[SUB]]=0, "-", BS_CONTROLE[[#This Row],[SUB]])</f>
        <v>48</v>
      </c>
      <c r="AP120" s="105">
        <f>BS_CONTROLE[[#This Row],[KM - Inicio]]</f>
        <v>123.465</v>
      </c>
      <c r="AQ120" s="105">
        <f>BS_CONTROLE[[#This Row],[KM - Inicio]]</f>
        <v>123.465</v>
      </c>
      <c r="AR120" s="176">
        <v>0.44583333333333336</v>
      </c>
      <c r="AS120" s="176">
        <v>0.44791666666666669</v>
      </c>
      <c r="AT120" s="176">
        <v>0.51041666666666663</v>
      </c>
      <c r="AU120" s="136"/>
      <c r="AV120" s="136"/>
      <c r="AW120" s="14"/>
      <c r="AX120" s="14"/>
      <c r="AY120" s="162">
        <f t="shared" si="8"/>
        <v>6.2499999999999944E-2</v>
      </c>
      <c r="AZ120" s="153"/>
      <c r="BA120" s="175">
        <v>1</v>
      </c>
      <c r="BB120" s="10" t="str">
        <f>IFERROR(_xlfn.XLOOKUP(AI120, BS_ATIVIDADE[ATIVIDADE],BS_ATIVIDADE[UNIDADE] ), "*")</f>
        <v>Nº DE SOLDA</v>
      </c>
      <c r="BC120" s="13" t="str" cm="1">
        <f t="array" ref="BC1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0" s="13" t="str" cm="1">
        <f t="array" ref="BD1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20" s="11" t="str" cm="1">
        <f t="array" ref="BE1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20" s="150"/>
      <c r="BG120" s="16"/>
      <c r="BH120" s="17">
        <v>2</v>
      </c>
      <c r="BI120" s="17"/>
      <c r="BJ120" s="17" t="s">
        <v>904</v>
      </c>
      <c r="BK120" s="177" t="s">
        <v>906</v>
      </c>
      <c r="BL120" s="16"/>
      <c r="BM120" s="130" t="s">
        <v>445</v>
      </c>
      <c r="BN120" s="130" t="s">
        <v>445</v>
      </c>
      <c r="BO120" s="130" t="s">
        <v>445</v>
      </c>
      <c r="BP120" s="18"/>
      <c r="BQ120" s="12" t="str">
        <f t="shared" si="10"/>
        <v>Intervalo</v>
      </c>
      <c r="BR120" s="19">
        <f t="shared" si="11"/>
        <v>0.99999999999999911</v>
      </c>
      <c r="BS120" s="19">
        <f t="shared" si="12"/>
        <v>1</v>
      </c>
      <c r="BT120" s="188" t="str">
        <f t="shared" si="13"/>
        <v>OKOK</v>
      </c>
    </row>
    <row r="121" spans="1:72" ht="21" hidden="1" customHeight="1">
      <c r="A121" s="47" t="str">
        <f t="shared" si="9"/>
        <v>W6046058</v>
      </c>
      <c r="B121" s="102">
        <v>46058</v>
      </c>
      <c r="C121" s="135">
        <f>IF(BS_CONTROLE[[#This Row],[DATA]]="","",WEEKNUM(BS_CONTROLE[[#This Row],[DATA]]))</f>
        <v>6</v>
      </c>
      <c r="D121" s="104" t="s">
        <v>760</v>
      </c>
      <c r="E121" s="157">
        <v>114</v>
      </c>
      <c r="F121" s="126" t="s">
        <v>713</v>
      </c>
      <c r="G121" s="142" t="str">
        <f>IF(D121="","*",VLOOKUP(F121,BS_ATIVIDADE[],3,FALSE))</f>
        <v>DORMENTE - DESCARGA</v>
      </c>
      <c r="H121" s="105" t="s">
        <v>212</v>
      </c>
      <c r="I121" s="105" t="s">
        <v>212</v>
      </c>
      <c r="J121" s="105">
        <v>48</v>
      </c>
      <c r="K121" s="105">
        <v>145.9</v>
      </c>
      <c r="L121" s="105">
        <v>150</v>
      </c>
      <c r="M121" s="127" t="s">
        <v>63</v>
      </c>
      <c r="N121" s="127" t="s">
        <v>907</v>
      </c>
      <c r="O121" s="106">
        <v>0.375</v>
      </c>
      <c r="P121" s="106">
        <v>4.1666666666666664E-2</v>
      </c>
      <c r="Q121" s="105">
        <v>600</v>
      </c>
      <c r="R121" s="10" t="str">
        <f>IFERROR(_xlfn.XLOOKUP(F121, BS_ATIVIDADE[ATIVIDADE],BS_ATIVIDADE[UNIDADE] ), "*")</f>
        <v>Nº DE DORMENTES</v>
      </c>
      <c r="S121" s="128" t="str" cm="1">
        <f t="array" ref="S1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1" s="128" t="str" cm="1">
        <f t="array" ref="T1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21" s="11" t="str" cm="1">
        <f t="array" ref="U1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21" s="105" t="s">
        <v>908</v>
      </c>
      <c r="W121" s="151" t="s">
        <v>803</v>
      </c>
      <c r="X121" s="104" t="s">
        <v>421</v>
      </c>
      <c r="Y121" s="129" t="s">
        <v>424</v>
      </c>
      <c r="Z121" s="104"/>
      <c r="AA121" s="105">
        <v>1</v>
      </c>
      <c r="AB121" s="103" t="s">
        <v>412</v>
      </c>
      <c r="AC121" s="152"/>
      <c r="AD121" s="107">
        <v>0.29166666666666669</v>
      </c>
      <c r="AE121" s="105">
        <v>7694</v>
      </c>
      <c r="AF121" s="105"/>
      <c r="AG121" s="105"/>
      <c r="AH121" s="15"/>
      <c r="AI121" s="126" t="str">
        <f>IF(BS_CONTROLE[[#This Row],[Atividade]]=0, "-", BS_CONTROLE[[#This Row],[Atividade]])</f>
        <v>PDM - DESCARGA - DORMENTE</v>
      </c>
      <c r="AJ121" s="9" t="str">
        <f>IF(BS_CONTROLE[[#This Row],[Atividade]]=0, "-", BS_CONTROLE[[#This Row],[Atividade]])</f>
        <v>PDM - DESCARGA - DORMENTE</v>
      </c>
      <c r="AK121" s="31" t="str">
        <f>BS_CONTROLE[[#This Row],[Local - Partida]]</f>
        <v>ZEM1302</v>
      </c>
      <c r="AL121" s="31" t="str">
        <f>BS_CONTROLE[[#This Row],[Local - Encerramento]]</f>
        <v>ZEM1302</v>
      </c>
      <c r="AM121" s="105" t="str">
        <f>IF(BS_CONTROLE[[#This Row],[Entre - Estações]]=0, "-", BS_CONTROLE[[#This Row],[Entre - Estações]])</f>
        <v>ZEJ-ZRB</v>
      </c>
      <c r="AN121" s="105" t="str">
        <f>IF(BS_CONTROLE[[#This Row],[SB]]=0, "-", BS_CONTROLE[[#This Row],[SB]])</f>
        <v>ZEJ1 / ZRB1501</v>
      </c>
      <c r="AO121" s="105">
        <f>IF(BS_CONTROLE[[#This Row],[SUB]]=0, "-", BS_CONTROLE[[#This Row],[SUB]])</f>
        <v>48</v>
      </c>
      <c r="AP121" s="105">
        <f>BS_CONTROLE[[#This Row],[KM - Inicio]]</f>
        <v>145.9</v>
      </c>
      <c r="AQ121" s="105">
        <f>BS_CONTROLE[[#This Row],[KM - Inicio]]</f>
        <v>145.9</v>
      </c>
      <c r="AR121" s="108">
        <v>0</v>
      </c>
      <c r="AS121" s="108">
        <v>0</v>
      </c>
      <c r="AT121" s="108">
        <v>0</v>
      </c>
      <c r="AU121" s="136"/>
      <c r="AV121" s="136"/>
      <c r="AW121" s="14"/>
      <c r="AX121" s="14"/>
      <c r="AY121" s="162">
        <f t="shared" si="8"/>
        <v>0</v>
      </c>
      <c r="AZ121" s="153"/>
      <c r="BA121" s="109">
        <v>0</v>
      </c>
      <c r="BB121" s="10" t="str">
        <f>IFERROR(_xlfn.XLOOKUP(AI121, BS_ATIVIDADE[ATIVIDADE],BS_ATIVIDADE[UNIDADE] ), "*")</f>
        <v>Nº DE DORMENTES</v>
      </c>
      <c r="BC121" s="13" t="str" cm="1">
        <f t="array" ref="BC1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1" s="13" t="str" cm="1">
        <f t="array" ref="BD1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21" s="11" t="str" cm="1">
        <f t="array" ref="BE1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21" s="150"/>
      <c r="BG121" s="16"/>
      <c r="BH121" s="17">
        <v>0</v>
      </c>
      <c r="BI121" s="17"/>
      <c r="BJ121" s="17" t="s">
        <v>796</v>
      </c>
      <c r="BK121" s="18" t="s">
        <v>909</v>
      </c>
      <c r="BL121" s="16"/>
      <c r="BM121" s="130" t="s">
        <v>436</v>
      </c>
      <c r="BN121" s="130" t="s">
        <v>456</v>
      </c>
      <c r="BO121" s="130" t="s">
        <v>522</v>
      </c>
      <c r="BP121" s="18" t="s">
        <v>909</v>
      </c>
      <c r="BQ121" s="12" t="str">
        <f t="shared" si="10"/>
        <v>Produção e Intervalo</v>
      </c>
      <c r="BR121" s="19">
        <f t="shared" si="11"/>
        <v>0</v>
      </c>
      <c r="BS121" s="19">
        <f t="shared" si="12"/>
        <v>0</v>
      </c>
      <c r="BT121" s="188" t="str">
        <f t="shared" si="13"/>
        <v>MecânicaLocomotiva</v>
      </c>
    </row>
    <row r="122" spans="1:72" ht="24.75" hidden="1" customHeight="1">
      <c r="A122" s="47" t="str">
        <f t="shared" si="9"/>
        <v>W9646058</v>
      </c>
      <c r="B122" s="102">
        <v>46058</v>
      </c>
      <c r="C122" s="135">
        <f>IF(BS_CONTROLE[[#This Row],[DATA]]="","",WEEKNUM(BS_CONTROLE[[#This Row],[DATA]]))</f>
        <v>6</v>
      </c>
      <c r="D122" s="104" t="s">
        <v>766</v>
      </c>
      <c r="E122" s="157">
        <v>115</v>
      </c>
      <c r="F122" s="126" t="s">
        <v>767</v>
      </c>
      <c r="G122" s="142" t="str">
        <f>IF(D122="","*",VLOOKUP(F122,BS_ATIVIDADE[],3,FALSE))</f>
        <v>MODERNIZAÇÃO</v>
      </c>
      <c r="H122" s="106" t="s">
        <v>55</v>
      </c>
      <c r="I122" s="106" t="s">
        <v>816</v>
      </c>
      <c r="J122" s="105">
        <v>48</v>
      </c>
      <c r="K122" s="105">
        <v>151.6</v>
      </c>
      <c r="L122" s="105">
        <v>150.6</v>
      </c>
      <c r="M122" s="127" t="str" cm="1">
        <f t="array" ref="M1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122" s="127" t="str" cm="1">
        <f t="array" ref="N1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ZRB1501</v>
      </c>
      <c r="O122" s="106">
        <v>0.3125</v>
      </c>
      <c r="P122" s="106">
        <v>8.3333333333333329E-2</v>
      </c>
      <c r="Q122" s="105">
        <v>800</v>
      </c>
      <c r="R122" s="10" t="str">
        <f>IFERROR(_xlfn.XLOOKUP(F122, BS_ATIVIDADE[ATIVIDADE],BS_ATIVIDADE[UNIDADE] ), "*")</f>
        <v>Nº DE DORMENTES</v>
      </c>
      <c r="S122" s="128" t="str" cm="1">
        <f t="array" ref="S1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2" s="128" t="str" cm="1">
        <f t="array" ref="T1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22" s="11" t="str" cm="1">
        <f t="array" ref="U1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22" s="105" t="s">
        <v>768</v>
      </c>
      <c r="W122" s="151" t="s">
        <v>910</v>
      </c>
      <c r="X122" s="104" t="s">
        <v>421</v>
      </c>
      <c r="Y122" s="129" t="s">
        <v>424</v>
      </c>
      <c r="Z122" s="104"/>
      <c r="AA122" s="105">
        <v>1</v>
      </c>
      <c r="AB122" s="103" t="s">
        <v>412</v>
      </c>
      <c r="AC122" s="152"/>
      <c r="AD122" s="107">
        <v>0.29166666666666669</v>
      </c>
      <c r="AE122" s="105" t="s">
        <v>679</v>
      </c>
      <c r="AF122" s="105"/>
      <c r="AG122" s="105"/>
      <c r="AH122" s="15"/>
      <c r="AI122" s="126" t="str">
        <f>IF(BS_CONTROLE[[#This Row],[Atividade]]=0, "-", BS_CONTROLE[[#This Row],[Atividade]])</f>
        <v>MODERNIZAÇÃO - DORMENTE - DESCARGA</v>
      </c>
      <c r="AJ122" s="9" t="str">
        <f>IF(BS_CONTROLE[[#This Row],[Atividade]]=0, "-", BS_CONTROLE[[#This Row],[Atividade]])</f>
        <v>MODERNIZAÇÃO - DORMENTE - DESCARGA</v>
      </c>
      <c r="AK122" s="31" t="str">
        <f>BS_CONTROLE[[#This Row],[Local - Partida]]</f>
        <v>ZEM1</v>
      </c>
      <c r="AL122" s="31" t="str">
        <f>BS_CONTROLE[[#This Row],[Local - Encerramento]]</f>
        <v>ZEM-1</v>
      </c>
      <c r="AM122" s="105" t="str">
        <f>IF(BS_CONTROLE[[#This Row],[Entre - Estações]]=0, "-", BS_CONTROLE[[#This Row],[Entre - Estações]])</f>
        <v>ZEJ-ZRB</v>
      </c>
      <c r="AN122" s="105" t="str">
        <f>IF(BS_CONTROLE[[#This Row],[SB]]=0, "-", BS_CONTROLE[[#This Row],[SB]])</f>
        <v>ZRB1501</v>
      </c>
      <c r="AO122" s="105">
        <f>IF(BS_CONTROLE[[#This Row],[SUB]]=0, "-", BS_CONTROLE[[#This Row],[SUB]])</f>
        <v>48</v>
      </c>
      <c r="AP122" s="105">
        <f>BS_CONTROLE[[#This Row],[KM - Inicio]]</f>
        <v>151.6</v>
      </c>
      <c r="AQ122" s="105">
        <f>BS_CONTROLE[[#This Row],[KM - Inicio]]</f>
        <v>151.6</v>
      </c>
      <c r="AR122" s="108">
        <v>0.3215277777777778</v>
      </c>
      <c r="AS122" s="108">
        <v>0.46180555555555558</v>
      </c>
      <c r="AT122" s="108">
        <v>0.58402777777777781</v>
      </c>
      <c r="AU122" s="136"/>
      <c r="AV122" s="136"/>
      <c r="AW122" s="14"/>
      <c r="AX122" s="14"/>
      <c r="AY122" s="162">
        <f t="shared" si="8"/>
        <v>0.12222222222222223</v>
      </c>
      <c r="AZ122" s="153"/>
      <c r="BA122" s="109">
        <v>864</v>
      </c>
      <c r="BB122" s="10" t="str">
        <f>IFERROR(_xlfn.XLOOKUP(AI122, BS_ATIVIDADE[ATIVIDADE],BS_ATIVIDADE[UNIDADE] ), "*")</f>
        <v>Nº DE DORMENTES</v>
      </c>
      <c r="BC122" s="13" t="str" cm="1">
        <f t="array" ref="BC1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2" s="13" t="str" cm="1">
        <f t="array" ref="BD1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22" s="11" t="str" cm="1">
        <f t="array" ref="BE1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22" s="150"/>
      <c r="BG122" s="16"/>
      <c r="BH122" s="17">
        <v>2</v>
      </c>
      <c r="BI122" s="17"/>
      <c r="BJ122" s="17" t="s">
        <v>911</v>
      </c>
      <c r="BK122" s="18" t="s">
        <v>912</v>
      </c>
      <c r="BL122" s="16"/>
      <c r="BM122" s="130" t="s">
        <v>445</v>
      </c>
      <c r="BN122" s="130" t="s">
        <v>445</v>
      </c>
      <c r="BO122" s="130" t="s">
        <v>445</v>
      </c>
      <c r="BP122" s="18" t="s">
        <v>679</v>
      </c>
      <c r="BQ122" s="12" t="str">
        <f t="shared" si="10"/>
        <v>Aderente</v>
      </c>
      <c r="BR122" s="19">
        <f t="shared" si="11"/>
        <v>1.4666666666666668</v>
      </c>
      <c r="BS122" s="19">
        <f t="shared" si="12"/>
        <v>1.08</v>
      </c>
      <c r="BT122" s="188" t="str">
        <f t="shared" si="13"/>
        <v>OKOK</v>
      </c>
    </row>
    <row r="123" spans="1:72" hidden="1">
      <c r="A123" s="47" t="str">
        <f t="shared" si="9"/>
        <v>HUELTON (TP-725)46058</v>
      </c>
      <c r="B123" s="102">
        <v>46058</v>
      </c>
      <c r="C123" s="135">
        <f>IF(BS_CONTROLE[[#This Row],[DATA]]="","",WEEKNUM(BS_CONTROLE[[#This Row],[DATA]]))</f>
        <v>6</v>
      </c>
      <c r="D123" s="104" t="s">
        <v>782</v>
      </c>
      <c r="E123" s="157">
        <v>92</v>
      </c>
      <c r="F123" s="126" t="s">
        <v>696</v>
      </c>
      <c r="G123" s="142" t="str">
        <f>IF(D123="","*",VLOOKUP(F123,BS_ATIVIDADE[],3,FALSE))</f>
        <v>SOLDA</v>
      </c>
      <c r="H123" s="106" t="s">
        <v>679</v>
      </c>
      <c r="I123" s="105" t="s">
        <v>679</v>
      </c>
      <c r="J123" s="105">
        <v>54</v>
      </c>
      <c r="K123" s="105">
        <v>65.3</v>
      </c>
      <c r="L123" s="105" t="s">
        <v>679</v>
      </c>
      <c r="M123" s="105" t="str" cm="1">
        <f t="array" ref="M1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ZPG-MRS</v>
      </c>
      <c r="N123" s="150" t="str" cm="1">
        <f t="array" ref="N1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K67ZEV1</v>
      </c>
      <c r="O123" s="106">
        <v>0.41666666666666669</v>
      </c>
      <c r="P123" s="106">
        <v>6.25E-2</v>
      </c>
      <c r="Q123" s="170">
        <v>1</v>
      </c>
      <c r="R123" s="10" t="str">
        <f>IFERROR(_xlfn.XLOOKUP(F123, BS_ATIVIDADE[ATIVIDADE],BS_ATIVIDADE[UNIDADE] ), "*")</f>
        <v>Nº DE SOLDA</v>
      </c>
      <c r="S123" s="128" t="str" cm="1">
        <f t="array" ref="S1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3" s="128" t="str" cm="1">
        <f t="array" ref="T1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23" s="11" t="str" cm="1">
        <f t="array" ref="U1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123" s="105" t="s">
        <v>773</v>
      </c>
      <c r="W123" s="151" t="s">
        <v>700</v>
      </c>
      <c r="X123" s="104" t="s">
        <v>421</v>
      </c>
      <c r="Y123" s="129" t="s">
        <v>424</v>
      </c>
      <c r="Z123" s="104"/>
      <c r="AA123" s="105" t="s">
        <v>679</v>
      </c>
      <c r="AB123" s="103"/>
      <c r="AC123" s="152"/>
      <c r="AD123" s="107"/>
      <c r="AE123" s="105"/>
      <c r="AF123" s="105"/>
      <c r="AG123" s="105"/>
      <c r="AH123" s="15"/>
      <c r="AI123" s="126" t="str">
        <f>IF(BS_CONTROLE[[#This Row],[Atividade]]=0, "-", BS_CONTROLE[[#This Row],[Atividade]])</f>
        <v>PDM - SOLDA</v>
      </c>
      <c r="AJ123" s="9" t="str">
        <f>IF(BS_CONTROLE[[#This Row],[Atividade]]=0, "-", BS_CONTROLE[[#This Row],[Atividade]])</f>
        <v>PDM - SOLDA</v>
      </c>
      <c r="AK123" s="31" t="str">
        <f>BS_CONTROLE[[#This Row],[Local - Partida]]</f>
        <v>-</v>
      </c>
      <c r="AL123" s="31" t="str">
        <f>BS_CONTROLE[[#This Row],[Local - Encerramento]]</f>
        <v>-</v>
      </c>
      <c r="AM123" s="105" t="str">
        <f>IF(BS_CONTROLE[[#This Row],[Entre - Estações]]=0, "-", BS_CONTROLE[[#This Row],[Entre - Estações]])</f>
        <v>ZPG-MRS</v>
      </c>
      <c r="AN123" s="105" t="str">
        <f>IF(BS_CONTROLE[[#This Row],[SB]]=0, "-", BS_CONTROLE[[#This Row],[SB]])</f>
        <v>K67ZEV1</v>
      </c>
      <c r="AO123" s="105">
        <f>IF(BS_CONTROLE[[#This Row],[SUB]]=0, "-", BS_CONTROLE[[#This Row],[SUB]])</f>
        <v>54</v>
      </c>
      <c r="AP123" s="105">
        <f>BS_CONTROLE[[#This Row],[KM - Inicio]]</f>
        <v>65.3</v>
      </c>
      <c r="AQ123" s="105">
        <f>BS_CONTROLE[[#This Row],[KM - Inicio]]</f>
        <v>65.3</v>
      </c>
      <c r="AR123" s="176">
        <v>0</v>
      </c>
      <c r="AS123" s="176">
        <v>0</v>
      </c>
      <c r="AT123" s="176">
        <v>0</v>
      </c>
      <c r="AU123" s="136"/>
      <c r="AV123" s="136"/>
      <c r="AW123" s="14"/>
      <c r="AX123" s="14"/>
      <c r="AY123" s="162">
        <f t="shared" si="8"/>
        <v>0</v>
      </c>
      <c r="AZ123" s="153"/>
      <c r="BA123" s="175">
        <v>0</v>
      </c>
      <c r="BB123" s="10" t="str">
        <f>IFERROR(_xlfn.XLOOKUP(AI123, BS_ATIVIDADE[ATIVIDADE],BS_ATIVIDADE[UNIDADE] ), "*")</f>
        <v>Nº DE SOLDA</v>
      </c>
      <c r="BC123" s="13" t="str" cm="1">
        <f t="array" ref="BC1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3" s="13" t="str" cm="1">
        <f t="array" ref="BD1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23" s="11" t="str" cm="1">
        <f t="array" ref="BE1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123" s="150"/>
      <c r="BG123" s="16"/>
      <c r="BH123" s="17">
        <v>0</v>
      </c>
      <c r="BI123" s="17"/>
      <c r="BJ123" s="17" t="s">
        <v>904</v>
      </c>
      <c r="BK123" s="177" t="s">
        <v>913</v>
      </c>
      <c r="BL123" s="16"/>
      <c r="BM123" s="130" t="s">
        <v>447</v>
      </c>
      <c r="BN123" s="130" t="s">
        <v>463</v>
      </c>
      <c r="BO123" s="130" t="s">
        <v>549</v>
      </c>
      <c r="BP123" s="18" t="s">
        <v>913</v>
      </c>
      <c r="BQ123" s="12" t="str">
        <f t="shared" si="10"/>
        <v>Produção e Intervalo</v>
      </c>
      <c r="BR123" s="19">
        <f t="shared" si="11"/>
        <v>0</v>
      </c>
      <c r="BS123" s="19">
        <f t="shared" si="12"/>
        <v>0</v>
      </c>
      <c r="BT123" s="188" t="str">
        <f t="shared" si="13"/>
        <v>CondiçõesClimáticaTemperatura</v>
      </c>
    </row>
    <row r="124" spans="1:72" hidden="1">
      <c r="A124" s="47" t="str">
        <f t="shared" si="9"/>
        <v>W6246058</v>
      </c>
      <c r="B124" s="102">
        <v>46058</v>
      </c>
      <c r="C124" s="135">
        <f>IF(BS_CONTROLE[[#This Row],[DATA]]="","",WEEKNUM(BS_CONTROLE[[#This Row],[DATA]]))</f>
        <v>6</v>
      </c>
      <c r="D124" s="104" t="s">
        <v>776</v>
      </c>
      <c r="E124" s="157">
        <v>118</v>
      </c>
      <c r="F124" s="126" t="s">
        <v>678</v>
      </c>
      <c r="G124" s="142" t="str">
        <f>IF(D124="","*",VLOOKUP(F124,BS_ATIVIDADE[],3,FALSE))</f>
        <v>OUTROS</v>
      </c>
      <c r="H124" s="106" t="s">
        <v>184</v>
      </c>
      <c r="I124" s="106" t="s">
        <v>777</v>
      </c>
      <c r="J124" s="105">
        <v>92</v>
      </c>
      <c r="K124" s="105">
        <v>83.7</v>
      </c>
      <c r="L124" s="105" t="s">
        <v>679</v>
      </c>
      <c r="M124" s="105" t="str" cm="1">
        <f t="array" ref="M1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124" s="150" t="str" cm="1">
        <f t="array" ref="N1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124" s="106">
        <v>0.33333333333333331</v>
      </c>
      <c r="P124" s="106">
        <v>4.1666666666666664E-2</v>
      </c>
      <c r="Q124" s="170">
        <v>1</v>
      </c>
      <c r="R124" s="10" t="str">
        <f>IFERROR(_xlfn.XLOOKUP(F124, BS_ATIVIDADE[ATIVIDADE],BS_ATIVIDADE[UNIDADE] ), "*")</f>
        <v>BINÁRIO</v>
      </c>
      <c r="S124" s="128" t="str" cm="1">
        <f t="array" ref="S1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4" s="128" t="str" cm="1">
        <f t="array" ref="T1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24" s="11" t="str" cm="1">
        <f t="array" ref="U1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24" s="151" t="s">
        <v>773</v>
      </c>
      <c r="W124" s="151" t="s">
        <v>774</v>
      </c>
      <c r="X124" s="104" t="s">
        <v>416</v>
      </c>
      <c r="Y124" s="129" t="s">
        <v>415</v>
      </c>
      <c r="Z124" s="104"/>
      <c r="AA124" s="105">
        <v>1</v>
      </c>
      <c r="AB124" s="103" t="s">
        <v>412</v>
      </c>
      <c r="AC124" s="152"/>
      <c r="AD124" s="107">
        <v>0.29166666666666669</v>
      </c>
      <c r="AE124" s="105">
        <v>9038</v>
      </c>
      <c r="AF124" s="105" t="s">
        <v>679</v>
      </c>
      <c r="AG124" s="105"/>
      <c r="AH124" s="15"/>
      <c r="AI124" s="126" t="str">
        <f>IF(BS_CONTROLE[[#This Row],[Atividade]]=0, "-", BS_CONTROLE[[#This Row],[Atividade]])</f>
        <v>DESLOCAMENTO</v>
      </c>
      <c r="AJ124" s="9" t="str">
        <f>IF(BS_CONTROLE[[#This Row],[Atividade]]=0, "-", BS_CONTROLE[[#This Row],[Atividade]])</f>
        <v>DESLOCAMENTO</v>
      </c>
      <c r="AK124" s="31" t="str">
        <f>BS_CONTROLE[[#This Row],[Local - Partida]]</f>
        <v>ZPT1051</v>
      </c>
      <c r="AL124" s="31" t="str">
        <f>BS_CONTROLE[[#This Row],[Local - Encerramento]]</f>
        <v>ZPTZDR</v>
      </c>
      <c r="AM124" s="105" t="str">
        <f>IF(BS_CONTROLE[[#This Row],[Entre - Estações]]=0, "-", BS_CONTROLE[[#This Row],[Entre - Estações]])</f>
        <v>ZXW-ZGP</v>
      </c>
      <c r="AN124" s="105" t="str">
        <f>IF(BS_CONTROLE[[#This Row],[SB]]=0, "-", BS_CONTROLE[[#This Row],[SB]])</f>
        <v>K84ZXW2</v>
      </c>
      <c r="AO124" s="105">
        <f>IF(BS_CONTROLE[[#This Row],[SUB]]=0, "-", BS_CONTROLE[[#This Row],[SUB]])</f>
        <v>92</v>
      </c>
      <c r="AP124" s="105">
        <f>BS_CONTROLE[[#This Row],[KM - Inicio]]</f>
        <v>83.7</v>
      </c>
      <c r="AQ124" s="105">
        <f>BS_CONTROLE[[#This Row],[KM - Inicio]]</f>
        <v>83.7</v>
      </c>
      <c r="AR124" s="108">
        <v>0.36458333333333331</v>
      </c>
      <c r="AS124" s="108">
        <v>0</v>
      </c>
      <c r="AT124" s="108">
        <v>4.1666666666666664E-2</v>
      </c>
      <c r="AU124" s="136"/>
      <c r="AV124" s="136"/>
      <c r="AW124" s="14"/>
      <c r="AX124" s="14"/>
      <c r="AY124" s="162">
        <f t="shared" si="8"/>
        <v>4.1666666666666664E-2</v>
      </c>
      <c r="AZ124" s="153"/>
      <c r="BA124" s="109">
        <v>1</v>
      </c>
      <c r="BB124" s="10" t="str">
        <f>IFERROR(_xlfn.XLOOKUP(AI124, BS_ATIVIDADE[ATIVIDADE],BS_ATIVIDADE[UNIDADE] ), "*")</f>
        <v>BINÁRIO</v>
      </c>
      <c r="BC124" s="13" t="str" cm="1">
        <f t="array" ref="BC1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4" s="13" t="str" cm="1">
        <f t="array" ref="BD1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24" s="11" t="str" cm="1">
        <f t="array" ref="BE1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24" s="150"/>
      <c r="BG124" s="16"/>
      <c r="BH124" s="17">
        <v>2</v>
      </c>
      <c r="BI124" s="17"/>
      <c r="BJ124" s="17" t="s">
        <v>796</v>
      </c>
      <c r="BK124" s="18" t="s">
        <v>914</v>
      </c>
      <c r="BL124" s="16"/>
      <c r="BM124" s="130" t="s">
        <v>445</v>
      </c>
      <c r="BN124" s="130" t="s">
        <v>445</v>
      </c>
      <c r="BO124" s="130" t="s">
        <v>445</v>
      </c>
      <c r="BP124" s="18" t="s">
        <v>679</v>
      </c>
      <c r="BQ124" s="12" t="str">
        <f t="shared" si="10"/>
        <v>Aderente</v>
      </c>
      <c r="BR124" s="19">
        <f t="shared" si="11"/>
        <v>1</v>
      </c>
      <c r="BS124" s="19">
        <f t="shared" si="12"/>
        <v>1</v>
      </c>
      <c r="BT124" s="188" t="str">
        <f t="shared" si="13"/>
        <v>OKOK</v>
      </c>
    </row>
    <row r="125" spans="1:72" hidden="1">
      <c r="A125" s="47" t="str">
        <f t="shared" si="9"/>
        <v>DIEGO (TF-42)46058</v>
      </c>
      <c r="B125" s="102">
        <v>46058</v>
      </c>
      <c r="C125" s="135">
        <f>IF(BS_CONTROLE[[#This Row],[DATA]]="","",WEEKNUM(BS_CONTROLE[[#This Row],[DATA]]))</f>
        <v>6</v>
      </c>
      <c r="D125" s="104" t="s">
        <v>876</v>
      </c>
      <c r="E125" s="157">
        <v>93</v>
      </c>
      <c r="F125" s="126" t="s">
        <v>877</v>
      </c>
      <c r="G125" s="142" t="str">
        <f>IF(D125="","*",VLOOKUP(F125,BS_ATIVIDADE[],3,FALSE))</f>
        <v>LIMPEZA LASTRO</v>
      </c>
      <c r="H125" s="106" t="s">
        <v>679</v>
      </c>
      <c r="I125" s="106" t="s">
        <v>679</v>
      </c>
      <c r="J125" s="105">
        <v>53</v>
      </c>
      <c r="K125" s="105">
        <v>109.05</v>
      </c>
      <c r="L125" s="105" t="s">
        <v>679</v>
      </c>
      <c r="M125" s="127" t="str" cm="1">
        <f t="array" ref="M1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25" s="127" t="str" cm="1">
        <f t="array" ref="N1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25" s="106">
        <v>0.41666666666666669</v>
      </c>
      <c r="P125" s="106">
        <v>6.25E-2</v>
      </c>
      <c r="Q125" s="105">
        <v>25</v>
      </c>
      <c r="R125" s="10" t="str">
        <f>IFERROR(_xlfn.XLOOKUP(F125, BS_ATIVIDADE[ATIVIDADE],BS_ATIVIDADE[UNIDADE] ), "*")</f>
        <v>M</v>
      </c>
      <c r="S125" s="128" t="str" cm="1">
        <f t="array" ref="S1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5" s="128" t="str" cm="1">
        <f t="array" ref="T1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25" s="11" t="str" cm="1">
        <f t="array" ref="U1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25" s="105" t="s">
        <v>773</v>
      </c>
      <c r="W125" s="151" t="s">
        <v>878</v>
      </c>
      <c r="X125" s="104" t="s">
        <v>421</v>
      </c>
      <c r="Y125" s="129" t="s">
        <v>424</v>
      </c>
      <c r="Z125" s="104"/>
      <c r="AA125" s="105" t="s">
        <v>679</v>
      </c>
      <c r="AB125" s="103"/>
      <c r="AC125" s="152"/>
      <c r="AD125" s="107"/>
      <c r="AE125" s="105"/>
      <c r="AF125" s="105"/>
      <c r="AG125" s="105"/>
      <c r="AH125" s="15"/>
      <c r="AI125" s="126" t="str">
        <f>IF(BS_CONTROLE[[#This Row],[Atividade]]=0, "-", BS_CONTROLE[[#This Row],[Atividade]])</f>
        <v>LIMPEZA LASTRO</v>
      </c>
      <c r="AJ125" s="9" t="str">
        <f>IF(BS_CONTROLE[[#This Row],[Atividade]]=0, "-", BS_CONTROLE[[#This Row],[Atividade]])</f>
        <v>LIMPEZA LASTRO</v>
      </c>
      <c r="AK125" s="31" t="str">
        <f>BS_CONTROLE[[#This Row],[Local - Partida]]</f>
        <v>-</v>
      </c>
      <c r="AL125" s="31" t="str">
        <f>BS_CONTROLE[[#This Row],[Local - Encerramento]]</f>
        <v>-</v>
      </c>
      <c r="AM125" s="105" t="str">
        <f>IF(BS_CONTROLE[[#This Row],[Entre - Estações]]=0, "-", BS_CONTROLE[[#This Row],[Entre - Estações]])</f>
        <v>PAT-ZGM</v>
      </c>
      <c r="AN125" s="105" t="str">
        <f>IF(BS_CONTROLE[[#This Row],[SB]]=0, "-", BS_CONTROLE[[#This Row],[SB]])</f>
        <v>PAT1102</v>
      </c>
      <c r="AO125" s="105">
        <f>IF(BS_CONTROLE[[#This Row],[SUB]]=0, "-", BS_CONTROLE[[#This Row],[SUB]])</f>
        <v>53</v>
      </c>
      <c r="AP125" s="105">
        <f>BS_CONTROLE[[#This Row],[KM - Inicio]]</f>
        <v>109.05</v>
      </c>
      <c r="AQ125" s="105">
        <f>BS_CONTROLE[[#This Row],[KM - Inicio]]</f>
        <v>109.05</v>
      </c>
      <c r="AR125" s="176">
        <v>0.37638888888888888</v>
      </c>
      <c r="AS125" s="176">
        <v>0.53125</v>
      </c>
      <c r="AT125" s="176">
        <v>0.59375</v>
      </c>
      <c r="AU125" s="136"/>
      <c r="AV125" s="136"/>
      <c r="AW125" s="14"/>
      <c r="AX125" s="14"/>
      <c r="AY125" s="162">
        <f t="shared" si="8"/>
        <v>6.25E-2</v>
      </c>
      <c r="AZ125" s="153"/>
      <c r="BA125" s="175">
        <v>26</v>
      </c>
      <c r="BB125" s="10" t="str">
        <f>IFERROR(_xlfn.XLOOKUP(AI125, BS_ATIVIDADE[ATIVIDADE],BS_ATIVIDADE[UNIDADE] ), "*")</f>
        <v>M</v>
      </c>
      <c r="BC125" s="13" t="str" cm="1">
        <f t="array" ref="BC1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5" s="13" t="str" cm="1">
        <f t="array" ref="BD1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25" s="11" t="str" cm="1">
        <f t="array" ref="BE1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25" s="150"/>
      <c r="BG125" s="16"/>
      <c r="BH125" s="17">
        <v>2</v>
      </c>
      <c r="BI125" s="17"/>
      <c r="BJ125" s="17" t="s">
        <v>736</v>
      </c>
      <c r="BK125" s="177" t="s">
        <v>915</v>
      </c>
      <c r="BL125" s="16"/>
      <c r="BM125" s="130" t="s">
        <v>445</v>
      </c>
      <c r="BN125" s="130" t="s">
        <v>445</v>
      </c>
      <c r="BO125" s="130" t="s">
        <v>445</v>
      </c>
      <c r="BP125" s="18" t="s">
        <v>679</v>
      </c>
      <c r="BQ125" s="12" t="str">
        <f t="shared" si="10"/>
        <v>Aderente</v>
      </c>
      <c r="BR125" s="19">
        <f t="shared" si="11"/>
        <v>1</v>
      </c>
      <c r="BS125" s="19">
        <f t="shared" si="12"/>
        <v>1.04</v>
      </c>
      <c r="BT125" s="188" t="str">
        <f t="shared" si="13"/>
        <v>OKOK</v>
      </c>
    </row>
    <row r="126" spans="1:72" hidden="1">
      <c r="A126" s="47" t="str">
        <f t="shared" si="9"/>
        <v>V8546058</v>
      </c>
      <c r="B126" s="102">
        <v>46058</v>
      </c>
      <c r="C126" s="135">
        <f>IF(BS_CONTROLE[[#This Row],[DATA]]="","",WEEKNUM(BS_CONTROLE[[#This Row],[DATA]]))</f>
        <v>6</v>
      </c>
      <c r="D126" s="104" t="s">
        <v>690</v>
      </c>
      <c r="E126" s="157">
        <v>60</v>
      </c>
      <c r="F126" s="126" t="s">
        <v>687</v>
      </c>
      <c r="G126" s="142" t="str">
        <f>IF(D126="","*",VLOOKUP(F126,BS_ATIVIDADE[],3,FALSE))</f>
        <v>MECANIZAÇÃO - SOCADORA</v>
      </c>
      <c r="H126" s="106" t="s">
        <v>830</v>
      </c>
      <c r="I126" s="106" t="s">
        <v>830</v>
      </c>
      <c r="J126" s="105">
        <v>30</v>
      </c>
      <c r="K126" s="105">
        <v>115.3</v>
      </c>
      <c r="L126" s="105">
        <v>118.8</v>
      </c>
      <c r="M126" s="127" t="str" cm="1">
        <f t="array" ref="M1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ZGM-ZZV</v>
      </c>
      <c r="N126" s="127" t="str" cm="1">
        <f t="array" ref="N1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117ZGM1</v>
      </c>
      <c r="O126" s="106">
        <v>0.39583333333333331</v>
      </c>
      <c r="P126" s="106">
        <v>8.3333333333333329E-2</v>
      </c>
      <c r="Q126" s="105">
        <v>480</v>
      </c>
      <c r="R126" s="10" t="str">
        <f>IFERROR(_xlfn.XLOOKUP(F126, BS_ATIVIDADE[ATIVIDADE],BS_ATIVIDADE[UNIDADE] ), "*")</f>
        <v>M</v>
      </c>
      <c r="S126" s="128" t="str" cm="1">
        <f t="array" ref="S1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6" s="128" t="str" cm="1">
        <f t="array" ref="T1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26" s="11" t="str" cm="1">
        <f t="array" ref="U1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(L1 PRINCIPAL)</v>
      </c>
      <c r="V126" s="105" t="s">
        <v>709</v>
      </c>
      <c r="W126" s="151" t="s">
        <v>688</v>
      </c>
      <c r="X126" s="104" t="s">
        <v>421</v>
      </c>
      <c r="Y126" s="129" t="s">
        <v>424</v>
      </c>
      <c r="Z126" s="104"/>
      <c r="AA126" s="105">
        <v>1</v>
      </c>
      <c r="AB126" s="103" t="s">
        <v>412</v>
      </c>
      <c r="AC126" s="152"/>
      <c r="AD126" s="107">
        <v>0.35416666666666669</v>
      </c>
      <c r="AE126" s="105">
        <v>2235</v>
      </c>
      <c r="AF126" s="105" t="s">
        <v>679</v>
      </c>
      <c r="AG126" s="105" t="s">
        <v>679</v>
      </c>
      <c r="AH126" s="15"/>
      <c r="AI126" s="126" t="str">
        <f>IF(BS_CONTROLE[[#This Row],[Atividade]]=0, "-", BS_CONTROLE[[#This Row],[Atividade]])</f>
        <v>MECANIZAÇÃO - SOCADORA</v>
      </c>
      <c r="AJ126" s="9" t="str">
        <f>IF(BS_CONTROLE[[#This Row],[Atividade]]=0, "-", BS_CONTROLE[[#This Row],[Atividade]])</f>
        <v>MECANIZAÇÃO - SOCADORA</v>
      </c>
      <c r="AK126" s="31" t="str">
        <f>BS_CONTROLE[[#This Row],[Local - Partida]]</f>
        <v>ZDRZPT</v>
      </c>
      <c r="AL126" s="31" t="str">
        <f>BS_CONTROLE[[#This Row],[Local - Encerramento]]</f>
        <v>ZDRZPT</v>
      </c>
      <c r="AM126" s="105" t="str">
        <f>IF(BS_CONTROLE[[#This Row],[Entre - Estações]]=0, "-", BS_CONTROLE[[#This Row],[Entre - Estações]])</f>
        <v>ZGM-ZZV</v>
      </c>
      <c r="AN126" s="105" t="str">
        <f>IF(BS_CONTROLE[[#This Row],[SB]]=0, "-", BS_CONTROLE[[#This Row],[SB]])</f>
        <v>117ZGM1</v>
      </c>
      <c r="AO126" s="105">
        <f>IF(BS_CONTROLE[[#This Row],[SUB]]=0, "-", BS_CONTROLE[[#This Row],[SUB]])</f>
        <v>30</v>
      </c>
      <c r="AP126" s="105">
        <f>BS_CONTROLE[[#This Row],[KM - Inicio]]</f>
        <v>115.3</v>
      </c>
      <c r="AQ126" s="105">
        <f>BS_CONTROLE[[#This Row],[KM - Inicio]]</f>
        <v>115.3</v>
      </c>
      <c r="AR126" s="108">
        <v>0.3611111111111111</v>
      </c>
      <c r="AS126" s="108">
        <v>0</v>
      </c>
      <c r="AT126" s="108">
        <v>0</v>
      </c>
      <c r="AU126" s="136"/>
      <c r="AV126" s="136"/>
      <c r="AW126" s="14"/>
      <c r="AX126" s="14"/>
      <c r="AY126" s="162">
        <f t="shared" si="8"/>
        <v>0</v>
      </c>
      <c r="AZ126" s="153"/>
      <c r="BA126" s="109">
        <v>0</v>
      </c>
      <c r="BB126" s="10" t="str">
        <f>IFERROR(_xlfn.XLOOKUP(AI126, BS_ATIVIDADE[ATIVIDADE],BS_ATIVIDADE[UNIDADE] ), "*")</f>
        <v>M</v>
      </c>
      <c r="BC126" s="13" t="str" cm="1">
        <f t="array" ref="BC1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6" s="13" t="str" cm="1">
        <f t="array" ref="BD1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26" s="11" t="str" cm="1">
        <f t="array" ref="BE1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(L1 PRINCIPAL)</v>
      </c>
      <c r="BF126" s="150"/>
      <c r="BG126" s="16"/>
      <c r="BH126" s="17">
        <v>0</v>
      </c>
      <c r="BI126" s="17"/>
      <c r="BJ126" s="17" t="s">
        <v>796</v>
      </c>
      <c r="BK126" s="18" t="s">
        <v>894</v>
      </c>
      <c r="BL126" s="16"/>
      <c r="BM126" s="130" t="s">
        <v>440</v>
      </c>
      <c r="BN126" s="130" t="s">
        <v>469</v>
      </c>
      <c r="BO126" s="130" t="s">
        <v>530</v>
      </c>
      <c r="BP126" s="18" t="s">
        <v>679</v>
      </c>
      <c r="BQ126" s="12" t="str">
        <f t="shared" si="10"/>
        <v>Produção e Intervalo</v>
      </c>
      <c r="BR126" s="19">
        <f t="shared" si="11"/>
        <v>0</v>
      </c>
      <c r="BS126" s="19">
        <f t="shared" si="12"/>
        <v>0</v>
      </c>
      <c r="BT126" s="188" t="str">
        <f t="shared" si="13"/>
        <v>CCOCirculaçãoIntervaloOportunidade</v>
      </c>
    </row>
    <row r="127" spans="1:72" ht="23.25" hidden="1">
      <c r="A127" s="47" t="str">
        <f t="shared" si="9"/>
        <v>INFRA 146058</v>
      </c>
      <c r="B127" s="102">
        <v>46058</v>
      </c>
      <c r="C127" s="135">
        <f>IF(BS_CONTROLE[[#This Row],[DATA]]="","",WEEKNUM(BS_CONTROLE[[#This Row],[DATA]]))</f>
        <v>6</v>
      </c>
      <c r="D127" s="104" t="s">
        <v>916</v>
      </c>
      <c r="E127" s="157">
        <v>121</v>
      </c>
      <c r="F127" s="126" t="s">
        <v>847</v>
      </c>
      <c r="G127" s="142" t="str">
        <f>IF(D127="","*",VLOOKUP(F127,BS_ATIVIDADE[],3,FALSE))</f>
        <v>OUTROS</v>
      </c>
      <c r="H127" s="106" t="s">
        <v>679</v>
      </c>
      <c r="I127" s="106" t="s">
        <v>679</v>
      </c>
      <c r="J127" s="105">
        <v>53</v>
      </c>
      <c r="K127" s="105">
        <v>117</v>
      </c>
      <c r="L127" s="105">
        <v>118</v>
      </c>
      <c r="M127" s="127" t="str" cm="1">
        <f t="array" ref="M1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ZGM-ZZV</v>
      </c>
      <c r="N127" s="127" t="s">
        <v>917</v>
      </c>
      <c r="O127" s="106">
        <v>0.41666666666666669</v>
      </c>
      <c r="P127" s="106">
        <v>4.1666666666666664E-2</v>
      </c>
      <c r="Q127" s="105">
        <v>1</v>
      </c>
      <c r="R127" s="10" t="str">
        <f>IFERROR(_xlfn.XLOOKUP(F127, BS_ATIVIDADE[ATIVIDADE],BS_ATIVIDADE[UNIDADE] ), "*")</f>
        <v>BINÁRIO</v>
      </c>
      <c r="S127" s="128" t="str" cm="1">
        <f t="array" ref="S1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7" s="128" t="str" cm="1">
        <f t="array" ref="T1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27" s="11" t="str" cm="1">
        <f t="array" ref="U1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27" s="105" t="s">
        <v>918</v>
      </c>
      <c r="W127" s="151" t="s">
        <v>919</v>
      </c>
      <c r="X127" s="104" t="s">
        <v>421</v>
      </c>
      <c r="Y127" s="129" t="s">
        <v>424</v>
      </c>
      <c r="Z127" s="104"/>
      <c r="AA127" s="105" t="s">
        <v>679</v>
      </c>
      <c r="AB127" s="103"/>
      <c r="AC127" s="152"/>
      <c r="AD127" s="107"/>
      <c r="AE127" s="105"/>
      <c r="AF127" s="105"/>
      <c r="AG127" s="105"/>
      <c r="AH127" s="15"/>
      <c r="AI127" s="126" t="str">
        <f>IF(BS_CONTROLE[[#This Row],[Atividade]]=0, "-", BS_CONTROLE[[#This Row],[Atividade]])</f>
        <v>OUTRAS ATIVIDADES</v>
      </c>
      <c r="AJ127" s="9" t="str">
        <f>IF(BS_CONTROLE[[#This Row],[Atividade]]=0, "-", BS_CONTROLE[[#This Row],[Atividade]])</f>
        <v>OUTRAS ATIVIDADES</v>
      </c>
      <c r="AK127" s="31" t="str">
        <f>BS_CONTROLE[[#This Row],[Local - Partida]]</f>
        <v>-</v>
      </c>
      <c r="AL127" s="31" t="str">
        <f>BS_CONTROLE[[#This Row],[Local - Encerramento]]</f>
        <v>-</v>
      </c>
      <c r="AM127" s="105" t="str">
        <f>IF(BS_CONTROLE[[#This Row],[Entre - Estações]]=0, "-", BS_CONTROLE[[#This Row],[Entre - Estações]])</f>
        <v>ZGM-ZZV</v>
      </c>
      <c r="AN127" s="105" t="str">
        <f>IF(BS_CONTROLE[[#This Row],[SB]]=0, "-", BS_CONTROLE[[#This Row],[SB]])</f>
        <v>1181171/1181172/ 117ZGM2/117ZGM1</v>
      </c>
      <c r="AO127" s="105">
        <f>IF(BS_CONTROLE[[#This Row],[SUB]]=0, "-", BS_CONTROLE[[#This Row],[SUB]])</f>
        <v>53</v>
      </c>
      <c r="AP127" s="105">
        <f>BS_CONTROLE[[#This Row],[KM - Inicio]]</f>
        <v>117</v>
      </c>
      <c r="AQ127" s="105">
        <f>BS_CONTROLE[[#This Row],[KM - Inicio]]</f>
        <v>117</v>
      </c>
      <c r="AR127" s="176">
        <v>0</v>
      </c>
      <c r="AS127" s="176">
        <v>0</v>
      </c>
      <c r="AT127" s="176">
        <v>0</v>
      </c>
      <c r="AU127" s="136"/>
      <c r="AV127" s="136"/>
      <c r="AW127" s="14"/>
      <c r="AX127" s="14"/>
      <c r="AY127" s="162">
        <f t="shared" si="8"/>
        <v>0</v>
      </c>
      <c r="AZ127" s="153"/>
      <c r="BA127" s="175">
        <v>0</v>
      </c>
      <c r="BB127" s="10" t="str">
        <f>IFERROR(_xlfn.XLOOKUP(AI127, BS_ATIVIDADE[ATIVIDADE],BS_ATIVIDADE[UNIDADE] ), "*")</f>
        <v>BINÁRIO</v>
      </c>
      <c r="BC127" s="13" t="str" cm="1">
        <f t="array" ref="BC1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7" s="13" t="str" cm="1">
        <f t="array" ref="BD1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27" s="11" t="str" cm="1">
        <f t="array" ref="BE1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27" s="150"/>
      <c r="BG127" s="16"/>
      <c r="BH127" s="17">
        <v>0</v>
      </c>
      <c r="BI127" s="17"/>
      <c r="BJ127" s="17" t="s">
        <v>736</v>
      </c>
      <c r="BK127" s="177" t="s">
        <v>913</v>
      </c>
      <c r="BL127" s="16"/>
      <c r="BM127" s="130" t="s">
        <v>447</v>
      </c>
      <c r="BN127" s="130" t="s">
        <v>471</v>
      </c>
      <c r="BO127" s="130" t="s">
        <v>471</v>
      </c>
      <c r="BP127" s="18" t="s">
        <v>679</v>
      </c>
      <c r="BQ127" s="12" t="str">
        <f t="shared" si="10"/>
        <v>Produção e Intervalo</v>
      </c>
      <c r="BR127" s="19">
        <f t="shared" si="11"/>
        <v>0</v>
      </c>
      <c r="BS127" s="19">
        <f t="shared" si="12"/>
        <v>0</v>
      </c>
      <c r="BT127" s="188" t="str">
        <f t="shared" si="13"/>
        <v>CondiçõesClimáticaChuva</v>
      </c>
    </row>
    <row r="128" spans="1:72" hidden="1">
      <c r="A128" s="47" t="str">
        <f t="shared" si="9"/>
        <v>EXPANSÃO TURMA 146058</v>
      </c>
      <c r="B128" s="102">
        <v>46058</v>
      </c>
      <c r="C128" s="135">
        <f>IF(BS_CONTROLE[[#This Row],[DATA]]="","",WEEKNUM(BS_CONTROLE[[#This Row],[DATA]]))</f>
        <v>6</v>
      </c>
      <c r="D128" s="104" t="s">
        <v>703</v>
      </c>
      <c r="E128" s="157">
        <v>94</v>
      </c>
      <c r="F128" s="126" t="s">
        <v>704</v>
      </c>
      <c r="G128" s="142" t="str">
        <f>IF(D128="","*",VLOOKUP(F128,BS_ATIVIDADE[],3,FALSE))</f>
        <v>EXPANSÃO</v>
      </c>
      <c r="H128" s="106" t="s">
        <v>679</v>
      </c>
      <c r="I128" s="106" t="s">
        <v>679</v>
      </c>
      <c r="J128" s="105">
        <v>53</v>
      </c>
      <c r="K128" s="105">
        <v>123.59</v>
      </c>
      <c r="L128" s="105" t="s">
        <v>679</v>
      </c>
      <c r="M128" s="127" t="str" cm="1">
        <f t="array" ref="M1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128" s="127" t="str" cm="1">
        <f t="array" ref="N1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ZPGZZV</v>
      </c>
      <c r="O128" s="106">
        <v>0.35416666666666669</v>
      </c>
      <c r="P128" s="106">
        <v>6.25E-2</v>
      </c>
      <c r="Q128" s="105">
        <v>1</v>
      </c>
      <c r="R128" s="10" t="str">
        <f>IFERROR(_xlfn.XLOOKUP(F128, BS_ATIVIDADE[ATIVIDADE],BS_ATIVIDADE[UNIDADE] ), "*")</f>
        <v>Nº DE SOLDA</v>
      </c>
      <c r="S128" s="128" t="str" cm="1">
        <f t="array" ref="S1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28" s="128" t="str" cm="1">
        <f t="array" ref="T1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28" s="11" t="str" cm="1">
        <f t="array" ref="U1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28" s="105" t="s">
        <v>785</v>
      </c>
      <c r="W128" s="151" t="s">
        <v>700</v>
      </c>
      <c r="X128" s="104" t="s">
        <v>421</v>
      </c>
      <c r="Y128" s="129" t="s">
        <v>424</v>
      </c>
      <c r="Z128" s="104"/>
      <c r="AA128" s="105" t="s">
        <v>679</v>
      </c>
      <c r="AB128" s="103"/>
      <c r="AC128" s="152"/>
      <c r="AD128" s="107"/>
      <c r="AE128" s="105"/>
      <c r="AF128" s="105"/>
      <c r="AG128" s="105"/>
      <c r="AH128" s="15"/>
      <c r="AI128" s="126" t="str">
        <f>IF(BS_CONTROLE[[#This Row],[Atividade]]=0, "-", BS_CONTROLE[[#This Row],[Atividade]])</f>
        <v>EXPANSÃO - SOLDA</v>
      </c>
      <c r="AJ128" s="9" t="str">
        <f>IF(BS_CONTROLE[[#This Row],[Atividade]]=0, "-", BS_CONTROLE[[#This Row],[Atividade]])</f>
        <v>EXPANSÃO - SOLDA</v>
      </c>
      <c r="AK128" s="31" t="str">
        <f>BS_CONTROLE[[#This Row],[Local - Partida]]</f>
        <v>-</v>
      </c>
      <c r="AL128" s="31" t="str">
        <f>BS_CONTROLE[[#This Row],[Local - Encerramento]]</f>
        <v>-</v>
      </c>
      <c r="AM128" s="105" t="str">
        <f>IF(BS_CONTROLE[[#This Row],[Entre - Estações]]=0, "-", BS_CONTROLE[[#This Row],[Entre - Estações]])</f>
        <v>ZZV-ZPG</v>
      </c>
      <c r="AN128" s="105" t="str">
        <f>IF(BS_CONTROLE[[#This Row],[SB]]=0, "-", BS_CONTROLE[[#This Row],[SB]])</f>
        <v>ZPGZZV</v>
      </c>
      <c r="AO128" s="105">
        <f>IF(BS_CONTROLE[[#This Row],[SUB]]=0, "-", BS_CONTROLE[[#This Row],[SUB]])</f>
        <v>53</v>
      </c>
      <c r="AP128" s="105">
        <f>BS_CONTROLE[[#This Row],[KM - Inicio]]</f>
        <v>123.59</v>
      </c>
      <c r="AQ128" s="105">
        <f>BS_CONTROLE[[#This Row],[KM - Inicio]]</f>
        <v>123.59</v>
      </c>
      <c r="AR128" s="176">
        <v>0</v>
      </c>
      <c r="AS128" s="176">
        <v>0</v>
      </c>
      <c r="AT128" s="176">
        <v>0</v>
      </c>
      <c r="AU128" s="136"/>
      <c r="AV128" s="136"/>
      <c r="AW128" s="14"/>
      <c r="AX128" s="14"/>
      <c r="AY128" s="162">
        <f t="shared" si="8"/>
        <v>0</v>
      </c>
      <c r="AZ128" s="153"/>
      <c r="BA128" s="175">
        <v>0</v>
      </c>
      <c r="BB128" s="10" t="str">
        <f>IFERROR(_xlfn.XLOOKUP(AI128, BS_ATIVIDADE[ATIVIDADE],BS_ATIVIDADE[UNIDADE] ), "*")</f>
        <v>Nº DE SOLDA</v>
      </c>
      <c r="BC128" s="13" t="str" cm="1">
        <f t="array" ref="BC1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28" s="13" t="str" cm="1">
        <f t="array" ref="BD1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28" s="11" t="str" cm="1">
        <f t="array" ref="BE1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28" s="150"/>
      <c r="BG128" s="16"/>
      <c r="BH128" s="17">
        <v>0</v>
      </c>
      <c r="BI128" s="17"/>
      <c r="BJ128" s="17" t="s">
        <v>904</v>
      </c>
      <c r="BK128" s="177" t="s">
        <v>913</v>
      </c>
      <c r="BL128" s="16"/>
      <c r="BM128" s="130" t="s">
        <v>447</v>
      </c>
      <c r="BN128" s="130" t="s">
        <v>471</v>
      </c>
      <c r="BO128" s="130" t="s">
        <v>471</v>
      </c>
      <c r="BP128" s="18" t="s">
        <v>679</v>
      </c>
      <c r="BQ128" s="12" t="str">
        <f t="shared" si="10"/>
        <v>Produção e Intervalo</v>
      </c>
      <c r="BR128" s="19">
        <f t="shared" si="11"/>
        <v>0</v>
      </c>
      <c r="BS128" s="19">
        <f t="shared" si="12"/>
        <v>0</v>
      </c>
      <c r="BT128" s="188" t="str">
        <f t="shared" si="13"/>
        <v>CondiçõesClimáticaChuva</v>
      </c>
    </row>
    <row r="129" spans="1:72" hidden="1">
      <c r="A129" s="47" t="str">
        <f t="shared" si="9"/>
        <v/>
      </c>
      <c r="B129" s="102"/>
      <c r="C129" s="135" t="str">
        <f>IF(BS_CONTROLE[[#This Row],[DATA]]="","",WEEKNUM(BS_CONTROLE[[#This Row],[DATA]]))</f>
        <v/>
      </c>
      <c r="D129" s="104"/>
      <c r="E129" s="157">
        <v>123</v>
      </c>
      <c r="F129" s="126"/>
      <c r="G129" s="142" t="str">
        <f>IF(D129="","*",VLOOKUP(F129,BS_ATIVIDADE[],3,FALSE))</f>
        <v>*</v>
      </c>
      <c r="H129" s="106"/>
      <c r="I129" s="106"/>
      <c r="J129" s="105"/>
      <c r="K129" s="105"/>
      <c r="L129" s="105"/>
      <c r="M129" s="127" t="str" cm="1">
        <f t="array" ref="M1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29" s="127" t="str" cm="1">
        <f t="array" ref="N1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29" s="106"/>
      <c r="P129" s="106"/>
      <c r="Q129" s="105"/>
      <c r="R129" s="10" t="str">
        <f>IFERROR(_xlfn.XLOOKUP(F129, BS_ATIVIDADE[ATIVIDADE],BS_ATIVIDADE[UNIDADE] ), "*")</f>
        <v>*</v>
      </c>
      <c r="S129" s="128" t="str" cm="1">
        <f t="array" ref="S1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29" s="128" t="str" cm="1">
        <f t="array" ref="T1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29" s="11" t="str" cm="1">
        <f t="array" ref="U1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29" s="105"/>
      <c r="W129" s="151"/>
      <c r="X129" s="104"/>
      <c r="Y129" s="129"/>
      <c r="Z129" s="104"/>
      <c r="AA129" s="105"/>
      <c r="AB129" s="103"/>
      <c r="AC129" s="152"/>
      <c r="AD129" s="107"/>
      <c r="AE129" s="105"/>
      <c r="AF129" s="105"/>
      <c r="AG129" s="105"/>
      <c r="AH129" s="15"/>
      <c r="AI129" s="126" t="str">
        <f>IF(BS_CONTROLE[[#This Row],[Atividade]]=0, "-", BS_CONTROLE[[#This Row],[Atividade]])</f>
        <v>-</v>
      </c>
      <c r="AJ129" s="9" t="str">
        <f>IF(BS_CONTROLE[[#This Row],[Atividade]]=0, "-", BS_CONTROLE[[#This Row],[Atividade]])</f>
        <v>-</v>
      </c>
      <c r="AK129" s="31">
        <f>BS_CONTROLE[[#This Row],[Local - Partida]]</f>
        <v>0</v>
      </c>
      <c r="AL129" s="31">
        <f>BS_CONTROLE[[#This Row],[Local - Encerramento]]</f>
        <v>0</v>
      </c>
      <c r="AM129" s="105" t="str">
        <f>IF(BS_CONTROLE[[#This Row],[Entre - Estações]]=0, "-", BS_CONTROLE[[#This Row],[Entre - Estações]])</f>
        <v>-</v>
      </c>
      <c r="AN129" s="105" t="str">
        <f>IF(BS_CONTROLE[[#This Row],[SB]]=0, "-", BS_CONTROLE[[#This Row],[SB]])</f>
        <v>-</v>
      </c>
      <c r="AO129" s="105" t="str">
        <f>IF(BS_CONTROLE[[#This Row],[SUB]]=0, "-", BS_CONTROLE[[#This Row],[SUB]])</f>
        <v>-</v>
      </c>
      <c r="AP129" s="105">
        <f>BS_CONTROLE[[#This Row],[KM - Inicio]]</f>
        <v>0</v>
      </c>
      <c r="AQ129" s="105">
        <f>BS_CONTROLE[[#This Row],[KM - Inicio]]</f>
        <v>0</v>
      </c>
      <c r="AR129" s="108"/>
      <c r="AS129" s="108"/>
      <c r="AT129" s="108"/>
      <c r="AU129" s="136"/>
      <c r="AV129" s="136"/>
      <c r="AW129" s="14"/>
      <c r="AX129" s="14"/>
      <c r="AY129" s="162" t="str">
        <f t="shared" si="8"/>
        <v>*</v>
      </c>
      <c r="AZ129" s="153"/>
      <c r="BA129" s="109"/>
      <c r="BB129" s="10" t="str">
        <f>IFERROR(_xlfn.XLOOKUP(AI129, BS_ATIVIDADE[ATIVIDADE],BS_ATIVIDADE[UNIDADE] ), "*")</f>
        <v>*</v>
      </c>
      <c r="BC129" s="13" t="str" cm="1">
        <f t="array" ref="BC1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29" s="13" t="str" cm="1">
        <f t="array" ref="BD1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29" s="11" t="str" cm="1">
        <f t="array" ref="BE1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29" s="150"/>
      <c r="BG129" s="16"/>
      <c r="BH129" s="17"/>
      <c r="BI129" s="17"/>
      <c r="BJ129" s="17"/>
      <c r="BK129" s="18"/>
      <c r="BL129" s="16"/>
      <c r="BM129" s="130"/>
      <c r="BN129" s="130"/>
      <c r="BO129" s="130"/>
      <c r="BP129" s="18"/>
      <c r="BQ129" s="12" t="str">
        <f t="shared" si="10"/>
        <v>Aderente</v>
      </c>
      <c r="BR129" s="19" t="str">
        <f t="shared" si="11"/>
        <v>*</v>
      </c>
      <c r="BS129" s="19" t="str">
        <f t="shared" si="12"/>
        <v>*</v>
      </c>
      <c r="BT129" s="188" t="str">
        <f t="shared" si="13"/>
        <v/>
      </c>
    </row>
    <row r="130" spans="1:72" hidden="1">
      <c r="A130" s="47" t="str">
        <f t="shared" si="9"/>
        <v/>
      </c>
      <c r="B130" s="102"/>
      <c r="C130" s="135" t="str">
        <f>IF(BS_CONTROLE[[#This Row],[DATA]]="","",WEEKNUM(BS_CONTROLE[[#This Row],[DATA]]))</f>
        <v/>
      </c>
      <c r="D130" s="104"/>
      <c r="E130" s="157">
        <v>124</v>
      </c>
      <c r="F130" s="126"/>
      <c r="G130" s="142" t="str">
        <f>IF(D130="","*",VLOOKUP(F130,BS_ATIVIDADE[],3,FALSE))</f>
        <v>*</v>
      </c>
      <c r="H130" s="106"/>
      <c r="I130" s="106"/>
      <c r="J130" s="105"/>
      <c r="K130" s="105"/>
      <c r="L130" s="105"/>
      <c r="M130" s="127" t="str" cm="1">
        <f t="array" ref="M1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0" s="127" t="str" cm="1">
        <f t="array" ref="N1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0" s="106"/>
      <c r="P130" s="106"/>
      <c r="Q130" s="105"/>
      <c r="R130" s="10" t="str">
        <f>IFERROR(_xlfn.XLOOKUP(F130, BS_ATIVIDADE[ATIVIDADE],BS_ATIVIDADE[UNIDADE] ), "*")</f>
        <v>*</v>
      </c>
      <c r="S130" s="128" t="str" cm="1">
        <f t="array" ref="S1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0" s="128" t="str" cm="1">
        <f t="array" ref="T1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0" s="11" t="str" cm="1">
        <f t="array" ref="U1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30" s="105"/>
      <c r="W130" s="151"/>
      <c r="X130" s="104"/>
      <c r="Y130" s="129"/>
      <c r="Z130" s="104"/>
      <c r="AA130" s="105"/>
      <c r="AB130" s="103"/>
      <c r="AC130" s="152"/>
      <c r="AD130" s="107"/>
      <c r="AE130" s="105"/>
      <c r="AF130" s="105"/>
      <c r="AG130" s="105"/>
      <c r="AH130" s="15"/>
      <c r="AI130" s="126" t="str">
        <f>IF(BS_CONTROLE[[#This Row],[Atividade]]=0, "-", BS_CONTROLE[[#This Row],[Atividade]])</f>
        <v>-</v>
      </c>
      <c r="AJ130" s="9" t="str">
        <f>IF(BS_CONTROLE[[#This Row],[Atividade]]=0, "-", BS_CONTROLE[[#This Row],[Atividade]])</f>
        <v>-</v>
      </c>
      <c r="AK130" s="31">
        <f>BS_CONTROLE[[#This Row],[Local - Partida]]</f>
        <v>0</v>
      </c>
      <c r="AL130" s="31">
        <f>BS_CONTROLE[[#This Row],[Local - Encerramento]]</f>
        <v>0</v>
      </c>
      <c r="AM130" s="105" t="str">
        <f>IF(BS_CONTROLE[[#This Row],[Entre - Estações]]=0, "-", BS_CONTROLE[[#This Row],[Entre - Estações]])</f>
        <v>-</v>
      </c>
      <c r="AN130" s="105" t="str">
        <f>IF(BS_CONTROLE[[#This Row],[SB]]=0, "-", BS_CONTROLE[[#This Row],[SB]])</f>
        <v>-</v>
      </c>
      <c r="AO130" s="105" t="str">
        <f>IF(BS_CONTROLE[[#This Row],[SUB]]=0, "-", BS_CONTROLE[[#This Row],[SUB]])</f>
        <v>-</v>
      </c>
      <c r="AP130" s="105">
        <f>BS_CONTROLE[[#This Row],[KM - Inicio]]</f>
        <v>0</v>
      </c>
      <c r="AQ130" s="105">
        <f>BS_CONTROLE[[#This Row],[KM - Inicio]]</f>
        <v>0</v>
      </c>
      <c r="AR130" s="108"/>
      <c r="AS130" s="108"/>
      <c r="AT130" s="108"/>
      <c r="AU130" s="136"/>
      <c r="AV130" s="136"/>
      <c r="AW130" s="14"/>
      <c r="AX130" s="14"/>
      <c r="AY130" s="162" t="str">
        <f t="shared" si="8"/>
        <v>*</v>
      </c>
      <c r="AZ130" s="153"/>
      <c r="BA130" s="109"/>
      <c r="BB130" s="10" t="str">
        <f>IFERROR(_xlfn.XLOOKUP(AI130, BS_ATIVIDADE[ATIVIDADE],BS_ATIVIDADE[UNIDADE] ), "*")</f>
        <v>*</v>
      </c>
      <c r="BC130" s="13" t="str" cm="1">
        <f t="array" ref="BC1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30" s="13" t="str" cm="1">
        <f t="array" ref="BD1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30" s="11" t="str" cm="1">
        <f t="array" ref="BE1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30" s="150"/>
      <c r="BG130" s="16"/>
      <c r="BH130" s="17"/>
      <c r="BI130" s="17"/>
      <c r="BJ130" s="17"/>
      <c r="BK130" s="18"/>
      <c r="BL130" s="16"/>
      <c r="BM130" s="130"/>
      <c r="BN130" s="130"/>
      <c r="BO130" s="130"/>
      <c r="BP130" s="18"/>
      <c r="BQ130" s="12" t="str">
        <f t="shared" si="10"/>
        <v>Aderente</v>
      </c>
      <c r="BR130" s="19" t="str">
        <f t="shared" si="11"/>
        <v>*</v>
      </c>
      <c r="BS130" s="19" t="str">
        <f t="shared" si="12"/>
        <v>*</v>
      </c>
      <c r="BT130" s="188" t="str">
        <f t="shared" si="13"/>
        <v/>
      </c>
    </row>
    <row r="131" spans="1:72" hidden="1">
      <c r="A131" s="47" t="str">
        <f t="shared" si="9"/>
        <v>EXPANSÃO TURMA 1</v>
      </c>
      <c r="B131" s="102"/>
      <c r="C131" s="135" t="str">
        <f>IF(BS_CONTROLE[[#This Row],[DATA]]="","",WEEKNUM(BS_CONTROLE[[#This Row],[DATA]]))</f>
        <v/>
      </c>
      <c r="D131" s="104" t="s">
        <v>703</v>
      </c>
      <c r="E131" s="157"/>
      <c r="F131" s="126" t="s">
        <v>704</v>
      </c>
      <c r="G131" s="142" t="str">
        <f>IF(D131="","*",VLOOKUP(F131,BS_ATIVIDADE[],3,FALSE))</f>
        <v>EXPANSÃO</v>
      </c>
      <c r="H131" s="106" t="s">
        <v>679</v>
      </c>
      <c r="I131" s="106" t="s">
        <v>679</v>
      </c>
      <c r="J131" s="105">
        <v>70</v>
      </c>
      <c r="K131" s="105">
        <v>113.5</v>
      </c>
      <c r="L131" s="105" t="s">
        <v>679</v>
      </c>
      <c r="M131" s="127" t="str" cm="1">
        <f t="array" ref="M1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31" s="127" t="str" cm="1">
        <f t="array" ref="N1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131" s="106">
        <v>0.375</v>
      </c>
      <c r="P131" s="106">
        <v>8.3333333333333329E-2</v>
      </c>
      <c r="Q131" s="105">
        <v>1</v>
      </c>
      <c r="R131" s="10" t="str">
        <f>IFERROR(_xlfn.XLOOKUP(F131, BS_ATIVIDADE[ATIVIDADE],BS_ATIVIDADE[UNIDADE] ), "*")</f>
        <v>Nº DE SOLDA</v>
      </c>
      <c r="S131" s="128" t="str" cm="1">
        <f t="array" ref="S1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1" s="128" t="str" cm="1">
        <f t="array" ref="T1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1" s="11" t="str" cm="1">
        <f t="array" ref="U1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31" s="105" t="s">
        <v>706</v>
      </c>
      <c r="W131" s="151" t="s">
        <v>700</v>
      </c>
      <c r="X131" s="104" t="s">
        <v>421</v>
      </c>
      <c r="Y131" s="129"/>
      <c r="Z131" s="104"/>
      <c r="AA131" s="105" t="s">
        <v>679</v>
      </c>
      <c r="AB131" s="103"/>
      <c r="AC131" s="152"/>
      <c r="AD131" s="107"/>
      <c r="AE131" s="105"/>
      <c r="AF131" s="105"/>
      <c r="AG131" s="105"/>
      <c r="AH131" s="15"/>
      <c r="AI131" s="126" t="str">
        <f>IF(BS_CONTROLE[[#This Row],[Atividade]]=0, "-", BS_CONTROLE[[#This Row],[Atividade]])</f>
        <v>EXPANSÃO - SOLDA</v>
      </c>
      <c r="AJ131" s="9" t="str">
        <f>IF(BS_CONTROLE[[#This Row],[Atividade]]=0, "-", BS_CONTROLE[[#This Row],[Atividade]])</f>
        <v>EXPANSÃO - SOLDA</v>
      </c>
      <c r="AK131" s="31" t="str">
        <f>BS_CONTROLE[[#This Row],[Local - Partida]]</f>
        <v>-</v>
      </c>
      <c r="AL131" s="31" t="str">
        <f>BS_CONTROLE[[#This Row],[Local - Encerramento]]</f>
        <v>-</v>
      </c>
      <c r="AM131" s="105" t="str">
        <f>IF(BS_CONTROLE[[#This Row],[Entre - Estações]]=0, "-", BS_CONTROLE[[#This Row],[Entre - Estações]])</f>
        <v>ZCD</v>
      </c>
      <c r="AN131" s="105" t="str">
        <f>IF(BS_CONTROLE[[#This Row],[SB]]=0, "-", BS_CONTROLE[[#This Row],[SB]])</f>
        <v>ZCD1</v>
      </c>
      <c r="AO131" s="105">
        <f>IF(BS_CONTROLE[[#This Row],[SUB]]=0, "-", BS_CONTROLE[[#This Row],[SUB]])</f>
        <v>70</v>
      </c>
      <c r="AP131" s="105">
        <f>BS_CONTROLE[[#This Row],[KM - Inicio]]</f>
        <v>113.5</v>
      </c>
      <c r="AQ131" s="105">
        <f>BS_CONTROLE[[#This Row],[KM - Inicio]]</f>
        <v>113.5</v>
      </c>
      <c r="AR131" s="108"/>
      <c r="AS131" s="108"/>
      <c r="AT131" s="108"/>
      <c r="AU131" s="136"/>
      <c r="AV131" s="136"/>
      <c r="AW131" s="14"/>
      <c r="AX131" s="14"/>
      <c r="AY131" s="162">
        <f t="shared" si="8"/>
        <v>0</v>
      </c>
      <c r="AZ131" s="153"/>
      <c r="BA131" s="109"/>
      <c r="BB131" s="10" t="str">
        <f>IFERROR(_xlfn.XLOOKUP(AI131, BS_ATIVIDADE[ATIVIDADE],BS_ATIVIDADE[UNIDADE] ), "*")</f>
        <v>Nº DE SOLDA</v>
      </c>
      <c r="BC131" s="13" t="str" cm="1">
        <f t="array" ref="BC1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1" s="13" t="str" cm="1">
        <f t="array" ref="BD1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1" s="11" t="str" cm="1">
        <f t="array" ref="BE1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31" s="150"/>
      <c r="BG131" s="16"/>
      <c r="BH131" s="17"/>
      <c r="BI131" s="17"/>
      <c r="BJ131" s="17"/>
      <c r="BK131" s="18"/>
      <c r="BL131" s="16"/>
      <c r="BM131" s="130"/>
      <c r="BN131" s="130"/>
      <c r="BO131" s="130"/>
      <c r="BP131" s="18"/>
      <c r="BQ131" s="12" t="str">
        <f t="shared" si="10"/>
        <v>Aderente</v>
      </c>
      <c r="BR131" s="19" t="str">
        <f t="shared" si="11"/>
        <v>*</v>
      </c>
      <c r="BS131" s="19" t="str">
        <f t="shared" si="12"/>
        <v>*</v>
      </c>
      <c r="BT131" s="188" t="str">
        <f t="shared" si="13"/>
        <v/>
      </c>
    </row>
    <row r="132" spans="1:72" hidden="1">
      <c r="A132" s="47" t="str">
        <f t="shared" si="9"/>
        <v>EXPANSÃO TURMA 146059</v>
      </c>
      <c r="B132" s="102">
        <v>46059</v>
      </c>
      <c r="C132" s="135">
        <f>IF(BS_CONTROLE[[#This Row],[DATA]]="","",WEEKNUM(BS_CONTROLE[[#This Row],[DATA]]))</f>
        <v>6</v>
      </c>
      <c r="D132" s="104" t="s">
        <v>703</v>
      </c>
      <c r="E132" s="157">
        <v>40</v>
      </c>
      <c r="F132" s="126" t="s">
        <v>790</v>
      </c>
      <c r="G132" s="142" t="str">
        <f>IF(D132="","*",VLOOKUP(F132,BS_ATIVIDADE[],3,FALSE))</f>
        <v>EXPANSÃO</v>
      </c>
      <c r="H132" s="106" t="s">
        <v>679</v>
      </c>
      <c r="I132" s="106" t="s">
        <v>679</v>
      </c>
      <c r="J132" s="105">
        <v>170</v>
      </c>
      <c r="K132" s="105">
        <v>110.35</v>
      </c>
      <c r="L132" s="105"/>
      <c r="M132" s="127" t="str" cm="1">
        <f t="array" ref="M1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32" s="127" t="str" cm="1">
        <f t="array" ref="N1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132" s="106">
        <v>0.375</v>
      </c>
      <c r="P132" s="106">
        <v>8.3333333333333329E-2</v>
      </c>
      <c r="Q132" s="105">
        <v>2</v>
      </c>
      <c r="R132" s="10" t="str">
        <f>IFERROR(_xlfn.XLOOKUP(F132, BS_ATIVIDADE[ATIVIDADE],BS_ATIVIDADE[UNIDADE] ), "*")</f>
        <v>M</v>
      </c>
      <c r="S132" s="128" t="str" cm="1">
        <f t="array" ref="S1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2" s="128" t="str" cm="1">
        <f t="array" ref="T1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2" s="11" t="str" cm="1">
        <f t="array" ref="U1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132" s="105" t="s">
        <v>706</v>
      </c>
      <c r="W132" s="151" t="s">
        <v>920</v>
      </c>
      <c r="X132" s="104" t="s">
        <v>421</v>
      </c>
      <c r="Y132" s="129" t="s">
        <v>424</v>
      </c>
      <c r="Z132" s="104"/>
      <c r="AA132" s="105" t="s">
        <v>679</v>
      </c>
      <c r="AB132" s="103"/>
      <c r="AC132" s="152"/>
      <c r="AD132" s="107"/>
      <c r="AE132" s="105"/>
      <c r="AF132" s="105"/>
      <c r="AG132" s="105"/>
      <c r="AH132" s="15"/>
      <c r="AI132" s="126" t="s">
        <v>704</v>
      </c>
      <c r="AJ132" s="9" t="str">
        <f>IF(BS_CONTROLE[[#This Row],[Atividade]]=0, "-", BS_CONTROLE[[#This Row],[Atividade]])</f>
        <v>EXPANSÃO - ALÍVIO DE TENSÃO</v>
      </c>
      <c r="AK132" s="31" t="str">
        <f>BS_CONTROLE[[#This Row],[Local - Partida]]</f>
        <v>-</v>
      </c>
      <c r="AL132" s="31" t="str">
        <f>BS_CONTROLE[[#This Row],[Local - Encerramento]]</f>
        <v>-</v>
      </c>
      <c r="AM132" s="105" t="str">
        <f>IF(BS_CONTROLE[[#This Row],[Entre - Estações]]=0, "-", BS_CONTROLE[[#This Row],[Entre - Estações]])</f>
        <v>ZCD</v>
      </c>
      <c r="AN132" s="105" t="s">
        <v>342</v>
      </c>
      <c r="AO132" s="105">
        <f>IF(BS_CONTROLE[[#This Row],[SUB]]=0, "-", BS_CONTROLE[[#This Row],[SUB]])</f>
        <v>170</v>
      </c>
      <c r="AP132" s="105">
        <v>113</v>
      </c>
      <c r="AQ132" s="105">
        <v>114</v>
      </c>
      <c r="AR132" s="108">
        <v>0.39583333333333331</v>
      </c>
      <c r="AS132" s="108">
        <v>0.42222222222222222</v>
      </c>
      <c r="AT132" s="108">
        <v>0.50555555555555554</v>
      </c>
      <c r="AU132" s="136"/>
      <c r="AV132" s="136"/>
      <c r="AW132" s="14"/>
      <c r="AX132" s="14"/>
      <c r="AY132" s="162">
        <f t="shared" si="8"/>
        <v>8.3333333333333315E-2</v>
      </c>
      <c r="AZ132" s="153"/>
      <c r="BA132" s="109">
        <v>2</v>
      </c>
      <c r="BB132" s="10" t="str">
        <f>IFERROR(_xlfn.XLOOKUP(AI132, BS_ATIVIDADE[ATIVIDADE],BS_ATIVIDADE[UNIDADE] ), "*")</f>
        <v>Nº DE SOLDA</v>
      </c>
      <c r="BC132" s="13" t="str" cm="1">
        <f t="array" ref="BC1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2" s="13" t="str" cm="1">
        <f t="array" ref="BD1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2" s="11" t="str" cm="1">
        <f t="array" ref="BE1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132" s="150"/>
      <c r="BG132" s="16"/>
      <c r="BH132" s="17">
        <v>2</v>
      </c>
      <c r="BI132" s="17"/>
      <c r="BJ132" s="17" t="s">
        <v>921</v>
      </c>
      <c r="BK132" s="18" t="s">
        <v>922</v>
      </c>
      <c r="BL132" s="16"/>
      <c r="BM132" s="130" t="s">
        <v>445</v>
      </c>
      <c r="BN132" s="130" t="s">
        <v>445</v>
      </c>
      <c r="BO132" s="130" t="s">
        <v>445</v>
      </c>
      <c r="BP132" s="18" t="s">
        <v>679</v>
      </c>
      <c r="BQ132" s="12" t="str">
        <f t="shared" si="10"/>
        <v>Aderente</v>
      </c>
      <c r="BR132" s="19">
        <f t="shared" si="11"/>
        <v>0.99999999999999978</v>
      </c>
      <c r="BS132" s="19">
        <f t="shared" si="12"/>
        <v>1</v>
      </c>
      <c r="BT132" s="188" t="str">
        <f t="shared" si="13"/>
        <v>OKOK</v>
      </c>
    </row>
    <row r="133" spans="1:72" hidden="1">
      <c r="A133" s="47" t="str">
        <f t="shared" si="9"/>
        <v>KLECIO (TP-699)46059</v>
      </c>
      <c r="B133" s="102">
        <v>46059</v>
      </c>
      <c r="C133" s="135">
        <f>IF(BS_CONTROLE[[#This Row],[DATA]]="","",WEEKNUM(BS_CONTROLE[[#This Row],[DATA]]))</f>
        <v>6</v>
      </c>
      <c r="D133" s="104" t="s">
        <v>695</v>
      </c>
      <c r="E133" s="157"/>
      <c r="F133" s="126" t="s">
        <v>696</v>
      </c>
      <c r="G133" s="142" t="str">
        <f>IF(D133="","*",VLOOKUP(F133,BS_ATIVIDADE[],3,FALSE))</f>
        <v>SOLDA</v>
      </c>
      <c r="H133" s="106" t="s">
        <v>679</v>
      </c>
      <c r="I133" s="106" t="s">
        <v>679</v>
      </c>
      <c r="J133" s="105">
        <v>70</v>
      </c>
      <c r="K133" s="105">
        <v>87.3</v>
      </c>
      <c r="L133" s="105" t="s">
        <v>679</v>
      </c>
      <c r="M133" s="105" t="s">
        <v>792</v>
      </c>
      <c r="N133" s="150" t="s">
        <v>793</v>
      </c>
      <c r="O133" s="106">
        <v>0.375</v>
      </c>
      <c r="P133" s="106">
        <v>6.25E-2</v>
      </c>
      <c r="Q133" s="170">
        <v>1</v>
      </c>
      <c r="R133" s="10" t="str">
        <f>IFERROR(_xlfn.XLOOKUP(F133, BS_ATIVIDADE[ATIVIDADE],BS_ATIVIDADE[UNIDADE] ), "*")</f>
        <v>Nº DE SOLDA</v>
      </c>
      <c r="S133" s="128" t="str" cm="1">
        <f t="array" ref="S1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3" s="128" t="str" cm="1">
        <f t="array" ref="T1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3" s="11" t="str" cm="1">
        <f t="array" ref="U1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33" s="151" t="s">
        <v>699</v>
      </c>
      <c r="W133" s="151" t="s">
        <v>700</v>
      </c>
      <c r="X133" s="104" t="s">
        <v>421</v>
      </c>
      <c r="Y133" s="129" t="s">
        <v>424</v>
      </c>
      <c r="Z133" s="104"/>
      <c r="AA133" s="105" t="s">
        <v>679</v>
      </c>
      <c r="AB133" s="126"/>
      <c r="AC133" s="126" t="s">
        <v>679</v>
      </c>
      <c r="AD133" s="107" t="s">
        <v>679</v>
      </c>
      <c r="AE133" s="105" t="s">
        <v>679</v>
      </c>
      <c r="AF133" s="105" t="s">
        <v>679</v>
      </c>
      <c r="AG133" s="105" t="s">
        <v>679</v>
      </c>
      <c r="AH133" s="15"/>
      <c r="AI133" s="126" t="str">
        <f>IF(BS_CONTROLE[[#This Row],[Atividade]]=0, "-", BS_CONTROLE[[#This Row],[Atividade]])</f>
        <v>PDM - SOLDA</v>
      </c>
      <c r="AJ133" s="9" t="str">
        <f>IF(BS_CONTROLE[[#This Row],[Atividade]]=0, "-", BS_CONTROLE[[#This Row],[Atividade]])</f>
        <v>PDM - SOLDA</v>
      </c>
      <c r="AK133" s="31" t="str">
        <f>BS_CONTROLE[[#This Row],[Local - Partida]]</f>
        <v>-</v>
      </c>
      <c r="AL133" s="31" t="str">
        <f>BS_CONTROLE[[#This Row],[Local - Encerramento]]</f>
        <v>-</v>
      </c>
      <c r="AM133" s="105" t="str">
        <f>IF(BS_CONTROLE[[#This Row],[Entre - Estações]]=0, "-", BS_CONTROLE[[#This Row],[Entre - Estações]])</f>
        <v>ZSW-2</v>
      </c>
      <c r="AN133" s="105" t="str">
        <f>IF(BS_CONTROLE[[#This Row],[SB]]=0, "-", BS_CONTROLE[[#This Row],[SB]])</f>
        <v>ZSWS</v>
      </c>
      <c r="AO133" s="105">
        <f>IF(BS_CONTROLE[[#This Row],[SUB]]=0, "-", BS_CONTROLE[[#This Row],[SUB]])</f>
        <v>70</v>
      </c>
      <c r="AP133" s="105">
        <f>BS_CONTROLE[[#This Row],[KM - Inicio]]</f>
        <v>87.3</v>
      </c>
      <c r="AQ133" s="105">
        <f>BS_CONTROLE[[#This Row],[KM - Inicio]]</f>
        <v>87.3</v>
      </c>
      <c r="AR133" s="108">
        <v>0.34722222222222221</v>
      </c>
      <c r="AS133" s="108">
        <v>0</v>
      </c>
      <c r="AT133" s="108">
        <v>0</v>
      </c>
      <c r="AU133" s="136"/>
      <c r="AV133" s="136"/>
      <c r="AW133" s="14"/>
      <c r="AX133" s="14"/>
      <c r="AY133" s="162">
        <f t="shared" si="8"/>
        <v>0</v>
      </c>
      <c r="AZ133" s="153"/>
      <c r="BA133" s="109">
        <v>0</v>
      </c>
      <c r="BB133" s="10" t="str">
        <f>IFERROR(_xlfn.XLOOKUP(AI133, BS_ATIVIDADE[ATIVIDADE],BS_ATIVIDADE[UNIDADE] ), "*")</f>
        <v>Nº DE SOLDA</v>
      </c>
      <c r="BC133" s="13" t="str" cm="1">
        <f t="array" ref="BC1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3" s="13" t="str" cm="1">
        <f t="array" ref="BD1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3" s="11" t="str" cm="1">
        <f t="array" ref="BE1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33" s="150"/>
      <c r="BG133" s="16"/>
      <c r="BH133" s="17">
        <v>0</v>
      </c>
      <c r="BI133" s="17"/>
      <c r="BJ133" s="17" t="s">
        <v>923</v>
      </c>
      <c r="BK133" s="18" t="s">
        <v>924</v>
      </c>
      <c r="BL133" s="16"/>
      <c r="BM133" s="130" t="s">
        <v>441</v>
      </c>
      <c r="BN133" s="130" t="s">
        <v>470</v>
      </c>
      <c r="BO133" s="130" t="s">
        <v>521</v>
      </c>
      <c r="BP133" s="18" t="s">
        <v>924</v>
      </c>
      <c r="BQ133" s="12" t="str">
        <f t="shared" si="10"/>
        <v>Produção e Intervalo</v>
      </c>
      <c r="BR133" s="19">
        <f t="shared" si="11"/>
        <v>0</v>
      </c>
      <c r="BS133" s="19">
        <f t="shared" si="12"/>
        <v>0</v>
      </c>
      <c r="BT133" s="188" t="str">
        <f t="shared" si="13"/>
        <v>SuperExecução</v>
      </c>
    </row>
    <row r="134" spans="1:72" hidden="1">
      <c r="A134" s="47" t="str">
        <f t="shared" si="9"/>
        <v>V4846059</v>
      </c>
      <c r="B134" s="102">
        <v>46059</v>
      </c>
      <c r="C134" s="135">
        <f>IF(BS_CONTROLE[[#This Row],[DATA]]="","",WEEKNUM(BS_CONTROLE[[#This Row],[DATA]]))</f>
        <v>6</v>
      </c>
      <c r="D134" s="104" t="s">
        <v>677</v>
      </c>
      <c r="E134" s="157"/>
      <c r="F134" s="126" t="s">
        <v>687</v>
      </c>
      <c r="G134" s="142" t="str">
        <f>IF(D134="","*",VLOOKUP(F134,BS_ATIVIDADE[],3,FALSE))</f>
        <v>MECANIZAÇÃO - SOCADORA</v>
      </c>
      <c r="H134" s="106" t="s">
        <v>360</v>
      </c>
      <c r="I134" s="106" t="s">
        <v>360</v>
      </c>
      <c r="J134" s="105">
        <v>70</v>
      </c>
      <c r="K134" s="105">
        <v>82.5</v>
      </c>
      <c r="L134" s="105">
        <v>87</v>
      </c>
      <c r="M134" s="105" t="str" cm="1">
        <f t="array" ref="M1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ZAC-ZSW</v>
      </c>
      <c r="N134" s="150" t="str" cm="1">
        <f t="array" ref="N1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ZACZSW</v>
      </c>
      <c r="O134" s="106">
        <v>0.35416666666666669</v>
      </c>
      <c r="P134" s="106">
        <v>8.3333333333333329E-2</v>
      </c>
      <c r="Q134" s="170">
        <v>510</v>
      </c>
      <c r="R134" s="10" t="str">
        <f>IFERROR(_xlfn.XLOOKUP(F134, BS_ATIVIDADE[ATIVIDADE],BS_ATIVIDADE[UNIDADE] ), "*")</f>
        <v>M</v>
      </c>
      <c r="S134" s="128" t="str" cm="1">
        <f t="array" ref="S1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4" s="128" t="str" cm="1">
        <f t="array" ref="T1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4" s="11" t="str" cm="1">
        <f t="array" ref="U1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34" s="151" t="s">
        <v>682</v>
      </c>
      <c r="W134" s="151" t="s">
        <v>688</v>
      </c>
      <c r="X134" s="104" t="s">
        <v>421</v>
      </c>
      <c r="Y134" s="129" t="s">
        <v>424</v>
      </c>
      <c r="Z134" s="104"/>
      <c r="AA134" s="105">
        <v>1</v>
      </c>
      <c r="AB134" s="126" t="s">
        <v>412</v>
      </c>
      <c r="AC134" s="126" t="s">
        <v>679</v>
      </c>
      <c r="AD134" s="107">
        <v>0.29166666666666669</v>
      </c>
      <c r="AE134" s="105">
        <v>6249</v>
      </c>
      <c r="AF134" s="105" t="s">
        <v>679</v>
      </c>
      <c r="AG134" s="105" t="s">
        <v>679</v>
      </c>
      <c r="AH134" s="15"/>
      <c r="AI134" s="126" t="str">
        <f>IF(BS_CONTROLE[[#This Row],[Atividade]]=0, "-", BS_CONTROLE[[#This Row],[Atividade]])</f>
        <v>MECANIZAÇÃO - SOCADORA</v>
      </c>
      <c r="AJ134" s="9" t="str">
        <f>IF(BS_CONTROLE[[#This Row],[Atividade]]=0, "-", BS_CONTROLE[[#This Row],[Atividade]])</f>
        <v>MECANIZAÇÃO - SOCADORA</v>
      </c>
      <c r="AK134" s="31" t="str">
        <f>BS_CONTROLE[[#This Row],[Local - Partida]]</f>
        <v>ZAC2</v>
      </c>
      <c r="AL134" s="31" t="str">
        <f>BS_CONTROLE[[#This Row],[Local - Encerramento]]</f>
        <v>ZAC2</v>
      </c>
      <c r="AM134" s="105" t="str">
        <f>IF(BS_CONTROLE[[#This Row],[Entre - Estações]]=0, "-", BS_CONTROLE[[#This Row],[Entre - Estações]])</f>
        <v>ZAC-ZSW</v>
      </c>
      <c r="AN134" s="105" t="str">
        <f>IF(BS_CONTROLE[[#This Row],[SB]]=0, "-", BS_CONTROLE[[#This Row],[SB]])</f>
        <v>ZACZSW</v>
      </c>
      <c r="AO134" s="105">
        <f>IF(BS_CONTROLE[[#This Row],[SUB]]=0, "-", BS_CONTROLE[[#This Row],[SUB]])</f>
        <v>70</v>
      </c>
      <c r="AP134" s="105">
        <f>BS_CONTROLE[[#This Row],[KM - Inicio]]</f>
        <v>82.5</v>
      </c>
      <c r="AQ134" s="105">
        <f>BS_CONTROLE[[#This Row],[KM - Inicio]]</f>
        <v>82.5</v>
      </c>
      <c r="AR134" s="108">
        <v>0.32916666666666666</v>
      </c>
      <c r="AS134" s="108">
        <v>0</v>
      </c>
      <c r="AT134" s="108">
        <v>0</v>
      </c>
      <c r="AU134" s="136"/>
      <c r="AV134" s="136"/>
      <c r="AW134" s="14"/>
      <c r="AX134" s="14"/>
      <c r="AY134" s="162">
        <f t="shared" si="8"/>
        <v>0</v>
      </c>
      <c r="AZ134" s="153"/>
      <c r="BA134" s="109">
        <v>0</v>
      </c>
      <c r="BB134" s="10" t="str">
        <f>IFERROR(_xlfn.XLOOKUP(AI134, BS_ATIVIDADE[ATIVIDADE],BS_ATIVIDADE[UNIDADE] ), "*")</f>
        <v>M</v>
      </c>
      <c r="BC134" s="13" t="str" cm="1">
        <f t="array" ref="BC1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4" s="13" t="str" cm="1">
        <f t="array" ref="BD1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4" s="11" t="str" cm="1">
        <f t="array" ref="BE1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34" s="150"/>
      <c r="BG134" s="16"/>
      <c r="BH134" s="17">
        <v>0</v>
      </c>
      <c r="BI134" s="17"/>
      <c r="BJ134" s="17" t="s">
        <v>925</v>
      </c>
      <c r="BK134" s="18" t="s">
        <v>925</v>
      </c>
      <c r="BL134" s="16"/>
      <c r="BM134" s="130" t="s">
        <v>440</v>
      </c>
      <c r="BN134" s="130" t="s">
        <v>469</v>
      </c>
      <c r="BO134" s="130" t="s">
        <v>530</v>
      </c>
      <c r="BP134" s="18" t="s">
        <v>925</v>
      </c>
      <c r="BQ134" s="12" t="str">
        <f t="shared" si="10"/>
        <v>Produção e Intervalo</v>
      </c>
      <c r="BR134" s="19">
        <f t="shared" si="11"/>
        <v>0</v>
      </c>
      <c r="BS134" s="19">
        <f t="shared" si="12"/>
        <v>0</v>
      </c>
      <c r="BT134" s="188" t="str">
        <f t="shared" si="13"/>
        <v>CCOCirculaçãoIntervaloOportunidade</v>
      </c>
    </row>
    <row r="135" spans="1:72" hidden="1">
      <c r="A135" s="47" t="str">
        <f t="shared" si="9"/>
        <v>W5846059</v>
      </c>
      <c r="B135" s="102">
        <v>46059</v>
      </c>
      <c r="C135" s="135">
        <f>IF(BS_CONTROLE[[#This Row],[DATA]]="","",WEEKNUM(BS_CONTROLE[[#This Row],[DATA]]))</f>
        <v>6</v>
      </c>
      <c r="D135" s="104" t="s">
        <v>712</v>
      </c>
      <c r="E135" s="157"/>
      <c r="F135" s="126" t="s">
        <v>717</v>
      </c>
      <c r="G135" s="142" t="str">
        <f>IF(D135="","*",VLOOKUP(F135,BS_ATIVIDADE[],3,FALSE))</f>
        <v>OUTROS</v>
      </c>
      <c r="H135" s="105">
        <v>106109</v>
      </c>
      <c r="I135" s="105">
        <v>106109</v>
      </c>
      <c r="J135" s="105">
        <v>68</v>
      </c>
      <c r="K135" s="105">
        <v>57</v>
      </c>
      <c r="L135" s="105">
        <v>53</v>
      </c>
      <c r="M135" s="105" t="str" cm="1">
        <f t="array" ref="M1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135" s="150" t="str" cm="1">
        <f t="array" ref="N1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135" s="106">
        <v>0.33333333333333331</v>
      </c>
      <c r="P135" s="106">
        <v>4.1666666666666664E-2</v>
      </c>
      <c r="Q135" s="170">
        <v>100</v>
      </c>
      <c r="R135" s="10" t="str">
        <f>IFERROR(_xlfn.XLOOKUP(F135, BS_ATIVIDADE[ATIVIDADE],BS_ATIVIDADE[UNIDADE] ), "*")</f>
        <v>Nº DE PEÇAS</v>
      </c>
      <c r="S135" s="128" t="str" cm="1">
        <f t="array" ref="S1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5" s="128" t="str" cm="1">
        <f t="array" ref="T1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35" s="11" t="str" cm="1">
        <f t="array" ref="U1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35" s="151" t="s">
        <v>714</v>
      </c>
      <c r="W135" s="151" t="s">
        <v>718</v>
      </c>
      <c r="X135" s="104" t="s">
        <v>421</v>
      </c>
      <c r="Y135" s="129" t="s">
        <v>424</v>
      </c>
      <c r="Z135" s="104"/>
      <c r="AA135" s="105">
        <v>2</v>
      </c>
      <c r="AB135" s="126" t="s">
        <v>423</v>
      </c>
      <c r="AC135" s="126" t="s">
        <v>679</v>
      </c>
      <c r="AD135" s="107">
        <v>0.29166666666666669</v>
      </c>
      <c r="AE135" s="105">
        <v>9341</v>
      </c>
      <c r="AF135" s="105" t="s">
        <v>679</v>
      </c>
      <c r="AG135" s="105" t="s">
        <v>679</v>
      </c>
      <c r="AH135" s="15"/>
      <c r="AI135" s="126" t="str">
        <f>IF(BS_CONTROLE[[#This Row],[Atividade]]=0, "-", BS_CONTROLE[[#This Row],[Atividade]])</f>
        <v>RECOLHIMENTO DE DORMENTE</v>
      </c>
      <c r="AJ135" s="9" t="str">
        <f>IF(BS_CONTROLE[[#This Row],[Atividade]]=0, "-", BS_CONTROLE[[#This Row],[Atividade]])</f>
        <v>RECOLHIMENTO DE DORMENTE</v>
      </c>
      <c r="AK135" s="31">
        <f>BS_CONTROLE[[#This Row],[Local - Partida]]</f>
        <v>106109</v>
      </c>
      <c r="AL135" s="31">
        <f>BS_CONTROLE[[#This Row],[Local - Encerramento]]</f>
        <v>106109</v>
      </c>
      <c r="AM135" s="105" t="str">
        <f>IF(BS_CONTROLE[[#This Row],[Entre - Estações]]=0, "-", BS_CONTROLE[[#This Row],[Entre - Estações]])</f>
        <v>ZBM-ZHO</v>
      </c>
      <c r="AN135" s="105" t="str">
        <f>IF(BS_CONTROLE[[#This Row],[SB]]=0, "-", BS_CONTROLE[[#This Row],[SB]])</f>
        <v>K57ZHO</v>
      </c>
      <c r="AO135" s="105">
        <f>IF(BS_CONTROLE[[#This Row],[SUB]]=0, "-", BS_CONTROLE[[#This Row],[SUB]])</f>
        <v>68</v>
      </c>
      <c r="AP135" s="105">
        <f>BS_CONTROLE[[#This Row],[KM - Inicio]]</f>
        <v>57</v>
      </c>
      <c r="AQ135" s="105">
        <f>BS_CONTROLE[[#This Row],[KM - Inicio]]</f>
        <v>57</v>
      </c>
      <c r="AR135" s="108">
        <v>0.45833333333333331</v>
      </c>
      <c r="AS135" s="108">
        <v>0</v>
      </c>
      <c r="AT135" s="108">
        <v>0</v>
      </c>
      <c r="AU135" s="136"/>
      <c r="AV135" s="136"/>
      <c r="AW135" s="14"/>
      <c r="AX135" s="14"/>
      <c r="AY135" s="162">
        <f t="shared" ref="AY135:AY198" si="14">IF(D135="","*",IFERROR(IF(ISODD(COUNT(AS135:AX135)),"ERRO",SUM((AT135-AS135),(AV135-AU135),(AX135-AW135))),"ERRO"))</f>
        <v>0</v>
      </c>
      <c r="AZ135" s="153"/>
      <c r="BA135" s="109">
        <v>0</v>
      </c>
      <c r="BB135" s="10" t="str">
        <f>IFERROR(_xlfn.XLOOKUP(AI135, BS_ATIVIDADE[ATIVIDADE],BS_ATIVIDADE[UNIDADE] ), "*")</f>
        <v>Nº DE PEÇAS</v>
      </c>
      <c r="BC135" s="13" t="str" cm="1">
        <f t="array" ref="BC1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5" s="13" t="str" cm="1">
        <f t="array" ref="BD1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35" s="11" t="str" cm="1">
        <f t="array" ref="BE1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35" s="150"/>
      <c r="BG135" s="16"/>
      <c r="BH135" s="17">
        <v>0</v>
      </c>
      <c r="BI135" s="17"/>
      <c r="BJ135" s="17" t="s">
        <v>926</v>
      </c>
      <c r="BK135" s="18" t="s">
        <v>926</v>
      </c>
      <c r="BL135" s="16"/>
      <c r="BM135" s="130" t="s">
        <v>440</v>
      </c>
      <c r="BN135" s="130" t="s">
        <v>469</v>
      </c>
      <c r="BO135" s="130" t="s">
        <v>530</v>
      </c>
      <c r="BP135" s="18" t="s">
        <v>926</v>
      </c>
      <c r="BQ135" s="12" t="str">
        <f t="shared" si="10"/>
        <v>Produção e Intervalo</v>
      </c>
      <c r="BR135" s="19">
        <f t="shared" si="11"/>
        <v>0</v>
      </c>
      <c r="BS135" s="19">
        <f t="shared" si="12"/>
        <v>0</v>
      </c>
      <c r="BT135" s="188" t="str">
        <f t="shared" si="13"/>
        <v>CCOCirculaçãoIntervaloOportunidade</v>
      </c>
    </row>
    <row r="136" spans="1:72" hidden="1">
      <c r="A136" s="47" t="str">
        <f t="shared" ref="A136:A199" si="15">D136&amp;B136</f>
        <v>CLEBISON (TP-728)46059</v>
      </c>
      <c r="B136" s="102">
        <v>46059</v>
      </c>
      <c r="C136" s="135">
        <f>IF(BS_CONTROLE[[#This Row],[DATA]]="","",WEEKNUM(BS_CONTROLE[[#This Row],[DATA]]))</f>
        <v>6</v>
      </c>
      <c r="D136" s="104" t="s">
        <v>813</v>
      </c>
      <c r="E136" s="157">
        <v>130</v>
      </c>
      <c r="F136" s="126" t="s">
        <v>696</v>
      </c>
      <c r="G136" s="142" t="str">
        <f>IF(D136="","*",VLOOKUP(F136,BS_ATIVIDADE[],3,FALSE))</f>
        <v>SOLDA</v>
      </c>
      <c r="H136" s="106" t="s">
        <v>679</v>
      </c>
      <c r="I136" s="106" t="s">
        <v>679</v>
      </c>
      <c r="J136" s="105">
        <v>48</v>
      </c>
      <c r="K136" s="105">
        <v>91.5</v>
      </c>
      <c r="L136" s="105" t="s">
        <v>679</v>
      </c>
      <c r="M136" s="127" t="str" cm="1">
        <f t="array" ref="M1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36" s="127" t="str" cm="1">
        <f t="array" ref="N1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136" s="106">
        <v>0.375</v>
      </c>
      <c r="P136" s="106">
        <v>6.25E-2</v>
      </c>
      <c r="Q136" s="105">
        <v>1</v>
      </c>
      <c r="R136" s="10" t="str">
        <f>IFERROR(_xlfn.XLOOKUP(F136, BS_ATIVIDADE[ATIVIDADE],BS_ATIVIDADE[UNIDADE] ), "*")</f>
        <v>Nº DE SOLDA</v>
      </c>
      <c r="S136" s="128" t="str" cm="1">
        <f t="array" ref="S1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6" s="128" t="str" cm="1">
        <f t="array" ref="T1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36" s="11" t="str" cm="1">
        <f t="array" ref="U1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36" s="105" t="s">
        <v>908</v>
      </c>
      <c r="W136" s="151" t="s">
        <v>700</v>
      </c>
      <c r="X136" s="104" t="s">
        <v>421</v>
      </c>
      <c r="Y136" s="129"/>
      <c r="Z136" s="104"/>
      <c r="AA136" s="105"/>
      <c r="AB136" s="103"/>
      <c r="AC136" s="152"/>
      <c r="AD136" s="107"/>
      <c r="AE136" s="105"/>
      <c r="AF136" s="105"/>
      <c r="AG136" s="105"/>
      <c r="AH136" s="15"/>
      <c r="AI136" s="126" t="str">
        <f>IF(BS_CONTROLE[[#This Row],[Atividade]]=0, "-", BS_CONTROLE[[#This Row],[Atividade]])</f>
        <v>PDM - SOLDA</v>
      </c>
      <c r="AJ136" s="9" t="str">
        <f>IF(BS_CONTROLE[[#This Row],[Atividade]]=0, "-", BS_CONTROLE[[#This Row],[Atividade]])</f>
        <v>PDM - SOLDA</v>
      </c>
      <c r="AK136" s="31" t="str">
        <f>BS_CONTROLE[[#This Row],[Local - Partida]]</f>
        <v>-</v>
      </c>
      <c r="AL136" s="31" t="str">
        <f>BS_CONTROLE[[#This Row],[Local - Encerramento]]</f>
        <v>-</v>
      </c>
      <c r="AM136" s="105" t="str">
        <f>IF(BS_CONTROLE[[#This Row],[Entre - Estações]]=0, "-", BS_CONTROLE[[#This Row],[Entre - Estações]])</f>
        <v>ZWW-ZKW</v>
      </c>
      <c r="AN136" s="105" t="str">
        <f>IF(BS_CONTROLE[[#This Row],[SB]]=0, "-", BS_CONTROLE[[#This Row],[SB]])</f>
        <v>K93K911</v>
      </c>
      <c r="AO136" s="105">
        <f>IF(BS_CONTROLE[[#This Row],[SUB]]=0, "-", BS_CONTROLE[[#This Row],[SUB]])</f>
        <v>48</v>
      </c>
      <c r="AP136" s="105">
        <f>BS_CONTROLE[[#This Row],[KM - Inicio]]</f>
        <v>91.5</v>
      </c>
      <c r="AQ136" s="105">
        <f>BS_CONTROLE[[#This Row],[KM - Inicio]]</f>
        <v>91.5</v>
      </c>
      <c r="AR136" s="108">
        <v>0.39583333333333331</v>
      </c>
      <c r="AS136" s="108">
        <v>0.54861111111111116</v>
      </c>
      <c r="AT136" s="108">
        <v>0.61111111111111116</v>
      </c>
      <c r="AU136" s="136"/>
      <c r="AV136" s="136"/>
      <c r="AW136" s="14"/>
      <c r="AX136" s="14"/>
      <c r="AY136" s="162">
        <f t="shared" si="14"/>
        <v>6.25E-2</v>
      </c>
      <c r="AZ136" s="153"/>
      <c r="BA136" s="109">
        <v>1</v>
      </c>
      <c r="BB136" s="10" t="str">
        <f>IFERROR(_xlfn.XLOOKUP(AI136, BS_ATIVIDADE[ATIVIDADE],BS_ATIVIDADE[UNIDADE] ), "*")</f>
        <v>Nº DE SOLDA</v>
      </c>
      <c r="BC136" s="13" t="str" cm="1">
        <f t="array" ref="BC1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6" s="13" t="str" cm="1">
        <f t="array" ref="BD1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36" s="11" t="str" cm="1">
        <f t="array" ref="BE1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36" s="150"/>
      <c r="BG136" s="16"/>
      <c r="BH136" s="17">
        <v>2</v>
      </c>
      <c r="BI136" s="17"/>
      <c r="BJ136" s="17"/>
      <c r="BK136" s="18" t="s">
        <v>927</v>
      </c>
      <c r="BL136" s="16"/>
      <c r="BM136" s="130" t="s">
        <v>445</v>
      </c>
      <c r="BN136" s="130" t="s">
        <v>445</v>
      </c>
      <c r="BO136" s="130" t="s">
        <v>445</v>
      </c>
      <c r="BP136" s="18" t="s">
        <v>679</v>
      </c>
      <c r="BQ136" s="12" t="str">
        <f t="shared" ref="BQ136:BQ199" si="16">IF(AND(BR136&lt;1,BS136&lt;1),"Produção e Intervalo",IF(BR136&lt;1,"Intervalo",IF(BS136&lt;1,"Produção","Aderente")))</f>
        <v>Aderente</v>
      </c>
      <c r="BR136" s="19">
        <f t="shared" ref="BR136:BR199" si="17">IF(OR(B136="",F136=""),"*",AY136/P136)</f>
        <v>1</v>
      </c>
      <c r="BS136" s="19">
        <f t="shared" ref="BS136:BS199" si="18">IF(OR(B136="",F136=""),"*",BA136/Q136)</f>
        <v>1</v>
      </c>
      <c r="BT136" s="188" t="str">
        <f t="shared" ref="BT136:BT199" si="19">IF(BN136="","",SUBSTITUTE(BM136," ","")&amp;SUBSTITUTE(BN136," ",""))</f>
        <v>OKOK</v>
      </c>
    </row>
    <row r="137" spans="1:72" hidden="1">
      <c r="A137" s="47" t="str">
        <f t="shared" si="15"/>
        <v>ISMAEL(TP-726)46059</v>
      </c>
      <c r="B137" s="102">
        <v>46059</v>
      </c>
      <c r="C137" s="135">
        <f>IF(BS_CONTROLE[[#This Row],[DATA]]="","",WEEKNUM(BS_CONTROLE[[#This Row],[DATA]]))</f>
        <v>6</v>
      </c>
      <c r="D137" s="104" t="s">
        <v>755</v>
      </c>
      <c r="E137" s="157">
        <v>131</v>
      </c>
      <c r="F137" s="126" t="s">
        <v>696</v>
      </c>
      <c r="G137" s="142" t="str">
        <f>IF(D137="","*",VLOOKUP(F137,BS_ATIVIDADE[],3,FALSE))</f>
        <v>SOLDA</v>
      </c>
      <c r="H137" s="106" t="s">
        <v>679</v>
      </c>
      <c r="I137" s="106" t="s">
        <v>679</v>
      </c>
      <c r="J137" s="105">
        <v>48</v>
      </c>
      <c r="K137" s="105">
        <v>91.5</v>
      </c>
      <c r="L137" s="105" t="s">
        <v>679</v>
      </c>
      <c r="M137" s="127" t="str" cm="1">
        <f t="array" ref="M1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37" s="127" t="str" cm="1">
        <f t="array" ref="N1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137" s="106">
        <v>0.375</v>
      </c>
      <c r="P137" s="106">
        <v>6.25E-2</v>
      </c>
      <c r="Q137" s="105">
        <v>1</v>
      </c>
      <c r="R137" s="10" t="str">
        <f>IFERROR(_xlfn.XLOOKUP(F137, BS_ATIVIDADE[ATIVIDADE],BS_ATIVIDADE[UNIDADE] ), "*")</f>
        <v>Nº DE SOLDA</v>
      </c>
      <c r="S137" s="128" t="str" cm="1">
        <f t="array" ref="S1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7" s="128" t="str" cm="1">
        <f t="array" ref="T1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37" s="11" t="str" cm="1">
        <f t="array" ref="U1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37" s="105" t="s">
        <v>908</v>
      </c>
      <c r="W137" s="151" t="s">
        <v>700</v>
      </c>
      <c r="X137" s="104" t="s">
        <v>421</v>
      </c>
      <c r="Y137" s="129"/>
      <c r="Z137" s="104"/>
      <c r="AA137" s="105"/>
      <c r="AB137" s="103"/>
      <c r="AC137" s="152"/>
      <c r="AD137" s="107"/>
      <c r="AE137" s="105"/>
      <c r="AF137" s="105"/>
      <c r="AG137" s="105"/>
      <c r="AH137" s="15"/>
      <c r="AI137" s="126" t="str">
        <f>IF(BS_CONTROLE[[#This Row],[Atividade]]=0, "-", BS_CONTROLE[[#This Row],[Atividade]])</f>
        <v>PDM - SOLDA</v>
      </c>
      <c r="AJ137" s="9" t="str">
        <f>IF(BS_CONTROLE[[#This Row],[Atividade]]=0, "-", BS_CONTROLE[[#This Row],[Atividade]])</f>
        <v>PDM - SOLDA</v>
      </c>
      <c r="AK137" s="31" t="str">
        <f>BS_CONTROLE[[#This Row],[Local - Partida]]</f>
        <v>-</v>
      </c>
      <c r="AL137" s="31" t="str">
        <f>BS_CONTROLE[[#This Row],[Local - Encerramento]]</f>
        <v>-</v>
      </c>
      <c r="AM137" s="105" t="str">
        <f>IF(BS_CONTROLE[[#This Row],[Entre - Estações]]=0, "-", BS_CONTROLE[[#This Row],[Entre - Estações]])</f>
        <v>ZWW-ZKW</v>
      </c>
      <c r="AN137" s="105" t="str">
        <f>IF(BS_CONTROLE[[#This Row],[SB]]=0, "-", BS_CONTROLE[[#This Row],[SB]])</f>
        <v>K93K911</v>
      </c>
      <c r="AO137" s="105">
        <f>IF(BS_CONTROLE[[#This Row],[SUB]]=0, "-", BS_CONTROLE[[#This Row],[SUB]])</f>
        <v>48</v>
      </c>
      <c r="AP137" s="105">
        <f>BS_CONTROLE[[#This Row],[KM - Inicio]]</f>
        <v>91.5</v>
      </c>
      <c r="AQ137" s="105">
        <f>BS_CONTROLE[[#This Row],[KM - Inicio]]</f>
        <v>91.5</v>
      </c>
      <c r="AR137" s="108">
        <v>0.39583333333333331</v>
      </c>
      <c r="AS137" s="108">
        <v>0.54861111111111116</v>
      </c>
      <c r="AT137" s="108">
        <v>0.61111111111111116</v>
      </c>
      <c r="AU137" s="136"/>
      <c r="AV137" s="136"/>
      <c r="AW137" s="14"/>
      <c r="AX137" s="14"/>
      <c r="AY137" s="162">
        <f t="shared" si="14"/>
        <v>6.25E-2</v>
      </c>
      <c r="AZ137" s="153"/>
      <c r="BA137" s="109">
        <v>1</v>
      </c>
      <c r="BB137" s="10" t="str">
        <f>IFERROR(_xlfn.XLOOKUP(AI137, BS_ATIVIDADE[ATIVIDADE],BS_ATIVIDADE[UNIDADE] ), "*")</f>
        <v>Nº DE SOLDA</v>
      </c>
      <c r="BC137" s="13" t="str" cm="1">
        <f t="array" ref="BC1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7" s="13" t="str" cm="1">
        <f t="array" ref="BD1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37" s="11" t="str" cm="1">
        <f t="array" ref="BE1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37" s="150"/>
      <c r="BG137" s="16"/>
      <c r="BH137" s="17">
        <v>2</v>
      </c>
      <c r="BI137" s="17"/>
      <c r="BJ137" s="17"/>
      <c r="BK137" s="18" t="s">
        <v>927</v>
      </c>
      <c r="BL137" s="16"/>
      <c r="BM137" s="130" t="s">
        <v>445</v>
      </c>
      <c r="BN137" s="130" t="s">
        <v>445</v>
      </c>
      <c r="BO137" s="130" t="s">
        <v>445</v>
      </c>
      <c r="BP137" s="18" t="s">
        <v>679</v>
      </c>
      <c r="BQ137" s="12" t="str">
        <f t="shared" si="16"/>
        <v>Aderente</v>
      </c>
      <c r="BR137" s="19">
        <f t="shared" si="17"/>
        <v>1</v>
      </c>
      <c r="BS137" s="19">
        <f t="shared" si="18"/>
        <v>1</v>
      </c>
      <c r="BT137" s="188" t="str">
        <f t="shared" si="19"/>
        <v>OKOK</v>
      </c>
    </row>
    <row r="138" spans="1:72" hidden="1">
      <c r="A138" s="47" t="str">
        <f t="shared" si="15"/>
        <v>V4246059</v>
      </c>
      <c r="B138" s="102">
        <v>46059</v>
      </c>
      <c r="C138" s="135">
        <f>IF(BS_CONTROLE[[#This Row],[DATA]]="","",WEEKNUM(BS_CONTROLE[[#This Row],[DATA]]))</f>
        <v>6</v>
      </c>
      <c r="D138" s="169" t="s">
        <v>686</v>
      </c>
      <c r="E138" s="157"/>
      <c r="F138" s="126" t="s">
        <v>687</v>
      </c>
      <c r="G138" s="142" t="str">
        <f>IF(D138="","*",VLOOKUP(F138,BS_ATIVIDADE[],3,FALSE))</f>
        <v>MECANIZAÇÃO - SOCADORA</v>
      </c>
      <c r="H138" s="105" t="s">
        <v>104</v>
      </c>
      <c r="I138" s="105" t="s">
        <v>104</v>
      </c>
      <c r="J138" s="105">
        <v>56</v>
      </c>
      <c r="K138" s="105">
        <v>208</v>
      </c>
      <c r="L138" s="105">
        <v>206</v>
      </c>
      <c r="M138" s="105" t="str" cm="1">
        <f t="array" ref="M1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38" s="150" t="str" cm="1">
        <f t="array" ref="N1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138" s="106">
        <v>0.35416666666666669</v>
      </c>
      <c r="P138" s="106">
        <v>8.3333333333333329E-2</v>
      </c>
      <c r="Q138" s="170">
        <v>400</v>
      </c>
      <c r="R138" s="10" t="str">
        <f>IFERROR(_xlfn.XLOOKUP(F138, BS_ATIVIDADE[ATIVIDADE],BS_ATIVIDADE[UNIDADE] ), "*")</f>
        <v>M</v>
      </c>
      <c r="S138" s="128" t="str" cm="1">
        <f t="array" ref="S1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8" s="128" t="str" cm="1">
        <f t="array" ref="T1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38" s="11" t="str" cm="1">
        <f t="array" ref="U1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38" s="151" t="s">
        <v>682</v>
      </c>
      <c r="W138" s="151" t="s">
        <v>688</v>
      </c>
      <c r="X138" s="104" t="s">
        <v>421</v>
      </c>
      <c r="Y138" s="129" t="s">
        <v>424</v>
      </c>
      <c r="Z138" s="104"/>
      <c r="AA138" s="105">
        <v>1</v>
      </c>
      <c r="AB138" s="103" t="s">
        <v>412</v>
      </c>
      <c r="AC138" s="152"/>
      <c r="AD138" s="107">
        <v>0.33333333333333331</v>
      </c>
      <c r="AE138" s="105" t="s">
        <v>679</v>
      </c>
      <c r="AF138" s="105" t="s">
        <v>679</v>
      </c>
      <c r="AG138" s="105" t="s">
        <v>679</v>
      </c>
      <c r="AH138" s="15"/>
      <c r="AI138" s="126" t="str">
        <f>IF(BS_CONTROLE[[#This Row],[Atividade]]=0, "-", BS_CONTROLE[[#This Row],[Atividade]])</f>
        <v>MECANIZAÇÃO - SOCADORA</v>
      </c>
      <c r="AJ138" s="9" t="str">
        <f>IF(BS_CONTROLE[[#This Row],[Atividade]]=0, "-", BS_CONTROLE[[#This Row],[Atividade]])</f>
        <v>MECANIZAÇÃO - SOCADORA</v>
      </c>
      <c r="AK138" s="31" t="str">
        <f>BS_CONTROLE[[#This Row],[Local - Partida]]</f>
        <v>ZYU1</v>
      </c>
      <c r="AL138" s="31" t="str">
        <f>BS_CONTROLE[[#This Row],[Local - Encerramento]]</f>
        <v>ZYU1</v>
      </c>
      <c r="AM138" s="105" t="str">
        <f>IF(BS_CONTROLE[[#This Row],[Entre - Estações]]=0, "-", BS_CONTROLE[[#This Row],[Entre - Estações]])</f>
        <v>ZYU-ZST</v>
      </c>
      <c r="AN138" s="105" t="str">
        <f>IF(BS_CONTROLE[[#This Row],[SB]]=0, "-", BS_CONTROLE[[#This Row],[SB]])</f>
        <v>206ZST</v>
      </c>
      <c r="AO138" s="105">
        <f>IF(BS_CONTROLE[[#This Row],[SUB]]=0, "-", BS_CONTROLE[[#This Row],[SUB]])</f>
        <v>56</v>
      </c>
      <c r="AP138" s="105">
        <f>BS_CONTROLE[[#This Row],[KM - Inicio]]</f>
        <v>208</v>
      </c>
      <c r="AQ138" s="105">
        <f>BS_CONTROLE[[#This Row],[KM - Inicio]]</f>
        <v>208</v>
      </c>
      <c r="AR138" s="108">
        <v>0.48472222222222222</v>
      </c>
      <c r="AS138" s="108">
        <v>0</v>
      </c>
      <c r="AT138" s="108">
        <v>0</v>
      </c>
      <c r="AU138" s="136"/>
      <c r="AV138" s="136"/>
      <c r="AW138" s="14"/>
      <c r="AX138" s="14"/>
      <c r="AY138" s="162">
        <f t="shared" si="14"/>
        <v>0</v>
      </c>
      <c r="AZ138" s="153"/>
      <c r="BA138" s="109">
        <v>0</v>
      </c>
      <c r="BB138" s="10" t="str">
        <f>IFERROR(_xlfn.XLOOKUP(AI138, BS_ATIVIDADE[ATIVIDADE],BS_ATIVIDADE[UNIDADE] ), "*")</f>
        <v>M</v>
      </c>
      <c r="BC138" s="13" t="str" cm="1">
        <f t="array" ref="BC1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8" s="13" t="str" cm="1">
        <f t="array" ref="BD1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38" s="11" t="str" cm="1">
        <f t="array" ref="BE1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38" s="150"/>
      <c r="BG138" s="16"/>
      <c r="BH138" s="17">
        <v>0</v>
      </c>
      <c r="BI138" s="17"/>
      <c r="BJ138" s="17" t="s">
        <v>928</v>
      </c>
      <c r="BK138" s="18" t="s">
        <v>929</v>
      </c>
      <c r="BL138" s="16"/>
      <c r="BM138" s="130" t="s">
        <v>440</v>
      </c>
      <c r="BN138" s="130" t="s">
        <v>469</v>
      </c>
      <c r="BO138" s="130" t="s">
        <v>530</v>
      </c>
      <c r="BP138" s="18" t="s">
        <v>929</v>
      </c>
      <c r="BQ138" s="12" t="str">
        <f t="shared" si="16"/>
        <v>Produção e Intervalo</v>
      </c>
      <c r="BR138" s="19">
        <f t="shared" si="17"/>
        <v>0</v>
      </c>
      <c r="BS138" s="19">
        <f t="shared" si="18"/>
        <v>0</v>
      </c>
      <c r="BT138" s="188" t="str">
        <f t="shared" si="19"/>
        <v>CCOCirculaçãoIntervaloOportunidade</v>
      </c>
    </row>
    <row r="139" spans="1:72" hidden="1">
      <c r="A139" s="47" t="str">
        <f t="shared" si="15"/>
        <v>EDSON (TP-780)46059</v>
      </c>
      <c r="B139" s="102">
        <v>46059</v>
      </c>
      <c r="C139" s="135">
        <f>IF(BS_CONTROLE[[#This Row],[DATA]]="","",WEEKNUM(BS_CONTROLE[[#This Row],[DATA]]))</f>
        <v>6</v>
      </c>
      <c r="D139" s="169" t="s">
        <v>720</v>
      </c>
      <c r="E139" s="157"/>
      <c r="F139" s="126" t="s">
        <v>721</v>
      </c>
      <c r="G139" s="142" t="str">
        <f>IF(D139="","*",VLOOKUP(F139,BS_ATIVIDADE[],3,FALSE))</f>
        <v>DORMENTE - SUBSTITUIÇÂO</v>
      </c>
      <c r="H139" s="105" t="s">
        <v>679</v>
      </c>
      <c r="I139" s="105" t="s">
        <v>679</v>
      </c>
      <c r="J139" s="105">
        <v>56</v>
      </c>
      <c r="K139" s="105">
        <v>205</v>
      </c>
      <c r="L139" s="105" t="s">
        <v>679</v>
      </c>
      <c r="M139" s="105" t="str" cm="1">
        <f t="array" ref="M1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39" s="150" t="str" cm="1">
        <f t="array" ref="N1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39" s="106">
        <v>0.375</v>
      </c>
      <c r="P139" s="106">
        <v>8.3333333333333329E-2</v>
      </c>
      <c r="Q139" s="170">
        <v>40</v>
      </c>
      <c r="R139" s="10" t="str">
        <f>IFERROR(_xlfn.XLOOKUP(F139, BS_ATIVIDADE[ATIVIDADE],BS_ATIVIDADE[UNIDADE] ), "*")</f>
        <v>Nº DE DORMENTES</v>
      </c>
      <c r="S139" s="128" t="str" cm="1">
        <f t="array" ref="S1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39" s="128" t="str" cm="1">
        <f t="array" ref="T1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39" s="11" t="str" cm="1">
        <f t="array" ref="U1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39" s="105" t="s">
        <v>722</v>
      </c>
      <c r="W139" s="151" t="s">
        <v>799</v>
      </c>
      <c r="X139" s="104" t="s">
        <v>421</v>
      </c>
      <c r="Y139" s="129" t="s">
        <v>424</v>
      </c>
      <c r="Z139" s="104"/>
      <c r="AA139" s="105" t="s">
        <v>679</v>
      </c>
      <c r="AB139" s="103"/>
      <c r="AC139" s="152"/>
      <c r="AD139" s="107"/>
      <c r="AE139" s="105"/>
      <c r="AF139" s="105"/>
      <c r="AG139" s="105"/>
      <c r="AH139" s="15"/>
      <c r="AI139" s="126" t="str">
        <f>IF(BS_CONTROLE[[#This Row],[Atividade]]=0, "-", BS_CONTROLE[[#This Row],[Atividade]])</f>
        <v>PDM - SUBSTITUIÇÃO - DORMENTE</v>
      </c>
      <c r="AJ139" s="9" t="str">
        <f>IF(BS_CONTROLE[[#This Row],[Atividade]]=0, "-", BS_CONTROLE[[#This Row],[Atividade]])</f>
        <v>PDM - SUBSTITUIÇÃO - DORMENTE</v>
      </c>
      <c r="AK139" s="31" t="str">
        <f>BS_CONTROLE[[#This Row],[Local - Partida]]</f>
        <v>-</v>
      </c>
      <c r="AL139" s="31" t="str">
        <f>BS_CONTROLE[[#This Row],[Local - Encerramento]]</f>
        <v>-</v>
      </c>
      <c r="AM139" s="105" t="s">
        <v>930</v>
      </c>
      <c r="AN139" s="105" t="s">
        <v>104</v>
      </c>
      <c r="AO139" s="105">
        <v>49</v>
      </c>
      <c r="AP139" s="105">
        <v>202.41499999999999</v>
      </c>
      <c r="AQ139" s="105">
        <v>202.8</v>
      </c>
      <c r="AR139" s="108">
        <v>0.31319444444444444</v>
      </c>
      <c r="AS139" s="108">
        <v>0</v>
      </c>
      <c r="AT139" s="108">
        <v>0</v>
      </c>
      <c r="AU139" s="136"/>
      <c r="AV139" s="136"/>
      <c r="AW139" s="14"/>
      <c r="AX139" s="14"/>
      <c r="AY139" s="162">
        <f t="shared" si="14"/>
        <v>0</v>
      </c>
      <c r="AZ139" s="153"/>
      <c r="BA139" s="109">
        <v>0</v>
      </c>
      <c r="BB139" s="10" t="str">
        <f>IFERROR(_xlfn.XLOOKUP(AI139, BS_ATIVIDADE[ATIVIDADE],BS_ATIVIDADE[UNIDADE] ), "*")</f>
        <v>Nº DE DORMENTES</v>
      </c>
      <c r="BC139" s="13" t="str" cm="1">
        <f t="array" ref="BC1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39" s="13" t="str" cm="1">
        <f t="array" ref="BD1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39" s="11" t="str" cm="1">
        <f t="array" ref="BE1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39" s="150"/>
      <c r="BG139" s="16"/>
      <c r="BH139" s="17">
        <v>0</v>
      </c>
      <c r="BI139" s="17"/>
      <c r="BJ139" s="17" t="s">
        <v>931</v>
      </c>
      <c r="BK139" s="18" t="s">
        <v>932</v>
      </c>
      <c r="BL139" s="16"/>
      <c r="BM139" s="130" t="s">
        <v>441</v>
      </c>
      <c r="BN139" s="130" t="s">
        <v>470</v>
      </c>
      <c r="BO139" s="130" t="s">
        <v>521</v>
      </c>
      <c r="BP139" s="18" t="s">
        <v>932</v>
      </c>
      <c r="BQ139" s="12" t="str">
        <f t="shared" si="16"/>
        <v>Produção e Intervalo</v>
      </c>
      <c r="BR139" s="19">
        <f t="shared" si="17"/>
        <v>0</v>
      </c>
      <c r="BS139" s="19">
        <f t="shared" si="18"/>
        <v>0</v>
      </c>
      <c r="BT139" s="188" t="str">
        <f t="shared" si="19"/>
        <v>SuperExecução</v>
      </c>
    </row>
    <row r="140" spans="1:72" hidden="1">
      <c r="A140" s="47" t="str">
        <f t="shared" si="15"/>
        <v>ROGÉRIO (TP-730)46059</v>
      </c>
      <c r="B140" s="102">
        <v>46059</v>
      </c>
      <c r="C140" s="135">
        <f>IF(BS_CONTROLE[[#This Row],[DATA]]="","",WEEKNUM(BS_CONTROLE[[#This Row],[DATA]]))</f>
        <v>6</v>
      </c>
      <c r="D140" s="104" t="s">
        <v>857</v>
      </c>
      <c r="E140" s="157">
        <v>81</v>
      </c>
      <c r="F140" s="126" t="s">
        <v>721</v>
      </c>
      <c r="G140" s="142" t="str">
        <f>IF(D140="","*",VLOOKUP(F140,BS_ATIVIDADE[],3,FALSE))</f>
        <v>DORMENTE - SUBSTITUIÇÂO</v>
      </c>
      <c r="H140" s="105" t="s">
        <v>679</v>
      </c>
      <c r="I140" s="105" t="s">
        <v>679</v>
      </c>
      <c r="J140" s="105">
        <v>56</v>
      </c>
      <c r="K140" s="105">
        <v>205</v>
      </c>
      <c r="L140" s="105" t="s">
        <v>679</v>
      </c>
      <c r="M140" s="105" t="str" cm="1">
        <f t="array" ref="M1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40" s="150" t="str" cm="1">
        <f t="array" ref="N1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40" s="106">
        <v>0.375</v>
      </c>
      <c r="P140" s="106">
        <v>8.3333333333333329E-2</v>
      </c>
      <c r="Q140" s="170">
        <v>40</v>
      </c>
      <c r="R140" s="10" t="str">
        <f>IFERROR(_xlfn.XLOOKUP(F140, BS_ATIVIDADE[ATIVIDADE],BS_ATIVIDADE[UNIDADE] ), "*")</f>
        <v>Nº DE DORMENTES</v>
      </c>
      <c r="S140" s="128" t="str" cm="1">
        <f t="array" ref="S1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0" s="128" t="str" cm="1">
        <f t="array" ref="T1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40" s="11" t="str" cm="1">
        <f t="array" ref="U1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40" s="105" t="s">
        <v>858</v>
      </c>
      <c r="W140" s="151" t="s">
        <v>799</v>
      </c>
      <c r="X140" s="104" t="s">
        <v>421</v>
      </c>
      <c r="Y140" s="129" t="s">
        <v>424</v>
      </c>
      <c r="Z140" s="104"/>
      <c r="AA140" s="105" t="s">
        <v>679</v>
      </c>
      <c r="AB140" s="103"/>
      <c r="AC140" s="152"/>
      <c r="AD140" s="107"/>
      <c r="AE140" s="105"/>
      <c r="AF140" s="105"/>
      <c r="AG140" s="105"/>
      <c r="AH140" s="15"/>
      <c r="AI140" s="126" t="str">
        <f>IF(BS_CONTROLE[[#This Row],[Atividade]]=0, "-", BS_CONTROLE[[#This Row],[Atividade]])</f>
        <v>PDM - SUBSTITUIÇÃO - DORMENTE</v>
      </c>
      <c r="AJ140" s="9" t="str">
        <f>IF(BS_CONTROLE[[#This Row],[Atividade]]=0, "-", BS_CONTROLE[[#This Row],[Atividade]])</f>
        <v>PDM - SUBSTITUIÇÃO - DORMENTE</v>
      </c>
      <c r="AK140" s="31" t="str">
        <f>BS_CONTROLE[[#This Row],[Local - Partida]]</f>
        <v>-</v>
      </c>
      <c r="AL140" s="31" t="str">
        <f>BS_CONTROLE[[#This Row],[Local - Encerramento]]</f>
        <v>-</v>
      </c>
      <c r="AM140" s="105" t="str">
        <f>IF(BS_CONTROLE[[#This Row],[Entre - Estações]]=0, "-", BS_CONTROLE[[#This Row],[Entre - Estações]])</f>
        <v>ZYU-ZST</v>
      </c>
      <c r="AN140" s="105" t="str">
        <f>IF(BS_CONTROLE[[#This Row],[SB]]=0, "-", BS_CONTROLE[[#This Row],[SB]])</f>
        <v>ZYU206</v>
      </c>
      <c r="AO140" s="105">
        <f>IF(BS_CONTROLE[[#This Row],[SUB]]=0, "-", BS_CONTROLE[[#This Row],[SUB]])</f>
        <v>56</v>
      </c>
      <c r="AP140" s="105">
        <f>BS_CONTROLE[[#This Row],[KM - Inicio]]</f>
        <v>205</v>
      </c>
      <c r="AQ140" s="105">
        <f>BS_CONTROLE[[#This Row],[KM - Inicio]]</f>
        <v>205</v>
      </c>
      <c r="AR140" s="108">
        <v>0.38611111111111113</v>
      </c>
      <c r="AS140" s="108">
        <v>0</v>
      </c>
      <c r="AT140" s="108">
        <v>0</v>
      </c>
      <c r="AU140" s="136"/>
      <c r="AV140" s="136"/>
      <c r="AW140" s="14"/>
      <c r="AX140" s="14"/>
      <c r="AY140" s="162">
        <f t="shared" si="14"/>
        <v>0</v>
      </c>
      <c r="AZ140" s="153"/>
      <c r="BA140" s="109">
        <v>0</v>
      </c>
      <c r="BB140" s="10" t="str">
        <f>IFERROR(_xlfn.XLOOKUP(AI140, BS_ATIVIDADE[ATIVIDADE],BS_ATIVIDADE[UNIDADE] ), "*")</f>
        <v>Nº DE DORMENTES</v>
      </c>
      <c r="BC140" s="13" t="str" cm="1">
        <f t="array" ref="BC1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0" s="13" t="str" cm="1">
        <f t="array" ref="BD1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40" s="11" t="str" cm="1">
        <f t="array" ref="BE1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40" s="150"/>
      <c r="BG140" s="16"/>
      <c r="BH140" s="17">
        <v>0</v>
      </c>
      <c r="BI140" s="17"/>
      <c r="BJ140" s="17" t="s">
        <v>933</v>
      </c>
      <c r="BK140" s="18" t="s">
        <v>934</v>
      </c>
      <c r="BL140" s="16"/>
      <c r="BM140" s="130" t="s">
        <v>440</v>
      </c>
      <c r="BN140" s="130" t="s">
        <v>469</v>
      </c>
      <c r="BO140" s="130" t="s">
        <v>530</v>
      </c>
      <c r="BP140" s="18" t="s">
        <v>934</v>
      </c>
      <c r="BQ140" s="12" t="str">
        <f t="shared" si="16"/>
        <v>Produção e Intervalo</v>
      </c>
      <c r="BR140" s="19">
        <f t="shared" si="17"/>
        <v>0</v>
      </c>
      <c r="BS140" s="19">
        <f t="shared" si="18"/>
        <v>0</v>
      </c>
      <c r="BT140" s="188" t="str">
        <f t="shared" si="19"/>
        <v>CCOCirculaçãoIntervaloOportunidade</v>
      </c>
    </row>
    <row r="141" spans="1:72" hidden="1">
      <c r="A141" s="47" t="str">
        <f t="shared" si="15"/>
        <v>DANIEL (TP-647)46059</v>
      </c>
      <c r="B141" s="102">
        <v>46059</v>
      </c>
      <c r="C141" s="135">
        <f>IF(BS_CONTROLE[[#This Row],[DATA]]="","",WEEKNUM(BS_CONTROLE[[#This Row],[DATA]]))</f>
        <v>6</v>
      </c>
      <c r="D141" s="104" t="s">
        <v>801</v>
      </c>
      <c r="E141" s="157">
        <v>108</v>
      </c>
      <c r="F141" s="126" t="s">
        <v>696</v>
      </c>
      <c r="G141" s="142" t="str">
        <f>IF(D141="","*",VLOOKUP(F141,BS_ATIVIDADE[],3,FALSE))</f>
        <v>SOLDA</v>
      </c>
      <c r="H141" s="106" t="s">
        <v>679</v>
      </c>
      <c r="I141" s="106" t="s">
        <v>679</v>
      </c>
      <c r="J141" s="105">
        <v>49</v>
      </c>
      <c r="K141" s="105">
        <v>201.5</v>
      </c>
      <c r="L141" s="105">
        <v>202</v>
      </c>
      <c r="M141" s="127" t="str" cm="1">
        <f t="array" ref="M1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141" s="127" t="str" cm="1">
        <f t="array" ref="N1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ZYU1</v>
      </c>
      <c r="O141" s="106">
        <v>0.375</v>
      </c>
      <c r="P141" s="106">
        <v>6.25E-2</v>
      </c>
      <c r="Q141" s="105">
        <v>1</v>
      </c>
      <c r="R141" s="10" t="str">
        <f>IFERROR(_xlfn.XLOOKUP(F141, BS_ATIVIDADE[ATIVIDADE],BS_ATIVIDADE[UNIDADE] ), "*")</f>
        <v>Nº DE SOLDA</v>
      </c>
      <c r="S141" s="128" t="str" cm="1">
        <f t="array" ref="S1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1" s="128" t="str" cm="1">
        <f t="array" ref="T1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41" s="11" t="str" cm="1">
        <f t="array" ref="U1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141" s="105" t="s">
        <v>900</v>
      </c>
      <c r="W141" s="151" t="s">
        <v>700</v>
      </c>
      <c r="X141" s="104" t="s">
        <v>421</v>
      </c>
      <c r="Y141" s="129" t="s">
        <v>424</v>
      </c>
      <c r="Z141" s="104"/>
      <c r="AA141" s="105" t="s">
        <v>679</v>
      </c>
      <c r="AB141" s="103"/>
      <c r="AC141" s="152"/>
      <c r="AD141" s="107"/>
      <c r="AE141" s="105"/>
      <c r="AF141" s="105"/>
      <c r="AG141" s="105"/>
      <c r="AH141" s="15"/>
      <c r="AI141" s="126" t="str">
        <f>IF(BS_CONTROLE[[#This Row],[Atividade]]=0, "-", BS_CONTROLE[[#This Row],[Atividade]])</f>
        <v>PDM - SOLDA</v>
      </c>
      <c r="AJ141" s="9" t="str">
        <f>IF(BS_CONTROLE[[#This Row],[Atividade]]=0, "-", BS_CONTROLE[[#This Row],[Atividade]])</f>
        <v>PDM - SOLDA</v>
      </c>
      <c r="AK141" s="31" t="str">
        <f>BS_CONTROLE[[#This Row],[Local - Partida]]</f>
        <v>-</v>
      </c>
      <c r="AL141" s="31" t="str">
        <f>BS_CONTROLE[[#This Row],[Local - Encerramento]]</f>
        <v>-</v>
      </c>
      <c r="AM141" s="105" t="str">
        <f>IF(BS_CONTROLE[[#This Row],[Entre - Estações]]=0, "-", BS_CONTROLE[[#This Row],[Entre - Estações]])</f>
        <v>ZYU</v>
      </c>
      <c r="AN141" s="105" t="str">
        <f>IF(BS_CONTROLE[[#This Row],[SB]]=0, "-", BS_CONTROLE[[#This Row],[SB]])</f>
        <v>ZYU1</v>
      </c>
      <c r="AO141" s="105">
        <f>IF(BS_CONTROLE[[#This Row],[SUB]]=0, "-", BS_CONTROLE[[#This Row],[SUB]])</f>
        <v>49</v>
      </c>
      <c r="AP141" s="105">
        <f>BS_CONTROLE[[#This Row],[KM - Inicio]]</f>
        <v>201.5</v>
      </c>
      <c r="AQ141" s="105">
        <f>BS_CONTROLE[[#This Row],[KM - Inicio]]</f>
        <v>201.5</v>
      </c>
      <c r="AR141" s="108">
        <v>0</v>
      </c>
      <c r="AS141" s="108">
        <v>0</v>
      </c>
      <c r="AT141" s="108">
        <v>0</v>
      </c>
      <c r="AU141" s="136"/>
      <c r="AV141" s="136"/>
      <c r="AW141" s="14"/>
      <c r="AX141" s="14"/>
      <c r="AY141" s="162">
        <f t="shared" si="14"/>
        <v>0</v>
      </c>
      <c r="AZ141" s="153"/>
      <c r="BA141" s="109">
        <v>0</v>
      </c>
      <c r="BB141" s="10" t="str">
        <f>IFERROR(_xlfn.XLOOKUP(AI141, BS_ATIVIDADE[ATIVIDADE],BS_ATIVIDADE[UNIDADE] ), "*")</f>
        <v>Nº DE SOLDA</v>
      </c>
      <c r="BC141" s="13" t="str" cm="1">
        <f t="array" ref="BC1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1" s="13" t="str" cm="1">
        <f t="array" ref="BD1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41" s="11" t="str" cm="1">
        <f t="array" ref="BE1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141" s="150"/>
      <c r="BG141" s="16"/>
      <c r="BH141" s="17">
        <v>0</v>
      </c>
      <c r="BI141" s="17"/>
      <c r="BJ141" s="17" t="s">
        <v>736</v>
      </c>
      <c r="BK141" s="18" t="s">
        <v>935</v>
      </c>
      <c r="BL141" s="16"/>
      <c r="BM141" s="130" t="s">
        <v>441</v>
      </c>
      <c r="BN141" s="130" t="s">
        <v>470</v>
      </c>
      <c r="BO141" s="130" t="s">
        <v>521</v>
      </c>
      <c r="BP141" s="18" t="s">
        <v>935</v>
      </c>
      <c r="BQ141" s="12" t="str">
        <f t="shared" si="16"/>
        <v>Produção e Intervalo</v>
      </c>
      <c r="BR141" s="19">
        <f t="shared" si="17"/>
        <v>0</v>
      </c>
      <c r="BS141" s="19">
        <f t="shared" si="18"/>
        <v>0</v>
      </c>
      <c r="BT141" s="188" t="str">
        <f t="shared" si="19"/>
        <v>SuperExecução</v>
      </c>
    </row>
    <row r="142" spans="1:72" hidden="1">
      <c r="A142" s="47" t="str">
        <f t="shared" si="15"/>
        <v>W5946059</v>
      </c>
      <c r="B142" s="102">
        <v>46059</v>
      </c>
      <c r="C142" s="135">
        <f>IF(BS_CONTROLE[[#This Row],[DATA]]="","",WEEKNUM(BS_CONTROLE[[#This Row],[DATA]]))</f>
        <v>6</v>
      </c>
      <c r="D142" s="169" t="s">
        <v>726</v>
      </c>
      <c r="E142" s="157"/>
      <c r="F142" s="126" t="s">
        <v>713</v>
      </c>
      <c r="G142" s="142" t="str">
        <f>IF(D142="","*",VLOOKUP(F142,BS_ATIVIDADE[],3,FALSE))</f>
        <v>DORMENTE - DESCARGA</v>
      </c>
      <c r="H142" s="106" t="s">
        <v>104</v>
      </c>
      <c r="I142" s="106" t="s">
        <v>104</v>
      </c>
      <c r="J142" s="105">
        <v>49</v>
      </c>
      <c r="K142" s="105">
        <v>203.57</v>
      </c>
      <c r="L142" s="105">
        <v>198.57</v>
      </c>
      <c r="M142" s="127" t="str" cm="1">
        <f t="array" ref="M1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142" s="127" t="s">
        <v>859</v>
      </c>
      <c r="O142" s="106">
        <v>0.35416666666666669</v>
      </c>
      <c r="P142" s="106">
        <v>6.25E-2</v>
      </c>
      <c r="Q142" s="105">
        <v>415</v>
      </c>
      <c r="R142" s="10" t="str">
        <f>IFERROR(_xlfn.XLOOKUP(F142, BS_ATIVIDADE[ATIVIDADE],BS_ATIVIDADE[UNIDADE] ), "*")</f>
        <v>Nº DE DORMENTES</v>
      </c>
      <c r="S142" s="128" t="str" cm="1">
        <f t="array" ref="S1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2" s="128" t="str" cm="1">
        <f t="array" ref="T1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42" s="11" t="str" cm="1">
        <f t="array" ref="U1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142" s="105" t="s">
        <v>860</v>
      </c>
      <c r="W142" s="151" t="s">
        <v>803</v>
      </c>
      <c r="X142" s="104" t="s">
        <v>421</v>
      </c>
      <c r="Y142" s="129" t="s">
        <v>424</v>
      </c>
      <c r="Z142" s="104"/>
      <c r="AA142" s="105">
        <v>1</v>
      </c>
      <c r="AB142" s="103" t="s">
        <v>412</v>
      </c>
      <c r="AC142" s="152"/>
      <c r="AD142" s="107">
        <v>0.29166666666666669</v>
      </c>
      <c r="AE142" s="105">
        <v>7629</v>
      </c>
      <c r="AF142" s="105" t="s">
        <v>679</v>
      </c>
      <c r="AG142" s="105"/>
      <c r="AH142" s="15"/>
      <c r="AI142" s="126" t="str">
        <f>IF(BS_CONTROLE[[#This Row],[Atividade]]=0, "-", BS_CONTROLE[[#This Row],[Atividade]])</f>
        <v>PDM - DESCARGA - DORMENTE</v>
      </c>
      <c r="AJ142" s="9" t="str">
        <f>IF(BS_CONTROLE[[#This Row],[Atividade]]=0, "-", BS_CONTROLE[[#This Row],[Atividade]])</f>
        <v>PDM - DESCARGA - DORMENTE</v>
      </c>
      <c r="AK142" s="31" t="str">
        <f>BS_CONTROLE[[#This Row],[Local - Partida]]</f>
        <v>ZYU1</v>
      </c>
      <c r="AL142" s="31" t="str">
        <f>BS_CONTROLE[[#This Row],[Local - Encerramento]]</f>
        <v>ZYU1</v>
      </c>
      <c r="AM142" s="105" t="str">
        <f>IF(BS_CONTROLE[[#This Row],[Entre - Estações]]=0, "-", BS_CONTROLE[[#This Row],[Entre - Estações]])</f>
        <v>ZYU</v>
      </c>
      <c r="AN142" s="105" t="s">
        <v>248</v>
      </c>
      <c r="AO142" s="105">
        <f>IF(BS_CONTROLE[[#This Row],[SUB]]=0, "-", BS_CONTROLE[[#This Row],[SUB]])</f>
        <v>49</v>
      </c>
      <c r="AP142" s="105">
        <f>BS_CONTROLE[[#This Row],[KM - Inicio]]</f>
        <v>203.57</v>
      </c>
      <c r="AQ142" s="105">
        <f>BS_CONTROLE[[#This Row],[KM - Inicio]]</f>
        <v>203.57</v>
      </c>
      <c r="AR142" s="108">
        <v>0.35</v>
      </c>
      <c r="AS142" s="108">
        <v>0.41597222222222224</v>
      </c>
      <c r="AT142" s="108">
        <v>0.45763888888888887</v>
      </c>
      <c r="AU142" s="136"/>
      <c r="AV142" s="136"/>
      <c r="AW142" s="14"/>
      <c r="AX142" s="14"/>
      <c r="AY142" s="162">
        <f t="shared" si="14"/>
        <v>4.166666666666663E-2</v>
      </c>
      <c r="AZ142" s="153"/>
      <c r="BA142" s="109">
        <v>200</v>
      </c>
      <c r="BB142" s="10" t="str">
        <f>IFERROR(_xlfn.XLOOKUP(AI142, BS_ATIVIDADE[ATIVIDADE],BS_ATIVIDADE[UNIDADE] ), "*")</f>
        <v>Nº DE DORMENTES</v>
      </c>
      <c r="BC142" s="13" t="str" cm="1">
        <f t="array" ref="BC1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2" s="13" t="str" cm="1">
        <f t="array" ref="BD1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42" s="11" t="str" cm="1">
        <f t="array" ref="BE1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142" s="150"/>
      <c r="BG142" s="16"/>
      <c r="BH142" s="17">
        <v>2</v>
      </c>
      <c r="BI142" s="17"/>
      <c r="BJ142" s="17" t="s">
        <v>936</v>
      </c>
      <c r="BK142" s="18" t="s">
        <v>936</v>
      </c>
      <c r="BL142" s="16"/>
      <c r="BM142" s="130" t="s">
        <v>441</v>
      </c>
      <c r="BN142" s="130" t="s">
        <v>470</v>
      </c>
      <c r="BO142" s="130" t="s">
        <v>521</v>
      </c>
      <c r="BP142" s="18" t="s">
        <v>936</v>
      </c>
      <c r="BQ142" s="12" t="str">
        <f t="shared" si="16"/>
        <v>Produção e Intervalo</v>
      </c>
      <c r="BR142" s="19">
        <f t="shared" si="17"/>
        <v>0.66666666666666607</v>
      </c>
      <c r="BS142" s="19">
        <f t="shared" si="18"/>
        <v>0.48192771084337349</v>
      </c>
      <c r="BT142" s="188" t="str">
        <f t="shared" si="19"/>
        <v>SuperExecução</v>
      </c>
    </row>
    <row r="143" spans="1:72" hidden="1">
      <c r="A143" s="47" t="str">
        <f t="shared" si="15"/>
        <v/>
      </c>
      <c r="B143" s="102"/>
      <c r="C143" s="135" t="str">
        <f>IF(BS_CONTROLE[[#This Row],[DATA]]="","",WEEKNUM(BS_CONTROLE[[#This Row],[DATA]]))</f>
        <v/>
      </c>
      <c r="D143" s="104"/>
      <c r="E143" s="157">
        <v>137</v>
      </c>
      <c r="F143" s="126"/>
      <c r="G143" s="142" t="str">
        <f>IF(D143="","*",VLOOKUP(F143,BS_ATIVIDADE[],3,FALSE))</f>
        <v>*</v>
      </c>
      <c r="H143" s="106"/>
      <c r="I143" s="106"/>
      <c r="J143" s="105"/>
      <c r="K143" s="105"/>
      <c r="L143" s="105"/>
      <c r="M143" s="127" t="str" cm="1">
        <f t="array" ref="M1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3" s="127" t="str" cm="1">
        <f t="array" ref="N1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3" s="106"/>
      <c r="P143" s="106"/>
      <c r="Q143" s="105"/>
      <c r="R143" s="10" t="str">
        <f>IFERROR(_xlfn.XLOOKUP(F143, BS_ATIVIDADE[ATIVIDADE],BS_ATIVIDADE[UNIDADE] ), "*")</f>
        <v>*</v>
      </c>
      <c r="S143" s="128" t="str" cm="1">
        <f t="array" ref="S1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3" s="128" t="str" cm="1">
        <f t="array" ref="T1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3" s="11" t="str" cm="1">
        <f t="array" ref="U1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43" s="105"/>
      <c r="W143" s="151"/>
      <c r="X143" s="104"/>
      <c r="Y143" s="129"/>
      <c r="Z143" s="104"/>
      <c r="AA143" s="105"/>
      <c r="AB143" s="103"/>
      <c r="AC143" s="152"/>
      <c r="AD143" s="107"/>
      <c r="AE143" s="105"/>
      <c r="AF143" s="105"/>
      <c r="AG143" s="105"/>
      <c r="AH143" s="15"/>
      <c r="AI143" s="126" t="str">
        <f>IF(BS_CONTROLE[[#This Row],[Atividade]]=0, "-", BS_CONTROLE[[#This Row],[Atividade]])</f>
        <v>-</v>
      </c>
      <c r="AJ143" s="9" t="str">
        <f>IF(BS_CONTROLE[[#This Row],[Atividade]]=0, "-", BS_CONTROLE[[#This Row],[Atividade]])</f>
        <v>-</v>
      </c>
      <c r="AK143" s="31">
        <f>BS_CONTROLE[[#This Row],[Local - Partida]]</f>
        <v>0</v>
      </c>
      <c r="AL143" s="31">
        <f>BS_CONTROLE[[#This Row],[Local - Encerramento]]</f>
        <v>0</v>
      </c>
      <c r="AM143" s="105" t="str">
        <f>IF(BS_CONTROLE[[#This Row],[Entre - Estações]]=0, "-", BS_CONTROLE[[#This Row],[Entre - Estações]])</f>
        <v>-</v>
      </c>
      <c r="AN143" s="105" t="str">
        <f>IF(BS_CONTROLE[[#This Row],[SB]]=0, "-", BS_CONTROLE[[#This Row],[SB]])</f>
        <v>-</v>
      </c>
      <c r="AO143" s="105" t="str">
        <f>IF(BS_CONTROLE[[#This Row],[SUB]]=0, "-", BS_CONTROLE[[#This Row],[SUB]])</f>
        <v>-</v>
      </c>
      <c r="AP143" s="105">
        <f>BS_CONTROLE[[#This Row],[KM - Inicio]]</f>
        <v>0</v>
      </c>
      <c r="AQ143" s="105">
        <f>BS_CONTROLE[[#This Row],[KM - Inicio]]</f>
        <v>0</v>
      </c>
      <c r="AR143" s="108"/>
      <c r="AS143" s="108"/>
      <c r="AT143" s="108"/>
      <c r="AU143" s="136"/>
      <c r="AV143" s="136"/>
      <c r="AW143" s="14"/>
      <c r="AX143" s="14"/>
      <c r="AY143" s="162" t="str">
        <f t="shared" si="14"/>
        <v>*</v>
      </c>
      <c r="AZ143" s="153"/>
      <c r="BA143" s="109"/>
      <c r="BB143" s="10" t="str">
        <f>IFERROR(_xlfn.XLOOKUP(AI143, BS_ATIVIDADE[ATIVIDADE],BS_ATIVIDADE[UNIDADE] ), "*")</f>
        <v>*</v>
      </c>
      <c r="BC143" s="13" t="str" cm="1">
        <f t="array" ref="BC1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43" s="13" t="str" cm="1">
        <f t="array" ref="BD1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43" s="11" t="str" cm="1">
        <f t="array" ref="BE1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43" s="150"/>
      <c r="BG143" s="16"/>
      <c r="BH143" s="17"/>
      <c r="BI143" s="17"/>
      <c r="BJ143" s="17"/>
      <c r="BK143" s="18"/>
      <c r="BL143" s="16"/>
      <c r="BM143" s="130"/>
      <c r="BN143" s="130"/>
      <c r="BO143" s="130"/>
      <c r="BP143" s="18"/>
      <c r="BQ143" s="12" t="str">
        <f t="shared" si="16"/>
        <v>Aderente</v>
      </c>
      <c r="BR143" s="19" t="str">
        <f t="shared" si="17"/>
        <v>*</v>
      </c>
      <c r="BS143" s="19" t="str">
        <f t="shared" si="18"/>
        <v>*</v>
      </c>
      <c r="BT143" s="188" t="str">
        <f t="shared" si="19"/>
        <v/>
      </c>
    </row>
    <row r="144" spans="1:72" hidden="1">
      <c r="A144" s="47" t="str">
        <f t="shared" si="15"/>
        <v>E1746059</v>
      </c>
      <c r="B144" s="102">
        <v>46059</v>
      </c>
      <c r="C144" s="135">
        <f>IF(BS_CONTROLE[[#This Row],[DATA]]="","",WEEKNUM(BS_CONTROLE[[#This Row],[DATA]]))</f>
        <v>6</v>
      </c>
      <c r="D144" s="104" t="s">
        <v>692</v>
      </c>
      <c r="E144" s="157">
        <v>4</v>
      </c>
      <c r="F144" s="126" t="s">
        <v>693</v>
      </c>
      <c r="G144" s="142" t="str">
        <f>IF(D144="","*",VLOOKUP(F144,BS_ATIVIDADE[],3,FALSE))</f>
        <v>CAMINHÂO - SOLDA</v>
      </c>
      <c r="H144" s="106" t="s">
        <v>201</v>
      </c>
      <c r="I144" s="106" t="s">
        <v>201</v>
      </c>
      <c r="J144" s="105">
        <v>55</v>
      </c>
      <c r="K144" s="105">
        <v>81</v>
      </c>
      <c r="L144" s="105">
        <v>82</v>
      </c>
      <c r="M144" s="127" t="str" cm="1">
        <f t="array" ref="M1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144" s="127" t="str" cm="1">
        <f t="array" ref="N1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144" s="106">
        <v>0.375</v>
      </c>
      <c r="P144" s="106">
        <v>0.16666666666666666</v>
      </c>
      <c r="Q144" s="105">
        <v>4</v>
      </c>
      <c r="R144" s="10" t="str">
        <f>IFERROR(_xlfn.XLOOKUP(F144, BS_ATIVIDADE[ATIVIDADE],BS_ATIVIDADE[UNIDADE] ), "*")</f>
        <v>Nº DE SOLDA</v>
      </c>
      <c r="S144" s="128" t="str" cm="1">
        <f t="array" ref="S1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4" s="128" t="str" cm="1">
        <f t="array" ref="T1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44" s="11" t="str" cm="1">
        <f t="array" ref="U1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44" s="105" t="s">
        <v>742</v>
      </c>
      <c r="W144" s="151" t="s">
        <v>743</v>
      </c>
      <c r="X144" s="104" t="s">
        <v>421</v>
      </c>
      <c r="Y144" s="129" t="s">
        <v>424</v>
      </c>
      <c r="Z144" s="104"/>
      <c r="AA144" s="105">
        <v>1</v>
      </c>
      <c r="AB144" s="103" t="s">
        <v>412</v>
      </c>
      <c r="AC144" s="152"/>
      <c r="AD144" s="107">
        <v>0.33333333333333331</v>
      </c>
      <c r="AE144" s="105">
        <v>6251</v>
      </c>
      <c r="AF144" s="105" t="s">
        <v>679</v>
      </c>
      <c r="AG144" s="105" t="s">
        <v>679</v>
      </c>
      <c r="AH144" s="15"/>
      <c r="AI144" s="126" t="str">
        <f>IF(BS_CONTROLE[[#This Row],[Atividade]]=0, "-", BS_CONTROLE[[#This Row],[Atividade]])</f>
        <v>CAMINHÃO DE SOLDA</v>
      </c>
      <c r="AJ144" s="9" t="str">
        <f>IF(BS_CONTROLE[[#This Row],[Atividade]]=0, "-", BS_CONTROLE[[#This Row],[Atividade]])</f>
        <v>CAMINHÃO DE SOLDA</v>
      </c>
      <c r="AK144" s="31" t="str">
        <f>BS_CONTROLE[[#This Row],[Local - Partida]]</f>
        <v>102ZKW2</v>
      </c>
      <c r="AL144" s="31" t="str">
        <f>BS_CONTROLE[[#This Row],[Local - Encerramento]]</f>
        <v>102ZKW2</v>
      </c>
      <c r="AM144" s="105" t="str">
        <f>IF(BS_CONTROLE[[#This Row],[Entre - Estações]]=0, "-", BS_CONTROLE[[#This Row],[Entre - Estações]])</f>
        <v>ZKE-ZWW</v>
      </c>
      <c r="AN144" s="105" t="str">
        <f>IF(BS_CONTROLE[[#This Row],[SB]]=0, "-", BS_CONTROLE[[#This Row],[SB]])</f>
        <v>K83K802</v>
      </c>
      <c r="AO144" s="105">
        <f>IF(BS_CONTROLE[[#This Row],[SUB]]=0, "-", BS_CONTROLE[[#This Row],[SUB]])</f>
        <v>55</v>
      </c>
      <c r="AP144" s="105">
        <f>BS_CONTROLE[[#This Row],[KM - Inicio]]</f>
        <v>81</v>
      </c>
      <c r="AQ144" s="105">
        <f>BS_CONTROLE[[#This Row],[KM - Inicio]]</f>
        <v>81</v>
      </c>
      <c r="AR144" s="108">
        <v>0.40277777777777779</v>
      </c>
      <c r="AS144" s="108">
        <v>0</v>
      </c>
      <c r="AT144" s="108">
        <v>0</v>
      </c>
      <c r="AU144" s="136"/>
      <c r="AV144" s="136"/>
      <c r="AW144" s="14"/>
      <c r="AX144" s="14"/>
      <c r="AY144" s="162">
        <f t="shared" si="14"/>
        <v>0</v>
      </c>
      <c r="AZ144" s="153"/>
      <c r="BA144" s="109">
        <v>0</v>
      </c>
      <c r="BB144" s="10" t="str">
        <f>IFERROR(_xlfn.XLOOKUP(AI144, BS_ATIVIDADE[ATIVIDADE],BS_ATIVIDADE[UNIDADE] ), "*")</f>
        <v>Nº DE SOLDA</v>
      </c>
      <c r="BC144" s="13" t="str" cm="1">
        <f t="array" ref="BC1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4" s="13" t="str" cm="1">
        <f t="array" ref="BD1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44" s="11" t="str" cm="1">
        <f t="array" ref="BE1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44" s="150"/>
      <c r="BG144" s="16"/>
      <c r="BH144" s="17">
        <v>0</v>
      </c>
      <c r="BI144" s="17"/>
      <c r="BJ144" s="17" t="s">
        <v>937</v>
      </c>
      <c r="BK144" s="18" t="s">
        <v>937</v>
      </c>
      <c r="BL144" s="16"/>
      <c r="BM144" s="130" t="s">
        <v>438</v>
      </c>
      <c r="BN144" s="130" t="s">
        <v>458</v>
      </c>
      <c r="BO144" s="130" t="s">
        <v>525</v>
      </c>
      <c r="BP144" s="18" t="s">
        <v>937</v>
      </c>
      <c r="BQ144" s="12" t="str">
        <f t="shared" si="16"/>
        <v>Produção e Intervalo</v>
      </c>
      <c r="BR144" s="19">
        <f t="shared" si="17"/>
        <v>0</v>
      </c>
      <c r="BS144" s="19">
        <f t="shared" si="18"/>
        <v>0</v>
      </c>
      <c r="BT144" s="188" t="str">
        <f t="shared" si="19"/>
        <v>PCMVIARecursosInternos</v>
      </c>
    </row>
    <row r="145" spans="1:72" hidden="1">
      <c r="A145" s="47" t="str">
        <f t="shared" si="15"/>
        <v>V8946059</v>
      </c>
      <c r="B145" s="102">
        <v>46059</v>
      </c>
      <c r="C145" s="135">
        <f>IF(BS_CONTROLE[[#This Row],[DATA]]="","",WEEKNUM(BS_CONTROLE[[#This Row],[DATA]]))</f>
        <v>6</v>
      </c>
      <c r="D145" s="169" t="s">
        <v>746</v>
      </c>
      <c r="E145" s="157"/>
      <c r="F145" s="126" t="s">
        <v>687</v>
      </c>
      <c r="G145" s="142" t="str">
        <f>IF(D145="","*",VLOOKUP(F145,BS_ATIVIDADE[],3,FALSE))</f>
        <v>MECANIZAÇÃO - SOCADORA</v>
      </c>
      <c r="H145" s="105" t="s">
        <v>201</v>
      </c>
      <c r="I145" s="105" t="s">
        <v>201</v>
      </c>
      <c r="J145" s="105">
        <v>48</v>
      </c>
      <c r="K145" s="105">
        <v>92.745000000000005</v>
      </c>
      <c r="L145" s="105">
        <v>93.587000000000003</v>
      </c>
      <c r="M145" s="105" t="str" cm="1">
        <f t="array" ref="M1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45" s="150" t="str" cm="1">
        <f t="array" ref="N1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145" s="106">
        <v>0.375</v>
      </c>
      <c r="P145" s="106">
        <v>8.3333333333333329E-2</v>
      </c>
      <c r="Q145" s="170">
        <v>480</v>
      </c>
      <c r="R145" s="10" t="str">
        <f>IFERROR(_xlfn.XLOOKUP(F145, BS_ATIVIDADE[ATIVIDADE],BS_ATIVIDADE[UNIDADE] ), "*")</f>
        <v>M</v>
      </c>
      <c r="S145" s="128" t="str" cm="1">
        <f t="array" ref="S1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5" s="128" t="str" cm="1">
        <f t="array" ref="T1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45" s="11" t="str" cm="1">
        <f t="array" ref="U1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45" s="151" t="s">
        <v>709</v>
      </c>
      <c r="W145" s="151" t="s">
        <v>688</v>
      </c>
      <c r="X145" s="104" t="s">
        <v>421</v>
      </c>
      <c r="Y145" s="129" t="s">
        <v>424</v>
      </c>
      <c r="Z145" s="104"/>
      <c r="AA145" s="105">
        <v>1</v>
      </c>
      <c r="AB145" s="103" t="s">
        <v>412</v>
      </c>
      <c r="AC145" s="126"/>
      <c r="AD145" s="107">
        <v>0.35416666666666669</v>
      </c>
      <c r="AE145" s="105">
        <v>6239</v>
      </c>
      <c r="AF145" s="105"/>
      <c r="AG145" s="105"/>
      <c r="AH145" s="15"/>
      <c r="AI145" s="126" t="str">
        <f>IF(BS_CONTROLE[[#This Row],[Atividade]]=0, "-", BS_CONTROLE[[#This Row],[Atividade]])</f>
        <v>MECANIZAÇÃO - SOCADORA</v>
      </c>
      <c r="AJ145" s="9" t="str">
        <f>IF(BS_CONTROLE[[#This Row],[Atividade]]=0, "-", BS_CONTROLE[[#This Row],[Atividade]])</f>
        <v>MECANIZAÇÃO - SOCADORA</v>
      </c>
      <c r="AK145" s="31" t="str">
        <f>BS_CONTROLE[[#This Row],[Local - Partida]]</f>
        <v>102ZKW2</v>
      </c>
      <c r="AL145" s="31" t="str">
        <f>BS_CONTROLE[[#This Row],[Local - Encerramento]]</f>
        <v>102ZKW2</v>
      </c>
      <c r="AM145" s="105" t="str">
        <f>IF(BS_CONTROLE[[#This Row],[Entre - Estações]]=0, "-", BS_CONTROLE[[#This Row],[Entre - Estações]])</f>
        <v>ZWW-ZKW</v>
      </c>
      <c r="AN145" s="105" t="str">
        <f>IF(BS_CONTROLE[[#This Row],[SB]]=0, "-", BS_CONTROLE[[#This Row],[SB]])</f>
        <v>K93K911</v>
      </c>
      <c r="AO145" s="105">
        <f>IF(BS_CONTROLE[[#This Row],[SUB]]=0, "-", BS_CONTROLE[[#This Row],[SUB]])</f>
        <v>48</v>
      </c>
      <c r="AP145" s="105">
        <f>BS_CONTROLE[[#This Row],[KM - Inicio]]</f>
        <v>92.745000000000005</v>
      </c>
      <c r="AQ145" s="105">
        <f>BS_CONTROLE[[#This Row],[KM - Inicio]]</f>
        <v>92.745000000000005</v>
      </c>
      <c r="AR145" s="108">
        <v>0.38194444444444442</v>
      </c>
      <c r="AS145" s="108">
        <v>0.54583333333333328</v>
      </c>
      <c r="AT145" s="108">
        <v>0.66666666666666663</v>
      </c>
      <c r="AU145" s="136"/>
      <c r="AV145" s="136"/>
      <c r="AW145" s="14"/>
      <c r="AX145" s="14"/>
      <c r="AY145" s="162">
        <f t="shared" si="14"/>
        <v>0.12083333333333335</v>
      </c>
      <c r="AZ145" s="153"/>
      <c r="BA145" s="109">
        <v>920</v>
      </c>
      <c r="BB145" s="10" t="str">
        <f>IFERROR(_xlfn.XLOOKUP(AI145, BS_ATIVIDADE[ATIVIDADE],BS_ATIVIDADE[UNIDADE] ), "*")</f>
        <v>M</v>
      </c>
      <c r="BC145" s="13" t="str" cm="1">
        <f t="array" ref="BC1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5" s="13" t="str" cm="1">
        <f t="array" ref="BD1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45" s="11" t="str" cm="1">
        <f t="array" ref="BE1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45" s="150"/>
      <c r="BG145" s="16"/>
      <c r="BH145" s="17">
        <v>2</v>
      </c>
      <c r="BI145" s="17"/>
      <c r="BJ145" s="17" t="s">
        <v>938</v>
      </c>
      <c r="BK145" s="18" t="s">
        <v>939</v>
      </c>
      <c r="BL145" s="16"/>
      <c r="BM145" s="130" t="s">
        <v>445</v>
      </c>
      <c r="BN145" s="130" t="s">
        <v>445</v>
      </c>
      <c r="BO145" s="130" t="s">
        <v>445</v>
      </c>
      <c r="BP145" s="18"/>
      <c r="BQ145" s="12" t="str">
        <f t="shared" si="16"/>
        <v>Aderente</v>
      </c>
      <c r="BR145" s="19">
        <f t="shared" si="17"/>
        <v>1.4500000000000002</v>
      </c>
      <c r="BS145" s="19">
        <f t="shared" si="18"/>
        <v>1.9166666666666667</v>
      </c>
      <c r="BT145" s="188" t="str">
        <f t="shared" si="19"/>
        <v>OKOK</v>
      </c>
    </row>
    <row r="146" spans="1:72" hidden="1">
      <c r="A146" s="47" t="str">
        <f t="shared" si="15"/>
        <v>E4246059</v>
      </c>
      <c r="B146" s="102">
        <v>46059</v>
      </c>
      <c r="C146" s="135">
        <f>IF(BS_CONTROLE[[#This Row],[DATA]]="","",WEEKNUM(BS_CONTROLE[[#This Row],[DATA]]))</f>
        <v>6</v>
      </c>
      <c r="D146" s="169" t="s">
        <v>749</v>
      </c>
      <c r="E146" s="157"/>
      <c r="F146" s="126" t="s">
        <v>678</v>
      </c>
      <c r="G146" s="142" t="str">
        <f>IF(D146="","*",VLOOKUP(F146,BS_ATIVIDADE[],3,FALSE))</f>
        <v>OUTROS</v>
      </c>
      <c r="H146" s="106" t="s">
        <v>201</v>
      </c>
      <c r="I146" s="106" t="s">
        <v>751</v>
      </c>
      <c r="J146" s="105">
        <v>55</v>
      </c>
      <c r="K146" s="105">
        <v>102</v>
      </c>
      <c r="L146" s="105" t="s">
        <v>679</v>
      </c>
      <c r="M146" s="105" t="s">
        <v>864</v>
      </c>
      <c r="N146" s="150" t="s">
        <v>865</v>
      </c>
      <c r="O146" s="106">
        <v>0.39583333333333331</v>
      </c>
      <c r="P146" s="106">
        <v>4.1666666666666664E-2</v>
      </c>
      <c r="Q146" s="170">
        <v>1</v>
      </c>
      <c r="R146" s="10" t="str">
        <f>IFERROR(_xlfn.XLOOKUP(F146, BS_ATIVIDADE[ATIVIDADE],BS_ATIVIDADE[UNIDADE] ), "*")</f>
        <v>BINÁRIO</v>
      </c>
      <c r="S146" s="128" t="str" cm="1">
        <f t="array" ref="S1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6" s="128" t="str" cm="1">
        <f t="array" ref="T1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46" s="11" t="str" cm="1">
        <f t="array" ref="U1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46" s="151" t="s">
        <v>866</v>
      </c>
      <c r="W146" s="151" t="s">
        <v>683</v>
      </c>
      <c r="X146" s="104" t="s">
        <v>421</v>
      </c>
      <c r="Y146" s="129" t="s">
        <v>424</v>
      </c>
      <c r="Z146" s="104"/>
      <c r="AA146" s="105" t="s">
        <v>940</v>
      </c>
      <c r="AB146" s="126" t="s">
        <v>418</v>
      </c>
      <c r="AC146" s="126" t="s">
        <v>419</v>
      </c>
      <c r="AD146" s="107">
        <v>0.33333333333333331</v>
      </c>
      <c r="AE146" s="105">
        <v>9295</v>
      </c>
      <c r="AF146" s="105"/>
      <c r="AG146" s="105"/>
      <c r="AH146" s="15"/>
      <c r="AI146" s="126" t="str">
        <f>IF(BS_CONTROLE[[#This Row],[Atividade]]=0, "-", BS_CONTROLE[[#This Row],[Atividade]])</f>
        <v>DESLOCAMENTO</v>
      </c>
      <c r="AJ146" s="9" t="str">
        <f>IF(BS_CONTROLE[[#This Row],[Atividade]]=0, "-", BS_CONTROLE[[#This Row],[Atividade]])</f>
        <v>DESLOCAMENTO</v>
      </c>
      <c r="AK146" s="31" t="str">
        <f>BS_CONTROLE[[#This Row],[Local - Partida]]</f>
        <v>102ZKW2</v>
      </c>
      <c r="AL146" s="31" t="str">
        <f>BS_CONTROLE[[#This Row],[Local - Encerramento]]</f>
        <v>ZCP1</v>
      </c>
      <c r="AM146" s="105" t="str">
        <f>IF(BS_CONTROLE[[#This Row],[Entre - Estações]]=0, "-", BS_CONTROLE[[#This Row],[Entre - Estações]])</f>
        <v>ZKW-ZCP</v>
      </c>
      <c r="AN146" s="105" t="str">
        <f>IF(BS_CONTROLE[[#This Row],[SB]]=0, "-", BS_CONTROLE[[#This Row],[SB]])</f>
        <v>ZKWZCP</v>
      </c>
      <c r="AO146" s="105">
        <f>IF(BS_CONTROLE[[#This Row],[SUB]]=0, "-", BS_CONTROLE[[#This Row],[SUB]])</f>
        <v>55</v>
      </c>
      <c r="AP146" s="105">
        <f>BS_CONTROLE[[#This Row],[KM - Inicio]]</f>
        <v>102</v>
      </c>
      <c r="AQ146" s="105">
        <f>BS_CONTROLE[[#This Row],[KM - Inicio]]</f>
        <v>102</v>
      </c>
      <c r="AR146" s="108">
        <v>0</v>
      </c>
      <c r="AS146" s="108">
        <v>0</v>
      </c>
      <c r="AT146" s="108">
        <v>0</v>
      </c>
      <c r="AU146" s="136"/>
      <c r="AV146" s="136"/>
      <c r="AW146" s="14"/>
      <c r="AX146" s="14"/>
      <c r="AY146" s="162">
        <f t="shared" si="14"/>
        <v>0</v>
      </c>
      <c r="AZ146" s="153"/>
      <c r="BA146" s="109">
        <v>0</v>
      </c>
      <c r="BB146" s="10" t="str">
        <f>IFERROR(_xlfn.XLOOKUP(AI146, BS_ATIVIDADE[ATIVIDADE],BS_ATIVIDADE[UNIDADE] ), "*")</f>
        <v>BINÁRIO</v>
      </c>
      <c r="BC146" s="13" t="str" cm="1">
        <f t="array" ref="BC1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6" s="13" t="str" cm="1">
        <f t="array" ref="BD1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46" s="11" t="str" cm="1">
        <f t="array" ref="BE1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46" s="150"/>
      <c r="BG146" s="16"/>
      <c r="BH146" s="17">
        <v>0</v>
      </c>
      <c r="BI146" s="17"/>
      <c r="BJ146" s="17" t="s">
        <v>941</v>
      </c>
      <c r="BK146" s="18" t="s">
        <v>942</v>
      </c>
      <c r="BL146" s="16"/>
      <c r="BM146" s="130" t="s">
        <v>451</v>
      </c>
      <c r="BN146" s="130" t="s">
        <v>451</v>
      </c>
      <c r="BO146" s="130" t="s">
        <v>451</v>
      </c>
      <c r="BP146" s="18" t="s">
        <v>942</v>
      </c>
      <c r="BQ146" s="12" t="str">
        <f t="shared" si="16"/>
        <v>Produção e Intervalo</v>
      </c>
      <c r="BR146" s="19">
        <f t="shared" si="17"/>
        <v>0</v>
      </c>
      <c r="BS146" s="19">
        <f t="shared" si="18"/>
        <v>0</v>
      </c>
      <c r="BT146" s="188" t="str">
        <f t="shared" si="19"/>
        <v>SemOportunidadeSemOportunidade</v>
      </c>
    </row>
    <row r="147" spans="1:72" ht="23.25" hidden="1">
      <c r="A147" s="47" t="str">
        <f t="shared" si="15"/>
        <v>W6046059</v>
      </c>
      <c r="B147" s="102">
        <v>46059</v>
      </c>
      <c r="C147" s="135">
        <f>IF(BS_CONTROLE[[#This Row],[DATA]]="","",WEEKNUM(BS_CONTROLE[[#This Row],[DATA]]))</f>
        <v>6</v>
      </c>
      <c r="D147" s="104" t="s">
        <v>760</v>
      </c>
      <c r="E147" s="157">
        <v>114</v>
      </c>
      <c r="F147" s="126" t="s">
        <v>713</v>
      </c>
      <c r="G147" s="142" t="str">
        <f>IF(D147="","*",VLOOKUP(F147,BS_ATIVIDADE[],3,FALSE))</f>
        <v>DORMENTE - DESCARGA</v>
      </c>
      <c r="H147" s="105" t="s">
        <v>212</v>
      </c>
      <c r="I147" s="105" t="s">
        <v>212</v>
      </c>
      <c r="J147" s="105">
        <v>48</v>
      </c>
      <c r="K147" s="105">
        <v>118</v>
      </c>
      <c r="L147" s="105">
        <v>114.5</v>
      </c>
      <c r="M147" s="127" t="str" cm="1">
        <f t="array" ref="M1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ZLU-ZWI</v>
      </c>
      <c r="N147" s="127" t="str" cm="1">
        <f t="array" ref="N1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ZWI1131</v>
      </c>
      <c r="O147" s="106">
        <v>0.375</v>
      </c>
      <c r="P147" s="106">
        <v>4.1666666666666664E-2</v>
      </c>
      <c r="Q147" s="105">
        <v>55</v>
      </c>
      <c r="R147" s="10" t="str">
        <f>IFERROR(_xlfn.XLOOKUP(F147, BS_ATIVIDADE[ATIVIDADE],BS_ATIVIDADE[UNIDADE] ), "*")</f>
        <v>Nº DE DORMENTES</v>
      </c>
      <c r="S147" s="128" t="str" cm="1">
        <f t="array" ref="S1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7" s="128" t="str" cm="1">
        <f t="array" ref="T1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47" s="11" t="str" cm="1">
        <f t="array" ref="U1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47" s="105" t="s">
        <v>908</v>
      </c>
      <c r="W147" s="151" t="s">
        <v>943</v>
      </c>
      <c r="X147" s="104" t="s">
        <v>421</v>
      </c>
      <c r="Y147" s="129" t="s">
        <v>424</v>
      </c>
      <c r="Z147" s="104"/>
      <c r="AA147" s="105">
        <v>1</v>
      </c>
      <c r="AB147" s="103" t="s">
        <v>412</v>
      </c>
      <c r="AC147" s="152"/>
      <c r="AD147" s="107">
        <v>0.29166666666666669</v>
      </c>
      <c r="AE147" s="105">
        <v>7694</v>
      </c>
      <c r="AF147" s="105"/>
      <c r="AG147" s="105"/>
      <c r="AH147" s="15"/>
      <c r="AI147" s="126" t="str">
        <f>IF(BS_CONTROLE[[#This Row],[Atividade]]=0, "-", BS_CONTROLE[[#This Row],[Atividade]])</f>
        <v>PDM - DESCARGA - DORMENTE</v>
      </c>
      <c r="AJ147" s="9" t="str">
        <f>IF(BS_CONTROLE[[#This Row],[Atividade]]=0, "-", BS_CONTROLE[[#This Row],[Atividade]])</f>
        <v>PDM - DESCARGA - DORMENTE</v>
      </c>
      <c r="AK147" s="31" t="str">
        <f>BS_CONTROLE[[#This Row],[Local - Partida]]</f>
        <v>ZEM1302</v>
      </c>
      <c r="AL147" s="31" t="str">
        <f>BS_CONTROLE[[#This Row],[Local - Encerramento]]</f>
        <v>ZEM1302</v>
      </c>
      <c r="AM147" s="105" t="str">
        <f>IF(BS_CONTROLE[[#This Row],[Entre - Estações]]=0, "-", BS_CONTROLE[[#This Row],[Entre - Estações]])</f>
        <v>ZLU-ZWI</v>
      </c>
      <c r="AN147" s="105" t="str">
        <f>IF(BS_CONTROLE[[#This Row],[SB]]=0, "-", BS_CONTROLE[[#This Row],[SB]])</f>
        <v>ZWI1131</v>
      </c>
      <c r="AO147" s="105">
        <f>IF(BS_CONTROLE[[#This Row],[SUB]]=0, "-", BS_CONTROLE[[#This Row],[SUB]])</f>
        <v>48</v>
      </c>
      <c r="AP147" s="105">
        <f>BS_CONTROLE[[#This Row],[KM - Inicio]]</f>
        <v>118</v>
      </c>
      <c r="AQ147" s="105">
        <f>BS_CONTROLE[[#This Row],[KM - Inicio]]</f>
        <v>118</v>
      </c>
      <c r="AR147" s="108">
        <v>0</v>
      </c>
      <c r="AS147" s="108">
        <v>0</v>
      </c>
      <c r="AT147" s="108">
        <v>0</v>
      </c>
      <c r="AU147" s="136"/>
      <c r="AV147" s="136"/>
      <c r="AW147" s="14"/>
      <c r="AX147" s="14"/>
      <c r="AY147" s="162">
        <f t="shared" si="14"/>
        <v>0</v>
      </c>
      <c r="AZ147" s="153"/>
      <c r="BA147" s="109">
        <v>0</v>
      </c>
      <c r="BB147" s="10" t="str">
        <f>IFERROR(_xlfn.XLOOKUP(AI147, BS_ATIVIDADE[ATIVIDADE],BS_ATIVIDADE[UNIDADE] ), "*")</f>
        <v>Nº DE DORMENTES</v>
      </c>
      <c r="BC147" s="13" t="str" cm="1">
        <f t="array" ref="BC1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7" s="13" t="str" cm="1">
        <f t="array" ref="BD1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47" s="11" t="str" cm="1">
        <f t="array" ref="BE1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47" s="150"/>
      <c r="BG147" s="16"/>
      <c r="BH147" s="17">
        <v>0</v>
      </c>
      <c r="BI147" s="17"/>
      <c r="BJ147" s="17" t="s">
        <v>944</v>
      </c>
      <c r="BK147" s="18" t="s">
        <v>944</v>
      </c>
      <c r="BL147" s="16"/>
      <c r="BM147" s="130" t="s">
        <v>436</v>
      </c>
      <c r="BN147" s="130" t="s">
        <v>456</v>
      </c>
      <c r="BO147" s="130" t="s">
        <v>522</v>
      </c>
      <c r="BP147" s="18" t="s">
        <v>944</v>
      </c>
      <c r="BQ147" s="12" t="str">
        <f t="shared" si="16"/>
        <v>Produção e Intervalo</v>
      </c>
      <c r="BR147" s="19">
        <f t="shared" si="17"/>
        <v>0</v>
      </c>
      <c r="BS147" s="19">
        <f t="shared" si="18"/>
        <v>0</v>
      </c>
      <c r="BT147" s="188" t="str">
        <f t="shared" si="19"/>
        <v>MecânicaLocomotiva</v>
      </c>
    </row>
    <row r="148" spans="1:72" hidden="1">
      <c r="A148" s="47" t="str">
        <f t="shared" si="15"/>
        <v/>
      </c>
      <c r="B148" s="102"/>
      <c r="C148" s="135" t="str">
        <f>IF(BS_CONTROLE[[#This Row],[DATA]]="","",WEEKNUM(BS_CONTROLE[[#This Row],[DATA]]))</f>
        <v/>
      </c>
      <c r="D148" s="104"/>
      <c r="E148" s="157">
        <v>142</v>
      </c>
      <c r="F148" s="126"/>
      <c r="G148" s="142" t="str">
        <f>IF(D148="","*",VLOOKUP(F148,BS_ATIVIDADE[],3,FALSE))</f>
        <v>*</v>
      </c>
      <c r="H148" s="106"/>
      <c r="I148" s="106"/>
      <c r="J148" s="105"/>
      <c r="K148" s="105"/>
      <c r="L148" s="105"/>
      <c r="M148" s="127" t="str" cm="1">
        <f t="array" ref="M1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8" s="127" t="str" cm="1">
        <f t="array" ref="N1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8" s="106"/>
      <c r="P148" s="106"/>
      <c r="Q148" s="105"/>
      <c r="R148" s="10" t="str">
        <f>IFERROR(_xlfn.XLOOKUP(F148, BS_ATIVIDADE[ATIVIDADE],BS_ATIVIDADE[UNIDADE] ), "*")</f>
        <v>*</v>
      </c>
      <c r="S148" s="128" t="str" cm="1">
        <f t="array" ref="S1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8" s="128" t="str" cm="1">
        <f t="array" ref="T1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8" s="11" t="str" cm="1">
        <f t="array" ref="U1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48" s="105"/>
      <c r="W148" s="151"/>
      <c r="X148" s="104"/>
      <c r="Y148" s="129"/>
      <c r="Z148" s="104"/>
      <c r="AA148" s="105"/>
      <c r="AB148" s="103"/>
      <c r="AC148" s="152"/>
      <c r="AD148" s="107"/>
      <c r="AE148" s="105"/>
      <c r="AF148" s="105"/>
      <c r="AG148" s="105"/>
      <c r="AH148" s="15"/>
      <c r="AI148" s="126" t="str">
        <f>IF(BS_CONTROLE[[#This Row],[Atividade]]=0, "-", BS_CONTROLE[[#This Row],[Atividade]])</f>
        <v>-</v>
      </c>
      <c r="AJ148" s="9" t="str">
        <f>IF(BS_CONTROLE[[#This Row],[Atividade]]=0, "-", BS_CONTROLE[[#This Row],[Atividade]])</f>
        <v>-</v>
      </c>
      <c r="AK148" s="31">
        <f>BS_CONTROLE[[#This Row],[Local - Partida]]</f>
        <v>0</v>
      </c>
      <c r="AL148" s="31">
        <f>BS_CONTROLE[[#This Row],[Local - Encerramento]]</f>
        <v>0</v>
      </c>
      <c r="AM148" s="105" t="str">
        <f>IF(BS_CONTROLE[[#This Row],[Entre - Estações]]=0, "-", BS_CONTROLE[[#This Row],[Entre - Estações]])</f>
        <v>-</v>
      </c>
      <c r="AN148" s="105" t="str">
        <f>IF(BS_CONTROLE[[#This Row],[SB]]=0, "-", BS_CONTROLE[[#This Row],[SB]])</f>
        <v>-</v>
      </c>
      <c r="AO148" s="105" t="str">
        <f>IF(BS_CONTROLE[[#This Row],[SUB]]=0, "-", BS_CONTROLE[[#This Row],[SUB]])</f>
        <v>-</v>
      </c>
      <c r="AP148" s="105">
        <f>BS_CONTROLE[[#This Row],[KM - Inicio]]</f>
        <v>0</v>
      </c>
      <c r="AQ148" s="105">
        <f>BS_CONTROLE[[#This Row],[KM - Inicio]]</f>
        <v>0</v>
      </c>
      <c r="AR148" s="108"/>
      <c r="AS148" s="108"/>
      <c r="AT148" s="108"/>
      <c r="AU148" s="136"/>
      <c r="AV148" s="136"/>
      <c r="AW148" s="14"/>
      <c r="AX148" s="14"/>
      <c r="AY148" s="162" t="str">
        <f t="shared" si="14"/>
        <v>*</v>
      </c>
      <c r="AZ148" s="153"/>
      <c r="BA148" s="109"/>
      <c r="BB148" s="10" t="str">
        <f>IFERROR(_xlfn.XLOOKUP(AI148, BS_ATIVIDADE[ATIVIDADE],BS_ATIVIDADE[UNIDADE] ), "*")</f>
        <v>*</v>
      </c>
      <c r="BC148" s="13" t="str" cm="1">
        <f t="array" ref="BC1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48" s="13" t="str" cm="1">
        <f t="array" ref="BD1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48" s="11" t="str" cm="1">
        <f t="array" ref="BE1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48" s="150"/>
      <c r="BG148" s="16"/>
      <c r="BH148" s="17"/>
      <c r="BI148" s="17"/>
      <c r="BJ148" s="17"/>
      <c r="BK148" s="18"/>
      <c r="BL148" s="16"/>
      <c r="BM148" s="130"/>
      <c r="BN148" s="130"/>
      <c r="BO148" s="130"/>
      <c r="BP148" s="18"/>
      <c r="BQ148" s="12" t="str">
        <f t="shared" si="16"/>
        <v>Aderente</v>
      </c>
      <c r="BR148" s="19" t="str">
        <f t="shared" si="17"/>
        <v>*</v>
      </c>
      <c r="BS148" s="19" t="str">
        <f t="shared" si="18"/>
        <v>*</v>
      </c>
      <c r="BT148" s="188" t="str">
        <f t="shared" si="19"/>
        <v/>
      </c>
    </row>
    <row r="149" spans="1:72" hidden="1">
      <c r="A149" s="47" t="str">
        <f t="shared" si="15"/>
        <v>MODERNIZAÇÃO SERRA46059</v>
      </c>
      <c r="B149" s="102">
        <v>46059</v>
      </c>
      <c r="C149" s="135">
        <f>IF(BS_CONTROLE[[#This Row],[DATA]]="","",WEEKNUM(BS_CONTROLE[[#This Row],[DATA]]))</f>
        <v>6</v>
      </c>
      <c r="D149" s="104" t="s">
        <v>819</v>
      </c>
      <c r="E149" s="157">
        <v>61</v>
      </c>
      <c r="F149" s="126" t="s">
        <v>820</v>
      </c>
      <c r="G149" s="142" t="str">
        <f>IF(D149="","*",VLOOKUP(F149,BS_ATIVIDADE[],3,FALSE))</f>
        <v>OUTROS</v>
      </c>
      <c r="H149" s="106" t="s">
        <v>679</v>
      </c>
      <c r="I149" s="106" t="s">
        <v>679</v>
      </c>
      <c r="J149" s="105">
        <v>92</v>
      </c>
      <c r="K149" s="105">
        <v>75.2</v>
      </c>
      <c r="L149" s="105">
        <v>81.8</v>
      </c>
      <c r="M149" s="127" t="str" cm="1">
        <f t="array" ref="M1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149" s="127" t="s">
        <v>821</v>
      </c>
      <c r="O149" s="106">
        <v>0.33333333333333331</v>
      </c>
      <c r="P149" s="106">
        <v>0.16666666666666666</v>
      </c>
      <c r="Q149" s="105">
        <v>1</v>
      </c>
      <c r="R149" s="10" t="str">
        <f>IFERROR(_xlfn.XLOOKUP(F149, BS_ATIVIDADE[ATIVIDADE],BS_ATIVIDADE[UNIDADE] ), "*")</f>
        <v>BINÁRIO</v>
      </c>
      <c r="S149" s="128" t="str" cm="1">
        <f t="array" ref="S1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49" s="128" t="str" cm="1">
        <f t="array" ref="T1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49" s="11" t="str" cm="1">
        <f t="array" ref="U1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49" s="105" t="s">
        <v>822</v>
      </c>
      <c r="W149" s="151" t="s">
        <v>823</v>
      </c>
      <c r="X149" s="104" t="s">
        <v>416</v>
      </c>
      <c r="Y149" s="129" t="s">
        <v>415</v>
      </c>
      <c r="Z149" s="104"/>
      <c r="AA149" s="105" t="s">
        <v>679</v>
      </c>
      <c r="AB149" s="103"/>
      <c r="AC149" s="152"/>
      <c r="AD149" s="107" t="s">
        <v>679</v>
      </c>
      <c r="AE149" s="105" t="s">
        <v>679</v>
      </c>
      <c r="AF149" s="105" t="s">
        <v>679</v>
      </c>
      <c r="AG149" s="105" t="s">
        <v>679</v>
      </c>
      <c r="AH149" s="15"/>
      <c r="AI149" s="126" t="str">
        <f>IF(BS_CONTROLE[[#This Row],[Atividade]]=0, "-", BS_CONTROLE[[#This Row],[Atividade]])</f>
        <v>BLOCO</v>
      </c>
      <c r="AJ149" s="9" t="str">
        <f>IF(BS_CONTROLE[[#This Row],[Atividade]]=0, "-", BS_CONTROLE[[#This Row],[Atividade]])</f>
        <v>BLOCO</v>
      </c>
      <c r="AK149" s="31" t="str">
        <f>BS_CONTROLE[[#This Row],[Local - Partida]]</f>
        <v>-</v>
      </c>
      <c r="AL149" s="31" t="str">
        <f>BS_CONTROLE[[#This Row],[Local - Encerramento]]</f>
        <v>-</v>
      </c>
      <c r="AM149" s="105" t="str">
        <f>IF(BS_CONTROLE[[#This Row],[Entre - Estações]]=0, "-", BS_CONTROLE[[#This Row],[Entre - Estações]])</f>
        <v>ZEZ-ZXW</v>
      </c>
      <c r="AN149" s="105" t="str">
        <f>IF(BS_CONTROLE[[#This Row],[SB]]=0, "-", BS_CONTROLE[[#This Row],[SB]])</f>
        <v>K79ZEZ2/ZXWK792</v>
      </c>
      <c r="AO149" s="105">
        <f>IF(BS_CONTROLE[[#This Row],[SUB]]=0, "-", BS_CONTROLE[[#This Row],[SUB]])</f>
        <v>92</v>
      </c>
      <c r="AP149" s="105">
        <f>BS_CONTROLE[[#This Row],[KM - Inicio]]</f>
        <v>75.2</v>
      </c>
      <c r="AQ149" s="105">
        <f>BS_CONTROLE[[#This Row],[KM - Inicio]]</f>
        <v>75.2</v>
      </c>
      <c r="AR149" s="108">
        <v>0.33333333333333331</v>
      </c>
      <c r="AS149" s="108">
        <v>0.41736111111111113</v>
      </c>
      <c r="AT149" s="108">
        <v>0.58402777777777781</v>
      </c>
      <c r="AU149" s="136"/>
      <c r="AV149" s="136"/>
      <c r="AW149" s="14"/>
      <c r="AX149" s="14"/>
      <c r="AY149" s="162">
        <f t="shared" si="14"/>
        <v>0.16666666666666669</v>
      </c>
      <c r="AZ149" s="153"/>
      <c r="BA149" s="109">
        <v>1</v>
      </c>
      <c r="BB149" s="10" t="str">
        <f>IFERROR(_xlfn.XLOOKUP(AI149, BS_ATIVIDADE[ATIVIDADE],BS_ATIVIDADE[UNIDADE] ), "*")</f>
        <v>BINÁRIO</v>
      </c>
      <c r="BC149" s="13" t="str" cm="1">
        <f t="array" ref="BC1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49" s="13" t="str" cm="1">
        <f t="array" ref="BD1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49" s="11" t="str" cm="1">
        <f t="array" ref="BE1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49" s="150"/>
      <c r="BG149" s="16"/>
      <c r="BH149" s="17">
        <v>2</v>
      </c>
      <c r="BI149" s="17"/>
      <c r="BJ149" s="17" t="s">
        <v>945</v>
      </c>
      <c r="BK149" s="18" t="s">
        <v>946</v>
      </c>
      <c r="BL149" s="16"/>
      <c r="BM149" s="130" t="s">
        <v>445</v>
      </c>
      <c r="BN149" s="130" t="s">
        <v>445</v>
      </c>
      <c r="BO149" s="130" t="s">
        <v>445</v>
      </c>
      <c r="BP149" s="18" t="s">
        <v>679</v>
      </c>
      <c r="BQ149" s="12" t="str">
        <f t="shared" si="16"/>
        <v>Aderente</v>
      </c>
      <c r="BR149" s="19">
        <f t="shared" si="17"/>
        <v>1.0000000000000002</v>
      </c>
      <c r="BS149" s="19">
        <f t="shared" si="18"/>
        <v>1</v>
      </c>
      <c r="BT149" s="188" t="str">
        <f t="shared" si="19"/>
        <v>OKOK</v>
      </c>
    </row>
    <row r="150" spans="1:72" ht="34.5" hidden="1">
      <c r="A150" s="47" t="str">
        <f t="shared" si="15"/>
        <v>W6146059</v>
      </c>
      <c r="B150" s="102">
        <v>46059</v>
      </c>
      <c r="C150" s="135">
        <f>IF(BS_CONTROLE[[#This Row],[DATA]]="","",WEEKNUM(BS_CONTROLE[[#This Row],[DATA]]))</f>
        <v>6</v>
      </c>
      <c r="D150" s="104" t="s">
        <v>772</v>
      </c>
      <c r="E150" s="157">
        <v>61</v>
      </c>
      <c r="F150" s="126" t="s">
        <v>825</v>
      </c>
      <c r="G150" s="142" t="str">
        <f>IF(D150="","*",VLOOKUP(F150,BS_ATIVIDADE[],3,FALSE))</f>
        <v>MODERNIZAÇÃO</v>
      </c>
      <c r="H150" s="178" t="s">
        <v>306</v>
      </c>
      <c r="I150" s="106" t="s">
        <v>306</v>
      </c>
      <c r="J150" s="105">
        <v>92</v>
      </c>
      <c r="K150" s="105">
        <v>75.2</v>
      </c>
      <c r="L150" s="105">
        <v>81.8</v>
      </c>
      <c r="M150" s="127" t="str" cm="1">
        <f t="array" ref="M1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150" s="127" t="s">
        <v>821</v>
      </c>
      <c r="O150" s="106">
        <v>0.3125</v>
      </c>
      <c r="P150" s="106">
        <v>6.9444444444444447E-4</v>
      </c>
      <c r="Q150" s="105">
        <v>1</v>
      </c>
      <c r="R150" s="10" t="str">
        <f>IFERROR(_xlfn.XLOOKUP(F150, BS_ATIVIDADE[ATIVIDADE],BS_ATIVIDADE[UNIDADE] ), "*")</f>
        <v>Nº DE DORMENTES</v>
      </c>
      <c r="S150" s="128" t="str" cm="1">
        <f t="array" ref="S1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0" s="128" t="str" cm="1">
        <f t="array" ref="T1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0" s="11" t="str" cm="1">
        <f t="array" ref="U1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50" s="105" t="s">
        <v>822</v>
      </c>
      <c r="W150" s="151" t="s">
        <v>826</v>
      </c>
      <c r="X150" s="104" t="s">
        <v>416</v>
      </c>
      <c r="Y150" s="129" t="s">
        <v>415</v>
      </c>
      <c r="Z150" s="104"/>
      <c r="AA150" s="105">
        <v>1</v>
      </c>
      <c r="AB150" s="103" t="s">
        <v>412</v>
      </c>
      <c r="AC150" s="152" t="s">
        <v>406</v>
      </c>
      <c r="AD150" s="107">
        <v>0.29166666666666669</v>
      </c>
      <c r="AE150" s="105">
        <v>7663</v>
      </c>
      <c r="AF150" s="105" t="s">
        <v>679</v>
      </c>
      <c r="AG150" s="105" t="s">
        <v>679</v>
      </c>
      <c r="AH150" s="15"/>
      <c r="AI150" s="126" t="str">
        <f>IF(BS_CONTROLE[[#This Row],[Atividade]]=0, "-", BS_CONTROLE[[#This Row],[Atividade]])</f>
        <v>MODERNIZAÇÃO - RECOLHIMENTO DE DORMENTE</v>
      </c>
      <c r="AJ150" s="9" t="str">
        <f>IF(BS_CONTROLE[[#This Row],[Atividade]]=0, "-", BS_CONTROLE[[#This Row],[Atividade]])</f>
        <v>MODERNIZAÇÃO - RECOLHIMENTO DE DORMENTE</v>
      </c>
      <c r="AK150" s="31" t="str">
        <f>BS_CONTROLE[[#This Row],[Local - Partida]]</f>
        <v>K67ZEV2</v>
      </c>
      <c r="AL150" s="31" t="str">
        <f>BS_CONTROLE[[#This Row],[Local - Encerramento]]</f>
        <v>K67ZEV2</v>
      </c>
      <c r="AM150" s="105" t="str">
        <f>IF(BS_CONTROLE[[#This Row],[Entre - Estações]]=0, "-", BS_CONTROLE[[#This Row],[Entre - Estações]])</f>
        <v>ZEZ-ZXW</v>
      </c>
      <c r="AN150" s="105" t="str">
        <f>IF(BS_CONTROLE[[#This Row],[SB]]=0, "-", BS_CONTROLE[[#This Row],[SB]])</f>
        <v>K79ZEZ2/ZXWK792</v>
      </c>
      <c r="AO150" s="105">
        <f>IF(BS_CONTROLE[[#This Row],[SUB]]=0, "-", BS_CONTROLE[[#This Row],[SUB]])</f>
        <v>92</v>
      </c>
      <c r="AP150" s="105">
        <f>BS_CONTROLE[[#This Row],[KM - Inicio]]</f>
        <v>75.2</v>
      </c>
      <c r="AQ150" s="105">
        <f>BS_CONTROLE[[#This Row],[KM - Inicio]]</f>
        <v>75.2</v>
      </c>
      <c r="AR150" s="108">
        <v>0.34305555555555556</v>
      </c>
      <c r="AS150" s="108">
        <v>0</v>
      </c>
      <c r="AT150" s="108">
        <v>6.9444444444444447E-4</v>
      </c>
      <c r="AU150" s="136"/>
      <c r="AV150" s="136"/>
      <c r="AW150" s="14"/>
      <c r="AX150" s="14"/>
      <c r="AY150" s="162">
        <f t="shared" si="14"/>
        <v>6.9444444444444447E-4</v>
      </c>
      <c r="AZ150" s="153"/>
      <c r="BA150" s="109">
        <v>1</v>
      </c>
      <c r="BB150" s="10" t="str">
        <f>IFERROR(_xlfn.XLOOKUP(AI150, BS_ATIVIDADE[ATIVIDADE],BS_ATIVIDADE[UNIDADE] ), "*")</f>
        <v>Nº DE DORMENTES</v>
      </c>
      <c r="BC150" s="13" t="str" cm="1">
        <f t="array" ref="BC1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0" s="13" t="str" cm="1">
        <f t="array" ref="BD1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0" s="11" t="str" cm="1">
        <f t="array" ref="BE1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50" s="150"/>
      <c r="BG150" s="16"/>
      <c r="BH150" s="17">
        <v>2</v>
      </c>
      <c r="BI150" s="17"/>
      <c r="BJ150" s="17" t="s">
        <v>947</v>
      </c>
      <c r="BK150" s="18" t="s">
        <v>948</v>
      </c>
      <c r="BL150" s="16"/>
      <c r="BM150" s="130" t="s">
        <v>445</v>
      </c>
      <c r="BN150" s="130" t="s">
        <v>445</v>
      </c>
      <c r="BO150" s="130" t="s">
        <v>445</v>
      </c>
      <c r="BP150" s="18" t="s">
        <v>679</v>
      </c>
      <c r="BQ150" s="12" t="str">
        <f t="shared" si="16"/>
        <v>Aderente</v>
      </c>
      <c r="BR150" s="19">
        <f t="shared" si="17"/>
        <v>1</v>
      </c>
      <c r="BS150" s="19">
        <f t="shared" si="18"/>
        <v>1</v>
      </c>
      <c r="BT150" s="188" t="str">
        <f t="shared" si="19"/>
        <v>OKOK</v>
      </c>
    </row>
    <row r="151" spans="1:72" ht="23.25" hidden="1" customHeight="1">
      <c r="A151" s="47" t="str">
        <f t="shared" si="15"/>
        <v>MODERNIZAÇÃO TURMA 246059</v>
      </c>
      <c r="B151" s="102">
        <v>46059</v>
      </c>
      <c r="C151" s="135">
        <f>IF(BS_CONTROLE[[#This Row],[DATA]]="","",WEEKNUM(BS_CONTROLE[[#This Row],[DATA]]))</f>
        <v>6</v>
      </c>
      <c r="D151" s="104" t="s">
        <v>829</v>
      </c>
      <c r="E151" s="157">
        <v>62</v>
      </c>
      <c r="F151" s="126" t="s">
        <v>758</v>
      </c>
      <c r="G151" s="142" t="str">
        <f>IF(D151="","*",VLOOKUP(F151,BS_ATIVIDADE[],3,FALSE))</f>
        <v>MODERNIZAÇÃO</v>
      </c>
      <c r="H151" s="178" t="s">
        <v>679</v>
      </c>
      <c r="I151" s="106" t="s">
        <v>679</v>
      </c>
      <c r="J151" s="105">
        <v>92</v>
      </c>
      <c r="K151" s="105">
        <v>75.373999999999995</v>
      </c>
      <c r="L151" s="105">
        <v>75.45</v>
      </c>
      <c r="M151" s="127" t="str" cm="1">
        <f t="array" ref="M1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151" s="127" t="str" cm="1">
        <f t="array" ref="N1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K79ZEZ2</v>
      </c>
      <c r="O151" s="106">
        <v>0.33333333333333331</v>
      </c>
      <c r="P151" s="106">
        <v>6.9444444444444447E-4</v>
      </c>
      <c r="Q151" s="105">
        <v>4</v>
      </c>
      <c r="R151" s="10" t="str">
        <f>IFERROR(_xlfn.XLOOKUP(F151, BS_ATIVIDADE[ATIVIDADE],BS_ATIVIDADE[UNIDADE] ), "*")</f>
        <v>Nº DE SOLDA</v>
      </c>
      <c r="S151" s="128" t="str" cm="1">
        <f t="array" ref="S1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1" s="128" t="str" cm="1">
        <f t="array" ref="T1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1" s="11" t="str" cm="1">
        <f t="array" ref="U1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51" s="105" t="s">
        <v>822</v>
      </c>
      <c r="W151" s="151" t="s">
        <v>700</v>
      </c>
      <c r="X151" s="104" t="s">
        <v>416</v>
      </c>
      <c r="Y151" s="129" t="s">
        <v>415</v>
      </c>
      <c r="Z151" s="104"/>
      <c r="AA151" s="105" t="s">
        <v>679</v>
      </c>
      <c r="AB151" s="103"/>
      <c r="AC151" s="152"/>
      <c r="AD151" s="107"/>
      <c r="AE151" s="105"/>
      <c r="AF151" s="105" t="s">
        <v>679</v>
      </c>
      <c r="AG151" s="105"/>
      <c r="AH151" s="15"/>
      <c r="AI151" s="126" t="str">
        <f>IF(BS_CONTROLE[[#This Row],[Atividade]]=0, "-", BS_CONTROLE[[#This Row],[Atividade]])</f>
        <v>MODERNIZAÇÃO - SOLDA</v>
      </c>
      <c r="AJ151" s="9" t="str">
        <f>IF(BS_CONTROLE[[#This Row],[Atividade]]=0, "-", BS_CONTROLE[[#This Row],[Atividade]])</f>
        <v>MODERNIZAÇÃO - SOLDA</v>
      </c>
      <c r="AK151" s="31" t="str">
        <f>BS_CONTROLE[[#This Row],[Local - Partida]]</f>
        <v>-</v>
      </c>
      <c r="AL151" s="31" t="str">
        <f>BS_CONTROLE[[#This Row],[Local - Encerramento]]</f>
        <v>-</v>
      </c>
      <c r="AM151" s="105" t="str">
        <f>IF(BS_CONTROLE[[#This Row],[Entre - Estações]]=0, "-", BS_CONTROLE[[#This Row],[Entre - Estações]])</f>
        <v>ZEZ-ZXW</v>
      </c>
      <c r="AN151" s="105" t="str">
        <f>IF(BS_CONTROLE[[#This Row],[SB]]=0, "-", BS_CONTROLE[[#This Row],[SB]])</f>
        <v>K79ZEZ2</v>
      </c>
      <c r="AO151" s="105">
        <f>IF(BS_CONTROLE[[#This Row],[SUB]]=0, "-", BS_CONTROLE[[#This Row],[SUB]])</f>
        <v>92</v>
      </c>
      <c r="AP151" s="105">
        <f>BS_CONTROLE[[#This Row],[KM - Inicio]]</f>
        <v>75.373999999999995</v>
      </c>
      <c r="AQ151" s="105">
        <f>BS_CONTROLE[[#This Row],[KM - Inicio]]</f>
        <v>75.373999999999995</v>
      </c>
      <c r="AR151" s="108">
        <v>0.33333333333333331</v>
      </c>
      <c r="AS151" s="108">
        <v>0</v>
      </c>
      <c r="AT151" s="108">
        <v>6.9444444444444447E-4</v>
      </c>
      <c r="AU151" s="136"/>
      <c r="AV151" s="136"/>
      <c r="AW151" s="14"/>
      <c r="AX151" s="14"/>
      <c r="AY151" s="162">
        <f t="shared" si="14"/>
        <v>6.9444444444444447E-4</v>
      </c>
      <c r="AZ151" s="153"/>
      <c r="BA151" s="109">
        <v>0</v>
      </c>
      <c r="BB151" s="10" t="str">
        <f>IFERROR(_xlfn.XLOOKUP(AI151, BS_ATIVIDADE[ATIVIDADE],BS_ATIVIDADE[UNIDADE] ), "*")</f>
        <v>Nº DE SOLDA</v>
      </c>
      <c r="BC151" s="13" t="str" cm="1">
        <f t="array" ref="BC1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1" s="13" t="str" cm="1">
        <f t="array" ref="BD1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1" s="11" t="str" cm="1">
        <f t="array" ref="BE1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51" s="150"/>
      <c r="BG151" s="16"/>
      <c r="BH151" s="17">
        <v>0</v>
      </c>
      <c r="BI151" s="17"/>
      <c r="BJ151" s="17" t="s">
        <v>945</v>
      </c>
      <c r="BK151" s="18" t="s">
        <v>949</v>
      </c>
      <c r="BL151" s="16"/>
      <c r="BM151" s="130" t="s">
        <v>431</v>
      </c>
      <c r="BN151" s="130" t="s">
        <v>453</v>
      </c>
      <c r="BO151" s="130" t="s">
        <v>561</v>
      </c>
      <c r="BP151" s="18" t="s">
        <v>949</v>
      </c>
      <c r="BQ151" s="12" t="str">
        <f t="shared" si="16"/>
        <v>Produção</v>
      </c>
      <c r="BR151" s="19">
        <f t="shared" si="17"/>
        <v>1</v>
      </c>
      <c r="BS151" s="19">
        <f t="shared" si="18"/>
        <v>0</v>
      </c>
      <c r="BT151" s="188" t="str">
        <f t="shared" si="19"/>
        <v>NãoControláveisVandalismo</v>
      </c>
    </row>
    <row r="152" spans="1:72" hidden="1">
      <c r="A152" s="47" t="str">
        <f t="shared" si="15"/>
        <v>MODERNIZAÇÃO SERRA46059</v>
      </c>
      <c r="B152" s="102">
        <v>46059</v>
      </c>
      <c r="C152" s="135">
        <f>IF(BS_CONTROLE[[#This Row],[DATA]]="","",WEEKNUM(BS_CONTROLE[[#This Row],[DATA]]))</f>
        <v>6</v>
      </c>
      <c r="D152" s="104" t="s">
        <v>819</v>
      </c>
      <c r="E152" s="157">
        <v>61</v>
      </c>
      <c r="F152" s="126" t="s">
        <v>820</v>
      </c>
      <c r="G152" s="142" t="str">
        <f>IF(D152="","*",VLOOKUP(F152,BS_ATIVIDADE[],3,FALSE))</f>
        <v>OUTROS</v>
      </c>
      <c r="H152" s="178" t="s">
        <v>679</v>
      </c>
      <c r="I152" s="106" t="s">
        <v>679</v>
      </c>
      <c r="J152" s="105">
        <v>92</v>
      </c>
      <c r="K152" s="105">
        <v>102.48</v>
      </c>
      <c r="L152" s="105">
        <v>102.18</v>
      </c>
      <c r="M152" s="127" t="s">
        <v>331</v>
      </c>
      <c r="N152" s="127" t="s">
        <v>835</v>
      </c>
      <c r="O152" s="106">
        <v>0.33333333333333331</v>
      </c>
      <c r="P152" s="106">
        <v>0.22916666666666666</v>
      </c>
      <c r="Q152" s="105">
        <v>1</v>
      </c>
      <c r="R152" s="10" t="str">
        <f>IFERROR(_xlfn.XLOOKUP(F152, BS_ATIVIDADE[ATIVIDADE],BS_ATIVIDADE[UNIDADE] ), "*")</f>
        <v>BINÁRIO</v>
      </c>
      <c r="S152" s="128" t="str" cm="1">
        <f t="array" ref="S1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2" s="128" t="str" cm="1">
        <f t="array" ref="T1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2" s="11" t="str" cm="1">
        <f t="array" ref="U1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52" s="105" t="s">
        <v>822</v>
      </c>
      <c r="W152" s="151" t="s">
        <v>836</v>
      </c>
      <c r="X152" s="104" t="s">
        <v>416</v>
      </c>
      <c r="Y152" s="129" t="s">
        <v>415</v>
      </c>
      <c r="Z152" s="104"/>
      <c r="AA152" s="105" t="s">
        <v>679</v>
      </c>
      <c r="AB152" s="103"/>
      <c r="AC152" s="152"/>
      <c r="AD152" s="107"/>
      <c r="AE152" s="105"/>
      <c r="AF152" s="105"/>
      <c r="AG152" s="105"/>
      <c r="AH152" s="15"/>
      <c r="AI152" s="126" t="str">
        <f>IF(BS_CONTROLE[[#This Row],[Atividade]]=0, "-", BS_CONTROLE[[#This Row],[Atividade]])</f>
        <v>BLOCO</v>
      </c>
      <c r="AJ152" s="9" t="str">
        <f>IF(BS_CONTROLE[[#This Row],[Atividade]]=0, "-", BS_CONTROLE[[#This Row],[Atividade]])</f>
        <v>BLOCO</v>
      </c>
      <c r="AK152" s="31" t="str">
        <f>BS_CONTROLE[[#This Row],[Local - Partida]]</f>
        <v>-</v>
      </c>
      <c r="AL152" s="31" t="str">
        <f>BS_CONTROLE[[#This Row],[Local - Encerramento]]</f>
        <v>-</v>
      </c>
      <c r="AM152" s="105" t="str">
        <f>IF(BS_CONTROLE[[#This Row],[Entre - Estações]]=0, "-", BS_CONTROLE[[#This Row],[Entre - Estações]])</f>
        <v>ZGP-ZPT</v>
      </c>
      <c r="AN152" s="105" t="str">
        <f>IF(BS_CONTROLE[[#This Row],[SB]]=0, "-", BS_CONTROLE[[#This Row],[SB]])</f>
        <v>ZGP2/105ZGP2/ZPT1052</v>
      </c>
      <c r="AO152" s="105">
        <f>IF(BS_CONTROLE[[#This Row],[SUB]]=0, "-", BS_CONTROLE[[#This Row],[SUB]])</f>
        <v>92</v>
      </c>
      <c r="AP152" s="105">
        <f>BS_CONTROLE[[#This Row],[KM - Inicio]]</f>
        <v>102.48</v>
      </c>
      <c r="AQ152" s="105">
        <f>BS_CONTROLE[[#This Row],[KM - Inicio]]</f>
        <v>102.48</v>
      </c>
      <c r="AR152" s="108">
        <v>0.33333333333333331</v>
      </c>
      <c r="AS152" s="108">
        <v>0</v>
      </c>
      <c r="AT152" s="108">
        <v>0</v>
      </c>
      <c r="AU152" s="136"/>
      <c r="AV152" s="136"/>
      <c r="AW152" s="14"/>
      <c r="AX152" s="14"/>
      <c r="AY152" s="162">
        <f t="shared" si="14"/>
        <v>0</v>
      </c>
      <c r="AZ152" s="153"/>
      <c r="BA152" s="109">
        <v>0</v>
      </c>
      <c r="BB152" s="10" t="str">
        <f>IFERROR(_xlfn.XLOOKUP(AI152, BS_ATIVIDADE[ATIVIDADE],BS_ATIVIDADE[UNIDADE] ), "*")</f>
        <v>BINÁRIO</v>
      </c>
      <c r="BC152" s="13" t="str" cm="1">
        <f t="array" ref="BC1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2" s="13" t="str" cm="1">
        <f t="array" ref="BD1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2" s="11" t="str" cm="1">
        <f t="array" ref="BE1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52" s="150"/>
      <c r="BG152" s="16"/>
      <c r="BH152" s="17">
        <v>0</v>
      </c>
      <c r="BI152" s="17"/>
      <c r="BJ152" s="17" t="s">
        <v>950</v>
      </c>
      <c r="BK152" s="18" t="s">
        <v>950</v>
      </c>
      <c r="BL152" s="16"/>
      <c r="BM152" s="130" t="s">
        <v>440</v>
      </c>
      <c r="BN152" s="130" t="s">
        <v>460</v>
      </c>
      <c r="BO152" s="130" t="s">
        <v>574</v>
      </c>
      <c r="BP152" s="18" t="s">
        <v>951</v>
      </c>
      <c r="BQ152" s="12" t="str">
        <f t="shared" si="16"/>
        <v>Produção e Intervalo</v>
      </c>
      <c r="BR152" s="19">
        <f t="shared" si="17"/>
        <v>0</v>
      </c>
      <c r="BS152" s="19">
        <f t="shared" si="18"/>
        <v>0</v>
      </c>
      <c r="BT152" s="188" t="str">
        <f t="shared" si="19"/>
        <v>CCOCirculaçãoIntervaloContrato</v>
      </c>
    </row>
    <row r="153" spans="1:72" ht="28.5" hidden="1" customHeight="1">
      <c r="A153" s="47" t="str">
        <f t="shared" si="15"/>
        <v>W6246059</v>
      </c>
      <c r="B153" s="102">
        <v>46059</v>
      </c>
      <c r="C153" s="135">
        <f>IF(BS_CONTROLE[[#This Row],[DATA]]="","",WEEKNUM(BS_CONTROLE[[#This Row],[DATA]]))</f>
        <v>6</v>
      </c>
      <c r="D153" s="104" t="s">
        <v>776</v>
      </c>
      <c r="E153" s="157">
        <v>66</v>
      </c>
      <c r="F153" s="126" t="s">
        <v>717</v>
      </c>
      <c r="G153" s="142" t="str">
        <f>IF(D153="","*",VLOOKUP(F153,BS_ATIVIDADE[],3,FALSE))</f>
        <v>OUTROS</v>
      </c>
      <c r="H153" s="178" t="s">
        <v>184</v>
      </c>
      <c r="I153" s="106" t="s">
        <v>777</v>
      </c>
      <c r="J153" s="105">
        <v>92</v>
      </c>
      <c r="K153" s="105">
        <v>102.1</v>
      </c>
      <c r="L153" s="105">
        <v>106</v>
      </c>
      <c r="M153" s="127" t="str" cm="1">
        <f t="array" ref="M1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</v>
      </c>
      <c r="N153" s="127" t="str" cm="1">
        <f t="array" ref="N1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ZGP2</v>
      </c>
      <c r="O153" s="106">
        <v>0.3125</v>
      </c>
      <c r="P153" s="106">
        <v>6.9444444444444447E-4</v>
      </c>
      <c r="Q153" s="105">
        <v>1</v>
      </c>
      <c r="R153" s="10" t="str">
        <f>IFERROR(_xlfn.XLOOKUP(F153, BS_ATIVIDADE[ATIVIDADE],BS_ATIVIDADE[UNIDADE] ), "*")</f>
        <v>Nº DE PEÇAS</v>
      </c>
      <c r="S153" s="128" t="str" cm="1">
        <f t="array" ref="S1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3" s="128" t="str" cm="1">
        <f t="array" ref="T1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3" s="11" t="str" cm="1">
        <f t="array" ref="U1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53" s="105" t="s">
        <v>822</v>
      </c>
      <c r="W153" s="151" t="s">
        <v>837</v>
      </c>
      <c r="X153" s="104" t="s">
        <v>416</v>
      </c>
      <c r="Y153" s="129" t="s">
        <v>415</v>
      </c>
      <c r="Z153" s="104"/>
      <c r="AA153" s="105">
        <v>1</v>
      </c>
      <c r="AB153" s="103" t="s">
        <v>412</v>
      </c>
      <c r="AC153" s="152"/>
      <c r="AD153" s="107">
        <v>0.29166666666666669</v>
      </c>
      <c r="AE153" s="105">
        <v>9038</v>
      </c>
      <c r="AF153" s="105" t="s">
        <v>679</v>
      </c>
      <c r="AG153" s="105"/>
      <c r="AH153" s="15"/>
      <c r="AI153" s="126" t="str">
        <f>IF(BS_CONTROLE[[#This Row],[Atividade]]=0, "-", BS_CONTROLE[[#This Row],[Atividade]])</f>
        <v>RECOLHIMENTO DE DORMENTE</v>
      </c>
      <c r="AJ153" s="9" t="str">
        <f>IF(BS_CONTROLE[[#This Row],[Atividade]]=0, "-", BS_CONTROLE[[#This Row],[Atividade]])</f>
        <v>RECOLHIMENTO DE DORMENTE</v>
      </c>
      <c r="AK153" s="31" t="str">
        <f>BS_CONTROLE[[#This Row],[Local - Partida]]</f>
        <v>ZPT1051</v>
      </c>
      <c r="AL153" s="31" t="str">
        <f>BS_CONTROLE[[#This Row],[Local - Encerramento]]</f>
        <v>ZPTZDR</v>
      </c>
      <c r="AM153" s="105" t="str">
        <f>IF(BS_CONTROLE[[#This Row],[Entre - Estações]]=0, "-", BS_CONTROLE[[#This Row],[Entre - Estações]])</f>
        <v>ZGP</v>
      </c>
      <c r="AN153" s="105" t="str">
        <f>IF(BS_CONTROLE[[#This Row],[SB]]=0, "-", BS_CONTROLE[[#This Row],[SB]])</f>
        <v>ZGP2</v>
      </c>
      <c r="AO153" s="105">
        <f>IF(BS_CONTROLE[[#This Row],[SUB]]=0, "-", BS_CONTROLE[[#This Row],[SUB]])</f>
        <v>92</v>
      </c>
      <c r="AP153" s="105">
        <f>BS_CONTROLE[[#This Row],[KM - Inicio]]</f>
        <v>102.1</v>
      </c>
      <c r="AQ153" s="105">
        <f>BS_CONTROLE[[#This Row],[KM - Inicio]]</f>
        <v>102.1</v>
      </c>
      <c r="AR153" s="108">
        <v>0</v>
      </c>
      <c r="AS153" s="108">
        <v>0</v>
      </c>
      <c r="AT153" s="108">
        <v>0</v>
      </c>
      <c r="AU153" s="136"/>
      <c r="AV153" s="136"/>
      <c r="AW153" s="14"/>
      <c r="AX153" s="14"/>
      <c r="AY153" s="162">
        <f t="shared" si="14"/>
        <v>0</v>
      </c>
      <c r="AZ153" s="153"/>
      <c r="BA153" s="109">
        <v>0</v>
      </c>
      <c r="BB153" s="10" t="str">
        <f>IFERROR(_xlfn.XLOOKUP(AI153, BS_ATIVIDADE[ATIVIDADE],BS_ATIVIDADE[UNIDADE] ), "*")</f>
        <v>Nº DE PEÇAS</v>
      </c>
      <c r="BC153" s="13" t="str" cm="1">
        <f t="array" ref="BC1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3" s="13" t="str" cm="1">
        <f t="array" ref="BD1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3" s="11" t="str" cm="1">
        <f t="array" ref="BE1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53" s="150"/>
      <c r="BG153" s="16"/>
      <c r="BH153" s="17">
        <v>0</v>
      </c>
      <c r="BI153" s="17"/>
      <c r="BJ153" s="17" t="s">
        <v>950</v>
      </c>
      <c r="BK153" s="18" t="s">
        <v>950</v>
      </c>
      <c r="BL153" s="16"/>
      <c r="BM153" s="130" t="s">
        <v>440</v>
      </c>
      <c r="BN153" s="130" t="s">
        <v>460</v>
      </c>
      <c r="BO153" s="130" t="s">
        <v>574</v>
      </c>
      <c r="BP153" s="18" t="s">
        <v>950</v>
      </c>
      <c r="BQ153" s="12" t="str">
        <f t="shared" si="16"/>
        <v>Produção e Intervalo</v>
      </c>
      <c r="BR153" s="19">
        <f t="shared" si="17"/>
        <v>0</v>
      </c>
      <c r="BS153" s="19">
        <f t="shared" si="18"/>
        <v>0</v>
      </c>
      <c r="BT153" s="188" t="str">
        <f t="shared" si="19"/>
        <v>CCOCirculaçãoIntervaloContrato</v>
      </c>
    </row>
    <row r="154" spans="1:72" hidden="1">
      <c r="A154" s="47" t="str">
        <f t="shared" si="15"/>
        <v>HUELTON (TP-725)46059</v>
      </c>
      <c r="B154" s="102">
        <v>46059</v>
      </c>
      <c r="C154" s="135">
        <f>IF(BS_CONTROLE[[#This Row],[DATA]]="","",WEEKNUM(BS_CONTROLE[[#This Row],[DATA]]))</f>
        <v>6</v>
      </c>
      <c r="D154" s="104" t="s">
        <v>782</v>
      </c>
      <c r="E154" s="157">
        <v>146</v>
      </c>
      <c r="F154" s="126" t="s">
        <v>696</v>
      </c>
      <c r="G154" s="142" t="str">
        <f>IF(D154="","*",VLOOKUP(F154,BS_ATIVIDADE[],3,FALSE))</f>
        <v>SOLDA</v>
      </c>
      <c r="H154" s="106" t="s">
        <v>679</v>
      </c>
      <c r="I154" s="106" t="s">
        <v>679</v>
      </c>
      <c r="J154" s="105">
        <v>92</v>
      </c>
      <c r="K154" s="105">
        <v>106.7</v>
      </c>
      <c r="L154" s="105"/>
      <c r="M154" s="127" t="str" cm="1">
        <f t="array" ref="M1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ZPT</v>
      </c>
      <c r="N154" s="127" t="s">
        <v>337</v>
      </c>
      <c r="O154" s="106">
        <v>0.41666666666666669</v>
      </c>
      <c r="P154" s="106">
        <v>6.25E-2</v>
      </c>
      <c r="Q154" s="105">
        <v>1</v>
      </c>
      <c r="R154" s="10" t="str">
        <f>IFERROR(_xlfn.XLOOKUP(F154, BS_ATIVIDADE[ATIVIDADE],BS_ATIVIDADE[UNIDADE] ), "*")</f>
        <v>Nº DE SOLDA</v>
      </c>
      <c r="S154" s="128" t="str" cm="1">
        <f t="array" ref="S1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4" s="128" t="str" cm="1">
        <f t="array" ref="T1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4" s="11" t="str" cm="1">
        <f t="array" ref="U1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54" s="105" t="s">
        <v>773</v>
      </c>
      <c r="W154" s="151" t="s">
        <v>700</v>
      </c>
      <c r="X154" s="104" t="s">
        <v>421</v>
      </c>
      <c r="Y154" s="129" t="s">
        <v>424</v>
      </c>
      <c r="Z154" s="104"/>
      <c r="AA154" s="105" t="s">
        <v>679</v>
      </c>
      <c r="AB154" s="103"/>
      <c r="AC154" s="152"/>
      <c r="AD154" s="107"/>
      <c r="AE154" s="105"/>
      <c r="AF154" s="105"/>
      <c r="AG154" s="105"/>
      <c r="AH154" s="15"/>
      <c r="AI154" s="126" t="str">
        <f>IF(BS_CONTROLE[[#This Row],[Atividade]]=0, "-", BS_CONTROLE[[#This Row],[Atividade]])</f>
        <v>PDM - SOLDA</v>
      </c>
      <c r="AJ154" s="9" t="str">
        <f>IF(BS_CONTROLE[[#This Row],[Atividade]]=0, "-", BS_CONTROLE[[#This Row],[Atividade]])</f>
        <v>PDM - SOLDA</v>
      </c>
      <c r="AK154" s="31" t="str">
        <f>BS_CONTROLE[[#This Row],[Local - Partida]]</f>
        <v>-</v>
      </c>
      <c r="AL154" s="31" t="str">
        <f>BS_CONTROLE[[#This Row],[Local - Encerramento]]</f>
        <v>-</v>
      </c>
      <c r="AM154" s="105" t="str">
        <f>IF(BS_CONTROLE[[#This Row],[Entre - Estações]]=0, "-", BS_CONTROLE[[#This Row],[Entre - Estações]])</f>
        <v>ZPT</v>
      </c>
      <c r="AN154" s="105" t="str">
        <f>IF(BS_CONTROLE[[#This Row],[SB]]=0, "-", BS_CONTROLE[[#This Row],[SB]])</f>
        <v>ZPT2</v>
      </c>
      <c r="AO154" s="105">
        <f>IF(BS_CONTROLE[[#This Row],[SUB]]=0, "-", BS_CONTROLE[[#This Row],[SUB]])</f>
        <v>92</v>
      </c>
      <c r="AP154" s="105">
        <f>BS_CONTROLE[[#This Row],[KM - Inicio]]</f>
        <v>106.7</v>
      </c>
      <c r="AQ154" s="105">
        <f>BS_CONTROLE[[#This Row],[KM - Inicio]]</f>
        <v>106.7</v>
      </c>
      <c r="AR154" s="108">
        <v>0.44861111111111113</v>
      </c>
      <c r="AS154" s="108">
        <v>0.58819444444444446</v>
      </c>
      <c r="AT154" s="108">
        <v>0.65069444444444446</v>
      </c>
      <c r="AU154" s="136"/>
      <c r="AV154" s="136"/>
      <c r="AW154" s="14"/>
      <c r="AX154" s="14"/>
      <c r="AY154" s="162">
        <f t="shared" si="14"/>
        <v>6.25E-2</v>
      </c>
      <c r="AZ154" s="153"/>
      <c r="BA154" s="109">
        <v>1</v>
      </c>
      <c r="BB154" s="10" t="str">
        <f>IFERROR(_xlfn.XLOOKUP(AI154, BS_ATIVIDADE[ATIVIDADE],BS_ATIVIDADE[UNIDADE] ), "*")</f>
        <v>Nº DE SOLDA</v>
      </c>
      <c r="BC154" s="13" t="str" cm="1">
        <f t="array" ref="BC1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4" s="13" t="str" cm="1">
        <f t="array" ref="BD1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4" s="11" t="str" cm="1">
        <f t="array" ref="BE1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54" s="150"/>
      <c r="BG154" s="16"/>
      <c r="BH154" s="17">
        <v>2</v>
      </c>
      <c r="BI154" s="17"/>
      <c r="BJ154" s="17" t="s">
        <v>952</v>
      </c>
      <c r="BK154" s="18" t="s">
        <v>953</v>
      </c>
      <c r="BL154" s="16"/>
      <c r="BM154" s="130" t="s">
        <v>445</v>
      </c>
      <c r="BN154" s="130" t="s">
        <v>445</v>
      </c>
      <c r="BO154" s="130" t="s">
        <v>445</v>
      </c>
      <c r="BP154" s="18" t="s">
        <v>679</v>
      </c>
      <c r="BQ154" s="12" t="str">
        <f t="shared" si="16"/>
        <v>Aderente</v>
      </c>
      <c r="BR154" s="19">
        <f t="shared" si="17"/>
        <v>1</v>
      </c>
      <c r="BS154" s="19">
        <f t="shared" si="18"/>
        <v>1</v>
      </c>
      <c r="BT154" s="188" t="str">
        <f t="shared" si="19"/>
        <v>OKOK</v>
      </c>
    </row>
    <row r="155" spans="1:72" hidden="1">
      <c r="A155" s="47" t="str">
        <f t="shared" si="15"/>
        <v>DIEGO (TF-42)46059</v>
      </c>
      <c r="B155" s="102">
        <v>46059</v>
      </c>
      <c r="C155" s="135">
        <f>IF(BS_CONTROLE[[#This Row],[DATA]]="","",WEEKNUM(BS_CONTROLE[[#This Row],[DATA]]))</f>
        <v>6</v>
      </c>
      <c r="D155" s="104" t="s">
        <v>876</v>
      </c>
      <c r="E155" s="157">
        <v>93</v>
      </c>
      <c r="F155" s="126" t="s">
        <v>877</v>
      </c>
      <c r="G155" s="142" t="str">
        <f>IF(D155="","*",VLOOKUP(F155,BS_ATIVIDADE[],3,FALSE))</f>
        <v>LIMPEZA LASTRO</v>
      </c>
      <c r="H155" s="106" t="s">
        <v>679</v>
      </c>
      <c r="I155" s="106" t="s">
        <v>679</v>
      </c>
      <c r="J155" s="105">
        <v>53</v>
      </c>
      <c r="K155" s="105">
        <v>109.05</v>
      </c>
      <c r="L155" s="105" t="s">
        <v>679</v>
      </c>
      <c r="M155" s="127" t="str" cm="1">
        <f t="array" ref="M1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55" s="127" t="str" cm="1">
        <f t="array" ref="N1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55" s="106">
        <v>0.41666666666666669</v>
      </c>
      <c r="P155" s="106">
        <v>8.3333333333333329E-2</v>
      </c>
      <c r="Q155" s="105">
        <v>30</v>
      </c>
      <c r="R155" s="10" t="str">
        <f>IFERROR(_xlfn.XLOOKUP(F155, BS_ATIVIDADE[ATIVIDADE],BS_ATIVIDADE[UNIDADE] ), "*")</f>
        <v>M</v>
      </c>
      <c r="S155" s="128" t="str" cm="1">
        <f t="array" ref="S1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5" s="128" t="str" cm="1">
        <f t="array" ref="T1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55" s="11" t="str" cm="1">
        <f t="array" ref="U1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55" s="105" t="s">
        <v>773</v>
      </c>
      <c r="W155" s="151" t="s">
        <v>878</v>
      </c>
      <c r="X155" s="104" t="s">
        <v>421</v>
      </c>
      <c r="Y155" s="129" t="s">
        <v>424</v>
      </c>
      <c r="Z155" s="104"/>
      <c r="AA155" s="105" t="s">
        <v>679</v>
      </c>
      <c r="AB155" s="103"/>
      <c r="AC155" s="152"/>
      <c r="AD155" s="107"/>
      <c r="AE155" s="105"/>
      <c r="AF155" s="105"/>
      <c r="AG155" s="105"/>
      <c r="AH155" s="15"/>
      <c r="AI155" s="126" t="str">
        <f>IF(BS_CONTROLE[[#This Row],[Atividade]]=0, "-", BS_CONTROLE[[#This Row],[Atividade]])</f>
        <v>LIMPEZA LASTRO</v>
      </c>
      <c r="AJ155" s="9" t="str">
        <f>IF(BS_CONTROLE[[#This Row],[Atividade]]=0, "-", BS_CONTROLE[[#This Row],[Atividade]])</f>
        <v>LIMPEZA LASTRO</v>
      </c>
      <c r="AK155" s="31" t="str">
        <f>BS_CONTROLE[[#This Row],[Local - Partida]]</f>
        <v>-</v>
      </c>
      <c r="AL155" s="31" t="str">
        <f>BS_CONTROLE[[#This Row],[Local - Encerramento]]</f>
        <v>-</v>
      </c>
      <c r="AM155" s="105" t="str">
        <f>IF(BS_CONTROLE[[#This Row],[Entre - Estações]]=0, "-", BS_CONTROLE[[#This Row],[Entre - Estações]])</f>
        <v>PAT-ZGM</v>
      </c>
      <c r="AN155" s="105" t="str">
        <f>IF(BS_CONTROLE[[#This Row],[SB]]=0, "-", BS_CONTROLE[[#This Row],[SB]])</f>
        <v>PAT1102</v>
      </c>
      <c r="AO155" s="105">
        <f>IF(BS_CONTROLE[[#This Row],[SUB]]=0, "-", BS_CONTROLE[[#This Row],[SUB]])</f>
        <v>53</v>
      </c>
      <c r="AP155" s="105">
        <f>BS_CONTROLE[[#This Row],[KM - Inicio]]</f>
        <v>109.05</v>
      </c>
      <c r="AQ155" s="105">
        <f>BS_CONTROLE[[#This Row],[KM - Inicio]]</f>
        <v>109.05</v>
      </c>
      <c r="AR155" s="108">
        <v>0.39027777777777778</v>
      </c>
      <c r="AS155" s="108">
        <v>0.3923611111111111</v>
      </c>
      <c r="AT155" s="108">
        <v>0.47569444444444442</v>
      </c>
      <c r="AU155" s="136"/>
      <c r="AV155" s="136"/>
      <c r="AW155" s="14"/>
      <c r="AX155" s="14"/>
      <c r="AY155" s="162">
        <f t="shared" si="14"/>
        <v>8.3333333333333315E-2</v>
      </c>
      <c r="AZ155" s="153"/>
      <c r="BA155" s="109">
        <v>0</v>
      </c>
      <c r="BB155" s="10" t="str">
        <f>IFERROR(_xlfn.XLOOKUP(AI155, BS_ATIVIDADE[ATIVIDADE],BS_ATIVIDADE[UNIDADE] ), "*")</f>
        <v>M</v>
      </c>
      <c r="BC155" s="13" t="str" cm="1">
        <f t="array" ref="BC1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5" s="13" t="str" cm="1">
        <f t="array" ref="BD1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55" s="11" t="str" cm="1">
        <f t="array" ref="BE1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55" s="150"/>
      <c r="BG155" s="16"/>
      <c r="BH155" s="17">
        <v>0</v>
      </c>
      <c r="BI155" s="17"/>
      <c r="BJ155" s="17" t="s">
        <v>954</v>
      </c>
      <c r="BK155" s="18" t="s">
        <v>955</v>
      </c>
      <c r="BL155" s="16"/>
      <c r="BM155" s="130" t="s">
        <v>436</v>
      </c>
      <c r="BN155" s="130" t="s">
        <v>456</v>
      </c>
      <c r="BO155" s="130" t="s">
        <v>522</v>
      </c>
      <c r="BP155" s="18" t="s">
        <v>955</v>
      </c>
      <c r="BQ155" s="12" t="str">
        <f t="shared" si="16"/>
        <v>Produção</v>
      </c>
      <c r="BR155" s="19">
        <f t="shared" si="17"/>
        <v>0.99999999999999978</v>
      </c>
      <c r="BS155" s="19">
        <f t="shared" si="18"/>
        <v>0</v>
      </c>
      <c r="BT155" s="188" t="str">
        <f t="shared" si="19"/>
        <v>MecânicaLocomotiva</v>
      </c>
    </row>
    <row r="156" spans="1:72" hidden="1">
      <c r="A156" s="47" t="str">
        <f t="shared" si="15"/>
        <v>V8546059</v>
      </c>
      <c r="B156" s="102">
        <v>46059</v>
      </c>
      <c r="C156" s="135">
        <f>IF(BS_CONTROLE[[#This Row],[DATA]]="","",WEEKNUM(BS_CONTROLE[[#This Row],[DATA]]))</f>
        <v>6</v>
      </c>
      <c r="D156" s="104" t="s">
        <v>690</v>
      </c>
      <c r="E156" s="157">
        <v>60</v>
      </c>
      <c r="F156" s="126" t="s">
        <v>687</v>
      </c>
      <c r="G156" s="142" t="str">
        <f>IF(D156="","*",VLOOKUP(F156,BS_ATIVIDADE[],3,FALSE))</f>
        <v>MECANIZAÇÃO - SOCADORA</v>
      </c>
      <c r="H156" s="106" t="s">
        <v>830</v>
      </c>
      <c r="I156" s="106" t="s">
        <v>830</v>
      </c>
      <c r="J156" s="105">
        <v>30</v>
      </c>
      <c r="K156" s="105">
        <v>115.3</v>
      </c>
      <c r="L156" s="105">
        <v>118.8</v>
      </c>
      <c r="M156" s="127" t="str" cm="1">
        <f t="array" ref="M1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ZGM-ZZV</v>
      </c>
      <c r="N156" s="127" t="str" cm="1">
        <f t="array" ref="N1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117ZGM1</v>
      </c>
      <c r="O156" s="106">
        <v>0.39583333333333331</v>
      </c>
      <c r="P156" s="106">
        <v>8.3333333333333329E-2</v>
      </c>
      <c r="Q156" s="105">
        <v>480</v>
      </c>
      <c r="R156" s="10" t="str">
        <f>IFERROR(_xlfn.XLOOKUP(F156, BS_ATIVIDADE[ATIVIDADE],BS_ATIVIDADE[UNIDADE] ), "*")</f>
        <v>M</v>
      </c>
      <c r="S156" s="128" t="str" cm="1">
        <f t="array" ref="S1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6" s="128" t="str" cm="1">
        <f t="array" ref="T1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56" s="11" t="str" cm="1">
        <f t="array" ref="U1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(L1 PRINCIPAL)</v>
      </c>
      <c r="V156" s="105" t="s">
        <v>709</v>
      </c>
      <c r="W156" s="151" t="s">
        <v>688</v>
      </c>
      <c r="X156" s="104" t="s">
        <v>421</v>
      </c>
      <c r="Y156" s="129" t="s">
        <v>424</v>
      </c>
      <c r="Z156" s="104"/>
      <c r="AA156" s="105">
        <v>1</v>
      </c>
      <c r="AB156" s="103" t="s">
        <v>412</v>
      </c>
      <c r="AC156" s="152"/>
      <c r="AD156" s="107">
        <v>0.35416666666666669</v>
      </c>
      <c r="AE156" s="105">
        <v>2235</v>
      </c>
      <c r="AF156" s="105" t="s">
        <v>679</v>
      </c>
      <c r="AG156" s="105" t="s">
        <v>679</v>
      </c>
      <c r="AH156" s="15"/>
      <c r="AI156" s="126" t="str">
        <f>IF(BS_CONTROLE[[#This Row],[Atividade]]=0, "-", BS_CONTROLE[[#This Row],[Atividade]])</f>
        <v>MECANIZAÇÃO - SOCADORA</v>
      </c>
      <c r="AJ156" s="9" t="str">
        <f>IF(BS_CONTROLE[[#This Row],[Atividade]]=0, "-", BS_CONTROLE[[#This Row],[Atividade]])</f>
        <v>MECANIZAÇÃO - SOCADORA</v>
      </c>
      <c r="AK156" s="31" t="str">
        <f>BS_CONTROLE[[#This Row],[Local - Partida]]</f>
        <v>ZDRZPT</v>
      </c>
      <c r="AL156" s="31" t="str">
        <f>BS_CONTROLE[[#This Row],[Local - Encerramento]]</f>
        <v>ZDRZPT</v>
      </c>
      <c r="AM156" s="105" t="str">
        <f>IF(BS_CONTROLE[[#This Row],[Entre - Estações]]=0, "-", BS_CONTROLE[[#This Row],[Entre - Estações]])</f>
        <v>ZGM-ZZV</v>
      </c>
      <c r="AN156" s="105" t="str">
        <f>IF(BS_CONTROLE[[#This Row],[SB]]=0, "-", BS_CONTROLE[[#This Row],[SB]])</f>
        <v>117ZGM1</v>
      </c>
      <c r="AO156" s="105">
        <f>IF(BS_CONTROLE[[#This Row],[SUB]]=0, "-", BS_CONTROLE[[#This Row],[SUB]])</f>
        <v>30</v>
      </c>
      <c r="AP156" s="105">
        <f>BS_CONTROLE[[#This Row],[KM - Inicio]]</f>
        <v>115.3</v>
      </c>
      <c r="AQ156" s="105">
        <f>BS_CONTROLE[[#This Row],[KM - Inicio]]</f>
        <v>115.3</v>
      </c>
      <c r="AR156" s="108">
        <v>0.34097222222222223</v>
      </c>
      <c r="AS156" s="108">
        <v>0</v>
      </c>
      <c r="AT156" s="108">
        <v>0</v>
      </c>
      <c r="AU156" s="136"/>
      <c r="AV156" s="136"/>
      <c r="AW156" s="14"/>
      <c r="AX156" s="14"/>
      <c r="AY156" s="162">
        <f t="shared" si="14"/>
        <v>0</v>
      </c>
      <c r="AZ156" s="153"/>
      <c r="BA156" s="109">
        <v>0</v>
      </c>
      <c r="BB156" s="10" t="str">
        <f>IFERROR(_xlfn.XLOOKUP(AI156, BS_ATIVIDADE[ATIVIDADE],BS_ATIVIDADE[UNIDADE] ), "*")</f>
        <v>M</v>
      </c>
      <c r="BC156" s="13" t="str" cm="1">
        <f t="array" ref="BC1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6" s="13" t="str" cm="1">
        <f t="array" ref="BD1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56" s="11" t="str" cm="1">
        <f t="array" ref="BE1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(L1 PRINCIPAL)</v>
      </c>
      <c r="BF156" s="150"/>
      <c r="BG156" s="16"/>
      <c r="BH156" s="17">
        <v>0</v>
      </c>
      <c r="BI156" s="17"/>
      <c r="BJ156" s="17" t="s">
        <v>956</v>
      </c>
      <c r="BK156" s="18" t="s">
        <v>956</v>
      </c>
      <c r="BL156" s="16"/>
      <c r="BM156" s="130" t="s">
        <v>440</v>
      </c>
      <c r="BN156" s="130" t="s">
        <v>469</v>
      </c>
      <c r="BO156" s="130" t="s">
        <v>530</v>
      </c>
      <c r="BP156" s="18" t="s">
        <v>956</v>
      </c>
      <c r="BQ156" s="12" t="str">
        <f t="shared" si="16"/>
        <v>Produção e Intervalo</v>
      </c>
      <c r="BR156" s="19">
        <f t="shared" si="17"/>
        <v>0</v>
      </c>
      <c r="BS156" s="19">
        <f t="shared" si="18"/>
        <v>0</v>
      </c>
      <c r="BT156" s="188" t="str">
        <f t="shared" si="19"/>
        <v>CCOCirculaçãoIntervaloOportunidade</v>
      </c>
    </row>
    <row r="157" spans="1:72" hidden="1">
      <c r="A157" s="47" t="str">
        <f t="shared" si="15"/>
        <v>CAIQUE (TMA-677)46059</v>
      </c>
      <c r="B157" s="102">
        <v>46059</v>
      </c>
      <c r="C157" s="135">
        <f>IF(BS_CONTROLE[[#This Row],[DATA]]="","",WEEKNUM(BS_CONTROLE[[#This Row],[DATA]]))</f>
        <v>6</v>
      </c>
      <c r="D157" s="104" t="s">
        <v>779</v>
      </c>
      <c r="E157" s="157">
        <v>57</v>
      </c>
      <c r="F157" s="126" t="s">
        <v>758</v>
      </c>
      <c r="G157" s="142" t="str">
        <f>IF(D157="","*",VLOOKUP(F157,BS_ATIVIDADE[],3,FALSE))</f>
        <v>MODERNIZAÇÃO</v>
      </c>
      <c r="H157" s="106" t="s">
        <v>679</v>
      </c>
      <c r="I157" s="106" t="s">
        <v>679</v>
      </c>
      <c r="J157" s="105">
        <v>48</v>
      </c>
      <c r="K157" s="105">
        <v>123.363</v>
      </c>
      <c r="L157" s="105" t="s">
        <v>679</v>
      </c>
      <c r="M157" s="127" t="str" cm="1">
        <f t="array" ref="M1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157" s="127" cm="1">
        <f t="array" ref="N1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157" s="106">
        <v>0.35416666666666669</v>
      </c>
      <c r="P157" s="106">
        <v>6.25E-2</v>
      </c>
      <c r="Q157" s="105">
        <v>1</v>
      </c>
      <c r="R157" s="10" t="str">
        <f>IFERROR(_xlfn.XLOOKUP(F157, BS_ATIVIDADE[ATIVIDADE],BS_ATIVIDADE[UNIDADE] ), "*")</f>
        <v>Nº DE SOLDA</v>
      </c>
      <c r="S157" s="128" t="str" cm="1">
        <f t="array" ref="S1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7" s="128" t="str" cm="1">
        <f t="array" ref="T1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57" s="11" t="str" cm="1">
        <f t="array" ref="U1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57" s="105" t="s">
        <v>768</v>
      </c>
      <c r="W157" s="151" t="s">
        <v>700</v>
      </c>
      <c r="X157" s="104" t="s">
        <v>421</v>
      </c>
      <c r="Y157" s="129"/>
      <c r="Z157" s="104"/>
      <c r="AA157" s="105"/>
      <c r="AB157" s="103"/>
      <c r="AC157" s="152"/>
      <c r="AD157" s="107"/>
      <c r="AE157" s="105"/>
      <c r="AF157" s="105"/>
      <c r="AG157" s="105"/>
      <c r="AH157" s="15"/>
      <c r="AI157" s="126" t="str">
        <f>IF(BS_CONTROLE[[#This Row],[Atividade]]=0, "-", BS_CONTROLE[[#This Row],[Atividade]])</f>
        <v>MODERNIZAÇÃO - SOLDA</v>
      </c>
      <c r="AJ157" s="9" t="str">
        <f>IF(BS_CONTROLE[[#This Row],[Atividade]]=0, "-", BS_CONTROLE[[#This Row],[Atividade]])</f>
        <v>MODERNIZAÇÃO - SOLDA</v>
      </c>
      <c r="AK157" s="31" t="str">
        <f>BS_CONTROLE[[#This Row],[Local - Partida]]</f>
        <v>-</v>
      </c>
      <c r="AL157" s="31" t="str">
        <f>BS_CONTROLE[[#This Row],[Local - Encerramento]]</f>
        <v>-</v>
      </c>
      <c r="AM157" s="105" t="str">
        <f>IF(BS_CONTROLE[[#This Row],[Entre - Estações]]=0, "-", BS_CONTROLE[[#This Row],[Entre - Estações]])</f>
        <v>ZWI-ZEM</v>
      </c>
      <c r="AN157" s="105">
        <f>IF(BS_CONTROLE[[#This Row],[SB]]=0, "-", BS_CONTROLE[[#This Row],[SB]])</f>
        <v>1241231</v>
      </c>
      <c r="AO157" s="105">
        <f>IF(BS_CONTROLE[[#This Row],[SUB]]=0, "-", BS_CONTROLE[[#This Row],[SUB]])</f>
        <v>48</v>
      </c>
      <c r="AP157" s="105">
        <f>BS_CONTROLE[[#This Row],[KM - Inicio]]</f>
        <v>123.363</v>
      </c>
      <c r="AQ157" s="105">
        <f>BS_CONTROLE[[#This Row],[KM - Inicio]]</f>
        <v>123.363</v>
      </c>
      <c r="AR157" s="108">
        <v>0.42222222222222222</v>
      </c>
      <c r="AS157" s="108">
        <v>0.43055555555555558</v>
      </c>
      <c r="AT157" s="108">
        <v>0.5</v>
      </c>
      <c r="AU157" s="136"/>
      <c r="AV157" s="136"/>
      <c r="AW157" s="14"/>
      <c r="AX157" s="14"/>
      <c r="AY157" s="162">
        <f t="shared" si="14"/>
        <v>6.944444444444442E-2</v>
      </c>
      <c r="AZ157" s="153"/>
      <c r="BA157" s="109">
        <v>1</v>
      </c>
      <c r="BB157" s="10" t="str">
        <f>IFERROR(_xlfn.XLOOKUP(AI157, BS_ATIVIDADE[ATIVIDADE],BS_ATIVIDADE[UNIDADE] ), "*")</f>
        <v>Nº DE SOLDA</v>
      </c>
      <c r="BC157" s="13" t="str" cm="1">
        <f t="array" ref="BC1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7" s="13" t="str" cm="1">
        <f t="array" ref="BD1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57" s="11" t="str" cm="1">
        <f t="array" ref="BE1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57" s="150"/>
      <c r="BG157" s="16"/>
      <c r="BH157" s="17">
        <v>2</v>
      </c>
      <c r="BI157" s="17"/>
      <c r="BJ157" s="17" t="s">
        <v>957</v>
      </c>
      <c r="BK157" s="18" t="s">
        <v>958</v>
      </c>
      <c r="BL157" s="16"/>
      <c r="BM157" s="130" t="s">
        <v>445</v>
      </c>
      <c r="BN157" s="130" t="s">
        <v>445</v>
      </c>
      <c r="BO157" s="130" t="s">
        <v>445</v>
      </c>
      <c r="BP157" s="18" t="s">
        <v>679</v>
      </c>
      <c r="BQ157" s="12" t="str">
        <f t="shared" si="16"/>
        <v>Aderente</v>
      </c>
      <c r="BR157" s="19">
        <f t="shared" si="17"/>
        <v>1.1111111111111107</v>
      </c>
      <c r="BS157" s="19">
        <f t="shared" si="18"/>
        <v>1</v>
      </c>
      <c r="BT157" s="188" t="str">
        <f t="shared" si="19"/>
        <v>OKOK</v>
      </c>
    </row>
    <row r="158" spans="1:72" hidden="1">
      <c r="A158" s="47" t="str">
        <f t="shared" si="15"/>
        <v>WALTER (TP-810)46059</v>
      </c>
      <c r="B158" s="102">
        <v>46059</v>
      </c>
      <c r="C158" s="135">
        <f>IF(BS_CONTROLE[[#This Row],[DATA]]="","",WEEKNUM(BS_CONTROLE[[#This Row],[DATA]]))</f>
        <v>6</v>
      </c>
      <c r="D158" s="104" t="s">
        <v>812</v>
      </c>
      <c r="E158" s="157">
        <v>58</v>
      </c>
      <c r="F158" s="126" t="s">
        <v>758</v>
      </c>
      <c r="G158" s="142" t="str">
        <f>IF(D158="","*",VLOOKUP(F158,BS_ATIVIDADE[],3,FALSE))</f>
        <v>MODERNIZAÇÃO</v>
      </c>
      <c r="H158" s="106" t="s">
        <v>679</v>
      </c>
      <c r="I158" s="106" t="s">
        <v>679</v>
      </c>
      <c r="J158" s="105">
        <v>48</v>
      </c>
      <c r="K158" s="105">
        <v>123.465</v>
      </c>
      <c r="L158" s="105" t="s">
        <v>679</v>
      </c>
      <c r="M158" s="127" t="str" cm="1">
        <f t="array" ref="M1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158" s="127" cm="1">
        <f t="array" ref="N1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158" s="106">
        <v>0.35416666666666669</v>
      </c>
      <c r="P158" s="106">
        <v>6.25E-2</v>
      </c>
      <c r="Q158" s="105">
        <v>1</v>
      </c>
      <c r="R158" s="10" t="str">
        <f>IFERROR(_xlfn.XLOOKUP(F158, BS_ATIVIDADE[ATIVIDADE],BS_ATIVIDADE[UNIDADE] ), "*")</f>
        <v>Nº DE SOLDA</v>
      </c>
      <c r="S158" s="128" t="str" cm="1">
        <f t="array" ref="S1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8" s="128" t="str" cm="1">
        <f t="array" ref="T1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58" s="11" t="str" cm="1">
        <f t="array" ref="U1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58" s="105" t="s">
        <v>768</v>
      </c>
      <c r="W158" s="151" t="s">
        <v>700</v>
      </c>
      <c r="X158" s="104" t="s">
        <v>421</v>
      </c>
      <c r="Y158" s="129"/>
      <c r="Z158" s="104"/>
      <c r="AA158" s="105"/>
      <c r="AB158" s="103"/>
      <c r="AC158" s="152"/>
      <c r="AD158" s="107"/>
      <c r="AE158" s="105"/>
      <c r="AF158" s="105"/>
      <c r="AG158" s="105"/>
      <c r="AH158" s="15"/>
      <c r="AI158" s="126" t="str">
        <f>IF(BS_CONTROLE[[#This Row],[Atividade]]=0, "-", BS_CONTROLE[[#This Row],[Atividade]])</f>
        <v>MODERNIZAÇÃO - SOLDA</v>
      </c>
      <c r="AJ158" s="9" t="str">
        <f>IF(BS_CONTROLE[[#This Row],[Atividade]]=0, "-", BS_CONTROLE[[#This Row],[Atividade]])</f>
        <v>MODERNIZAÇÃO - SOLDA</v>
      </c>
      <c r="AK158" s="31" t="str">
        <f>BS_CONTROLE[[#This Row],[Local - Partida]]</f>
        <v>-</v>
      </c>
      <c r="AL158" s="31" t="str">
        <f>BS_CONTROLE[[#This Row],[Local - Encerramento]]</f>
        <v>-</v>
      </c>
      <c r="AM158" s="105" t="str">
        <f>IF(BS_CONTROLE[[#This Row],[Entre - Estações]]=0, "-", BS_CONTROLE[[#This Row],[Entre - Estações]])</f>
        <v>ZWI-ZEM</v>
      </c>
      <c r="AN158" s="105">
        <f>IF(BS_CONTROLE[[#This Row],[SB]]=0, "-", BS_CONTROLE[[#This Row],[SB]])</f>
        <v>1241231</v>
      </c>
      <c r="AO158" s="105">
        <f>IF(BS_CONTROLE[[#This Row],[SUB]]=0, "-", BS_CONTROLE[[#This Row],[SUB]])</f>
        <v>48</v>
      </c>
      <c r="AP158" s="105">
        <f>BS_CONTROLE[[#This Row],[KM - Inicio]]</f>
        <v>123.465</v>
      </c>
      <c r="AQ158" s="105">
        <f>BS_CONTROLE[[#This Row],[KM - Inicio]]</f>
        <v>123.465</v>
      </c>
      <c r="AR158" s="108">
        <v>0.42222222222222222</v>
      </c>
      <c r="AS158" s="108">
        <v>0.43055555555555558</v>
      </c>
      <c r="AT158" s="108">
        <v>0.5</v>
      </c>
      <c r="AU158" s="136"/>
      <c r="AV158" s="136"/>
      <c r="AW158" s="14"/>
      <c r="AX158" s="14"/>
      <c r="AY158" s="162">
        <f t="shared" si="14"/>
        <v>6.944444444444442E-2</v>
      </c>
      <c r="AZ158" s="153"/>
      <c r="BA158" s="109">
        <v>1</v>
      </c>
      <c r="BB158" s="10" t="str">
        <f>IFERROR(_xlfn.XLOOKUP(AI158, BS_ATIVIDADE[ATIVIDADE],BS_ATIVIDADE[UNIDADE] ), "*")</f>
        <v>Nº DE SOLDA</v>
      </c>
      <c r="BC158" s="13" t="str" cm="1">
        <f t="array" ref="BC1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8" s="13" t="str" cm="1">
        <f t="array" ref="BD1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58" s="11" t="str" cm="1">
        <f t="array" ref="BE1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58" s="150"/>
      <c r="BG158" s="16"/>
      <c r="BH158" s="17">
        <v>2</v>
      </c>
      <c r="BI158" s="17"/>
      <c r="BJ158" s="17" t="s">
        <v>957</v>
      </c>
      <c r="BK158" s="18" t="s">
        <v>958</v>
      </c>
      <c r="BL158" s="16"/>
      <c r="BM158" s="130" t="s">
        <v>445</v>
      </c>
      <c r="BN158" s="130" t="s">
        <v>445</v>
      </c>
      <c r="BO158" s="130" t="s">
        <v>445</v>
      </c>
      <c r="BP158" s="18" t="s">
        <v>679</v>
      </c>
      <c r="BQ158" s="12" t="str">
        <f t="shared" si="16"/>
        <v>Aderente</v>
      </c>
      <c r="BR158" s="19">
        <f t="shared" si="17"/>
        <v>1.1111111111111107</v>
      </c>
      <c r="BS158" s="19">
        <f t="shared" si="18"/>
        <v>1</v>
      </c>
      <c r="BT158" s="188" t="str">
        <f t="shared" si="19"/>
        <v>OKOK</v>
      </c>
    </row>
    <row r="159" spans="1:72" hidden="1">
      <c r="A159" s="47" t="str">
        <f t="shared" si="15"/>
        <v>EXPANSÃO TURMA 146059</v>
      </c>
      <c r="B159" s="102">
        <v>46059</v>
      </c>
      <c r="C159" s="135">
        <f>IF(BS_CONTROLE[[#This Row],[DATA]]="","",WEEKNUM(BS_CONTROLE[[#This Row],[DATA]]))</f>
        <v>6</v>
      </c>
      <c r="D159" s="104" t="s">
        <v>703</v>
      </c>
      <c r="E159" s="157">
        <v>94</v>
      </c>
      <c r="F159" s="126" t="s">
        <v>704</v>
      </c>
      <c r="G159" s="142" t="str">
        <f>IF(D159="","*",VLOOKUP(F159,BS_ATIVIDADE[],3,FALSE))</f>
        <v>EXPANSÃO</v>
      </c>
      <c r="H159" s="106" t="s">
        <v>679</v>
      </c>
      <c r="I159" s="106" t="s">
        <v>679</v>
      </c>
      <c r="J159" s="105">
        <v>53</v>
      </c>
      <c r="K159" s="105">
        <v>123.59</v>
      </c>
      <c r="L159" s="105" t="s">
        <v>679</v>
      </c>
      <c r="M159" s="127" t="str" cm="1">
        <f t="array" ref="M1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159" s="127" t="str" cm="1">
        <f t="array" ref="N1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ZPGZZV</v>
      </c>
      <c r="O159" s="106">
        <v>0.35416666666666669</v>
      </c>
      <c r="P159" s="106">
        <v>6.25E-2</v>
      </c>
      <c r="Q159" s="105">
        <v>1</v>
      </c>
      <c r="R159" s="10" t="str">
        <f>IFERROR(_xlfn.XLOOKUP(F159, BS_ATIVIDADE[ATIVIDADE],BS_ATIVIDADE[UNIDADE] ), "*")</f>
        <v>Nº DE SOLDA</v>
      </c>
      <c r="S159" s="128" t="str" cm="1">
        <f t="array" ref="S1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59" s="128" t="str" cm="1">
        <f t="array" ref="T1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59" s="11" t="str" cm="1">
        <f t="array" ref="U1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59" s="105" t="s">
        <v>959</v>
      </c>
      <c r="W159" s="151" t="s">
        <v>700</v>
      </c>
      <c r="X159" s="104" t="s">
        <v>421</v>
      </c>
      <c r="Y159" s="129"/>
      <c r="Z159" s="104"/>
      <c r="AA159" s="105"/>
      <c r="AB159" s="103"/>
      <c r="AC159" s="152"/>
      <c r="AD159" s="107"/>
      <c r="AE159" s="105"/>
      <c r="AF159" s="105"/>
      <c r="AG159" s="105"/>
      <c r="AH159" s="15"/>
      <c r="AI159" s="126" t="str">
        <f>IF(BS_CONTROLE[[#This Row],[Atividade]]=0, "-", BS_CONTROLE[[#This Row],[Atividade]])</f>
        <v>EXPANSÃO - SOLDA</v>
      </c>
      <c r="AJ159" s="9" t="str">
        <f>IF(BS_CONTROLE[[#This Row],[Atividade]]=0, "-", BS_CONTROLE[[#This Row],[Atividade]])</f>
        <v>EXPANSÃO - SOLDA</v>
      </c>
      <c r="AK159" s="31" t="str">
        <f>BS_CONTROLE[[#This Row],[Local - Partida]]</f>
        <v>-</v>
      </c>
      <c r="AL159" s="31" t="str">
        <f>BS_CONTROLE[[#This Row],[Local - Encerramento]]</f>
        <v>-</v>
      </c>
      <c r="AM159" s="105" t="str">
        <f>IF(BS_CONTROLE[[#This Row],[Entre - Estações]]=0, "-", BS_CONTROLE[[#This Row],[Entre - Estações]])</f>
        <v>ZZV-ZPG</v>
      </c>
      <c r="AN159" s="105" t="str">
        <f>IF(BS_CONTROLE[[#This Row],[SB]]=0, "-", BS_CONTROLE[[#This Row],[SB]])</f>
        <v>ZPGZZV</v>
      </c>
      <c r="AO159" s="105">
        <f>IF(BS_CONTROLE[[#This Row],[SUB]]=0, "-", BS_CONTROLE[[#This Row],[SUB]])</f>
        <v>53</v>
      </c>
      <c r="AP159" s="105">
        <f>BS_CONTROLE[[#This Row],[KM - Inicio]]</f>
        <v>123.59</v>
      </c>
      <c r="AQ159" s="105">
        <f>BS_CONTROLE[[#This Row],[KM - Inicio]]</f>
        <v>123.59</v>
      </c>
      <c r="AR159" s="108">
        <v>0.33333333333333331</v>
      </c>
      <c r="AS159" s="108">
        <v>0.375</v>
      </c>
      <c r="AT159" s="108">
        <v>0.4375</v>
      </c>
      <c r="AU159" s="136"/>
      <c r="AV159" s="136"/>
      <c r="AW159" s="14"/>
      <c r="AX159" s="14"/>
      <c r="AY159" s="162">
        <f t="shared" si="14"/>
        <v>6.25E-2</v>
      </c>
      <c r="AZ159" s="153"/>
      <c r="BA159" s="109">
        <v>1</v>
      </c>
      <c r="BB159" s="10" t="str">
        <f>IFERROR(_xlfn.XLOOKUP(AI159, BS_ATIVIDADE[ATIVIDADE],BS_ATIVIDADE[UNIDADE] ), "*")</f>
        <v>Nº DE SOLDA</v>
      </c>
      <c r="BC159" s="13" t="str" cm="1">
        <f t="array" ref="BC1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59" s="13" t="str" cm="1">
        <f t="array" ref="BD1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59" s="11" t="str" cm="1">
        <f t="array" ref="BE1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59" s="150"/>
      <c r="BG159" s="16"/>
      <c r="BH159" s="17">
        <v>2</v>
      </c>
      <c r="BI159" s="17"/>
      <c r="BJ159" s="17" t="s">
        <v>960</v>
      </c>
      <c r="BK159" s="18" t="s">
        <v>960</v>
      </c>
      <c r="BL159" s="16"/>
      <c r="BM159" s="130" t="s">
        <v>445</v>
      </c>
      <c r="BN159" s="130" t="s">
        <v>445</v>
      </c>
      <c r="BO159" s="130" t="s">
        <v>445</v>
      </c>
      <c r="BP159" s="18" t="s">
        <v>679</v>
      </c>
      <c r="BQ159" s="12" t="str">
        <f t="shared" si="16"/>
        <v>Aderente</v>
      </c>
      <c r="BR159" s="19">
        <f t="shared" si="17"/>
        <v>1</v>
      </c>
      <c r="BS159" s="19">
        <f t="shared" si="18"/>
        <v>1</v>
      </c>
      <c r="BT159" s="188" t="str">
        <f t="shared" si="19"/>
        <v>OKOK</v>
      </c>
    </row>
    <row r="160" spans="1:72" hidden="1">
      <c r="A160" s="47" t="str">
        <f t="shared" si="15"/>
        <v/>
      </c>
      <c r="B160" s="102"/>
      <c r="C160" s="135" t="str">
        <f>IF(BS_CONTROLE[[#This Row],[DATA]]="","",WEEKNUM(BS_CONTROLE[[#This Row],[DATA]]))</f>
        <v/>
      </c>
      <c r="D160" s="104"/>
      <c r="E160" s="157">
        <v>154</v>
      </c>
      <c r="F160" s="126"/>
      <c r="G160" s="142" t="str">
        <f>IF(D160="","*",VLOOKUP(F160,BS_ATIVIDADE[],3,FALSE))</f>
        <v>*</v>
      </c>
      <c r="H160" s="106"/>
      <c r="I160" s="106"/>
      <c r="J160" s="105"/>
      <c r="K160" s="105"/>
      <c r="L160" s="105"/>
      <c r="M160" s="127" t="str" cm="1">
        <f t="array" ref="M1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0" s="127" t="str" cm="1">
        <f t="array" ref="N1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0" s="106"/>
      <c r="P160" s="106"/>
      <c r="Q160" s="105"/>
      <c r="R160" s="10" t="str">
        <f>IFERROR(_xlfn.XLOOKUP(F160, BS_ATIVIDADE[ATIVIDADE],BS_ATIVIDADE[UNIDADE] ), "*")</f>
        <v>*</v>
      </c>
      <c r="S160" s="128" t="str" cm="1">
        <f t="array" ref="S1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0" s="128" t="str" cm="1">
        <f t="array" ref="T1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0" s="11" t="str" cm="1">
        <f t="array" ref="U1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60" s="105"/>
      <c r="W160" s="151"/>
      <c r="X160" s="104"/>
      <c r="Y160" s="129"/>
      <c r="Z160" s="104"/>
      <c r="AA160" s="105"/>
      <c r="AB160" s="103"/>
      <c r="AC160" s="152"/>
      <c r="AD160" s="107"/>
      <c r="AE160" s="105"/>
      <c r="AF160" s="105"/>
      <c r="AG160" s="105"/>
      <c r="AH160" s="15"/>
      <c r="AI160" s="126" t="str">
        <f>IF(BS_CONTROLE[[#This Row],[Atividade]]=0, "-", BS_CONTROLE[[#This Row],[Atividade]])</f>
        <v>-</v>
      </c>
      <c r="AJ160" s="9" t="str">
        <f>IF(BS_CONTROLE[[#This Row],[Atividade]]=0, "-", BS_CONTROLE[[#This Row],[Atividade]])</f>
        <v>-</v>
      </c>
      <c r="AK160" s="31">
        <f>BS_CONTROLE[[#This Row],[Local - Partida]]</f>
        <v>0</v>
      </c>
      <c r="AL160" s="31">
        <f>BS_CONTROLE[[#This Row],[Local - Encerramento]]</f>
        <v>0</v>
      </c>
      <c r="AM160" s="105" t="str">
        <f>IF(BS_CONTROLE[[#This Row],[Entre - Estações]]=0, "-", BS_CONTROLE[[#This Row],[Entre - Estações]])</f>
        <v>-</v>
      </c>
      <c r="AN160" s="105" t="str">
        <f>IF(BS_CONTROLE[[#This Row],[SB]]=0, "-", BS_CONTROLE[[#This Row],[SB]])</f>
        <v>-</v>
      </c>
      <c r="AO160" s="105" t="str">
        <f>IF(BS_CONTROLE[[#This Row],[SUB]]=0, "-", BS_CONTROLE[[#This Row],[SUB]])</f>
        <v>-</v>
      </c>
      <c r="AP160" s="105">
        <f>BS_CONTROLE[[#This Row],[KM - Inicio]]</f>
        <v>0</v>
      </c>
      <c r="AQ160" s="105">
        <f>BS_CONTROLE[[#This Row],[KM - Inicio]]</f>
        <v>0</v>
      </c>
      <c r="AR160" s="108"/>
      <c r="AS160" s="108"/>
      <c r="AT160" s="108"/>
      <c r="AU160" s="136"/>
      <c r="AV160" s="136"/>
      <c r="AW160" s="14"/>
      <c r="AX160" s="14"/>
      <c r="AY160" s="162" t="str">
        <f t="shared" si="14"/>
        <v>*</v>
      </c>
      <c r="AZ160" s="153"/>
      <c r="BA160" s="109"/>
      <c r="BB160" s="10" t="str">
        <f>IFERROR(_xlfn.XLOOKUP(AI160, BS_ATIVIDADE[ATIVIDADE],BS_ATIVIDADE[UNIDADE] ), "*")</f>
        <v>*</v>
      </c>
      <c r="BC160" s="13" t="str" cm="1">
        <f t="array" ref="BC1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60" s="13" t="str" cm="1">
        <f t="array" ref="BD1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60" s="11" t="str" cm="1">
        <f t="array" ref="BE1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60" s="150"/>
      <c r="BG160" s="16"/>
      <c r="BH160" s="17"/>
      <c r="BI160" s="17"/>
      <c r="BJ160" s="17"/>
      <c r="BK160" s="18"/>
      <c r="BL160" s="16"/>
      <c r="BM160" s="130"/>
      <c r="BN160" s="130"/>
      <c r="BO160" s="130"/>
      <c r="BP160" s="18"/>
      <c r="BQ160" s="12" t="str">
        <f t="shared" si="16"/>
        <v>Aderente</v>
      </c>
      <c r="BR160" s="19" t="str">
        <f t="shared" si="17"/>
        <v>*</v>
      </c>
      <c r="BS160" s="19" t="str">
        <f t="shared" si="18"/>
        <v>*</v>
      </c>
      <c r="BT160" s="188" t="str">
        <f t="shared" si="19"/>
        <v/>
      </c>
    </row>
    <row r="161" spans="1:72" hidden="1">
      <c r="A161" s="47" t="str">
        <f t="shared" si="15"/>
        <v/>
      </c>
      <c r="B161" s="102"/>
      <c r="C161" s="135" t="str">
        <f>IF(BS_CONTROLE[[#This Row],[DATA]]="","",WEEKNUM(BS_CONTROLE[[#This Row],[DATA]]))</f>
        <v/>
      </c>
      <c r="D161" s="104"/>
      <c r="E161" s="157">
        <v>155</v>
      </c>
      <c r="F161" s="126"/>
      <c r="G161" s="142" t="str">
        <f>IF(D161="","*",VLOOKUP(F161,BS_ATIVIDADE[],3,FALSE))</f>
        <v>*</v>
      </c>
      <c r="H161" s="106"/>
      <c r="I161" s="106"/>
      <c r="J161" s="105"/>
      <c r="K161" s="105"/>
      <c r="L161" s="105"/>
      <c r="M161" s="127" t="str" cm="1">
        <f t="array" ref="M1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1" s="127" t="str" cm="1">
        <f t="array" ref="N1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1" s="106"/>
      <c r="P161" s="106"/>
      <c r="Q161" s="105"/>
      <c r="R161" s="10" t="str">
        <f>IFERROR(_xlfn.XLOOKUP(F161, BS_ATIVIDADE[ATIVIDADE],BS_ATIVIDADE[UNIDADE] ), "*")</f>
        <v>*</v>
      </c>
      <c r="S161" s="128" t="str" cm="1">
        <f t="array" ref="S1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1" s="128" t="str" cm="1">
        <f t="array" ref="T1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1" s="11" t="str" cm="1">
        <f t="array" ref="U1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61" s="105"/>
      <c r="W161" s="151"/>
      <c r="X161" s="104"/>
      <c r="Y161" s="129"/>
      <c r="Z161" s="104"/>
      <c r="AA161" s="105"/>
      <c r="AB161" s="103"/>
      <c r="AC161" s="152"/>
      <c r="AD161" s="107"/>
      <c r="AE161" s="105"/>
      <c r="AF161" s="105"/>
      <c r="AG161" s="105"/>
      <c r="AH161" s="15"/>
      <c r="AI161" s="126" t="str">
        <f>IF(BS_CONTROLE[[#This Row],[Atividade]]=0, "-", BS_CONTROLE[[#This Row],[Atividade]])</f>
        <v>-</v>
      </c>
      <c r="AJ161" s="9" t="str">
        <f>IF(BS_CONTROLE[[#This Row],[Atividade]]=0, "-", BS_CONTROLE[[#This Row],[Atividade]])</f>
        <v>-</v>
      </c>
      <c r="AK161" s="31">
        <f>BS_CONTROLE[[#This Row],[Local - Partida]]</f>
        <v>0</v>
      </c>
      <c r="AL161" s="31">
        <f>BS_CONTROLE[[#This Row],[Local - Encerramento]]</f>
        <v>0</v>
      </c>
      <c r="AM161" s="105" t="str">
        <f>IF(BS_CONTROLE[[#This Row],[Entre - Estações]]=0, "-", BS_CONTROLE[[#This Row],[Entre - Estações]])</f>
        <v>-</v>
      </c>
      <c r="AN161" s="105" t="str">
        <f>IF(BS_CONTROLE[[#This Row],[SB]]=0, "-", BS_CONTROLE[[#This Row],[SB]])</f>
        <v>-</v>
      </c>
      <c r="AO161" s="105" t="str">
        <f>IF(BS_CONTROLE[[#This Row],[SUB]]=0, "-", BS_CONTROLE[[#This Row],[SUB]])</f>
        <v>-</v>
      </c>
      <c r="AP161" s="105">
        <f>BS_CONTROLE[[#This Row],[KM - Inicio]]</f>
        <v>0</v>
      </c>
      <c r="AQ161" s="105">
        <f>BS_CONTROLE[[#This Row],[KM - Inicio]]</f>
        <v>0</v>
      </c>
      <c r="AR161" s="108"/>
      <c r="AS161" s="108"/>
      <c r="AT161" s="108"/>
      <c r="AU161" s="136"/>
      <c r="AV161" s="136"/>
      <c r="AW161" s="14"/>
      <c r="AX161" s="14"/>
      <c r="AY161" s="162" t="str">
        <f t="shared" si="14"/>
        <v>*</v>
      </c>
      <c r="AZ161" s="153"/>
      <c r="BA161" s="109"/>
      <c r="BB161" s="10" t="str">
        <f>IFERROR(_xlfn.XLOOKUP(AI161, BS_ATIVIDADE[ATIVIDADE],BS_ATIVIDADE[UNIDADE] ), "*")</f>
        <v>*</v>
      </c>
      <c r="BC161" s="13" t="str" cm="1">
        <f t="array" ref="BC1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61" s="13" t="str" cm="1">
        <f t="array" ref="BD1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61" s="11" t="str" cm="1">
        <f t="array" ref="BE1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61" s="150"/>
      <c r="BG161" s="16"/>
      <c r="BH161" s="17"/>
      <c r="BI161" s="17"/>
      <c r="BJ161" s="17"/>
      <c r="BK161" s="18"/>
      <c r="BL161" s="16"/>
      <c r="BM161" s="130"/>
      <c r="BN161" s="130"/>
      <c r="BO161" s="130"/>
      <c r="BP161" s="18"/>
      <c r="BQ161" s="12" t="str">
        <f t="shared" si="16"/>
        <v>Aderente</v>
      </c>
      <c r="BR161" s="19" t="str">
        <f t="shared" si="17"/>
        <v>*</v>
      </c>
      <c r="BS161" s="19" t="str">
        <f t="shared" si="18"/>
        <v>*</v>
      </c>
      <c r="BT161" s="188" t="str">
        <f t="shared" si="19"/>
        <v/>
      </c>
    </row>
    <row r="162" spans="1:72" hidden="1">
      <c r="A162" s="47" t="str">
        <f t="shared" si="15"/>
        <v>EXPANSÃO TURMA 146060</v>
      </c>
      <c r="B162" s="102">
        <v>46060</v>
      </c>
      <c r="C162" s="135">
        <f>IF(BS_CONTROLE[[#This Row],[DATA]]="","",WEEKNUM(BS_CONTROLE[[#This Row],[DATA]]))</f>
        <v>6</v>
      </c>
      <c r="D162" s="104" t="s">
        <v>703</v>
      </c>
      <c r="E162" s="157"/>
      <c r="F162" s="126" t="s">
        <v>704</v>
      </c>
      <c r="G162" s="142" t="str">
        <f>IF(D162="","*",VLOOKUP(F162,BS_ATIVIDADE[],3,FALSE))</f>
        <v>EXPANSÃO</v>
      </c>
      <c r="H162" s="106" t="s">
        <v>679</v>
      </c>
      <c r="I162" s="106" t="s">
        <v>679</v>
      </c>
      <c r="J162" s="105">
        <v>70</v>
      </c>
      <c r="K162" s="105">
        <v>113.4</v>
      </c>
      <c r="L162" s="105" t="s">
        <v>679</v>
      </c>
      <c r="M162" s="127" t="str" cm="1">
        <f t="array" ref="M1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62" s="127" t="str" cm="1">
        <f t="array" ref="N1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162" s="106">
        <v>0.35416666666666669</v>
      </c>
      <c r="P162" s="106">
        <v>6.25E-2</v>
      </c>
      <c r="Q162" s="105">
        <v>1</v>
      </c>
      <c r="R162" s="10" t="str">
        <f>IFERROR(_xlfn.XLOOKUP(F162, BS_ATIVIDADE[ATIVIDADE],BS_ATIVIDADE[UNIDADE] ), "*")</f>
        <v>Nº DE SOLDA</v>
      </c>
      <c r="S162" s="128" t="str" cm="1">
        <f t="array" ref="S1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2" s="128" t="str" cm="1">
        <f t="array" ref="T1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62" s="11" t="str" cm="1">
        <f t="array" ref="U1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62" s="105" t="s">
        <v>961</v>
      </c>
      <c r="W162" s="151" t="s">
        <v>700</v>
      </c>
      <c r="X162" s="104" t="s">
        <v>421</v>
      </c>
      <c r="Y162" s="129" t="s">
        <v>424</v>
      </c>
      <c r="Z162" s="104"/>
      <c r="AA162" s="105" t="s">
        <v>679</v>
      </c>
      <c r="AB162" s="103"/>
      <c r="AC162" s="126" t="s">
        <v>679</v>
      </c>
      <c r="AD162" s="105" t="s">
        <v>679</v>
      </c>
      <c r="AE162" s="105" t="s">
        <v>679</v>
      </c>
      <c r="AF162" s="105" t="s">
        <v>679</v>
      </c>
      <c r="AG162" s="105" t="s">
        <v>679</v>
      </c>
      <c r="AH162" s="15"/>
      <c r="AI162" s="126" t="str">
        <f>IF(BS_CONTROLE[[#This Row],[Atividade]]=0, "-", BS_CONTROLE[[#This Row],[Atividade]])</f>
        <v>EXPANSÃO - SOLDA</v>
      </c>
      <c r="AJ162" s="9" t="str">
        <f>IF(BS_CONTROLE[[#This Row],[Atividade]]=0, "-", BS_CONTROLE[[#This Row],[Atividade]])</f>
        <v>EXPANSÃO - SOLDA</v>
      </c>
      <c r="AK162" s="31" t="str">
        <f>BS_CONTROLE[[#This Row],[Local - Partida]]</f>
        <v>-</v>
      </c>
      <c r="AL162" s="31" t="str">
        <f>BS_CONTROLE[[#This Row],[Local - Encerramento]]</f>
        <v>-</v>
      </c>
      <c r="AM162" s="105" t="str">
        <f>IF(BS_CONTROLE[[#This Row],[Entre - Estações]]=0, "-", BS_CONTROLE[[#This Row],[Entre - Estações]])</f>
        <v>ZCD</v>
      </c>
      <c r="AN162" s="105" t="str">
        <f>IF(BS_CONTROLE[[#This Row],[SB]]=0, "-", BS_CONTROLE[[#This Row],[SB]])</f>
        <v>ZCD1</v>
      </c>
      <c r="AO162" s="105">
        <f>IF(BS_CONTROLE[[#This Row],[SUB]]=0, "-", BS_CONTROLE[[#This Row],[SUB]])</f>
        <v>70</v>
      </c>
      <c r="AP162" s="105">
        <f>BS_CONTROLE[[#This Row],[KM - Inicio]]</f>
        <v>113.4</v>
      </c>
      <c r="AQ162" s="105">
        <f>BS_CONTROLE[[#This Row],[KM - Inicio]]</f>
        <v>113.4</v>
      </c>
      <c r="AR162" s="108">
        <v>0</v>
      </c>
      <c r="AS162" s="108">
        <v>0</v>
      </c>
      <c r="AT162" s="108">
        <v>0</v>
      </c>
      <c r="AU162" s="136"/>
      <c r="AV162" s="136"/>
      <c r="AW162" s="14"/>
      <c r="AX162" s="14"/>
      <c r="AY162" s="162">
        <f t="shared" si="14"/>
        <v>0</v>
      </c>
      <c r="AZ162" s="153"/>
      <c r="BA162" s="109">
        <v>0</v>
      </c>
      <c r="BB162" s="10" t="str">
        <f>IFERROR(_xlfn.XLOOKUP(AI162, BS_ATIVIDADE[ATIVIDADE],BS_ATIVIDADE[UNIDADE] ), "*")</f>
        <v>Nº DE SOLDA</v>
      </c>
      <c r="BC162" s="13" t="str" cm="1">
        <f t="array" ref="BC1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2" s="13" t="str" cm="1">
        <f t="array" ref="BD1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62" s="11" t="str" cm="1">
        <f t="array" ref="BE1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62" s="150"/>
      <c r="BG162" s="16"/>
      <c r="BH162" s="17">
        <v>0</v>
      </c>
      <c r="BI162" s="17"/>
      <c r="BJ162" s="17" t="s">
        <v>962</v>
      </c>
      <c r="BK162" s="18" t="s">
        <v>963</v>
      </c>
      <c r="BL162" s="16"/>
      <c r="BM162" s="130" t="s">
        <v>447</v>
      </c>
      <c r="BN162" s="130" t="s">
        <v>471</v>
      </c>
      <c r="BO162" s="130" t="s">
        <v>471</v>
      </c>
      <c r="BP162" s="18" t="s">
        <v>679</v>
      </c>
      <c r="BQ162" s="12" t="str">
        <f t="shared" si="16"/>
        <v>Produção e Intervalo</v>
      </c>
      <c r="BR162" s="19">
        <f t="shared" si="17"/>
        <v>0</v>
      </c>
      <c r="BS162" s="19">
        <f t="shared" si="18"/>
        <v>0</v>
      </c>
      <c r="BT162" s="188" t="str">
        <f t="shared" si="19"/>
        <v>CondiçõesClimáticaChuva</v>
      </c>
    </row>
    <row r="163" spans="1:72" hidden="1">
      <c r="A163" s="47" t="str">
        <f t="shared" si="15"/>
        <v>KLECIO (TP-699)</v>
      </c>
      <c r="B163" s="102"/>
      <c r="C163" s="135" t="str">
        <f>IF(BS_CONTROLE[[#This Row],[DATA]]="","",WEEKNUM(BS_CONTROLE[[#This Row],[DATA]]))</f>
        <v/>
      </c>
      <c r="D163" s="104" t="s">
        <v>695</v>
      </c>
      <c r="E163" s="157"/>
      <c r="F163" s="126" t="s">
        <v>696</v>
      </c>
      <c r="G163" s="142" t="str">
        <f>IF(D163="","*",VLOOKUP(F163,BS_ATIVIDADE[],3,FALSE))</f>
        <v>SOLDA</v>
      </c>
      <c r="H163" s="106" t="s">
        <v>679</v>
      </c>
      <c r="I163" s="106" t="s">
        <v>679</v>
      </c>
      <c r="J163" s="105">
        <v>70</v>
      </c>
      <c r="K163" s="105">
        <v>134.9</v>
      </c>
      <c r="L163" s="105" t="s">
        <v>679</v>
      </c>
      <c r="M163" s="105" t="s">
        <v>697</v>
      </c>
      <c r="N163" s="150" t="s">
        <v>698</v>
      </c>
      <c r="O163" s="106">
        <v>0.33333333333333331</v>
      </c>
      <c r="P163" s="106">
        <v>6.25E-2</v>
      </c>
      <c r="Q163" s="170">
        <v>1</v>
      </c>
      <c r="R163" s="10" t="str">
        <f>IFERROR(_xlfn.XLOOKUP(F163, BS_ATIVIDADE[ATIVIDADE],BS_ATIVIDADE[UNIDADE] ), "*")</f>
        <v>Nº DE SOLDA</v>
      </c>
      <c r="S163" s="128" t="str" cm="1">
        <f t="array" ref="S1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3" s="128" t="str" cm="1">
        <f t="array" ref="T1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63" s="11" t="str" cm="1">
        <f t="array" ref="U1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63" s="151" t="s">
        <v>699</v>
      </c>
      <c r="W163" s="151" t="s">
        <v>700</v>
      </c>
      <c r="X163" s="104" t="s">
        <v>421</v>
      </c>
      <c r="Y163" s="129"/>
      <c r="Z163" s="104"/>
      <c r="AA163" s="105" t="s">
        <v>679</v>
      </c>
      <c r="AB163" s="103"/>
      <c r="AC163" s="152"/>
      <c r="AD163" s="107"/>
      <c r="AE163" s="105"/>
      <c r="AF163" s="105"/>
      <c r="AG163" s="105"/>
      <c r="AH163" s="15"/>
      <c r="AI163" s="126" t="str">
        <f>IF(BS_CONTROLE[[#This Row],[Atividade]]=0, "-", BS_CONTROLE[[#This Row],[Atividade]])</f>
        <v>PDM - SOLDA</v>
      </c>
      <c r="AJ163" s="9" t="str">
        <f>IF(BS_CONTROLE[[#This Row],[Atividade]]=0, "-", BS_CONTROLE[[#This Row],[Atividade]])</f>
        <v>PDM - SOLDA</v>
      </c>
      <c r="AK163" s="31" t="str">
        <f>BS_CONTROLE[[#This Row],[Local - Partida]]</f>
        <v>-</v>
      </c>
      <c r="AL163" s="31" t="str">
        <f>BS_CONTROLE[[#This Row],[Local - Encerramento]]</f>
        <v>-</v>
      </c>
      <c r="AM163" s="105" t="str">
        <f>IF(BS_CONTROLE[[#This Row],[Entre - Estações]]=0, "-", BS_CONTROLE[[#This Row],[Entre - Estações]])</f>
        <v>ZRX-ZWX</v>
      </c>
      <c r="AN163" s="105" t="str">
        <f>IF(BS_CONTROLE[[#This Row],[SB]]=0, "-", BS_CONTROLE[[#This Row],[SB]])</f>
        <v>ZRQ1/133ZRQ1</v>
      </c>
      <c r="AO163" s="105">
        <f>IF(BS_CONTROLE[[#This Row],[SUB]]=0, "-", BS_CONTROLE[[#This Row],[SUB]])</f>
        <v>70</v>
      </c>
      <c r="AP163" s="105">
        <f>BS_CONTROLE[[#This Row],[KM - Inicio]]</f>
        <v>134.9</v>
      </c>
      <c r="AQ163" s="105">
        <f>BS_CONTROLE[[#This Row],[KM - Inicio]]</f>
        <v>134.9</v>
      </c>
      <c r="AR163" s="108"/>
      <c r="AS163" s="108"/>
      <c r="AT163" s="108"/>
      <c r="AU163" s="136"/>
      <c r="AV163" s="136"/>
      <c r="AW163" s="14"/>
      <c r="AX163" s="14"/>
      <c r="AY163" s="162">
        <f t="shared" si="14"/>
        <v>0</v>
      </c>
      <c r="AZ163" s="153"/>
      <c r="BA163" s="109"/>
      <c r="BB163" s="10" t="str">
        <f>IFERROR(_xlfn.XLOOKUP(AI163, BS_ATIVIDADE[ATIVIDADE],BS_ATIVIDADE[UNIDADE] ), "*")</f>
        <v>Nº DE SOLDA</v>
      </c>
      <c r="BC163" s="13" t="str" cm="1">
        <f t="array" ref="BC1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3" s="13" t="str" cm="1">
        <f t="array" ref="BD1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63" s="11" t="str" cm="1">
        <f t="array" ref="BE1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63" s="150"/>
      <c r="BG163" s="16"/>
      <c r="BH163" s="17"/>
      <c r="BI163" s="17"/>
      <c r="BJ163" s="17"/>
      <c r="BK163" s="18"/>
      <c r="BL163" s="16"/>
      <c r="BM163" s="130"/>
      <c r="BN163" s="130"/>
      <c r="BO163" s="130"/>
      <c r="BP163" s="18"/>
      <c r="BQ163" s="12" t="str">
        <f t="shared" si="16"/>
        <v>Aderente</v>
      </c>
      <c r="BR163" s="19" t="str">
        <f t="shared" si="17"/>
        <v>*</v>
      </c>
      <c r="BS163" s="19" t="str">
        <f t="shared" si="18"/>
        <v>*</v>
      </c>
      <c r="BT163" s="188" t="str">
        <f t="shared" si="19"/>
        <v/>
      </c>
    </row>
    <row r="164" spans="1:72" hidden="1">
      <c r="A164" s="47" t="str">
        <f t="shared" si="15"/>
        <v>V4846060</v>
      </c>
      <c r="B164" s="102">
        <v>46060</v>
      </c>
      <c r="C164" s="135">
        <f>IF(BS_CONTROLE[[#This Row],[DATA]]="","",WEEKNUM(BS_CONTROLE[[#This Row],[DATA]]))</f>
        <v>6</v>
      </c>
      <c r="D164" s="104" t="s">
        <v>677</v>
      </c>
      <c r="E164" s="157"/>
      <c r="F164" s="126" t="s">
        <v>678</v>
      </c>
      <c r="G164" s="142" t="str">
        <f>IF(D164="","*",VLOOKUP(F164,BS_ATIVIDADE[],3,FALSE))</f>
        <v>OUTROS</v>
      </c>
      <c r="H164" s="106" t="s">
        <v>360</v>
      </c>
      <c r="I164" s="106" t="s">
        <v>964</v>
      </c>
      <c r="J164" s="105">
        <v>70</v>
      </c>
      <c r="K164" s="105">
        <v>82</v>
      </c>
      <c r="L164" s="105" t="s">
        <v>679</v>
      </c>
      <c r="M164" s="105" t="s">
        <v>965</v>
      </c>
      <c r="N164" s="150" t="s">
        <v>966</v>
      </c>
      <c r="O164" s="106">
        <v>0.33333333333333331</v>
      </c>
      <c r="P164" s="106">
        <v>4.1666666666666664E-2</v>
      </c>
      <c r="Q164" s="170">
        <v>1</v>
      </c>
      <c r="R164" s="10" t="str">
        <f>IFERROR(_xlfn.XLOOKUP(F164, BS_ATIVIDADE[ATIVIDADE],BS_ATIVIDADE[UNIDADE] ), "*")</f>
        <v>BINÁRIO</v>
      </c>
      <c r="S164" s="128" t="str" cm="1">
        <f t="array" ref="S1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4" s="128" t="str" cm="1">
        <f t="array" ref="T1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64" s="11" t="str" cm="1">
        <f t="array" ref="U1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64" s="151" t="s">
        <v>682</v>
      </c>
      <c r="W164" s="151" t="s">
        <v>683</v>
      </c>
      <c r="X164" s="104" t="s">
        <v>421</v>
      </c>
      <c r="Y164" s="129" t="s">
        <v>424</v>
      </c>
      <c r="Z164" s="104"/>
      <c r="AA164" s="105">
        <v>1</v>
      </c>
      <c r="AB164" s="126" t="s">
        <v>412</v>
      </c>
      <c r="AC164" s="126" t="s">
        <v>679</v>
      </c>
      <c r="AD164" s="107">
        <v>0.29166666666666669</v>
      </c>
      <c r="AE164" s="105">
        <v>6249</v>
      </c>
      <c r="AF164" s="105" t="s">
        <v>679</v>
      </c>
      <c r="AG164" s="105" t="s">
        <v>679</v>
      </c>
      <c r="AH164" s="15"/>
      <c r="AI164" s="126" t="str">
        <f>IF(BS_CONTROLE[[#This Row],[Atividade]]=0, "-", BS_CONTROLE[[#This Row],[Atividade]])</f>
        <v>DESLOCAMENTO</v>
      </c>
      <c r="AJ164" s="9" t="str">
        <f>IF(BS_CONTROLE[[#This Row],[Atividade]]=0, "-", BS_CONTROLE[[#This Row],[Atividade]])</f>
        <v>DESLOCAMENTO</v>
      </c>
      <c r="AK164" s="31" t="str">
        <f>BS_CONTROLE[[#This Row],[Local - Partida]]</f>
        <v>ZAC2</v>
      </c>
      <c r="AL164" s="31" t="str">
        <f>BS_CONTROLE[[#This Row],[Local - Encerramento]]</f>
        <v>ZSK-2</v>
      </c>
      <c r="AM164" s="105" t="str">
        <f>IF(BS_CONTROLE[[#This Row],[Entre - Estações]]=0, "-", BS_CONTROLE[[#This Row],[Entre - Estações]])</f>
        <v>ZAC-ZSK</v>
      </c>
      <c r="AN164" s="105" t="str">
        <f>IF(BS_CONTROLE[[#This Row],[SB]]=0, "-", BS_CONTROLE[[#This Row],[SB]])</f>
        <v>ZACZSK</v>
      </c>
      <c r="AO164" s="105">
        <f>IF(BS_CONTROLE[[#This Row],[SUB]]=0, "-", BS_CONTROLE[[#This Row],[SUB]])</f>
        <v>70</v>
      </c>
      <c r="AP164" s="105">
        <f>BS_CONTROLE[[#This Row],[KM - Inicio]]</f>
        <v>82</v>
      </c>
      <c r="AQ164" s="105">
        <f>BS_CONTROLE[[#This Row],[KM - Inicio]]</f>
        <v>82</v>
      </c>
      <c r="AR164" s="108">
        <v>0.32291666666666669</v>
      </c>
      <c r="AS164" s="108">
        <v>0.40069444444444446</v>
      </c>
      <c r="AT164" s="108">
        <v>0.44236111111111109</v>
      </c>
      <c r="AU164" s="136"/>
      <c r="AV164" s="136"/>
      <c r="AW164" s="14"/>
      <c r="AX164" s="14"/>
      <c r="AY164" s="162">
        <f t="shared" si="14"/>
        <v>4.166666666666663E-2</v>
      </c>
      <c r="AZ164" s="153"/>
      <c r="BA164" s="109">
        <v>1</v>
      </c>
      <c r="BB164" s="10" t="str">
        <f>IFERROR(_xlfn.XLOOKUP(AI164, BS_ATIVIDADE[ATIVIDADE],BS_ATIVIDADE[UNIDADE] ), "*")</f>
        <v>BINÁRIO</v>
      </c>
      <c r="BC164" s="13" t="str" cm="1">
        <f t="array" ref="BC1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4" s="13" t="str" cm="1">
        <f t="array" ref="BD1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64" s="11" t="str" cm="1">
        <f t="array" ref="BE1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64" s="150"/>
      <c r="BG164" s="16"/>
      <c r="BH164" s="17">
        <v>2</v>
      </c>
      <c r="BI164" s="17"/>
      <c r="BJ164" s="17" t="s">
        <v>967</v>
      </c>
      <c r="BK164" s="18" t="s">
        <v>968</v>
      </c>
      <c r="BL164" s="16"/>
      <c r="BM164" s="130" t="s">
        <v>445</v>
      </c>
      <c r="BN164" s="130" t="s">
        <v>445</v>
      </c>
      <c r="BO164" s="130" t="s">
        <v>445</v>
      </c>
      <c r="BP164" s="18" t="s">
        <v>679</v>
      </c>
      <c r="BQ164" s="12" t="str">
        <f t="shared" si="16"/>
        <v>Intervalo</v>
      </c>
      <c r="BR164" s="19">
        <f t="shared" si="17"/>
        <v>0.99999999999999911</v>
      </c>
      <c r="BS164" s="19">
        <f t="shared" si="18"/>
        <v>1</v>
      </c>
      <c r="BT164" s="188" t="str">
        <f t="shared" si="19"/>
        <v>OKOK</v>
      </c>
    </row>
    <row r="165" spans="1:72" ht="20.25" hidden="1" customHeight="1">
      <c r="A165" s="47" t="str">
        <f t="shared" si="15"/>
        <v>W5846060</v>
      </c>
      <c r="B165" s="102">
        <v>46060</v>
      </c>
      <c r="C165" s="135">
        <f>IF(BS_CONTROLE[[#This Row],[DATA]]="","",WEEKNUM(BS_CONTROLE[[#This Row],[DATA]]))</f>
        <v>6</v>
      </c>
      <c r="D165" s="104" t="s">
        <v>712</v>
      </c>
      <c r="E165" s="157"/>
      <c r="F165" s="126" t="s">
        <v>713</v>
      </c>
      <c r="G165" s="142" t="str">
        <f>IF(D165="","*",VLOOKUP(F165,BS_ATIVIDADE[],3,FALSE))</f>
        <v>DORMENTE - DESCARGA</v>
      </c>
      <c r="H165" s="105">
        <v>106109</v>
      </c>
      <c r="I165" s="105">
        <v>106109</v>
      </c>
      <c r="J165" s="105">
        <v>68</v>
      </c>
      <c r="K165" s="105">
        <v>64</v>
      </c>
      <c r="L165" s="105">
        <v>95</v>
      </c>
      <c r="M165" s="105" t="s">
        <v>697</v>
      </c>
      <c r="N165" s="127" t="str" cm="1">
        <f t="array" ref="N1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K63K65</v>
      </c>
      <c r="O165" s="106">
        <v>0.39583333333333331</v>
      </c>
      <c r="P165" s="106">
        <v>4.1666666666666664E-2</v>
      </c>
      <c r="Q165" s="105">
        <v>88</v>
      </c>
      <c r="R165" s="10" t="str">
        <f>IFERROR(_xlfn.XLOOKUP(F165, BS_ATIVIDADE[ATIVIDADE],BS_ATIVIDADE[UNIDADE] ), "*")</f>
        <v>Nº DE DORMENTES</v>
      </c>
      <c r="S165" s="128" t="str" cm="1">
        <f t="array" ref="S1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5" s="128" t="str" cm="1">
        <f t="array" ref="T1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65" s="11" t="str" cm="1">
        <f t="array" ref="U1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65" s="105" t="s">
        <v>714</v>
      </c>
      <c r="W165" s="151" t="s">
        <v>969</v>
      </c>
      <c r="X165" s="104" t="s">
        <v>421</v>
      </c>
      <c r="Y165" s="129" t="s">
        <v>424</v>
      </c>
      <c r="Z165" s="104"/>
      <c r="AA165" s="105" t="s">
        <v>970</v>
      </c>
      <c r="AB165" s="103" t="s">
        <v>423</v>
      </c>
      <c r="AC165" s="152" t="s">
        <v>406</v>
      </c>
      <c r="AD165" s="107">
        <v>0.29166666666666669</v>
      </c>
      <c r="AE165" s="105">
        <v>9341</v>
      </c>
      <c r="AF165" s="105" t="s">
        <v>679</v>
      </c>
      <c r="AG165" s="105"/>
      <c r="AH165" s="15"/>
      <c r="AI165" s="126" t="str">
        <f>IF(BS_CONTROLE[[#This Row],[Atividade]]=0, "-", BS_CONTROLE[[#This Row],[Atividade]])</f>
        <v>PDM - DESCARGA - DORMENTE</v>
      </c>
      <c r="AJ165" s="9" t="str">
        <f>IF(BS_CONTROLE[[#This Row],[Atividade]]=0, "-", BS_CONTROLE[[#This Row],[Atividade]])</f>
        <v>PDM - DESCARGA - DORMENTE</v>
      </c>
      <c r="AK165" s="179">
        <f>BS_CONTROLE[[#This Row],[Local - Partida]]</f>
        <v>106109</v>
      </c>
      <c r="AL165" s="179">
        <f>BS_CONTROLE[[#This Row],[Local - Encerramento]]</f>
        <v>106109</v>
      </c>
      <c r="AM165" s="105" t="str">
        <f>IF(BS_CONTROLE[[#This Row],[Entre - Estações]]=0, "-", BS_CONTROLE[[#This Row],[Entre - Estações]])</f>
        <v>ZRX-ZWX</v>
      </c>
      <c r="AN165" s="105" t="str">
        <f>IF(BS_CONTROLE[[#This Row],[SB]]=0, "-", BS_CONTROLE[[#This Row],[SB]])</f>
        <v>K63K65</v>
      </c>
      <c r="AO165" s="105">
        <f>IF(BS_CONTROLE[[#This Row],[SUB]]=0, "-", BS_CONTROLE[[#This Row],[SUB]])</f>
        <v>68</v>
      </c>
      <c r="AP165" s="105">
        <f>BS_CONTROLE[[#This Row],[KM - Inicio]]</f>
        <v>64</v>
      </c>
      <c r="AQ165" s="105">
        <f>BS_CONTROLE[[#This Row],[KM - Inicio]]</f>
        <v>64</v>
      </c>
      <c r="AR165" s="108">
        <v>0.35208333333333336</v>
      </c>
      <c r="AS165" s="108">
        <v>0.5229166666666667</v>
      </c>
      <c r="AT165" s="108">
        <v>0.56458333333333333</v>
      </c>
      <c r="AU165" s="136"/>
      <c r="AV165" s="136"/>
      <c r="AW165" s="14"/>
      <c r="AX165" s="14"/>
      <c r="AY165" s="162">
        <f t="shared" si="14"/>
        <v>4.166666666666663E-2</v>
      </c>
      <c r="AZ165" s="153"/>
      <c r="BA165" s="109">
        <v>88</v>
      </c>
      <c r="BB165" s="10" t="str">
        <f>IFERROR(_xlfn.XLOOKUP(AI165, BS_ATIVIDADE[ATIVIDADE],BS_ATIVIDADE[UNIDADE] ), "*")</f>
        <v>Nº DE DORMENTES</v>
      </c>
      <c r="BC165" s="13" t="str" cm="1">
        <f t="array" ref="BC1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5" s="13" t="str" cm="1">
        <f t="array" ref="BD1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65" s="11" t="str" cm="1">
        <f t="array" ref="BE1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65" s="150"/>
      <c r="BG165" s="16"/>
      <c r="BH165" s="17">
        <v>2</v>
      </c>
      <c r="BI165" s="17"/>
      <c r="BJ165" s="17" t="s">
        <v>971</v>
      </c>
      <c r="BK165" s="17" t="s">
        <v>972</v>
      </c>
      <c r="BL165" s="16"/>
      <c r="BM165" s="130" t="s">
        <v>445</v>
      </c>
      <c r="BN165" s="130" t="s">
        <v>445</v>
      </c>
      <c r="BO165" s="130" t="s">
        <v>445</v>
      </c>
      <c r="BP165" s="18" t="s">
        <v>679</v>
      </c>
      <c r="BQ165" s="12" t="str">
        <f t="shared" si="16"/>
        <v>Intervalo</v>
      </c>
      <c r="BR165" s="19">
        <f t="shared" si="17"/>
        <v>0.99999999999999911</v>
      </c>
      <c r="BS165" s="19">
        <f t="shared" si="18"/>
        <v>1</v>
      </c>
      <c r="BT165" s="188" t="str">
        <f t="shared" si="19"/>
        <v>OKOK</v>
      </c>
    </row>
    <row r="166" spans="1:72" ht="36" hidden="1" customHeight="1">
      <c r="A166" s="47" t="str">
        <f t="shared" si="15"/>
        <v/>
      </c>
      <c r="B166" s="102"/>
      <c r="C166" s="135" t="str">
        <f>IF(BS_CONTROLE[[#This Row],[DATA]]="","",WEEKNUM(BS_CONTROLE[[#This Row],[DATA]]))</f>
        <v/>
      </c>
      <c r="D166" s="104"/>
      <c r="E166" s="157">
        <v>160</v>
      </c>
      <c r="F166" s="126"/>
      <c r="G166" s="142" t="str">
        <f>IF(D166="","*",VLOOKUP(F166,BS_ATIVIDADE[],3,FALSE))</f>
        <v>*</v>
      </c>
      <c r="H166" s="106"/>
      <c r="I166" s="106"/>
      <c r="J166" s="105"/>
      <c r="K166" s="105"/>
      <c r="L166" s="105"/>
      <c r="M166" s="127" t="str" cm="1">
        <f t="array" ref="M1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6" s="127" t="str" cm="1">
        <f t="array" ref="N1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6" s="106"/>
      <c r="P166" s="106"/>
      <c r="Q166" s="105"/>
      <c r="R166" s="10" t="str">
        <f>IFERROR(_xlfn.XLOOKUP(F166, BS_ATIVIDADE[ATIVIDADE],BS_ATIVIDADE[UNIDADE] ), "*")</f>
        <v>*</v>
      </c>
      <c r="S166" s="128" t="str" cm="1">
        <f t="array" ref="S1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6" s="128" t="str" cm="1">
        <f t="array" ref="T1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6" s="11" t="str" cm="1">
        <f t="array" ref="U1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66" s="105"/>
      <c r="W166" s="151"/>
      <c r="X166" s="104"/>
      <c r="Y166" s="129"/>
      <c r="Z166" s="104"/>
      <c r="AA166" s="105"/>
      <c r="AB166" s="103"/>
      <c r="AC166" s="152"/>
      <c r="AD166" s="107"/>
      <c r="AE166" s="105"/>
      <c r="AF166" s="105"/>
      <c r="AG166" s="105"/>
      <c r="AH166" s="15"/>
      <c r="AI166" s="126" t="str">
        <f>IF(BS_CONTROLE[[#This Row],[Atividade]]=0, "-", BS_CONTROLE[[#This Row],[Atividade]])</f>
        <v>-</v>
      </c>
      <c r="AJ166" s="9" t="str">
        <f>IF(BS_CONTROLE[[#This Row],[Atividade]]=0, "-", BS_CONTROLE[[#This Row],[Atividade]])</f>
        <v>-</v>
      </c>
      <c r="AK166" s="31">
        <f>BS_CONTROLE[[#This Row],[Local - Partida]]</f>
        <v>0</v>
      </c>
      <c r="AL166" s="31">
        <f>BS_CONTROLE[[#This Row],[Local - Encerramento]]</f>
        <v>0</v>
      </c>
      <c r="AM166" s="105" t="str">
        <f>IF(BS_CONTROLE[[#This Row],[Entre - Estações]]=0, "-", BS_CONTROLE[[#This Row],[Entre - Estações]])</f>
        <v>-</v>
      </c>
      <c r="AN166" s="105" t="str">
        <f>IF(BS_CONTROLE[[#This Row],[SB]]=0, "-", BS_CONTROLE[[#This Row],[SB]])</f>
        <v>-</v>
      </c>
      <c r="AO166" s="105" t="str">
        <f>IF(BS_CONTROLE[[#This Row],[SUB]]=0, "-", BS_CONTROLE[[#This Row],[SUB]])</f>
        <v>-</v>
      </c>
      <c r="AP166" s="105">
        <f>BS_CONTROLE[[#This Row],[KM - Inicio]]</f>
        <v>0</v>
      </c>
      <c r="AQ166" s="105">
        <f>BS_CONTROLE[[#This Row],[KM - Inicio]]</f>
        <v>0</v>
      </c>
      <c r="AR166" s="108"/>
      <c r="AS166" s="108"/>
      <c r="AT166" s="108"/>
      <c r="AU166" s="136"/>
      <c r="AV166" s="136"/>
      <c r="AW166" s="14"/>
      <c r="AX166" s="14"/>
      <c r="AY166" s="162" t="str">
        <f t="shared" si="14"/>
        <v>*</v>
      </c>
      <c r="AZ166" s="153"/>
      <c r="BA166" s="109"/>
      <c r="BB166" s="10" t="str">
        <f>IFERROR(_xlfn.XLOOKUP(AI166, BS_ATIVIDADE[ATIVIDADE],BS_ATIVIDADE[UNIDADE] ), "*")</f>
        <v>*</v>
      </c>
      <c r="BC166" s="13" t="str" cm="1">
        <f t="array" ref="BC1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66" s="13" t="str" cm="1">
        <f t="array" ref="BD1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66" s="11" t="str" cm="1">
        <f t="array" ref="BE1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66" s="150"/>
      <c r="BG166" s="16"/>
      <c r="BH166" s="17"/>
      <c r="BI166" s="17"/>
      <c r="BJ166" s="17"/>
      <c r="BK166" s="18"/>
      <c r="BL166" s="16"/>
      <c r="BM166" s="130"/>
      <c r="BN166" s="130"/>
      <c r="BO166" s="130"/>
      <c r="BP166" s="18"/>
      <c r="BQ166" s="12" t="str">
        <f t="shared" si="16"/>
        <v>Aderente</v>
      </c>
      <c r="BR166" s="19" t="str">
        <f t="shared" si="17"/>
        <v>*</v>
      </c>
      <c r="BS166" s="19" t="str">
        <f t="shared" si="18"/>
        <v>*</v>
      </c>
      <c r="BT166" s="188" t="str">
        <f t="shared" si="19"/>
        <v/>
      </c>
    </row>
    <row r="167" spans="1:72" hidden="1">
      <c r="A167" s="47" t="str">
        <f t="shared" si="15"/>
        <v>V4246060</v>
      </c>
      <c r="B167" s="102">
        <v>46060</v>
      </c>
      <c r="C167" s="135">
        <f>IF(BS_CONTROLE[[#This Row],[DATA]]="","",WEEKNUM(BS_CONTROLE[[#This Row],[DATA]]))</f>
        <v>6</v>
      </c>
      <c r="D167" s="104" t="s">
        <v>686</v>
      </c>
      <c r="E167" s="157"/>
      <c r="F167" s="126" t="s">
        <v>678</v>
      </c>
      <c r="G167" s="142" t="str">
        <f>IF(D167="","*",VLOOKUP(F167,BS_ATIVIDADE[],3,FALSE))</f>
        <v>OUTROS</v>
      </c>
      <c r="H167" s="105" t="s">
        <v>104</v>
      </c>
      <c r="I167" s="105" t="s">
        <v>973</v>
      </c>
      <c r="J167" s="105">
        <v>56</v>
      </c>
      <c r="K167" s="105">
        <v>201</v>
      </c>
      <c r="L167" s="105" t="s">
        <v>679</v>
      </c>
      <c r="M167" s="105" t="s">
        <v>974</v>
      </c>
      <c r="N167" s="150" t="s">
        <v>975</v>
      </c>
      <c r="O167" s="106">
        <v>0.33333333333333331</v>
      </c>
      <c r="P167" s="106">
        <v>4.1666666666666664E-2</v>
      </c>
      <c r="Q167" s="170">
        <v>1</v>
      </c>
      <c r="R167" s="10" t="str">
        <f>IFERROR(_xlfn.XLOOKUP(F167, BS_ATIVIDADE[ATIVIDADE],BS_ATIVIDADE[UNIDADE] ), "*")</f>
        <v>BINÁRIO</v>
      </c>
      <c r="S167" s="128" t="str" cm="1">
        <f t="array" ref="S1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7" s="128" t="str" cm="1">
        <f t="array" ref="T1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67" s="11" t="str" cm="1">
        <f t="array" ref="U1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67" s="151" t="s">
        <v>682</v>
      </c>
      <c r="W167" s="151" t="s">
        <v>683</v>
      </c>
      <c r="X167" s="104" t="s">
        <v>421</v>
      </c>
      <c r="Y167" s="129" t="s">
        <v>424</v>
      </c>
      <c r="Z167" s="104"/>
      <c r="AA167" s="105">
        <v>1</v>
      </c>
      <c r="AB167" s="103" t="s">
        <v>412</v>
      </c>
      <c r="AC167" s="126" t="s">
        <v>679</v>
      </c>
      <c r="AD167" s="107">
        <v>0.33333333333333331</v>
      </c>
      <c r="AE167" s="105">
        <v>6241</v>
      </c>
      <c r="AF167" s="105" t="s">
        <v>679</v>
      </c>
      <c r="AG167" s="105" t="s">
        <v>679</v>
      </c>
      <c r="AH167" s="15"/>
      <c r="AI167" s="126" t="str">
        <f>IF(BS_CONTROLE[[#This Row],[Atividade]]=0, "-", BS_CONTROLE[[#This Row],[Atividade]])</f>
        <v>DESLOCAMENTO</v>
      </c>
      <c r="AJ167" s="9" t="str">
        <f>IF(BS_CONTROLE[[#This Row],[Atividade]]=0, "-", BS_CONTROLE[[#This Row],[Atividade]])</f>
        <v>DESLOCAMENTO</v>
      </c>
      <c r="AK167" s="31" t="str">
        <f>BS_CONTROLE[[#This Row],[Local - Partida]]</f>
        <v>ZYU1</v>
      </c>
      <c r="AL167" s="31" t="str">
        <f>BS_CONTROLE[[#This Row],[Local - Encerramento]]</f>
        <v>ZBV-3</v>
      </c>
      <c r="AM167" s="105" t="str">
        <f>IF(BS_CONTROLE[[#This Row],[Entre - Estações]]=0, "-", BS_CONTROLE[[#This Row],[Entre - Estações]])</f>
        <v>ZYU-ZBV</v>
      </c>
      <c r="AN167" s="105" t="str">
        <f>IF(BS_CONTROLE[[#This Row],[SB]]=0, "-", BS_CONTROLE[[#This Row],[SB]])</f>
        <v>ZYUZBV</v>
      </c>
      <c r="AO167" s="105">
        <f>IF(BS_CONTROLE[[#This Row],[SUB]]=0, "-", BS_CONTROLE[[#This Row],[SUB]])</f>
        <v>56</v>
      </c>
      <c r="AP167" s="105">
        <f>BS_CONTROLE[[#This Row],[KM - Inicio]]</f>
        <v>201</v>
      </c>
      <c r="AQ167" s="105">
        <f>BS_CONTROLE[[#This Row],[KM - Inicio]]</f>
        <v>201</v>
      </c>
      <c r="AR167" s="108">
        <v>0.32222222222222224</v>
      </c>
      <c r="AS167" s="108">
        <v>0.38958333333333334</v>
      </c>
      <c r="AT167" s="108">
        <v>0.43125000000000002</v>
      </c>
      <c r="AU167" s="136"/>
      <c r="AV167" s="136"/>
      <c r="AW167" s="14"/>
      <c r="AX167" s="14"/>
      <c r="AY167" s="162">
        <f t="shared" si="14"/>
        <v>4.1666666666666685E-2</v>
      </c>
      <c r="AZ167" s="153"/>
      <c r="BA167" s="109">
        <v>1</v>
      </c>
      <c r="BB167" s="10" t="str">
        <f>IFERROR(_xlfn.XLOOKUP(AI167, BS_ATIVIDADE[ATIVIDADE],BS_ATIVIDADE[UNIDADE] ), "*")</f>
        <v>BINÁRIO</v>
      </c>
      <c r="BC167" s="13" t="str" cm="1">
        <f t="array" ref="BC1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7" s="13" t="str" cm="1">
        <f t="array" ref="BD1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67" s="11" t="str" cm="1">
        <f t="array" ref="BE1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67" s="150"/>
      <c r="BG167" s="16"/>
      <c r="BH167" s="17">
        <v>2</v>
      </c>
      <c r="BI167" s="17"/>
      <c r="BJ167" s="17" t="s">
        <v>976</v>
      </c>
      <c r="BK167" s="18" t="s">
        <v>977</v>
      </c>
      <c r="BL167" s="16"/>
      <c r="BM167" s="130" t="s">
        <v>445</v>
      </c>
      <c r="BN167" s="130" t="s">
        <v>445</v>
      </c>
      <c r="BO167" s="130" t="s">
        <v>445</v>
      </c>
      <c r="BP167" s="18" t="s">
        <v>679</v>
      </c>
      <c r="BQ167" s="12" t="str">
        <f t="shared" si="16"/>
        <v>Aderente</v>
      </c>
      <c r="BR167" s="19">
        <f t="shared" si="17"/>
        <v>1.0000000000000004</v>
      </c>
      <c r="BS167" s="19">
        <f t="shared" si="18"/>
        <v>1</v>
      </c>
      <c r="BT167" s="188" t="str">
        <f t="shared" si="19"/>
        <v>OKOK</v>
      </c>
    </row>
    <row r="168" spans="1:72" hidden="1">
      <c r="A168" s="47" t="str">
        <f t="shared" si="15"/>
        <v>V9346060</v>
      </c>
      <c r="B168" s="102">
        <v>46060</v>
      </c>
      <c r="C168" s="135">
        <f>IF(BS_CONTROLE[[#This Row],[DATA]]="","",WEEKNUM(BS_CONTROLE[[#This Row],[DATA]]))</f>
        <v>6</v>
      </c>
      <c r="D168" s="104" t="s">
        <v>978</v>
      </c>
      <c r="E168" s="157">
        <v>162</v>
      </c>
      <c r="F168" s="126" t="s">
        <v>687</v>
      </c>
      <c r="G168" s="142" t="str">
        <f>IF(D168="","*",VLOOKUP(F168,BS_ATIVIDADE[],3,FALSE))</f>
        <v>MECANIZAÇÃO - SOCADORA</v>
      </c>
      <c r="H168" s="105" t="s">
        <v>104</v>
      </c>
      <c r="I168" s="105" t="s">
        <v>104</v>
      </c>
      <c r="J168" s="105">
        <v>56</v>
      </c>
      <c r="K168" s="105">
        <v>206.38</v>
      </c>
      <c r="L168" s="105">
        <v>206.7</v>
      </c>
      <c r="M168" s="127" t="str" cm="1">
        <f t="array" ref="M1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68" s="127" t="str" cm="1">
        <f t="array" ref="N1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168" s="106">
        <v>0.35416666666666669</v>
      </c>
      <c r="P168" s="106">
        <v>8.3333333333333329E-2</v>
      </c>
      <c r="Q168" s="105">
        <v>200</v>
      </c>
      <c r="R168" s="10" t="str">
        <f>IFERROR(_xlfn.XLOOKUP(F168, BS_ATIVIDADE[ATIVIDADE],BS_ATIVIDADE[UNIDADE] ), "*")</f>
        <v>M</v>
      </c>
      <c r="S168" s="128" t="str" cm="1">
        <f t="array" ref="S1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68" s="128" t="str" cm="1">
        <f t="array" ref="T1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68" s="11" t="str" cm="1">
        <f t="array" ref="U1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68" s="105" t="s">
        <v>709</v>
      </c>
      <c r="W168" s="151" t="s">
        <v>688</v>
      </c>
      <c r="X168" s="104" t="s">
        <v>421</v>
      </c>
      <c r="Y168" s="129" t="s">
        <v>424</v>
      </c>
      <c r="Z168" s="104"/>
      <c r="AA168" s="105">
        <v>1</v>
      </c>
      <c r="AB168" s="103" t="s">
        <v>412</v>
      </c>
      <c r="AC168" s="126" t="s">
        <v>679</v>
      </c>
      <c r="AD168" s="107">
        <v>0.29166666666666669</v>
      </c>
      <c r="AE168" s="105">
        <v>7309</v>
      </c>
      <c r="AF168" s="105"/>
      <c r="AG168" s="105"/>
      <c r="AH168" s="15"/>
      <c r="AI168" s="126" t="str">
        <f>IF(BS_CONTROLE[[#This Row],[Atividade]]=0, "-", BS_CONTROLE[[#This Row],[Atividade]])</f>
        <v>MECANIZAÇÃO - SOCADORA</v>
      </c>
      <c r="AJ168" s="9" t="str">
        <f>IF(BS_CONTROLE[[#This Row],[Atividade]]=0, "-", BS_CONTROLE[[#This Row],[Atividade]])</f>
        <v>MECANIZAÇÃO - SOCADORA</v>
      </c>
      <c r="AK168" s="31" t="str">
        <f>BS_CONTROLE[[#This Row],[Local - Partida]]</f>
        <v>ZYU1</v>
      </c>
      <c r="AL168" s="31" t="str">
        <f>BS_CONTROLE[[#This Row],[Local - Encerramento]]</f>
        <v>ZYU1</v>
      </c>
      <c r="AM168" s="105" t="str">
        <f>IF(BS_CONTROLE[[#This Row],[Entre - Estações]]=0, "-", BS_CONTROLE[[#This Row],[Entre - Estações]])</f>
        <v>ZYU-ZST</v>
      </c>
      <c r="AN168" s="105" t="str">
        <f>IF(BS_CONTROLE[[#This Row],[SB]]=0, "-", BS_CONTROLE[[#This Row],[SB]])</f>
        <v>206ZST</v>
      </c>
      <c r="AO168" s="105">
        <f>IF(BS_CONTROLE[[#This Row],[SUB]]=0, "-", BS_CONTROLE[[#This Row],[SUB]])</f>
        <v>56</v>
      </c>
      <c r="AP168" s="105">
        <f>BS_CONTROLE[[#This Row],[KM - Inicio]]</f>
        <v>206.38</v>
      </c>
      <c r="AQ168" s="105">
        <f>BS_CONTROLE[[#This Row],[KM - Inicio]]</f>
        <v>206.38</v>
      </c>
      <c r="AR168" s="108">
        <v>0.3576388888888889</v>
      </c>
      <c r="AS168" s="108">
        <v>0</v>
      </c>
      <c r="AT168" s="108">
        <v>0</v>
      </c>
      <c r="AU168" s="136"/>
      <c r="AV168" s="136"/>
      <c r="AW168" s="14"/>
      <c r="AX168" s="14"/>
      <c r="AY168" s="162">
        <f t="shared" si="14"/>
        <v>0</v>
      </c>
      <c r="AZ168" s="153"/>
      <c r="BA168" s="109">
        <v>0</v>
      </c>
      <c r="BB168" s="10" t="str">
        <f>IFERROR(_xlfn.XLOOKUP(AI168, BS_ATIVIDADE[ATIVIDADE],BS_ATIVIDADE[UNIDADE] ), "*")</f>
        <v>M</v>
      </c>
      <c r="BC168" s="13" t="str" cm="1">
        <f t="array" ref="BC1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68" s="13" t="str" cm="1">
        <f t="array" ref="BD1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68" s="11" t="str" cm="1">
        <f t="array" ref="BE1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68" s="150"/>
      <c r="BG168" s="16"/>
      <c r="BH168" s="17">
        <v>0</v>
      </c>
      <c r="BI168" s="17"/>
      <c r="BJ168" s="17" t="s">
        <v>979</v>
      </c>
      <c r="BK168" s="18" t="s">
        <v>980</v>
      </c>
      <c r="BL168" s="16"/>
      <c r="BM168" s="130" t="s">
        <v>440</v>
      </c>
      <c r="BN168" s="130" t="s">
        <v>469</v>
      </c>
      <c r="BO168" s="130" t="s">
        <v>568</v>
      </c>
      <c r="BP168" s="18" t="s">
        <v>679</v>
      </c>
      <c r="BQ168" s="12" t="str">
        <f t="shared" si="16"/>
        <v>Produção e Intervalo</v>
      </c>
      <c r="BR168" s="19">
        <f t="shared" si="17"/>
        <v>0</v>
      </c>
      <c r="BS168" s="19">
        <f t="shared" si="18"/>
        <v>0</v>
      </c>
      <c r="BT168" s="188" t="str">
        <f t="shared" si="19"/>
        <v>CCOCirculaçãoIntervaloOportunidade</v>
      </c>
    </row>
    <row r="169" spans="1:72" hidden="1">
      <c r="A169" s="47" t="str">
        <f t="shared" si="15"/>
        <v/>
      </c>
      <c r="B169" s="102"/>
      <c r="C169" s="135" t="str">
        <f>IF(BS_CONTROLE[[#This Row],[DATA]]="","",WEEKNUM(BS_CONTROLE[[#This Row],[DATA]]))</f>
        <v/>
      </c>
      <c r="D169" s="104"/>
      <c r="E169" s="157">
        <v>163</v>
      </c>
      <c r="F169" s="126"/>
      <c r="G169" s="142" t="str">
        <f>IF(D169="","*",VLOOKUP(F169,BS_ATIVIDADE[],3,FALSE))</f>
        <v>*</v>
      </c>
      <c r="H169" s="106"/>
      <c r="I169" s="106"/>
      <c r="J169" s="105"/>
      <c r="K169" s="105"/>
      <c r="L169" s="105"/>
      <c r="M169" s="127" t="str" cm="1">
        <f t="array" ref="M1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9" s="127" t="str" cm="1">
        <f t="array" ref="N1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9" s="106"/>
      <c r="P169" s="106"/>
      <c r="Q169" s="105"/>
      <c r="R169" s="10" t="str">
        <f>IFERROR(_xlfn.XLOOKUP(F169, BS_ATIVIDADE[ATIVIDADE],BS_ATIVIDADE[UNIDADE] ), "*")</f>
        <v>*</v>
      </c>
      <c r="S169" s="128" t="str" cm="1">
        <f t="array" ref="S1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9" s="128" t="str" cm="1">
        <f t="array" ref="T1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9" s="11" t="str" cm="1">
        <f t="array" ref="U1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69" s="105"/>
      <c r="W169" s="151"/>
      <c r="X169" s="104"/>
      <c r="Y169" s="129"/>
      <c r="Z169" s="104"/>
      <c r="AA169" s="105"/>
      <c r="AB169" s="103"/>
      <c r="AC169" s="152"/>
      <c r="AD169" s="107"/>
      <c r="AE169" s="105"/>
      <c r="AF169" s="105"/>
      <c r="AG169" s="105"/>
      <c r="AH169" s="15"/>
      <c r="AI169" s="126" t="str">
        <f>IF(BS_CONTROLE[[#This Row],[Atividade]]=0, "-", BS_CONTROLE[[#This Row],[Atividade]])</f>
        <v>-</v>
      </c>
      <c r="AJ169" s="9" t="str">
        <f>IF(BS_CONTROLE[[#This Row],[Atividade]]=0, "-", BS_CONTROLE[[#This Row],[Atividade]])</f>
        <v>-</v>
      </c>
      <c r="AK169" s="31">
        <f>BS_CONTROLE[[#This Row],[Local - Partida]]</f>
        <v>0</v>
      </c>
      <c r="AL169" s="31">
        <f>BS_CONTROLE[[#This Row],[Local - Encerramento]]</f>
        <v>0</v>
      </c>
      <c r="AM169" s="105" t="str">
        <f>IF(BS_CONTROLE[[#This Row],[Entre - Estações]]=0, "-", BS_CONTROLE[[#This Row],[Entre - Estações]])</f>
        <v>-</v>
      </c>
      <c r="AN169" s="105" t="str">
        <f>IF(BS_CONTROLE[[#This Row],[SB]]=0, "-", BS_CONTROLE[[#This Row],[SB]])</f>
        <v>-</v>
      </c>
      <c r="AO169" s="105" t="str">
        <f>IF(BS_CONTROLE[[#This Row],[SUB]]=0, "-", BS_CONTROLE[[#This Row],[SUB]])</f>
        <v>-</v>
      </c>
      <c r="AP169" s="105">
        <f>BS_CONTROLE[[#This Row],[KM - Inicio]]</f>
        <v>0</v>
      </c>
      <c r="AQ169" s="105">
        <f>BS_CONTROLE[[#This Row],[KM - Inicio]]</f>
        <v>0</v>
      </c>
      <c r="AR169" s="108"/>
      <c r="AS169" s="108"/>
      <c r="AT169" s="108"/>
      <c r="AU169" s="136"/>
      <c r="AV169" s="136"/>
      <c r="AW169" s="14"/>
      <c r="AX169" s="14"/>
      <c r="AY169" s="162" t="str">
        <f t="shared" si="14"/>
        <v>*</v>
      </c>
      <c r="AZ169" s="153"/>
      <c r="BA169" s="109"/>
      <c r="BB169" s="10" t="str">
        <f>IFERROR(_xlfn.XLOOKUP(AI169, BS_ATIVIDADE[ATIVIDADE],BS_ATIVIDADE[UNIDADE] ), "*")</f>
        <v>*</v>
      </c>
      <c r="BC169" s="13" t="str" cm="1">
        <f t="array" ref="BC1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69" s="13" t="str" cm="1">
        <f t="array" ref="BD1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69" s="11" t="str" cm="1">
        <f t="array" ref="BE1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69" s="150"/>
      <c r="BG169" s="16"/>
      <c r="BH169" s="17"/>
      <c r="BI169" s="17"/>
      <c r="BJ169" s="17"/>
      <c r="BK169" s="18"/>
      <c r="BL169" s="16"/>
      <c r="BM169" s="130"/>
      <c r="BN169" s="130"/>
      <c r="BO169" s="130"/>
      <c r="BP169" s="18"/>
      <c r="BQ169" s="12" t="str">
        <f t="shared" si="16"/>
        <v>Aderente</v>
      </c>
      <c r="BR169" s="19" t="str">
        <f t="shared" si="17"/>
        <v>*</v>
      </c>
      <c r="BS169" s="19" t="str">
        <f t="shared" si="18"/>
        <v>*</v>
      </c>
      <c r="BT169" s="188" t="str">
        <f t="shared" si="19"/>
        <v/>
      </c>
    </row>
    <row r="170" spans="1:72" hidden="1">
      <c r="A170" s="47" t="str">
        <f t="shared" si="15"/>
        <v/>
      </c>
      <c r="B170" s="102"/>
      <c r="C170" s="135" t="str">
        <f>IF(BS_CONTROLE[[#This Row],[DATA]]="","",WEEKNUM(BS_CONTROLE[[#This Row],[DATA]]))</f>
        <v/>
      </c>
      <c r="D170" s="104"/>
      <c r="E170" s="157">
        <v>164</v>
      </c>
      <c r="F170" s="126"/>
      <c r="G170" s="142" t="str">
        <f>IF(D170="","*",VLOOKUP(F170,BS_ATIVIDADE[],3,FALSE))</f>
        <v>*</v>
      </c>
      <c r="H170" s="106"/>
      <c r="I170" s="106"/>
      <c r="J170" s="105"/>
      <c r="K170" s="105"/>
      <c r="L170" s="105"/>
      <c r="M170" s="127" t="str" cm="1">
        <f t="array" ref="M1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0" s="127" t="str" cm="1">
        <f t="array" ref="N1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0" s="106"/>
      <c r="P170" s="106"/>
      <c r="Q170" s="105"/>
      <c r="R170" s="10" t="str">
        <f>IFERROR(_xlfn.XLOOKUP(F170, BS_ATIVIDADE[ATIVIDADE],BS_ATIVIDADE[UNIDADE] ), "*")</f>
        <v>*</v>
      </c>
      <c r="S170" s="128" t="str" cm="1">
        <f t="array" ref="S1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0" s="128" t="str" cm="1">
        <f t="array" ref="T1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0" s="11" t="str" cm="1">
        <f t="array" ref="U1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70" s="105"/>
      <c r="W170" s="151"/>
      <c r="X170" s="104"/>
      <c r="Y170" s="129"/>
      <c r="Z170" s="104"/>
      <c r="AA170" s="105"/>
      <c r="AB170" s="103"/>
      <c r="AC170" s="152"/>
      <c r="AD170" s="107"/>
      <c r="AE170" s="105"/>
      <c r="AF170" s="105"/>
      <c r="AG170" s="105"/>
      <c r="AH170" s="15"/>
      <c r="AI170" s="126" t="str">
        <f>IF(BS_CONTROLE[[#This Row],[Atividade]]=0, "-", BS_CONTROLE[[#This Row],[Atividade]])</f>
        <v>-</v>
      </c>
      <c r="AJ170" s="9" t="str">
        <f>IF(BS_CONTROLE[[#This Row],[Atividade]]=0, "-", BS_CONTROLE[[#This Row],[Atividade]])</f>
        <v>-</v>
      </c>
      <c r="AK170" s="31">
        <f>BS_CONTROLE[[#This Row],[Local - Partida]]</f>
        <v>0</v>
      </c>
      <c r="AL170" s="31">
        <f>BS_CONTROLE[[#This Row],[Local - Encerramento]]</f>
        <v>0</v>
      </c>
      <c r="AM170" s="105" t="str">
        <f>IF(BS_CONTROLE[[#This Row],[Entre - Estações]]=0, "-", BS_CONTROLE[[#This Row],[Entre - Estações]])</f>
        <v>-</v>
      </c>
      <c r="AN170" s="105" t="str">
        <f>IF(BS_CONTROLE[[#This Row],[SB]]=0, "-", BS_CONTROLE[[#This Row],[SB]])</f>
        <v>-</v>
      </c>
      <c r="AO170" s="105" t="str">
        <f>IF(BS_CONTROLE[[#This Row],[SUB]]=0, "-", BS_CONTROLE[[#This Row],[SUB]])</f>
        <v>-</v>
      </c>
      <c r="AP170" s="105">
        <f>BS_CONTROLE[[#This Row],[KM - Inicio]]</f>
        <v>0</v>
      </c>
      <c r="AQ170" s="105">
        <f>BS_CONTROLE[[#This Row],[KM - Inicio]]</f>
        <v>0</v>
      </c>
      <c r="AR170" s="108"/>
      <c r="AS170" s="108"/>
      <c r="AT170" s="108"/>
      <c r="AU170" s="136"/>
      <c r="AV170" s="136"/>
      <c r="AW170" s="14"/>
      <c r="AX170" s="14"/>
      <c r="AY170" s="162" t="str">
        <f t="shared" si="14"/>
        <v>*</v>
      </c>
      <c r="AZ170" s="153"/>
      <c r="BA170" s="109"/>
      <c r="BB170" s="10" t="str">
        <f>IFERROR(_xlfn.XLOOKUP(AI170, BS_ATIVIDADE[ATIVIDADE],BS_ATIVIDADE[UNIDADE] ), "*")</f>
        <v>*</v>
      </c>
      <c r="BC170" s="13" t="str" cm="1">
        <f t="array" ref="BC1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70" s="13" t="str" cm="1">
        <f t="array" ref="BD1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70" s="11" t="str" cm="1">
        <f t="array" ref="BE1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70" s="150"/>
      <c r="BG170" s="16"/>
      <c r="BH170" s="17"/>
      <c r="BI170" s="17"/>
      <c r="BJ170" s="17"/>
      <c r="BK170" s="18"/>
      <c r="BL170" s="16"/>
      <c r="BM170" s="130"/>
      <c r="BN170" s="130"/>
      <c r="BO170" s="130"/>
      <c r="BP170" s="18"/>
      <c r="BQ170" s="12" t="str">
        <f t="shared" si="16"/>
        <v>Aderente</v>
      </c>
      <c r="BR170" s="19" t="str">
        <f t="shared" si="17"/>
        <v>*</v>
      </c>
      <c r="BS170" s="19" t="str">
        <f t="shared" si="18"/>
        <v>*</v>
      </c>
      <c r="BT170" s="188" t="str">
        <f t="shared" si="19"/>
        <v/>
      </c>
    </row>
    <row r="171" spans="1:72" hidden="1">
      <c r="A171" s="47" t="str">
        <f t="shared" si="15"/>
        <v/>
      </c>
      <c r="B171" s="102"/>
      <c r="C171" s="135" t="str">
        <f>IF(BS_CONTROLE[[#This Row],[DATA]]="","",WEEKNUM(BS_CONTROLE[[#This Row],[DATA]]))</f>
        <v/>
      </c>
      <c r="D171" s="104"/>
      <c r="E171" s="157">
        <v>165</v>
      </c>
      <c r="F171" s="126"/>
      <c r="G171" s="142" t="str">
        <f>IF(D171="","*",VLOOKUP(F171,BS_ATIVIDADE[],3,FALSE))</f>
        <v>*</v>
      </c>
      <c r="H171" s="106"/>
      <c r="I171" s="106"/>
      <c r="J171" s="105"/>
      <c r="K171" s="105"/>
      <c r="L171" s="105"/>
      <c r="M171" s="127" t="str" cm="1">
        <f t="array" ref="M1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1" s="127" t="str" cm="1">
        <f t="array" ref="N1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1" s="106"/>
      <c r="P171" s="106"/>
      <c r="Q171" s="105"/>
      <c r="R171" s="10" t="str">
        <f>IFERROR(_xlfn.XLOOKUP(F171, BS_ATIVIDADE[ATIVIDADE],BS_ATIVIDADE[UNIDADE] ), "*")</f>
        <v>*</v>
      </c>
      <c r="S171" s="128" t="str" cm="1">
        <f t="array" ref="S1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1" s="128" t="str" cm="1">
        <f t="array" ref="T1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1" s="11" t="str" cm="1">
        <f t="array" ref="U1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71" s="105"/>
      <c r="W171" s="151"/>
      <c r="X171" s="104"/>
      <c r="Y171" s="129"/>
      <c r="Z171" s="104"/>
      <c r="AA171" s="105"/>
      <c r="AB171" s="103"/>
      <c r="AC171" s="152"/>
      <c r="AD171" s="107"/>
      <c r="AE171" s="105"/>
      <c r="AF171" s="105"/>
      <c r="AG171" s="105"/>
      <c r="AH171" s="15"/>
      <c r="AI171" s="126" t="str">
        <f>IF(BS_CONTROLE[[#This Row],[Atividade]]=0, "-", BS_CONTROLE[[#This Row],[Atividade]])</f>
        <v>-</v>
      </c>
      <c r="AJ171" s="9" t="str">
        <f>IF(BS_CONTROLE[[#This Row],[Atividade]]=0, "-", BS_CONTROLE[[#This Row],[Atividade]])</f>
        <v>-</v>
      </c>
      <c r="AK171" s="31">
        <f>BS_CONTROLE[[#This Row],[Local - Partida]]</f>
        <v>0</v>
      </c>
      <c r="AL171" s="31">
        <f>BS_CONTROLE[[#This Row],[Local - Encerramento]]</f>
        <v>0</v>
      </c>
      <c r="AM171" s="105" t="str">
        <f>IF(BS_CONTROLE[[#This Row],[Entre - Estações]]=0, "-", BS_CONTROLE[[#This Row],[Entre - Estações]])</f>
        <v>-</v>
      </c>
      <c r="AN171" s="105" t="str">
        <f>IF(BS_CONTROLE[[#This Row],[SB]]=0, "-", BS_CONTROLE[[#This Row],[SB]])</f>
        <v>-</v>
      </c>
      <c r="AO171" s="105" t="str">
        <f>IF(BS_CONTROLE[[#This Row],[SUB]]=0, "-", BS_CONTROLE[[#This Row],[SUB]])</f>
        <v>-</v>
      </c>
      <c r="AP171" s="105">
        <f>BS_CONTROLE[[#This Row],[KM - Inicio]]</f>
        <v>0</v>
      </c>
      <c r="AQ171" s="105">
        <f>BS_CONTROLE[[#This Row],[KM - Inicio]]</f>
        <v>0</v>
      </c>
      <c r="AR171" s="108"/>
      <c r="AS171" s="108"/>
      <c r="AT171" s="108"/>
      <c r="AU171" s="136"/>
      <c r="AV171" s="136"/>
      <c r="AW171" s="14"/>
      <c r="AX171" s="14"/>
      <c r="AY171" s="162" t="str">
        <f t="shared" si="14"/>
        <v>*</v>
      </c>
      <c r="AZ171" s="153"/>
      <c r="BA171" s="109"/>
      <c r="BB171" s="10" t="str">
        <f>IFERROR(_xlfn.XLOOKUP(AI171, BS_ATIVIDADE[ATIVIDADE],BS_ATIVIDADE[UNIDADE] ), "*")</f>
        <v>*</v>
      </c>
      <c r="BC171" s="13" t="str" cm="1">
        <f t="array" ref="BC1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71" s="13" t="str" cm="1">
        <f t="array" ref="BD1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71" s="11" t="str" cm="1">
        <f t="array" ref="BE1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71" s="150"/>
      <c r="BG171" s="16"/>
      <c r="BH171" s="17"/>
      <c r="BI171" s="17"/>
      <c r="BJ171" s="17"/>
      <c r="BK171" s="18"/>
      <c r="BL171" s="16"/>
      <c r="BM171" s="130"/>
      <c r="BN171" s="130"/>
      <c r="BO171" s="130"/>
      <c r="BP171" s="18"/>
      <c r="BQ171" s="12" t="str">
        <f t="shared" si="16"/>
        <v>Aderente</v>
      </c>
      <c r="BR171" s="19" t="str">
        <f t="shared" si="17"/>
        <v>*</v>
      </c>
      <c r="BS171" s="19" t="str">
        <f t="shared" si="18"/>
        <v>*</v>
      </c>
      <c r="BT171" s="188" t="str">
        <f t="shared" si="19"/>
        <v/>
      </c>
    </row>
    <row r="172" spans="1:72" hidden="1">
      <c r="A172" s="47" t="str">
        <f t="shared" si="15"/>
        <v/>
      </c>
      <c r="B172" s="102"/>
      <c r="C172" s="135" t="str">
        <f>IF(BS_CONTROLE[[#This Row],[DATA]]="","",WEEKNUM(BS_CONTROLE[[#This Row],[DATA]]))</f>
        <v/>
      </c>
      <c r="D172" s="104"/>
      <c r="E172" s="157">
        <v>166</v>
      </c>
      <c r="F172" s="126"/>
      <c r="G172" s="142" t="str">
        <f>IF(D172="","*",VLOOKUP(F172,BS_ATIVIDADE[],3,FALSE))</f>
        <v>*</v>
      </c>
      <c r="H172" s="106"/>
      <c r="I172" s="106"/>
      <c r="J172" s="105"/>
      <c r="K172" s="105"/>
      <c r="L172" s="105"/>
      <c r="M172" s="127" t="str" cm="1">
        <f t="array" ref="M1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2" s="127" t="str" cm="1">
        <f t="array" ref="N1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2" s="106"/>
      <c r="P172" s="106"/>
      <c r="Q172" s="105"/>
      <c r="R172" s="10" t="str">
        <f>IFERROR(_xlfn.XLOOKUP(F172, BS_ATIVIDADE[ATIVIDADE],BS_ATIVIDADE[UNIDADE] ), "*")</f>
        <v>*</v>
      </c>
      <c r="S172" s="128" t="str" cm="1">
        <f t="array" ref="S1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2" s="128" t="str" cm="1">
        <f t="array" ref="T1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2" s="11" t="str" cm="1">
        <f t="array" ref="U1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72" s="105"/>
      <c r="W172" s="151"/>
      <c r="X172" s="104"/>
      <c r="Y172" s="129"/>
      <c r="Z172" s="104"/>
      <c r="AA172" s="105"/>
      <c r="AB172" s="103"/>
      <c r="AC172" s="152"/>
      <c r="AD172" s="107"/>
      <c r="AE172" s="105"/>
      <c r="AF172" s="105"/>
      <c r="AG172" s="105"/>
      <c r="AH172" s="15"/>
      <c r="AI172" s="126" t="str">
        <f>IF(BS_CONTROLE[[#This Row],[Atividade]]=0, "-", BS_CONTROLE[[#This Row],[Atividade]])</f>
        <v>-</v>
      </c>
      <c r="AJ172" s="9" t="str">
        <f>IF(BS_CONTROLE[[#This Row],[Atividade]]=0, "-", BS_CONTROLE[[#This Row],[Atividade]])</f>
        <v>-</v>
      </c>
      <c r="AK172" s="31">
        <f>BS_CONTROLE[[#This Row],[Local - Partida]]</f>
        <v>0</v>
      </c>
      <c r="AL172" s="31">
        <f>BS_CONTROLE[[#This Row],[Local - Encerramento]]</f>
        <v>0</v>
      </c>
      <c r="AM172" s="105" t="str">
        <f>IF(BS_CONTROLE[[#This Row],[Entre - Estações]]=0, "-", BS_CONTROLE[[#This Row],[Entre - Estações]])</f>
        <v>-</v>
      </c>
      <c r="AN172" s="105" t="str">
        <f>IF(BS_CONTROLE[[#This Row],[SB]]=0, "-", BS_CONTROLE[[#This Row],[SB]])</f>
        <v>-</v>
      </c>
      <c r="AO172" s="105" t="str">
        <f>IF(BS_CONTROLE[[#This Row],[SUB]]=0, "-", BS_CONTROLE[[#This Row],[SUB]])</f>
        <v>-</v>
      </c>
      <c r="AP172" s="105">
        <f>BS_CONTROLE[[#This Row],[KM - Inicio]]</f>
        <v>0</v>
      </c>
      <c r="AQ172" s="105">
        <f>BS_CONTROLE[[#This Row],[KM - Inicio]]</f>
        <v>0</v>
      </c>
      <c r="AR172" s="108"/>
      <c r="AS172" s="108"/>
      <c r="AT172" s="108"/>
      <c r="AU172" s="136"/>
      <c r="AV172" s="136"/>
      <c r="AW172" s="14"/>
      <c r="AX172" s="14"/>
      <c r="AY172" s="162" t="str">
        <f t="shared" si="14"/>
        <v>*</v>
      </c>
      <c r="AZ172" s="153"/>
      <c r="BA172" s="109"/>
      <c r="BB172" s="10" t="str">
        <f>IFERROR(_xlfn.XLOOKUP(AI172, BS_ATIVIDADE[ATIVIDADE],BS_ATIVIDADE[UNIDADE] ), "*")</f>
        <v>*</v>
      </c>
      <c r="BC172" s="13" t="str" cm="1">
        <f t="array" ref="BC1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72" s="13" t="str" cm="1">
        <f t="array" ref="BD1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72" s="11" t="str" cm="1">
        <f t="array" ref="BE1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72" s="150"/>
      <c r="BG172" s="16"/>
      <c r="BH172" s="17"/>
      <c r="BI172" s="17"/>
      <c r="BJ172" s="17"/>
      <c r="BK172" s="18"/>
      <c r="BL172" s="16"/>
      <c r="BM172" s="130"/>
      <c r="BN172" s="130"/>
      <c r="BO172" s="130"/>
      <c r="BP172" s="18"/>
      <c r="BQ172" s="12" t="str">
        <f t="shared" si="16"/>
        <v>Aderente</v>
      </c>
      <c r="BR172" s="19" t="str">
        <f t="shared" si="17"/>
        <v>*</v>
      </c>
      <c r="BS172" s="19" t="str">
        <f t="shared" si="18"/>
        <v>*</v>
      </c>
      <c r="BT172" s="188" t="str">
        <f t="shared" si="19"/>
        <v/>
      </c>
    </row>
    <row r="173" spans="1:72" hidden="1">
      <c r="A173" s="47" t="str">
        <f t="shared" si="15"/>
        <v>E1746060</v>
      </c>
      <c r="B173" s="102">
        <v>46060</v>
      </c>
      <c r="C173" s="135">
        <f>IF(BS_CONTROLE[[#This Row],[DATA]]="","",WEEKNUM(BS_CONTROLE[[#This Row],[DATA]]))</f>
        <v>6</v>
      </c>
      <c r="D173" s="104" t="s">
        <v>692</v>
      </c>
      <c r="E173" s="157">
        <v>4</v>
      </c>
      <c r="F173" s="126" t="s">
        <v>693</v>
      </c>
      <c r="G173" s="142" t="str">
        <f>IF(D173="","*",VLOOKUP(F173,BS_ATIVIDADE[],3,FALSE))</f>
        <v>CAMINHÂO - SOLDA</v>
      </c>
      <c r="H173" s="106" t="s">
        <v>201</v>
      </c>
      <c r="I173" s="106" t="s">
        <v>201</v>
      </c>
      <c r="J173" s="105">
        <v>55</v>
      </c>
      <c r="K173" s="105">
        <v>81</v>
      </c>
      <c r="L173" s="105">
        <v>82</v>
      </c>
      <c r="M173" s="127" t="str" cm="1">
        <f t="array" ref="M1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173" s="127" t="str" cm="1">
        <f t="array" ref="N1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173" s="106">
        <v>0.375</v>
      </c>
      <c r="P173" s="106">
        <v>0.16666666666666666</v>
      </c>
      <c r="Q173" s="105">
        <v>4</v>
      </c>
      <c r="R173" s="10" t="str">
        <f>IFERROR(_xlfn.XLOOKUP(F173, BS_ATIVIDADE[ATIVIDADE],BS_ATIVIDADE[UNIDADE] ), "*")</f>
        <v>Nº DE SOLDA</v>
      </c>
      <c r="S173" s="128" t="str" cm="1">
        <f t="array" ref="S1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3" s="128" t="str" cm="1">
        <f t="array" ref="T1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3" s="11" t="str" cm="1">
        <f t="array" ref="U1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73" s="105" t="s">
        <v>742</v>
      </c>
      <c r="W173" s="151" t="s">
        <v>743</v>
      </c>
      <c r="X173" s="104" t="s">
        <v>421</v>
      </c>
      <c r="Y173" s="129" t="s">
        <v>424</v>
      </c>
      <c r="Z173" s="104"/>
      <c r="AA173" s="105">
        <v>1</v>
      </c>
      <c r="AB173" s="103" t="s">
        <v>412</v>
      </c>
      <c r="AC173" s="126" t="s">
        <v>679</v>
      </c>
      <c r="AD173" s="107">
        <v>0.33333333333333331</v>
      </c>
      <c r="AE173" s="105">
        <v>6251</v>
      </c>
      <c r="AF173" s="105" t="s">
        <v>679</v>
      </c>
      <c r="AG173" s="105" t="s">
        <v>679</v>
      </c>
      <c r="AH173" s="15"/>
      <c r="AI173" s="126" t="str">
        <f>IF(BS_CONTROLE[[#This Row],[Atividade]]=0, "-", BS_CONTROLE[[#This Row],[Atividade]])</f>
        <v>CAMINHÃO DE SOLDA</v>
      </c>
      <c r="AJ173" s="9" t="str">
        <f>IF(BS_CONTROLE[[#This Row],[Atividade]]=0, "-", BS_CONTROLE[[#This Row],[Atividade]])</f>
        <v>CAMINHÃO DE SOLDA</v>
      </c>
      <c r="AK173" s="31" t="str">
        <f>BS_CONTROLE[[#This Row],[Local - Partida]]</f>
        <v>102ZKW2</v>
      </c>
      <c r="AL173" s="31" t="str">
        <f>BS_CONTROLE[[#This Row],[Local - Encerramento]]</f>
        <v>102ZKW2</v>
      </c>
      <c r="AM173" s="105" t="str">
        <f>IF(BS_CONTROLE[[#This Row],[Entre - Estações]]=0, "-", BS_CONTROLE[[#This Row],[Entre - Estações]])</f>
        <v>ZKE-ZWW</v>
      </c>
      <c r="AN173" s="105" t="str">
        <f>IF(BS_CONTROLE[[#This Row],[SB]]=0, "-", BS_CONTROLE[[#This Row],[SB]])</f>
        <v>K83K802</v>
      </c>
      <c r="AO173" s="105">
        <f>IF(BS_CONTROLE[[#This Row],[SUB]]=0, "-", BS_CONTROLE[[#This Row],[SUB]])</f>
        <v>55</v>
      </c>
      <c r="AP173" s="105">
        <f>BS_CONTROLE[[#This Row],[KM - Inicio]]</f>
        <v>81</v>
      </c>
      <c r="AQ173" s="105">
        <f>BS_CONTROLE[[#This Row],[KM - Inicio]]</f>
        <v>81</v>
      </c>
      <c r="AR173" s="108">
        <v>0.33680555555555558</v>
      </c>
      <c r="AS173" s="108">
        <v>0.37152777777777779</v>
      </c>
      <c r="AT173" s="108">
        <v>0.46805555555555556</v>
      </c>
      <c r="AU173" s="136"/>
      <c r="AV173" s="136"/>
      <c r="AW173" s="14"/>
      <c r="AX173" s="14"/>
      <c r="AY173" s="162">
        <f t="shared" si="14"/>
        <v>9.6527777777777768E-2</v>
      </c>
      <c r="AZ173" s="153"/>
      <c r="BA173" s="109">
        <v>3</v>
      </c>
      <c r="BB173" s="10" t="str">
        <f>IFERROR(_xlfn.XLOOKUP(AI173, BS_ATIVIDADE[ATIVIDADE],BS_ATIVIDADE[UNIDADE] ), "*")</f>
        <v>Nº DE SOLDA</v>
      </c>
      <c r="BC173" s="13" t="str" cm="1">
        <f t="array" ref="BC1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3" s="13" t="str" cm="1">
        <f t="array" ref="BD1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3" s="11" t="str" cm="1">
        <f t="array" ref="BE1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73" s="150"/>
      <c r="BG173" s="16"/>
      <c r="BH173" s="17">
        <v>2</v>
      </c>
      <c r="BI173" s="17"/>
      <c r="BJ173" s="17" t="s">
        <v>981</v>
      </c>
      <c r="BK173" s="18" t="s">
        <v>982</v>
      </c>
      <c r="BL173" s="16"/>
      <c r="BM173" s="130" t="s">
        <v>440</v>
      </c>
      <c r="BN173" s="130" t="s">
        <v>469</v>
      </c>
      <c r="BO173" s="130" t="s">
        <v>547</v>
      </c>
      <c r="BP173" s="18" t="s">
        <v>679</v>
      </c>
      <c r="BQ173" s="12" t="str">
        <f t="shared" si="16"/>
        <v>Produção e Intervalo</v>
      </c>
      <c r="BR173" s="19">
        <f t="shared" si="17"/>
        <v>0.57916666666666661</v>
      </c>
      <c r="BS173" s="19">
        <f t="shared" si="18"/>
        <v>0.75</v>
      </c>
      <c r="BT173" s="188" t="str">
        <f t="shared" si="19"/>
        <v>CCOCirculaçãoIntervaloOportunidade</v>
      </c>
    </row>
    <row r="174" spans="1:72" hidden="1">
      <c r="A174" s="47" t="str">
        <f t="shared" si="15"/>
        <v>V89</v>
      </c>
      <c r="B174" s="102"/>
      <c r="C174" s="135" t="str">
        <f>IF(BS_CONTROLE[[#This Row],[DATA]]="","",WEEKNUM(BS_CONTROLE[[#This Row],[DATA]]))</f>
        <v/>
      </c>
      <c r="D174" s="104" t="s">
        <v>746</v>
      </c>
      <c r="E174" s="157"/>
      <c r="F174" s="126" t="s">
        <v>687</v>
      </c>
      <c r="G174" s="142" t="str">
        <f>IF(D174="","*",VLOOKUP(F174,BS_ATIVIDADE[],3,FALSE))</f>
        <v>MECANIZAÇÃO - SOCADORA</v>
      </c>
      <c r="H174" s="105" t="s">
        <v>201</v>
      </c>
      <c r="I174" s="105" t="s">
        <v>201</v>
      </c>
      <c r="J174" s="105">
        <v>48</v>
      </c>
      <c r="K174" s="105">
        <v>92.745000000000005</v>
      </c>
      <c r="L174" s="105">
        <v>93.587000000000003</v>
      </c>
      <c r="M174" s="105" t="str" cm="1">
        <f t="array" ref="M1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74" s="150" t="str" cm="1">
        <f t="array" ref="N1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K93K911</v>
      </c>
      <c r="O174" s="106">
        <v>0.375</v>
      </c>
      <c r="P174" s="106">
        <v>0.16666666666666666</v>
      </c>
      <c r="Q174" s="170">
        <v>480</v>
      </c>
      <c r="R174" s="10" t="str">
        <f>IFERROR(_xlfn.XLOOKUP(F174, BS_ATIVIDADE[ATIVIDADE],BS_ATIVIDADE[UNIDADE] ), "*")</f>
        <v>M</v>
      </c>
      <c r="S174" s="128" t="str" cm="1">
        <f t="array" ref="S1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4" s="128" t="str" cm="1">
        <f t="array" ref="T1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4" s="11" t="str" cm="1">
        <f t="array" ref="U1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74" s="151" t="s">
        <v>709</v>
      </c>
      <c r="W174" s="151" t="s">
        <v>688</v>
      </c>
      <c r="X174" s="104" t="s">
        <v>421</v>
      </c>
      <c r="Y174" s="129"/>
      <c r="Z174" s="104"/>
      <c r="AA174" s="105">
        <v>1</v>
      </c>
      <c r="AB174" s="103" t="s">
        <v>412</v>
      </c>
      <c r="AC174" s="126"/>
      <c r="AD174" s="107">
        <v>0.35416666666666669</v>
      </c>
      <c r="AE174" s="105">
        <v>6239</v>
      </c>
      <c r="AF174" s="105"/>
      <c r="AG174" s="105"/>
      <c r="AH174" s="15"/>
      <c r="AI174" s="126" t="str">
        <f>IF(BS_CONTROLE[[#This Row],[Atividade]]=0, "-", BS_CONTROLE[[#This Row],[Atividade]])</f>
        <v>MECANIZAÇÃO - SOCADORA</v>
      </c>
      <c r="AJ174" s="9" t="str">
        <f>IF(BS_CONTROLE[[#This Row],[Atividade]]=0, "-", BS_CONTROLE[[#This Row],[Atividade]])</f>
        <v>MECANIZAÇÃO - SOCADORA</v>
      </c>
      <c r="AK174" s="31" t="str">
        <f>BS_CONTROLE[[#This Row],[Local - Partida]]</f>
        <v>102ZKW2</v>
      </c>
      <c r="AL174" s="31" t="str">
        <f>BS_CONTROLE[[#This Row],[Local - Encerramento]]</f>
        <v>102ZKW2</v>
      </c>
      <c r="AM174" s="105" t="str">
        <f>IF(BS_CONTROLE[[#This Row],[Entre - Estações]]=0, "-", BS_CONTROLE[[#This Row],[Entre - Estações]])</f>
        <v>ZWW-ZKW</v>
      </c>
      <c r="AN174" s="105" t="str">
        <f>IF(BS_CONTROLE[[#This Row],[SB]]=0, "-", BS_CONTROLE[[#This Row],[SB]])</f>
        <v>K93K911</v>
      </c>
      <c r="AO174" s="105">
        <f>IF(BS_CONTROLE[[#This Row],[SUB]]=0, "-", BS_CONTROLE[[#This Row],[SUB]])</f>
        <v>48</v>
      </c>
      <c r="AP174" s="105">
        <f>BS_CONTROLE[[#This Row],[KM - Inicio]]</f>
        <v>92.745000000000005</v>
      </c>
      <c r="AQ174" s="105">
        <f>BS_CONTROLE[[#This Row],[KM - Inicio]]</f>
        <v>92.745000000000005</v>
      </c>
      <c r="AR174" s="108"/>
      <c r="AS174" s="108"/>
      <c r="AT174" s="108"/>
      <c r="AU174" s="136"/>
      <c r="AV174" s="136"/>
      <c r="AW174" s="14"/>
      <c r="AX174" s="14"/>
      <c r="AY174" s="162">
        <f t="shared" si="14"/>
        <v>0</v>
      </c>
      <c r="AZ174" s="153"/>
      <c r="BA174" s="109"/>
      <c r="BB174" s="10" t="str">
        <f>IFERROR(_xlfn.XLOOKUP(AI174, BS_ATIVIDADE[ATIVIDADE],BS_ATIVIDADE[UNIDADE] ), "*")</f>
        <v>M</v>
      </c>
      <c r="BC174" s="13" t="str" cm="1">
        <f t="array" ref="BC1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4" s="13" t="str" cm="1">
        <f t="array" ref="BD1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4" s="11" t="str" cm="1">
        <f t="array" ref="BE1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74" s="150"/>
      <c r="BG174" s="16"/>
      <c r="BH174" s="17"/>
      <c r="BI174" s="17"/>
      <c r="BJ174" s="17"/>
      <c r="BK174" s="18"/>
      <c r="BL174" s="16"/>
      <c r="BM174" s="130"/>
      <c r="BN174" s="130"/>
      <c r="BO174" s="130"/>
      <c r="BP174" s="18"/>
      <c r="BQ174" s="12" t="str">
        <f t="shared" si="16"/>
        <v>Aderente</v>
      </c>
      <c r="BR174" s="19" t="str">
        <f t="shared" si="17"/>
        <v>*</v>
      </c>
      <c r="BS174" s="19" t="str">
        <f t="shared" si="18"/>
        <v>*</v>
      </c>
      <c r="BT174" s="188" t="str">
        <f t="shared" si="19"/>
        <v/>
      </c>
    </row>
    <row r="175" spans="1:72" hidden="1">
      <c r="A175" s="47" t="str">
        <f t="shared" si="15"/>
        <v>CLEBISON (TP-728)46060</v>
      </c>
      <c r="B175" s="102">
        <v>46060</v>
      </c>
      <c r="C175" s="135">
        <f>IF(BS_CONTROLE[[#This Row],[DATA]]="","",WEEKNUM(BS_CONTROLE[[#This Row],[DATA]]))</f>
        <v>6</v>
      </c>
      <c r="D175" s="104" t="s">
        <v>813</v>
      </c>
      <c r="E175" s="157">
        <v>169</v>
      </c>
      <c r="F175" s="126" t="s">
        <v>696</v>
      </c>
      <c r="G175" s="142" t="str">
        <f>IF(D175="","*",VLOOKUP(F175,BS_ATIVIDADE[],3,FALSE))</f>
        <v>SOLDA</v>
      </c>
      <c r="H175" s="106" t="s">
        <v>679</v>
      </c>
      <c r="I175" s="106" t="s">
        <v>679</v>
      </c>
      <c r="J175" s="105">
        <v>55</v>
      </c>
      <c r="K175" s="105">
        <v>91.15</v>
      </c>
      <c r="L175" s="105">
        <v>91.516999999999996</v>
      </c>
      <c r="M175" s="127" t="str" cm="1">
        <f t="array" ref="M1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75" s="127" t="str" cm="1">
        <f t="array" ref="N1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K93K912</v>
      </c>
      <c r="O175" s="106">
        <v>0.375</v>
      </c>
      <c r="P175" s="106">
        <v>8.3333333333333329E-2</v>
      </c>
      <c r="Q175" s="105">
        <v>1</v>
      </c>
      <c r="R175" s="10" t="str">
        <f>IFERROR(_xlfn.XLOOKUP(F175, BS_ATIVIDADE[ATIVIDADE],BS_ATIVIDADE[UNIDADE] ), "*")</f>
        <v>Nº DE SOLDA</v>
      </c>
      <c r="S175" s="128" t="str" cm="1">
        <f t="array" ref="S1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5" s="128" t="str" cm="1">
        <f t="array" ref="T1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5" s="11" t="str" cm="1">
        <f t="array" ref="U1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75" s="105" t="s">
        <v>908</v>
      </c>
      <c r="W175" s="151" t="s">
        <v>700</v>
      </c>
      <c r="X175" s="104" t="s">
        <v>421</v>
      </c>
      <c r="Y175" s="129" t="s">
        <v>424</v>
      </c>
      <c r="Z175" s="104"/>
      <c r="AA175" s="105" t="s">
        <v>679</v>
      </c>
      <c r="AB175" s="103"/>
      <c r="AC175" s="126" t="s">
        <v>679</v>
      </c>
      <c r="AD175" s="107" t="s">
        <v>679</v>
      </c>
      <c r="AE175" s="107" t="s">
        <v>679</v>
      </c>
      <c r="AF175" s="107" t="s">
        <v>679</v>
      </c>
      <c r="AG175" s="107" t="s">
        <v>679</v>
      </c>
      <c r="AH175" s="15"/>
      <c r="AI175" s="126" t="str">
        <f>IF(BS_CONTROLE[[#This Row],[Atividade]]=0, "-", BS_CONTROLE[[#This Row],[Atividade]])</f>
        <v>PDM - SOLDA</v>
      </c>
      <c r="AJ175" s="9" t="str">
        <f>IF(BS_CONTROLE[[#This Row],[Atividade]]=0, "-", BS_CONTROLE[[#This Row],[Atividade]])</f>
        <v>PDM - SOLDA</v>
      </c>
      <c r="AK175" s="31" t="str">
        <f>BS_CONTROLE[[#This Row],[Local - Partida]]</f>
        <v>-</v>
      </c>
      <c r="AL175" s="31" t="str">
        <f>BS_CONTROLE[[#This Row],[Local - Encerramento]]</f>
        <v>-</v>
      </c>
      <c r="AM175" s="105" t="str">
        <f>IF(BS_CONTROLE[[#This Row],[Entre - Estações]]=0, "-", BS_CONTROLE[[#This Row],[Entre - Estações]])</f>
        <v>ZWW-ZKW</v>
      </c>
      <c r="AN175" s="105" t="str">
        <f>IF(BS_CONTROLE[[#This Row],[SB]]=0, "-", BS_CONTROLE[[#This Row],[SB]])</f>
        <v>K93K912</v>
      </c>
      <c r="AO175" s="105">
        <f>IF(BS_CONTROLE[[#This Row],[SUB]]=0, "-", BS_CONTROLE[[#This Row],[SUB]])</f>
        <v>55</v>
      </c>
      <c r="AP175" s="105">
        <f>BS_CONTROLE[[#This Row],[KM - Inicio]]</f>
        <v>91.15</v>
      </c>
      <c r="AQ175" s="105">
        <f>BS_CONTROLE[[#This Row],[KM - Inicio]]</f>
        <v>91.15</v>
      </c>
      <c r="AR175" s="108">
        <v>0</v>
      </c>
      <c r="AS175" s="108">
        <v>0</v>
      </c>
      <c r="AT175" s="108">
        <v>0</v>
      </c>
      <c r="AU175" s="136"/>
      <c r="AV175" s="136"/>
      <c r="AW175" s="14"/>
      <c r="AX175" s="14"/>
      <c r="AY175" s="162">
        <f t="shared" si="14"/>
        <v>0</v>
      </c>
      <c r="AZ175" s="153"/>
      <c r="BA175" s="109">
        <v>0</v>
      </c>
      <c r="BB175" s="10" t="str">
        <f>IFERROR(_xlfn.XLOOKUP(AI175, BS_ATIVIDADE[ATIVIDADE],BS_ATIVIDADE[UNIDADE] ), "*")</f>
        <v>Nº DE SOLDA</v>
      </c>
      <c r="BC175" s="13" t="str" cm="1">
        <f t="array" ref="BC1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5" s="13" t="str" cm="1">
        <f t="array" ref="BD1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5" s="11" t="str" cm="1">
        <f t="array" ref="BE1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75" s="150"/>
      <c r="BG175" s="16"/>
      <c r="BH175" s="17">
        <v>0</v>
      </c>
      <c r="BI175" s="17"/>
      <c r="BJ175" s="17" t="s">
        <v>983</v>
      </c>
      <c r="BK175" s="18" t="s">
        <v>984</v>
      </c>
      <c r="BL175" s="16"/>
      <c r="BM175" s="130" t="s">
        <v>438</v>
      </c>
      <c r="BN175" s="130" t="s">
        <v>458</v>
      </c>
      <c r="BO175" s="130" t="s">
        <v>525</v>
      </c>
      <c r="BP175" s="18" t="s">
        <v>679</v>
      </c>
      <c r="BQ175" s="12" t="str">
        <f t="shared" si="16"/>
        <v>Produção e Intervalo</v>
      </c>
      <c r="BR175" s="19">
        <f t="shared" si="17"/>
        <v>0</v>
      </c>
      <c r="BS175" s="19">
        <f t="shared" si="18"/>
        <v>0</v>
      </c>
      <c r="BT175" s="188" t="str">
        <f t="shared" si="19"/>
        <v>PCMVIARecursosInternos</v>
      </c>
    </row>
    <row r="176" spans="1:72" hidden="1">
      <c r="A176" s="47" t="str">
        <f t="shared" si="15"/>
        <v>ISMAEL(TP-726)46060</v>
      </c>
      <c r="B176" s="102">
        <v>46060</v>
      </c>
      <c r="C176" s="135">
        <f>IF(BS_CONTROLE[[#This Row],[DATA]]="","",WEEKNUM(BS_CONTROLE[[#This Row],[DATA]]))</f>
        <v>6</v>
      </c>
      <c r="D176" s="104" t="s">
        <v>755</v>
      </c>
      <c r="E176" s="157">
        <v>170</v>
      </c>
      <c r="F176" s="126" t="s">
        <v>696</v>
      </c>
      <c r="G176" s="142" t="str">
        <f>IF(D176="","*",VLOOKUP(F176,BS_ATIVIDADE[],3,FALSE))</f>
        <v>SOLDA</v>
      </c>
      <c r="H176" s="106" t="s">
        <v>679</v>
      </c>
      <c r="I176" s="106"/>
      <c r="J176" s="105">
        <v>55</v>
      </c>
      <c r="K176" s="105">
        <v>91.15</v>
      </c>
      <c r="L176" s="105">
        <v>91.516999999999996</v>
      </c>
      <c r="M176" s="127" t="str" cm="1">
        <f t="array" ref="M1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ZWW-ZKW</v>
      </c>
      <c r="N176" s="127" t="str" cm="1">
        <f t="array" ref="N1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K93K912</v>
      </c>
      <c r="O176" s="106">
        <v>0.375</v>
      </c>
      <c r="P176" s="106">
        <v>8.3333333333333329E-2</v>
      </c>
      <c r="Q176" s="105">
        <v>1</v>
      </c>
      <c r="R176" s="10" t="str">
        <f>IFERROR(_xlfn.XLOOKUP(F176, BS_ATIVIDADE[ATIVIDADE],BS_ATIVIDADE[UNIDADE] ), "*")</f>
        <v>Nº DE SOLDA</v>
      </c>
      <c r="S176" s="128" t="str" cm="1">
        <f t="array" ref="S1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6" s="128" t="str" cm="1">
        <f t="array" ref="T1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6" s="11" t="str" cm="1">
        <f t="array" ref="U1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76" s="105" t="s">
        <v>908</v>
      </c>
      <c r="W176" s="151" t="s">
        <v>700</v>
      </c>
      <c r="X176" s="104" t="s">
        <v>421</v>
      </c>
      <c r="Y176" s="129" t="s">
        <v>424</v>
      </c>
      <c r="Z176" s="104"/>
      <c r="AA176" s="105" t="s">
        <v>679</v>
      </c>
      <c r="AB176" s="103"/>
      <c r="AC176" s="126" t="s">
        <v>679</v>
      </c>
      <c r="AD176" s="107" t="s">
        <v>679</v>
      </c>
      <c r="AE176" s="107" t="s">
        <v>679</v>
      </c>
      <c r="AF176" s="107" t="s">
        <v>679</v>
      </c>
      <c r="AG176" s="107" t="s">
        <v>679</v>
      </c>
      <c r="AH176" s="15"/>
      <c r="AI176" s="126" t="str">
        <f>IF(BS_CONTROLE[[#This Row],[Atividade]]=0, "-", BS_CONTROLE[[#This Row],[Atividade]])</f>
        <v>PDM - SOLDA</v>
      </c>
      <c r="AJ176" s="9" t="str">
        <f>IF(BS_CONTROLE[[#This Row],[Atividade]]=0, "-", BS_CONTROLE[[#This Row],[Atividade]])</f>
        <v>PDM - SOLDA</v>
      </c>
      <c r="AK176" s="31" t="str">
        <f>BS_CONTROLE[[#This Row],[Local - Partida]]</f>
        <v>-</v>
      </c>
      <c r="AL176" s="31">
        <f>BS_CONTROLE[[#This Row],[Local - Encerramento]]</f>
        <v>0</v>
      </c>
      <c r="AM176" s="105" t="str">
        <f>IF(BS_CONTROLE[[#This Row],[Entre - Estações]]=0, "-", BS_CONTROLE[[#This Row],[Entre - Estações]])</f>
        <v>ZWW-ZKW</v>
      </c>
      <c r="AN176" s="105" t="str">
        <f>IF(BS_CONTROLE[[#This Row],[SB]]=0, "-", BS_CONTROLE[[#This Row],[SB]])</f>
        <v>K93K912</v>
      </c>
      <c r="AO176" s="105">
        <f>IF(BS_CONTROLE[[#This Row],[SUB]]=0, "-", BS_CONTROLE[[#This Row],[SUB]])</f>
        <v>55</v>
      </c>
      <c r="AP176" s="105">
        <f>BS_CONTROLE[[#This Row],[KM - Inicio]]</f>
        <v>91.15</v>
      </c>
      <c r="AQ176" s="105">
        <f>BS_CONTROLE[[#This Row],[KM - Inicio]]</f>
        <v>91.15</v>
      </c>
      <c r="AR176" s="108">
        <v>0</v>
      </c>
      <c r="AS176" s="108">
        <v>0</v>
      </c>
      <c r="AT176" s="108">
        <v>0</v>
      </c>
      <c r="AU176" s="136"/>
      <c r="AV176" s="136"/>
      <c r="AW176" s="14"/>
      <c r="AX176" s="14"/>
      <c r="AY176" s="162">
        <f t="shared" si="14"/>
        <v>0</v>
      </c>
      <c r="AZ176" s="153"/>
      <c r="BA176" s="109">
        <v>0</v>
      </c>
      <c r="BB176" s="10" t="str">
        <f>IFERROR(_xlfn.XLOOKUP(AI176, BS_ATIVIDADE[ATIVIDADE],BS_ATIVIDADE[UNIDADE] ), "*")</f>
        <v>Nº DE SOLDA</v>
      </c>
      <c r="BC176" s="13" t="str" cm="1">
        <f t="array" ref="BC1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6" s="13" t="str" cm="1">
        <f t="array" ref="BD1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6" s="11" t="str" cm="1">
        <f t="array" ref="BE1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76" s="150"/>
      <c r="BG176" s="16"/>
      <c r="BH176" s="17">
        <v>0</v>
      </c>
      <c r="BI176" s="17"/>
      <c r="BJ176" s="17" t="s">
        <v>983</v>
      </c>
      <c r="BK176" s="18" t="s">
        <v>984</v>
      </c>
      <c r="BL176" s="16"/>
      <c r="BM176" s="130" t="s">
        <v>438</v>
      </c>
      <c r="BN176" s="130" t="s">
        <v>458</v>
      </c>
      <c r="BO176" s="130" t="s">
        <v>525</v>
      </c>
      <c r="BP176" s="18" t="s">
        <v>679</v>
      </c>
      <c r="BQ176" s="12" t="str">
        <f t="shared" si="16"/>
        <v>Produção e Intervalo</v>
      </c>
      <c r="BR176" s="19">
        <f t="shared" si="17"/>
        <v>0</v>
      </c>
      <c r="BS176" s="19">
        <f t="shared" si="18"/>
        <v>0</v>
      </c>
      <c r="BT176" s="188" t="str">
        <f t="shared" si="19"/>
        <v>PCMVIARecursosInternos</v>
      </c>
    </row>
    <row r="177" spans="1:72" hidden="1">
      <c r="A177" s="47" t="str">
        <f t="shared" si="15"/>
        <v>TURMA FIXA VIA 46060</v>
      </c>
      <c r="B177" s="102">
        <v>46060</v>
      </c>
      <c r="C177" s="135">
        <f>IF(BS_CONTROLE[[#This Row],[DATA]]="","",WEEKNUM(BS_CONTROLE[[#This Row],[DATA]]))</f>
        <v>6</v>
      </c>
      <c r="D177" s="104" t="s">
        <v>846</v>
      </c>
      <c r="E177" s="157">
        <v>171</v>
      </c>
      <c r="F177" s="126" t="s">
        <v>877</v>
      </c>
      <c r="G177" s="142" t="str">
        <f>IF(D177="","*",VLOOKUP(F177,BS_ATIVIDADE[],3,FALSE))</f>
        <v>LIMPEZA LASTRO</v>
      </c>
      <c r="H177" s="106" t="s">
        <v>679</v>
      </c>
      <c r="I177" s="106" t="s">
        <v>679</v>
      </c>
      <c r="J177" s="105">
        <v>55</v>
      </c>
      <c r="K177" s="105">
        <v>135</v>
      </c>
      <c r="L177" s="105" t="s">
        <v>679</v>
      </c>
      <c r="M177" s="127" t="str" cm="1">
        <f t="array" ref="M1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</v>
      </c>
      <c r="N177" s="127" t="str" cm="1">
        <f t="array" ref="N1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ZEM2</v>
      </c>
      <c r="O177" s="106">
        <v>0.375</v>
      </c>
      <c r="P177" s="106">
        <v>6.25E-2</v>
      </c>
      <c r="Q177" s="105">
        <v>30</v>
      </c>
      <c r="R177" s="10" t="str">
        <f>IFERROR(_xlfn.XLOOKUP(F177, BS_ATIVIDADE[ATIVIDADE],BS_ATIVIDADE[UNIDADE] ), "*")</f>
        <v>M</v>
      </c>
      <c r="S177" s="128" t="str" cm="1">
        <f t="array" ref="S1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7" s="128" t="str" cm="1">
        <f t="array" ref="T1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7" s="11" t="str" cm="1">
        <f t="array" ref="U1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77" s="105" t="s">
        <v>908</v>
      </c>
      <c r="W177" s="151" t="s">
        <v>878</v>
      </c>
      <c r="X177" s="104" t="s">
        <v>421</v>
      </c>
      <c r="Y177" s="129" t="s">
        <v>424</v>
      </c>
      <c r="Z177" s="104"/>
      <c r="AA177" s="105" t="s">
        <v>679</v>
      </c>
      <c r="AB177" s="103"/>
      <c r="AC177" s="126" t="s">
        <v>679</v>
      </c>
      <c r="AD177" s="107" t="s">
        <v>679</v>
      </c>
      <c r="AE177" s="107" t="s">
        <v>679</v>
      </c>
      <c r="AF177" s="107" t="s">
        <v>679</v>
      </c>
      <c r="AG177" s="107" t="s">
        <v>679</v>
      </c>
      <c r="AH177" s="15"/>
      <c r="AI177" s="126" t="str">
        <f>IF(BS_CONTROLE[[#This Row],[Atividade]]=0, "-", BS_CONTROLE[[#This Row],[Atividade]])</f>
        <v>LIMPEZA LASTRO</v>
      </c>
      <c r="AJ177" s="9" t="str">
        <f>IF(BS_CONTROLE[[#This Row],[Atividade]]=0, "-", BS_CONTROLE[[#This Row],[Atividade]])</f>
        <v>LIMPEZA LASTRO</v>
      </c>
      <c r="AK177" s="31" t="str">
        <f>BS_CONTROLE[[#This Row],[Local - Partida]]</f>
        <v>-</v>
      </c>
      <c r="AL177" s="31" t="str">
        <f>BS_CONTROLE[[#This Row],[Local - Encerramento]]</f>
        <v>-</v>
      </c>
      <c r="AM177" s="105" t="str">
        <f>IF(BS_CONTROLE[[#This Row],[Entre - Estações]]=0, "-", BS_CONTROLE[[#This Row],[Entre - Estações]])</f>
        <v>ZEM</v>
      </c>
      <c r="AN177" s="105" t="str">
        <f>IF(BS_CONTROLE[[#This Row],[SB]]=0, "-", BS_CONTROLE[[#This Row],[SB]])</f>
        <v>ZEM2</v>
      </c>
      <c r="AO177" s="105">
        <f>IF(BS_CONTROLE[[#This Row],[SUB]]=0, "-", BS_CONTROLE[[#This Row],[SUB]])</f>
        <v>55</v>
      </c>
      <c r="AP177" s="105">
        <f>BS_CONTROLE[[#This Row],[KM - Inicio]]</f>
        <v>135</v>
      </c>
      <c r="AQ177" s="105">
        <f>BS_CONTROLE[[#This Row],[KM - Inicio]]</f>
        <v>135</v>
      </c>
      <c r="AR177" s="108">
        <v>0</v>
      </c>
      <c r="AS177" s="108">
        <v>0</v>
      </c>
      <c r="AT177" s="108">
        <v>0</v>
      </c>
      <c r="AU177" s="136"/>
      <c r="AV177" s="136"/>
      <c r="AW177" s="14"/>
      <c r="AX177" s="14"/>
      <c r="AY177" s="162">
        <f t="shared" si="14"/>
        <v>0</v>
      </c>
      <c r="AZ177" s="153"/>
      <c r="BA177" s="109">
        <v>0</v>
      </c>
      <c r="BB177" s="10" t="str">
        <f>IFERROR(_xlfn.XLOOKUP(AI177, BS_ATIVIDADE[ATIVIDADE],BS_ATIVIDADE[UNIDADE] ), "*")</f>
        <v>M</v>
      </c>
      <c r="BC177" s="13" t="str" cm="1">
        <f t="array" ref="BC1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7" s="13" t="str" cm="1">
        <f t="array" ref="BD1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7" s="11" t="str" cm="1">
        <f t="array" ref="BE1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77" s="150"/>
      <c r="BG177" s="16"/>
      <c r="BH177" s="17">
        <v>0</v>
      </c>
      <c r="BI177" s="17"/>
      <c r="BJ177" s="17" t="s">
        <v>983</v>
      </c>
      <c r="BK177" s="18" t="s">
        <v>985</v>
      </c>
      <c r="BL177" s="16"/>
      <c r="BM177" s="130" t="s">
        <v>441</v>
      </c>
      <c r="BN177" s="130" t="s">
        <v>470</v>
      </c>
      <c r="BO177" s="130" t="s">
        <v>521</v>
      </c>
      <c r="BP177" s="18" t="s">
        <v>679</v>
      </c>
      <c r="BQ177" s="12" t="str">
        <f t="shared" si="16"/>
        <v>Produção e Intervalo</v>
      </c>
      <c r="BR177" s="19">
        <f t="shared" si="17"/>
        <v>0</v>
      </c>
      <c r="BS177" s="19">
        <f t="shared" si="18"/>
        <v>0</v>
      </c>
      <c r="BT177" s="188" t="str">
        <f t="shared" si="19"/>
        <v>SuperExecução</v>
      </c>
    </row>
    <row r="178" spans="1:72" hidden="1">
      <c r="A178" s="47" t="str">
        <f t="shared" si="15"/>
        <v/>
      </c>
      <c r="B178" s="102"/>
      <c r="C178" s="135" t="str">
        <f>IF(BS_CONTROLE[[#This Row],[DATA]]="","",WEEKNUM(BS_CONTROLE[[#This Row],[DATA]]))</f>
        <v/>
      </c>
      <c r="D178" s="104"/>
      <c r="E178" s="157">
        <v>172</v>
      </c>
      <c r="F178" s="126"/>
      <c r="G178" s="142" t="str">
        <f>IF(D178="","*",VLOOKUP(F178,BS_ATIVIDADE[],3,FALSE))</f>
        <v>*</v>
      </c>
      <c r="H178" s="106"/>
      <c r="I178" s="106"/>
      <c r="J178" s="105"/>
      <c r="K178" s="105"/>
      <c r="L178" s="105"/>
      <c r="M178" s="127" t="str" cm="1">
        <f t="array" ref="M1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8" s="127" t="str" cm="1">
        <f t="array" ref="N1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8" s="106"/>
      <c r="P178" s="106"/>
      <c r="Q178" s="105"/>
      <c r="R178" s="10" t="str">
        <f>IFERROR(_xlfn.XLOOKUP(F178, BS_ATIVIDADE[ATIVIDADE],BS_ATIVIDADE[UNIDADE] ), "*")</f>
        <v>*</v>
      </c>
      <c r="S178" s="128" t="str" cm="1">
        <f t="array" ref="S1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8" s="128" t="str" cm="1">
        <f t="array" ref="T1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8" s="11" t="str" cm="1">
        <f t="array" ref="U1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78" s="105"/>
      <c r="W178" s="151"/>
      <c r="X178" s="104"/>
      <c r="Y178" s="129"/>
      <c r="Z178" s="104"/>
      <c r="AA178" s="105"/>
      <c r="AB178" s="103"/>
      <c r="AC178" s="152"/>
      <c r="AD178" s="107"/>
      <c r="AE178" s="105"/>
      <c r="AF178" s="105"/>
      <c r="AG178" s="105"/>
      <c r="AH178" s="15"/>
      <c r="AI178" s="126" t="str">
        <f>IF(BS_CONTROLE[[#This Row],[Atividade]]=0, "-", BS_CONTROLE[[#This Row],[Atividade]])</f>
        <v>-</v>
      </c>
      <c r="AJ178" s="9" t="str">
        <f>IF(BS_CONTROLE[[#This Row],[Atividade]]=0, "-", BS_CONTROLE[[#This Row],[Atividade]])</f>
        <v>-</v>
      </c>
      <c r="AK178" s="31">
        <f>BS_CONTROLE[[#This Row],[Local - Partida]]</f>
        <v>0</v>
      </c>
      <c r="AL178" s="31">
        <f>BS_CONTROLE[[#This Row],[Local - Encerramento]]</f>
        <v>0</v>
      </c>
      <c r="AM178" s="105" t="str">
        <f>IF(BS_CONTROLE[[#This Row],[Entre - Estações]]=0, "-", BS_CONTROLE[[#This Row],[Entre - Estações]])</f>
        <v>-</v>
      </c>
      <c r="AN178" s="105" t="str">
        <f>IF(BS_CONTROLE[[#This Row],[SB]]=0, "-", BS_CONTROLE[[#This Row],[SB]])</f>
        <v>-</v>
      </c>
      <c r="AO178" s="105" t="str">
        <f>IF(BS_CONTROLE[[#This Row],[SUB]]=0, "-", BS_CONTROLE[[#This Row],[SUB]])</f>
        <v>-</v>
      </c>
      <c r="AP178" s="105">
        <f>BS_CONTROLE[[#This Row],[KM - Inicio]]</f>
        <v>0</v>
      </c>
      <c r="AQ178" s="105">
        <f>BS_CONTROLE[[#This Row],[KM - Inicio]]</f>
        <v>0</v>
      </c>
      <c r="AR178" s="108"/>
      <c r="AS178" s="108"/>
      <c r="AT178" s="108"/>
      <c r="AU178" s="136"/>
      <c r="AV178" s="136"/>
      <c r="AW178" s="14"/>
      <c r="AX178" s="14"/>
      <c r="AY178" s="162" t="str">
        <f t="shared" si="14"/>
        <v>*</v>
      </c>
      <c r="AZ178" s="153"/>
      <c r="BA178" s="109"/>
      <c r="BB178" s="10" t="str">
        <f>IFERROR(_xlfn.XLOOKUP(AI178, BS_ATIVIDADE[ATIVIDADE],BS_ATIVIDADE[UNIDADE] ), "*")</f>
        <v>*</v>
      </c>
      <c r="BC178" s="13" t="str" cm="1">
        <f t="array" ref="BC1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78" s="13" t="str" cm="1">
        <f t="array" ref="BD1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78" s="11" t="str" cm="1">
        <f t="array" ref="BE1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78" s="150"/>
      <c r="BG178" s="16"/>
      <c r="BH178" s="17"/>
      <c r="BI178" s="17"/>
      <c r="BJ178" s="17"/>
      <c r="BK178" s="18"/>
      <c r="BL178" s="16"/>
      <c r="BM178" s="130"/>
      <c r="BN178" s="130"/>
      <c r="BO178" s="130"/>
      <c r="BP178" s="18"/>
      <c r="BQ178" s="12" t="str">
        <f t="shared" si="16"/>
        <v>Aderente</v>
      </c>
      <c r="BR178" s="19" t="str">
        <f t="shared" si="17"/>
        <v>*</v>
      </c>
      <c r="BS178" s="19" t="str">
        <f t="shared" si="18"/>
        <v>*</v>
      </c>
      <c r="BT178" s="188" t="str">
        <f t="shared" si="19"/>
        <v/>
      </c>
    </row>
    <row r="179" spans="1:72" hidden="1">
      <c r="A179" s="47" t="str">
        <f t="shared" si="15"/>
        <v>MOD ZRB46060</v>
      </c>
      <c r="B179" s="102">
        <v>46060</v>
      </c>
      <c r="C179" s="135">
        <f>IF(BS_CONTROLE[[#This Row],[DATA]]="","",WEEKNUM(BS_CONTROLE[[#This Row],[DATA]]))</f>
        <v>6</v>
      </c>
      <c r="D179" s="104" t="s">
        <v>986</v>
      </c>
      <c r="E179" s="157">
        <v>173</v>
      </c>
      <c r="F179" s="126" t="s">
        <v>820</v>
      </c>
      <c r="G179" s="142" t="str">
        <f>IF(D179="","*",VLOOKUP(F179,BS_ATIVIDADE[],3,FALSE))</f>
        <v>OUTROS</v>
      </c>
      <c r="H179" s="106" t="s">
        <v>679</v>
      </c>
      <c r="I179" s="106" t="s">
        <v>679</v>
      </c>
      <c r="J179" s="105">
        <v>48</v>
      </c>
      <c r="K179" s="105">
        <v>145.834</v>
      </c>
      <c r="L179" s="105">
        <v>151.78</v>
      </c>
      <c r="M179" s="127" t="str" cm="1">
        <f t="array" ref="M1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</v>
      </c>
      <c r="N179" s="127" t="s">
        <v>987</v>
      </c>
      <c r="O179" s="106">
        <v>0.33333333333333331</v>
      </c>
      <c r="P179" s="106">
        <v>0.16666666666666666</v>
      </c>
      <c r="Q179" s="105">
        <v>1</v>
      </c>
      <c r="R179" s="10" t="str">
        <f>IFERROR(_xlfn.XLOOKUP(F179, BS_ATIVIDADE[ATIVIDADE],BS_ATIVIDADE[UNIDADE] ), "*")</f>
        <v>BINÁRIO</v>
      </c>
      <c r="S179" s="128" t="str" cm="1">
        <f t="array" ref="S1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79" s="128" t="str" cm="1">
        <f t="array" ref="T1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79" s="11" t="str" cm="1">
        <f t="array" ref="U1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79" s="105" t="s">
        <v>768</v>
      </c>
      <c r="W179" s="151" t="s">
        <v>988</v>
      </c>
      <c r="X179" s="104" t="s">
        <v>416</v>
      </c>
      <c r="Y179" s="129" t="s">
        <v>415</v>
      </c>
      <c r="Z179" s="104"/>
      <c r="AA179" s="105" t="s">
        <v>679</v>
      </c>
      <c r="AB179" s="103"/>
      <c r="AC179" s="126" t="s">
        <v>679</v>
      </c>
      <c r="AD179" s="107" t="s">
        <v>679</v>
      </c>
      <c r="AE179" s="107" t="s">
        <v>679</v>
      </c>
      <c r="AF179" s="107" t="s">
        <v>679</v>
      </c>
      <c r="AG179" s="107" t="s">
        <v>679</v>
      </c>
      <c r="AH179" s="15"/>
      <c r="AI179" s="126" t="str">
        <f>IF(BS_CONTROLE[[#This Row],[Atividade]]=0, "-", BS_CONTROLE[[#This Row],[Atividade]])</f>
        <v>BLOCO</v>
      </c>
      <c r="AJ179" s="9" t="str">
        <f>IF(BS_CONTROLE[[#This Row],[Atividade]]=0, "-", BS_CONTROLE[[#This Row],[Atividade]])</f>
        <v>BLOCO</v>
      </c>
      <c r="AK179" s="31" t="str">
        <f>BS_CONTROLE[[#This Row],[Local - Partida]]</f>
        <v>-</v>
      </c>
      <c r="AL179" s="31" t="str">
        <f>BS_CONTROLE[[#This Row],[Local - Encerramento]]</f>
        <v>-</v>
      </c>
      <c r="AM179" s="105" t="str">
        <f>IF(BS_CONTROLE[[#This Row],[Entre - Estações]]=0, "-", BS_CONTROLE[[#This Row],[Entre - Estações]])</f>
        <v>ZEJ</v>
      </c>
      <c r="AN179" s="105" t="str">
        <f>IF(BS_CONTROLE[[#This Row],[SB]]=0, "-", BS_CONTROLE[[#This Row],[SB]])</f>
        <v>ZEJZRB</v>
      </c>
      <c r="AO179" s="105">
        <f>IF(BS_CONTROLE[[#This Row],[SUB]]=0, "-", BS_CONTROLE[[#This Row],[SUB]])</f>
        <v>48</v>
      </c>
      <c r="AP179" s="105">
        <f>BS_CONTROLE[[#This Row],[KM - Inicio]]</f>
        <v>145.834</v>
      </c>
      <c r="AQ179" s="105">
        <f>BS_CONTROLE[[#This Row],[KM - Inicio]]</f>
        <v>145.834</v>
      </c>
      <c r="AR179" s="108" t="s">
        <v>679</v>
      </c>
      <c r="AS179" s="108">
        <v>0.38541666666666669</v>
      </c>
      <c r="AT179" s="108">
        <v>0.57291666666666663</v>
      </c>
      <c r="AU179" s="136"/>
      <c r="AV179" s="136"/>
      <c r="AW179" s="14"/>
      <c r="AX179" s="14"/>
      <c r="AY179" s="162">
        <f t="shared" si="14"/>
        <v>0.18749999999999994</v>
      </c>
      <c r="AZ179" s="153"/>
      <c r="BA179" s="109">
        <v>1</v>
      </c>
      <c r="BB179" s="10" t="str">
        <f>IFERROR(_xlfn.XLOOKUP(AI179, BS_ATIVIDADE[ATIVIDADE],BS_ATIVIDADE[UNIDADE] ), "*")</f>
        <v>BINÁRIO</v>
      </c>
      <c r="BC179" s="13" t="str" cm="1">
        <f t="array" ref="BC1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79" s="13" t="str" cm="1">
        <f t="array" ref="BD1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79" s="11" t="str" cm="1">
        <f t="array" ref="BE1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79" s="150"/>
      <c r="BG179" s="16"/>
      <c r="BH179" s="17">
        <v>2</v>
      </c>
      <c r="BI179" s="17"/>
      <c r="BJ179" s="17" t="s">
        <v>989</v>
      </c>
      <c r="BK179" s="18" t="s">
        <v>990</v>
      </c>
      <c r="BL179" s="16"/>
      <c r="BM179" s="130" t="s">
        <v>445</v>
      </c>
      <c r="BN179" s="130" t="s">
        <v>445</v>
      </c>
      <c r="BO179" s="130" t="s">
        <v>445</v>
      </c>
      <c r="BP179" s="18" t="s">
        <v>679</v>
      </c>
      <c r="BQ179" s="12" t="str">
        <f t="shared" si="16"/>
        <v>Aderente</v>
      </c>
      <c r="BR179" s="19">
        <f t="shared" si="17"/>
        <v>1.1249999999999998</v>
      </c>
      <c r="BS179" s="19">
        <f t="shared" si="18"/>
        <v>1</v>
      </c>
      <c r="BT179" s="188" t="str">
        <f t="shared" si="19"/>
        <v>OKOK</v>
      </c>
    </row>
    <row r="180" spans="1:72" ht="46.5" hidden="1">
      <c r="A180" s="47" t="str">
        <f t="shared" si="15"/>
        <v>W9646060</v>
      </c>
      <c r="B180" s="102">
        <v>46060</v>
      </c>
      <c r="C180" s="135">
        <f>IF(BS_CONTROLE[[#This Row],[DATA]]="","",WEEKNUM(BS_CONTROLE[[#This Row],[DATA]]))</f>
        <v>6</v>
      </c>
      <c r="D180" s="104" t="s">
        <v>766</v>
      </c>
      <c r="E180" s="157">
        <v>174</v>
      </c>
      <c r="F180" s="126" t="s">
        <v>767</v>
      </c>
      <c r="G180" s="142" t="str">
        <f>IF(D180="","*",VLOOKUP(F180,BS_ATIVIDADE[],3,FALSE))</f>
        <v>MODERNIZAÇÃO</v>
      </c>
      <c r="H180" s="106" t="s">
        <v>816</v>
      </c>
      <c r="I180" s="106" t="s">
        <v>816</v>
      </c>
      <c r="J180" s="105">
        <v>48</v>
      </c>
      <c r="K180" s="105">
        <v>150.6</v>
      </c>
      <c r="L180" s="105" t="s">
        <v>679</v>
      </c>
      <c r="M180" s="127" t="str" cm="1">
        <f t="array" ref="M1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180" s="127" t="str" cm="1">
        <f t="array" ref="N1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ZRB1501</v>
      </c>
      <c r="O180" s="106">
        <v>0.3125</v>
      </c>
      <c r="P180" s="106">
        <v>6.9444444444444447E-4</v>
      </c>
      <c r="Q180" s="105">
        <v>1</v>
      </c>
      <c r="R180" s="10" t="str">
        <f>IFERROR(_xlfn.XLOOKUP(F180, BS_ATIVIDADE[ATIVIDADE],BS_ATIVIDADE[UNIDADE] ), "*")</f>
        <v>Nº DE DORMENTES</v>
      </c>
      <c r="S180" s="128" t="str" cm="1">
        <f t="array" ref="S1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0" s="128" t="str" cm="1">
        <f t="array" ref="T1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80" s="11" t="str" cm="1">
        <f t="array" ref="U1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80" s="105" t="s">
        <v>768</v>
      </c>
      <c r="W180" s="151" t="s">
        <v>991</v>
      </c>
      <c r="X180" s="104" t="s">
        <v>416</v>
      </c>
      <c r="Y180" s="129" t="s">
        <v>415</v>
      </c>
      <c r="Z180" s="104"/>
      <c r="AA180" s="105">
        <v>1</v>
      </c>
      <c r="AB180" s="103" t="s">
        <v>412</v>
      </c>
      <c r="AC180" s="126" t="s">
        <v>679</v>
      </c>
      <c r="AD180" s="107">
        <v>0.29166666666666669</v>
      </c>
      <c r="AE180" s="105" t="s">
        <v>679</v>
      </c>
      <c r="AF180" s="107" t="s">
        <v>679</v>
      </c>
      <c r="AG180" s="107" t="s">
        <v>679</v>
      </c>
      <c r="AH180" s="15"/>
      <c r="AI180" s="126" t="str">
        <f>IF(BS_CONTROLE[[#This Row],[Atividade]]=0, "-", BS_CONTROLE[[#This Row],[Atividade]])</f>
        <v>MODERNIZAÇÃO - DORMENTE - DESCARGA</v>
      </c>
      <c r="AJ180" s="9" t="str">
        <f>IF(BS_CONTROLE[[#This Row],[Atividade]]=0, "-", BS_CONTROLE[[#This Row],[Atividade]])</f>
        <v>MODERNIZAÇÃO - DORMENTE - DESCARGA</v>
      </c>
      <c r="AK180" s="31" t="str">
        <f>BS_CONTROLE[[#This Row],[Local - Partida]]</f>
        <v>ZEM-1</v>
      </c>
      <c r="AL180" s="31" t="str">
        <f>BS_CONTROLE[[#This Row],[Local - Encerramento]]</f>
        <v>ZEM-1</v>
      </c>
      <c r="AM180" s="105" t="str">
        <f>IF(BS_CONTROLE[[#This Row],[Entre - Estações]]=0, "-", BS_CONTROLE[[#This Row],[Entre - Estações]])</f>
        <v>ZEJ-ZRB</v>
      </c>
      <c r="AN180" s="105" t="str">
        <f>IF(BS_CONTROLE[[#This Row],[SB]]=0, "-", BS_CONTROLE[[#This Row],[SB]])</f>
        <v>ZRB1501</v>
      </c>
      <c r="AO180" s="105">
        <f>IF(BS_CONTROLE[[#This Row],[SUB]]=0, "-", BS_CONTROLE[[#This Row],[SUB]])</f>
        <v>48</v>
      </c>
      <c r="AP180" s="105">
        <f>BS_CONTROLE[[#This Row],[KM - Inicio]]</f>
        <v>150.6</v>
      </c>
      <c r="AQ180" s="105">
        <f>BS_CONTROLE[[#This Row],[KM - Inicio]]</f>
        <v>150.6</v>
      </c>
      <c r="AR180" s="108">
        <v>0.30763888888888891</v>
      </c>
      <c r="AS180" s="108">
        <v>0.38541666666666669</v>
      </c>
      <c r="AT180" s="108">
        <v>0.38611111111111113</v>
      </c>
      <c r="AU180" s="136"/>
      <c r="AV180" s="136"/>
      <c r="AW180" s="14"/>
      <c r="AX180" s="14"/>
      <c r="AY180" s="162">
        <f t="shared" si="14"/>
        <v>6.9444444444444198E-4</v>
      </c>
      <c r="AZ180" s="153"/>
      <c r="BA180" s="109">
        <v>2200</v>
      </c>
      <c r="BB180" s="10" t="str">
        <f>IFERROR(_xlfn.XLOOKUP(AI180, BS_ATIVIDADE[ATIVIDADE],BS_ATIVIDADE[UNIDADE] ), "*")</f>
        <v>Nº DE DORMENTES</v>
      </c>
      <c r="BC180" s="13" t="str" cm="1">
        <f t="array" ref="BC1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0" s="13" t="str" cm="1">
        <f t="array" ref="BD1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80" s="11" t="str" cm="1">
        <f t="array" ref="BE1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80" s="150"/>
      <c r="BG180" s="16"/>
      <c r="BH180" s="17">
        <v>2</v>
      </c>
      <c r="BI180" s="17"/>
      <c r="BJ180" s="17" t="s">
        <v>992</v>
      </c>
      <c r="BK180" s="18" t="s">
        <v>993</v>
      </c>
      <c r="BL180" s="16"/>
      <c r="BM180" s="130" t="s">
        <v>445</v>
      </c>
      <c r="BN180" s="130" t="s">
        <v>445</v>
      </c>
      <c r="BO180" s="130" t="s">
        <v>445</v>
      </c>
      <c r="BP180" s="18" t="s">
        <v>679</v>
      </c>
      <c r="BQ180" s="12" t="str">
        <f t="shared" si="16"/>
        <v>Intervalo</v>
      </c>
      <c r="BR180" s="19">
        <f t="shared" si="17"/>
        <v>0.99999999999999645</v>
      </c>
      <c r="BS180" s="19">
        <f t="shared" si="18"/>
        <v>2200</v>
      </c>
      <c r="BT180" s="188" t="str">
        <f t="shared" si="19"/>
        <v>OKOK</v>
      </c>
    </row>
    <row r="181" spans="1:72" hidden="1">
      <c r="A181" s="47" t="str">
        <f t="shared" si="15"/>
        <v>CAIQUE (TMA-677)46060</v>
      </c>
      <c r="B181" s="102">
        <v>46060</v>
      </c>
      <c r="C181" s="135">
        <f>IF(BS_CONTROLE[[#This Row],[DATA]]="","",WEEKNUM(BS_CONTROLE[[#This Row],[DATA]]))</f>
        <v>6</v>
      </c>
      <c r="D181" s="104" t="s">
        <v>779</v>
      </c>
      <c r="E181" s="157"/>
      <c r="F181" s="126" t="s">
        <v>758</v>
      </c>
      <c r="G181" s="142" t="str">
        <f>IF(D181="","*",VLOOKUP(F181,BS_ATIVIDADE[],3,FALSE))</f>
        <v>MODERNIZAÇÃO</v>
      </c>
      <c r="H181" s="106" t="s">
        <v>679</v>
      </c>
      <c r="I181" s="106" t="s">
        <v>679</v>
      </c>
      <c r="J181" s="105">
        <v>48</v>
      </c>
      <c r="K181" s="105">
        <v>150.827</v>
      </c>
      <c r="L181" s="105" t="s">
        <v>679</v>
      </c>
      <c r="M181" s="127" t="str" cm="1">
        <f t="array" ref="M1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181" s="127" t="str" cm="1">
        <f t="array" ref="N1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ZRB1501</v>
      </c>
      <c r="O181" s="106">
        <v>0.33333333333333331</v>
      </c>
      <c r="P181" s="106">
        <v>6.9444444444444447E-4</v>
      </c>
      <c r="Q181" s="105">
        <v>1</v>
      </c>
      <c r="R181" s="10" t="str">
        <f>IFERROR(_xlfn.XLOOKUP(F181, BS_ATIVIDADE[ATIVIDADE],BS_ATIVIDADE[UNIDADE] ), "*")</f>
        <v>Nº DE SOLDA</v>
      </c>
      <c r="S181" s="128" t="str" cm="1">
        <f t="array" ref="S1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1" s="128" t="str" cm="1">
        <f t="array" ref="T1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81" s="11" t="str" cm="1">
        <f t="array" ref="U1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81" s="105" t="s">
        <v>768</v>
      </c>
      <c r="W181" s="151" t="s">
        <v>700</v>
      </c>
      <c r="X181" s="104" t="s">
        <v>416</v>
      </c>
      <c r="Y181" s="129" t="s">
        <v>415</v>
      </c>
      <c r="Z181" s="104"/>
      <c r="AA181" s="105" t="s">
        <v>679</v>
      </c>
      <c r="AB181" s="103"/>
      <c r="AC181" s="126" t="s">
        <v>679</v>
      </c>
      <c r="AD181" s="107" t="s">
        <v>679</v>
      </c>
      <c r="AE181" s="107" t="s">
        <v>679</v>
      </c>
      <c r="AF181" s="107" t="s">
        <v>679</v>
      </c>
      <c r="AG181" s="107" t="s">
        <v>679</v>
      </c>
      <c r="AH181" s="15"/>
      <c r="AI181" s="126" t="str">
        <f>IF(BS_CONTROLE[[#This Row],[Atividade]]=0, "-", BS_CONTROLE[[#This Row],[Atividade]])</f>
        <v>MODERNIZAÇÃO - SOLDA</v>
      </c>
      <c r="AJ181" s="9" t="str">
        <f>IF(BS_CONTROLE[[#This Row],[Atividade]]=0, "-", BS_CONTROLE[[#This Row],[Atividade]])</f>
        <v>MODERNIZAÇÃO - SOLDA</v>
      </c>
      <c r="AK181" s="31" t="str">
        <f>BS_CONTROLE[[#This Row],[Local - Partida]]</f>
        <v>-</v>
      </c>
      <c r="AL181" s="31" t="str">
        <f>BS_CONTROLE[[#This Row],[Local - Encerramento]]</f>
        <v>-</v>
      </c>
      <c r="AM181" s="105" t="str">
        <f>IF(BS_CONTROLE[[#This Row],[Entre - Estações]]=0, "-", BS_CONTROLE[[#This Row],[Entre - Estações]])</f>
        <v>ZEJ-ZRB</v>
      </c>
      <c r="AN181" s="105" t="str">
        <f>IF(BS_CONTROLE[[#This Row],[SB]]=0, "-", BS_CONTROLE[[#This Row],[SB]])</f>
        <v>ZRB1501</v>
      </c>
      <c r="AO181" s="105">
        <f>IF(BS_CONTROLE[[#This Row],[SUB]]=0, "-", BS_CONTROLE[[#This Row],[SUB]])</f>
        <v>48</v>
      </c>
      <c r="AP181" s="105">
        <f>BS_CONTROLE[[#This Row],[KM - Inicio]]</f>
        <v>150.827</v>
      </c>
      <c r="AQ181" s="105">
        <f>BS_CONTROLE[[#This Row],[KM - Inicio]]</f>
        <v>150.827</v>
      </c>
      <c r="AR181" s="108" t="s">
        <v>679</v>
      </c>
      <c r="AS181" s="108">
        <v>0.38541666666666669</v>
      </c>
      <c r="AT181" s="108">
        <v>0.38611111111111113</v>
      </c>
      <c r="AU181" s="136"/>
      <c r="AV181" s="136"/>
      <c r="AW181" s="14"/>
      <c r="AX181" s="14"/>
      <c r="AY181" s="162">
        <f t="shared" si="14"/>
        <v>6.9444444444444198E-4</v>
      </c>
      <c r="AZ181" s="153"/>
      <c r="BA181" s="109">
        <v>2</v>
      </c>
      <c r="BB181" s="10" t="str">
        <f>IFERROR(_xlfn.XLOOKUP(AI181, BS_ATIVIDADE[ATIVIDADE],BS_ATIVIDADE[UNIDADE] ), "*")</f>
        <v>Nº DE SOLDA</v>
      </c>
      <c r="BC181" s="13" t="str" cm="1">
        <f t="array" ref="BC1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1" s="13" t="str" cm="1">
        <f t="array" ref="BD1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81" s="11" t="str" cm="1">
        <f t="array" ref="BE1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81" s="150"/>
      <c r="BG181" s="16"/>
      <c r="BH181" s="17">
        <v>2</v>
      </c>
      <c r="BI181" s="17"/>
      <c r="BJ181" s="17" t="s">
        <v>994</v>
      </c>
      <c r="BK181" s="18" t="s">
        <v>995</v>
      </c>
      <c r="BL181" s="16"/>
      <c r="BM181" s="130" t="s">
        <v>445</v>
      </c>
      <c r="BN181" s="130" t="s">
        <v>445</v>
      </c>
      <c r="BO181" s="130" t="s">
        <v>445</v>
      </c>
      <c r="BP181" s="18" t="s">
        <v>679</v>
      </c>
      <c r="BQ181" s="12" t="str">
        <f t="shared" si="16"/>
        <v>Intervalo</v>
      </c>
      <c r="BR181" s="19">
        <f t="shared" si="17"/>
        <v>0.99999999999999645</v>
      </c>
      <c r="BS181" s="19">
        <f t="shared" si="18"/>
        <v>2</v>
      </c>
      <c r="BT181" s="188" t="str">
        <f t="shared" si="19"/>
        <v>OKOK</v>
      </c>
    </row>
    <row r="182" spans="1:72" hidden="1">
      <c r="A182" s="47" t="str">
        <f t="shared" si="15"/>
        <v>WALTER (TP-810)46060</v>
      </c>
      <c r="B182" s="102">
        <v>46060</v>
      </c>
      <c r="C182" s="135">
        <f>IF(BS_CONTROLE[[#This Row],[DATA]]="","",WEEKNUM(BS_CONTROLE[[#This Row],[DATA]]))</f>
        <v>6</v>
      </c>
      <c r="D182" s="104" t="s">
        <v>812</v>
      </c>
      <c r="E182" s="157">
        <v>176</v>
      </c>
      <c r="F182" s="126" t="s">
        <v>758</v>
      </c>
      <c r="G182" s="142" t="str">
        <f>IF(D182="","*",VLOOKUP(F182,BS_ATIVIDADE[],3,FALSE))</f>
        <v>MODERNIZAÇÃO</v>
      </c>
      <c r="H182" s="106" t="s">
        <v>679</v>
      </c>
      <c r="I182" s="106" t="s">
        <v>679</v>
      </c>
      <c r="J182" s="105">
        <v>48</v>
      </c>
      <c r="K182" s="105">
        <v>150.92500000000001</v>
      </c>
      <c r="L182" s="105" t="s">
        <v>679</v>
      </c>
      <c r="M182" s="127" t="str" cm="1">
        <f t="array" ref="M1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182" s="127" t="str" cm="1">
        <f t="array" ref="N1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ZRB1501</v>
      </c>
      <c r="O182" s="106">
        <v>0.33333333333333331</v>
      </c>
      <c r="P182" s="106">
        <v>6.9444444444444447E-4</v>
      </c>
      <c r="Q182" s="105">
        <v>1</v>
      </c>
      <c r="R182" s="10" t="str">
        <f>IFERROR(_xlfn.XLOOKUP(F182, BS_ATIVIDADE[ATIVIDADE],BS_ATIVIDADE[UNIDADE] ), "*")</f>
        <v>Nº DE SOLDA</v>
      </c>
      <c r="S182" s="128" t="str" cm="1">
        <f t="array" ref="S1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2" s="128" t="str" cm="1">
        <f t="array" ref="T1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82" s="11" t="str" cm="1">
        <f t="array" ref="U1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182" s="105" t="s">
        <v>768</v>
      </c>
      <c r="W182" s="151" t="s">
        <v>700</v>
      </c>
      <c r="X182" s="104" t="s">
        <v>416</v>
      </c>
      <c r="Y182" s="129" t="s">
        <v>415</v>
      </c>
      <c r="Z182" s="104"/>
      <c r="AA182" s="105" t="s">
        <v>679</v>
      </c>
      <c r="AB182" s="103"/>
      <c r="AC182" s="126" t="s">
        <v>679</v>
      </c>
      <c r="AD182" s="107" t="s">
        <v>679</v>
      </c>
      <c r="AE182" s="107" t="s">
        <v>679</v>
      </c>
      <c r="AF182" s="105"/>
      <c r="AG182" s="105"/>
      <c r="AH182" s="15"/>
      <c r="AI182" s="126" t="str">
        <f>IF(BS_CONTROLE[[#This Row],[Atividade]]=0, "-", BS_CONTROLE[[#This Row],[Atividade]])</f>
        <v>MODERNIZAÇÃO - SOLDA</v>
      </c>
      <c r="AJ182" s="9" t="str">
        <f>IF(BS_CONTROLE[[#This Row],[Atividade]]=0, "-", BS_CONTROLE[[#This Row],[Atividade]])</f>
        <v>MODERNIZAÇÃO - SOLDA</v>
      </c>
      <c r="AK182" s="31" t="str">
        <f>BS_CONTROLE[[#This Row],[Local - Partida]]</f>
        <v>-</v>
      </c>
      <c r="AL182" s="31" t="str">
        <f>BS_CONTROLE[[#This Row],[Local - Encerramento]]</f>
        <v>-</v>
      </c>
      <c r="AM182" s="105" t="str">
        <f>IF(BS_CONTROLE[[#This Row],[Entre - Estações]]=0, "-", BS_CONTROLE[[#This Row],[Entre - Estações]])</f>
        <v>ZEJ-ZRB</v>
      </c>
      <c r="AN182" s="105" t="str">
        <f>IF(BS_CONTROLE[[#This Row],[SB]]=0, "-", BS_CONTROLE[[#This Row],[SB]])</f>
        <v>ZRB1501</v>
      </c>
      <c r="AO182" s="105">
        <f>IF(BS_CONTROLE[[#This Row],[SUB]]=0, "-", BS_CONTROLE[[#This Row],[SUB]])</f>
        <v>48</v>
      </c>
      <c r="AP182" s="105">
        <f>BS_CONTROLE[[#This Row],[KM - Inicio]]</f>
        <v>150.92500000000001</v>
      </c>
      <c r="AQ182" s="105">
        <f>BS_CONTROLE[[#This Row],[KM - Inicio]]</f>
        <v>150.92500000000001</v>
      </c>
      <c r="AR182" s="108" t="s">
        <v>679</v>
      </c>
      <c r="AS182" s="108">
        <v>0.38541666666666669</v>
      </c>
      <c r="AT182" s="108">
        <v>0.38611111111111113</v>
      </c>
      <c r="AU182" s="136"/>
      <c r="AV182" s="136"/>
      <c r="AW182" s="14"/>
      <c r="AX182" s="14"/>
      <c r="AY182" s="162">
        <f t="shared" si="14"/>
        <v>6.9444444444444198E-4</v>
      </c>
      <c r="AZ182" s="153"/>
      <c r="BA182" s="109">
        <v>2</v>
      </c>
      <c r="BB182" s="10" t="str">
        <f>IFERROR(_xlfn.XLOOKUP(AI182, BS_ATIVIDADE[ATIVIDADE],BS_ATIVIDADE[UNIDADE] ), "*")</f>
        <v>Nº DE SOLDA</v>
      </c>
      <c r="BC182" s="13" t="str" cm="1">
        <f t="array" ref="BC1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2" s="13" t="str" cm="1">
        <f t="array" ref="BD1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82" s="11" t="str" cm="1">
        <f t="array" ref="BE1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182" s="150"/>
      <c r="BG182" s="16"/>
      <c r="BH182" s="17">
        <v>2</v>
      </c>
      <c r="BI182" s="17"/>
      <c r="BJ182" s="17" t="s">
        <v>994</v>
      </c>
      <c r="BK182" s="18" t="s">
        <v>995</v>
      </c>
      <c r="BL182" s="16"/>
      <c r="BM182" s="130" t="s">
        <v>445</v>
      </c>
      <c r="BN182" s="130" t="s">
        <v>445</v>
      </c>
      <c r="BO182" s="130" t="s">
        <v>445</v>
      </c>
      <c r="BP182" s="18" t="s">
        <v>679</v>
      </c>
      <c r="BQ182" s="12" t="str">
        <f t="shared" si="16"/>
        <v>Intervalo</v>
      </c>
      <c r="BR182" s="19">
        <f t="shared" si="17"/>
        <v>0.99999999999999645</v>
      </c>
      <c r="BS182" s="19">
        <f t="shared" si="18"/>
        <v>2</v>
      </c>
      <c r="BT182" s="188" t="str">
        <f t="shared" si="19"/>
        <v>OKOK</v>
      </c>
    </row>
    <row r="183" spans="1:72" hidden="1">
      <c r="A183" s="47" t="str">
        <f t="shared" si="15"/>
        <v/>
      </c>
      <c r="B183" s="102"/>
      <c r="C183" s="135" t="str">
        <f>IF(BS_CONTROLE[[#This Row],[DATA]]="","",WEEKNUM(BS_CONTROLE[[#This Row],[DATA]]))</f>
        <v/>
      </c>
      <c r="D183" s="104"/>
      <c r="E183" s="157">
        <v>177</v>
      </c>
      <c r="F183" s="126"/>
      <c r="G183" s="142" t="str">
        <f>IF(D183="","*",VLOOKUP(F183,BS_ATIVIDADE[],3,FALSE))</f>
        <v>*</v>
      </c>
      <c r="H183" s="106"/>
      <c r="I183" s="106"/>
      <c r="J183" s="105"/>
      <c r="K183" s="105"/>
      <c r="L183" s="105"/>
      <c r="M183" s="127" t="str" cm="1">
        <f t="array" ref="M1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3" s="127" t="str" cm="1">
        <f t="array" ref="N1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3" s="106"/>
      <c r="P183" s="106"/>
      <c r="Q183" s="105"/>
      <c r="R183" s="10" t="str">
        <f>IFERROR(_xlfn.XLOOKUP(F183, BS_ATIVIDADE[ATIVIDADE],BS_ATIVIDADE[UNIDADE] ), "*")</f>
        <v>*</v>
      </c>
      <c r="S183" s="128" t="str" cm="1">
        <f t="array" ref="S1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3" s="128" t="str" cm="1">
        <f t="array" ref="T1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3" s="11" t="str" cm="1">
        <f t="array" ref="U1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83" s="105"/>
      <c r="W183" s="151"/>
      <c r="X183" s="104"/>
      <c r="Y183" s="129"/>
      <c r="Z183" s="104"/>
      <c r="AA183" s="105"/>
      <c r="AB183" s="103"/>
      <c r="AC183" s="152"/>
      <c r="AD183" s="107"/>
      <c r="AE183" s="105"/>
      <c r="AF183" s="105"/>
      <c r="AG183" s="105"/>
      <c r="AH183" s="15"/>
      <c r="AI183" s="126" t="str">
        <f>IF(BS_CONTROLE[[#This Row],[Atividade]]=0, "-", BS_CONTROLE[[#This Row],[Atividade]])</f>
        <v>-</v>
      </c>
      <c r="AJ183" s="9" t="str">
        <f>IF(BS_CONTROLE[[#This Row],[Atividade]]=0, "-", BS_CONTROLE[[#This Row],[Atividade]])</f>
        <v>-</v>
      </c>
      <c r="AK183" s="31">
        <f>BS_CONTROLE[[#This Row],[Local - Partida]]</f>
        <v>0</v>
      </c>
      <c r="AL183" s="31">
        <f>BS_CONTROLE[[#This Row],[Local - Encerramento]]</f>
        <v>0</v>
      </c>
      <c r="AM183" s="105" t="str">
        <f>IF(BS_CONTROLE[[#This Row],[Entre - Estações]]=0, "-", BS_CONTROLE[[#This Row],[Entre - Estações]])</f>
        <v>-</v>
      </c>
      <c r="AN183" s="105" t="str">
        <f>IF(BS_CONTROLE[[#This Row],[SB]]=0, "-", BS_CONTROLE[[#This Row],[SB]])</f>
        <v>-</v>
      </c>
      <c r="AO183" s="105" t="str">
        <f>IF(BS_CONTROLE[[#This Row],[SUB]]=0, "-", BS_CONTROLE[[#This Row],[SUB]])</f>
        <v>-</v>
      </c>
      <c r="AP183" s="105">
        <f>BS_CONTROLE[[#This Row],[KM - Inicio]]</f>
        <v>0</v>
      </c>
      <c r="AQ183" s="105">
        <f>BS_CONTROLE[[#This Row],[KM - Inicio]]</f>
        <v>0</v>
      </c>
      <c r="AR183" s="108"/>
      <c r="AS183" s="108"/>
      <c r="AT183" s="108"/>
      <c r="AU183" s="136"/>
      <c r="AV183" s="136"/>
      <c r="AW183" s="14"/>
      <c r="AX183" s="14"/>
      <c r="AY183" s="162" t="str">
        <f t="shared" si="14"/>
        <v>*</v>
      </c>
      <c r="AZ183" s="153"/>
      <c r="BA183" s="109"/>
      <c r="BB183" s="10" t="str">
        <f>IFERROR(_xlfn.XLOOKUP(AI183, BS_ATIVIDADE[ATIVIDADE],BS_ATIVIDADE[UNIDADE] ), "*")</f>
        <v>*</v>
      </c>
      <c r="BC183" s="13" t="str" cm="1">
        <f t="array" ref="BC1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83" s="13" t="str" cm="1">
        <f t="array" ref="BD1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83" s="11" t="str" cm="1">
        <f t="array" ref="BE1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83" s="150"/>
      <c r="BG183" s="16"/>
      <c r="BH183" s="17"/>
      <c r="BI183" s="17"/>
      <c r="BJ183" s="17"/>
      <c r="BK183" s="18"/>
      <c r="BL183" s="16"/>
      <c r="BM183" s="130"/>
      <c r="BN183" s="130"/>
      <c r="BO183" s="130"/>
      <c r="BP183" s="18"/>
      <c r="BQ183" s="12" t="str">
        <f t="shared" si="16"/>
        <v>Aderente</v>
      </c>
      <c r="BR183" s="19" t="str">
        <f t="shared" si="17"/>
        <v>*</v>
      </c>
      <c r="BS183" s="19" t="str">
        <f t="shared" si="18"/>
        <v>*</v>
      </c>
      <c r="BT183" s="188" t="str">
        <f t="shared" si="19"/>
        <v/>
      </c>
    </row>
    <row r="184" spans="1:72" hidden="1">
      <c r="A184" s="47" t="str">
        <f t="shared" si="15"/>
        <v>W6146060</v>
      </c>
      <c r="B184" s="102">
        <v>46060</v>
      </c>
      <c r="C184" s="135">
        <f>IF(BS_CONTROLE[[#This Row],[DATA]]="","",WEEKNUM(BS_CONTROLE[[#This Row],[DATA]]))</f>
        <v>6</v>
      </c>
      <c r="D184" s="104" t="s">
        <v>772</v>
      </c>
      <c r="E184" s="157">
        <v>178</v>
      </c>
      <c r="F184" s="126" t="s">
        <v>678</v>
      </c>
      <c r="G184" s="142" t="str">
        <f>IF(D184="","*",VLOOKUP(F184,BS_ATIVIDADE[],3,FALSE))</f>
        <v>OUTROS</v>
      </c>
      <c r="H184" s="106" t="s">
        <v>306</v>
      </c>
      <c r="I184" s="106" t="s">
        <v>306</v>
      </c>
      <c r="J184" s="105">
        <v>92</v>
      </c>
      <c r="K184" s="105">
        <v>83.7</v>
      </c>
      <c r="L184" s="105" t="s">
        <v>679</v>
      </c>
      <c r="M184" s="105" t="str" cm="1">
        <f t="array" ref="M1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184" s="150" t="str" cm="1">
        <f t="array" ref="N1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184" s="106">
        <v>0.33333333333333331</v>
      </c>
      <c r="P184" s="106">
        <v>4.1666666666666664E-2</v>
      </c>
      <c r="Q184" s="170">
        <v>1</v>
      </c>
      <c r="R184" s="10" t="str">
        <f>IFERROR(_xlfn.XLOOKUP(F184, BS_ATIVIDADE[ATIVIDADE],BS_ATIVIDADE[UNIDADE] ), "*")</f>
        <v>BINÁRIO</v>
      </c>
      <c r="S184" s="128" t="str" cm="1">
        <f t="array" ref="S1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4" s="128" t="str" cm="1">
        <f t="array" ref="T1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84" s="11" t="str" cm="1">
        <f t="array" ref="U1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84" s="151" t="s">
        <v>773</v>
      </c>
      <c r="W184" s="151" t="s">
        <v>774</v>
      </c>
      <c r="X184" s="104" t="s">
        <v>416</v>
      </c>
      <c r="Y184" s="129" t="s">
        <v>415</v>
      </c>
      <c r="Z184" s="104"/>
      <c r="AA184" s="105">
        <v>1</v>
      </c>
      <c r="AB184" s="103" t="s">
        <v>412</v>
      </c>
      <c r="AC184" s="126" t="s">
        <v>679</v>
      </c>
      <c r="AD184" s="107">
        <v>0.3125</v>
      </c>
      <c r="AE184" s="105">
        <v>7663</v>
      </c>
      <c r="AF184" s="107" t="s">
        <v>679</v>
      </c>
      <c r="AG184" s="107" t="s">
        <v>679</v>
      </c>
      <c r="AH184" s="15"/>
      <c r="AI184" s="126" t="str">
        <f>IF(BS_CONTROLE[[#This Row],[Atividade]]=0, "-", BS_CONTROLE[[#This Row],[Atividade]])</f>
        <v>DESLOCAMENTO</v>
      </c>
      <c r="AJ184" s="9" t="str">
        <f>IF(BS_CONTROLE[[#This Row],[Atividade]]=0, "-", BS_CONTROLE[[#This Row],[Atividade]])</f>
        <v>DESLOCAMENTO</v>
      </c>
      <c r="AK184" s="31" t="str">
        <f>BS_CONTROLE[[#This Row],[Local - Partida]]</f>
        <v>K67ZEV2</v>
      </c>
      <c r="AL184" s="31" t="str">
        <f>BS_CONTROLE[[#This Row],[Local - Encerramento]]</f>
        <v>K67ZEV2</v>
      </c>
      <c r="AM184" s="105" t="str">
        <f>IF(BS_CONTROLE[[#This Row],[Entre - Estações]]=0, "-", BS_CONTROLE[[#This Row],[Entre - Estações]])</f>
        <v>ZXW-ZGP</v>
      </c>
      <c r="AN184" s="105" t="str">
        <f>IF(BS_CONTROLE[[#This Row],[SB]]=0, "-", BS_CONTROLE[[#This Row],[SB]])</f>
        <v>K84ZXW2</v>
      </c>
      <c r="AO184" s="105">
        <f>IF(BS_CONTROLE[[#This Row],[SUB]]=0, "-", BS_CONTROLE[[#This Row],[SUB]])</f>
        <v>92</v>
      </c>
      <c r="AP184" s="105">
        <f>BS_CONTROLE[[#This Row],[KM - Inicio]]</f>
        <v>83.7</v>
      </c>
      <c r="AQ184" s="105">
        <f>BS_CONTROLE[[#This Row],[KM - Inicio]]</f>
        <v>83.7</v>
      </c>
      <c r="AR184" s="108">
        <v>0.33888888888888891</v>
      </c>
      <c r="AS184" s="108">
        <v>0.38263888888888886</v>
      </c>
      <c r="AT184" s="108">
        <v>0.42430555555555555</v>
      </c>
      <c r="AU184" s="136"/>
      <c r="AV184" s="136"/>
      <c r="AW184" s="14"/>
      <c r="AX184" s="14"/>
      <c r="AY184" s="162">
        <f t="shared" si="14"/>
        <v>4.1666666666666685E-2</v>
      </c>
      <c r="AZ184" s="153"/>
      <c r="BA184" s="109">
        <v>1</v>
      </c>
      <c r="BB184" s="10" t="str">
        <f>IFERROR(_xlfn.XLOOKUP(AI184, BS_ATIVIDADE[ATIVIDADE],BS_ATIVIDADE[UNIDADE] ), "*")</f>
        <v>BINÁRIO</v>
      </c>
      <c r="BC184" s="13" t="str" cm="1">
        <f t="array" ref="BC1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4" s="13" t="str" cm="1">
        <f t="array" ref="BD1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84" s="11" t="str" cm="1">
        <f t="array" ref="BE1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84" s="150"/>
      <c r="BG184" s="16"/>
      <c r="BH184" s="17">
        <v>2</v>
      </c>
      <c r="BI184" s="17"/>
      <c r="BJ184" s="17" t="s">
        <v>996</v>
      </c>
      <c r="BK184" s="18" t="s">
        <v>997</v>
      </c>
      <c r="BL184" s="16"/>
      <c r="BM184" s="130" t="s">
        <v>445</v>
      </c>
      <c r="BN184" s="130" t="s">
        <v>445</v>
      </c>
      <c r="BO184" s="130" t="s">
        <v>445</v>
      </c>
      <c r="BP184" s="18" t="s">
        <v>679</v>
      </c>
      <c r="BQ184" s="12" t="str">
        <f t="shared" si="16"/>
        <v>Aderente</v>
      </c>
      <c r="BR184" s="19">
        <f t="shared" si="17"/>
        <v>1.0000000000000004</v>
      </c>
      <c r="BS184" s="19">
        <f t="shared" si="18"/>
        <v>1</v>
      </c>
      <c r="BT184" s="188" t="str">
        <f t="shared" si="19"/>
        <v>OKOK</v>
      </c>
    </row>
    <row r="185" spans="1:72" hidden="1">
      <c r="A185" s="47" t="str">
        <f t="shared" si="15"/>
        <v>V8546060</v>
      </c>
      <c r="B185" s="102">
        <v>46060</v>
      </c>
      <c r="C185" s="135">
        <f>IF(BS_CONTROLE[[#This Row],[DATA]]="","",WEEKNUM(BS_CONTROLE[[#This Row],[DATA]]))</f>
        <v>6</v>
      </c>
      <c r="D185" s="104" t="s">
        <v>690</v>
      </c>
      <c r="E185" s="157">
        <v>180</v>
      </c>
      <c r="F185" s="126" t="s">
        <v>678</v>
      </c>
      <c r="G185" s="142" t="str">
        <f>IF(D185="","*",VLOOKUP(F185,BS_ATIVIDADE[],3,FALSE))</f>
        <v>OUTROS</v>
      </c>
      <c r="H185" s="106" t="s">
        <v>830</v>
      </c>
      <c r="I185" s="106" t="s">
        <v>71</v>
      </c>
      <c r="J185" s="105">
        <v>54</v>
      </c>
      <c r="K185" s="105">
        <v>106</v>
      </c>
      <c r="L185" s="105" t="s">
        <v>679</v>
      </c>
      <c r="M185" s="105" t="s">
        <v>832</v>
      </c>
      <c r="N185" s="150" t="s">
        <v>833</v>
      </c>
      <c r="O185" s="106">
        <v>0.33333333333333331</v>
      </c>
      <c r="P185" s="106">
        <v>4.1666666666666664E-2</v>
      </c>
      <c r="Q185" s="170">
        <v>1</v>
      </c>
      <c r="R185" s="10" t="str">
        <f>IFERROR(_xlfn.XLOOKUP(F185, BS_ATIVIDADE[ATIVIDADE],BS_ATIVIDADE[UNIDADE] ), "*")</f>
        <v>BINÁRIO</v>
      </c>
      <c r="S185" s="128" t="str" cm="1">
        <f t="array" ref="S1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5" s="128" t="str" cm="1">
        <f t="array" ref="T1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85" s="11" t="str" cm="1">
        <f t="array" ref="U1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185" s="151" t="s">
        <v>709</v>
      </c>
      <c r="W185" s="151" t="s">
        <v>683</v>
      </c>
      <c r="X185" s="104" t="s">
        <v>421</v>
      </c>
      <c r="Y185" s="129" t="s">
        <v>424</v>
      </c>
      <c r="Z185" s="104"/>
      <c r="AA185" s="105">
        <v>1</v>
      </c>
      <c r="AB185" s="103" t="s">
        <v>998</v>
      </c>
      <c r="AC185" s="126" t="s">
        <v>679</v>
      </c>
      <c r="AD185" s="107">
        <v>0.3125</v>
      </c>
      <c r="AE185" s="105">
        <v>6235</v>
      </c>
      <c r="AF185" s="107" t="s">
        <v>679</v>
      </c>
      <c r="AG185" s="107" t="s">
        <v>679</v>
      </c>
      <c r="AH185" s="15"/>
      <c r="AI185" s="126" t="str">
        <f>IF(BS_CONTROLE[[#This Row],[Atividade]]=0, "-", BS_CONTROLE[[#This Row],[Atividade]])</f>
        <v>DESLOCAMENTO</v>
      </c>
      <c r="AJ185" s="9" t="str">
        <f>IF(BS_CONTROLE[[#This Row],[Atividade]]=0, "-", BS_CONTROLE[[#This Row],[Atividade]])</f>
        <v>DESLOCAMENTO</v>
      </c>
      <c r="AK185" s="31" t="str">
        <f>BS_CONTROLE[[#This Row],[Local - Partida]]</f>
        <v>ZDRZPT</v>
      </c>
      <c r="AL185" s="31" t="str">
        <f>BS_CONTROLE[[#This Row],[Local - Encerramento]]</f>
        <v>ZEV</v>
      </c>
      <c r="AM185" s="105" t="str">
        <f>IF(BS_CONTROLE[[#This Row],[Entre - Estações]]=0, "-", BS_CONTROLE[[#This Row],[Entre - Estações]])</f>
        <v>ZPT-ZEV</v>
      </c>
      <c r="AN185" s="105" t="str">
        <f>IF(BS_CONTROLE[[#This Row],[SB]]=0, "-", BS_CONTROLE[[#This Row],[SB]])</f>
        <v>ZPTZEV</v>
      </c>
      <c r="AO185" s="105">
        <f>IF(BS_CONTROLE[[#This Row],[SUB]]=0, "-", BS_CONTROLE[[#This Row],[SUB]])</f>
        <v>54</v>
      </c>
      <c r="AP185" s="105">
        <f>BS_CONTROLE[[#This Row],[KM - Inicio]]</f>
        <v>106</v>
      </c>
      <c r="AQ185" s="105">
        <f>BS_CONTROLE[[#This Row],[KM - Inicio]]</f>
        <v>106</v>
      </c>
      <c r="AR185" s="108">
        <v>0.35</v>
      </c>
      <c r="AS185" s="108">
        <v>0.39305555555555555</v>
      </c>
      <c r="AT185" s="108">
        <v>0.43472222222222223</v>
      </c>
      <c r="AU185" s="136"/>
      <c r="AV185" s="136"/>
      <c r="AW185" s="14"/>
      <c r="AX185" s="14"/>
      <c r="AY185" s="162">
        <f t="shared" si="14"/>
        <v>4.1666666666666685E-2</v>
      </c>
      <c r="AZ185" s="153"/>
      <c r="BA185" s="109">
        <v>1</v>
      </c>
      <c r="BB185" s="10" t="str">
        <f>IFERROR(_xlfn.XLOOKUP(AI185, BS_ATIVIDADE[ATIVIDADE],BS_ATIVIDADE[UNIDADE] ), "*")</f>
        <v>BINÁRIO</v>
      </c>
      <c r="BC185" s="13" t="str" cm="1">
        <f t="array" ref="BC1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5" s="13" t="str" cm="1">
        <f t="array" ref="BD1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85" s="11" t="str" cm="1">
        <f t="array" ref="BE1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185" s="150"/>
      <c r="BG185" s="16"/>
      <c r="BH185" s="17">
        <v>2</v>
      </c>
      <c r="BI185" s="17"/>
      <c r="BJ185" s="17" t="s">
        <v>999</v>
      </c>
      <c r="BK185" s="18" t="s">
        <v>997</v>
      </c>
      <c r="BL185" s="16"/>
      <c r="BM185" s="130" t="s">
        <v>445</v>
      </c>
      <c r="BN185" s="130" t="s">
        <v>445</v>
      </c>
      <c r="BO185" s="130" t="s">
        <v>445</v>
      </c>
      <c r="BP185" s="18" t="s">
        <v>679</v>
      </c>
      <c r="BQ185" s="12" t="str">
        <f t="shared" si="16"/>
        <v>Aderente</v>
      </c>
      <c r="BR185" s="19">
        <f t="shared" si="17"/>
        <v>1.0000000000000004</v>
      </c>
      <c r="BS185" s="19">
        <f t="shared" si="18"/>
        <v>1</v>
      </c>
      <c r="BT185" s="188" t="str">
        <f t="shared" si="19"/>
        <v>OKOK</v>
      </c>
    </row>
    <row r="186" spans="1:72" hidden="1">
      <c r="A186" s="47" t="str">
        <f t="shared" si="15"/>
        <v/>
      </c>
      <c r="B186" s="102"/>
      <c r="C186" s="135" t="str">
        <f>IF(BS_CONTROLE[[#This Row],[DATA]]="","",WEEKNUM(BS_CONTROLE[[#This Row],[DATA]]))</f>
        <v/>
      </c>
      <c r="D186" s="104"/>
      <c r="E186" s="157"/>
      <c r="F186" s="126"/>
      <c r="G186" s="142" t="str">
        <f>IF(D186="","*",VLOOKUP(F186,BS_ATIVIDADE[],3,FALSE))</f>
        <v>*</v>
      </c>
      <c r="H186" s="106"/>
      <c r="I186" s="106"/>
      <c r="J186" s="105"/>
      <c r="K186" s="105"/>
      <c r="L186" s="105"/>
      <c r="M186" s="127" t="str" cm="1">
        <f t="array" ref="M1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6" s="127" t="str" cm="1">
        <f t="array" ref="N1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6" s="106"/>
      <c r="P186" s="106"/>
      <c r="Q186" s="105"/>
      <c r="R186" s="10" t="str">
        <f>IFERROR(_xlfn.XLOOKUP(F186, BS_ATIVIDADE[ATIVIDADE],BS_ATIVIDADE[UNIDADE] ), "*")</f>
        <v>*</v>
      </c>
      <c r="S186" s="128" t="str" cm="1">
        <f t="array" ref="S1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6" s="128" t="str" cm="1">
        <f t="array" ref="T1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6" s="11" t="str" cm="1">
        <f t="array" ref="U1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86" s="105"/>
      <c r="W186" s="151"/>
      <c r="X186" s="104"/>
      <c r="Y186" s="129"/>
      <c r="Z186" s="104"/>
      <c r="AA186" s="105"/>
      <c r="AB186" s="103"/>
      <c r="AC186" s="152"/>
      <c r="AD186" s="107"/>
      <c r="AE186" s="105"/>
      <c r="AF186" s="105"/>
      <c r="AG186" s="105"/>
      <c r="AH186" s="15"/>
      <c r="AI186" s="126" t="str">
        <f>IF(BS_CONTROLE[[#This Row],[Atividade]]=0, "-", BS_CONTROLE[[#This Row],[Atividade]])</f>
        <v>-</v>
      </c>
      <c r="AJ186" s="9" t="str">
        <f>IF(BS_CONTROLE[[#This Row],[Atividade]]=0, "-", BS_CONTROLE[[#This Row],[Atividade]])</f>
        <v>-</v>
      </c>
      <c r="AK186" s="31">
        <f>BS_CONTROLE[[#This Row],[Local - Partida]]</f>
        <v>0</v>
      </c>
      <c r="AL186" s="31">
        <f>BS_CONTROLE[[#This Row],[Local - Encerramento]]</f>
        <v>0</v>
      </c>
      <c r="AM186" s="105" t="str">
        <f>IF(BS_CONTROLE[[#This Row],[Entre - Estações]]=0, "-", BS_CONTROLE[[#This Row],[Entre - Estações]])</f>
        <v>-</v>
      </c>
      <c r="AN186" s="105" t="str">
        <f>IF(BS_CONTROLE[[#This Row],[SB]]=0, "-", BS_CONTROLE[[#This Row],[SB]])</f>
        <v>-</v>
      </c>
      <c r="AO186" s="105" t="str">
        <f>IF(BS_CONTROLE[[#This Row],[SUB]]=0, "-", BS_CONTROLE[[#This Row],[SUB]])</f>
        <v>-</v>
      </c>
      <c r="AP186" s="105">
        <f>BS_CONTROLE[[#This Row],[KM - Inicio]]</f>
        <v>0</v>
      </c>
      <c r="AQ186" s="105">
        <f>BS_CONTROLE[[#This Row],[KM - Inicio]]</f>
        <v>0</v>
      </c>
      <c r="AR186" s="108"/>
      <c r="AS186" s="108"/>
      <c r="AT186" s="108"/>
      <c r="AU186" s="136"/>
      <c r="AV186" s="136"/>
      <c r="AW186" s="14"/>
      <c r="AX186" s="14"/>
      <c r="AY186" s="162" t="str">
        <f t="shared" si="14"/>
        <v>*</v>
      </c>
      <c r="AZ186" s="153"/>
      <c r="BA186" s="109"/>
      <c r="BB186" s="10" t="str">
        <f>IFERROR(_xlfn.XLOOKUP(AI186, BS_ATIVIDADE[ATIVIDADE],BS_ATIVIDADE[UNIDADE] ), "*")</f>
        <v>*</v>
      </c>
      <c r="BC186" s="13" t="str" cm="1">
        <f t="array" ref="BC1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86" s="13" t="str" cm="1">
        <f t="array" ref="BD1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86" s="11" t="str" cm="1">
        <f t="array" ref="BE1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86" s="150"/>
      <c r="BG186" s="16"/>
      <c r="BH186" s="17"/>
      <c r="BI186" s="17"/>
      <c r="BJ186" s="17"/>
      <c r="BK186" s="18"/>
      <c r="BL186" s="16"/>
      <c r="BM186" s="130"/>
      <c r="BN186" s="130"/>
      <c r="BO186" s="130"/>
      <c r="BP186" s="18"/>
      <c r="BQ186" s="12" t="str">
        <f t="shared" si="16"/>
        <v>Aderente</v>
      </c>
      <c r="BR186" s="19" t="str">
        <f t="shared" si="17"/>
        <v>*</v>
      </c>
      <c r="BS186" s="19" t="str">
        <f t="shared" si="18"/>
        <v>*</v>
      </c>
      <c r="BT186" s="188" t="str">
        <f t="shared" si="19"/>
        <v/>
      </c>
    </row>
    <row r="187" spans="1:72" hidden="1">
      <c r="A187" s="47" t="str">
        <f t="shared" si="15"/>
        <v>W6246060</v>
      </c>
      <c r="B187" s="102">
        <v>46060</v>
      </c>
      <c r="C187" s="135">
        <f>IF(BS_CONTROLE[[#This Row],[DATA]]="","",WEEKNUM(BS_CONTROLE[[#This Row],[DATA]]))</f>
        <v>6</v>
      </c>
      <c r="D187" s="104" t="s">
        <v>776</v>
      </c>
      <c r="E187" s="157">
        <v>179</v>
      </c>
      <c r="F187" s="126" t="s">
        <v>885</v>
      </c>
      <c r="G187" s="142" t="str">
        <f>IF(D187="","*",VLOOKUP(F187,BS_ATIVIDADE[],3,FALSE))</f>
        <v>PEDRA</v>
      </c>
      <c r="H187" s="106" t="s">
        <v>830</v>
      </c>
      <c r="I187" s="106" t="s">
        <v>830</v>
      </c>
      <c r="J187" s="105">
        <v>53</v>
      </c>
      <c r="K187" s="105">
        <v>109.5</v>
      </c>
      <c r="L187" s="105">
        <v>110.2</v>
      </c>
      <c r="M187" s="127" t="str" cm="1">
        <f t="array" ref="M1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87" s="127" t="str" cm="1">
        <f t="array" ref="N1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87" s="106">
        <v>0.33333333333333331</v>
      </c>
      <c r="P187" s="106">
        <v>4.1666666666666664E-2</v>
      </c>
      <c r="Q187" s="105">
        <v>5</v>
      </c>
      <c r="R187" s="10" t="str">
        <f>IFERROR(_xlfn.XLOOKUP(F187, BS_ATIVIDADE[ATIVIDADE],BS_ATIVIDADE[UNIDADE] ), "*")</f>
        <v>VAGÕES</v>
      </c>
      <c r="S187" s="128" t="str" cm="1">
        <f t="array" ref="S1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7" s="128" t="str" cm="1">
        <f t="array" ref="T1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87" s="11" t="str" cm="1">
        <f t="array" ref="U1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87" s="105" t="s">
        <v>773</v>
      </c>
      <c r="W187" s="151" t="s">
        <v>1000</v>
      </c>
      <c r="X187" s="104" t="s">
        <v>421</v>
      </c>
      <c r="Y187" s="129" t="s">
        <v>424</v>
      </c>
      <c r="Z187" s="104"/>
      <c r="AA187" s="105">
        <v>1</v>
      </c>
      <c r="AB187" s="103" t="s">
        <v>412</v>
      </c>
      <c r="AC187" s="126" t="s">
        <v>679</v>
      </c>
      <c r="AD187" s="107">
        <v>0.3125</v>
      </c>
      <c r="AE187" s="105">
        <v>9038</v>
      </c>
      <c r="AF187" s="107" t="s">
        <v>679</v>
      </c>
      <c r="AG187" s="107" t="s">
        <v>679</v>
      </c>
      <c r="AH187" s="15"/>
      <c r="AI187" s="126" t="str">
        <f>IF(BS_CONTROLE[[#This Row],[Atividade]]=0, "-", BS_CONTROLE[[#This Row],[Atividade]])</f>
        <v>PDM - PEDRA - DESCARGA</v>
      </c>
      <c r="AJ187" s="9" t="str">
        <f>IF(BS_CONTROLE[[#This Row],[Atividade]]=0, "-", BS_CONTROLE[[#This Row],[Atividade]])</f>
        <v>PDM - PEDRA - DESCARGA</v>
      </c>
      <c r="AK187" s="31" t="str">
        <f>BS_CONTROLE[[#This Row],[Local - Partida]]</f>
        <v>ZDRZPT</v>
      </c>
      <c r="AL187" s="31" t="str">
        <f>BS_CONTROLE[[#This Row],[Local - Encerramento]]</f>
        <v>ZDRZPT</v>
      </c>
      <c r="AM187" s="105" t="str">
        <f>IF(BS_CONTROLE[[#This Row],[Entre - Estações]]=0, "-", BS_CONTROLE[[#This Row],[Entre - Estações]])</f>
        <v>PAT-ZGM</v>
      </c>
      <c r="AN187" s="105" t="str">
        <f>IF(BS_CONTROLE[[#This Row],[SB]]=0, "-", BS_CONTROLE[[#This Row],[SB]])</f>
        <v>PAT1102</v>
      </c>
      <c r="AO187" s="105">
        <f>IF(BS_CONTROLE[[#This Row],[SUB]]=0, "-", BS_CONTROLE[[#This Row],[SUB]])</f>
        <v>53</v>
      </c>
      <c r="AP187" s="105">
        <f>BS_CONTROLE[[#This Row],[KM - Inicio]]</f>
        <v>109.5</v>
      </c>
      <c r="AQ187" s="105">
        <f>BS_CONTROLE[[#This Row],[KM - Inicio]]</f>
        <v>109.5</v>
      </c>
      <c r="AR187" s="108">
        <v>0.31805555555555554</v>
      </c>
      <c r="AS187" s="108">
        <v>0.5</v>
      </c>
      <c r="AT187" s="108">
        <v>0.58333333333333337</v>
      </c>
      <c r="AU187" s="136"/>
      <c r="AV187" s="136"/>
      <c r="AW187" s="14"/>
      <c r="AX187" s="14"/>
      <c r="AY187" s="162">
        <f t="shared" si="14"/>
        <v>8.333333333333337E-2</v>
      </c>
      <c r="AZ187" s="153"/>
      <c r="BA187" s="109">
        <v>5</v>
      </c>
      <c r="BB187" s="10" t="str">
        <f>IFERROR(_xlfn.XLOOKUP(AI187, BS_ATIVIDADE[ATIVIDADE],BS_ATIVIDADE[UNIDADE] ), "*")</f>
        <v>VAGÕES</v>
      </c>
      <c r="BC187" s="13" t="str" cm="1">
        <f t="array" ref="BC1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7" s="13" t="str" cm="1">
        <f t="array" ref="BD1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87" s="11" t="str" cm="1">
        <f t="array" ref="BE1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87" s="150"/>
      <c r="BG187" s="16"/>
      <c r="BH187" s="17">
        <v>2</v>
      </c>
      <c r="BI187" s="17"/>
      <c r="BJ187" s="17" t="s">
        <v>1001</v>
      </c>
      <c r="BK187" s="18" t="s">
        <v>1002</v>
      </c>
      <c r="BL187" s="16"/>
      <c r="BM187" s="130" t="s">
        <v>445</v>
      </c>
      <c r="BN187" s="130" t="s">
        <v>445</v>
      </c>
      <c r="BO187" s="130" t="s">
        <v>445</v>
      </c>
      <c r="BP187" s="18" t="s">
        <v>679</v>
      </c>
      <c r="BQ187" s="12" t="str">
        <f t="shared" si="16"/>
        <v>Aderente</v>
      </c>
      <c r="BR187" s="19">
        <f t="shared" si="17"/>
        <v>2.0000000000000009</v>
      </c>
      <c r="BS187" s="19">
        <f t="shared" si="18"/>
        <v>1</v>
      </c>
      <c r="BT187" s="188" t="str">
        <f t="shared" si="19"/>
        <v>OKOK</v>
      </c>
    </row>
    <row r="188" spans="1:72" hidden="1">
      <c r="A188" s="47" t="str">
        <f t="shared" si="15"/>
        <v>RAFAEL (TP-695)46060</v>
      </c>
      <c r="B188" s="102">
        <v>46060</v>
      </c>
      <c r="C188" s="135">
        <f>IF(BS_CONTROLE[[#This Row],[DATA]]="","",WEEKNUM(BS_CONTROLE[[#This Row],[DATA]]))</f>
        <v>6</v>
      </c>
      <c r="D188" s="104" t="s">
        <v>1003</v>
      </c>
      <c r="E188" s="157"/>
      <c r="F188" s="126" t="s">
        <v>721</v>
      </c>
      <c r="G188" s="142" t="str">
        <f>IF(D188="","*",VLOOKUP(F188,BS_ATIVIDADE[],3,FALSE))</f>
        <v>DORMENTE - SUBSTITUIÇÂO</v>
      </c>
      <c r="H188" s="106" t="s">
        <v>679</v>
      </c>
      <c r="I188" s="106" t="s">
        <v>830</v>
      </c>
      <c r="J188" s="105">
        <v>92</v>
      </c>
      <c r="K188" s="105">
        <v>108</v>
      </c>
      <c r="L188" s="105" t="s">
        <v>679</v>
      </c>
      <c r="M188" s="127" t="str" cm="1">
        <f t="array" ref="M1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ZPT</v>
      </c>
      <c r="N188" s="127" t="s">
        <v>337</v>
      </c>
      <c r="O188" s="106">
        <v>0.45833333333333331</v>
      </c>
      <c r="P188" s="106">
        <v>8.3333333333333329E-2</v>
      </c>
      <c r="Q188" s="105">
        <v>1</v>
      </c>
      <c r="R188" s="10" t="str">
        <f>IFERROR(_xlfn.XLOOKUP(F188, BS_ATIVIDADE[ATIVIDADE],BS_ATIVIDADE[UNIDADE] ), "*")</f>
        <v>Nº DE DORMENTES</v>
      </c>
      <c r="S188" s="128" t="str" cm="1">
        <f t="array" ref="S1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8" s="128" t="str" cm="1">
        <f t="array" ref="T1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188" s="11" t="str" cm="1">
        <f t="array" ref="U1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188" s="105" t="s">
        <v>773</v>
      </c>
      <c r="W188" s="151" t="s">
        <v>1004</v>
      </c>
      <c r="X188" s="104" t="s">
        <v>421</v>
      </c>
      <c r="Y188" s="129" t="s">
        <v>424</v>
      </c>
      <c r="Z188" s="104"/>
      <c r="AA188" s="105" t="s">
        <v>679</v>
      </c>
      <c r="AB188" s="103"/>
      <c r="AC188" s="126" t="s">
        <v>679</v>
      </c>
      <c r="AD188" s="107" t="s">
        <v>679</v>
      </c>
      <c r="AE188" s="107" t="s">
        <v>679</v>
      </c>
      <c r="AF188" s="107" t="s">
        <v>679</v>
      </c>
      <c r="AG188" s="107" t="s">
        <v>679</v>
      </c>
      <c r="AH188" s="15"/>
      <c r="AI188" s="126" t="str">
        <f>IF(BS_CONTROLE[[#This Row],[Atividade]]=0, "-", BS_CONTROLE[[#This Row],[Atividade]])</f>
        <v>PDM - SUBSTITUIÇÃO - DORMENTE</v>
      </c>
      <c r="AJ188" s="9" t="str">
        <f>IF(BS_CONTROLE[[#This Row],[Atividade]]=0, "-", BS_CONTROLE[[#This Row],[Atividade]])</f>
        <v>PDM - SUBSTITUIÇÃO - DORMENTE</v>
      </c>
      <c r="AK188" s="31" t="str">
        <f>BS_CONTROLE[[#This Row],[Local - Partida]]</f>
        <v>-</v>
      </c>
      <c r="AL188" s="31" t="str">
        <f>BS_CONTROLE[[#This Row],[Local - Encerramento]]</f>
        <v>ZDRZPT</v>
      </c>
      <c r="AM188" s="105" t="str">
        <f>IF(BS_CONTROLE[[#This Row],[Entre - Estações]]=0, "-", BS_CONTROLE[[#This Row],[Entre - Estações]])</f>
        <v>ZPT</v>
      </c>
      <c r="AN188" s="105" t="str">
        <f>IF(BS_CONTROLE[[#This Row],[SB]]=0, "-", BS_CONTROLE[[#This Row],[SB]])</f>
        <v>ZPT2</v>
      </c>
      <c r="AO188" s="105">
        <f>IF(BS_CONTROLE[[#This Row],[SUB]]=0, "-", BS_CONTROLE[[#This Row],[SUB]])</f>
        <v>92</v>
      </c>
      <c r="AP188" s="105">
        <f>BS_CONTROLE[[#This Row],[KM - Inicio]]</f>
        <v>108</v>
      </c>
      <c r="AQ188" s="105">
        <f>BS_CONTROLE[[#This Row],[KM - Inicio]]</f>
        <v>108</v>
      </c>
      <c r="AR188" s="108">
        <v>0</v>
      </c>
      <c r="AS188" s="108">
        <v>0</v>
      </c>
      <c r="AT188" s="108">
        <v>0</v>
      </c>
      <c r="AU188" s="136"/>
      <c r="AV188" s="136"/>
      <c r="AW188" s="14"/>
      <c r="AX188" s="14"/>
      <c r="AY188" s="162">
        <f t="shared" si="14"/>
        <v>0</v>
      </c>
      <c r="AZ188" s="153"/>
      <c r="BA188" s="109">
        <v>0</v>
      </c>
      <c r="BB188" s="10" t="str">
        <f>IFERROR(_xlfn.XLOOKUP(AI188, BS_ATIVIDADE[ATIVIDADE],BS_ATIVIDADE[UNIDADE] ), "*")</f>
        <v>Nº DE DORMENTES</v>
      </c>
      <c r="BC188" s="13" t="str" cm="1">
        <f t="array" ref="BC1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8" s="13" t="str" cm="1">
        <f t="array" ref="BD1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188" s="11" t="str" cm="1">
        <f t="array" ref="BE1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188" s="150"/>
      <c r="BG188" s="16"/>
      <c r="BH188" s="17">
        <v>0</v>
      </c>
      <c r="BI188" s="17"/>
      <c r="BJ188" s="17" t="s">
        <v>983</v>
      </c>
      <c r="BK188" s="18" t="s">
        <v>985</v>
      </c>
      <c r="BL188" s="16"/>
      <c r="BM188" s="130" t="s">
        <v>441</v>
      </c>
      <c r="BN188" s="130" t="s">
        <v>470</v>
      </c>
      <c r="BO188" s="130" t="s">
        <v>521</v>
      </c>
      <c r="BP188" s="18" t="s">
        <v>679</v>
      </c>
      <c r="BQ188" s="12" t="str">
        <f t="shared" si="16"/>
        <v>Produção e Intervalo</v>
      </c>
      <c r="BR188" s="19">
        <f t="shared" si="17"/>
        <v>0</v>
      </c>
      <c r="BS188" s="19">
        <f t="shared" si="18"/>
        <v>0</v>
      </c>
      <c r="BT188" s="188" t="str">
        <f t="shared" si="19"/>
        <v>SuperExecução</v>
      </c>
    </row>
    <row r="189" spans="1:72" hidden="1">
      <c r="A189" s="47" t="str">
        <f t="shared" si="15"/>
        <v>DIEGO (TF-42)46060</v>
      </c>
      <c r="B189" s="102">
        <v>46060</v>
      </c>
      <c r="C189" s="135">
        <f>IF(BS_CONTROLE[[#This Row],[DATA]]="","",WEEKNUM(BS_CONTROLE[[#This Row],[DATA]]))</f>
        <v>6</v>
      </c>
      <c r="D189" s="104" t="s">
        <v>876</v>
      </c>
      <c r="E189" s="157">
        <v>93</v>
      </c>
      <c r="F189" s="126" t="s">
        <v>877</v>
      </c>
      <c r="G189" s="142" t="str">
        <f>IF(D189="","*",VLOOKUP(F189,BS_ATIVIDADE[],3,FALSE))</f>
        <v>LIMPEZA LASTRO</v>
      </c>
      <c r="H189" s="106" t="s">
        <v>679</v>
      </c>
      <c r="I189" s="106" t="s">
        <v>679</v>
      </c>
      <c r="J189" s="105">
        <v>53</v>
      </c>
      <c r="K189" s="105">
        <v>109.05</v>
      </c>
      <c r="L189" s="105" t="s">
        <v>679</v>
      </c>
      <c r="M189" s="127" t="str" cm="1">
        <f t="array" ref="M1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89" s="127" t="str" cm="1">
        <f t="array" ref="N1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89" s="106">
        <v>0.41666666666666669</v>
      </c>
      <c r="P189" s="106">
        <v>8.3333333333333329E-2</v>
      </c>
      <c r="Q189" s="105">
        <v>30</v>
      </c>
      <c r="R189" s="10" t="str">
        <f>IFERROR(_xlfn.XLOOKUP(F189, BS_ATIVIDADE[ATIVIDADE],BS_ATIVIDADE[UNIDADE] ), "*")</f>
        <v>M</v>
      </c>
      <c r="S189" s="128" t="str" cm="1">
        <f t="array" ref="S1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89" s="128" t="str" cm="1">
        <f t="array" ref="T1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89" s="11" t="str" cm="1">
        <f t="array" ref="U1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89" s="105" t="s">
        <v>773</v>
      </c>
      <c r="W189" s="151" t="s">
        <v>878</v>
      </c>
      <c r="X189" s="104" t="s">
        <v>421</v>
      </c>
      <c r="Y189" s="129" t="s">
        <v>424</v>
      </c>
      <c r="Z189" s="104"/>
      <c r="AA189" s="105" t="s">
        <v>679</v>
      </c>
      <c r="AB189" s="103"/>
      <c r="AC189" s="126" t="s">
        <v>679</v>
      </c>
      <c r="AD189" s="107" t="s">
        <v>679</v>
      </c>
      <c r="AE189" s="107" t="s">
        <v>679</v>
      </c>
      <c r="AF189" s="107" t="s">
        <v>679</v>
      </c>
      <c r="AG189" s="107" t="s">
        <v>679</v>
      </c>
      <c r="AH189" s="15"/>
      <c r="AI189" s="126" t="str">
        <f>IF(BS_CONTROLE[[#This Row],[Atividade]]=0, "-", BS_CONTROLE[[#This Row],[Atividade]])</f>
        <v>LIMPEZA LASTRO</v>
      </c>
      <c r="AJ189" s="9" t="str">
        <f>IF(BS_CONTROLE[[#This Row],[Atividade]]=0, "-", BS_CONTROLE[[#This Row],[Atividade]])</f>
        <v>LIMPEZA LASTRO</v>
      </c>
      <c r="AK189" s="31" t="str">
        <f>BS_CONTROLE[[#This Row],[Local - Partida]]</f>
        <v>-</v>
      </c>
      <c r="AL189" s="31" t="str">
        <f>BS_CONTROLE[[#This Row],[Local - Encerramento]]</f>
        <v>-</v>
      </c>
      <c r="AM189" s="105" t="str">
        <f>IF(BS_CONTROLE[[#This Row],[Entre - Estações]]=0, "-", BS_CONTROLE[[#This Row],[Entre - Estações]])</f>
        <v>PAT-ZGM</v>
      </c>
      <c r="AN189" s="105" t="str">
        <f>IF(BS_CONTROLE[[#This Row],[SB]]=0, "-", BS_CONTROLE[[#This Row],[SB]])</f>
        <v>PAT1102</v>
      </c>
      <c r="AO189" s="105">
        <f>IF(BS_CONTROLE[[#This Row],[SUB]]=0, "-", BS_CONTROLE[[#This Row],[SUB]])</f>
        <v>53</v>
      </c>
      <c r="AP189" s="105">
        <f>BS_CONTROLE[[#This Row],[KM - Inicio]]</f>
        <v>109.05</v>
      </c>
      <c r="AQ189" s="105">
        <f>BS_CONTROLE[[#This Row],[KM - Inicio]]</f>
        <v>109.05</v>
      </c>
      <c r="AR189" s="108">
        <v>0.38958333333333334</v>
      </c>
      <c r="AS189" s="108">
        <v>0.5</v>
      </c>
      <c r="AT189" s="108">
        <v>0.58333333333333337</v>
      </c>
      <c r="AU189" s="136"/>
      <c r="AV189" s="136"/>
      <c r="AW189" s="14"/>
      <c r="AX189" s="14"/>
      <c r="AY189" s="162">
        <f t="shared" si="14"/>
        <v>8.333333333333337E-2</v>
      </c>
      <c r="AZ189" s="153"/>
      <c r="BA189" s="109">
        <v>50</v>
      </c>
      <c r="BB189" s="10" t="str">
        <f>IFERROR(_xlfn.XLOOKUP(AI189, BS_ATIVIDADE[ATIVIDADE],BS_ATIVIDADE[UNIDADE] ), "*")</f>
        <v>M</v>
      </c>
      <c r="BC189" s="13" t="str" cm="1">
        <f t="array" ref="BC1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89" s="13" t="str" cm="1">
        <f t="array" ref="BD1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89" s="11" t="str" cm="1">
        <f t="array" ref="BE1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89" s="150"/>
      <c r="BG189" s="16"/>
      <c r="BH189" s="17">
        <v>2</v>
      </c>
      <c r="BI189" s="17"/>
      <c r="BJ189" s="17" t="s">
        <v>1005</v>
      </c>
      <c r="BK189" s="18" t="s">
        <v>1006</v>
      </c>
      <c r="BL189" s="16"/>
      <c r="BM189" s="130" t="s">
        <v>445</v>
      </c>
      <c r="BN189" s="130" t="s">
        <v>445</v>
      </c>
      <c r="BO189" s="130" t="s">
        <v>445</v>
      </c>
      <c r="BP189" s="18" t="s">
        <v>679</v>
      </c>
      <c r="BQ189" s="12" t="str">
        <f t="shared" si="16"/>
        <v>Aderente</v>
      </c>
      <c r="BR189" s="19">
        <f t="shared" si="17"/>
        <v>1.0000000000000004</v>
      </c>
      <c r="BS189" s="19">
        <f t="shared" si="18"/>
        <v>1.6666666666666667</v>
      </c>
      <c r="BT189" s="188" t="str">
        <f t="shared" si="19"/>
        <v>OKOK</v>
      </c>
    </row>
    <row r="190" spans="1:72" hidden="1">
      <c r="A190" s="47" t="str">
        <f t="shared" si="15"/>
        <v>W6246060</v>
      </c>
      <c r="B190" s="102">
        <v>46060</v>
      </c>
      <c r="C190" s="135">
        <f>IF(BS_CONTROLE[[#This Row],[DATA]]="","",WEEKNUM(BS_CONTROLE[[#This Row],[DATA]]))</f>
        <v>6</v>
      </c>
      <c r="D190" s="104" t="s">
        <v>776</v>
      </c>
      <c r="E190" s="157">
        <v>182</v>
      </c>
      <c r="F190" s="126" t="s">
        <v>717</v>
      </c>
      <c r="G190" s="142" t="str">
        <f>IF(D190="","*",VLOOKUP(F190,BS_ATIVIDADE[],3,FALSE))</f>
        <v>OUTROS</v>
      </c>
      <c r="H190" s="106" t="s">
        <v>830</v>
      </c>
      <c r="I190" s="106" t="s">
        <v>830</v>
      </c>
      <c r="J190" s="105">
        <v>53</v>
      </c>
      <c r="K190" s="105">
        <v>125</v>
      </c>
      <c r="L190" s="105">
        <v>125.4</v>
      </c>
      <c r="M190" s="127" t="str" cm="1">
        <f t="array" ref="M1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190" s="127" t="s">
        <v>142</v>
      </c>
      <c r="O190" s="106">
        <v>0.45833333333333331</v>
      </c>
      <c r="P190" s="106">
        <v>4.1666666666666664E-2</v>
      </c>
      <c r="Q190" s="105">
        <v>300</v>
      </c>
      <c r="R190" s="10" t="str">
        <f>IFERROR(_xlfn.XLOOKUP(F190, BS_ATIVIDADE[ATIVIDADE],BS_ATIVIDADE[UNIDADE] ), "*")</f>
        <v>Nº DE PEÇAS</v>
      </c>
      <c r="S190" s="128" t="str" cm="1">
        <f t="array" ref="S1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0" s="128" t="str" cm="1">
        <f t="array" ref="T1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90" s="11" t="str" cm="1">
        <f t="array" ref="U1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90" s="105" t="s">
        <v>773</v>
      </c>
      <c r="W190" s="151" t="s">
        <v>1007</v>
      </c>
      <c r="X190" s="104" t="s">
        <v>421</v>
      </c>
      <c r="Y190" s="129" t="s">
        <v>424</v>
      </c>
      <c r="Z190" s="104"/>
      <c r="AA190" s="105">
        <v>1</v>
      </c>
      <c r="AB190" s="103" t="s">
        <v>412</v>
      </c>
      <c r="AC190" s="126" t="s">
        <v>679</v>
      </c>
      <c r="AD190" s="107">
        <v>0.3125</v>
      </c>
      <c r="AE190" s="105">
        <v>9038</v>
      </c>
      <c r="AF190" s="107" t="s">
        <v>679</v>
      </c>
      <c r="AG190" s="107" t="s">
        <v>679</v>
      </c>
      <c r="AH190" s="15"/>
      <c r="AI190" s="126" t="str">
        <f>IF(BS_CONTROLE[[#This Row],[Atividade]]=0, "-", BS_CONTROLE[[#This Row],[Atividade]])</f>
        <v>RECOLHIMENTO DE DORMENTE</v>
      </c>
      <c r="AJ190" s="9" t="str">
        <f>IF(BS_CONTROLE[[#This Row],[Atividade]]=0, "-", BS_CONTROLE[[#This Row],[Atividade]])</f>
        <v>RECOLHIMENTO DE DORMENTE</v>
      </c>
      <c r="AK190" s="31" t="str">
        <f>BS_CONTROLE[[#This Row],[Local - Partida]]</f>
        <v>ZDRZPT</v>
      </c>
      <c r="AL190" s="31" t="str">
        <f>BS_CONTROLE[[#This Row],[Local - Encerramento]]</f>
        <v>ZDRZPT</v>
      </c>
      <c r="AM190" s="105" t="str">
        <f>IF(BS_CONTROLE[[#This Row],[Entre - Estações]]=0, "-", BS_CONTROLE[[#This Row],[Entre - Estações]])</f>
        <v>ZZV-ZPG</v>
      </c>
      <c r="AN190" s="105" t="str">
        <f>IF(BS_CONTROLE[[#This Row],[SB]]=0, "-", BS_CONTROLE[[#This Row],[SB]])</f>
        <v>ZPGRUM2</v>
      </c>
      <c r="AO190" s="105">
        <f>IF(BS_CONTROLE[[#This Row],[SUB]]=0, "-", BS_CONTROLE[[#This Row],[SUB]])</f>
        <v>53</v>
      </c>
      <c r="AP190" s="105">
        <f>BS_CONTROLE[[#This Row],[KM - Inicio]]</f>
        <v>125</v>
      </c>
      <c r="AQ190" s="105">
        <f>BS_CONTROLE[[#This Row],[KM - Inicio]]</f>
        <v>125</v>
      </c>
      <c r="AR190" s="108">
        <v>0.31805555555555554</v>
      </c>
      <c r="AS190" s="108">
        <v>0</v>
      </c>
      <c r="AT190" s="108">
        <v>0</v>
      </c>
      <c r="AU190" s="136"/>
      <c r="AV190" s="136"/>
      <c r="AW190" s="14"/>
      <c r="AX190" s="14"/>
      <c r="AY190" s="162">
        <f t="shared" si="14"/>
        <v>0</v>
      </c>
      <c r="AZ190" s="153"/>
      <c r="BA190" s="109">
        <v>0</v>
      </c>
      <c r="BB190" s="10" t="str">
        <f>IFERROR(_xlfn.XLOOKUP(AI190, BS_ATIVIDADE[ATIVIDADE],BS_ATIVIDADE[UNIDADE] ), "*")</f>
        <v>Nº DE PEÇAS</v>
      </c>
      <c r="BC190" s="13" t="str" cm="1">
        <f t="array" ref="BC1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0" s="13" t="str" cm="1">
        <f t="array" ref="BD1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90" s="11" t="str" cm="1">
        <f t="array" ref="BE1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90" s="150"/>
      <c r="BG190" s="16"/>
      <c r="BH190" s="17">
        <v>0</v>
      </c>
      <c r="BI190" s="17"/>
      <c r="BJ190" s="17" t="s">
        <v>1001</v>
      </c>
      <c r="BK190" s="18" t="s">
        <v>1008</v>
      </c>
      <c r="BL190" s="16"/>
      <c r="BM190" s="130" t="s">
        <v>440</v>
      </c>
      <c r="BN190" s="130" t="s">
        <v>469</v>
      </c>
      <c r="BO190" s="130" t="s">
        <v>568</v>
      </c>
      <c r="BP190" s="18" t="s">
        <v>679</v>
      </c>
      <c r="BQ190" s="12" t="str">
        <f t="shared" si="16"/>
        <v>Produção e Intervalo</v>
      </c>
      <c r="BR190" s="19">
        <f t="shared" si="17"/>
        <v>0</v>
      </c>
      <c r="BS190" s="19">
        <f t="shared" si="18"/>
        <v>0</v>
      </c>
      <c r="BT190" s="188" t="str">
        <f t="shared" si="19"/>
        <v>CCOCirculaçãoIntervaloOportunidade</v>
      </c>
    </row>
    <row r="191" spans="1:72" hidden="1">
      <c r="A191" s="47" t="str">
        <f t="shared" si="15"/>
        <v>EXPANSÃO TURMA 146060</v>
      </c>
      <c r="B191" s="102">
        <v>46060</v>
      </c>
      <c r="C191" s="135">
        <f>IF(BS_CONTROLE[[#This Row],[DATA]]="","",WEEKNUM(BS_CONTROLE[[#This Row],[DATA]]))</f>
        <v>6</v>
      </c>
      <c r="D191" s="104" t="s">
        <v>703</v>
      </c>
      <c r="E191" s="157">
        <v>185</v>
      </c>
      <c r="F191" s="126" t="s">
        <v>704</v>
      </c>
      <c r="G191" s="142" t="str">
        <f>IF(D191="","*",VLOOKUP(F191,BS_ATIVIDADE[],3,FALSE))</f>
        <v>EXPANSÃO</v>
      </c>
      <c r="H191" s="106" t="s">
        <v>679</v>
      </c>
      <c r="I191" s="106" t="s">
        <v>679</v>
      </c>
      <c r="J191" s="105">
        <v>53</v>
      </c>
      <c r="K191" s="105">
        <v>123.67</v>
      </c>
      <c r="L191" s="105" t="s">
        <v>679</v>
      </c>
      <c r="M191" s="127" t="str" cm="1">
        <f t="array" ref="M1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191" s="127" t="s">
        <v>142</v>
      </c>
      <c r="O191" s="106">
        <v>0.33333333333333331</v>
      </c>
      <c r="P191" s="106">
        <v>6.25E-2</v>
      </c>
      <c r="Q191" s="105">
        <v>1</v>
      </c>
      <c r="R191" s="10" t="str">
        <f>IFERROR(_xlfn.XLOOKUP(F191, BS_ATIVIDADE[ATIVIDADE],BS_ATIVIDADE[UNIDADE] ), "*")</f>
        <v>Nº DE SOLDA</v>
      </c>
      <c r="S191" s="128" t="str" cm="1">
        <f t="array" ref="S1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1" s="128" t="str" cm="1">
        <f t="array" ref="T1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91" s="11" t="str" cm="1">
        <f t="array" ref="U1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91" s="105" t="s">
        <v>785</v>
      </c>
      <c r="W191" s="151" t="s">
        <v>700</v>
      </c>
      <c r="X191" s="104" t="s">
        <v>421</v>
      </c>
      <c r="Y191" s="129" t="s">
        <v>424</v>
      </c>
      <c r="Z191" s="104"/>
      <c r="AA191" s="105" t="s">
        <v>679</v>
      </c>
      <c r="AB191" s="103"/>
      <c r="AC191" s="126" t="s">
        <v>679</v>
      </c>
      <c r="AD191" s="107" t="s">
        <v>679</v>
      </c>
      <c r="AE191" s="107" t="s">
        <v>679</v>
      </c>
      <c r="AF191" s="107" t="s">
        <v>679</v>
      </c>
      <c r="AG191" s="107" t="s">
        <v>679</v>
      </c>
      <c r="AH191" s="15"/>
      <c r="AI191" s="126" t="str">
        <f>IF(BS_CONTROLE[[#This Row],[Atividade]]=0, "-", BS_CONTROLE[[#This Row],[Atividade]])</f>
        <v>EXPANSÃO - SOLDA</v>
      </c>
      <c r="AJ191" s="9" t="str">
        <f>IF(BS_CONTROLE[[#This Row],[Atividade]]=0, "-", BS_CONTROLE[[#This Row],[Atividade]])</f>
        <v>EXPANSÃO - SOLDA</v>
      </c>
      <c r="AK191" s="31" t="str">
        <f>BS_CONTROLE[[#This Row],[Local - Partida]]</f>
        <v>-</v>
      </c>
      <c r="AL191" s="31" t="str">
        <f>BS_CONTROLE[[#This Row],[Local - Encerramento]]</f>
        <v>-</v>
      </c>
      <c r="AM191" s="105" t="str">
        <f>IF(BS_CONTROLE[[#This Row],[Entre - Estações]]=0, "-", BS_CONTROLE[[#This Row],[Entre - Estações]])</f>
        <v>ZZV-ZPG</v>
      </c>
      <c r="AN191" s="105" t="str">
        <f>IF(BS_CONTROLE[[#This Row],[SB]]=0, "-", BS_CONTROLE[[#This Row],[SB]])</f>
        <v>ZPGRUM2</v>
      </c>
      <c r="AO191" s="105">
        <f>IF(BS_CONTROLE[[#This Row],[SUB]]=0, "-", BS_CONTROLE[[#This Row],[SUB]])</f>
        <v>53</v>
      </c>
      <c r="AP191" s="105">
        <f>BS_CONTROLE[[#This Row],[KM - Inicio]]</f>
        <v>123.67</v>
      </c>
      <c r="AQ191" s="105">
        <f>BS_CONTROLE[[#This Row],[KM - Inicio]]</f>
        <v>123.67</v>
      </c>
      <c r="AR191" s="108">
        <v>0.35416666666666669</v>
      </c>
      <c r="AS191" s="108">
        <v>0</v>
      </c>
      <c r="AT191" s="108">
        <v>0</v>
      </c>
      <c r="AU191" s="136"/>
      <c r="AV191" s="136"/>
      <c r="AW191" s="14"/>
      <c r="AX191" s="14"/>
      <c r="AY191" s="162">
        <f t="shared" si="14"/>
        <v>0</v>
      </c>
      <c r="AZ191" s="153"/>
      <c r="BA191" s="109">
        <v>0</v>
      </c>
      <c r="BB191" s="10" t="str">
        <f>IFERROR(_xlfn.XLOOKUP(AI191, BS_ATIVIDADE[ATIVIDADE],BS_ATIVIDADE[UNIDADE] ), "*")</f>
        <v>Nº DE SOLDA</v>
      </c>
      <c r="BC191" s="13" t="str" cm="1">
        <f t="array" ref="BC1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1" s="13" t="str" cm="1">
        <f t="array" ref="BD1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91" s="11" t="str" cm="1">
        <f t="array" ref="BE1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91" s="150"/>
      <c r="BG191" s="16"/>
      <c r="BH191" s="17">
        <v>0</v>
      </c>
      <c r="BI191" s="17"/>
      <c r="BJ191" s="17" t="s">
        <v>1009</v>
      </c>
      <c r="BK191" s="18" t="s">
        <v>1010</v>
      </c>
      <c r="BL191" s="16"/>
      <c r="BM191" s="130" t="s">
        <v>440</v>
      </c>
      <c r="BN191" s="130" t="s">
        <v>469</v>
      </c>
      <c r="BO191" s="130" t="s">
        <v>568</v>
      </c>
      <c r="BP191" s="18" t="s">
        <v>679</v>
      </c>
      <c r="BQ191" s="12" t="str">
        <f t="shared" si="16"/>
        <v>Produção e Intervalo</v>
      </c>
      <c r="BR191" s="19">
        <f t="shared" si="17"/>
        <v>0</v>
      </c>
      <c r="BS191" s="19">
        <f t="shared" si="18"/>
        <v>0</v>
      </c>
      <c r="BT191" s="188" t="str">
        <f t="shared" si="19"/>
        <v>CCOCirculaçãoIntervaloOportunidade</v>
      </c>
    </row>
    <row r="192" spans="1:72" hidden="1">
      <c r="A192" s="47" t="str">
        <f t="shared" si="15"/>
        <v>V9346061</v>
      </c>
      <c r="B192" s="102">
        <v>46061</v>
      </c>
      <c r="C192" s="135">
        <f>IF(BS_CONTROLE[[#This Row],[DATA]]="","",WEEKNUM(BS_CONTROLE[[#This Row],[DATA]]))</f>
        <v>7</v>
      </c>
      <c r="D192" s="104" t="s">
        <v>978</v>
      </c>
      <c r="E192" s="157">
        <v>186</v>
      </c>
      <c r="F192" s="126" t="s">
        <v>687</v>
      </c>
      <c r="G192" s="142" t="str">
        <f>IF(D192="","*",VLOOKUP(F192,BS_ATIVIDADE[],3,FALSE))</f>
        <v>MECANIZAÇÃO - SOCADORA</v>
      </c>
      <c r="H192" s="106" t="s">
        <v>104</v>
      </c>
      <c r="I192" s="106" t="s">
        <v>104</v>
      </c>
      <c r="J192" s="105">
        <v>56</v>
      </c>
      <c r="K192" s="105">
        <v>204.5</v>
      </c>
      <c r="L192" s="105">
        <v>205.5</v>
      </c>
      <c r="M192" s="127" t="str" cm="1">
        <f t="array" ref="M1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192" s="127" t="str" cm="1">
        <f t="array" ref="N1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192" s="106">
        <v>0.41666666666666669</v>
      </c>
      <c r="P192" s="106">
        <v>8.3333333333333329E-2</v>
      </c>
      <c r="Q192" s="105">
        <v>400</v>
      </c>
      <c r="R192" s="10" t="str">
        <f>IFERROR(_xlfn.XLOOKUP(F192, BS_ATIVIDADE[ATIVIDADE],BS_ATIVIDADE[UNIDADE] ), "*")</f>
        <v>M</v>
      </c>
      <c r="S192" s="128" t="str" cm="1">
        <f t="array" ref="S1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2" s="128" t="str" cm="1">
        <f t="array" ref="T1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192" s="11" t="str" cm="1">
        <f t="array" ref="U1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192" s="105" t="s">
        <v>773</v>
      </c>
      <c r="W192" s="151" t="s">
        <v>688</v>
      </c>
      <c r="X192" s="104" t="s">
        <v>425</v>
      </c>
      <c r="Y192" s="129"/>
      <c r="Z192" s="104"/>
      <c r="AA192" s="105">
        <v>1</v>
      </c>
      <c r="AB192" s="103" t="s">
        <v>418</v>
      </c>
      <c r="AC192" s="152"/>
      <c r="AD192" s="107">
        <v>0.29166666666666669</v>
      </c>
      <c r="AE192" s="105">
        <v>7309</v>
      </c>
      <c r="AF192" s="105" t="s">
        <v>679</v>
      </c>
      <c r="AG192" s="105" t="s">
        <v>679</v>
      </c>
      <c r="AH192" s="15"/>
      <c r="AI192" s="126" t="str">
        <f>IF(BS_CONTROLE[[#This Row],[Atividade]]=0, "-", BS_CONTROLE[[#This Row],[Atividade]])</f>
        <v>MECANIZAÇÃO - SOCADORA</v>
      </c>
      <c r="AJ192" s="9" t="str">
        <f>IF(BS_CONTROLE[[#This Row],[Atividade]]=0, "-", BS_CONTROLE[[#This Row],[Atividade]])</f>
        <v>MECANIZAÇÃO - SOCADORA</v>
      </c>
      <c r="AK192" s="31" t="str">
        <f>BS_CONTROLE[[#This Row],[Local - Partida]]</f>
        <v>ZYU1</v>
      </c>
      <c r="AL192" s="31" t="str">
        <f>BS_CONTROLE[[#This Row],[Local - Encerramento]]</f>
        <v>ZYU1</v>
      </c>
      <c r="AM192" s="105" t="str">
        <f>IF(BS_CONTROLE[[#This Row],[Entre - Estações]]=0, "-", BS_CONTROLE[[#This Row],[Entre - Estações]])</f>
        <v>ZYU-ZST</v>
      </c>
      <c r="AN192" s="105" t="str">
        <f>IF(BS_CONTROLE[[#This Row],[SB]]=0, "-", BS_CONTROLE[[#This Row],[SB]])</f>
        <v>ZYU206</v>
      </c>
      <c r="AO192" s="105">
        <f>IF(BS_CONTROLE[[#This Row],[SUB]]=0, "-", BS_CONTROLE[[#This Row],[SUB]])</f>
        <v>56</v>
      </c>
      <c r="AP192" s="105">
        <f>BS_CONTROLE[[#This Row],[KM - Inicio]]</f>
        <v>204.5</v>
      </c>
      <c r="AQ192" s="105">
        <f>BS_CONTROLE[[#This Row],[KM - Inicio]]</f>
        <v>204.5</v>
      </c>
      <c r="AR192" s="108">
        <v>0.45416666666666666</v>
      </c>
      <c r="AS192" s="108">
        <v>0.52222222222222225</v>
      </c>
      <c r="AT192" s="108">
        <v>0.58333333333333337</v>
      </c>
      <c r="AU192" s="136"/>
      <c r="AV192" s="136"/>
      <c r="AW192" s="14"/>
      <c r="AX192" s="14"/>
      <c r="AY192" s="162">
        <f t="shared" si="14"/>
        <v>6.1111111111111116E-2</v>
      </c>
      <c r="AZ192" s="153"/>
      <c r="BA192" s="109">
        <v>0</v>
      </c>
      <c r="BB192" s="10" t="str">
        <f>IFERROR(_xlfn.XLOOKUP(AI192, BS_ATIVIDADE[ATIVIDADE],BS_ATIVIDADE[UNIDADE] ), "*")</f>
        <v>M</v>
      </c>
      <c r="BC192" s="13" t="str" cm="1">
        <f t="array" ref="BC1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2" s="13" t="str" cm="1">
        <f t="array" ref="BD1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192" s="11" t="str" cm="1">
        <f t="array" ref="BE1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192" s="150"/>
      <c r="BG192" s="16"/>
      <c r="BH192" s="17">
        <v>0</v>
      </c>
      <c r="BI192" s="17"/>
      <c r="BJ192" s="17"/>
      <c r="BK192" s="18" t="s">
        <v>1011</v>
      </c>
      <c r="BL192" s="16"/>
      <c r="BM192" s="130" t="s">
        <v>437</v>
      </c>
      <c r="BN192" s="130" t="s">
        <v>467</v>
      </c>
      <c r="BO192" s="130" t="s">
        <v>524</v>
      </c>
      <c r="BP192" s="18" t="s">
        <v>679</v>
      </c>
      <c r="BQ192" s="12" t="str">
        <f t="shared" si="16"/>
        <v>Produção e Intervalo</v>
      </c>
      <c r="BR192" s="19">
        <f t="shared" si="17"/>
        <v>0.73333333333333339</v>
      </c>
      <c r="BS192" s="19">
        <f t="shared" si="18"/>
        <v>0</v>
      </c>
      <c r="BT192" s="188" t="str">
        <f t="shared" si="19"/>
        <v>MecanizaçãoAtivos</v>
      </c>
    </row>
    <row r="193" spans="1:72" hidden="1">
      <c r="A193" s="47" t="str">
        <f t="shared" si="15"/>
        <v>E1746061</v>
      </c>
      <c r="B193" s="102">
        <v>46061</v>
      </c>
      <c r="C193" s="135">
        <f>IF(BS_CONTROLE[[#This Row],[DATA]]="","",WEEKNUM(BS_CONTROLE[[#This Row],[DATA]]))</f>
        <v>7</v>
      </c>
      <c r="D193" s="104" t="s">
        <v>692</v>
      </c>
      <c r="E193" s="157">
        <v>4</v>
      </c>
      <c r="F193" s="126" t="s">
        <v>693</v>
      </c>
      <c r="G193" s="142" t="str">
        <f>IF(D193="","*",VLOOKUP(F193,BS_ATIVIDADE[],3,FALSE))</f>
        <v>CAMINHÂO - SOLDA</v>
      </c>
      <c r="H193" s="106" t="s">
        <v>201</v>
      </c>
      <c r="I193" s="106" t="s">
        <v>201</v>
      </c>
      <c r="J193" s="105">
        <v>55</v>
      </c>
      <c r="K193" s="105">
        <v>81</v>
      </c>
      <c r="L193" s="105">
        <v>82</v>
      </c>
      <c r="M193" s="127" t="str" cm="1">
        <f t="array" ref="M1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193" s="127" t="str" cm="1">
        <f t="array" ref="N1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193" s="106">
        <v>0.375</v>
      </c>
      <c r="P193" s="106">
        <v>0.16666666666666666</v>
      </c>
      <c r="Q193" s="105">
        <v>4</v>
      </c>
      <c r="R193" s="10" t="str">
        <f>IFERROR(_xlfn.XLOOKUP(F193, BS_ATIVIDADE[ATIVIDADE],BS_ATIVIDADE[UNIDADE] ), "*")</f>
        <v>Nº DE SOLDA</v>
      </c>
      <c r="S193" s="128" t="str" cm="1">
        <f t="array" ref="S1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3" s="128" t="str" cm="1">
        <f t="array" ref="T1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93" s="11" t="str" cm="1">
        <f t="array" ref="U1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93" s="105" t="s">
        <v>742</v>
      </c>
      <c r="W193" s="151" t="s">
        <v>743</v>
      </c>
      <c r="X193" s="104" t="s">
        <v>421</v>
      </c>
      <c r="Y193" s="129" t="s">
        <v>424</v>
      </c>
      <c r="Z193" s="104"/>
      <c r="AA193" s="105">
        <v>1</v>
      </c>
      <c r="AB193" s="103" t="s">
        <v>412</v>
      </c>
      <c r="AC193" s="152"/>
      <c r="AD193" s="107">
        <v>0.33333333333333331</v>
      </c>
      <c r="AE193" s="105">
        <v>6251</v>
      </c>
      <c r="AF193" s="105" t="s">
        <v>679</v>
      </c>
      <c r="AG193" s="105" t="s">
        <v>679</v>
      </c>
      <c r="AH193" s="15"/>
      <c r="AI193" s="126" t="s">
        <v>678</v>
      </c>
      <c r="AJ193" s="9" t="str">
        <f>IF(BS_CONTROLE[[#This Row],[Atividade]]=0, "-", BS_CONTROLE[[#This Row],[Atividade]])</f>
        <v>CAMINHÃO DE SOLDA</v>
      </c>
      <c r="AK193" s="31" t="s">
        <v>74</v>
      </c>
      <c r="AL193" s="31" t="str">
        <f>BS_CONTROLE[[#This Row],[Local - Encerramento]]</f>
        <v>102ZKW2</v>
      </c>
      <c r="AM193" s="105" t="str">
        <f>IF(BS_CONTROLE[[#This Row],[Entre - Estações]]=0, "-", BS_CONTROLE[[#This Row],[Entre - Estações]])</f>
        <v>ZKE-ZWW</v>
      </c>
      <c r="AN193" s="105" t="str">
        <f>IF(BS_CONTROLE[[#This Row],[SB]]=0, "-", BS_CONTROLE[[#This Row],[SB]])</f>
        <v>K83K802</v>
      </c>
      <c r="AO193" s="105">
        <f>IF(BS_CONTROLE[[#This Row],[SUB]]=0, "-", BS_CONTROLE[[#This Row],[SUB]])</f>
        <v>55</v>
      </c>
      <c r="AP193" s="105">
        <f>BS_CONTROLE[[#This Row],[KM - Inicio]]</f>
        <v>81</v>
      </c>
      <c r="AQ193" s="105">
        <f>BS_CONTROLE[[#This Row],[KM - Inicio]]</f>
        <v>81</v>
      </c>
      <c r="AR193" s="108">
        <v>0.31666666666666665</v>
      </c>
      <c r="AS193" s="108">
        <v>0.45277777777777778</v>
      </c>
      <c r="AT193" s="108">
        <v>0.49444444444444446</v>
      </c>
      <c r="AU193" s="136"/>
      <c r="AV193" s="136"/>
      <c r="AW193" s="14"/>
      <c r="AX193" s="14"/>
      <c r="AY193" s="162">
        <f t="shared" si="14"/>
        <v>4.1666666666666685E-2</v>
      </c>
      <c r="AZ193" s="153"/>
      <c r="BA193" s="109">
        <v>1</v>
      </c>
      <c r="BB193" s="10" t="str">
        <f>IFERROR(_xlfn.XLOOKUP(AI193, BS_ATIVIDADE[ATIVIDADE],BS_ATIVIDADE[UNIDADE] ), "*")</f>
        <v>BINÁRIO</v>
      </c>
      <c r="BC193" s="13" t="str" cm="1">
        <f t="array" ref="BC1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3" s="13" t="str" cm="1">
        <f t="array" ref="BD1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93" s="11" t="str" cm="1">
        <f t="array" ref="BE1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93" s="150"/>
      <c r="BG193" s="16"/>
      <c r="BH193" s="17">
        <v>2</v>
      </c>
      <c r="BI193" s="17"/>
      <c r="BJ193" s="17" t="s">
        <v>1012</v>
      </c>
      <c r="BK193" s="18" t="s">
        <v>1013</v>
      </c>
      <c r="BL193" s="16"/>
      <c r="BM193" s="130" t="s">
        <v>440</v>
      </c>
      <c r="BN193" s="130" t="s">
        <v>469</v>
      </c>
      <c r="BO193" s="130" t="s">
        <v>530</v>
      </c>
      <c r="BP193" s="18" t="s">
        <v>1014</v>
      </c>
      <c r="BQ193" s="12" t="str">
        <f t="shared" si="16"/>
        <v>Produção e Intervalo</v>
      </c>
      <c r="BR193" s="19">
        <f t="shared" si="17"/>
        <v>0.25000000000000011</v>
      </c>
      <c r="BS193" s="19">
        <f t="shared" si="18"/>
        <v>0.25</v>
      </c>
      <c r="BT193" s="188" t="str">
        <f t="shared" si="19"/>
        <v>CCOCirculaçãoIntervaloOportunidade</v>
      </c>
    </row>
    <row r="194" spans="1:72" hidden="1">
      <c r="A194" s="47" t="str">
        <f t="shared" si="15"/>
        <v>TURMA FIXA VIA 46061</v>
      </c>
      <c r="B194" s="102">
        <v>46061</v>
      </c>
      <c r="C194" s="135">
        <f>IF(BS_CONTROLE[[#This Row],[DATA]]="","",WEEKNUM(BS_CONTROLE[[#This Row],[DATA]]))</f>
        <v>7</v>
      </c>
      <c r="D194" s="104" t="s">
        <v>846</v>
      </c>
      <c r="E194" s="157">
        <v>171</v>
      </c>
      <c r="F194" s="126" t="s">
        <v>877</v>
      </c>
      <c r="G194" s="142" t="str">
        <f>IF(D194="","*",VLOOKUP(F194,BS_ATIVIDADE[],3,FALSE))</f>
        <v>LIMPEZA LASTRO</v>
      </c>
      <c r="H194" s="106" t="s">
        <v>679</v>
      </c>
      <c r="I194" s="106" t="s">
        <v>679</v>
      </c>
      <c r="J194" s="105">
        <v>55</v>
      </c>
      <c r="K194" s="105">
        <v>135</v>
      </c>
      <c r="L194" s="105" t="s">
        <v>679</v>
      </c>
      <c r="M194" s="127" t="str" cm="1">
        <f t="array" ref="M1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</v>
      </c>
      <c r="N194" s="127" t="str" cm="1">
        <f t="array" ref="N1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ZEM2</v>
      </c>
      <c r="O194" s="106">
        <v>0.375</v>
      </c>
      <c r="P194" s="106">
        <v>6.25E-2</v>
      </c>
      <c r="Q194" s="105">
        <v>30</v>
      </c>
      <c r="R194" s="10" t="str">
        <f>IFERROR(_xlfn.XLOOKUP(F194, BS_ATIVIDADE[ATIVIDADE],BS_ATIVIDADE[UNIDADE] ), "*")</f>
        <v>M</v>
      </c>
      <c r="S194" s="128" t="str" cm="1">
        <f t="array" ref="S1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4" s="128" t="str" cm="1">
        <f t="array" ref="T1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194" s="11" t="str" cm="1">
        <f t="array" ref="U1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194" s="105" t="s">
        <v>908</v>
      </c>
      <c r="W194" s="151" t="s">
        <v>878</v>
      </c>
      <c r="X194" s="104" t="s">
        <v>421</v>
      </c>
      <c r="Y194" s="129" t="s">
        <v>424</v>
      </c>
      <c r="Z194" s="104"/>
      <c r="AA194" s="105" t="s">
        <v>679</v>
      </c>
      <c r="AB194" s="103"/>
      <c r="AC194" s="152"/>
      <c r="AD194" s="107"/>
      <c r="AE194" s="105"/>
      <c r="AF194" s="105" t="s">
        <v>679</v>
      </c>
      <c r="AG194" s="105" t="s">
        <v>679</v>
      </c>
      <c r="AH194" s="15"/>
      <c r="AI194" s="126" t="str">
        <f>IF(BS_CONTROLE[[#This Row],[Atividade]]=0, "-", BS_CONTROLE[[#This Row],[Atividade]])</f>
        <v>LIMPEZA LASTRO</v>
      </c>
      <c r="AJ194" s="9" t="str">
        <f>IF(BS_CONTROLE[[#This Row],[Atividade]]=0, "-", BS_CONTROLE[[#This Row],[Atividade]])</f>
        <v>LIMPEZA LASTRO</v>
      </c>
      <c r="AK194" s="31" t="str">
        <f>BS_CONTROLE[[#This Row],[Local - Partida]]</f>
        <v>-</v>
      </c>
      <c r="AL194" s="31" t="str">
        <f>BS_CONTROLE[[#This Row],[Local - Encerramento]]</f>
        <v>-</v>
      </c>
      <c r="AM194" s="105" t="str">
        <f>IF(BS_CONTROLE[[#This Row],[Entre - Estações]]=0, "-", BS_CONTROLE[[#This Row],[Entre - Estações]])</f>
        <v>ZEM</v>
      </c>
      <c r="AN194" s="105" t="str">
        <f>IF(BS_CONTROLE[[#This Row],[SB]]=0, "-", BS_CONTROLE[[#This Row],[SB]])</f>
        <v>ZEM2</v>
      </c>
      <c r="AO194" s="105">
        <f>IF(BS_CONTROLE[[#This Row],[SUB]]=0, "-", BS_CONTROLE[[#This Row],[SUB]])</f>
        <v>55</v>
      </c>
      <c r="AP194" s="105">
        <f>BS_CONTROLE[[#This Row],[KM - Inicio]]</f>
        <v>135</v>
      </c>
      <c r="AQ194" s="105">
        <f>BS_CONTROLE[[#This Row],[KM - Inicio]]</f>
        <v>135</v>
      </c>
      <c r="AR194" s="108">
        <v>0</v>
      </c>
      <c r="AS194" s="108">
        <v>0</v>
      </c>
      <c r="AT194" s="108">
        <v>0</v>
      </c>
      <c r="AU194" s="136"/>
      <c r="AV194" s="136"/>
      <c r="AW194" s="14"/>
      <c r="AX194" s="14"/>
      <c r="AY194" s="162">
        <f t="shared" si="14"/>
        <v>0</v>
      </c>
      <c r="AZ194" s="153"/>
      <c r="BA194" s="109">
        <v>0</v>
      </c>
      <c r="BB194" s="10" t="str">
        <f>IFERROR(_xlfn.XLOOKUP(AI194, BS_ATIVIDADE[ATIVIDADE],BS_ATIVIDADE[UNIDADE] ), "*")</f>
        <v>M</v>
      </c>
      <c r="BC194" s="13" t="str" cm="1">
        <f t="array" ref="BC1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4" s="13" t="str" cm="1">
        <f t="array" ref="BD1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194" s="11" t="str" cm="1">
        <f t="array" ref="BE1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194" s="150"/>
      <c r="BG194" s="16"/>
      <c r="BH194" s="17">
        <v>0</v>
      </c>
      <c r="BI194" s="17"/>
      <c r="BJ194" s="17" t="s">
        <v>1015</v>
      </c>
      <c r="BK194" s="18" t="s">
        <v>985</v>
      </c>
      <c r="BL194" s="16"/>
      <c r="BM194" s="130" t="s">
        <v>441</v>
      </c>
      <c r="BN194" s="130" t="s">
        <v>470</v>
      </c>
      <c r="BO194" s="130" t="s">
        <v>532</v>
      </c>
      <c r="BP194" s="18" t="s">
        <v>679</v>
      </c>
      <c r="BQ194" s="12" t="str">
        <f t="shared" si="16"/>
        <v>Produção e Intervalo</v>
      </c>
      <c r="BR194" s="19">
        <f t="shared" si="17"/>
        <v>0</v>
      </c>
      <c r="BS194" s="19">
        <f t="shared" si="18"/>
        <v>0</v>
      </c>
      <c r="BT194" s="188" t="str">
        <f t="shared" si="19"/>
        <v>SuperExecução</v>
      </c>
    </row>
    <row r="195" spans="1:72" hidden="1">
      <c r="A195" s="47" t="str">
        <f t="shared" si="15"/>
        <v>DIEGO (TF-42)46061</v>
      </c>
      <c r="B195" s="102">
        <v>46061</v>
      </c>
      <c r="C195" s="135">
        <f>IF(BS_CONTROLE[[#This Row],[DATA]]="","",WEEKNUM(BS_CONTROLE[[#This Row],[DATA]]))</f>
        <v>7</v>
      </c>
      <c r="D195" s="104" t="s">
        <v>876</v>
      </c>
      <c r="E195" s="157">
        <v>93</v>
      </c>
      <c r="F195" s="126" t="s">
        <v>877</v>
      </c>
      <c r="G195" s="142" t="str">
        <f>IF(D195="","*",VLOOKUP(F195,BS_ATIVIDADE[],3,FALSE))</f>
        <v>LIMPEZA LASTRO</v>
      </c>
      <c r="H195" s="106" t="s">
        <v>679</v>
      </c>
      <c r="I195" s="106" t="s">
        <v>679</v>
      </c>
      <c r="J195" s="105">
        <v>53</v>
      </c>
      <c r="K195" s="105">
        <v>109.05</v>
      </c>
      <c r="L195" s="105" t="s">
        <v>679</v>
      </c>
      <c r="M195" s="127" t="str" cm="1">
        <f t="array" ref="M1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195" s="127" t="str" cm="1">
        <f t="array" ref="N1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195" s="106">
        <v>0.41666666666666669</v>
      </c>
      <c r="P195" s="106">
        <v>8.3333333333333329E-2</v>
      </c>
      <c r="Q195" s="105">
        <v>30</v>
      </c>
      <c r="R195" s="10" t="str">
        <f>IFERROR(_xlfn.XLOOKUP(F195, BS_ATIVIDADE[ATIVIDADE],BS_ATIVIDADE[UNIDADE] ), "*")</f>
        <v>M</v>
      </c>
      <c r="S195" s="128" t="str" cm="1">
        <f t="array" ref="S1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5" s="128" t="str" cm="1">
        <f t="array" ref="T1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195" s="11" t="str" cm="1">
        <f t="array" ref="U1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195" s="105" t="s">
        <v>773</v>
      </c>
      <c r="W195" s="151" t="s">
        <v>878</v>
      </c>
      <c r="X195" s="104" t="s">
        <v>421</v>
      </c>
      <c r="Y195" s="129" t="s">
        <v>424</v>
      </c>
      <c r="Z195" s="104"/>
      <c r="AA195" s="105" t="s">
        <v>679</v>
      </c>
      <c r="AB195" s="103"/>
      <c r="AC195" s="152"/>
      <c r="AD195" s="107"/>
      <c r="AE195" s="105"/>
      <c r="AF195" s="105"/>
      <c r="AG195" s="105"/>
      <c r="AH195" s="15"/>
      <c r="AI195" s="126" t="str">
        <f>IF(BS_CONTROLE[[#This Row],[Atividade]]=0, "-", BS_CONTROLE[[#This Row],[Atividade]])</f>
        <v>LIMPEZA LASTRO</v>
      </c>
      <c r="AJ195" s="9" t="str">
        <f>IF(BS_CONTROLE[[#This Row],[Atividade]]=0, "-", BS_CONTROLE[[#This Row],[Atividade]])</f>
        <v>LIMPEZA LASTRO</v>
      </c>
      <c r="AK195" s="31" t="str">
        <f>BS_CONTROLE[[#This Row],[Local - Partida]]</f>
        <v>-</v>
      </c>
      <c r="AL195" s="31" t="str">
        <f>BS_CONTROLE[[#This Row],[Local - Encerramento]]</f>
        <v>-</v>
      </c>
      <c r="AM195" s="105" t="str">
        <f>IF(BS_CONTROLE[[#This Row],[Entre - Estações]]=0, "-", BS_CONTROLE[[#This Row],[Entre - Estações]])</f>
        <v>PAT-ZGM</v>
      </c>
      <c r="AN195" s="105" t="str">
        <f>IF(BS_CONTROLE[[#This Row],[SB]]=0, "-", BS_CONTROLE[[#This Row],[SB]])</f>
        <v>PAT1102</v>
      </c>
      <c r="AO195" s="105">
        <f>IF(BS_CONTROLE[[#This Row],[SUB]]=0, "-", BS_CONTROLE[[#This Row],[SUB]])</f>
        <v>53</v>
      </c>
      <c r="AP195" s="105">
        <f>BS_CONTROLE[[#This Row],[KM - Inicio]]</f>
        <v>109.05</v>
      </c>
      <c r="AQ195" s="105">
        <f>BS_CONTROLE[[#This Row],[KM - Inicio]]</f>
        <v>109.05</v>
      </c>
      <c r="AR195" s="108">
        <v>0</v>
      </c>
      <c r="AS195" s="108">
        <v>0</v>
      </c>
      <c r="AT195" s="108">
        <v>0</v>
      </c>
      <c r="AU195" s="136"/>
      <c r="AV195" s="136"/>
      <c r="AW195" s="14"/>
      <c r="AX195" s="14"/>
      <c r="AY195" s="162">
        <f t="shared" si="14"/>
        <v>0</v>
      </c>
      <c r="AZ195" s="153"/>
      <c r="BA195" s="109">
        <v>0</v>
      </c>
      <c r="BB195" s="10" t="str">
        <f>IFERROR(_xlfn.XLOOKUP(AI195, BS_ATIVIDADE[ATIVIDADE],BS_ATIVIDADE[UNIDADE] ), "*")</f>
        <v>M</v>
      </c>
      <c r="BC195" s="13" t="str" cm="1">
        <f t="array" ref="BC1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5" s="13" t="str" cm="1">
        <f t="array" ref="BD1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195" s="11" t="str" cm="1">
        <f t="array" ref="BE1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195" s="150"/>
      <c r="BG195" s="16"/>
      <c r="BH195" s="17">
        <v>0</v>
      </c>
      <c r="BI195" s="17"/>
      <c r="BJ195" s="17" t="s">
        <v>1015</v>
      </c>
      <c r="BK195" s="18" t="s">
        <v>985</v>
      </c>
      <c r="BL195" s="16"/>
      <c r="BM195" s="130" t="s">
        <v>441</v>
      </c>
      <c r="BN195" s="130" t="s">
        <v>470</v>
      </c>
      <c r="BO195" s="130" t="s">
        <v>532</v>
      </c>
      <c r="BP195" s="18" t="s">
        <v>679</v>
      </c>
      <c r="BQ195" s="12" t="str">
        <f t="shared" si="16"/>
        <v>Produção e Intervalo</v>
      </c>
      <c r="BR195" s="19">
        <f t="shared" si="17"/>
        <v>0</v>
      </c>
      <c r="BS195" s="19">
        <f t="shared" si="18"/>
        <v>0</v>
      </c>
      <c r="BT195" s="188" t="str">
        <f t="shared" si="19"/>
        <v>SuperExecução</v>
      </c>
    </row>
    <row r="196" spans="1:72" hidden="1">
      <c r="A196" s="47" t="str">
        <f t="shared" si="15"/>
        <v>EXPANSÃO TURMA 146062</v>
      </c>
      <c r="B196" s="102">
        <v>46062</v>
      </c>
      <c r="C196" s="135">
        <f>IF(BS_CONTROLE[[#This Row],[DATA]]="","",WEEKNUM(BS_CONTROLE[[#This Row],[DATA]]))</f>
        <v>7</v>
      </c>
      <c r="D196" s="104" t="s">
        <v>703</v>
      </c>
      <c r="E196" s="157"/>
      <c r="F196" s="126" t="s">
        <v>704</v>
      </c>
      <c r="G196" s="142" t="str">
        <f>IF(D196="","*",VLOOKUP(F196,BS_ATIVIDADE[],3,FALSE))</f>
        <v>EXPANSÃO</v>
      </c>
      <c r="H196" s="106" t="s">
        <v>679</v>
      </c>
      <c r="I196" s="106" t="s">
        <v>679</v>
      </c>
      <c r="J196" s="105">
        <v>70</v>
      </c>
      <c r="K196" s="105">
        <v>113.6</v>
      </c>
      <c r="L196" s="105" t="s">
        <v>679</v>
      </c>
      <c r="M196" s="127" t="str" cm="1">
        <f t="array" ref="M1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196" s="127" t="str" cm="1">
        <f t="array" ref="N1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196" s="106">
        <v>0.375</v>
      </c>
      <c r="P196" s="106">
        <v>6.25E-2</v>
      </c>
      <c r="Q196" s="105">
        <v>1</v>
      </c>
      <c r="R196" s="10" t="str">
        <f>IFERROR(_xlfn.XLOOKUP(F196, BS_ATIVIDADE[ATIVIDADE],BS_ATIVIDADE[UNIDADE] ), "*")</f>
        <v>Nº DE SOLDA</v>
      </c>
      <c r="S196" s="128" t="str" cm="1">
        <f t="array" ref="S1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6" s="128" t="str" cm="1">
        <f t="array" ref="T1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96" s="11" t="str" cm="1">
        <f t="array" ref="U1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96" s="105" t="s">
        <v>961</v>
      </c>
      <c r="W196" s="151" t="s">
        <v>700</v>
      </c>
      <c r="X196" s="104" t="s">
        <v>421</v>
      </c>
      <c r="Y196" s="129"/>
      <c r="Z196" s="104"/>
      <c r="AA196" s="105" t="s">
        <v>679</v>
      </c>
      <c r="AB196" s="103"/>
      <c r="AC196" s="152"/>
      <c r="AD196" s="107"/>
      <c r="AE196" s="105"/>
      <c r="AF196" s="105"/>
      <c r="AG196" s="105"/>
      <c r="AH196" s="15"/>
      <c r="AI196" s="126" t="str">
        <f>IF(BS_CONTROLE[[#This Row],[Atividade]]=0, "-", BS_CONTROLE[[#This Row],[Atividade]])</f>
        <v>EXPANSÃO - SOLDA</v>
      </c>
      <c r="AJ196" s="9" t="str">
        <f>IF(BS_CONTROLE[[#This Row],[Atividade]]=0, "-", BS_CONTROLE[[#This Row],[Atividade]])</f>
        <v>EXPANSÃO - SOLDA</v>
      </c>
      <c r="AK196" s="31" t="str">
        <f>BS_CONTROLE[[#This Row],[Local - Partida]]</f>
        <v>-</v>
      </c>
      <c r="AL196" s="31" t="str">
        <f>BS_CONTROLE[[#This Row],[Local - Encerramento]]</f>
        <v>-</v>
      </c>
      <c r="AM196" s="105" t="str">
        <f>IF(BS_CONTROLE[[#This Row],[Entre - Estações]]=0, "-", BS_CONTROLE[[#This Row],[Entre - Estações]])</f>
        <v>ZCD</v>
      </c>
      <c r="AN196" s="105" t="str">
        <f>IF(BS_CONTROLE[[#This Row],[SB]]=0, "-", BS_CONTROLE[[#This Row],[SB]])</f>
        <v>ZCD1</v>
      </c>
      <c r="AO196" s="105">
        <f>IF(BS_CONTROLE[[#This Row],[SUB]]=0, "-", BS_CONTROLE[[#This Row],[SUB]])</f>
        <v>70</v>
      </c>
      <c r="AP196" s="105">
        <f>BS_CONTROLE[[#This Row],[KM - Inicio]]</f>
        <v>113.6</v>
      </c>
      <c r="AQ196" s="105">
        <f>BS_CONTROLE[[#This Row],[KM - Inicio]]</f>
        <v>113.6</v>
      </c>
      <c r="AR196" s="108">
        <v>0</v>
      </c>
      <c r="AS196" s="108">
        <v>0</v>
      </c>
      <c r="AT196" s="108">
        <v>0</v>
      </c>
      <c r="AU196" s="136"/>
      <c r="AV196" s="136"/>
      <c r="AW196" s="14"/>
      <c r="AX196" s="14"/>
      <c r="AY196" s="162">
        <f t="shared" si="14"/>
        <v>0</v>
      </c>
      <c r="AZ196" s="153"/>
      <c r="BA196" s="109">
        <v>0</v>
      </c>
      <c r="BB196" s="10" t="str">
        <f>IFERROR(_xlfn.XLOOKUP(AI196, BS_ATIVIDADE[ATIVIDADE],BS_ATIVIDADE[UNIDADE] ), "*")</f>
        <v>Nº DE SOLDA</v>
      </c>
      <c r="BC196" s="13" t="str" cm="1">
        <f t="array" ref="BC1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6" s="13" t="str" cm="1">
        <f t="array" ref="BD1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96" s="11" t="str" cm="1">
        <f t="array" ref="BE1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96" s="150"/>
      <c r="BG196" s="16"/>
      <c r="BH196" s="17">
        <v>0</v>
      </c>
      <c r="BI196" s="17"/>
      <c r="BJ196" s="17" t="s">
        <v>707</v>
      </c>
      <c r="BK196" s="18" t="s">
        <v>707</v>
      </c>
      <c r="BL196" s="16"/>
      <c r="BM196" s="130" t="s">
        <v>447</v>
      </c>
      <c r="BN196" s="130" t="s">
        <v>471</v>
      </c>
      <c r="BO196" s="130" t="s">
        <v>471</v>
      </c>
      <c r="BP196" s="18" t="s">
        <v>1016</v>
      </c>
      <c r="BQ196" s="12" t="str">
        <f t="shared" si="16"/>
        <v>Produção e Intervalo</v>
      </c>
      <c r="BR196" s="19">
        <f t="shared" si="17"/>
        <v>0</v>
      </c>
      <c r="BS196" s="19">
        <f t="shared" si="18"/>
        <v>0</v>
      </c>
      <c r="BT196" s="188" t="str">
        <f t="shared" si="19"/>
        <v>CondiçõesClimáticaChuva</v>
      </c>
    </row>
    <row r="197" spans="1:72" hidden="1">
      <c r="A197" s="47" t="str">
        <f t="shared" si="15"/>
        <v>KLECIO (TP-699)46062</v>
      </c>
      <c r="B197" s="102">
        <v>46062</v>
      </c>
      <c r="C197" s="135">
        <f>IF(BS_CONTROLE[[#This Row],[DATA]]="","",WEEKNUM(BS_CONTROLE[[#This Row],[DATA]]))</f>
        <v>7</v>
      </c>
      <c r="D197" s="104" t="s">
        <v>695</v>
      </c>
      <c r="E197" s="157"/>
      <c r="F197" s="126" t="s">
        <v>696</v>
      </c>
      <c r="G197" s="142" t="str">
        <f>IF(D197="","*",VLOOKUP(F197,BS_ATIVIDADE[],3,FALSE))</f>
        <v>SOLDA</v>
      </c>
      <c r="H197" s="106" t="s">
        <v>679</v>
      </c>
      <c r="I197" s="106" t="s">
        <v>679</v>
      </c>
      <c r="J197" s="105">
        <v>70</v>
      </c>
      <c r="K197" s="105">
        <v>134.85</v>
      </c>
      <c r="L197" s="105"/>
      <c r="M197" s="127" t="str" cm="1">
        <f t="array" ref="M1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197" s="127" t="str" cm="1">
        <f t="array" ref="N1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133ZRQ1</v>
      </c>
      <c r="O197" s="106">
        <v>0.33333333333333331</v>
      </c>
      <c r="P197" s="106">
        <v>6.25E-2</v>
      </c>
      <c r="Q197" s="170">
        <v>1</v>
      </c>
      <c r="R197" s="10" t="str">
        <f>IFERROR(_xlfn.XLOOKUP(F197, BS_ATIVIDADE[ATIVIDADE],BS_ATIVIDADE[UNIDADE] ), "*")</f>
        <v>Nº DE SOLDA</v>
      </c>
      <c r="S197" s="128" t="str" cm="1">
        <f t="array" ref="S1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7" s="128" t="str" cm="1">
        <f t="array" ref="T1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97" s="11" t="str" cm="1">
        <f t="array" ref="U1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197" s="151" t="s">
        <v>699</v>
      </c>
      <c r="W197" s="151" t="s">
        <v>700</v>
      </c>
      <c r="X197" s="104" t="s">
        <v>421</v>
      </c>
      <c r="Y197" s="129"/>
      <c r="Z197" s="104"/>
      <c r="AA197" s="105" t="s">
        <v>679</v>
      </c>
      <c r="AB197" s="103"/>
      <c r="AC197" s="152"/>
      <c r="AD197" s="107"/>
      <c r="AE197" s="105"/>
      <c r="AF197" s="105"/>
      <c r="AG197" s="105"/>
      <c r="AH197" s="15"/>
      <c r="AI197" s="126" t="str">
        <f>IF(BS_CONTROLE[[#This Row],[Atividade]]=0, "-", BS_CONTROLE[[#This Row],[Atividade]])</f>
        <v>PDM - SOLDA</v>
      </c>
      <c r="AJ197" s="9" t="str">
        <f>IF(BS_CONTROLE[[#This Row],[Atividade]]=0, "-", BS_CONTROLE[[#This Row],[Atividade]])</f>
        <v>PDM - SOLDA</v>
      </c>
      <c r="AK197" s="31" t="str">
        <f>BS_CONTROLE[[#This Row],[Local - Partida]]</f>
        <v>-</v>
      </c>
      <c r="AL197" s="31" t="str">
        <f>BS_CONTROLE[[#This Row],[Local - Encerramento]]</f>
        <v>-</v>
      </c>
      <c r="AM197" s="105" t="str">
        <f>IF(BS_CONTROLE[[#This Row],[Entre - Estações]]=0, "-", BS_CONTROLE[[#This Row],[Entre - Estações]])</f>
        <v>ZRX-ZRQ</v>
      </c>
      <c r="AN197" s="105" t="str">
        <f>IF(BS_CONTROLE[[#This Row],[SB]]=0, "-", BS_CONTROLE[[#This Row],[SB]])</f>
        <v>133ZRQ1</v>
      </c>
      <c r="AO197" s="105">
        <f>IF(BS_CONTROLE[[#This Row],[SUB]]=0, "-", BS_CONTROLE[[#This Row],[SUB]])</f>
        <v>70</v>
      </c>
      <c r="AP197" s="105">
        <f>BS_CONTROLE[[#This Row],[KM - Inicio]]</f>
        <v>134.85</v>
      </c>
      <c r="AQ197" s="105">
        <f>BS_CONTROLE[[#This Row],[KM - Inicio]]</f>
        <v>134.85</v>
      </c>
      <c r="AR197" s="108">
        <v>0.375</v>
      </c>
      <c r="AS197" s="108">
        <v>0</v>
      </c>
      <c r="AT197" s="108">
        <v>0</v>
      </c>
      <c r="AU197" s="136"/>
      <c r="AV197" s="136"/>
      <c r="AW197" s="14"/>
      <c r="AX197" s="14"/>
      <c r="AY197" s="162">
        <f t="shared" si="14"/>
        <v>0</v>
      </c>
      <c r="AZ197" s="153"/>
      <c r="BA197" s="109">
        <v>0</v>
      </c>
      <c r="BB197" s="10" t="str">
        <f>IFERROR(_xlfn.XLOOKUP(AI197, BS_ATIVIDADE[ATIVIDADE],BS_ATIVIDADE[UNIDADE] ), "*")</f>
        <v>Nº DE SOLDA</v>
      </c>
      <c r="BC197" s="13" t="str" cm="1">
        <f t="array" ref="BC1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7" s="13" t="str" cm="1">
        <f t="array" ref="BD1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97" s="11" t="str" cm="1">
        <f t="array" ref="BE1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197" s="150"/>
      <c r="BG197" s="16"/>
      <c r="BH197" s="17">
        <v>0</v>
      </c>
      <c r="BI197" s="17"/>
      <c r="BJ197" s="17" t="s">
        <v>1016</v>
      </c>
      <c r="BK197" s="18" t="s">
        <v>1016</v>
      </c>
      <c r="BL197" s="16"/>
      <c r="BM197" s="130" t="s">
        <v>447</v>
      </c>
      <c r="BN197" s="130" t="s">
        <v>471</v>
      </c>
      <c r="BO197" s="130" t="s">
        <v>471</v>
      </c>
      <c r="BP197" s="18" t="s">
        <v>1016</v>
      </c>
      <c r="BQ197" s="12" t="str">
        <f t="shared" si="16"/>
        <v>Produção e Intervalo</v>
      </c>
      <c r="BR197" s="19">
        <f t="shared" si="17"/>
        <v>0</v>
      </c>
      <c r="BS197" s="19">
        <f t="shared" si="18"/>
        <v>0</v>
      </c>
      <c r="BT197" s="188" t="str">
        <f t="shared" si="19"/>
        <v>CondiçõesClimáticaChuva</v>
      </c>
    </row>
    <row r="198" spans="1:72" hidden="1">
      <c r="A198" s="47" t="str">
        <f t="shared" si="15"/>
        <v>W58</v>
      </c>
      <c r="B198" s="102"/>
      <c r="C198" s="135" t="str">
        <f>IF(BS_CONTROLE[[#This Row],[DATA]]="","",WEEKNUM(BS_CONTROLE[[#This Row],[DATA]]))</f>
        <v/>
      </c>
      <c r="D198" s="104" t="s">
        <v>712</v>
      </c>
      <c r="E198" s="157"/>
      <c r="F198" s="126" t="s">
        <v>717</v>
      </c>
      <c r="G198" s="142" t="str">
        <f>IF(D198="","*",VLOOKUP(F198,BS_ATIVIDADE[],3,FALSE))</f>
        <v>OUTROS</v>
      </c>
      <c r="H198" s="105">
        <v>106109</v>
      </c>
      <c r="I198" s="105">
        <v>106109</v>
      </c>
      <c r="J198" s="105">
        <v>68</v>
      </c>
      <c r="K198" s="105">
        <v>57</v>
      </c>
      <c r="L198" s="105">
        <v>53</v>
      </c>
      <c r="M198" s="105" t="str" cm="1">
        <f t="array" ref="M1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198" s="150" t="str" cm="1">
        <f t="array" ref="N1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198" s="106">
        <v>0.33333333333333331</v>
      </c>
      <c r="P198" s="106">
        <v>4.1666666666666664E-2</v>
      </c>
      <c r="Q198" s="170">
        <v>100</v>
      </c>
      <c r="R198" s="10" t="str">
        <f>IFERROR(_xlfn.XLOOKUP(F198, BS_ATIVIDADE[ATIVIDADE],BS_ATIVIDADE[UNIDADE] ), "*")</f>
        <v>Nº DE PEÇAS</v>
      </c>
      <c r="S198" s="128" t="str" cm="1">
        <f t="array" ref="S1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8" s="128" t="str" cm="1">
        <f t="array" ref="T1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98" s="11" t="str" cm="1">
        <f t="array" ref="U1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98" s="151" t="s">
        <v>714</v>
      </c>
      <c r="W198" s="151" t="s">
        <v>718</v>
      </c>
      <c r="X198" s="104" t="s">
        <v>421</v>
      </c>
      <c r="Y198" s="129"/>
      <c r="Z198" s="104"/>
      <c r="AA198" s="105">
        <v>2</v>
      </c>
      <c r="AB198" s="126" t="s">
        <v>423</v>
      </c>
      <c r="AC198" s="126" t="s">
        <v>679</v>
      </c>
      <c r="AD198" s="107">
        <v>0.29166666666666669</v>
      </c>
      <c r="AE198" s="105">
        <v>9341</v>
      </c>
      <c r="AF198" s="105" t="s">
        <v>679</v>
      </c>
      <c r="AG198" s="105" t="s">
        <v>679</v>
      </c>
      <c r="AH198" s="15"/>
      <c r="AI198" s="126" t="str">
        <f>IF(BS_CONTROLE[[#This Row],[Atividade]]=0, "-", BS_CONTROLE[[#This Row],[Atividade]])</f>
        <v>RECOLHIMENTO DE DORMENTE</v>
      </c>
      <c r="AJ198" s="9" t="str">
        <f>IF(BS_CONTROLE[[#This Row],[Atividade]]=0, "-", BS_CONTROLE[[#This Row],[Atividade]])</f>
        <v>RECOLHIMENTO DE DORMENTE</v>
      </c>
      <c r="AK198" s="31">
        <f>BS_CONTROLE[[#This Row],[Local - Partida]]</f>
        <v>106109</v>
      </c>
      <c r="AL198" s="31">
        <f>BS_CONTROLE[[#This Row],[Local - Encerramento]]</f>
        <v>106109</v>
      </c>
      <c r="AM198" s="105" t="str">
        <f>IF(BS_CONTROLE[[#This Row],[Entre - Estações]]=0, "-", BS_CONTROLE[[#This Row],[Entre - Estações]])</f>
        <v>ZBM-ZHO</v>
      </c>
      <c r="AN198" s="105" t="str">
        <f>IF(BS_CONTROLE[[#This Row],[SB]]=0, "-", BS_CONTROLE[[#This Row],[SB]])</f>
        <v>K57ZHO</v>
      </c>
      <c r="AO198" s="105">
        <f>IF(BS_CONTROLE[[#This Row],[SUB]]=0, "-", BS_CONTROLE[[#This Row],[SUB]])</f>
        <v>68</v>
      </c>
      <c r="AP198" s="105">
        <f>BS_CONTROLE[[#This Row],[KM - Inicio]]</f>
        <v>57</v>
      </c>
      <c r="AQ198" s="105">
        <f>BS_CONTROLE[[#This Row],[KM - Inicio]]</f>
        <v>57</v>
      </c>
      <c r="AR198" s="108"/>
      <c r="AS198" s="108"/>
      <c r="AT198" s="108"/>
      <c r="AU198" s="136"/>
      <c r="AV198" s="136"/>
      <c r="AW198" s="14"/>
      <c r="AX198" s="14"/>
      <c r="AY198" s="162">
        <f t="shared" si="14"/>
        <v>0</v>
      </c>
      <c r="AZ198" s="153"/>
      <c r="BA198" s="109"/>
      <c r="BB198" s="10" t="str">
        <f>IFERROR(_xlfn.XLOOKUP(AI198, BS_ATIVIDADE[ATIVIDADE],BS_ATIVIDADE[UNIDADE] ), "*")</f>
        <v>Nº DE PEÇAS</v>
      </c>
      <c r="BC198" s="13" t="str" cm="1">
        <f t="array" ref="BC1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8" s="13" t="str" cm="1">
        <f t="array" ref="BD1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98" s="11" t="str" cm="1">
        <f t="array" ref="BE1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98" s="150"/>
      <c r="BG198" s="16"/>
      <c r="BH198" s="17"/>
      <c r="BI198" s="17"/>
      <c r="BJ198" s="17"/>
      <c r="BK198" s="18"/>
      <c r="BL198" s="16"/>
      <c r="BM198" s="130"/>
      <c r="BN198" s="130"/>
      <c r="BO198" s="130"/>
      <c r="BP198" s="18"/>
      <c r="BQ198" s="12" t="str">
        <f t="shared" si="16"/>
        <v>Aderente</v>
      </c>
      <c r="BR198" s="19" t="str">
        <f t="shared" si="17"/>
        <v>*</v>
      </c>
      <c r="BS198" s="19" t="str">
        <f t="shared" si="18"/>
        <v>*</v>
      </c>
      <c r="BT198" s="188" t="str">
        <f t="shared" si="19"/>
        <v/>
      </c>
    </row>
    <row r="199" spans="1:72" hidden="1">
      <c r="A199" s="47" t="str">
        <f t="shared" si="15"/>
        <v>E4246062</v>
      </c>
      <c r="B199" s="102">
        <v>46062</v>
      </c>
      <c r="C199" s="135">
        <f>IF(BS_CONTROLE[[#This Row],[DATA]]="","",WEEKNUM(BS_CONTROLE[[#This Row],[DATA]]))</f>
        <v>7</v>
      </c>
      <c r="D199" s="104" t="s">
        <v>749</v>
      </c>
      <c r="E199" s="157">
        <v>193</v>
      </c>
      <c r="F199" s="126" t="s">
        <v>750</v>
      </c>
      <c r="G199" s="142" t="str">
        <f>IF(D199="","*",VLOOKUP(F199,BS_ATIVIDADE[],3,FALSE))</f>
        <v>TRILHEIRO - DESCARGA</v>
      </c>
      <c r="H199" s="106" t="s">
        <v>1017</v>
      </c>
      <c r="I199" s="106" t="s">
        <v>1017</v>
      </c>
      <c r="J199" s="105">
        <v>68</v>
      </c>
      <c r="K199" s="105">
        <v>54.96</v>
      </c>
      <c r="L199" s="105">
        <v>56</v>
      </c>
      <c r="M199" s="127" t="str" cm="1">
        <f t="array" ref="M1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199" s="127" t="str" cm="1">
        <f t="array" ref="N1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ZBM2</v>
      </c>
      <c r="O199" s="106">
        <v>0.45833333333333331</v>
      </c>
      <c r="P199" s="106">
        <v>0.125</v>
      </c>
      <c r="Q199" s="105">
        <v>3120</v>
      </c>
      <c r="R199" s="10" t="str">
        <f>IFERROR(_xlfn.XLOOKUP(F199, BS_ATIVIDADE[ATIVIDADE],BS_ATIVIDADE[UNIDADE] ), "*")</f>
        <v>M</v>
      </c>
      <c r="S199" s="128" t="str" cm="1">
        <f t="array" ref="S1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199" s="128" t="str" cm="1">
        <f t="array" ref="T1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199" s="11" t="str" cm="1">
        <f t="array" ref="U1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199" s="105" t="s">
        <v>866</v>
      </c>
      <c r="W199" s="151" t="s">
        <v>1018</v>
      </c>
      <c r="X199" s="104" t="s">
        <v>421</v>
      </c>
      <c r="Y199" s="129"/>
      <c r="Z199" s="104"/>
      <c r="AA199" s="105" t="s">
        <v>1019</v>
      </c>
      <c r="AB199" s="103" t="s">
        <v>423</v>
      </c>
      <c r="AC199" s="152" t="s">
        <v>419</v>
      </c>
      <c r="AD199" s="107">
        <v>0.41666666666666669</v>
      </c>
      <c r="AE199" s="105" t="s">
        <v>1020</v>
      </c>
      <c r="AF199" s="105" t="s">
        <v>1021</v>
      </c>
      <c r="AG199" s="105" t="s">
        <v>679</v>
      </c>
      <c r="AH199" s="15"/>
      <c r="AI199" s="126" t="str">
        <f>IF(BS_CONTROLE[[#This Row],[Atividade]]=0, "-", BS_CONTROLE[[#This Row],[Atividade]])</f>
        <v>TRILHEIRO - DESCARGA</v>
      </c>
      <c r="AJ199" s="9" t="str">
        <f>IF(BS_CONTROLE[[#This Row],[Atividade]]=0, "-", BS_CONTROLE[[#This Row],[Atividade]])</f>
        <v>TRILHEIRO - DESCARGA</v>
      </c>
      <c r="AK199" s="31" t="str">
        <f>BS_CONTROLE[[#This Row],[Local - Partida]]</f>
        <v>ZBV3</v>
      </c>
      <c r="AL199" s="31" t="str">
        <f>BS_CONTROLE[[#This Row],[Local - Encerramento]]</f>
        <v>ZBV3</v>
      </c>
      <c r="AM199" s="105" t="str">
        <f>IF(BS_CONTROLE[[#This Row],[Entre - Estações]]=0, "-", BS_CONTROLE[[#This Row],[Entre - Estações]])</f>
        <v>ZBM</v>
      </c>
      <c r="AN199" s="105" t="str">
        <f>IF(BS_CONTROLE[[#This Row],[SB]]=0, "-", BS_CONTROLE[[#This Row],[SB]])</f>
        <v>ZBM2</v>
      </c>
      <c r="AO199" s="105">
        <f>IF(BS_CONTROLE[[#This Row],[SUB]]=0, "-", BS_CONTROLE[[#This Row],[SUB]])</f>
        <v>68</v>
      </c>
      <c r="AP199" s="105">
        <f>BS_CONTROLE[[#This Row],[KM - Inicio]]</f>
        <v>54.96</v>
      </c>
      <c r="AQ199" s="105">
        <f>BS_CONTROLE[[#This Row],[KM - Inicio]]</f>
        <v>54.96</v>
      </c>
      <c r="AR199" s="108">
        <v>0</v>
      </c>
      <c r="AS199" s="108">
        <v>0</v>
      </c>
      <c r="AT199" s="108">
        <v>0</v>
      </c>
      <c r="AU199" s="136"/>
      <c r="AV199" s="136"/>
      <c r="AW199" s="14"/>
      <c r="AX199" s="14"/>
      <c r="AY199" s="162">
        <f t="shared" ref="AY199:AY262" si="20">IF(D199="","*",IFERROR(IF(ISODD(COUNT(AS199:AX199)),"ERRO",SUM((AT199-AS199),(AV199-AU199),(AX199-AW199))),"ERRO"))</f>
        <v>0</v>
      </c>
      <c r="AZ199" s="153"/>
      <c r="BA199" s="109">
        <v>0</v>
      </c>
      <c r="BB199" s="10" t="str">
        <f>IFERROR(_xlfn.XLOOKUP(AI199, BS_ATIVIDADE[ATIVIDADE],BS_ATIVIDADE[UNIDADE] ), "*")</f>
        <v>M</v>
      </c>
      <c r="BC199" s="13" t="str" cm="1">
        <f t="array" ref="BC1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199" s="13" t="str" cm="1">
        <f t="array" ref="BD1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199" s="11" t="str" cm="1">
        <f t="array" ref="BE1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199" s="150"/>
      <c r="BG199" s="16"/>
      <c r="BH199" s="17">
        <v>0</v>
      </c>
      <c r="BI199" s="17"/>
      <c r="BJ199" s="17" t="s">
        <v>1022</v>
      </c>
      <c r="BK199" s="18" t="s">
        <v>1022</v>
      </c>
      <c r="BL199" s="16"/>
      <c r="BM199" s="130" t="s">
        <v>451</v>
      </c>
      <c r="BN199" s="130" t="s">
        <v>451</v>
      </c>
      <c r="BO199" s="130" t="s">
        <v>451</v>
      </c>
      <c r="BP199" s="18" t="s">
        <v>1022</v>
      </c>
      <c r="BQ199" s="12" t="str">
        <f t="shared" si="16"/>
        <v>Produção e Intervalo</v>
      </c>
      <c r="BR199" s="19">
        <f t="shared" si="17"/>
        <v>0</v>
      </c>
      <c r="BS199" s="19">
        <f t="shared" si="18"/>
        <v>0</v>
      </c>
      <c r="BT199" s="188" t="str">
        <f t="shared" si="19"/>
        <v>SemOportunidadeSemOportunidade</v>
      </c>
    </row>
    <row r="200" spans="1:72" hidden="1">
      <c r="A200" s="47" t="str">
        <f t="shared" ref="A200:A263" si="21">D200&amp;B200</f>
        <v>V9346062</v>
      </c>
      <c r="B200" s="102">
        <v>46062</v>
      </c>
      <c r="C200" s="135">
        <f>IF(BS_CONTROLE[[#This Row],[DATA]]="","",WEEKNUM(BS_CONTROLE[[#This Row],[DATA]]))</f>
        <v>7</v>
      </c>
      <c r="D200" s="104" t="s">
        <v>978</v>
      </c>
      <c r="E200" s="157">
        <v>162</v>
      </c>
      <c r="F200" s="126" t="s">
        <v>687</v>
      </c>
      <c r="G200" s="142" t="str">
        <f>IF(D200="","*",VLOOKUP(F200,BS_ATIVIDADE[],3,FALSE))</f>
        <v>MECANIZAÇÃO - SOCADORA</v>
      </c>
      <c r="H200" s="105" t="s">
        <v>104</v>
      </c>
      <c r="I200" s="105" t="s">
        <v>104</v>
      </c>
      <c r="J200" s="105">
        <v>56</v>
      </c>
      <c r="K200" s="105">
        <v>204.5</v>
      </c>
      <c r="L200" s="105">
        <v>205.5</v>
      </c>
      <c r="M200" s="127" t="str" cm="1">
        <f t="array" ref="M2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00" s="127" t="str" cm="1">
        <f t="array" ref="N2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00" s="106">
        <v>0.375</v>
      </c>
      <c r="P200" s="106">
        <v>8.3333333333333329E-2</v>
      </c>
      <c r="Q200" s="105">
        <v>200</v>
      </c>
      <c r="R200" s="10" t="str">
        <f>IFERROR(_xlfn.XLOOKUP(F200, BS_ATIVIDADE[ATIVIDADE],BS_ATIVIDADE[UNIDADE] ), "*")</f>
        <v>M</v>
      </c>
      <c r="S200" s="128" t="str" cm="1">
        <f t="array" ref="S2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0" s="128" t="str" cm="1">
        <f t="array" ref="T2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00" s="11" t="str" cm="1">
        <f t="array" ref="U2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00" s="105" t="s">
        <v>709</v>
      </c>
      <c r="W200" s="151" t="s">
        <v>688</v>
      </c>
      <c r="X200" s="104" t="s">
        <v>416</v>
      </c>
      <c r="Y200" s="129"/>
      <c r="Z200" s="104"/>
      <c r="AA200" s="105">
        <v>1</v>
      </c>
      <c r="AB200" s="103" t="s">
        <v>418</v>
      </c>
      <c r="AC200" s="152"/>
      <c r="AD200" s="107">
        <v>0.29166666666666669</v>
      </c>
      <c r="AE200" s="105">
        <v>7309</v>
      </c>
      <c r="AF200" s="105" t="s">
        <v>679</v>
      </c>
      <c r="AG200" s="105" t="s">
        <v>679</v>
      </c>
      <c r="AH200" s="15"/>
      <c r="AI200" s="126" t="str">
        <f>IF(BS_CONTROLE[[#This Row],[Atividade]]=0, "-", BS_CONTROLE[[#This Row],[Atividade]])</f>
        <v>MECANIZAÇÃO - SOCADORA</v>
      </c>
      <c r="AJ200" s="9" t="str">
        <f>IF(BS_CONTROLE[[#This Row],[Atividade]]=0, "-", BS_CONTROLE[[#This Row],[Atividade]])</f>
        <v>MECANIZAÇÃO - SOCADORA</v>
      </c>
      <c r="AK200" s="31" t="str">
        <f>BS_CONTROLE[[#This Row],[Local - Partida]]</f>
        <v>ZYU1</v>
      </c>
      <c r="AL200" s="31" t="str">
        <f>BS_CONTROLE[[#This Row],[Local - Encerramento]]</f>
        <v>ZYU1</v>
      </c>
      <c r="AM200" s="105" t="str">
        <f>IF(BS_CONTROLE[[#This Row],[Entre - Estações]]=0, "-", BS_CONTROLE[[#This Row],[Entre - Estações]])</f>
        <v>ZYU-ZST</v>
      </c>
      <c r="AN200" s="105" t="str">
        <f>IF(BS_CONTROLE[[#This Row],[SB]]=0, "-", BS_CONTROLE[[#This Row],[SB]])</f>
        <v>ZYU206</v>
      </c>
      <c r="AO200" s="105">
        <f>IF(BS_CONTROLE[[#This Row],[SUB]]=0, "-", BS_CONTROLE[[#This Row],[SUB]])</f>
        <v>56</v>
      </c>
      <c r="AP200" s="105">
        <f>BS_CONTROLE[[#This Row],[KM - Inicio]]</f>
        <v>204.5</v>
      </c>
      <c r="AQ200" s="105">
        <f>BS_CONTROLE[[#This Row],[KM - Inicio]]</f>
        <v>204.5</v>
      </c>
      <c r="AR200" s="108">
        <v>0</v>
      </c>
      <c r="AS200" s="108">
        <v>0</v>
      </c>
      <c r="AT200" s="108">
        <v>0</v>
      </c>
      <c r="AU200" s="136"/>
      <c r="AV200" s="136"/>
      <c r="AW200" s="14"/>
      <c r="AX200" s="14"/>
      <c r="AY200" s="162">
        <f t="shared" si="20"/>
        <v>0</v>
      </c>
      <c r="AZ200" s="153"/>
      <c r="BA200" s="109">
        <v>0</v>
      </c>
      <c r="BB200" s="10" t="str">
        <f>IFERROR(_xlfn.XLOOKUP(AI200, BS_ATIVIDADE[ATIVIDADE],BS_ATIVIDADE[UNIDADE] ), "*")</f>
        <v>M</v>
      </c>
      <c r="BC200" s="13" t="str" cm="1">
        <f t="array" ref="BC2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0" s="13" t="str" cm="1">
        <f t="array" ref="BD2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00" s="11" t="str" cm="1">
        <f t="array" ref="BE2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00" s="150"/>
      <c r="BG200" s="16"/>
      <c r="BH200" s="17">
        <v>0</v>
      </c>
      <c r="BI200" s="17"/>
      <c r="BJ200" s="17" t="s">
        <v>1023</v>
      </c>
      <c r="BK200" s="18" t="s">
        <v>1023</v>
      </c>
      <c r="BL200" s="16"/>
      <c r="BM200" s="130" t="s">
        <v>431</v>
      </c>
      <c r="BN200" s="130" t="s">
        <v>465</v>
      </c>
      <c r="BO200" s="130" t="s">
        <v>465</v>
      </c>
      <c r="BP200" s="18" t="s">
        <v>1023</v>
      </c>
      <c r="BQ200" s="12" t="str">
        <f t="shared" ref="BQ200:BQ263" si="22">IF(AND(BR200&lt;1,BS200&lt;1),"Produção e Intervalo",IF(BR200&lt;1,"Intervalo",IF(BS200&lt;1,"Produção","Aderente")))</f>
        <v>Produção e Intervalo</v>
      </c>
      <c r="BR200" s="19">
        <f t="shared" ref="BR200:BR263" si="23">IF(OR(B200="",F200=""),"*",AY200/P200)</f>
        <v>0</v>
      </c>
      <c r="BS200" s="19">
        <f t="shared" ref="BS200:BS263" si="24">IF(OR(B200="",F200=""),"*",BA200/Q200)</f>
        <v>0</v>
      </c>
      <c r="BT200" s="188" t="str">
        <f t="shared" ref="BT200:BT263" si="25">IF(BN200="","",SUBSTITUTE(BM200," ","")&amp;SUBSTITUTE(BN200," ",""))</f>
        <v>NãoControláveisAcidente</v>
      </c>
    </row>
    <row r="201" spans="1:72" hidden="1">
      <c r="A201" s="47" t="str">
        <f t="shared" si="21"/>
        <v>EDSON (TP-780)46062</v>
      </c>
      <c r="B201" s="102">
        <v>46062</v>
      </c>
      <c r="C201" s="135">
        <f>IF(BS_CONTROLE[[#This Row],[DATA]]="","",WEEKNUM(BS_CONTROLE[[#This Row],[DATA]]))</f>
        <v>7</v>
      </c>
      <c r="D201" s="169" t="s">
        <v>720</v>
      </c>
      <c r="E201" s="157"/>
      <c r="F201" s="126" t="s">
        <v>721</v>
      </c>
      <c r="G201" s="142" t="str">
        <f>IF(D201="","*",VLOOKUP(F201,BS_ATIVIDADE[],3,FALSE))</f>
        <v>DORMENTE - SUBSTITUIÇÂO</v>
      </c>
      <c r="H201" s="105" t="s">
        <v>679</v>
      </c>
      <c r="I201" s="105" t="s">
        <v>679</v>
      </c>
      <c r="J201" s="105">
        <v>56</v>
      </c>
      <c r="K201" s="105">
        <v>205</v>
      </c>
      <c r="L201" s="105" t="s">
        <v>679</v>
      </c>
      <c r="M201" s="105" t="str" cm="1">
        <f t="array" ref="M2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01" s="150" t="str" cm="1">
        <f t="array" ref="N2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01" s="106">
        <v>0.39583333333333331</v>
      </c>
      <c r="P201" s="106">
        <v>8.3333333333333329E-2</v>
      </c>
      <c r="Q201" s="170">
        <v>40</v>
      </c>
      <c r="R201" s="10" t="str">
        <f>IFERROR(_xlfn.XLOOKUP(F201, BS_ATIVIDADE[ATIVIDADE],BS_ATIVIDADE[UNIDADE] ), "*")</f>
        <v>Nº DE DORMENTES</v>
      </c>
      <c r="S201" s="128" t="str" cm="1">
        <f t="array" ref="S2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1" s="128" t="str" cm="1">
        <f t="array" ref="T2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01" s="11" t="str" cm="1">
        <f t="array" ref="U2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01" s="105" t="s">
        <v>722</v>
      </c>
      <c r="W201" s="151" t="s">
        <v>1024</v>
      </c>
      <c r="X201" s="104" t="s">
        <v>416</v>
      </c>
      <c r="Y201" s="129"/>
      <c r="Z201" s="104"/>
      <c r="AA201" s="105" t="s">
        <v>679</v>
      </c>
      <c r="AB201" s="103"/>
      <c r="AC201" s="152"/>
      <c r="AD201" s="107"/>
      <c r="AE201" s="105"/>
      <c r="AF201" s="105"/>
      <c r="AG201" s="105"/>
      <c r="AH201" s="15"/>
      <c r="AI201" s="126" t="str">
        <f>IF(BS_CONTROLE[[#This Row],[Atividade]]=0, "-", BS_CONTROLE[[#This Row],[Atividade]])</f>
        <v>PDM - SUBSTITUIÇÃO - DORMENTE</v>
      </c>
      <c r="AJ201" s="9" t="str">
        <f>IF(BS_CONTROLE[[#This Row],[Atividade]]=0, "-", BS_CONTROLE[[#This Row],[Atividade]])</f>
        <v>PDM - SUBSTITUIÇÃO - DORMENTE</v>
      </c>
      <c r="AK201" s="31" t="str">
        <f>BS_CONTROLE[[#This Row],[Local - Partida]]</f>
        <v>-</v>
      </c>
      <c r="AL201" s="31" t="str">
        <f>BS_CONTROLE[[#This Row],[Local - Encerramento]]</f>
        <v>-</v>
      </c>
      <c r="AM201" s="105" t="str">
        <f>IF(BS_CONTROLE[[#This Row],[Entre - Estações]]=0, "-", BS_CONTROLE[[#This Row],[Entre - Estações]])</f>
        <v>ZYU-ZST</v>
      </c>
      <c r="AN201" s="105" t="str">
        <f>IF(BS_CONTROLE[[#This Row],[SB]]=0, "-", BS_CONTROLE[[#This Row],[SB]])</f>
        <v>ZYU206</v>
      </c>
      <c r="AO201" s="105">
        <f>IF(BS_CONTROLE[[#This Row],[SUB]]=0, "-", BS_CONTROLE[[#This Row],[SUB]])</f>
        <v>56</v>
      </c>
      <c r="AP201" s="105">
        <f>BS_CONTROLE[[#This Row],[KM - Inicio]]</f>
        <v>205</v>
      </c>
      <c r="AQ201" s="105">
        <f>BS_CONTROLE[[#This Row],[KM - Inicio]]</f>
        <v>205</v>
      </c>
      <c r="AR201" s="108">
        <v>0</v>
      </c>
      <c r="AS201" s="108">
        <v>0</v>
      </c>
      <c r="AT201" s="108">
        <v>0</v>
      </c>
      <c r="AU201" s="136"/>
      <c r="AV201" s="136"/>
      <c r="AW201" s="14"/>
      <c r="AX201" s="14"/>
      <c r="AY201" s="162">
        <f t="shared" si="20"/>
        <v>0</v>
      </c>
      <c r="AZ201" s="153"/>
      <c r="BA201" s="109">
        <v>0</v>
      </c>
      <c r="BB201" s="10" t="str">
        <f>IFERROR(_xlfn.XLOOKUP(AI201, BS_ATIVIDADE[ATIVIDADE],BS_ATIVIDADE[UNIDADE] ), "*")</f>
        <v>Nº DE DORMENTES</v>
      </c>
      <c r="BC201" s="13" t="str" cm="1">
        <f t="array" ref="BC2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1" s="13" t="str" cm="1">
        <f t="array" ref="BD2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01" s="11" t="str" cm="1">
        <f t="array" ref="BE2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01" s="150"/>
      <c r="BG201" s="16"/>
      <c r="BH201" s="17">
        <v>0</v>
      </c>
      <c r="BI201" s="17"/>
      <c r="BJ201" s="17" t="s">
        <v>1023</v>
      </c>
      <c r="BK201" s="18" t="s">
        <v>1023</v>
      </c>
      <c r="BL201" s="16"/>
      <c r="BM201" s="130" t="s">
        <v>431</v>
      </c>
      <c r="BN201" s="130" t="s">
        <v>465</v>
      </c>
      <c r="BO201" s="130" t="s">
        <v>465</v>
      </c>
      <c r="BP201" s="18" t="s">
        <v>1023</v>
      </c>
      <c r="BQ201" s="12" t="str">
        <f t="shared" si="22"/>
        <v>Produção e Intervalo</v>
      </c>
      <c r="BR201" s="19">
        <f t="shared" si="23"/>
        <v>0</v>
      </c>
      <c r="BS201" s="19">
        <f t="shared" si="24"/>
        <v>0</v>
      </c>
      <c r="BT201" s="188" t="str">
        <f t="shared" si="25"/>
        <v>NãoControláveisAcidente</v>
      </c>
    </row>
    <row r="202" spans="1:72" hidden="1">
      <c r="A202" s="47" t="str">
        <f t="shared" si="21"/>
        <v>ROGÉRIO (TP-730)46062</v>
      </c>
      <c r="B202" s="102">
        <v>46062</v>
      </c>
      <c r="C202" s="135">
        <f>IF(BS_CONTROLE[[#This Row],[DATA]]="","",WEEKNUM(BS_CONTROLE[[#This Row],[DATA]]))</f>
        <v>7</v>
      </c>
      <c r="D202" s="104" t="s">
        <v>857</v>
      </c>
      <c r="E202" s="157">
        <v>81</v>
      </c>
      <c r="F202" s="126" t="s">
        <v>721</v>
      </c>
      <c r="G202" s="142" t="str">
        <f>IF(D202="","*",VLOOKUP(F202,BS_ATIVIDADE[],3,FALSE))</f>
        <v>DORMENTE - SUBSTITUIÇÂO</v>
      </c>
      <c r="H202" s="105" t="s">
        <v>679</v>
      </c>
      <c r="I202" s="105" t="s">
        <v>679</v>
      </c>
      <c r="J202" s="105">
        <v>56</v>
      </c>
      <c r="K202" s="105">
        <v>205</v>
      </c>
      <c r="L202" s="105" t="s">
        <v>679</v>
      </c>
      <c r="M202" s="105" t="str" cm="1">
        <f t="array" ref="M2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02" s="150" t="str" cm="1">
        <f t="array" ref="N2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02" s="106">
        <v>0.39583333333333331</v>
      </c>
      <c r="P202" s="106">
        <v>8.3333333333333329E-2</v>
      </c>
      <c r="Q202" s="170">
        <v>40</v>
      </c>
      <c r="R202" s="10" t="str">
        <f>IFERROR(_xlfn.XLOOKUP(F202, BS_ATIVIDADE[ATIVIDADE],BS_ATIVIDADE[UNIDADE] ), "*")</f>
        <v>Nº DE DORMENTES</v>
      </c>
      <c r="S202" s="128" t="str" cm="1">
        <f t="array" ref="S2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2" s="128" t="str" cm="1">
        <f t="array" ref="T2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02" s="11" t="str" cm="1">
        <f t="array" ref="U2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02" s="105" t="s">
        <v>858</v>
      </c>
      <c r="W202" s="151" t="s">
        <v>799</v>
      </c>
      <c r="X202" s="104" t="s">
        <v>416</v>
      </c>
      <c r="Y202" s="129"/>
      <c r="Z202" s="104"/>
      <c r="AA202" s="105" t="s">
        <v>679</v>
      </c>
      <c r="AB202" s="103"/>
      <c r="AC202" s="152"/>
      <c r="AD202" s="107"/>
      <c r="AE202" s="105"/>
      <c r="AF202" s="105"/>
      <c r="AG202" s="105"/>
      <c r="AH202" s="15"/>
      <c r="AI202" s="126" t="str">
        <f>IF(BS_CONTROLE[[#This Row],[Atividade]]=0, "-", BS_CONTROLE[[#This Row],[Atividade]])</f>
        <v>PDM - SUBSTITUIÇÃO - DORMENTE</v>
      </c>
      <c r="AJ202" s="9" t="str">
        <f>IF(BS_CONTROLE[[#This Row],[Atividade]]=0, "-", BS_CONTROLE[[#This Row],[Atividade]])</f>
        <v>PDM - SUBSTITUIÇÃO - DORMENTE</v>
      </c>
      <c r="AK202" s="31" t="str">
        <f>BS_CONTROLE[[#This Row],[Local - Partida]]</f>
        <v>-</v>
      </c>
      <c r="AL202" s="31" t="str">
        <f>BS_CONTROLE[[#This Row],[Local - Encerramento]]</f>
        <v>-</v>
      </c>
      <c r="AM202" s="105" t="str">
        <f>IF(BS_CONTROLE[[#This Row],[Entre - Estações]]=0, "-", BS_CONTROLE[[#This Row],[Entre - Estações]])</f>
        <v>ZYU-ZST</v>
      </c>
      <c r="AN202" s="105" t="str">
        <f>IF(BS_CONTROLE[[#This Row],[SB]]=0, "-", BS_CONTROLE[[#This Row],[SB]])</f>
        <v>ZYU206</v>
      </c>
      <c r="AO202" s="105">
        <f>IF(BS_CONTROLE[[#This Row],[SUB]]=0, "-", BS_CONTROLE[[#This Row],[SUB]])</f>
        <v>56</v>
      </c>
      <c r="AP202" s="105">
        <f>BS_CONTROLE[[#This Row],[KM - Inicio]]</f>
        <v>205</v>
      </c>
      <c r="AQ202" s="105">
        <f>BS_CONTROLE[[#This Row],[KM - Inicio]]</f>
        <v>205</v>
      </c>
      <c r="AR202" s="108">
        <v>0</v>
      </c>
      <c r="AS202" s="108">
        <v>0</v>
      </c>
      <c r="AT202" s="108">
        <v>0</v>
      </c>
      <c r="AU202" s="136"/>
      <c r="AV202" s="136"/>
      <c r="AW202" s="14"/>
      <c r="AX202" s="14"/>
      <c r="AY202" s="162">
        <f t="shared" si="20"/>
        <v>0</v>
      </c>
      <c r="AZ202" s="153"/>
      <c r="BA202" s="109">
        <v>0</v>
      </c>
      <c r="BB202" s="10" t="str">
        <f>IFERROR(_xlfn.XLOOKUP(AI202, BS_ATIVIDADE[ATIVIDADE],BS_ATIVIDADE[UNIDADE] ), "*")</f>
        <v>Nº DE DORMENTES</v>
      </c>
      <c r="BC202" s="13" t="str" cm="1">
        <f t="array" ref="BC2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2" s="13" t="str" cm="1">
        <f t="array" ref="BD2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02" s="11" t="str" cm="1">
        <f t="array" ref="BE2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02" s="150"/>
      <c r="BG202" s="16"/>
      <c r="BH202" s="17">
        <v>0</v>
      </c>
      <c r="BI202" s="17"/>
      <c r="BJ202" s="17" t="s">
        <v>1023</v>
      </c>
      <c r="BK202" s="18" t="s">
        <v>1023</v>
      </c>
      <c r="BL202" s="16"/>
      <c r="BM202" s="130" t="s">
        <v>431</v>
      </c>
      <c r="BN202" s="130" t="s">
        <v>465</v>
      </c>
      <c r="BO202" s="130" t="s">
        <v>465</v>
      </c>
      <c r="BP202" s="18" t="s">
        <v>1023</v>
      </c>
      <c r="BQ202" s="12" t="str">
        <f t="shared" si="22"/>
        <v>Produção e Intervalo</v>
      </c>
      <c r="BR202" s="19">
        <f t="shared" si="23"/>
        <v>0</v>
      </c>
      <c r="BS202" s="19">
        <f t="shared" si="24"/>
        <v>0</v>
      </c>
      <c r="BT202" s="188" t="str">
        <f t="shared" si="25"/>
        <v>NãoControláveisAcidente</v>
      </c>
    </row>
    <row r="203" spans="1:72" hidden="1">
      <c r="A203" s="47" t="str">
        <f t="shared" si="21"/>
        <v>W5946062</v>
      </c>
      <c r="B203" s="102">
        <v>46062</v>
      </c>
      <c r="C203" s="135">
        <f>IF(BS_CONTROLE[[#This Row],[DATA]]="","",WEEKNUM(BS_CONTROLE[[#This Row],[DATA]]))</f>
        <v>7</v>
      </c>
      <c r="D203" s="169" t="s">
        <v>726</v>
      </c>
      <c r="E203" s="157"/>
      <c r="F203" s="126" t="s">
        <v>713</v>
      </c>
      <c r="G203" s="142" t="str">
        <f>IF(D203="","*",VLOOKUP(F203,BS_ATIVIDADE[],3,FALSE))</f>
        <v>DORMENTE - DESCARGA</v>
      </c>
      <c r="H203" s="106" t="s">
        <v>104</v>
      </c>
      <c r="I203" s="106" t="s">
        <v>104</v>
      </c>
      <c r="J203" s="105">
        <v>49</v>
      </c>
      <c r="K203" s="105">
        <v>203.57</v>
      </c>
      <c r="L203" s="105">
        <v>198.57</v>
      </c>
      <c r="M203" s="127" t="str" cm="1">
        <f t="array" ref="M2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203" s="127" t="s">
        <v>859</v>
      </c>
      <c r="O203" s="106">
        <v>0.35416666666666669</v>
      </c>
      <c r="P203" s="106">
        <v>6.25E-2</v>
      </c>
      <c r="Q203" s="105">
        <v>415</v>
      </c>
      <c r="R203" s="10" t="str">
        <f>IFERROR(_xlfn.XLOOKUP(F203, BS_ATIVIDADE[ATIVIDADE],BS_ATIVIDADE[UNIDADE] ), "*")</f>
        <v>Nº DE DORMENTES</v>
      </c>
      <c r="S203" s="128" t="str" cm="1">
        <f t="array" ref="S2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3" s="128" t="str" cm="1">
        <f t="array" ref="T2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03" s="11" t="str" cm="1">
        <f t="array" ref="U2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203" s="105" t="s">
        <v>860</v>
      </c>
      <c r="W203" s="151" t="s">
        <v>803</v>
      </c>
      <c r="X203" s="104" t="s">
        <v>421</v>
      </c>
      <c r="Y203" s="129"/>
      <c r="Z203" s="104"/>
      <c r="AA203" s="105">
        <v>1</v>
      </c>
      <c r="AB203" s="103" t="s">
        <v>412</v>
      </c>
      <c r="AC203" s="152"/>
      <c r="AD203" s="107">
        <v>0.29166666666666669</v>
      </c>
      <c r="AE203" s="105">
        <v>7629</v>
      </c>
      <c r="AF203" s="105" t="s">
        <v>679</v>
      </c>
      <c r="AG203" s="105"/>
      <c r="AH203" s="15"/>
      <c r="AI203" s="126" t="str">
        <f>IF(BS_CONTROLE[[#This Row],[Atividade]]=0, "-", BS_CONTROLE[[#This Row],[Atividade]])</f>
        <v>PDM - DESCARGA - DORMENTE</v>
      </c>
      <c r="AJ203" s="9" t="str">
        <f>IF(BS_CONTROLE[[#This Row],[Atividade]]=0, "-", BS_CONTROLE[[#This Row],[Atividade]])</f>
        <v>PDM - DESCARGA - DORMENTE</v>
      </c>
      <c r="AK203" s="31" t="str">
        <f>BS_CONTROLE[[#This Row],[Local - Partida]]</f>
        <v>ZYU1</v>
      </c>
      <c r="AL203" s="31" t="str">
        <f>BS_CONTROLE[[#This Row],[Local - Encerramento]]</f>
        <v>ZYU1</v>
      </c>
      <c r="AM203" s="105" t="str">
        <f>IF(BS_CONTROLE[[#This Row],[Entre - Estações]]=0, "-", BS_CONTROLE[[#This Row],[Entre - Estações]])</f>
        <v>ZYU</v>
      </c>
      <c r="AN203" s="105" t="str">
        <f>IF(BS_CONTROLE[[#This Row],[SB]]=0, "-", BS_CONTROLE[[#This Row],[SB]])</f>
        <v>ZYU1 / ZFY1981</v>
      </c>
      <c r="AO203" s="105">
        <f>IF(BS_CONTROLE[[#This Row],[SUB]]=0, "-", BS_CONTROLE[[#This Row],[SUB]])</f>
        <v>49</v>
      </c>
      <c r="AP203" s="105">
        <f>BS_CONTROLE[[#This Row],[KM - Inicio]]</f>
        <v>203.57</v>
      </c>
      <c r="AQ203" s="105">
        <f>BS_CONTROLE[[#This Row],[KM - Inicio]]</f>
        <v>203.57</v>
      </c>
      <c r="AR203" s="108">
        <v>0</v>
      </c>
      <c r="AS203" s="108">
        <v>0</v>
      </c>
      <c r="AT203" s="108">
        <v>0</v>
      </c>
      <c r="AU203" s="136"/>
      <c r="AV203" s="136"/>
      <c r="AW203" s="14"/>
      <c r="AX203" s="14"/>
      <c r="AY203" s="162">
        <f t="shared" si="20"/>
        <v>0</v>
      </c>
      <c r="AZ203" s="153"/>
      <c r="BA203" s="109">
        <v>0</v>
      </c>
      <c r="BB203" s="10" t="str">
        <f>IFERROR(_xlfn.XLOOKUP(AI203, BS_ATIVIDADE[ATIVIDADE],BS_ATIVIDADE[UNIDADE] ), "*")</f>
        <v>Nº DE DORMENTES</v>
      </c>
      <c r="BC203" s="13" t="str" cm="1">
        <f t="array" ref="BC2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3" s="13" t="str" cm="1">
        <f t="array" ref="BD2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03" s="11" t="str" cm="1">
        <f t="array" ref="BE2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203" s="150"/>
      <c r="BG203" s="16"/>
      <c r="BH203" s="17">
        <v>0</v>
      </c>
      <c r="BI203" s="17"/>
      <c r="BJ203" s="17" t="s">
        <v>1023</v>
      </c>
      <c r="BK203" s="18" t="s">
        <v>1023</v>
      </c>
      <c r="BL203" s="16"/>
      <c r="BM203" s="130" t="s">
        <v>431</v>
      </c>
      <c r="BN203" s="130" t="s">
        <v>465</v>
      </c>
      <c r="BO203" s="130" t="s">
        <v>465</v>
      </c>
      <c r="BP203" s="18" t="s">
        <v>1023</v>
      </c>
      <c r="BQ203" s="12" t="str">
        <f t="shared" si="22"/>
        <v>Produção e Intervalo</v>
      </c>
      <c r="BR203" s="19">
        <f t="shared" si="23"/>
        <v>0</v>
      </c>
      <c r="BS203" s="19">
        <f t="shared" si="24"/>
        <v>0</v>
      </c>
      <c r="BT203" s="188" t="str">
        <f t="shared" si="25"/>
        <v>NãoControláveisAcidente</v>
      </c>
    </row>
    <row r="204" spans="1:72" hidden="1">
      <c r="A204" s="47" t="str">
        <f t="shared" si="21"/>
        <v/>
      </c>
      <c r="B204" s="102"/>
      <c r="C204" s="135" t="str">
        <f>IF(BS_CONTROLE[[#This Row],[DATA]]="","",WEEKNUM(BS_CONTROLE[[#This Row],[DATA]]))</f>
        <v/>
      </c>
      <c r="D204" s="104"/>
      <c r="E204" s="157">
        <v>198</v>
      </c>
      <c r="F204" s="126"/>
      <c r="G204" s="142" t="str">
        <f>IF(D204="","*",VLOOKUP(F204,BS_ATIVIDADE[],3,FALSE))</f>
        <v>*</v>
      </c>
      <c r="H204" s="106"/>
      <c r="I204" s="106"/>
      <c r="J204" s="105"/>
      <c r="K204" s="105"/>
      <c r="L204" s="105"/>
      <c r="M204" s="127" t="str" cm="1">
        <f t="array" ref="M2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4" s="127" t="str" cm="1">
        <f t="array" ref="N2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4" s="106"/>
      <c r="P204" s="106"/>
      <c r="Q204" s="105"/>
      <c r="R204" s="10" t="str">
        <f>IFERROR(_xlfn.XLOOKUP(F204, BS_ATIVIDADE[ATIVIDADE],BS_ATIVIDADE[UNIDADE] ), "*")</f>
        <v>*</v>
      </c>
      <c r="S204" s="128" t="str" cm="1">
        <f t="array" ref="S2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4" s="128" t="str" cm="1">
        <f t="array" ref="T2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4" s="11" t="str" cm="1">
        <f t="array" ref="U2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04" s="105"/>
      <c r="W204" s="151"/>
      <c r="X204" s="104"/>
      <c r="Y204" s="129"/>
      <c r="Z204" s="104"/>
      <c r="AA204" s="105"/>
      <c r="AB204" s="103"/>
      <c r="AC204" s="152"/>
      <c r="AD204" s="107"/>
      <c r="AE204" s="105"/>
      <c r="AF204" s="105"/>
      <c r="AG204" s="105"/>
      <c r="AH204" s="15"/>
      <c r="AI204" s="126" t="str">
        <f>IF(BS_CONTROLE[[#This Row],[Atividade]]=0, "-", BS_CONTROLE[[#This Row],[Atividade]])</f>
        <v>-</v>
      </c>
      <c r="AJ204" s="9" t="str">
        <f>IF(BS_CONTROLE[[#This Row],[Atividade]]=0, "-", BS_CONTROLE[[#This Row],[Atividade]])</f>
        <v>-</v>
      </c>
      <c r="AK204" s="31">
        <f>BS_CONTROLE[[#This Row],[Local - Partida]]</f>
        <v>0</v>
      </c>
      <c r="AL204" s="31">
        <f>BS_CONTROLE[[#This Row],[Local - Encerramento]]</f>
        <v>0</v>
      </c>
      <c r="AM204" s="105" t="str">
        <f>IF(BS_CONTROLE[[#This Row],[Entre - Estações]]=0, "-", BS_CONTROLE[[#This Row],[Entre - Estações]])</f>
        <v>-</v>
      </c>
      <c r="AN204" s="105" t="str">
        <f>IF(BS_CONTROLE[[#This Row],[SB]]=0, "-", BS_CONTROLE[[#This Row],[SB]])</f>
        <v>-</v>
      </c>
      <c r="AO204" s="105" t="str">
        <f>IF(BS_CONTROLE[[#This Row],[SUB]]=0, "-", BS_CONTROLE[[#This Row],[SUB]])</f>
        <v>-</v>
      </c>
      <c r="AP204" s="105">
        <f>BS_CONTROLE[[#This Row],[KM - Inicio]]</f>
        <v>0</v>
      </c>
      <c r="AQ204" s="105">
        <f>BS_CONTROLE[[#This Row],[KM - Inicio]]</f>
        <v>0</v>
      </c>
      <c r="AR204" s="108"/>
      <c r="AS204" s="108"/>
      <c r="AT204" s="108"/>
      <c r="AU204" s="136"/>
      <c r="AV204" s="136"/>
      <c r="AW204" s="14"/>
      <c r="AX204" s="14"/>
      <c r="AY204" s="162" t="str">
        <f t="shared" si="20"/>
        <v>*</v>
      </c>
      <c r="AZ204" s="153"/>
      <c r="BA204" s="109"/>
      <c r="BB204" s="10" t="str">
        <f>IFERROR(_xlfn.XLOOKUP(AI204, BS_ATIVIDADE[ATIVIDADE],BS_ATIVIDADE[UNIDADE] ), "*")</f>
        <v>*</v>
      </c>
      <c r="BC204" s="13" t="str" cm="1">
        <f t="array" ref="BC2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04" s="13" t="str" cm="1">
        <f t="array" ref="BD2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04" s="11" t="str" cm="1">
        <f t="array" ref="BE2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04" s="150"/>
      <c r="BG204" s="16"/>
      <c r="BH204" s="17"/>
      <c r="BI204" s="17"/>
      <c r="BJ204" s="17"/>
      <c r="BK204" s="18"/>
      <c r="BL204" s="16"/>
      <c r="BM204" s="130"/>
      <c r="BN204" s="130"/>
      <c r="BO204" s="130"/>
      <c r="BP204" s="18"/>
      <c r="BQ204" s="12" t="str">
        <f t="shared" si="22"/>
        <v>Aderente</v>
      </c>
      <c r="BR204" s="19" t="str">
        <f t="shared" si="23"/>
        <v>*</v>
      </c>
      <c r="BS204" s="19" t="str">
        <f t="shared" si="24"/>
        <v>*</v>
      </c>
      <c r="BT204" s="188" t="str">
        <f t="shared" si="25"/>
        <v/>
      </c>
    </row>
    <row r="205" spans="1:72" hidden="1">
      <c r="A205" s="47" t="str">
        <f t="shared" si="21"/>
        <v/>
      </c>
      <c r="B205" s="102"/>
      <c r="C205" s="135" t="str">
        <f>IF(BS_CONTROLE[[#This Row],[DATA]]="","",WEEKNUM(BS_CONTROLE[[#This Row],[DATA]]))</f>
        <v/>
      </c>
      <c r="D205" s="104"/>
      <c r="E205" s="157">
        <v>199</v>
      </c>
      <c r="F205" s="126"/>
      <c r="G205" s="142" t="str">
        <f>IF(D205="","*",VLOOKUP(F205,BS_ATIVIDADE[],3,FALSE))</f>
        <v>*</v>
      </c>
      <c r="H205" s="106"/>
      <c r="I205" s="106"/>
      <c r="J205" s="105"/>
      <c r="K205" s="105"/>
      <c r="L205" s="105"/>
      <c r="M205" s="127" t="str" cm="1">
        <f t="array" ref="M2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5" s="127" t="str" cm="1">
        <f t="array" ref="N2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5" s="106"/>
      <c r="P205" s="106"/>
      <c r="Q205" s="105"/>
      <c r="R205" s="10" t="str">
        <f>IFERROR(_xlfn.XLOOKUP(F205, BS_ATIVIDADE[ATIVIDADE],BS_ATIVIDADE[UNIDADE] ), "*")</f>
        <v>*</v>
      </c>
      <c r="S205" s="128" t="str" cm="1">
        <f t="array" ref="S2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5" s="128" t="str" cm="1">
        <f t="array" ref="T2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5" s="11" t="str" cm="1">
        <f t="array" ref="U2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05" s="105"/>
      <c r="W205" s="151"/>
      <c r="X205" s="104"/>
      <c r="Y205" s="129"/>
      <c r="Z205" s="104"/>
      <c r="AA205" s="105"/>
      <c r="AB205" s="103"/>
      <c r="AC205" s="152"/>
      <c r="AD205" s="107"/>
      <c r="AE205" s="105"/>
      <c r="AF205" s="105"/>
      <c r="AG205" s="105"/>
      <c r="AH205" s="15"/>
      <c r="AI205" s="126" t="str">
        <f>IF(BS_CONTROLE[[#This Row],[Atividade]]=0, "-", BS_CONTROLE[[#This Row],[Atividade]])</f>
        <v>-</v>
      </c>
      <c r="AJ205" s="9" t="str">
        <f>IF(BS_CONTROLE[[#This Row],[Atividade]]=0, "-", BS_CONTROLE[[#This Row],[Atividade]])</f>
        <v>-</v>
      </c>
      <c r="AK205" s="31">
        <f>BS_CONTROLE[[#This Row],[Local - Partida]]</f>
        <v>0</v>
      </c>
      <c r="AL205" s="31">
        <f>BS_CONTROLE[[#This Row],[Local - Encerramento]]</f>
        <v>0</v>
      </c>
      <c r="AM205" s="105" t="str">
        <f>IF(BS_CONTROLE[[#This Row],[Entre - Estações]]=0, "-", BS_CONTROLE[[#This Row],[Entre - Estações]])</f>
        <v>-</v>
      </c>
      <c r="AN205" s="105" t="str">
        <f>IF(BS_CONTROLE[[#This Row],[SB]]=0, "-", BS_CONTROLE[[#This Row],[SB]])</f>
        <v>-</v>
      </c>
      <c r="AO205" s="105" t="str">
        <f>IF(BS_CONTROLE[[#This Row],[SUB]]=0, "-", BS_CONTROLE[[#This Row],[SUB]])</f>
        <v>-</v>
      </c>
      <c r="AP205" s="105">
        <f>BS_CONTROLE[[#This Row],[KM - Inicio]]</f>
        <v>0</v>
      </c>
      <c r="AQ205" s="105">
        <f>BS_CONTROLE[[#This Row],[KM - Inicio]]</f>
        <v>0</v>
      </c>
      <c r="AR205" s="108"/>
      <c r="AS205" s="108"/>
      <c r="AT205" s="108"/>
      <c r="AU205" s="136"/>
      <c r="AV205" s="136"/>
      <c r="AW205" s="14"/>
      <c r="AX205" s="14"/>
      <c r="AY205" s="162" t="str">
        <f t="shared" si="20"/>
        <v>*</v>
      </c>
      <c r="AZ205" s="153"/>
      <c r="BA205" s="109"/>
      <c r="BB205" s="10" t="str">
        <f>IFERROR(_xlfn.XLOOKUP(AI205, BS_ATIVIDADE[ATIVIDADE],BS_ATIVIDADE[UNIDADE] ), "*")</f>
        <v>*</v>
      </c>
      <c r="BC205" s="13" t="str" cm="1">
        <f t="array" ref="BC2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05" s="13" t="str" cm="1">
        <f t="array" ref="BD2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05" s="11" t="str" cm="1">
        <f t="array" ref="BE2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05" s="150"/>
      <c r="BG205" s="16"/>
      <c r="BH205" s="17"/>
      <c r="BI205" s="17"/>
      <c r="BJ205" s="17"/>
      <c r="BK205" s="18"/>
      <c r="BL205" s="16"/>
      <c r="BM205" s="130"/>
      <c r="BN205" s="130"/>
      <c r="BO205" s="130"/>
      <c r="BP205" s="18"/>
      <c r="BQ205" s="12" t="str">
        <f t="shared" si="22"/>
        <v>Aderente</v>
      </c>
      <c r="BR205" s="19" t="str">
        <f t="shared" si="23"/>
        <v>*</v>
      </c>
      <c r="BS205" s="19" t="str">
        <f t="shared" si="24"/>
        <v>*</v>
      </c>
      <c r="BT205" s="188" t="str">
        <f t="shared" si="25"/>
        <v/>
      </c>
    </row>
    <row r="206" spans="1:72" hidden="1">
      <c r="A206" s="47" t="str">
        <f t="shared" si="21"/>
        <v>E1746062</v>
      </c>
      <c r="B206" s="102">
        <v>46062</v>
      </c>
      <c r="C206" s="135">
        <f>IF(BS_CONTROLE[[#This Row],[DATA]]="","",WEEKNUM(BS_CONTROLE[[#This Row],[DATA]]))</f>
        <v>7</v>
      </c>
      <c r="D206" s="104" t="s">
        <v>692</v>
      </c>
      <c r="E206" s="157">
        <v>4</v>
      </c>
      <c r="F206" s="126" t="s">
        <v>693</v>
      </c>
      <c r="G206" s="142" t="str">
        <f>IF(D206="","*",VLOOKUP(F206,BS_ATIVIDADE[],3,FALSE))</f>
        <v>CAMINHÂO - SOLDA</v>
      </c>
      <c r="H206" s="106" t="s">
        <v>201</v>
      </c>
      <c r="I206" s="106" t="s">
        <v>201</v>
      </c>
      <c r="J206" s="105">
        <v>55</v>
      </c>
      <c r="K206" s="105">
        <v>100.56100000000001</v>
      </c>
      <c r="L206" s="105">
        <v>100.88200000000001</v>
      </c>
      <c r="M206" s="127" t="str" cm="1">
        <f t="array" ref="M2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06" s="127" t="str" cm="1">
        <f t="array" ref="N2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06" s="106">
        <v>0.375</v>
      </c>
      <c r="P206" s="106">
        <v>0.125</v>
      </c>
      <c r="Q206" s="105">
        <v>2</v>
      </c>
      <c r="R206" s="10" t="str">
        <f>IFERROR(_xlfn.XLOOKUP(F206, BS_ATIVIDADE[ATIVIDADE],BS_ATIVIDADE[UNIDADE] ), "*")</f>
        <v>Nº DE SOLDA</v>
      </c>
      <c r="S206" s="128" t="str" cm="1">
        <f t="array" ref="S2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6" s="128" t="str" cm="1">
        <f t="array" ref="T2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06" s="11" t="str" cm="1">
        <f t="array" ref="U2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06" s="105" t="s">
        <v>742</v>
      </c>
      <c r="W206" s="151" t="s">
        <v>743</v>
      </c>
      <c r="X206" s="104" t="s">
        <v>421</v>
      </c>
      <c r="Y206" s="129"/>
      <c r="Z206" s="104"/>
      <c r="AA206" s="105">
        <v>1</v>
      </c>
      <c r="AB206" s="103" t="s">
        <v>412</v>
      </c>
      <c r="AC206" s="152"/>
      <c r="AD206" s="107">
        <v>0.29166666666666669</v>
      </c>
      <c r="AE206" s="105">
        <v>6251</v>
      </c>
      <c r="AF206" s="105" t="s">
        <v>679</v>
      </c>
      <c r="AG206" s="105" t="s">
        <v>679</v>
      </c>
      <c r="AH206" s="15"/>
      <c r="AI206" s="126" t="str">
        <f>IF(BS_CONTROLE[[#This Row],[Atividade]]=0, "-", BS_CONTROLE[[#This Row],[Atividade]])</f>
        <v>CAMINHÃO DE SOLDA</v>
      </c>
      <c r="AJ206" s="9" t="str">
        <f>IF(BS_CONTROLE[[#This Row],[Atividade]]=0, "-", BS_CONTROLE[[#This Row],[Atividade]])</f>
        <v>CAMINHÃO DE SOLDA</v>
      </c>
      <c r="AK206" s="31" t="str">
        <f>BS_CONTROLE[[#This Row],[Local - Partida]]</f>
        <v>102ZKW2</v>
      </c>
      <c r="AL206" s="31" t="str">
        <f>BS_CONTROLE[[#This Row],[Local - Encerramento]]</f>
        <v>102ZKW2</v>
      </c>
      <c r="AM206" s="105" t="str">
        <f>IF(BS_CONTROLE[[#This Row],[Entre - Estações]]=0, "-", BS_CONTROLE[[#This Row],[Entre - Estações]])</f>
        <v>ZKW-ZLU</v>
      </c>
      <c r="AN206" s="105" t="str">
        <f>IF(BS_CONTROLE[[#This Row],[SB]]=0, "-", BS_CONTROLE[[#This Row],[SB]])</f>
        <v>102ZKW2</v>
      </c>
      <c r="AO206" s="105">
        <f>IF(BS_CONTROLE[[#This Row],[SUB]]=0, "-", BS_CONTROLE[[#This Row],[SUB]])</f>
        <v>55</v>
      </c>
      <c r="AP206" s="105">
        <f>BS_CONTROLE[[#This Row],[KM - Inicio]]</f>
        <v>100.56100000000001</v>
      </c>
      <c r="AQ206" s="105">
        <f>BS_CONTROLE[[#This Row],[KM - Inicio]]</f>
        <v>100.56100000000001</v>
      </c>
      <c r="AR206" s="108">
        <v>0.375</v>
      </c>
      <c r="AS206" s="108">
        <v>0</v>
      </c>
      <c r="AT206" s="108">
        <v>0</v>
      </c>
      <c r="AU206" s="136"/>
      <c r="AV206" s="136"/>
      <c r="AW206" s="14"/>
      <c r="AX206" s="14"/>
      <c r="AY206" s="162">
        <f t="shared" si="20"/>
        <v>0</v>
      </c>
      <c r="AZ206" s="153"/>
      <c r="BA206" s="109">
        <v>0</v>
      </c>
      <c r="BB206" s="10" t="str">
        <f>IFERROR(_xlfn.XLOOKUP(AI206, BS_ATIVIDADE[ATIVIDADE],BS_ATIVIDADE[UNIDADE] ), "*")</f>
        <v>Nº DE SOLDA</v>
      </c>
      <c r="BC206" s="13" t="str" cm="1">
        <f t="array" ref="BC2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6" s="13" t="str" cm="1">
        <f t="array" ref="BD2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06" s="11" t="str" cm="1">
        <f t="array" ref="BE2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06" s="150"/>
      <c r="BG206" s="16"/>
      <c r="BH206" s="17">
        <v>0</v>
      </c>
      <c r="BI206" s="17"/>
      <c r="BJ206" s="17" t="s">
        <v>1025</v>
      </c>
      <c r="BK206" s="18" t="s">
        <v>1025</v>
      </c>
      <c r="BL206" s="16"/>
      <c r="BM206" s="130" t="s">
        <v>446</v>
      </c>
      <c r="BN206" s="130" t="s">
        <v>462</v>
      </c>
      <c r="BO206" s="130" t="s">
        <v>534</v>
      </c>
      <c r="BP206" s="18" t="s">
        <v>1025</v>
      </c>
      <c r="BQ206" s="12" t="str">
        <f t="shared" si="22"/>
        <v>Produção e Intervalo</v>
      </c>
      <c r="BR206" s="19">
        <f t="shared" si="23"/>
        <v>0</v>
      </c>
      <c r="BS206" s="19">
        <f t="shared" si="24"/>
        <v>0</v>
      </c>
      <c r="BT206" s="188" t="str">
        <f t="shared" si="25"/>
        <v>AnomaliaVia</v>
      </c>
    </row>
    <row r="207" spans="1:72" hidden="1">
      <c r="A207" s="47" t="str">
        <f t="shared" si="21"/>
        <v>V8946062</v>
      </c>
      <c r="B207" s="102">
        <v>46062</v>
      </c>
      <c r="C207" s="135">
        <f>IF(BS_CONTROLE[[#This Row],[DATA]]="","",WEEKNUM(BS_CONTROLE[[#This Row],[DATA]]))</f>
        <v>7</v>
      </c>
      <c r="D207" s="104" t="s">
        <v>746</v>
      </c>
      <c r="E207" s="157"/>
      <c r="F207" s="126" t="s">
        <v>687</v>
      </c>
      <c r="G207" s="142" t="str">
        <f>IF(D207="","*",VLOOKUP(F207,BS_ATIVIDADE[],3,FALSE))</f>
        <v>MECANIZAÇÃO - SOCADORA</v>
      </c>
      <c r="H207" s="105" t="s">
        <v>201</v>
      </c>
      <c r="I207" s="105" t="s">
        <v>201</v>
      </c>
      <c r="J207" s="105">
        <v>55</v>
      </c>
      <c r="K207" s="105">
        <v>106</v>
      </c>
      <c r="L207" s="105" t="s">
        <v>679</v>
      </c>
      <c r="M207" s="105" t="str" cm="1">
        <f t="array" ref="M2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07" s="150" t="str" cm="1">
        <f t="array" ref="N2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ZLU1052</v>
      </c>
      <c r="O207" s="106">
        <v>0.35416666666666669</v>
      </c>
      <c r="P207" s="106">
        <v>0.125</v>
      </c>
      <c r="Q207" s="170">
        <v>480</v>
      </c>
      <c r="R207" s="10" t="str">
        <f>IFERROR(_xlfn.XLOOKUP(F207, BS_ATIVIDADE[ATIVIDADE],BS_ATIVIDADE[UNIDADE] ), "*")</f>
        <v>M</v>
      </c>
      <c r="S207" s="128" t="str" cm="1">
        <f t="array" ref="S2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7" s="128" t="str" cm="1">
        <f t="array" ref="T2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07" s="11" t="str" cm="1">
        <f t="array" ref="U2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07" s="151" t="s">
        <v>709</v>
      </c>
      <c r="W207" s="151" t="s">
        <v>688</v>
      </c>
      <c r="X207" s="104" t="s">
        <v>421</v>
      </c>
      <c r="Y207" s="129"/>
      <c r="Z207" s="104"/>
      <c r="AA207" s="105">
        <v>1</v>
      </c>
      <c r="AB207" s="103" t="s">
        <v>412</v>
      </c>
      <c r="AC207" s="126"/>
      <c r="AD207" s="107">
        <v>0.35416666666666669</v>
      </c>
      <c r="AE207" s="105">
        <v>6239</v>
      </c>
      <c r="AF207" s="105"/>
      <c r="AG207" s="105"/>
      <c r="AH207" s="15"/>
      <c r="AI207" s="126" t="str">
        <f>IF(BS_CONTROLE[[#This Row],[Atividade]]=0, "-", BS_CONTROLE[[#This Row],[Atividade]])</f>
        <v>MECANIZAÇÃO - SOCADORA</v>
      </c>
      <c r="AJ207" s="9" t="str">
        <f>IF(BS_CONTROLE[[#This Row],[Atividade]]=0, "-", BS_CONTROLE[[#This Row],[Atividade]])</f>
        <v>MECANIZAÇÃO - SOCADORA</v>
      </c>
      <c r="AK207" s="31" t="str">
        <f>BS_CONTROLE[[#This Row],[Local - Partida]]</f>
        <v>102ZKW2</v>
      </c>
      <c r="AL207" s="31" t="str">
        <f>BS_CONTROLE[[#This Row],[Local - Encerramento]]</f>
        <v>102ZKW2</v>
      </c>
      <c r="AM207" s="105" t="str">
        <f>IF(BS_CONTROLE[[#This Row],[Entre - Estações]]=0, "-", BS_CONTROLE[[#This Row],[Entre - Estações]])</f>
        <v>ZKW-ZLU</v>
      </c>
      <c r="AN207" s="105" t="str">
        <f>IF(BS_CONTROLE[[#This Row],[SB]]=0, "-", BS_CONTROLE[[#This Row],[SB]])</f>
        <v>ZLU1052</v>
      </c>
      <c r="AO207" s="105">
        <f>IF(BS_CONTROLE[[#This Row],[SUB]]=0, "-", BS_CONTROLE[[#This Row],[SUB]])</f>
        <v>55</v>
      </c>
      <c r="AP207" s="105">
        <f>BS_CONTROLE[[#This Row],[KM - Inicio]]</f>
        <v>106</v>
      </c>
      <c r="AQ207" s="105">
        <f>BS_CONTROLE[[#This Row],[KM - Inicio]]</f>
        <v>106</v>
      </c>
      <c r="AR207" s="108">
        <v>0.42222222222222222</v>
      </c>
      <c r="AS207" s="108">
        <v>0</v>
      </c>
      <c r="AT207" s="108">
        <v>0</v>
      </c>
      <c r="AU207" s="136"/>
      <c r="AV207" s="136"/>
      <c r="AW207" s="14"/>
      <c r="AX207" s="14"/>
      <c r="AY207" s="162">
        <f t="shared" si="20"/>
        <v>0</v>
      </c>
      <c r="AZ207" s="153"/>
      <c r="BA207" s="109">
        <v>0</v>
      </c>
      <c r="BB207" s="10" t="str">
        <f>IFERROR(_xlfn.XLOOKUP(AI207, BS_ATIVIDADE[ATIVIDADE],BS_ATIVIDADE[UNIDADE] ), "*")</f>
        <v>M</v>
      </c>
      <c r="BC207" s="13" t="str" cm="1">
        <f t="array" ref="BC2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7" s="13" t="str" cm="1">
        <f t="array" ref="BD2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07" s="11" t="str" cm="1">
        <f t="array" ref="BE2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07" s="150"/>
      <c r="BG207" s="16"/>
      <c r="BH207" s="17">
        <v>0</v>
      </c>
      <c r="BI207" s="17"/>
      <c r="BJ207" s="17" t="s">
        <v>1026</v>
      </c>
      <c r="BK207" s="18" t="s">
        <v>1027</v>
      </c>
      <c r="BL207" s="16"/>
      <c r="BM207" s="130" t="s">
        <v>446</v>
      </c>
      <c r="BN207" s="130" t="s">
        <v>462</v>
      </c>
      <c r="BO207" s="130" t="s">
        <v>534</v>
      </c>
      <c r="BP207" s="18" t="s">
        <v>1027</v>
      </c>
      <c r="BQ207" s="12" t="str">
        <f t="shared" si="22"/>
        <v>Produção e Intervalo</v>
      </c>
      <c r="BR207" s="19">
        <f t="shared" si="23"/>
        <v>0</v>
      </c>
      <c r="BS207" s="19">
        <f t="shared" si="24"/>
        <v>0</v>
      </c>
      <c r="BT207" s="188" t="str">
        <f t="shared" si="25"/>
        <v>AnomaliaVia</v>
      </c>
    </row>
    <row r="208" spans="1:72" hidden="1">
      <c r="A208" s="47" t="str">
        <f t="shared" si="21"/>
        <v>DIEGO (TP-681)46062</v>
      </c>
      <c r="B208" s="102">
        <v>46062</v>
      </c>
      <c r="C208" s="135">
        <f>IF(BS_CONTROLE[[#This Row],[DATA]]="","",WEEKNUM(BS_CONTROLE[[#This Row],[DATA]]))</f>
        <v>7</v>
      </c>
      <c r="D208" s="104" t="s">
        <v>1028</v>
      </c>
      <c r="E208" s="157">
        <v>202</v>
      </c>
      <c r="F208" s="126" t="s">
        <v>870</v>
      </c>
      <c r="G208" s="142" t="str">
        <f>IF(D208="","*",VLOOKUP(F208,BS_ATIVIDADE[],3,FALSE))</f>
        <v>TRILHO - SUBSTITUIÇÂO</v>
      </c>
      <c r="H208" s="106" t="s">
        <v>679</v>
      </c>
      <c r="I208" s="106" t="s">
        <v>679</v>
      </c>
      <c r="J208" s="105">
        <v>55</v>
      </c>
      <c r="K208" s="105">
        <v>83.334999999999994</v>
      </c>
      <c r="L208" s="105">
        <v>85.6</v>
      </c>
      <c r="M208" s="127" t="str" cm="1">
        <f t="array" ref="M2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208" s="127" t="str" cm="1">
        <f t="array" ref="N2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K85K832</v>
      </c>
      <c r="O208" s="106">
        <v>0.375</v>
      </c>
      <c r="P208" s="106">
        <v>8.3333333333333329E-2</v>
      </c>
      <c r="Q208" s="105">
        <v>312</v>
      </c>
      <c r="R208" s="10" t="str">
        <f>IFERROR(_xlfn.XLOOKUP(F208, BS_ATIVIDADE[ATIVIDADE],BS_ATIVIDADE[UNIDADE] ), "*")</f>
        <v>M</v>
      </c>
      <c r="S208" s="128" t="str" cm="1">
        <f t="array" ref="S2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8" s="128" t="str" cm="1">
        <f t="array" ref="T2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08" s="11" t="str" cm="1">
        <f t="array" ref="U2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08" s="105" t="s">
        <v>908</v>
      </c>
      <c r="W208" s="151" t="s">
        <v>1029</v>
      </c>
      <c r="X208" s="104" t="s">
        <v>421</v>
      </c>
      <c r="Y208" s="129"/>
      <c r="Z208" s="104"/>
      <c r="AA208" s="105" t="s">
        <v>679</v>
      </c>
      <c r="AB208" s="103"/>
      <c r="AC208" s="152"/>
      <c r="AD208" s="107"/>
      <c r="AE208" s="105"/>
      <c r="AF208" s="105"/>
      <c r="AG208" s="105"/>
      <c r="AH208" s="15"/>
      <c r="AI208" s="126" t="str">
        <f>IF(BS_CONTROLE[[#This Row],[Atividade]]=0, "-", BS_CONTROLE[[#This Row],[Atividade]])</f>
        <v>PDM - SUBSTITUIÇÃO - TRILHO</v>
      </c>
      <c r="AJ208" s="9" t="str">
        <f>IF(BS_CONTROLE[[#This Row],[Atividade]]=0, "-", BS_CONTROLE[[#This Row],[Atividade]])</f>
        <v>PDM - SUBSTITUIÇÃO - TRILHO</v>
      </c>
      <c r="AK208" s="31" t="str">
        <f>BS_CONTROLE[[#This Row],[Local - Partida]]</f>
        <v>-</v>
      </c>
      <c r="AL208" s="31" t="str">
        <f>BS_CONTROLE[[#This Row],[Local - Encerramento]]</f>
        <v>-</v>
      </c>
      <c r="AM208" s="105" t="str">
        <f>IF(BS_CONTROLE[[#This Row],[Entre - Estações]]=0, "-", BS_CONTROLE[[#This Row],[Entre - Estações]])</f>
        <v>ZKE-ZWW</v>
      </c>
      <c r="AN208" s="105" t="str">
        <f>IF(BS_CONTROLE[[#This Row],[SB]]=0, "-", BS_CONTROLE[[#This Row],[SB]])</f>
        <v>K85K832</v>
      </c>
      <c r="AO208" s="105">
        <f>IF(BS_CONTROLE[[#This Row],[SUB]]=0, "-", BS_CONTROLE[[#This Row],[SUB]])</f>
        <v>55</v>
      </c>
      <c r="AP208" s="105">
        <f>BS_CONTROLE[[#This Row],[KM - Inicio]]</f>
        <v>83.334999999999994</v>
      </c>
      <c r="AQ208" s="105">
        <f>BS_CONTROLE[[#This Row],[KM - Inicio]]</f>
        <v>83.334999999999994</v>
      </c>
      <c r="AR208" s="108">
        <v>0.40763888888888888</v>
      </c>
      <c r="AS208" s="108">
        <v>0</v>
      </c>
      <c r="AT208" s="108">
        <v>0</v>
      </c>
      <c r="AU208" s="136"/>
      <c r="AV208" s="136"/>
      <c r="AW208" s="14"/>
      <c r="AX208" s="14"/>
      <c r="AY208" s="162">
        <f t="shared" si="20"/>
        <v>0</v>
      </c>
      <c r="AZ208" s="153"/>
      <c r="BA208" s="109">
        <v>0</v>
      </c>
      <c r="BB208" s="10" t="str">
        <f>IFERROR(_xlfn.XLOOKUP(AI208, BS_ATIVIDADE[ATIVIDADE],BS_ATIVIDADE[UNIDADE] ), "*")</f>
        <v>M</v>
      </c>
      <c r="BC208" s="13" t="str" cm="1">
        <f t="array" ref="BC2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8" s="13" t="str" cm="1">
        <f t="array" ref="BD2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08" s="11" t="str" cm="1">
        <f t="array" ref="BE2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08" s="150"/>
      <c r="BG208" s="16">
        <v>0</v>
      </c>
      <c r="BH208" s="17">
        <v>0</v>
      </c>
      <c r="BI208" s="17"/>
      <c r="BJ208" s="17" t="s">
        <v>1030</v>
      </c>
      <c r="BK208" s="18" t="s">
        <v>1030</v>
      </c>
      <c r="BL208" s="16"/>
      <c r="BM208" s="130" t="s">
        <v>440</v>
      </c>
      <c r="BN208" s="130" t="s">
        <v>469</v>
      </c>
      <c r="BO208" s="130" t="s">
        <v>530</v>
      </c>
      <c r="BP208" s="18" t="s">
        <v>1030</v>
      </c>
      <c r="BQ208" s="12" t="str">
        <f t="shared" si="22"/>
        <v>Produção e Intervalo</v>
      </c>
      <c r="BR208" s="19">
        <f t="shared" si="23"/>
        <v>0</v>
      </c>
      <c r="BS208" s="19">
        <f t="shared" si="24"/>
        <v>0</v>
      </c>
      <c r="BT208" s="188" t="str">
        <f t="shared" si="25"/>
        <v>CCOCirculaçãoIntervaloOportunidade</v>
      </c>
    </row>
    <row r="209" spans="1:72" hidden="1">
      <c r="A209" s="47" t="str">
        <f t="shared" si="21"/>
        <v>CLEBISON (TP-728)46062</v>
      </c>
      <c r="B209" s="102">
        <v>46062</v>
      </c>
      <c r="C209" s="135">
        <f>IF(BS_CONTROLE[[#This Row],[DATA]]="","",WEEKNUM(BS_CONTROLE[[#This Row],[DATA]]))</f>
        <v>7</v>
      </c>
      <c r="D209" s="104" t="s">
        <v>813</v>
      </c>
      <c r="E209" s="157">
        <v>203</v>
      </c>
      <c r="F209" s="126" t="s">
        <v>696</v>
      </c>
      <c r="G209" s="142" t="str">
        <f>IF(D209="","*",VLOOKUP(F209,BS_ATIVIDADE[],3,FALSE))</f>
        <v>SOLDA</v>
      </c>
      <c r="H209" s="106" t="s">
        <v>679</v>
      </c>
      <c r="I209" s="106" t="s">
        <v>679</v>
      </c>
      <c r="J209" s="105">
        <v>55</v>
      </c>
      <c r="K209" s="105">
        <v>83.6</v>
      </c>
      <c r="L209" s="105" t="s">
        <v>679</v>
      </c>
      <c r="M209" s="127" t="str" cm="1">
        <f t="array" ref="M2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209" s="127" t="str" cm="1">
        <f t="array" ref="N2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K85K832</v>
      </c>
      <c r="O209" s="106">
        <v>0.375</v>
      </c>
      <c r="P209" s="106">
        <v>8.3333333333333329E-2</v>
      </c>
      <c r="Q209" s="105">
        <v>1</v>
      </c>
      <c r="R209" s="10" t="str">
        <f>IFERROR(_xlfn.XLOOKUP(F209, BS_ATIVIDADE[ATIVIDADE],BS_ATIVIDADE[UNIDADE] ), "*")</f>
        <v>Nº DE SOLDA</v>
      </c>
      <c r="S209" s="128" t="str" cm="1">
        <f t="array" ref="S2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09" s="128" t="str" cm="1">
        <f t="array" ref="T2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09" s="11" t="str" cm="1">
        <f t="array" ref="U2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09" s="105" t="s">
        <v>908</v>
      </c>
      <c r="W209" s="151" t="s">
        <v>700</v>
      </c>
      <c r="X209" s="104" t="s">
        <v>421</v>
      </c>
      <c r="Y209" s="129"/>
      <c r="Z209" s="104"/>
      <c r="AA209" s="105" t="s">
        <v>679</v>
      </c>
      <c r="AB209" s="103"/>
      <c r="AC209" s="152"/>
      <c r="AD209" s="107"/>
      <c r="AE209" s="105"/>
      <c r="AF209" s="105"/>
      <c r="AG209" s="105"/>
      <c r="AH209" s="15"/>
      <c r="AI209" s="126" t="str">
        <f>IF(BS_CONTROLE[[#This Row],[Atividade]]=0, "-", BS_CONTROLE[[#This Row],[Atividade]])</f>
        <v>PDM - SOLDA</v>
      </c>
      <c r="AJ209" s="9" t="str">
        <f>IF(BS_CONTROLE[[#This Row],[Atividade]]=0, "-", BS_CONTROLE[[#This Row],[Atividade]])</f>
        <v>PDM - SOLDA</v>
      </c>
      <c r="AK209" s="31" t="str">
        <f>BS_CONTROLE[[#This Row],[Local - Partida]]</f>
        <v>-</v>
      </c>
      <c r="AL209" s="31" t="str">
        <f>BS_CONTROLE[[#This Row],[Local - Encerramento]]</f>
        <v>-</v>
      </c>
      <c r="AM209" s="105" t="s">
        <v>68</v>
      </c>
      <c r="AN209" s="105" t="s">
        <v>1031</v>
      </c>
      <c r="AO209" s="105">
        <f>IF(BS_CONTROLE[[#This Row],[SUB]]=0, "-", BS_CONTROLE[[#This Row],[SUB]])</f>
        <v>55</v>
      </c>
      <c r="AP209" s="105">
        <v>156</v>
      </c>
      <c r="AQ209" s="105" t="s">
        <v>679</v>
      </c>
      <c r="AR209" s="108">
        <v>0.45833333333333331</v>
      </c>
      <c r="AS209" s="108">
        <v>0</v>
      </c>
      <c r="AT209" s="108">
        <v>0</v>
      </c>
      <c r="AU209" s="136"/>
      <c r="AV209" s="136"/>
      <c r="AW209" s="14"/>
      <c r="AX209" s="14"/>
      <c r="AY209" s="162">
        <f t="shared" si="20"/>
        <v>0</v>
      </c>
      <c r="AZ209" s="153"/>
      <c r="BA209" s="109">
        <v>0</v>
      </c>
      <c r="BB209" s="10" t="str">
        <f>IFERROR(_xlfn.XLOOKUP(AI209, BS_ATIVIDADE[ATIVIDADE],BS_ATIVIDADE[UNIDADE] ), "*")</f>
        <v>Nº DE SOLDA</v>
      </c>
      <c r="BC209" s="13" t="str" cm="1">
        <f t="array" ref="BC2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09" s="13" t="str" cm="1">
        <f t="array" ref="BD2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09" s="11" t="str" cm="1">
        <f t="array" ref="BE2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09" s="150"/>
      <c r="BG209" s="16"/>
      <c r="BH209" s="17">
        <v>0</v>
      </c>
      <c r="BI209" s="17"/>
      <c r="BJ209" s="17" t="s">
        <v>1032</v>
      </c>
      <c r="BK209" s="18" t="s">
        <v>1033</v>
      </c>
      <c r="BL209" s="16"/>
      <c r="BM209" s="130" t="s">
        <v>441</v>
      </c>
      <c r="BN209" s="130" t="s">
        <v>470</v>
      </c>
      <c r="BO209" s="130" t="s">
        <v>521</v>
      </c>
      <c r="BP209" s="18" t="s">
        <v>1033</v>
      </c>
      <c r="BQ209" s="12" t="str">
        <f t="shared" si="22"/>
        <v>Produção e Intervalo</v>
      </c>
      <c r="BR209" s="19">
        <f t="shared" si="23"/>
        <v>0</v>
      </c>
      <c r="BS209" s="19">
        <f t="shared" si="24"/>
        <v>0</v>
      </c>
      <c r="BT209" s="188" t="str">
        <f t="shared" si="25"/>
        <v>SuperExecução</v>
      </c>
    </row>
    <row r="210" spans="1:72" hidden="1">
      <c r="A210" s="47" t="str">
        <f t="shared" si="21"/>
        <v>ISMAEL(TP-726)46062</v>
      </c>
      <c r="B210" s="102">
        <v>46062</v>
      </c>
      <c r="C210" s="135">
        <f>IF(BS_CONTROLE[[#This Row],[DATA]]="","",WEEKNUM(BS_CONTROLE[[#This Row],[DATA]]))</f>
        <v>7</v>
      </c>
      <c r="D210" s="104" t="s">
        <v>755</v>
      </c>
      <c r="E210" s="157">
        <v>204</v>
      </c>
      <c r="F210" s="126" t="s">
        <v>696</v>
      </c>
      <c r="G210" s="142" t="str">
        <f>IF(D210="","*",VLOOKUP(F210,BS_ATIVIDADE[],3,FALSE))</f>
        <v>SOLDA</v>
      </c>
      <c r="H210" s="106" t="s">
        <v>679</v>
      </c>
      <c r="I210" s="106" t="s">
        <v>679</v>
      </c>
      <c r="J210" s="105">
        <v>55</v>
      </c>
      <c r="K210" s="105">
        <v>83.6</v>
      </c>
      <c r="L210" s="105" t="s">
        <v>679</v>
      </c>
      <c r="M210" s="127" t="str" cm="1">
        <f t="array" ref="M2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210" s="127" t="str" cm="1">
        <f t="array" ref="N2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K85K832</v>
      </c>
      <c r="O210" s="106">
        <v>0.375</v>
      </c>
      <c r="P210" s="106">
        <v>8.3333333333333329E-2</v>
      </c>
      <c r="Q210" s="105">
        <v>1</v>
      </c>
      <c r="R210" s="10" t="str">
        <f>IFERROR(_xlfn.XLOOKUP(F210, BS_ATIVIDADE[ATIVIDADE],BS_ATIVIDADE[UNIDADE] ), "*")</f>
        <v>Nº DE SOLDA</v>
      </c>
      <c r="S210" s="128" t="str" cm="1">
        <f t="array" ref="S2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0" s="128" t="str" cm="1">
        <f t="array" ref="T2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10" s="11" t="str" cm="1">
        <f t="array" ref="U2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10" s="105" t="s">
        <v>908</v>
      </c>
      <c r="W210" s="151" t="s">
        <v>700</v>
      </c>
      <c r="X210" s="104" t="s">
        <v>421</v>
      </c>
      <c r="Y210" s="129"/>
      <c r="Z210" s="104"/>
      <c r="AA210" s="105" t="s">
        <v>679</v>
      </c>
      <c r="AB210" s="103"/>
      <c r="AC210" s="152"/>
      <c r="AD210" s="107"/>
      <c r="AE210" s="105"/>
      <c r="AF210" s="105"/>
      <c r="AG210" s="105"/>
      <c r="AH210" s="15"/>
      <c r="AI210" s="126" t="str">
        <f>IF(BS_CONTROLE[[#This Row],[Atividade]]=0, "-", BS_CONTROLE[[#This Row],[Atividade]])</f>
        <v>PDM - SOLDA</v>
      </c>
      <c r="AJ210" s="9" t="str">
        <f>IF(BS_CONTROLE[[#This Row],[Atividade]]=0, "-", BS_CONTROLE[[#This Row],[Atividade]])</f>
        <v>PDM - SOLDA</v>
      </c>
      <c r="AK210" s="31" t="str">
        <f>BS_CONTROLE[[#This Row],[Local - Partida]]</f>
        <v>-</v>
      </c>
      <c r="AL210" s="31" t="str">
        <f>BS_CONTROLE[[#This Row],[Local - Encerramento]]</f>
        <v>-</v>
      </c>
      <c r="AM210" s="105" t="s">
        <v>68</v>
      </c>
      <c r="AN210" s="105" t="s">
        <v>1031</v>
      </c>
      <c r="AO210" s="105">
        <f>IF(BS_CONTROLE[[#This Row],[SUB]]=0, "-", BS_CONTROLE[[#This Row],[SUB]])</f>
        <v>55</v>
      </c>
      <c r="AP210" s="105">
        <v>156</v>
      </c>
      <c r="AQ210" s="105" t="s">
        <v>679</v>
      </c>
      <c r="AR210" s="108">
        <v>0.45833333333333331</v>
      </c>
      <c r="AS210" s="108">
        <v>0</v>
      </c>
      <c r="AT210" s="108">
        <v>0</v>
      </c>
      <c r="AU210" s="136"/>
      <c r="AV210" s="136"/>
      <c r="AW210" s="14"/>
      <c r="AX210" s="14"/>
      <c r="AY210" s="162">
        <f t="shared" si="20"/>
        <v>0</v>
      </c>
      <c r="AZ210" s="153"/>
      <c r="BA210" s="109">
        <v>0</v>
      </c>
      <c r="BB210" s="10" t="str">
        <f>IFERROR(_xlfn.XLOOKUP(AI210, BS_ATIVIDADE[ATIVIDADE],BS_ATIVIDADE[UNIDADE] ), "*")</f>
        <v>Nº DE SOLDA</v>
      </c>
      <c r="BC210" s="13" t="str" cm="1">
        <f t="array" ref="BC2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0" s="13" t="str" cm="1">
        <f t="array" ref="BD2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10" s="11" t="str" cm="1">
        <f t="array" ref="BE2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10" s="150"/>
      <c r="BG210" s="16"/>
      <c r="BH210" s="17">
        <v>0</v>
      </c>
      <c r="BI210" s="17"/>
      <c r="BJ210" s="17" t="s">
        <v>1032</v>
      </c>
      <c r="BK210" s="18" t="s">
        <v>1033</v>
      </c>
      <c r="BL210" s="16"/>
      <c r="BM210" s="130" t="s">
        <v>441</v>
      </c>
      <c r="BN210" s="130" t="s">
        <v>470</v>
      </c>
      <c r="BO210" s="130" t="s">
        <v>521</v>
      </c>
      <c r="BP210" s="18" t="s">
        <v>1033</v>
      </c>
      <c r="BQ210" s="12" t="str">
        <f t="shared" si="22"/>
        <v>Produção e Intervalo</v>
      </c>
      <c r="BR210" s="19">
        <f t="shared" si="23"/>
        <v>0</v>
      </c>
      <c r="BS210" s="19">
        <f t="shared" si="24"/>
        <v>0</v>
      </c>
      <c r="BT210" s="188" t="str">
        <f t="shared" si="25"/>
        <v>SuperExecução</v>
      </c>
    </row>
    <row r="211" spans="1:72" hidden="1">
      <c r="A211" s="47" t="str">
        <f t="shared" si="21"/>
        <v>W6046062</v>
      </c>
      <c r="B211" s="102">
        <v>46062</v>
      </c>
      <c r="C211" s="135">
        <f>IF(BS_CONTROLE[[#This Row],[DATA]]="","",WEEKNUM(BS_CONTROLE[[#This Row],[DATA]]))</f>
        <v>7</v>
      </c>
      <c r="D211" s="104" t="s">
        <v>760</v>
      </c>
      <c r="E211" s="157">
        <v>205</v>
      </c>
      <c r="F211" s="126" t="s">
        <v>713</v>
      </c>
      <c r="G211" s="142" t="str">
        <f>IF(D211="","*",VLOOKUP(F211,BS_ATIVIDADE[],3,FALSE))</f>
        <v>DORMENTE - DESCARGA</v>
      </c>
      <c r="H211" s="105" t="s">
        <v>212</v>
      </c>
      <c r="I211" s="105" t="s">
        <v>212</v>
      </c>
      <c r="J211" s="105">
        <v>48</v>
      </c>
      <c r="K211" s="105">
        <v>145.6</v>
      </c>
      <c r="L211" s="105">
        <v>151.6</v>
      </c>
      <c r="M211" s="127" t="str" cm="1">
        <f t="array" ref="M2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ZEM-ZEJ</v>
      </c>
      <c r="N211" s="127" t="str" cm="1">
        <f t="array" ref="N2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ZEJ1441</v>
      </c>
      <c r="O211" s="106">
        <v>0.35416666666666669</v>
      </c>
      <c r="P211" s="106">
        <v>4.1666666666666664E-2</v>
      </c>
      <c r="Q211" s="105">
        <v>600</v>
      </c>
      <c r="R211" s="10" t="str">
        <f>IFERROR(_xlfn.XLOOKUP(F211, BS_ATIVIDADE[ATIVIDADE],BS_ATIVIDADE[UNIDADE] ), "*")</f>
        <v>Nº DE DORMENTES</v>
      </c>
      <c r="S211" s="128" t="str" cm="1">
        <f t="array" ref="S2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1" s="128" t="str" cm="1">
        <f t="array" ref="T2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11" s="11" t="str" cm="1">
        <f t="array" ref="U2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11" s="105" t="s">
        <v>908</v>
      </c>
      <c r="W211" s="151" t="s">
        <v>803</v>
      </c>
      <c r="X211" s="104" t="s">
        <v>421</v>
      </c>
      <c r="Y211" s="129"/>
      <c r="Z211" s="104"/>
      <c r="AA211" s="105">
        <v>1</v>
      </c>
      <c r="AB211" s="103" t="s">
        <v>412</v>
      </c>
      <c r="AC211" s="152"/>
      <c r="AD211" s="107">
        <v>0.29166666666666669</v>
      </c>
      <c r="AE211" s="105">
        <v>7694</v>
      </c>
      <c r="AF211" s="105" t="s">
        <v>679</v>
      </c>
      <c r="AG211" s="105"/>
      <c r="AH211" s="15"/>
      <c r="AI211" s="126" t="str">
        <f>IF(BS_CONTROLE[[#This Row],[Atividade]]=0, "-", BS_CONTROLE[[#This Row],[Atividade]])</f>
        <v>PDM - DESCARGA - DORMENTE</v>
      </c>
      <c r="AJ211" s="9" t="str">
        <f>IF(BS_CONTROLE[[#This Row],[Atividade]]=0, "-", BS_CONTROLE[[#This Row],[Atividade]])</f>
        <v>PDM - DESCARGA - DORMENTE</v>
      </c>
      <c r="AK211" s="31" t="str">
        <f>BS_CONTROLE[[#This Row],[Local - Partida]]</f>
        <v>ZEM1302</v>
      </c>
      <c r="AL211" s="31" t="str">
        <f>BS_CONTROLE[[#This Row],[Local - Encerramento]]</f>
        <v>ZEM1302</v>
      </c>
      <c r="AM211" s="105" t="str">
        <f>IF(BS_CONTROLE[[#This Row],[Entre - Estações]]=0, "-", BS_CONTROLE[[#This Row],[Entre - Estações]])</f>
        <v>ZEM-ZEJ</v>
      </c>
      <c r="AN211" s="105" t="str">
        <f>IF(BS_CONTROLE[[#This Row],[SB]]=0, "-", BS_CONTROLE[[#This Row],[SB]])</f>
        <v>ZEJ1441</v>
      </c>
      <c r="AO211" s="105">
        <f>IF(BS_CONTROLE[[#This Row],[SUB]]=0, "-", BS_CONTROLE[[#This Row],[SUB]])</f>
        <v>48</v>
      </c>
      <c r="AP211" s="105">
        <f>BS_CONTROLE[[#This Row],[KM - Inicio]]</f>
        <v>145.6</v>
      </c>
      <c r="AQ211" s="105">
        <f>BS_CONTROLE[[#This Row],[KM - Inicio]]</f>
        <v>145.6</v>
      </c>
      <c r="AR211" s="108">
        <v>0.34791666666666665</v>
      </c>
      <c r="AS211" s="108">
        <v>0.52916666666666667</v>
      </c>
      <c r="AT211" s="108">
        <v>0.5708333333333333</v>
      </c>
      <c r="AU211" s="136"/>
      <c r="AV211" s="136"/>
      <c r="AW211" s="14"/>
      <c r="AX211" s="14"/>
      <c r="AY211" s="162">
        <f t="shared" si="20"/>
        <v>4.166666666666663E-2</v>
      </c>
      <c r="AZ211" s="153"/>
      <c r="BA211" s="109">
        <v>600</v>
      </c>
      <c r="BB211" s="10" t="str">
        <f>IFERROR(_xlfn.XLOOKUP(AI211, BS_ATIVIDADE[ATIVIDADE],BS_ATIVIDADE[UNIDADE] ), "*")</f>
        <v>Nº DE DORMENTES</v>
      </c>
      <c r="BC211" s="13" t="str" cm="1">
        <f t="array" ref="BC2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1" s="13" t="str" cm="1">
        <f t="array" ref="BD2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11" s="11" t="str" cm="1">
        <f t="array" ref="BE2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11" s="150"/>
      <c r="BG211" s="16"/>
      <c r="BH211" s="17">
        <v>2</v>
      </c>
      <c r="BI211" s="17"/>
      <c r="BJ211" s="17" t="s">
        <v>1034</v>
      </c>
      <c r="BK211" s="18" t="s">
        <v>1035</v>
      </c>
      <c r="BL211" s="16"/>
      <c r="BM211" s="130" t="s">
        <v>445</v>
      </c>
      <c r="BN211" s="130" t="s">
        <v>445</v>
      </c>
      <c r="BO211" s="130" t="s">
        <v>445</v>
      </c>
      <c r="BP211" s="18"/>
      <c r="BQ211" s="12" t="str">
        <f t="shared" si="22"/>
        <v>Intervalo</v>
      </c>
      <c r="BR211" s="19">
        <f t="shared" si="23"/>
        <v>0.99999999999999911</v>
      </c>
      <c r="BS211" s="19">
        <f t="shared" si="24"/>
        <v>1</v>
      </c>
      <c r="BT211" s="188" t="str">
        <f t="shared" si="25"/>
        <v>OKOK</v>
      </c>
    </row>
    <row r="212" spans="1:72" hidden="1">
      <c r="A212" s="47" t="str">
        <f t="shared" si="21"/>
        <v>A8446062</v>
      </c>
      <c r="B212" s="102">
        <v>46062</v>
      </c>
      <c r="C212" s="135">
        <f>IF(BS_CONTROLE[[#This Row],[DATA]]="","",WEEKNUM(BS_CONTROLE[[#This Row],[DATA]]))</f>
        <v>7</v>
      </c>
      <c r="D212" s="104" t="s">
        <v>1036</v>
      </c>
      <c r="E212" s="157">
        <v>206</v>
      </c>
      <c r="F212" s="126" t="s">
        <v>1037</v>
      </c>
      <c r="G212" s="142" t="str">
        <f>IF(D212="","*",VLOOKUP(F212,BS_ATIVIDADE[],3,FALSE))</f>
        <v>DETECÇÃO</v>
      </c>
      <c r="H212" s="106" t="s">
        <v>48</v>
      </c>
      <c r="I212" s="106" t="s">
        <v>1038</v>
      </c>
      <c r="J212" s="105">
        <v>48</v>
      </c>
      <c r="K212" s="105">
        <v>120</v>
      </c>
      <c r="L212" s="105"/>
      <c r="M212" s="127" t="s">
        <v>1039</v>
      </c>
      <c r="N212" s="127" t="s">
        <v>1040</v>
      </c>
      <c r="O212" s="106">
        <v>0.33333333333333331</v>
      </c>
      <c r="P212" s="106">
        <v>4.1666666666666664E-2</v>
      </c>
      <c r="Q212" s="105">
        <v>84</v>
      </c>
      <c r="R212" s="10" t="str">
        <f>IFERROR(_xlfn.XLOOKUP(F212, BS_ATIVIDADE[ATIVIDADE],BS_ATIVIDADE[UNIDADE] ), "*")</f>
        <v>KM</v>
      </c>
      <c r="S212" s="128" t="str" cm="1">
        <f t="array" ref="S2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2" s="128" t="str" cm="1">
        <f t="array" ref="T2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12" s="11" t="str" cm="1">
        <f t="array" ref="U2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12" s="105" t="s">
        <v>1041</v>
      </c>
      <c r="W212" s="151" t="s">
        <v>1042</v>
      </c>
      <c r="X212" s="104" t="s">
        <v>421</v>
      </c>
      <c r="Y212" s="129"/>
      <c r="Z212" s="104"/>
      <c r="AA212" s="105">
        <v>1</v>
      </c>
      <c r="AB212" s="103" t="s">
        <v>412</v>
      </c>
      <c r="AC212" s="152"/>
      <c r="AD212" s="107">
        <v>0.3125</v>
      </c>
      <c r="AE212" s="105" t="s">
        <v>679</v>
      </c>
      <c r="AF212" s="105"/>
      <c r="AG212" s="105"/>
      <c r="AH212" s="15"/>
      <c r="AI212" s="126" t="str">
        <f>IF(BS_CONTROLE[[#This Row],[Atividade]]=0, "-", BS_CONTROLE[[#This Row],[Atividade]])</f>
        <v>DETECÇÃO - RONDA 7 DIAS</v>
      </c>
      <c r="AJ212" s="9" t="str">
        <f>IF(BS_CONTROLE[[#This Row],[Atividade]]=0, "-", BS_CONTROLE[[#This Row],[Atividade]])</f>
        <v>DETECÇÃO - RONDA 7 DIAS</v>
      </c>
      <c r="AK212" s="31" t="str">
        <f>BS_CONTROLE[[#This Row],[Local - Partida]]</f>
        <v>ZWI1</v>
      </c>
      <c r="AL212" s="31" t="str">
        <f>BS_CONTROLE[[#This Row],[Local - Encerramento]]</f>
        <v>ZKEZGA</v>
      </c>
      <c r="AM212" s="105" t="str">
        <f>IF(BS_CONTROLE[[#This Row],[Entre - Estações]]=0, "-", BS_CONTROLE[[#This Row],[Entre - Estações]])</f>
        <v>ZWI-ZKEZGA.ZWI</v>
      </c>
      <c r="AN212" s="105" t="str">
        <f>IF(BS_CONTROLE[[#This Row],[SB]]=0, "-", BS_CONTROLE[[#This Row],[SB]])</f>
        <v>ZKWZKEZGAZKW</v>
      </c>
      <c r="AO212" s="105">
        <f>IF(BS_CONTROLE[[#This Row],[SUB]]=0, "-", BS_CONTROLE[[#This Row],[SUB]])</f>
        <v>48</v>
      </c>
      <c r="AP212" s="105">
        <f>BS_CONTROLE[[#This Row],[KM - Inicio]]</f>
        <v>120</v>
      </c>
      <c r="AQ212" s="105">
        <f>BS_CONTROLE[[#This Row],[KM - Inicio]]</f>
        <v>120</v>
      </c>
      <c r="AR212" s="108">
        <v>0.35208333333333336</v>
      </c>
      <c r="AS212" s="108">
        <v>0.3611111111111111</v>
      </c>
      <c r="AT212" s="108">
        <v>0.40277777777777779</v>
      </c>
      <c r="AU212" s="136"/>
      <c r="AV212" s="136"/>
      <c r="AW212" s="14"/>
      <c r="AX212" s="14"/>
      <c r="AY212" s="162">
        <f t="shared" si="20"/>
        <v>4.1666666666666685E-2</v>
      </c>
      <c r="AZ212" s="153"/>
      <c r="BA212" s="109">
        <v>84</v>
      </c>
      <c r="BB212" s="10" t="str">
        <f>IFERROR(_xlfn.XLOOKUP(AI212, BS_ATIVIDADE[ATIVIDADE],BS_ATIVIDADE[UNIDADE] ), "*")</f>
        <v>KM</v>
      </c>
      <c r="BC212" s="13" t="str" cm="1">
        <f t="array" ref="BC2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2" s="13" t="str" cm="1">
        <f t="array" ref="BD2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12" s="11" t="str" cm="1">
        <f t="array" ref="BE2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12" s="150"/>
      <c r="BG212" s="16"/>
      <c r="BH212" s="17">
        <v>2</v>
      </c>
      <c r="BI212" s="17"/>
      <c r="BJ212" s="17" t="s">
        <v>1043</v>
      </c>
      <c r="BK212" s="18" t="s">
        <v>1044</v>
      </c>
      <c r="BL212" s="16"/>
      <c r="BM212" s="130" t="s">
        <v>445</v>
      </c>
      <c r="BN212" s="130" t="s">
        <v>445</v>
      </c>
      <c r="BO212" s="130" t="s">
        <v>445</v>
      </c>
      <c r="BP212" s="18" t="s">
        <v>679</v>
      </c>
      <c r="BQ212" s="12" t="str">
        <f t="shared" si="22"/>
        <v>Aderente</v>
      </c>
      <c r="BR212" s="19">
        <f t="shared" si="23"/>
        <v>1.0000000000000004</v>
      </c>
      <c r="BS212" s="19">
        <f t="shared" si="24"/>
        <v>1</v>
      </c>
      <c r="BT212" s="188" t="str">
        <f t="shared" si="25"/>
        <v>OKOK</v>
      </c>
    </row>
    <row r="213" spans="1:72" hidden="1">
      <c r="A213" s="47" t="str">
        <f t="shared" si="21"/>
        <v>CAIQUE (TMA-677)46062</v>
      </c>
      <c r="B213" s="102">
        <v>46062</v>
      </c>
      <c r="C213" s="135">
        <f>IF(BS_CONTROLE[[#This Row],[DATA]]="","",WEEKNUM(BS_CONTROLE[[#This Row],[DATA]]))</f>
        <v>7</v>
      </c>
      <c r="D213" s="104" t="s">
        <v>779</v>
      </c>
      <c r="E213" s="157">
        <v>207</v>
      </c>
      <c r="F213" s="126" t="s">
        <v>758</v>
      </c>
      <c r="G213" s="142" t="str">
        <f>IF(D213="","*",VLOOKUP(F213,BS_ATIVIDADE[],3,FALSE))</f>
        <v>MODERNIZAÇÃO</v>
      </c>
      <c r="H213" s="106" t="s">
        <v>679</v>
      </c>
      <c r="I213" s="106" t="s">
        <v>679</v>
      </c>
      <c r="J213" s="105">
        <v>48</v>
      </c>
      <c r="K213" s="105">
        <v>123.465</v>
      </c>
      <c r="L213" s="105" t="s">
        <v>679</v>
      </c>
      <c r="M213" s="127" t="str" cm="1">
        <f t="array" ref="M2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13" s="127" cm="1">
        <f t="array" ref="N2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213" s="106">
        <v>0.35416666666666669</v>
      </c>
      <c r="P213" s="106">
        <v>6.9444444444444448E-2</v>
      </c>
      <c r="Q213" s="105">
        <v>1</v>
      </c>
      <c r="R213" s="10" t="str">
        <f>IFERROR(_xlfn.XLOOKUP(F213, BS_ATIVIDADE[ATIVIDADE],BS_ATIVIDADE[UNIDADE] ), "*")</f>
        <v>Nº DE SOLDA</v>
      </c>
      <c r="S213" s="128" t="str" cm="1">
        <f t="array" ref="S2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3" s="128" t="str" cm="1">
        <f t="array" ref="T2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13" s="11" t="str" cm="1">
        <f t="array" ref="U2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13" s="105" t="s">
        <v>768</v>
      </c>
      <c r="W213" s="151" t="s">
        <v>700</v>
      </c>
      <c r="X213" s="104" t="s">
        <v>421</v>
      </c>
      <c r="Y213" s="129"/>
      <c r="Z213" s="104"/>
      <c r="AA213" s="105"/>
      <c r="AB213" s="103"/>
      <c r="AC213" s="152"/>
      <c r="AD213" s="107"/>
      <c r="AE213" s="105"/>
      <c r="AF213" s="105"/>
      <c r="AG213" s="105"/>
      <c r="AH213" s="15"/>
      <c r="AI213" s="126" t="str">
        <f>IF(BS_CONTROLE[[#This Row],[Atividade]]=0, "-", BS_CONTROLE[[#This Row],[Atividade]])</f>
        <v>MODERNIZAÇÃO - SOLDA</v>
      </c>
      <c r="AJ213" s="9" t="str">
        <f>IF(BS_CONTROLE[[#This Row],[Atividade]]=0, "-", BS_CONTROLE[[#This Row],[Atividade]])</f>
        <v>MODERNIZAÇÃO - SOLDA</v>
      </c>
      <c r="AK213" s="31" t="str">
        <f>BS_CONTROLE[[#This Row],[Local - Partida]]</f>
        <v>-</v>
      </c>
      <c r="AL213" s="31" t="str">
        <f>BS_CONTROLE[[#This Row],[Local - Encerramento]]</f>
        <v>-</v>
      </c>
      <c r="AM213" s="105" t="str">
        <f>IF(BS_CONTROLE[[#This Row],[Entre - Estações]]=0, "-", BS_CONTROLE[[#This Row],[Entre - Estações]])</f>
        <v>ZWI-ZEM</v>
      </c>
      <c r="AN213" s="105">
        <f>IF(BS_CONTROLE[[#This Row],[SB]]=0, "-", BS_CONTROLE[[#This Row],[SB]])</f>
        <v>1241231</v>
      </c>
      <c r="AO213" s="105">
        <f>IF(BS_CONTROLE[[#This Row],[SUB]]=0, "-", BS_CONTROLE[[#This Row],[SUB]])</f>
        <v>48</v>
      </c>
      <c r="AP213" s="105">
        <f>BS_CONTROLE[[#This Row],[KM - Inicio]]</f>
        <v>123.465</v>
      </c>
      <c r="AQ213" s="105">
        <f>BS_CONTROLE[[#This Row],[KM - Inicio]]</f>
        <v>123.465</v>
      </c>
      <c r="AR213" s="108">
        <v>0.36666666666666664</v>
      </c>
      <c r="AS213" s="108">
        <v>0.37986111111111109</v>
      </c>
      <c r="AT213" s="108">
        <v>0.44930555555555557</v>
      </c>
      <c r="AU213" s="136"/>
      <c r="AV213" s="136"/>
      <c r="AW213" s="14"/>
      <c r="AX213" s="14"/>
      <c r="AY213" s="162">
        <f t="shared" si="20"/>
        <v>6.9444444444444475E-2</v>
      </c>
      <c r="AZ213" s="153"/>
      <c r="BA213" s="109">
        <v>1</v>
      </c>
      <c r="BB213" s="10" t="str">
        <f>IFERROR(_xlfn.XLOOKUP(AI213, BS_ATIVIDADE[ATIVIDADE],BS_ATIVIDADE[UNIDADE] ), "*")</f>
        <v>Nº DE SOLDA</v>
      </c>
      <c r="BC213" s="13" t="str" cm="1">
        <f t="array" ref="BC2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3" s="13" t="str" cm="1">
        <f t="array" ref="BD2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13" s="11" t="str" cm="1">
        <f t="array" ref="BE2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13" s="150"/>
      <c r="BG213" s="16"/>
      <c r="BH213" s="17">
        <v>2</v>
      </c>
      <c r="BI213" s="17"/>
      <c r="BJ213" s="17" t="s">
        <v>1045</v>
      </c>
      <c r="BK213" s="18" t="s">
        <v>1046</v>
      </c>
      <c r="BL213" s="16"/>
      <c r="BM213" s="130" t="s">
        <v>445</v>
      </c>
      <c r="BN213" s="130" t="s">
        <v>445</v>
      </c>
      <c r="BO213" s="130" t="s">
        <v>445</v>
      </c>
      <c r="BP213" s="18" t="s">
        <v>679</v>
      </c>
      <c r="BQ213" s="12" t="str">
        <f t="shared" si="22"/>
        <v>Aderente</v>
      </c>
      <c r="BR213" s="19">
        <f t="shared" si="23"/>
        <v>1.0000000000000004</v>
      </c>
      <c r="BS213" s="19">
        <f t="shared" si="24"/>
        <v>1</v>
      </c>
      <c r="BT213" s="188" t="str">
        <f t="shared" si="25"/>
        <v>OKOK</v>
      </c>
    </row>
    <row r="214" spans="1:72" hidden="1">
      <c r="A214" s="47" t="str">
        <f t="shared" si="21"/>
        <v>WALTER (TP-810)46062</v>
      </c>
      <c r="B214" s="102">
        <v>46062</v>
      </c>
      <c r="C214" s="135">
        <f>IF(BS_CONTROLE[[#This Row],[DATA]]="","",WEEKNUM(BS_CONTROLE[[#This Row],[DATA]]))</f>
        <v>7</v>
      </c>
      <c r="D214" s="104" t="s">
        <v>812</v>
      </c>
      <c r="E214" s="157">
        <v>208</v>
      </c>
      <c r="F214" s="126" t="s">
        <v>758</v>
      </c>
      <c r="G214" s="142" t="str">
        <f>IF(D214="","*",VLOOKUP(F214,BS_ATIVIDADE[],3,FALSE))</f>
        <v>MODERNIZAÇÃO</v>
      </c>
      <c r="H214" s="106" t="s">
        <v>679</v>
      </c>
      <c r="I214" s="106" t="s">
        <v>679</v>
      </c>
      <c r="J214" s="105">
        <v>48</v>
      </c>
      <c r="K214" s="105">
        <v>123.929</v>
      </c>
      <c r="L214" s="105" t="s">
        <v>679</v>
      </c>
      <c r="M214" s="127" t="str" cm="1">
        <f t="array" ref="M2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14" s="127" cm="1">
        <f t="array" ref="N2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214" s="106">
        <v>0.35416666666666669</v>
      </c>
      <c r="P214" s="106">
        <v>6.9444444444444448E-2</v>
      </c>
      <c r="Q214" s="105">
        <v>1</v>
      </c>
      <c r="R214" s="10" t="str">
        <f>IFERROR(_xlfn.XLOOKUP(F214, BS_ATIVIDADE[ATIVIDADE],BS_ATIVIDADE[UNIDADE] ), "*")</f>
        <v>Nº DE SOLDA</v>
      </c>
      <c r="S214" s="128" t="str" cm="1">
        <f t="array" ref="S2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4" s="128" t="str" cm="1">
        <f t="array" ref="T2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14" s="11" t="str" cm="1">
        <f t="array" ref="U2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14" s="105" t="s">
        <v>768</v>
      </c>
      <c r="W214" s="151" t="s">
        <v>700</v>
      </c>
      <c r="X214" s="104" t="s">
        <v>421</v>
      </c>
      <c r="Y214" s="129"/>
      <c r="Z214" s="104"/>
      <c r="AA214" s="105"/>
      <c r="AB214" s="103"/>
      <c r="AC214" s="152"/>
      <c r="AD214" s="107"/>
      <c r="AE214" s="105"/>
      <c r="AF214" s="105"/>
      <c r="AG214" s="105"/>
      <c r="AH214" s="15"/>
      <c r="AI214" s="126" t="str">
        <f>IF(BS_CONTROLE[[#This Row],[Atividade]]=0, "-", BS_CONTROLE[[#This Row],[Atividade]])</f>
        <v>MODERNIZAÇÃO - SOLDA</v>
      </c>
      <c r="AJ214" s="9" t="str">
        <f>IF(BS_CONTROLE[[#This Row],[Atividade]]=0, "-", BS_CONTROLE[[#This Row],[Atividade]])</f>
        <v>MODERNIZAÇÃO - SOLDA</v>
      </c>
      <c r="AK214" s="31" t="str">
        <f>BS_CONTROLE[[#This Row],[Local - Partida]]</f>
        <v>-</v>
      </c>
      <c r="AL214" s="31" t="str">
        <f>BS_CONTROLE[[#This Row],[Local - Encerramento]]</f>
        <v>-</v>
      </c>
      <c r="AM214" s="105" t="str">
        <f>IF(BS_CONTROLE[[#This Row],[Entre - Estações]]=0, "-", BS_CONTROLE[[#This Row],[Entre - Estações]])</f>
        <v>ZWI-ZEM</v>
      </c>
      <c r="AN214" s="105">
        <f>IF(BS_CONTROLE[[#This Row],[SB]]=0, "-", BS_CONTROLE[[#This Row],[SB]])</f>
        <v>1241231</v>
      </c>
      <c r="AO214" s="105">
        <f>IF(BS_CONTROLE[[#This Row],[SUB]]=0, "-", BS_CONTROLE[[#This Row],[SUB]])</f>
        <v>48</v>
      </c>
      <c r="AP214" s="105">
        <f>BS_CONTROLE[[#This Row],[KM - Inicio]]</f>
        <v>123.929</v>
      </c>
      <c r="AQ214" s="105">
        <f>BS_CONTROLE[[#This Row],[KM - Inicio]]</f>
        <v>123.929</v>
      </c>
      <c r="AR214" s="108">
        <v>0.36666666666666664</v>
      </c>
      <c r="AS214" s="108">
        <v>0.37986111111111109</v>
      </c>
      <c r="AT214" s="108">
        <v>0.44930555555555557</v>
      </c>
      <c r="AU214" s="136"/>
      <c r="AV214" s="136"/>
      <c r="AW214" s="14"/>
      <c r="AX214" s="14"/>
      <c r="AY214" s="162">
        <f t="shared" si="20"/>
        <v>6.9444444444444475E-2</v>
      </c>
      <c r="AZ214" s="153"/>
      <c r="BA214" s="109">
        <v>1</v>
      </c>
      <c r="BB214" s="10" t="str">
        <f>IFERROR(_xlfn.XLOOKUP(AI214, BS_ATIVIDADE[ATIVIDADE],BS_ATIVIDADE[UNIDADE] ), "*")</f>
        <v>Nº DE SOLDA</v>
      </c>
      <c r="BC214" s="13" t="str" cm="1">
        <f t="array" ref="BC2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4" s="13" t="str" cm="1">
        <f t="array" ref="BD2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14" s="11" t="str" cm="1">
        <f t="array" ref="BE2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14" s="150"/>
      <c r="BG214" s="16"/>
      <c r="BH214" s="17">
        <v>2</v>
      </c>
      <c r="BI214" s="17"/>
      <c r="BJ214" s="17" t="s">
        <v>1045</v>
      </c>
      <c r="BK214" s="18" t="s">
        <v>1046</v>
      </c>
      <c r="BL214" s="16"/>
      <c r="BM214" s="130" t="s">
        <v>445</v>
      </c>
      <c r="BN214" s="130" t="s">
        <v>445</v>
      </c>
      <c r="BO214" s="130" t="s">
        <v>445</v>
      </c>
      <c r="BP214" s="18" t="s">
        <v>679</v>
      </c>
      <c r="BQ214" s="12" t="str">
        <f t="shared" si="22"/>
        <v>Aderente</v>
      </c>
      <c r="BR214" s="19">
        <f t="shared" si="23"/>
        <v>1.0000000000000004</v>
      </c>
      <c r="BS214" s="19">
        <f t="shared" si="24"/>
        <v>1</v>
      </c>
      <c r="BT214" s="188" t="str">
        <f t="shared" si="25"/>
        <v>OKOK</v>
      </c>
    </row>
    <row r="215" spans="1:72" hidden="1">
      <c r="A215" s="47" t="str">
        <f t="shared" si="21"/>
        <v/>
      </c>
      <c r="B215" s="102"/>
      <c r="C215" s="135" t="str">
        <f>IF(BS_CONTROLE[[#This Row],[DATA]]="","",WEEKNUM(BS_CONTROLE[[#This Row],[DATA]]))</f>
        <v/>
      </c>
      <c r="D215" s="104"/>
      <c r="E215" s="157">
        <v>209</v>
      </c>
      <c r="F215" s="126"/>
      <c r="G215" s="142" t="str">
        <f>IF(D215="","*",VLOOKUP(F215,BS_ATIVIDADE[],3,FALSE))</f>
        <v>*</v>
      </c>
      <c r="H215" s="106"/>
      <c r="I215" s="106"/>
      <c r="J215" s="105"/>
      <c r="K215" s="105"/>
      <c r="L215" s="105"/>
      <c r="M215" s="127" t="str" cm="1">
        <f t="array" ref="M2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5" s="127" t="str" cm="1">
        <f t="array" ref="N2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5" s="106"/>
      <c r="P215" s="106"/>
      <c r="Q215" s="105"/>
      <c r="R215" s="10" t="str">
        <f>IFERROR(_xlfn.XLOOKUP(F215, BS_ATIVIDADE[ATIVIDADE],BS_ATIVIDADE[UNIDADE] ), "*")</f>
        <v>*</v>
      </c>
      <c r="S215" s="128" t="str" cm="1">
        <f t="array" ref="S2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5" s="128" t="str" cm="1">
        <f t="array" ref="T2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5" s="11" t="str" cm="1">
        <f t="array" ref="U2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15" s="105"/>
      <c r="W215" s="151"/>
      <c r="X215" s="104"/>
      <c r="Y215" s="129"/>
      <c r="Z215" s="104"/>
      <c r="AA215" s="105"/>
      <c r="AB215" s="103"/>
      <c r="AC215" s="152"/>
      <c r="AD215" s="107"/>
      <c r="AE215" s="105"/>
      <c r="AF215" s="105"/>
      <c r="AG215" s="105"/>
      <c r="AH215" s="15"/>
      <c r="AI215" s="126" t="str">
        <f>IF(BS_CONTROLE[[#This Row],[Atividade]]=0, "-", BS_CONTROLE[[#This Row],[Atividade]])</f>
        <v>-</v>
      </c>
      <c r="AJ215" s="9" t="str">
        <f>IF(BS_CONTROLE[[#This Row],[Atividade]]=0, "-", BS_CONTROLE[[#This Row],[Atividade]])</f>
        <v>-</v>
      </c>
      <c r="AK215" s="31">
        <f>BS_CONTROLE[[#This Row],[Local - Partida]]</f>
        <v>0</v>
      </c>
      <c r="AL215" s="31">
        <f>BS_CONTROLE[[#This Row],[Local - Encerramento]]</f>
        <v>0</v>
      </c>
      <c r="AM215" s="105" t="str">
        <f>IF(BS_CONTROLE[[#This Row],[Entre - Estações]]=0, "-", BS_CONTROLE[[#This Row],[Entre - Estações]])</f>
        <v>-</v>
      </c>
      <c r="AN215" s="105" t="str">
        <f>IF(BS_CONTROLE[[#This Row],[SB]]=0, "-", BS_CONTROLE[[#This Row],[SB]])</f>
        <v>-</v>
      </c>
      <c r="AO215" s="105" t="str">
        <f>IF(BS_CONTROLE[[#This Row],[SUB]]=0, "-", BS_CONTROLE[[#This Row],[SUB]])</f>
        <v>-</v>
      </c>
      <c r="AP215" s="105">
        <f>BS_CONTROLE[[#This Row],[KM - Inicio]]</f>
        <v>0</v>
      </c>
      <c r="AQ215" s="105">
        <f>BS_CONTROLE[[#This Row],[KM - Inicio]]</f>
        <v>0</v>
      </c>
      <c r="AR215" s="108"/>
      <c r="AS215" s="108"/>
      <c r="AT215" s="108"/>
      <c r="AU215" s="136"/>
      <c r="AV215" s="136"/>
      <c r="AW215" s="14"/>
      <c r="AX215" s="14"/>
      <c r="AY215" s="162" t="str">
        <f t="shared" si="20"/>
        <v>*</v>
      </c>
      <c r="AZ215" s="153"/>
      <c r="BA215" s="109"/>
      <c r="BB215" s="10" t="str">
        <f>IFERROR(_xlfn.XLOOKUP(AI215, BS_ATIVIDADE[ATIVIDADE],BS_ATIVIDADE[UNIDADE] ), "*")</f>
        <v>*</v>
      </c>
      <c r="BC215" s="13" t="str" cm="1">
        <f t="array" ref="BC2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15" s="13" t="str" cm="1">
        <f t="array" ref="BD2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15" s="11" t="str" cm="1">
        <f t="array" ref="BE2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15" s="150"/>
      <c r="BG215" s="16"/>
      <c r="BH215" s="17"/>
      <c r="BI215" s="17"/>
      <c r="BJ215" s="17"/>
      <c r="BK215" s="18"/>
      <c r="BL215" s="16"/>
      <c r="BM215" s="130"/>
      <c r="BN215" s="130"/>
      <c r="BO215" s="130"/>
      <c r="BP215" s="18"/>
      <c r="BQ215" s="12" t="str">
        <f t="shared" si="22"/>
        <v>Aderente</v>
      </c>
      <c r="BR215" s="19" t="str">
        <f t="shared" si="23"/>
        <v>*</v>
      </c>
      <c r="BS215" s="19" t="str">
        <f t="shared" si="24"/>
        <v>*</v>
      </c>
      <c r="BT215" s="188" t="str">
        <f t="shared" si="25"/>
        <v/>
      </c>
    </row>
    <row r="216" spans="1:72" hidden="1">
      <c r="A216" s="47" t="str">
        <f t="shared" si="21"/>
        <v>W9546062</v>
      </c>
      <c r="B216" s="102">
        <v>46062</v>
      </c>
      <c r="C216" s="135">
        <f>IF(BS_CONTROLE[[#This Row],[DATA]]="","",WEEKNUM(BS_CONTROLE[[#This Row],[DATA]]))</f>
        <v>7</v>
      </c>
      <c r="D216" s="104" t="s">
        <v>1047</v>
      </c>
      <c r="E216" s="157">
        <v>210</v>
      </c>
      <c r="F216" s="126" t="s">
        <v>678</v>
      </c>
      <c r="G216" s="142" t="str">
        <f>IF(D216="","*",VLOOKUP(F216,BS_ATIVIDADE[],3,FALSE))</f>
        <v>OUTROS</v>
      </c>
      <c r="H216" s="106" t="s">
        <v>1048</v>
      </c>
      <c r="I216" s="106" t="s">
        <v>335</v>
      </c>
      <c r="J216" s="105">
        <v>54</v>
      </c>
      <c r="K216" s="105">
        <v>67</v>
      </c>
      <c r="L216" s="105" t="s">
        <v>679</v>
      </c>
      <c r="M216" s="127" t="s">
        <v>1049</v>
      </c>
      <c r="N216" s="127" t="s">
        <v>1050</v>
      </c>
      <c r="O216" s="106">
        <v>0.33333333333333331</v>
      </c>
      <c r="P216" s="106">
        <v>4.1666666666666664E-2</v>
      </c>
      <c r="Q216" s="105">
        <v>1</v>
      </c>
      <c r="R216" s="10" t="str">
        <f>IFERROR(_xlfn.XLOOKUP(F216, BS_ATIVIDADE[ATIVIDADE],BS_ATIVIDADE[UNIDADE] ), "*")</f>
        <v>BINÁRIO</v>
      </c>
      <c r="S216" s="128" t="str" cm="1">
        <f t="array" ref="S2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6" s="128" t="str" cm="1">
        <f t="array" ref="T2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16" s="11" t="str" cm="1">
        <f t="array" ref="U2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216" s="105" t="s">
        <v>822</v>
      </c>
      <c r="W216" s="151" t="s">
        <v>683</v>
      </c>
      <c r="X216" s="104" t="s">
        <v>421</v>
      </c>
      <c r="Y216" s="129"/>
      <c r="Z216" s="104"/>
      <c r="AA216" s="105">
        <v>1</v>
      </c>
      <c r="AB216" s="103"/>
      <c r="AC216" s="152"/>
      <c r="AD216" s="107">
        <v>0.3125</v>
      </c>
      <c r="AE216" s="105"/>
      <c r="AF216" s="105"/>
      <c r="AG216" s="105"/>
      <c r="AH216" s="15"/>
      <c r="AI216" s="126" t="str">
        <f>IF(BS_CONTROLE[[#This Row],[Atividade]]=0, "-", BS_CONTROLE[[#This Row],[Atividade]])</f>
        <v>DESLOCAMENTO</v>
      </c>
      <c r="AJ216" s="9" t="str">
        <f>IF(BS_CONTROLE[[#This Row],[Atividade]]=0, "-", BS_CONTROLE[[#This Row],[Atividade]])</f>
        <v>DESLOCAMENTO</v>
      </c>
      <c r="AK216" s="31" t="str">
        <f>BS_CONTROLE[[#This Row],[Local - Partida]]</f>
        <v>Z3ZEV</v>
      </c>
      <c r="AL216" s="31" t="str">
        <f>BS_CONTROLE[[#This Row],[Local - Encerramento]]</f>
        <v>ZPT</v>
      </c>
      <c r="AM216" s="105" t="str">
        <f>IF(BS_CONTROLE[[#This Row],[Entre - Estações]]=0, "-", BS_CONTROLE[[#This Row],[Entre - Estações]])</f>
        <v>ZEV-ZTP</v>
      </c>
      <c r="AN216" s="105" t="str">
        <f>IF(BS_CONTROLE[[#This Row],[SB]]=0, "-", BS_CONTROLE[[#This Row],[SB]])</f>
        <v>ZEVZPT</v>
      </c>
      <c r="AO216" s="105">
        <f>IF(BS_CONTROLE[[#This Row],[SUB]]=0, "-", BS_CONTROLE[[#This Row],[SUB]])</f>
        <v>54</v>
      </c>
      <c r="AP216" s="105">
        <f>BS_CONTROLE[[#This Row],[KM - Inicio]]</f>
        <v>67</v>
      </c>
      <c r="AQ216" s="105">
        <f>BS_CONTROLE[[#This Row],[KM - Inicio]]</f>
        <v>67</v>
      </c>
      <c r="AR216" s="108">
        <v>0</v>
      </c>
      <c r="AS216" s="108">
        <v>0</v>
      </c>
      <c r="AT216" s="108">
        <v>0</v>
      </c>
      <c r="AU216" s="136"/>
      <c r="AV216" s="136"/>
      <c r="AW216" s="14"/>
      <c r="AX216" s="14"/>
      <c r="AY216" s="162">
        <f t="shared" si="20"/>
        <v>0</v>
      </c>
      <c r="AZ216" s="153"/>
      <c r="BA216" s="109">
        <v>0</v>
      </c>
      <c r="BB216" s="10" t="str">
        <f>IFERROR(_xlfn.XLOOKUP(AI216, BS_ATIVIDADE[ATIVIDADE],BS_ATIVIDADE[UNIDADE] ), "*")</f>
        <v>BINÁRIO</v>
      </c>
      <c r="BC216" s="13" t="str" cm="1">
        <f t="array" ref="BC2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6" s="13" t="str" cm="1">
        <f t="array" ref="BD2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16" s="11" t="str" cm="1">
        <f t="array" ref="BE2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216" s="150"/>
      <c r="BG216" s="16"/>
      <c r="BH216" s="17">
        <v>0</v>
      </c>
      <c r="BI216" s="17"/>
      <c r="BJ216" s="17" t="s">
        <v>1051</v>
      </c>
      <c r="BK216" s="18" t="s">
        <v>1052</v>
      </c>
      <c r="BL216" s="16"/>
      <c r="BM216" s="130" t="s">
        <v>436</v>
      </c>
      <c r="BN216" s="130" t="s">
        <v>456</v>
      </c>
      <c r="BO216" s="130" t="s">
        <v>522</v>
      </c>
      <c r="BP216" s="18" t="s">
        <v>1052</v>
      </c>
      <c r="BQ216" s="12" t="str">
        <f t="shared" si="22"/>
        <v>Produção e Intervalo</v>
      </c>
      <c r="BR216" s="19">
        <f t="shared" si="23"/>
        <v>0</v>
      </c>
      <c r="BS216" s="19">
        <f t="shared" si="24"/>
        <v>0</v>
      </c>
      <c r="BT216" s="188" t="str">
        <f t="shared" si="25"/>
        <v>MecânicaLocomotiva</v>
      </c>
    </row>
    <row r="217" spans="1:72" hidden="1">
      <c r="A217" s="47" t="str">
        <f t="shared" si="21"/>
        <v>W6146062</v>
      </c>
      <c r="B217" s="102">
        <v>46062</v>
      </c>
      <c r="C217" s="135">
        <f>IF(BS_CONTROLE[[#This Row],[DATA]]="","",WEEKNUM(BS_CONTROLE[[#This Row],[DATA]]))</f>
        <v>7</v>
      </c>
      <c r="D217" s="104" t="s">
        <v>772</v>
      </c>
      <c r="E217" s="157">
        <v>211</v>
      </c>
      <c r="F217" s="126" t="s">
        <v>678</v>
      </c>
      <c r="G217" s="142" t="str">
        <f>IF(D217="","*",VLOOKUP(F217,BS_ATIVIDADE[],3,FALSE))</f>
        <v>OUTROS</v>
      </c>
      <c r="H217" s="106" t="s">
        <v>306</v>
      </c>
      <c r="I217" s="106" t="s">
        <v>306</v>
      </c>
      <c r="J217" s="105">
        <v>92</v>
      </c>
      <c r="K217" s="105">
        <v>83.7</v>
      </c>
      <c r="L217" s="105" t="s">
        <v>679</v>
      </c>
      <c r="M217" s="105" t="str" cm="1">
        <f t="array" ref="M2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217" s="150" t="str" cm="1">
        <f t="array" ref="N2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217" s="106">
        <v>0.33333333333333331</v>
      </c>
      <c r="P217" s="106">
        <v>4.1666666666666664E-2</v>
      </c>
      <c r="Q217" s="170">
        <v>1</v>
      </c>
      <c r="R217" s="10" t="str">
        <f>IFERROR(_xlfn.XLOOKUP(F217, BS_ATIVIDADE[ATIVIDADE],BS_ATIVIDADE[UNIDADE] ), "*")</f>
        <v>BINÁRIO</v>
      </c>
      <c r="S217" s="128" t="str" cm="1">
        <f t="array" ref="S2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7" s="128" t="str" cm="1">
        <f t="array" ref="T2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17" s="11" t="str" cm="1">
        <f t="array" ref="U2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17" s="151" t="s">
        <v>773</v>
      </c>
      <c r="W217" s="151" t="s">
        <v>774</v>
      </c>
      <c r="X217" s="104" t="s">
        <v>416</v>
      </c>
      <c r="Y217" s="129"/>
      <c r="Z217" s="104"/>
      <c r="AA217" s="105">
        <v>1</v>
      </c>
      <c r="AB217" s="103" t="s">
        <v>412</v>
      </c>
      <c r="AC217" s="152"/>
      <c r="AD217" s="107">
        <v>0.3125</v>
      </c>
      <c r="AE217" s="105">
        <v>7663</v>
      </c>
      <c r="AF217" s="105" t="s">
        <v>679</v>
      </c>
      <c r="AG217" s="105"/>
      <c r="AH217" s="15"/>
      <c r="AI217" s="126" t="str">
        <f>IF(BS_CONTROLE[[#This Row],[Atividade]]=0, "-", BS_CONTROLE[[#This Row],[Atividade]])</f>
        <v>DESLOCAMENTO</v>
      </c>
      <c r="AJ217" s="9" t="str">
        <f>IF(BS_CONTROLE[[#This Row],[Atividade]]=0, "-", BS_CONTROLE[[#This Row],[Atividade]])</f>
        <v>DESLOCAMENTO</v>
      </c>
      <c r="AK217" s="31" t="str">
        <f>BS_CONTROLE[[#This Row],[Local - Partida]]</f>
        <v>K67ZEV2</v>
      </c>
      <c r="AL217" s="31" t="str">
        <f>BS_CONTROLE[[#This Row],[Local - Encerramento]]</f>
        <v>K67ZEV2</v>
      </c>
      <c r="AM217" s="105" t="str">
        <f>IF(BS_CONTROLE[[#This Row],[Entre - Estações]]=0, "-", BS_CONTROLE[[#This Row],[Entre - Estações]])</f>
        <v>ZXW-ZGP</v>
      </c>
      <c r="AN217" s="105" t="str">
        <f>IF(BS_CONTROLE[[#This Row],[SB]]=0, "-", BS_CONTROLE[[#This Row],[SB]])</f>
        <v>K84ZXW2</v>
      </c>
      <c r="AO217" s="105">
        <f>IF(BS_CONTROLE[[#This Row],[SUB]]=0, "-", BS_CONTROLE[[#This Row],[SUB]])</f>
        <v>92</v>
      </c>
      <c r="AP217" s="105">
        <f>BS_CONTROLE[[#This Row],[KM - Inicio]]</f>
        <v>83.7</v>
      </c>
      <c r="AQ217" s="105">
        <f>BS_CONTROLE[[#This Row],[KM - Inicio]]</f>
        <v>83.7</v>
      </c>
      <c r="AR217" s="108">
        <v>0.32847222222222222</v>
      </c>
      <c r="AS217" s="108">
        <v>0.39374999999999999</v>
      </c>
      <c r="AT217" s="108">
        <v>0.44236111111111109</v>
      </c>
      <c r="AU217" s="136"/>
      <c r="AV217" s="136"/>
      <c r="AW217" s="14"/>
      <c r="AX217" s="14"/>
      <c r="AY217" s="162">
        <f t="shared" si="20"/>
        <v>4.8611111111111105E-2</v>
      </c>
      <c r="AZ217" s="153"/>
      <c r="BA217" s="109">
        <v>1</v>
      </c>
      <c r="BB217" s="10" t="str">
        <f>IFERROR(_xlfn.XLOOKUP(AI217, BS_ATIVIDADE[ATIVIDADE],BS_ATIVIDADE[UNIDADE] ), "*")</f>
        <v>BINÁRIO</v>
      </c>
      <c r="BC217" s="13" t="str" cm="1">
        <f t="array" ref="BC2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7" s="13" t="str" cm="1">
        <f t="array" ref="BD2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17" s="11" t="str" cm="1">
        <f t="array" ref="BE2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17" s="150"/>
      <c r="BG217" s="16"/>
      <c r="BH217" s="17">
        <v>2</v>
      </c>
      <c r="BI217" s="17"/>
      <c r="BJ217" s="17" t="s">
        <v>1053</v>
      </c>
      <c r="BK217" s="18" t="s">
        <v>1053</v>
      </c>
      <c r="BL217" s="16"/>
      <c r="BM217" s="130" t="s">
        <v>445</v>
      </c>
      <c r="BN217" s="130" t="s">
        <v>445</v>
      </c>
      <c r="BO217" s="130" t="s">
        <v>445</v>
      </c>
      <c r="BP217" s="18" t="s">
        <v>679</v>
      </c>
      <c r="BQ217" s="12" t="str">
        <f t="shared" si="22"/>
        <v>Aderente</v>
      </c>
      <c r="BR217" s="19">
        <f t="shared" si="23"/>
        <v>1.1666666666666665</v>
      </c>
      <c r="BS217" s="19">
        <f t="shared" si="24"/>
        <v>1</v>
      </c>
      <c r="BT217" s="188" t="str">
        <f t="shared" si="25"/>
        <v>OKOK</v>
      </c>
    </row>
    <row r="218" spans="1:72" hidden="1">
      <c r="A218" s="47" t="str">
        <f t="shared" si="21"/>
        <v>W6246062</v>
      </c>
      <c r="B218" s="102">
        <v>46062</v>
      </c>
      <c r="C218" s="135">
        <f>IF(BS_CONTROLE[[#This Row],[DATA]]="","",WEEKNUM(BS_CONTROLE[[#This Row],[DATA]]))</f>
        <v>7</v>
      </c>
      <c r="D218" s="104" t="s">
        <v>776</v>
      </c>
      <c r="E218" s="157">
        <v>212</v>
      </c>
      <c r="F218" s="126" t="s">
        <v>678</v>
      </c>
      <c r="G218" s="142" t="str">
        <f>IF(D218="","*",VLOOKUP(F218,BS_ATIVIDADE[],3,FALSE))</f>
        <v>OUTROS</v>
      </c>
      <c r="H218" s="106" t="s">
        <v>830</v>
      </c>
      <c r="I218" s="106" t="s">
        <v>830</v>
      </c>
      <c r="J218" s="105">
        <v>92</v>
      </c>
      <c r="K218" s="105">
        <v>83.7</v>
      </c>
      <c r="L218" s="105" t="s">
        <v>679</v>
      </c>
      <c r="M218" s="105" t="str" cm="1">
        <f t="array" ref="M2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218" s="150" t="str" cm="1">
        <f t="array" ref="N2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218" s="106">
        <v>0.33333333333333331</v>
      </c>
      <c r="P218" s="106">
        <v>4.1666666666666664E-2</v>
      </c>
      <c r="Q218" s="170">
        <v>1</v>
      </c>
      <c r="R218" s="10" t="str">
        <f>IFERROR(_xlfn.XLOOKUP(F218, BS_ATIVIDADE[ATIVIDADE],BS_ATIVIDADE[UNIDADE] ), "*")</f>
        <v>BINÁRIO</v>
      </c>
      <c r="S218" s="128" t="str" cm="1">
        <f t="array" ref="S2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8" s="128" t="str" cm="1">
        <f t="array" ref="T2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18" s="11" t="str" cm="1">
        <f t="array" ref="U2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18" s="151" t="s">
        <v>773</v>
      </c>
      <c r="W218" s="151" t="s">
        <v>774</v>
      </c>
      <c r="X218" s="104" t="s">
        <v>416</v>
      </c>
      <c r="Y218" s="129"/>
      <c r="Z218" s="104"/>
      <c r="AA218" s="105">
        <v>1</v>
      </c>
      <c r="AB218" s="103" t="s">
        <v>412</v>
      </c>
      <c r="AC218" s="152"/>
      <c r="AD218" s="107">
        <v>0.3125</v>
      </c>
      <c r="AE218" s="105">
        <v>9038</v>
      </c>
      <c r="AF218" s="105"/>
      <c r="AG218" s="105"/>
      <c r="AH218" s="15"/>
      <c r="AI218" s="126" t="str">
        <f>IF(BS_CONTROLE[[#This Row],[Atividade]]=0, "-", BS_CONTROLE[[#This Row],[Atividade]])</f>
        <v>DESLOCAMENTO</v>
      </c>
      <c r="AJ218" s="9" t="str">
        <f>IF(BS_CONTROLE[[#This Row],[Atividade]]=0, "-", BS_CONTROLE[[#This Row],[Atividade]])</f>
        <v>DESLOCAMENTO</v>
      </c>
      <c r="AK218" s="31" t="str">
        <f>BS_CONTROLE[[#This Row],[Local - Partida]]</f>
        <v>ZDRZPT</v>
      </c>
      <c r="AL218" s="31" t="str">
        <f>BS_CONTROLE[[#This Row],[Local - Encerramento]]</f>
        <v>ZDRZPT</v>
      </c>
      <c r="AM218" s="105" t="str">
        <f>IF(BS_CONTROLE[[#This Row],[Entre - Estações]]=0, "-", BS_CONTROLE[[#This Row],[Entre - Estações]])</f>
        <v>ZXW-ZGP</v>
      </c>
      <c r="AN218" s="105" t="str">
        <f>IF(BS_CONTROLE[[#This Row],[SB]]=0, "-", BS_CONTROLE[[#This Row],[SB]])</f>
        <v>K84ZXW2</v>
      </c>
      <c r="AO218" s="105">
        <f>IF(BS_CONTROLE[[#This Row],[SUB]]=0, "-", BS_CONTROLE[[#This Row],[SUB]])</f>
        <v>92</v>
      </c>
      <c r="AP218" s="105">
        <f>BS_CONTROLE[[#This Row],[KM - Inicio]]</f>
        <v>83.7</v>
      </c>
      <c r="AQ218" s="105">
        <f>BS_CONTROLE[[#This Row],[KM - Inicio]]</f>
        <v>83.7</v>
      </c>
      <c r="AR218" s="108">
        <v>0.32569444444444445</v>
      </c>
      <c r="AS218" s="108">
        <v>0.4</v>
      </c>
      <c r="AT218" s="108">
        <v>0.44166666666666665</v>
      </c>
      <c r="AU218" s="136"/>
      <c r="AV218" s="136"/>
      <c r="AW218" s="14"/>
      <c r="AX218" s="14"/>
      <c r="AY218" s="162">
        <f t="shared" si="20"/>
        <v>4.166666666666663E-2</v>
      </c>
      <c r="AZ218" s="153"/>
      <c r="BA218" s="109">
        <v>1</v>
      </c>
      <c r="BB218" s="10" t="str">
        <f>IFERROR(_xlfn.XLOOKUP(AI218, BS_ATIVIDADE[ATIVIDADE],BS_ATIVIDADE[UNIDADE] ), "*")</f>
        <v>BINÁRIO</v>
      </c>
      <c r="BC218" s="13" t="str" cm="1">
        <f t="array" ref="BC2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8" s="13" t="str" cm="1">
        <f t="array" ref="BD2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18" s="11" t="str" cm="1">
        <f t="array" ref="BE2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18" s="150"/>
      <c r="BG218" s="16"/>
      <c r="BH218" s="17">
        <v>2</v>
      </c>
      <c r="BI218" s="17"/>
      <c r="BJ218" s="17" t="s">
        <v>1054</v>
      </c>
      <c r="BK218" s="18" t="s">
        <v>1054</v>
      </c>
      <c r="BL218" s="16"/>
      <c r="BM218" s="130" t="s">
        <v>445</v>
      </c>
      <c r="BN218" s="130" t="s">
        <v>445</v>
      </c>
      <c r="BO218" s="130" t="s">
        <v>445</v>
      </c>
      <c r="BP218" s="18" t="s">
        <v>679</v>
      </c>
      <c r="BQ218" s="12" t="str">
        <f t="shared" si="22"/>
        <v>Intervalo</v>
      </c>
      <c r="BR218" s="19">
        <f t="shared" si="23"/>
        <v>0.99999999999999911</v>
      </c>
      <c r="BS218" s="19">
        <f t="shared" si="24"/>
        <v>1</v>
      </c>
      <c r="BT218" s="188" t="str">
        <f t="shared" si="25"/>
        <v>OKOK</v>
      </c>
    </row>
    <row r="219" spans="1:72" hidden="1">
      <c r="A219" s="47" t="str">
        <f t="shared" si="21"/>
        <v>DIEGO (TF-42)46062</v>
      </c>
      <c r="B219" s="102">
        <v>46062</v>
      </c>
      <c r="C219" s="135">
        <f>IF(BS_CONTROLE[[#This Row],[DATA]]="","",WEEKNUM(BS_CONTROLE[[#This Row],[DATA]]))</f>
        <v>7</v>
      </c>
      <c r="D219" s="104" t="s">
        <v>876</v>
      </c>
      <c r="E219" s="157">
        <v>93</v>
      </c>
      <c r="F219" s="126" t="s">
        <v>877</v>
      </c>
      <c r="G219" s="142" t="str">
        <f>IF(D219="","*",VLOOKUP(F219,BS_ATIVIDADE[],3,FALSE))</f>
        <v>LIMPEZA LASTRO</v>
      </c>
      <c r="H219" s="106" t="s">
        <v>679</v>
      </c>
      <c r="I219" s="106" t="s">
        <v>679</v>
      </c>
      <c r="J219" s="105">
        <v>53</v>
      </c>
      <c r="K219" s="105">
        <v>109.05</v>
      </c>
      <c r="L219" s="105" t="s">
        <v>679</v>
      </c>
      <c r="M219" s="127" t="str" cm="1">
        <f t="array" ref="M2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219" s="127" t="str" cm="1">
        <f t="array" ref="N2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219" s="106">
        <v>0.41666666666666669</v>
      </c>
      <c r="P219" s="106">
        <v>8.3333333333333329E-2</v>
      </c>
      <c r="Q219" s="105">
        <v>30</v>
      </c>
      <c r="R219" s="10" t="str">
        <f>IFERROR(_xlfn.XLOOKUP(F219, BS_ATIVIDADE[ATIVIDADE],BS_ATIVIDADE[UNIDADE] ), "*")</f>
        <v>M</v>
      </c>
      <c r="S219" s="128" t="str" cm="1">
        <f t="array" ref="S2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19" s="128" t="str" cm="1">
        <f t="array" ref="T2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19" s="11" t="str" cm="1">
        <f t="array" ref="U2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19" s="105" t="s">
        <v>773</v>
      </c>
      <c r="W219" s="151" t="s">
        <v>878</v>
      </c>
      <c r="X219" s="104" t="s">
        <v>421</v>
      </c>
      <c r="Y219" s="129"/>
      <c r="Z219" s="104"/>
      <c r="AA219" s="105"/>
      <c r="AB219" s="103"/>
      <c r="AC219" s="152"/>
      <c r="AD219" s="107"/>
      <c r="AE219" s="105"/>
      <c r="AF219" s="105"/>
      <c r="AG219" s="105"/>
      <c r="AH219" s="15"/>
      <c r="AI219" s="126" t="str">
        <f>IF(BS_CONTROLE[[#This Row],[Atividade]]=0, "-", BS_CONTROLE[[#This Row],[Atividade]])</f>
        <v>LIMPEZA LASTRO</v>
      </c>
      <c r="AJ219" s="9" t="str">
        <f>IF(BS_CONTROLE[[#This Row],[Atividade]]=0, "-", BS_CONTROLE[[#This Row],[Atividade]])</f>
        <v>LIMPEZA LASTRO</v>
      </c>
      <c r="AK219" s="31" t="str">
        <f>BS_CONTROLE[[#This Row],[Local - Partida]]</f>
        <v>-</v>
      </c>
      <c r="AL219" s="31" t="str">
        <f>BS_CONTROLE[[#This Row],[Local - Encerramento]]</f>
        <v>-</v>
      </c>
      <c r="AM219" s="105" t="str">
        <f>IF(BS_CONTROLE[[#This Row],[Entre - Estações]]=0, "-", BS_CONTROLE[[#This Row],[Entre - Estações]])</f>
        <v>PAT-ZGM</v>
      </c>
      <c r="AN219" s="105" t="str">
        <f>IF(BS_CONTROLE[[#This Row],[SB]]=0, "-", BS_CONTROLE[[#This Row],[SB]])</f>
        <v>PAT1102</v>
      </c>
      <c r="AO219" s="105">
        <f>IF(BS_CONTROLE[[#This Row],[SUB]]=0, "-", BS_CONTROLE[[#This Row],[SUB]])</f>
        <v>53</v>
      </c>
      <c r="AP219" s="105">
        <f>BS_CONTROLE[[#This Row],[KM - Inicio]]</f>
        <v>109.05</v>
      </c>
      <c r="AQ219" s="105">
        <f>BS_CONTROLE[[#This Row],[KM - Inicio]]</f>
        <v>109.05</v>
      </c>
      <c r="AR219" s="108">
        <v>0.3923611111111111</v>
      </c>
      <c r="AS219" s="108">
        <v>0.39930555555555558</v>
      </c>
      <c r="AT219" s="108">
        <v>0.45833333333333331</v>
      </c>
      <c r="AU219" s="136">
        <v>0.59027777777777779</v>
      </c>
      <c r="AV219" s="136">
        <v>0.61458333333333337</v>
      </c>
      <c r="AW219" s="14"/>
      <c r="AX219" s="14"/>
      <c r="AY219" s="162">
        <f t="shared" si="20"/>
        <v>8.3333333333333315E-2</v>
      </c>
      <c r="AZ219" s="153"/>
      <c r="BA219" s="109">
        <v>200</v>
      </c>
      <c r="BB219" s="10" t="str">
        <f>IFERROR(_xlfn.XLOOKUP(AI219, BS_ATIVIDADE[ATIVIDADE],BS_ATIVIDADE[UNIDADE] ), "*")</f>
        <v>M</v>
      </c>
      <c r="BC219" s="13" t="str" cm="1">
        <f t="array" ref="BC2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19" s="13" t="str" cm="1">
        <f t="array" ref="BD2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19" s="11" t="str" cm="1">
        <f t="array" ref="BE2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19" s="150"/>
      <c r="BG219" s="16"/>
      <c r="BH219" s="17">
        <v>2</v>
      </c>
      <c r="BI219" s="17"/>
      <c r="BJ219" s="17" t="s">
        <v>1055</v>
      </c>
      <c r="BK219" s="18" t="s">
        <v>1056</v>
      </c>
      <c r="BL219" s="16"/>
      <c r="BM219" s="130" t="s">
        <v>445</v>
      </c>
      <c r="BN219" s="130" t="s">
        <v>445</v>
      </c>
      <c r="BO219" s="130" t="s">
        <v>445</v>
      </c>
      <c r="BP219" s="18" t="s">
        <v>679</v>
      </c>
      <c r="BQ219" s="12" t="str">
        <f t="shared" si="22"/>
        <v>Aderente</v>
      </c>
      <c r="BR219" s="19">
        <f t="shared" si="23"/>
        <v>0.99999999999999978</v>
      </c>
      <c r="BS219" s="19">
        <f t="shared" si="24"/>
        <v>6.666666666666667</v>
      </c>
      <c r="BT219" s="188" t="str">
        <f t="shared" si="25"/>
        <v>OKOK</v>
      </c>
    </row>
    <row r="220" spans="1:72" hidden="1">
      <c r="A220" s="47" t="str">
        <f t="shared" si="21"/>
        <v>EXPANSÃO TURMA 146062</v>
      </c>
      <c r="B220" s="102">
        <v>46062</v>
      </c>
      <c r="C220" s="135">
        <f>IF(BS_CONTROLE[[#This Row],[DATA]]="","",WEEKNUM(BS_CONTROLE[[#This Row],[DATA]]))</f>
        <v>7</v>
      </c>
      <c r="D220" s="104" t="s">
        <v>703</v>
      </c>
      <c r="E220" s="157">
        <v>185</v>
      </c>
      <c r="F220" s="126" t="s">
        <v>704</v>
      </c>
      <c r="G220" s="142" t="str">
        <f>IF(D220="","*",VLOOKUP(F220,BS_ATIVIDADE[],3,FALSE))</f>
        <v>EXPANSÃO</v>
      </c>
      <c r="H220" s="106" t="s">
        <v>679</v>
      </c>
      <c r="I220" s="106" t="s">
        <v>679</v>
      </c>
      <c r="J220" s="105">
        <v>30</v>
      </c>
      <c r="K220" s="105">
        <v>109</v>
      </c>
      <c r="L220" s="105" t="s">
        <v>679</v>
      </c>
      <c r="M220" s="127" t="str" cm="1">
        <f t="array" ref="M2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109-ZGM</v>
      </c>
      <c r="N220" s="127" t="s">
        <v>882</v>
      </c>
      <c r="O220" s="106">
        <v>0.33333333333333331</v>
      </c>
      <c r="P220" s="106">
        <v>6.25E-2</v>
      </c>
      <c r="Q220" s="105">
        <v>1</v>
      </c>
      <c r="R220" s="10" t="str">
        <f>IFERROR(_xlfn.XLOOKUP(F220, BS_ATIVIDADE[ATIVIDADE],BS_ATIVIDADE[UNIDADE] ), "*")</f>
        <v>Nº DE SOLDA</v>
      </c>
      <c r="S220" s="128" t="str" cm="1">
        <f t="array" ref="S2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0" s="128" t="str" cm="1">
        <f t="array" ref="T2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20" s="11" t="str" cm="1">
        <f t="array" ref="U2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(L1 PRINCIPAL)</v>
      </c>
      <c r="V220" s="105" t="s">
        <v>785</v>
      </c>
      <c r="W220" s="151" t="s">
        <v>700</v>
      </c>
      <c r="X220" s="104" t="s">
        <v>421</v>
      </c>
      <c r="Y220" s="129"/>
      <c r="Z220" s="104"/>
      <c r="AA220" s="105"/>
      <c r="AB220" s="103"/>
      <c r="AC220" s="152"/>
      <c r="AD220" s="107"/>
      <c r="AE220" s="105"/>
      <c r="AF220" s="105"/>
      <c r="AG220" s="105"/>
      <c r="AH220" s="15"/>
      <c r="AI220" s="126" t="str">
        <f>IF(BS_CONTROLE[[#This Row],[Atividade]]=0, "-", BS_CONTROLE[[#This Row],[Atividade]])</f>
        <v>EXPANSÃO - SOLDA</v>
      </c>
      <c r="AJ220" s="9" t="str">
        <f>IF(BS_CONTROLE[[#This Row],[Atividade]]=0, "-", BS_CONTROLE[[#This Row],[Atividade]])</f>
        <v>EXPANSÃO - SOLDA</v>
      </c>
      <c r="AK220" s="31" t="str">
        <f>BS_CONTROLE[[#This Row],[Local - Partida]]</f>
        <v>-</v>
      </c>
      <c r="AL220" s="31" t="str">
        <f>BS_CONTROLE[[#This Row],[Local - Encerramento]]</f>
        <v>-</v>
      </c>
      <c r="AM220" s="105" t="s">
        <v>1057</v>
      </c>
      <c r="AN220" s="105" t="s">
        <v>142</v>
      </c>
      <c r="AO220" s="105">
        <f>IF(BS_CONTROLE[[#This Row],[SUB]]=0, "-", BS_CONTROLE[[#This Row],[SUB]])</f>
        <v>30</v>
      </c>
      <c r="AP220" s="105">
        <v>123.76</v>
      </c>
      <c r="AQ220" s="105" t="s">
        <v>679</v>
      </c>
      <c r="AR220" s="108">
        <v>0.33819444444444446</v>
      </c>
      <c r="AS220" s="108">
        <v>0.47430555555555554</v>
      </c>
      <c r="AT220" s="108">
        <v>0.53680555555555554</v>
      </c>
      <c r="AU220" s="136"/>
      <c r="AV220" s="136"/>
      <c r="AW220" s="14"/>
      <c r="AX220" s="14"/>
      <c r="AY220" s="162">
        <f t="shared" si="20"/>
        <v>6.25E-2</v>
      </c>
      <c r="AZ220" s="153"/>
      <c r="BA220" s="109">
        <v>0</v>
      </c>
      <c r="BB220" s="10" t="str">
        <f>IFERROR(_xlfn.XLOOKUP(AI220, BS_ATIVIDADE[ATIVIDADE],BS_ATIVIDADE[UNIDADE] ), "*")</f>
        <v>Nº DE SOLDA</v>
      </c>
      <c r="BC220" s="13" t="str" cm="1">
        <f t="array" ref="BC2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20" s="13" t="str" cm="1">
        <f t="array" ref="BD2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20" s="11" t="str" cm="1">
        <f t="array" ref="BE2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(L1 PRINCIPAL)</v>
      </c>
      <c r="BF220" s="150"/>
      <c r="BG220" s="16"/>
      <c r="BH220" s="17">
        <v>0</v>
      </c>
      <c r="BI220" s="17"/>
      <c r="BJ220" s="17" t="s">
        <v>1058</v>
      </c>
      <c r="BK220" s="18" t="s">
        <v>1058</v>
      </c>
      <c r="BL220" s="16"/>
      <c r="BM220" s="130" t="s">
        <v>442</v>
      </c>
      <c r="BN220" s="130" t="s">
        <v>470</v>
      </c>
      <c r="BO220" s="130" t="s">
        <v>521</v>
      </c>
      <c r="BP220" s="18" t="s">
        <v>1058</v>
      </c>
      <c r="BQ220" s="12" t="str">
        <f t="shared" si="22"/>
        <v>Produção</v>
      </c>
      <c r="BR220" s="19">
        <f t="shared" si="23"/>
        <v>1</v>
      </c>
      <c r="BS220" s="19">
        <f t="shared" si="24"/>
        <v>0</v>
      </c>
      <c r="BT220" s="188" t="str">
        <f t="shared" si="25"/>
        <v>ExpansãoExecução</v>
      </c>
    </row>
    <row r="221" spans="1:72" hidden="1">
      <c r="A221" s="47" t="str">
        <f t="shared" si="21"/>
        <v/>
      </c>
      <c r="B221" s="102"/>
      <c r="C221" s="135" t="str">
        <f>IF(BS_CONTROLE[[#This Row],[DATA]]="","",WEEKNUM(BS_CONTROLE[[#This Row],[DATA]]))</f>
        <v/>
      </c>
      <c r="D221" s="104"/>
      <c r="E221" s="157">
        <v>215</v>
      </c>
      <c r="F221" s="126"/>
      <c r="G221" s="142" t="str">
        <f>IF(D221="","*",VLOOKUP(F221,BS_ATIVIDADE[],3,FALSE))</f>
        <v>*</v>
      </c>
      <c r="H221" s="106"/>
      <c r="I221" s="106"/>
      <c r="J221" s="105"/>
      <c r="K221" s="105"/>
      <c r="L221" s="105"/>
      <c r="M221" s="127" t="str" cm="1">
        <f t="array" ref="M2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1" s="127" t="str" cm="1">
        <f t="array" ref="N2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1" s="106"/>
      <c r="P221" s="106"/>
      <c r="Q221" s="105"/>
      <c r="R221" s="10" t="str">
        <f>IFERROR(_xlfn.XLOOKUP(F221, BS_ATIVIDADE[ATIVIDADE],BS_ATIVIDADE[UNIDADE] ), "*")</f>
        <v>*</v>
      </c>
      <c r="S221" s="128" t="str" cm="1">
        <f t="array" ref="S2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1" s="128" t="str" cm="1">
        <f t="array" ref="T2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1" s="11" t="str" cm="1">
        <f t="array" ref="U2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21" s="105"/>
      <c r="W221" s="151"/>
      <c r="X221" s="104"/>
      <c r="Y221" s="129"/>
      <c r="Z221" s="104"/>
      <c r="AA221" s="105"/>
      <c r="AB221" s="103"/>
      <c r="AC221" s="152"/>
      <c r="AD221" s="107"/>
      <c r="AE221" s="105"/>
      <c r="AF221" s="105"/>
      <c r="AG221" s="105"/>
      <c r="AH221" s="15"/>
      <c r="AI221" s="126" t="str">
        <f>IF(BS_CONTROLE[[#This Row],[Atividade]]=0, "-", BS_CONTROLE[[#This Row],[Atividade]])</f>
        <v>-</v>
      </c>
      <c r="AJ221" s="9" t="str">
        <f>IF(BS_CONTROLE[[#This Row],[Atividade]]=0, "-", BS_CONTROLE[[#This Row],[Atividade]])</f>
        <v>-</v>
      </c>
      <c r="AK221" s="31">
        <f>BS_CONTROLE[[#This Row],[Local - Partida]]</f>
        <v>0</v>
      </c>
      <c r="AL221" s="31">
        <f>BS_CONTROLE[[#This Row],[Local - Encerramento]]</f>
        <v>0</v>
      </c>
      <c r="AM221" s="105" t="str">
        <f>IF(BS_CONTROLE[[#This Row],[Entre - Estações]]=0, "-", BS_CONTROLE[[#This Row],[Entre - Estações]])</f>
        <v>-</v>
      </c>
      <c r="AN221" s="105" t="str">
        <f>IF(BS_CONTROLE[[#This Row],[SB]]=0, "-", BS_CONTROLE[[#This Row],[SB]])</f>
        <v>-</v>
      </c>
      <c r="AO221" s="105" t="str">
        <f>IF(BS_CONTROLE[[#This Row],[SUB]]=0, "-", BS_CONTROLE[[#This Row],[SUB]])</f>
        <v>-</v>
      </c>
      <c r="AP221" s="105">
        <f>BS_CONTROLE[[#This Row],[KM - Inicio]]</f>
        <v>0</v>
      </c>
      <c r="AQ221" s="105">
        <f>BS_CONTROLE[[#This Row],[KM - Inicio]]</f>
        <v>0</v>
      </c>
      <c r="AR221" s="108"/>
      <c r="AS221" s="108"/>
      <c r="AT221" s="108"/>
      <c r="AU221" s="136"/>
      <c r="AV221" s="136"/>
      <c r="AW221" s="14"/>
      <c r="AX221" s="14"/>
      <c r="AY221" s="162" t="str">
        <f t="shared" si="20"/>
        <v>*</v>
      </c>
      <c r="AZ221" s="153"/>
      <c r="BA221" s="109"/>
      <c r="BB221" s="10" t="str">
        <f>IFERROR(_xlfn.XLOOKUP(AI221, BS_ATIVIDADE[ATIVIDADE],BS_ATIVIDADE[UNIDADE] ), "*")</f>
        <v>*</v>
      </c>
      <c r="BC221" s="13" t="str" cm="1">
        <f t="array" ref="BC2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21" s="13" t="str" cm="1">
        <f t="array" ref="BD2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21" s="11" t="str" cm="1">
        <f t="array" ref="BE2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21" s="150"/>
      <c r="BG221" s="16"/>
      <c r="BH221" s="17"/>
      <c r="BI221" s="17"/>
      <c r="BJ221" s="17"/>
      <c r="BK221" s="18"/>
      <c r="BL221" s="16"/>
      <c r="BM221" s="130"/>
      <c r="BN221" s="130"/>
      <c r="BO221" s="130"/>
      <c r="BP221" s="18"/>
      <c r="BQ221" s="12" t="str">
        <f t="shared" si="22"/>
        <v>Aderente</v>
      </c>
      <c r="BR221" s="19" t="str">
        <f t="shared" si="23"/>
        <v>*</v>
      </c>
      <c r="BS221" s="19" t="str">
        <f t="shared" si="24"/>
        <v>*</v>
      </c>
      <c r="BT221" s="188" t="str">
        <f t="shared" si="25"/>
        <v/>
      </c>
    </row>
    <row r="222" spans="1:72" hidden="1">
      <c r="A222" s="47" t="str">
        <f t="shared" si="21"/>
        <v/>
      </c>
      <c r="B222" s="102"/>
      <c r="C222" s="135" t="str">
        <f>IF(BS_CONTROLE[[#This Row],[DATA]]="","",WEEKNUM(BS_CONTROLE[[#This Row],[DATA]]))</f>
        <v/>
      </c>
      <c r="D222" s="104"/>
      <c r="E222" s="157">
        <v>216</v>
      </c>
      <c r="F222" s="126"/>
      <c r="G222" s="142" t="str">
        <f>IF(D222="","*",VLOOKUP(F222,BS_ATIVIDADE[],3,FALSE))</f>
        <v>*</v>
      </c>
      <c r="H222" s="106"/>
      <c r="I222" s="106"/>
      <c r="J222" s="105"/>
      <c r="K222" s="105"/>
      <c r="L222" s="105"/>
      <c r="M222" s="127" t="str" cm="1">
        <f t="array" ref="M2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2" s="127" t="str" cm="1">
        <f t="array" ref="N2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2" s="106"/>
      <c r="P222" s="106"/>
      <c r="Q222" s="105"/>
      <c r="R222" s="10" t="str">
        <f>IFERROR(_xlfn.XLOOKUP(F222, BS_ATIVIDADE[ATIVIDADE],BS_ATIVIDADE[UNIDADE] ), "*")</f>
        <v>*</v>
      </c>
      <c r="S222" s="128" t="str" cm="1">
        <f t="array" ref="S2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2" s="128" t="str" cm="1">
        <f t="array" ref="T2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2" s="11" t="str" cm="1">
        <f t="array" ref="U2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22" s="105"/>
      <c r="W222" s="151"/>
      <c r="X222" s="104"/>
      <c r="Y222" s="129"/>
      <c r="Z222" s="104"/>
      <c r="AA222" s="105"/>
      <c r="AB222" s="103"/>
      <c r="AC222" s="152"/>
      <c r="AD222" s="107"/>
      <c r="AE222" s="105"/>
      <c r="AF222" s="105"/>
      <c r="AG222" s="105"/>
      <c r="AH222" s="15"/>
      <c r="AI222" s="126" t="str">
        <f>IF(BS_CONTROLE[[#This Row],[Atividade]]=0, "-", BS_CONTROLE[[#This Row],[Atividade]])</f>
        <v>-</v>
      </c>
      <c r="AJ222" s="9" t="str">
        <f>IF(BS_CONTROLE[[#This Row],[Atividade]]=0, "-", BS_CONTROLE[[#This Row],[Atividade]])</f>
        <v>-</v>
      </c>
      <c r="AK222" s="31">
        <f>BS_CONTROLE[[#This Row],[Local - Partida]]</f>
        <v>0</v>
      </c>
      <c r="AL222" s="31">
        <f>BS_CONTROLE[[#This Row],[Local - Encerramento]]</f>
        <v>0</v>
      </c>
      <c r="AM222" s="105" t="str">
        <f>IF(BS_CONTROLE[[#This Row],[Entre - Estações]]=0, "-", BS_CONTROLE[[#This Row],[Entre - Estações]])</f>
        <v>-</v>
      </c>
      <c r="AN222" s="105" t="str">
        <f>IF(BS_CONTROLE[[#This Row],[SB]]=0, "-", BS_CONTROLE[[#This Row],[SB]])</f>
        <v>-</v>
      </c>
      <c r="AO222" s="105" t="str">
        <f>IF(BS_CONTROLE[[#This Row],[SUB]]=0, "-", BS_CONTROLE[[#This Row],[SUB]])</f>
        <v>-</v>
      </c>
      <c r="AP222" s="105">
        <f>BS_CONTROLE[[#This Row],[KM - Inicio]]</f>
        <v>0</v>
      </c>
      <c r="AQ222" s="105">
        <f>BS_CONTROLE[[#This Row],[KM - Inicio]]</f>
        <v>0</v>
      </c>
      <c r="AR222" s="108"/>
      <c r="AS222" s="108"/>
      <c r="AT222" s="108"/>
      <c r="AU222" s="136"/>
      <c r="AV222" s="136"/>
      <c r="AW222" s="14"/>
      <c r="AX222" s="14"/>
      <c r="AY222" s="162" t="str">
        <f t="shared" si="20"/>
        <v>*</v>
      </c>
      <c r="AZ222" s="153"/>
      <c r="BA222" s="109"/>
      <c r="BB222" s="10" t="str">
        <f>IFERROR(_xlfn.XLOOKUP(AI222, BS_ATIVIDADE[ATIVIDADE],BS_ATIVIDADE[UNIDADE] ), "*")</f>
        <v>*</v>
      </c>
      <c r="BC222" s="13" t="str" cm="1">
        <f t="array" ref="BC2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22" s="13" t="str" cm="1">
        <f t="array" ref="BD2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22" s="11" t="str" cm="1">
        <f t="array" ref="BE2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22" s="150"/>
      <c r="BG222" s="16"/>
      <c r="BH222" s="17"/>
      <c r="BI222" s="17"/>
      <c r="BJ222" s="17"/>
      <c r="BK222" s="18"/>
      <c r="BL222" s="16"/>
      <c r="BM222" s="130"/>
      <c r="BN222" s="130"/>
      <c r="BO222" s="130"/>
      <c r="BP222" s="18"/>
      <c r="BQ222" s="12" t="str">
        <f t="shared" si="22"/>
        <v>Aderente</v>
      </c>
      <c r="BR222" s="19" t="str">
        <f t="shared" si="23"/>
        <v>*</v>
      </c>
      <c r="BS222" s="19" t="str">
        <f t="shared" si="24"/>
        <v>*</v>
      </c>
      <c r="BT222" s="188" t="str">
        <f t="shared" si="25"/>
        <v/>
      </c>
    </row>
    <row r="223" spans="1:72" hidden="1">
      <c r="A223" s="47" t="str">
        <f t="shared" si="21"/>
        <v>EXPANSÃO TURMA 146063</v>
      </c>
      <c r="B223" s="102">
        <v>46063</v>
      </c>
      <c r="C223" s="135">
        <f>IF(BS_CONTROLE[[#This Row],[DATA]]="","",WEEKNUM(BS_CONTROLE[[#This Row],[DATA]]))</f>
        <v>7</v>
      </c>
      <c r="D223" s="104" t="s">
        <v>703</v>
      </c>
      <c r="E223" s="157"/>
      <c r="F223" s="126" t="s">
        <v>704</v>
      </c>
      <c r="G223" s="142" t="str">
        <f>IF(D223="","*",VLOOKUP(F223,BS_ATIVIDADE[],3,FALSE))</f>
        <v>EXPANSÃO</v>
      </c>
      <c r="H223" s="106" t="s">
        <v>679</v>
      </c>
      <c r="I223" s="106" t="s">
        <v>679</v>
      </c>
      <c r="J223" s="105">
        <v>70</v>
      </c>
      <c r="K223" s="105">
        <v>113.6</v>
      </c>
      <c r="L223" s="105" t="s">
        <v>679</v>
      </c>
      <c r="M223" s="127" t="str" cm="1">
        <f t="array" ref="M2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223" s="127" t="str" cm="1">
        <f t="array" ref="N2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223" s="106">
        <v>0.375</v>
      </c>
      <c r="P223" s="106">
        <v>6.25E-2</v>
      </c>
      <c r="Q223" s="105">
        <v>1</v>
      </c>
      <c r="R223" s="10" t="str">
        <f>IFERROR(_xlfn.XLOOKUP(F223, BS_ATIVIDADE[ATIVIDADE],BS_ATIVIDADE[UNIDADE] ), "*")</f>
        <v>Nº DE SOLDA</v>
      </c>
      <c r="S223" s="128" t="str" cm="1">
        <f t="array" ref="S2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3" s="128" t="str" cm="1">
        <f t="array" ref="T2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23" s="11" t="str" cm="1">
        <f t="array" ref="U2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23" s="105" t="s">
        <v>961</v>
      </c>
      <c r="W223" s="151" t="s">
        <v>700</v>
      </c>
      <c r="X223" s="104" t="s">
        <v>421</v>
      </c>
      <c r="Y223" s="129" t="s">
        <v>424</v>
      </c>
      <c r="Z223" s="104"/>
      <c r="AA223" s="105"/>
      <c r="AB223" s="103"/>
      <c r="AC223" s="152"/>
      <c r="AD223" s="107"/>
      <c r="AE223" s="105"/>
      <c r="AF223" s="105"/>
      <c r="AG223" s="105"/>
      <c r="AH223" s="15"/>
      <c r="AI223" s="126" t="str">
        <f>IF(BS_CONTROLE[[#This Row],[Atividade]]=0, "-", BS_CONTROLE[[#This Row],[Atividade]])</f>
        <v>EXPANSÃO - SOLDA</v>
      </c>
      <c r="AJ223" s="9" t="str">
        <f>IF(BS_CONTROLE[[#This Row],[Atividade]]=0, "-", BS_CONTROLE[[#This Row],[Atividade]])</f>
        <v>EXPANSÃO - SOLDA</v>
      </c>
      <c r="AK223" s="31" t="str">
        <f>BS_CONTROLE[[#This Row],[Local - Partida]]</f>
        <v>-</v>
      </c>
      <c r="AL223" s="31" t="str">
        <f>BS_CONTROLE[[#This Row],[Local - Encerramento]]</f>
        <v>-</v>
      </c>
      <c r="AM223" s="105" t="str">
        <f>IF(BS_CONTROLE[[#This Row],[Entre - Estações]]=0, "-", BS_CONTROLE[[#This Row],[Entre - Estações]])</f>
        <v>ZCD</v>
      </c>
      <c r="AN223" s="105" t="str">
        <f>IF(BS_CONTROLE[[#This Row],[SB]]=0, "-", BS_CONTROLE[[#This Row],[SB]])</f>
        <v>ZCD1</v>
      </c>
      <c r="AO223" s="105">
        <f>IF(BS_CONTROLE[[#This Row],[SUB]]=0, "-", BS_CONTROLE[[#This Row],[SUB]])</f>
        <v>70</v>
      </c>
      <c r="AP223" s="105">
        <f>BS_CONTROLE[[#This Row],[KM - Inicio]]</f>
        <v>113.6</v>
      </c>
      <c r="AQ223" s="105">
        <f>BS_CONTROLE[[#This Row],[KM - Inicio]]</f>
        <v>113.6</v>
      </c>
      <c r="AR223" s="108">
        <v>0</v>
      </c>
      <c r="AS223" s="108">
        <v>0</v>
      </c>
      <c r="AT223" s="108">
        <v>0</v>
      </c>
      <c r="AU223" s="136"/>
      <c r="AV223" s="136"/>
      <c r="AW223" s="14"/>
      <c r="AX223" s="14"/>
      <c r="AY223" s="162">
        <f t="shared" si="20"/>
        <v>0</v>
      </c>
      <c r="AZ223" s="153"/>
      <c r="BA223" s="109">
        <v>0</v>
      </c>
      <c r="BB223" s="10" t="str">
        <f>IFERROR(_xlfn.XLOOKUP(AI223, BS_ATIVIDADE[ATIVIDADE],BS_ATIVIDADE[UNIDADE] ), "*")</f>
        <v>Nº DE SOLDA</v>
      </c>
      <c r="BC223" s="13" t="str" cm="1">
        <f t="array" ref="BC2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3" s="13" t="str" cm="1">
        <f t="array" ref="BD2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23" s="11" t="str" cm="1">
        <f t="array" ref="BE2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23" s="150"/>
      <c r="BG223" s="16"/>
      <c r="BH223" s="17">
        <v>0</v>
      </c>
      <c r="BI223" s="17"/>
      <c r="BJ223" s="17" t="s">
        <v>1059</v>
      </c>
      <c r="BK223" s="18" t="s">
        <v>1059</v>
      </c>
      <c r="BL223" s="16"/>
      <c r="BM223" s="130" t="s">
        <v>447</v>
      </c>
      <c r="BN223" s="130" t="s">
        <v>471</v>
      </c>
      <c r="BO223" s="130" t="s">
        <v>471</v>
      </c>
      <c r="BP223" s="18" t="s">
        <v>1059</v>
      </c>
      <c r="BQ223" s="12" t="str">
        <f t="shared" si="22"/>
        <v>Produção e Intervalo</v>
      </c>
      <c r="BR223" s="19">
        <f t="shared" si="23"/>
        <v>0</v>
      </c>
      <c r="BS223" s="19">
        <f t="shared" si="24"/>
        <v>0</v>
      </c>
      <c r="BT223" s="188" t="str">
        <f t="shared" si="25"/>
        <v>CondiçõesClimáticaChuva</v>
      </c>
    </row>
    <row r="224" spans="1:72" hidden="1">
      <c r="A224" s="47" t="str">
        <f t="shared" si="21"/>
        <v>KLECIO (TP-699)46063</v>
      </c>
      <c r="B224" s="102">
        <v>46063</v>
      </c>
      <c r="C224" s="135">
        <f>IF(BS_CONTROLE[[#This Row],[DATA]]="","",WEEKNUM(BS_CONTROLE[[#This Row],[DATA]]))</f>
        <v>7</v>
      </c>
      <c r="D224" s="104" t="s">
        <v>695</v>
      </c>
      <c r="E224" s="157"/>
      <c r="F224" s="126" t="s">
        <v>696</v>
      </c>
      <c r="G224" s="142" t="str">
        <f>IF(D224="","*",VLOOKUP(F224,BS_ATIVIDADE[],3,FALSE))</f>
        <v>SOLDA</v>
      </c>
      <c r="H224" s="106" t="s">
        <v>679</v>
      </c>
      <c r="I224" s="106" t="s">
        <v>679</v>
      </c>
      <c r="J224" s="105">
        <v>70</v>
      </c>
      <c r="K224" s="105">
        <v>134.85</v>
      </c>
      <c r="L224" s="105"/>
      <c r="M224" s="127" t="str" cm="1">
        <f t="array" ref="M2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224" s="127" t="str" cm="1">
        <f t="array" ref="N2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133ZRQ1</v>
      </c>
      <c r="O224" s="106">
        <v>0.35416666666666669</v>
      </c>
      <c r="P224" s="106">
        <v>6.25E-2</v>
      </c>
      <c r="Q224" s="170">
        <v>1</v>
      </c>
      <c r="R224" s="10" t="str">
        <f>IFERROR(_xlfn.XLOOKUP(F224, BS_ATIVIDADE[ATIVIDADE],BS_ATIVIDADE[UNIDADE] ), "*")</f>
        <v>Nº DE SOLDA</v>
      </c>
      <c r="S224" s="128" t="str" cm="1">
        <f t="array" ref="S2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4" s="128" t="str" cm="1">
        <f t="array" ref="T2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24" s="11" t="str" cm="1">
        <f t="array" ref="U2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24" s="151" t="s">
        <v>699</v>
      </c>
      <c r="W224" s="151" t="s">
        <v>700</v>
      </c>
      <c r="X224" s="104" t="s">
        <v>421</v>
      </c>
      <c r="Y224" s="129" t="s">
        <v>424</v>
      </c>
      <c r="Z224" s="104"/>
      <c r="AA224" s="105"/>
      <c r="AB224" s="103"/>
      <c r="AC224" s="152"/>
      <c r="AD224" s="107"/>
      <c r="AE224" s="105"/>
      <c r="AF224" s="105"/>
      <c r="AG224" s="105"/>
      <c r="AH224" s="15"/>
      <c r="AI224" s="126" t="str">
        <f>IF(BS_CONTROLE[[#This Row],[Atividade]]=0, "-", BS_CONTROLE[[#This Row],[Atividade]])</f>
        <v>PDM - SOLDA</v>
      </c>
      <c r="AJ224" s="9" t="str">
        <f>IF(BS_CONTROLE[[#This Row],[Atividade]]=0, "-", BS_CONTROLE[[#This Row],[Atividade]])</f>
        <v>PDM - SOLDA</v>
      </c>
      <c r="AK224" s="31" t="str">
        <f>BS_CONTROLE[[#This Row],[Local - Partida]]</f>
        <v>-</v>
      </c>
      <c r="AL224" s="31" t="str">
        <f>BS_CONTROLE[[#This Row],[Local - Encerramento]]</f>
        <v>-</v>
      </c>
      <c r="AM224" s="105" t="str">
        <f>IF(BS_CONTROLE[[#This Row],[Entre - Estações]]=0, "-", BS_CONTROLE[[#This Row],[Entre - Estações]])</f>
        <v>ZRX-ZRQ</v>
      </c>
      <c r="AN224" s="105" t="str">
        <f>IF(BS_CONTROLE[[#This Row],[SB]]=0, "-", BS_CONTROLE[[#This Row],[SB]])</f>
        <v>133ZRQ1</v>
      </c>
      <c r="AO224" s="105">
        <f>IF(BS_CONTROLE[[#This Row],[SUB]]=0, "-", BS_CONTROLE[[#This Row],[SUB]])</f>
        <v>70</v>
      </c>
      <c r="AP224" s="105">
        <f>BS_CONTROLE[[#This Row],[KM - Inicio]]</f>
        <v>134.85</v>
      </c>
      <c r="AQ224" s="105">
        <f>BS_CONTROLE[[#This Row],[KM - Inicio]]</f>
        <v>134.85</v>
      </c>
      <c r="AR224" s="108">
        <v>0</v>
      </c>
      <c r="AS224" s="108">
        <v>0</v>
      </c>
      <c r="AT224" s="108">
        <v>0</v>
      </c>
      <c r="AU224" s="136"/>
      <c r="AV224" s="136"/>
      <c r="AW224" s="14"/>
      <c r="AX224" s="14"/>
      <c r="AY224" s="162">
        <f t="shared" si="20"/>
        <v>0</v>
      </c>
      <c r="AZ224" s="153"/>
      <c r="BA224" s="109">
        <v>0</v>
      </c>
      <c r="BB224" s="10" t="str">
        <f>IFERROR(_xlfn.XLOOKUP(AI224, BS_ATIVIDADE[ATIVIDADE],BS_ATIVIDADE[UNIDADE] ), "*")</f>
        <v>Nº DE SOLDA</v>
      </c>
      <c r="BC224" s="13" t="str" cm="1">
        <f t="array" ref="BC2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4" s="13" t="str" cm="1">
        <f t="array" ref="BD2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24" s="11" t="str" cm="1">
        <f t="array" ref="BE2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24" s="150"/>
      <c r="BG224" s="16"/>
      <c r="BH224" s="17">
        <v>0</v>
      </c>
      <c r="BI224" s="17"/>
      <c r="BJ224" s="17" t="s">
        <v>1060</v>
      </c>
      <c r="BK224" s="18" t="s">
        <v>1061</v>
      </c>
      <c r="BL224" s="16"/>
      <c r="BM224" s="130" t="s">
        <v>441</v>
      </c>
      <c r="BN224" s="130" t="s">
        <v>470</v>
      </c>
      <c r="BO224" s="130" t="s">
        <v>521</v>
      </c>
      <c r="BP224" s="18" t="s">
        <v>1061</v>
      </c>
      <c r="BQ224" s="12" t="str">
        <f t="shared" si="22"/>
        <v>Produção e Intervalo</v>
      </c>
      <c r="BR224" s="19">
        <f t="shared" si="23"/>
        <v>0</v>
      </c>
      <c r="BS224" s="19">
        <f t="shared" si="24"/>
        <v>0</v>
      </c>
      <c r="BT224" s="188" t="str">
        <f t="shared" si="25"/>
        <v>SuperExecução</v>
      </c>
    </row>
    <row r="225" spans="1:72" hidden="1">
      <c r="A225" s="47" t="str">
        <f t="shared" si="21"/>
        <v>W58</v>
      </c>
      <c r="B225" s="102"/>
      <c r="C225" s="135" t="str">
        <f>IF(BS_CONTROLE[[#This Row],[DATA]]="","",WEEKNUM(BS_CONTROLE[[#This Row],[DATA]]))</f>
        <v/>
      </c>
      <c r="D225" s="104" t="s">
        <v>712</v>
      </c>
      <c r="E225" s="157"/>
      <c r="F225" s="126" t="s">
        <v>717</v>
      </c>
      <c r="G225" s="142" t="str">
        <f>IF(D225="","*",VLOOKUP(F225,BS_ATIVIDADE[],3,FALSE))</f>
        <v>OUTROS</v>
      </c>
      <c r="H225" s="105">
        <v>106109</v>
      </c>
      <c r="I225" s="105">
        <v>106109</v>
      </c>
      <c r="J225" s="105">
        <v>68</v>
      </c>
      <c r="K225" s="105">
        <v>57</v>
      </c>
      <c r="L225" s="105">
        <v>53</v>
      </c>
      <c r="M225" s="105" t="str" cm="1">
        <f t="array" ref="M2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225" s="150" t="str" cm="1">
        <f t="array" ref="N2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225" s="106">
        <v>0.33333333333333331</v>
      </c>
      <c r="P225" s="106">
        <v>4.1666666666666664E-2</v>
      </c>
      <c r="Q225" s="170">
        <v>100</v>
      </c>
      <c r="R225" s="10" t="str">
        <f>IFERROR(_xlfn.XLOOKUP(F225, BS_ATIVIDADE[ATIVIDADE],BS_ATIVIDADE[UNIDADE] ), "*")</f>
        <v>Nº DE PEÇAS</v>
      </c>
      <c r="S225" s="128" t="str" cm="1">
        <f t="array" ref="S2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5" s="128" t="str" cm="1">
        <f t="array" ref="T2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25" s="11" t="str" cm="1">
        <f t="array" ref="U2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25" s="151" t="s">
        <v>714</v>
      </c>
      <c r="W225" s="151" t="s">
        <v>718</v>
      </c>
      <c r="X225" s="104" t="s">
        <v>421</v>
      </c>
      <c r="Y225" s="129"/>
      <c r="Z225" s="104"/>
      <c r="AA225" s="105">
        <v>2</v>
      </c>
      <c r="AB225" s="126" t="s">
        <v>423</v>
      </c>
      <c r="AC225" s="126" t="s">
        <v>679</v>
      </c>
      <c r="AD225" s="107">
        <v>0.29166666666666669</v>
      </c>
      <c r="AE225" s="105">
        <v>9341</v>
      </c>
      <c r="AF225" s="105" t="s">
        <v>679</v>
      </c>
      <c r="AG225" s="105" t="s">
        <v>679</v>
      </c>
      <c r="AH225" s="15"/>
      <c r="AI225" s="126" t="str">
        <f>IF(BS_CONTROLE[[#This Row],[Atividade]]=0, "-", BS_CONTROLE[[#This Row],[Atividade]])</f>
        <v>RECOLHIMENTO DE DORMENTE</v>
      </c>
      <c r="AJ225" s="9" t="str">
        <f>IF(BS_CONTROLE[[#This Row],[Atividade]]=0, "-", BS_CONTROLE[[#This Row],[Atividade]])</f>
        <v>RECOLHIMENTO DE DORMENTE</v>
      </c>
      <c r="AK225" s="31">
        <f>BS_CONTROLE[[#This Row],[Local - Partida]]</f>
        <v>106109</v>
      </c>
      <c r="AL225" s="31">
        <f>BS_CONTROLE[[#This Row],[Local - Encerramento]]</f>
        <v>106109</v>
      </c>
      <c r="AM225" s="105" t="str">
        <f>IF(BS_CONTROLE[[#This Row],[Entre - Estações]]=0, "-", BS_CONTROLE[[#This Row],[Entre - Estações]])</f>
        <v>ZBM-ZHO</v>
      </c>
      <c r="AN225" s="105" t="str">
        <f>IF(BS_CONTROLE[[#This Row],[SB]]=0, "-", BS_CONTROLE[[#This Row],[SB]])</f>
        <v>K57ZHO</v>
      </c>
      <c r="AO225" s="105">
        <f>IF(BS_CONTROLE[[#This Row],[SUB]]=0, "-", BS_CONTROLE[[#This Row],[SUB]])</f>
        <v>68</v>
      </c>
      <c r="AP225" s="105">
        <f>BS_CONTROLE[[#This Row],[KM - Inicio]]</f>
        <v>57</v>
      </c>
      <c r="AQ225" s="105">
        <f>BS_CONTROLE[[#This Row],[KM - Inicio]]</f>
        <v>57</v>
      </c>
      <c r="AR225" s="108"/>
      <c r="AS225" s="108"/>
      <c r="AT225" s="108"/>
      <c r="AU225" s="136"/>
      <c r="AV225" s="136"/>
      <c r="AW225" s="14"/>
      <c r="AX225" s="14"/>
      <c r="AY225" s="162">
        <f t="shared" si="20"/>
        <v>0</v>
      </c>
      <c r="AZ225" s="153"/>
      <c r="BA225" s="109"/>
      <c r="BB225" s="10" t="str">
        <f>IFERROR(_xlfn.XLOOKUP(AI225, BS_ATIVIDADE[ATIVIDADE],BS_ATIVIDADE[UNIDADE] ), "*")</f>
        <v>Nº DE PEÇAS</v>
      </c>
      <c r="BC225" s="13" t="str" cm="1">
        <f t="array" ref="BC2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5" s="13" t="str" cm="1">
        <f t="array" ref="BD2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25" s="11" t="str" cm="1">
        <f t="array" ref="BE2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25" s="150"/>
      <c r="BG225" s="16"/>
      <c r="BH225" s="17"/>
      <c r="BI225" s="17"/>
      <c r="BJ225" s="17"/>
      <c r="BK225" s="18"/>
      <c r="BL225" s="16"/>
      <c r="BM225" s="130"/>
      <c r="BN225" s="130"/>
      <c r="BO225" s="130"/>
      <c r="BP225" s="18"/>
      <c r="BQ225" s="12" t="str">
        <f t="shared" si="22"/>
        <v>Aderente</v>
      </c>
      <c r="BR225" s="19" t="str">
        <f t="shared" si="23"/>
        <v>*</v>
      </c>
      <c r="BS225" s="19" t="str">
        <f t="shared" si="24"/>
        <v>*</v>
      </c>
      <c r="BT225" s="188" t="str">
        <f t="shared" si="25"/>
        <v/>
      </c>
    </row>
    <row r="226" spans="1:72" hidden="1">
      <c r="A226" s="47" t="str">
        <f t="shared" si="21"/>
        <v>E4246063</v>
      </c>
      <c r="B226" s="102">
        <v>46063</v>
      </c>
      <c r="C226" s="135">
        <f>IF(BS_CONTROLE[[#This Row],[DATA]]="","",WEEKNUM(BS_CONTROLE[[#This Row],[DATA]]))</f>
        <v>7</v>
      </c>
      <c r="D226" s="104" t="s">
        <v>749</v>
      </c>
      <c r="E226" s="157">
        <v>193</v>
      </c>
      <c r="F226" s="126" t="s">
        <v>750</v>
      </c>
      <c r="G226" s="142" t="str">
        <f>IF(D226="","*",VLOOKUP(F226,BS_ATIVIDADE[],3,FALSE))</f>
        <v>TRILHEIRO - DESCARGA</v>
      </c>
      <c r="H226" s="106" t="s">
        <v>1017</v>
      </c>
      <c r="I226" s="106" t="s">
        <v>1017</v>
      </c>
      <c r="J226" s="105">
        <v>68</v>
      </c>
      <c r="K226" s="105">
        <v>54.96</v>
      </c>
      <c r="L226" s="105">
        <v>56</v>
      </c>
      <c r="M226" s="127" t="str" cm="1">
        <f t="array" ref="M2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226" s="127" t="s">
        <v>285</v>
      </c>
      <c r="O226" s="106">
        <v>0.45833333333333331</v>
      </c>
      <c r="P226" s="106">
        <v>0.16666666666666666</v>
      </c>
      <c r="Q226" s="105">
        <v>3120</v>
      </c>
      <c r="R226" s="10" t="str">
        <f>IFERROR(_xlfn.XLOOKUP(F226, BS_ATIVIDADE[ATIVIDADE],BS_ATIVIDADE[UNIDADE] ), "*")</f>
        <v>M</v>
      </c>
      <c r="S226" s="128" t="str" cm="1">
        <f t="array" ref="S2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6" s="128" t="str" cm="1">
        <f t="array" ref="T2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26" s="11" t="str" cm="1">
        <f t="array" ref="U2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26" s="105" t="s">
        <v>714</v>
      </c>
      <c r="W226" s="151" t="s">
        <v>754</v>
      </c>
      <c r="X226" s="104" t="s">
        <v>416</v>
      </c>
      <c r="Y226" s="129" t="s">
        <v>415</v>
      </c>
      <c r="Z226" s="104"/>
      <c r="AA226" s="105" t="s">
        <v>1019</v>
      </c>
      <c r="AB226" s="103" t="s">
        <v>423</v>
      </c>
      <c r="AC226" s="152" t="s">
        <v>419</v>
      </c>
      <c r="AD226" s="107">
        <v>0.41666666666666669</v>
      </c>
      <c r="AE226" s="105" t="s">
        <v>1020</v>
      </c>
      <c r="AF226" s="105" t="s">
        <v>1021</v>
      </c>
      <c r="AG226" s="105" t="s">
        <v>679</v>
      </c>
      <c r="AH226" s="15"/>
      <c r="AI226" s="126" t="str">
        <f>IF(BS_CONTROLE[[#This Row],[Atividade]]=0, "-", BS_CONTROLE[[#This Row],[Atividade]])</f>
        <v>TRILHEIRO - DESCARGA</v>
      </c>
      <c r="AJ226" s="9" t="str">
        <f>IF(BS_CONTROLE[[#This Row],[Atividade]]=0, "-", BS_CONTROLE[[#This Row],[Atividade]])</f>
        <v>TRILHEIRO - DESCARGA</v>
      </c>
      <c r="AK226" s="31" t="str">
        <f>BS_CONTROLE[[#This Row],[Local - Partida]]</f>
        <v>ZBV3</v>
      </c>
      <c r="AL226" s="31" t="str">
        <f>BS_CONTROLE[[#This Row],[Local - Encerramento]]</f>
        <v>ZBV3</v>
      </c>
      <c r="AM226" s="105" t="str">
        <f>IF(BS_CONTROLE[[#This Row],[Entre - Estações]]=0, "-", BS_CONTROLE[[#This Row],[Entre - Estações]])</f>
        <v>ZBM</v>
      </c>
      <c r="AN226" s="105" t="str">
        <f>IF(BS_CONTROLE[[#This Row],[SB]]=0, "-", BS_CONTROLE[[#This Row],[SB]])</f>
        <v>ZBM1</v>
      </c>
      <c r="AO226" s="105">
        <f>IF(BS_CONTROLE[[#This Row],[SUB]]=0, "-", BS_CONTROLE[[#This Row],[SUB]])</f>
        <v>68</v>
      </c>
      <c r="AP226" s="105">
        <f>BS_CONTROLE[[#This Row],[KM - Inicio]]</f>
        <v>54.96</v>
      </c>
      <c r="AQ226" s="105">
        <f>BS_CONTROLE[[#This Row],[KM - Inicio]]</f>
        <v>54.96</v>
      </c>
      <c r="AR226" s="108">
        <v>0</v>
      </c>
      <c r="AS226" s="108">
        <v>0</v>
      </c>
      <c r="AT226" s="108">
        <v>0</v>
      </c>
      <c r="AU226" s="136"/>
      <c r="AV226" s="136"/>
      <c r="AW226" s="14"/>
      <c r="AX226" s="14"/>
      <c r="AY226" s="162">
        <f t="shared" si="20"/>
        <v>0</v>
      </c>
      <c r="AZ226" s="153"/>
      <c r="BA226" s="109">
        <v>0</v>
      </c>
      <c r="BB226" s="10" t="str">
        <f>IFERROR(_xlfn.XLOOKUP(AI226, BS_ATIVIDADE[ATIVIDADE],BS_ATIVIDADE[UNIDADE] ), "*")</f>
        <v>M</v>
      </c>
      <c r="BC226" s="13" t="str" cm="1">
        <f t="array" ref="BC2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6" s="13" t="str" cm="1">
        <f t="array" ref="BD2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26" s="11" t="str" cm="1">
        <f t="array" ref="BE2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26" s="150"/>
      <c r="BG226" s="16"/>
      <c r="BH226" s="17">
        <v>0</v>
      </c>
      <c r="BI226" s="17"/>
      <c r="BJ226" s="17" t="s">
        <v>824</v>
      </c>
      <c r="BK226" s="18" t="s">
        <v>824</v>
      </c>
      <c r="BL226" s="16"/>
      <c r="BM226" s="130" t="s">
        <v>440</v>
      </c>
      <c r="BN226" s="130" t="s">
        <v>460</v>
      </c>
      <c r="BO226" s="130" t="s">
        <v>568</v>
      </c>
      <c r="BP226" s="18" t="s">
        <v>824</v>
      </c>
      <c r="BQ226" s="12" t="str">
        <f t="shared" si="22"/>
        <v>Produção e Intervalo</v>
      </c>
      <c r="BR226" s="19">
        <f t="shared" si="23"/>
        <v>0</v>
      </c>
      <c r="BS226" s="19">
        <f t="shared" si="24"/>
        <v>0</v>
      </c>
      <c r="BT226" s="188" t="str">
        <f t="shared" si="25"/>
        <v>CCOCirculaçãoIntervaloContrato</v>
      </c>
    </row>
    <row r="227" spans="1:72" hidden="1">
      <c r="A227" s="47" t="str">
        <f t="shared" si="21"/>
        <v>V5346063</v>
      </c>
      <c r="B227" s="102">
        <v>46063</v>
      </c>
      <c r="C227" s="135">
        <f>IF(BS_CONTROLE[[#This Row],[DATA]]="","",WEEKNUM(BS_CONTROLE[[#This Row],[DATA]]))</f>
        <v>7</v>
      </c>
      <c r="D227" s="104" t="s">
        <v>1062</v>
      </c>
      <c r="E227" s="157">
        <v>221</v>
      </c>
      <c r="F227" s="126" t="s">
        <v>678</v>
      </c>
      <c r="G227" s="142" t="str">
        <f>IF(D227="","*",VLOOKUP(F227,BS_ATIVIDADE[],3,FALSE))</f>
        <v>OUTROS</v>
      </c>
      <c r="H227" s="106" t="s">
        <v>1063</v>
      </c>
      <c r="I227" s="106" t="s">
        <v>964</v>
      </c>
      <c r="J227" s="105">
        <v>70</v>
      </c>
      <c r="K227" s="105">
        <v>82</v>
      </c>
      <c r="L227" s="105" t="s">
        <v>679</v>
      </c>
      <c r="M227" s="127" t="s">
        <v>965</v>
      </c>
      <c r="N227" s="127" t="s">
        <v>1064</v>
      </c>
      <c r="O227" s="106">
        <v>0.33333333333333331</v>
      </c>
      <c r="P227" s="106">
        <v>4.1666666666666664E-2</v>
      </c>
      <c r="Q227" s="105">
        <v>1</v>
      </c>
      <c r="R227" s="10" t="str">
        <f>IFERROR(_xlfn.XLOOKUP(F227, BS_ATIVIDADE[ATIVIDADE],BS_ATIVIDADE[UNIDADE] ), "*")</f>
        <v>BINÁRIO</v>
      </c>
      <c r="S227" s="128" t="str" cm="1">
        <f t="array" ref="S2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7" s="128" t="str" cm="1">
        <f t="array" ref="T2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27" s="11" t="str" cm="1">
        <f t="array" ref="U2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27" s="105" t="s">
        <v>1065</v>
      </c>
      <c r="W227" s="151" t="s">
        <v>683</v>
      </c>
      <c r="X227" s="104" t="s">
        <v>421</v>
      </c>
      <c r="Y227" s="129"/>
      <c r="Z227" s="104"/>
      <c r="AA227" s="105">
        <v>1</v>
      </c>
      <c r="AB227" s="103" t="s">
        <v>412</v>
      </c>
      <c r="AC227" s="152"/>
      <c r="AD227" s="107">
        <v>0.29166666666666669</v>
      </c>
      <c r="AE227" s="105" t="s">
        <v>679</v>
      </c>
      <c r="AF227" s="105"/>
      <c r="AG227" s="105"/>
      <c r="AH227" s="15"/>
      <c r="AI227" s="126" t="str">
        <f>IF(BS_CONTROLE[[#This Row],[Atividade]]=0, "-", BS_CONTROLE[[#This Row],[Atividade]])</f>
        <v>DESLOCAMENTO</v>
      </c>
      <c r="AJ227" s="9" t="str">
        <f>IF(BS_CONTROLE[[#This Row],[Atividade]]=0, "-", BS_CONTROLE[[#This Row],[Atividade]])</f>
        <v>DESLOCAMENTO</v>
      </c>
      <c r="AK227" s="31" t="str">
        <f>BS_CONTROLE[[#This Row],[Local - Partida]]</f>
        <v>ZAC-2</v>
      </c>
      <c r="AL227" s="31" t="str">
        <f>BS_CONTROLE[[#This Row],[Local - Encerramento]]</f>
        <v>ZSK-2</v>
      </c>
      <c r="AM227" s="105" t="str">
        <f>IF(BS_CONTROLE[[#This Row],[Entre - Estações]]=0, "-", BS_CONTROLE[[#This Row],[Entre - Estações]])</f>
        <v>ZAC-ZSK</v>
      </c>
      <c r="AN227" s="105" t="str">
        <f>IF(BS_CONTROLE[[#This Row],[SB]]=0, "-", BS_CONTROLE[[#This Row],[SB]])</f>
        <v>ZACSKW</v>
      </c>
      <c r="AO227" s="105">
        <f>IF(BS_CONTROLE[[#This Row],[SUB]]=0, "-", BS_CONTROLE[[#This Row],[SUB]])</f>
        <v>70</v>
      </c>
      <c r="AP227" s="105">
        <f>BS_CONTROLE[[#This Row],[KM - Inicio]]</f>
        <v>82</v>
      </c>
      <c r="AQ227" s="105">
        <f>BS_CONTROLE[[#This Row],[KM - Inicio]]</f>
        <v>82</v>
      </c>
      <c r="AR227" s="108">
        <v>0.31458333333333333</v>
      </c>
      <c r="AS227" s="108">
        <v>0</v>
      </c>
      <c r="AT227" s="108">
        <v>4.1666666666666664E-2</v>
      </c>
      <c r="AU227" s="136"/>
      <c r="AV227" s="136"/>
      <c r="AW227" s="14"/>
      <c r="AX227" s="14"/>
      <c r="AY227" s="162">
        <f t="shared" si="20"/>
        <v>4.1666666666666664E-2</v>
      </c>
      <c r="AZ227" s="153"/>
      <c r="BA227" s="109">
        <v>1</v>
      </c>
      <c r="BB227" s="10" t="str">
        <f>IFERROR(_xlfn.XLOOKUP(AI227, BS_ATIVIDADE[ATIVIDADE],BS_ATIVIDADE[UNIDADE] ), "*")</f>
        <v>BINÁRIO</v>
      </c>
      <c r="BC227" s="13" t="str" cm="1">
        <f t="array" ref="BC2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7" s="13" t="str" cm="1">
        <f t="array" ref="BD2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27" s="11" t="str" cm="1">
        <f t="array" ref="BE2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27" s="150"/>
      <c r="BG227" s="16"/>
      <c r="BH227" s="17">
        <v>2</v>
      </c>
      <c r="BI227" s="17"/>
      <c r="BJ227" s="17" t="s">
        <v>1066</v>
      </c>
      <c r="BK227" s="18" t="s">
        <v>1066</v>
      </c>
      <c r="BL227" s="16"/>
      <c r="BM227" s="130" t="s">
        <v>445</v>
      </c>
      <c r="BN227" s="130" t="s">
        <v>445</v>
      </c>
      <c r="BO227" s="130" t="s">
        <v>445</v>
      </c>
      <c r="BP227" s="18"/>
      <c r="BQ227" s="12" t="str">
        <f t="shared" si="22"/>
        <v>Aderente</v>
      </c>
      <c r="BR227" s="19">
        <f t="shared" si="23"/>
        <v>1</v>
      </c>
      <c r="BS227" s="19">
        <f t="shared" si="24"/>
        <v>1</v>
      </c>
      <c r="BT227" s="188" t="str">
        <f t="shared" si="25"/>
        <v>OKOK</v>
      </c>
    </row>
    <row r="228" spans="1:72" hidden="1">
      <c r="A228" s="47" t="str">
        <f t="shared" si="21"/>
        <v>V9346063</v>
      </c>
      <c r="B228" s="102">
        <v>46063</v>
      </c>
      <c r="C228" s="135">
        <f>IF(BS_CONTROLE[[#This Row],[DATA]]="","",WEEKNUM(BS_CONTROLE[[#This Row],[DATA]]))</f>
        <v>7</v>
      </c>
      <c r="D228" s="104" t="s">
        <v>978</v>
      </c>
      <c r="E228" s="157">
        <v>162</v>
      </c>
      <c r="F228" s="126" t="s">
        <v>687</v>
      </c>
      <c r="G228" s="142" t="str">
        <f>IF(D228="","*",VLOOKUP(F228,BS_ATIVIDADE[],3,FALSE))</f>
        <v>MECANIZAÇÃO - SOCADORA</v>
      </c>
      <c r="H228" s="105" t="s">
        <v>104</v>
      </c>
      <c r="I228" s="105" t="s">
        <v>104</v>
      </c>
      <c r="J228" s="105">
        <v>56</v>
      </c>
      <c r="K228" s="105">
        <v>204.5</v>
      </c>
      <c r="L228" s="105">
        <v>205.5</v>
      </c>
      <c r="M228" s="127" t="str" cm="1">
        <f t="array" ref="M2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28" s="127" t="str" cm="1">
        <f t="array" ref="N2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28" s="106">
        <v>0.375</v>
      </c>
      <c r="P228" s="106">
        <v>8.3333333333333329E-2</v>
      </c>
      <c r="Q228" s="105">
        <v>200</v>
      </c>
      <c r="R228" s="10" t="str">
        <f>IFERROR(_xlfn.XLOOKUP(F228, BS_ATIVIDADE[ATIVIDADE],BS_ATIVIDADE[UNIDADE] ), "*")</f>
        <v>M</v>
      </c>
      <c r="S228" s="128" t="str" cm="1">
        <f t="array" ref="S2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8" s="128" t="str" cm="1">
        <f t="array" ref="T2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28" s="11" t="str" cm="1">
        <f t="array" ref="U2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28" s="105" t="s">
        <v>709</v>
      </c>
      <c r="W228" s="151" t="s">
        <v>688</v>
      </c>
      <c r="X228" s="104" t="s">
        <v>421</v>
      </c>
      <c r="Y228" s="129" t="s">
        <v>424</v>
      </c>
      <c r="Z228" s="104"/>
      <c r="AA228" s="105">
        <v>1</v>
      </c>
      <c r="AB228" s="103" t="s">
        <v>418</v>
      </c>
      <c r="AC228" s="152"/>
      <c r="AD228" s="107">
        <v>0.29166666666666669</v>
      </c>
      <c r="AE228" s="105">
        <v>7309</v>
      </c>
      <c r="AF228" s="105" t="s">
        <v>679</v>
      </c>
      <c r="AG228" s="105" t="s">
        <v>679</v>
      </c>
      <c r="AH228" s="15"/>
      <c r="AI228" s="126" t="str">
        <f>IF(BS_CONTROLE[[#This Row],[Atividade]]=0, "-", BS_CONTROLE[[#This Row],[Atividade]])</f>
        <v>MECANIZAÇÃO - SOCADORA</v>
      </c>
      <c r="AJ228" s="9" t="str">
        <f>IF(BS_CONTROLE[[#This Row],[Atividade]]=0, "-", BS_CONTROLE[[#This Row],[Atividade]])</f>
        <v>MECANIZAÇÃO - SOCADORA</v>
      </c>
      <c r="AK228" s="31" t="str">
        <f>BS_CONTROLE[[#This Row],[Local - Partida]]</f>
        <v>ZYU1</v>
      </c>
      <c r="AL228" s="31" t="str">
        <f>BS_CONTROLE[[#This Row],[Local - Encerramento]]</f>
        <v>ZYU1</v>
      </c>
      <c r="AM228" s="105" t="str">
        <f>IF(BS_CONTROLE[[#This Row],[Entre - Estações]]=0, "-", BS_CONTROLE[[#This Row],[Entre - Estações]])</f>
        <v>ZYU-ZST</v>
      </c>
      <c r="AN228" s="105" t="str">
        <f>IF(BS_CONTROLE[[#This Row],[SB]]=0, "-", BS_CONTROLE[[#This Row],[SB]])</f>
        <v>ZYU206</v>
      </c>
      <c r="AO228" s="105">
        <f>IF(BS_CONTROLE[[#This Row],[SUB]]=0, "-", BS_CONTROLE[[#This Row],[SUB]])</f>
        <v>56</v>
      </c>
      <c r="AP228" s="105">
        <f>BS_CONTROLE[[#This Row],[KM - Inicio]]</f>
        <v>204.5</v>
      </c>
      <c r="AQ228" s="105">
        <f>BS_CONTROLE[[#This Row],[KM - Inicio]]</f>
        <v>204.5</v>
      </c>
      <c r="AR228" s="108">
        <v>0.62361111111111112</v>
      </c>
      <c r="AS228" s="108">
        <v>0.78819444444444442</v>
      </c>
      <c r="AT228" s="108">
        <v>0.90208333333333335</v>
      </c>
      <c r="AU228" s="136"/>
      <c r="AV228" s="136"/>
      <c r="AW228" s="14"/>
      <c r="AX228" s="14"/>
      <c r="AY228" s="162">
        <f t="shared" si="20"/>
        <v>0.11388888888888893</v>
      </c>
      <c r="AZ228" s="153"/>
      <c r="BA228" s="175">
        <v>580</v>
      </c>
      <c r="BB228" s="10" t="str">
        <f>IFERROR(_xlfn.XLOOKUP(AI228, BS_ATIVIDADE[ATIVIDADE],BS_ATIVIDADE[UNIDADE] ), "*")</f>
        <v>M</v>
      </c>
      <c r="BC228" s="13" t="s">
        <v>8</v>
      </c>
      <c r="BD228" s="13" t="str" cm="1">
        <f t="array" ref="BD2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28" s="11" t="str" cm="1">
        <f t="array" ref="BE2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28" s="150"/>
      <c r="BG228" s="16"/>
      <c r="BH228" s="17">
        <v>2</v>
      </c>
      <c r="BI228" s="17"/>
      <c r="BJ228" s="17" t="s">
        <v>1067</v>
      </c>
      <c r="BK228" s="18" t="s">
        <v>1068</v>
      </c>
      <c r="BL228" s="16"/>
      <c r="BM228" s="130" t="s">
        <v>445</v>
      </c>
      <c r="BN228" s="130" t="s">
        <v>445</v>
      </c>
      <c r="BO228" s="130" t="s">
        <v>445</v>
      </c>
      <c r="BP228" s="18" t="s">
        <v>679</v>
      </c>
      <c r="BQ228" s="12" t="str">
        <f t="shared" si="22"/>
        <v>Aderente</v>
      </c>
      <c r="BR228" s="19">
        <f t="shared" si="23"/>
        <v>1.3666666666666671</v>
      </c>
      <c r="BS228" s="19">
        <f t="shared" si="24"/>
        <v>2.9</v>
      </c>
      <c r="BT228" s="188" t="str">
        <f t="shared" si="25"/>
        <v>OKOK</v>
      </c>
    </row>
    <row r="229" spans="1:72" hidden="1">
      <c r="A229" s="47" t="str">
        <f t="shared" si="21"/>
        <v>EDSON (TP-780)46063</v>
      </c>
      <c r="B229" s="102">
        <v>46063</v>
      </c>
      <c r="C229" s="135">
        <f>IF(BS_CONTROLE[[#This Row],[DATA]]="","",WEEKNUM(BS_CONTROLE[[#This Row],[DATA]]))</f>
        <v>7</v>
      </c>
      <c r="D229" s="104" t="s">
        <v>720</v>
      </c>
      <c r="E229" s="157"/>
      <c r="F229" s="126" t="s">
        <v>721</v>
      </c>
      <c r="G229" s="142" t="str">
        <f>IF(D229="","*",VLOOKUP(F229,BS_ATIVIDADE[],3,FALSE))</f>
        <v>DORMENTE - SUBSTITUIÇÂO</v>
      </c>
      <c r="H229" s="105" t="s">
        <v>679</v>
      </c>
      <c r="I229" s="105" t="s">
        <v>679</v>
      </c>
      <c r="J229" s="105">
        <v>56</v>
      </c>
      <c r="K229" s="105">
        <v>205</v>
      </c>
      <c r="L229" s="105" t="s">
        <v>679</v>
      </c>
      <c r="M229" s="105" t="str" cm="1">
        <f t="array" ref="M2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29" s="150" t="str" cm="1">
        <f t="array" ref="N2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29" s="106">
        <v>0.39583333333333331</v>
      </c>
      <c r="P229" s="106">
        <v>8.3333333333333329E-2</v>
      </c>
      <c r="Q229" s="170">
        <v>40</v>
      </c>
      <c r="R229" s="10" t="str">
        <f>IFERROR(_xlfn.XLOOKUP(F229, BS_ATIVIDADE[ATIVIDADE],BS_ATIVIDADE[UNIDADE] ), "*")</f>
        <v>Nº DE DORMENTES</v>
      </c>
      <c r="S229" s="128" t="str" cm="1">
        <f t="array" ref="S2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29" s="128" t="str" cm="1">
        <f t="array" ref="T2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29" s="11" t="str" cm="1">
        <f t="array" ref="U2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29" s="105" t="s">
        <v>722</v>
      </c>
      <c r="W229" s="151" t="s">
        <v>1024</v>
      </c>
      <c r="X229" s="104" t="s">
        <v>421</v>
      </c>
      <c r="Y229" s="129" t="s">
        <v>424</v>
      </c>
      <c r="Z229" s="104"/>
      <c r="AA229" s="105" t="s">
        <v>679</v>
      </c>
      <c r="AB229" s="103"/>
      <c r="AC229" s="152"/>
      <c r="AD229" s="107"/>
      <c r="AE229" s="105"/>
      <c r="AF229" s="105"/>
      <c r="AG229" s="105"/>
      <c r="AH229" s="15"/>
      <c r="AI229" s="126" t="str">
        <f>IF(BS_CONTROLE[[#This Row],[Atividade]]=0, "-", BS_CONTROLE[[#This Row],[Atividade]])</f>
        <v>PDM - SUBSTITUIÇÃO - DORMENTE</v>
      </c>
      <c r="AJ229" s="9" t="str">
        <f>IF(BS_CONTROLE[[#This Row],[Atividade]]=0, "-", BS_CONTROLE[[#This Row],[Atividade]])</f>
        <v>PDM - SUBSTITUIÇÃO - DORMENTE</v>
      </c>
      <c r="AK229" s="31" t="str">
        <f>BS_CONTROLE[[#This Row],[Local - Partida]]</f>
        <v>-</v>
      </c>
      <c r="AL229" s="31" t="str">
        <f>BS_CONTROLE[[#This Row],[Local - Encerramento]]</f>
        <v>-</v>
      </c>
      <c r="AM229" s="105" t="str">
        <f>IF(BS_CONTROLE[[#This Row],[Entre - Estações]]=0, "-", BS_CONTROLE[[#This Row],[Entre - Estações]])</f>
        <v>ZYU-ZST</v>
      </c>
      <c r="AN229" s="105" t="str">
        <f>IF(BS_CONTROLE[[#This Row],[SB]]=0, "-", BS_CONTROLE[[#This Row],[SB]])</f>
        <v>ZYU206</v>
      </c>
      <c r="AO229" s="105">
        <f>IF(BS_CONTROLE[[#This Row],[SUB]]=0, "-", BS_CONTROLE[[#This Row],[SUB]])</f>
        <v>56</v>
      </c>
      <c r="AP229" s="105">
        <f>BS_CONTROLE[[#This Row],[KM - Inicio]]</f>
        <v>205</v>
      </c>
      <c r="AQ229" s="105">
        <f>BS_CONTROLE[[#This Row],[KM - Inicio]]</f>
        <v>205</v>
      </c>
      <c r="AR229" s="108">
        <v>0.53472222222222221</v>
      </c>
      <c r="AS229" s="108">
        <v>0.58125000000000004</v>
      </c>
      <c r="AT229" s="108">
        <v>0.61805555555555558</v>
      </c>
      <c r="AU229" s="136"/>
      <c r="AV229" s="136"/>
      <c r="AW229" s="14"/>
      <c r="AX229" s="14"/>
      <c r="AY229" s="162">
        <f t="shared" si="20"/>
        <v>3.6805555555555536E-2</v>
      </c>
      <c r="AZ229" s="153"/>
      <c r="BA229" s="109">
        <v>0</v>
      </c>
      <c r="BB229" s="10" t="str">
        <f>IFERROR(_xlfn.XLOOKUP(AI229, BS_ATIVIDADE[ATIVIDADE],BS_ATIVIDADE[UNIDADE] ), "*")</f>
        <v>Nº DE DORMENTES</v>
      </c>
      <c r="BC229" s="13" t="str" cm="1">
        <f t="array" ref="BC2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29" s="13" t="str" cm="1">
        <f t="array" ref="BD2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29" s="11" t="str" cm="1">
        <f t="array" ref="BE2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29" s="150"/>
      <c r="BG229" s="16"/>
      <c r="BH229" s="17">
        <v>0</v>
      </c>
      <c r="BI229" s="17"/>
      <c r="BJ229" s="17" t="s">
        <v>736</v>
      </c>
      <c r="BK229" s="18" t="s">
        <v>1069</v>
      </c>
      <c r="BL229" s="16"/>
      <c r="BM229" s="130" t="s">
        <v>440</v>
      </c>
      <c r="BN229" s="130" t="s">
        <v>469</v>
      </c>
      <c r="BO229" s="130" t="s">
        <v>547</v>
      </c>
      <c r="BP229" s="18" t="s">
        <v>1069</v>
      </c>
      <c r="BQ229" s="12" t="str">
        <f t="shared" si="22"/>
        <v>Produção e Intervalo</v>
      </c>
      <c r="BR229" s="19">
        <f t="shared" si="23"/>
        <v>0.44166666666666643</v>
      </c>
      <c r="BS229" s="19">
        <f t="shared" si="24"/>
        <v>0</v>
      </c>
      <c r="BT229" s="188" t="str">
        <f t="shared" si="25"/>
        <v>CCOCirculaçãoIntervaloOportunidade</v>
      </c>
    </row>
    <row r="230" spans="1:72" hidden="1">
      <c r="A230" s="47" t="str">
        <f t="shared" si="21"/>
        <v>ROGÉRIO (TP-730)46063</v>
      </c>
      <c r="B230" s="102">
        <v>46063</v>
      </c>
      <c r="C230" s="135">
        <f>IF(BS_CONTROLE[[#This Row],[DATA]]="","",WEEKNUM(BS_CONTROLE[[#This Row],[DATA]]))</f>
        <v>7</v>
      </c>
      <c r="D230" s="104" t="s">
        <v>857</v>
      </c>
      <c r="E230" s="157">
        <v>81</v>
      </c>
      <c r="F230" s="126" t="s">
        <v>721</v>
      </c>
      <c r="G230" s="142" t="str">
        <f>IF(D230="","*",VLOOKUP(F230,BS_ATIVIDADE[],3,FALSE))</f>
        <v>DORMENTE - SUBSTITUIÇÂO</v>
      </c>
      <c r="H230" s="105" t="s">
        <v>679</v>
      </c>
      <c r="I230" s="105" t="s">
        <v>679</v>
      </c>
      <c r="J230" s="105">
        <v>56</v>
      </c>
      <c r="K230" s="105">
        <v>205</v>
      </c>
      <c r="L230" s="105" t="s">
        <v>679</v>
      </c>
      <c r="M230" s="105" t="str" cm="1">
        <f t="array" ref="M2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30" s="150" t="str" cm="1">
        <f t="array" ref="N2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30" s="106">
        <v>0.39583333333333331</v>
      </c>
      <c r="P230" s="106">
        <v>8.3333333333333329E-2</v>
      </c>
      <c r="Q230" s="170">
        <v>40</v>
      </c>
      <c r="R230" s="10" t="str">
        <f>IFERROR(_xlfn.XLOOKUP(F230, BS_ATIVIDADE[ATIVIDADE],BS_ATIVIDADE[UNIDADE] ), "*")</f>
        <v>Nº DE DORMENTES</v>
      </c>
      <c r="S230" s="128" t="str" cm="1">
        <f t="array" ref="S2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0" s="128" t="str" cm="1">
        <f t="array" ref="T2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30" s="11" t="str" cm="1">
        <f t="array" ref="U2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30" s="105" t="s">
        <v>858</v>
      </c>
      <c r="W230" s="151" t="s">
        <v>799</v>
      </c>
      <c r="X230" s="104" t="s">
        <v>421</v>
      </c>
      <c r="Y230" s="129" t="s">
        <v>424</v>
      </c>
      <c r="Z230" s="104"/>
      <c r="AA230" s="105" t="s">
        <v>679</v>
      </c>
      <c r="AB230" s="103"/>
      <c r="AC230" s="152"/>
      <c r="AD230" s="107"/>
      <c r="AE230" s="105"/>
      <c r="AF230" s="105"/>
      <c r="AG230" s="105"/>
      <c r="AH230" s="15"/>
      <c r="AI230" s="126" t="str">
        <f>IF(BS_CONTROLE[[#This Row],[Atividade]]=0, "-", BS_CONTROLE[[#This Row],[Atividade]])</f>
        <v>PDM - SUBSTITUIÇÃO - DORMENTE</v>
      </c>
      <c r="AJ230" s="9" t="str">
        <f>IF(BS_CONTROLE[[#This Row],[Atividade]]=0, "-", BS_CONTROLE[[#This Row],[Atividade]])</f>
        <v>PDM - SUBSTITUIÇÃO - DORMENTE</v>
      </c>
      <c r="AK230" s="31" t="str">
        <f>BS_CONTROLE[[#This Row],[Local - Partida]]</f>
        <v>-</v>
      </c>
      <c r="AL230" s="31" t="str">
        <f>BS_CONTROLE[[#This Row],[Local - Encerramento]]</f>
        <v>-</v>
      </c>
      <c r="AM230" s="105" t="str">
        <f>IF(BS_CONTROLE[[#This Row],[Entre - Estações]]=0, "-", BS_CONTROLE[[#This Row],[Entre - Estações]])</f>
        <v>ZYU-ZST</v>
      </c>
      <c r="AN230" s="105" t="str">
        <f>IF(BS_CONTROLE[[#This Row],[SB]]=0, "-", BS_CONTROLE[[#This Row],[SB]])</f>
        <v>ZYU206</v>
      </c>
      <c r="AO230" s="105">
        <f>IF(BS_CONTROLE[[#This Row],[SUB]]=0, "-", BS_CONTROLE[[#This Row],[SUB]])</f>
        <v>56</v>
      </c>
      <c r="AP230" s="105">
        <f>BS_CONTROLE[[#This Row],[KM - Inicio]]</f>
        <v>205</v>
      </c>
      <c r="AQ230" s="105">
        <f>BS_CONTROLE[[#This Row],[KM - Inicio]]</f>
        <v>205</v>
      </c>
      <c r="AR230" s="108">
        <v>0.53472222222222221</v>
      </c>
      <c r="AS230" s="108">
        <v>0.57430555555555551</v>
      </c>
      <c r="AT230" s="108">
        <v>0.61597222222222225</v>
      </c>
      <c r="AU230" s="136"/>
      <c r="AV230" s="136"/>
      <c r="AW230" s="14"/>
      <c r="AX230" s="14"/>
      <c r="AY230" s="162">
        <f t="shared" si="20"/>
        <v>4.1666666666666741E-2</v>
      </c>
      <c r="AZ230" s="153"/>
      <c r="BA230" s="109">
        <v>22</v>
      </c>
      <c r="BB230" s="10" t="str">
        <f>IFERROR(_xlfn.XLOOKUP(AI230, BS_ATIVIDADE[ATIVIDADE],BS_ATIVIDADE[UNIDADE] ), "*")</f>
        <v>Nº DE DORMENTES</v>
      </c>
      <c r="BC230" s="13" t="str" cm="1">
        <f t="array" ref="BC2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0" s="13" t="str" cm="1">
        <f t="array" ref="BD2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30" s="11" t="str" cm="1">
        <f t="array" ref="BE2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30" s="150"/>
      <c r="BG230" s="16"/>
      <c r="BH230" s="17">
        <v>2</v>
      </c>
      <c r="BI230" s="17"/>
      <c r="BJ230" s="17" t="s">
        <v>736</v>
      </c>
      <c r="BK230" s="18" t="s">
        <v>1070</v>
      </c>
      <c r="BL230" s="16"/>
      <c r="BM230" s="130" t="s">
        <v>440</v>
      </c>
      <c r="BN230" s="130" t="s">
        <v>469</v>
      </c>
      <c r="BO230" s="130" t="s">
        <v>547</v>
      </c>
      <c r="BP230" s="18" t="s">
        <v>1070</v>
      </c>
      <c r="BQ230" s="12" t="str">
        <f t="shared" si="22"/>
        <v>Produção e Intervalo</v>
      </c>
      <c r="BR230" s="19">
        <f t="shared" si="23"/>
        <v>0.50000000000000089</v>
      </c>
      <c r="BS230" s="19">
        <f t="shared" si="24"/>
        <v>0.55000000000000004</v>
      </c>
      <c r="BT230" s="188" t="str">
        <f t="shared" si="25"/>
        <v>CCOCirculaçãoIntervaloOportunidade</v>
      </c>
    </row>
    <row r="231" spans="1:72" hidden="1">
      <c r="A231" s="47" t="str">
        <f t="shared" si="21"/>
        <v>W5946063</v>
      </c>
      <c r="B231" s="102">
        <v>46063</v>
      </c>
      <c r="C231" s="135">
        <f>IF(BS_CONTROLE[[#This Row],[DATA]]="","",WEEKNUM(BS_CONTROLE[[#This Row],[DATA]]))</f>
        <v>7</v>
      </c>
      <c r="D231" s="104" t="s">
        <v>726</v>
      </c>
      <c r="E231" s="157"/>
      <c r="F231" s="126" t="s">
        <v>713</v>
      </c>
      <c r="G231" s="142" t="str">
        <f>IF(D231="","*",VLOOKUP(F231,BS_ATIVIDADE[],3,FALSE))</f>
        <v>DORMENTE - DESCARGA</v>
      </c>
      <c r="H231" s="106" t="s">
        <v>104</v>
      </c>
      <c r="I231" s="106" t="s">
        <v>104</v>
      </c>
      <c r="J231" s="105">
        <v>49</v>
      </c>
      <c r="K231" s="105">
        <v>203.57</v>
      </c>
      <c r="L231" s="105">
        <v>198.57</v>
      </c>
      <c r="M231" s="127" t="str" cm="1">
        <f t="array" ref="M2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231" s="127" t="s">
        <v>859</v>
      </c>
      <c r="O231" s="106">
        <v>0.35416666666666669</v>
      </c>
      <c r="P231" s="106">
        <v>4.1666666666666664E-2</v>
      </c>
      <c r="Q231" s="105">
        <v>300</v>
      </c>
      <c r="R231" s="10" t="str">
        <f>IFERROR(_xlfn.XLOOKUP(F231, BS_ATIVIDADE[ATIVIDADE],BS_ATIVIDADE[UNIDADE] ), "*")</f>
        <v>Nº DE DORMENTES</v>
      </c>
      <c r="S231" s="128" t="str" cm="1">
        <f t="array" ref="S2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1" s="128" t="str" cm="1">
        <f t="array" ref="T2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31" s="11" t="str" cm="1">
        <f t="array" ref="U2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231" s="105" t="s">
        <v>860</v>
      </c>
      <c r="W231" s="151" t="s">
        <v>803</v>
      </c>
      <c r="X231" s="104" t="s">
        <v>421</v>
      </c>
      <c r="Y231" s="129" t="s">
        <v>424</v>
      </c>
      <c r="Z231" s="104"/>
      <c r="AA231" s="105">
        <v>1</v>
      </c>
      <c r="AB231" s="103" t="s">
        <v>412</v>
      </c>
      <c r="AC231" s="152"/>
      <c r="AD231" s="107">
        <v>0.29166666666666669</v>
      </c>
      <c r="AE231" s="105">
        <v>7629</v>
      </c>
      <c r="AF231" s="105" t="s">
        <v>679</v>
      </c>
      <c r="AG231" s="105"/>
      <c r="AH231" s="15"/>
      <c r="AI231" s="126" t="str">
        <f>IF(BS_CONTROLE[[#This Row],[Atividade]]=0, "-", BS_CONTROLE[[#This Row],[Atividade]])</f>
        <v>PDM - DESCARGA - DORMENTE</v>
      </c>
      <c r="AJ231" s="9" t="str">
        <f>IF(BS_CONTROLE[[#This Row],[Atividade]]=0, "-", BS_CONTROLE[[#This Row],[Atividade]])</f>
        <v>PDM - DESCARGA - DORMENTE</v>
      </c>
      <c r="AK231" s="31" t="str">
        <f>BS_CONTROLE[[#This Row],[Local - Partida]]</f>
        <v>ZYU1</v>
      </c>
      <c r="AL231" s="31" t="str">
        <f>BS_CONTROLE[[#This Row],[Local - Encerramento]]</f>
        <v>ZYU1</v>
      </c>
      <c r="AM231" s="105" t="s">
        <v>1071</v>
      </c>
      <c r="AN231" s="105" t="s">
        <v>242</v>
      </c>
      <c r="AO231" s="105">
        <v>56</v>
      </c>
      <c r="AP231" s="105">
        <v>191</v>
      </c>
      <c r="AQ231" s="105">
        <v>190</v>
      </c>
      <c r="AR231" s="108">
        <v>0.33750000000000002</v>
      </c>
      <c r="AS231" s="108">
        <v>0.47708333333333336</v>
      </c>
      <c r="AT231" s="108">
        <v>0.51875000000000004</v>
      </c>
      <c r="AU231" s="136"/>
      <c r="AV231" s="136"/>
      <c r="AW231" s="14"/>
      <c r="AX231" s="14"/>
      <c r="AY231" s="162">
        <f t="shared" si="20"/>
        <v>4.1666666666666685E-2</v>
      </c>
      <c r="AZ231" s="153"/>
      <c r="BA231" s="109">
        <v>300</v>
      </c>
      <c r="BB231" s="10" t="str">
        <f>IFERROR(_xlfn.XLOOKUP(AI231, BS_ATIVIDADE[ATIVIDADE],BS_ATIVIDADE[UNIDADE] ), "*")</f>
        <v>Nº DE DORMENTES</v>
      </c>
      <c r="BC231" s="13" t="str" cm="1">
        <f t="array" ref="BC2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1" s="13" t="str" cm="1">
        <f t="array" ref="BD2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31" s="11" t="str" cm="1">
        <f t="array" ref="BE2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31" s="150"/>
      <c r="BG231" s="16"/>
      <c r="BH231" s="17">
        <v>2</v>
      </c>
      <c r="BI231" s="17"/>
      <c r="BJ231" s="17" t="s">
        <v>1072</v>
      </c>
      <c r="BK231" s="18" t="s">
        <v>1073</v>
      </c>
      <c r="BL231" s="16"/>
      <c r="BM231" s="130" t="s">
        <v>445</v>
      </c>
      <c r="BN231" s="130" t="s">
        <v>445</v>
      </c>
      <c r="BO231" s="130" t="s">
        <v>445</v>
      </c>
      <c r="BP231" s="18" t="s">
        <v>679</v>
      </c>
      <c r="BQ231" s="12" t="str">
        <f t="shared" si="22"/>
        <v>Aderente</v>
      </c>
      <c r="BR231" s="19">
        <f t="shared" si="23"/>
        <v>1.0000000000000004</v>
      </c>
      <c r="BS231" s="19">
        <f t="shared" si="24"/>
        <v>1</v>
      </c>
      <c r="BT231" s="188" t="str">
        <f t="shared" si="25"/>
        <v>OKOK</v>
      </c>
    </row>
    <row r="232" spans="1:72" hidden="1">
      <c r="A232" s="47" t="str">
        <f t="shared" si="21"/>
        <v>SUPER ZWW46063</v>
      </c>
      <c r="B232" s="102">
        <v>46063</v>
      </c>
      <c r="C232" s="135">
        <f>IF(BS_CONTROLE[[#This Row],[DATA]]="","",WEEKNUM(BS_CONTROLE[[#This Row],[DATA]]))</f>
        <v>7</v>
      </c>
      <c r="D232" s="104" t="s">
        <v>1074</v>
      </c>
      <c r="E232" s="157">
        <v>226</v>
      </c>
      <c r="F232" s="126" t="s">
        <v>820</v>
      </c>
      <c r="G232" s="142" t="str">
        <f>IF(D232="","*",VLOOKUP(F232,BS_ATIVIDADE[],3,FALSE))</f>
        <v>OUTROS</v>
      </c>
      <c r="H232" s="106" t="s">
        <v>679</v>
      </c>
      <c r="I232" s="106" t="s">
        <v>679</v>
      </c>
      <c r="J232" s="105">
        <v>55</v>
      </c>
      <c r="K232" s="105">
        <v>97.843000000000004</v>
      </c>
      <c r="L232" s="105">
        <v>108.22</v>
      </c>
      <c r="M232" s="127" t="str" cm="1">
        <f t="array" ref="M2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2" s="127" t="str" cm="1">
        <f t="array" ref="N2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32" s="106">
        <v>0.45833333333333331</v>
      </c>
      <c r="P232" s="106">
        <v>0.125</v>
      </c>
      <c r="Q232" s="105">
        <v>1</v>
      </c>
      <c r="R232" s="10" t="str">
        <f>IFERROR(_xlfn.XLOOKUP(F232, BS_ATIVIDADE[ATIVIDADE],BS_ATIVIDADE[UNIDADE] ), "*")</f>
        <v>BINÁRIO</v>
      </c>
      <c r="S232" s="128" t="str" cm="1">
        <f t="array" ref="S2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2" s="128" t="str" cm="1">
        <f t="array" ref="T2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2" s="11" t="str" cm="1">
        <f t="array" ref="U2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2" s="105" t="s">
        <v>908</v>
      </c>
      <c r="W232" s="151" t="s">
        <v>1075</v>
      </c>
      <c r="X232" s="104" t="s">
        <v>416</v>
      </c>
      <c r="Y232" s="129" t="s">
        <v>415</v>
      </c>
      <c r="Z232" s="104"/>
      <c r="AA232" s="105" t="s">
        <v>679</v>
      </c>
      <c r="AB232" s="103"/>
      <c r="AC232" s="152"/>
      <c r="AD232" s="107"/>
      <c r="AE232" s="105"/>
      <c r="AF232" s="105"/>
      <c r="AG232" s="105"/>
      <c r="AH232" s="15"/>
      <c r="AI232" s="126" t="str">
        <f>IF(BS_CONTROLE[[#This Row],[Atividade]]=0, "-", BS_CONTROLE[[#This Row],[Atividade]])</f>
        <v>BLOCO</v>
      </c>
      <c r="AJ232" s="9" t="str">
        <f>IF(BS_CONTROLE[[#This Row],[Atividade]]=0, "-", BS_CONTROLE[[#This Row],[Atividade]])</f>
        <v>BLOCO</v>
      </c>
      <c r="AK232" s="31" t="str">
        <f>BS_CONTROLE[[#This Row],[Local - Partida]]</f>
        <v>-</v>
      </c>
      <c r="AL232" s="31" t="str">
        <f>BS_CONTROLE[[#This Row],[Local - Encerramento]]</f>
        <v>-</v>
      </c>
      <c r="AM232" s="105" t="str">
        <f>IF(BS_CONTROLE[[#This Row],[Entre - Estações]]=0, "-", BS_CONTROLE[[#This Row],[Entre - Estações]])</f>
        <v>ZKW-ZLU</v>
      </c>
      <c r="AN232" s="105" t="str">
        <f>IF(BS_CONTROLE[[#This Row],[SB]]=0, "-", BS_CONTROLE[[#This Row],[SB]])</f>
        <v>102ZKW2</v>
      </c>
      <c r="AO232" s="105">
        <f>IF(BS_CONTROLE[[#This Row],[SUB]]=0, "-", BS_CONTROLE[[#This Row],[SUB]])</f>
        <v>55</v>
      </c>
      <c r="AP232" s="105">
        <f>BS_CONTROLE[[#This Row],[KM - Inicio]]</f>
        <v>97.843000000000004</v>
      </c>
      <c r="AQ232" s="105">
        <f>BS_CONTROLE[[#This Row],[KM - Inicio]]</f>
        <v>97.843000000000004</v>
      </c>
      <c r="AR232" s="108">
        <v>0</v>
      </c>
      <c r="AS232" s="108">
        <v>0</v>
      </c>
      <c r="AT232" s="108">
        <v>0</v>
      </c>
      <c r="AU232" s="136"/>
      <c r="AV232" s="136"/>
      <c r="AW232" s="14"/>
      <c r="AX232" s="14"/>
      <c r="AY232" s="162">
        <f t="shared" si="20"/>
        <v>0</v>
      </c>
      <c r="AZ232" s="153"/>
      <c r="BA232" s="109">
        <v>0</v>
      </c>
      <c r="BB232" s="10" t="str">
        <f>IFERROR(_xlfn.XLOOKUP(AI232, BS_ATIVIDADE[ATIVIDADE],BS_ATIVIDADE[UNIDADE] ), "*")</f>
        <v>BINÁRIO</v>
      </c>
      <c r="BC232" s="13" t="str" cm="1">
        <f t="array" ref="BC2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2" s="13" t="str" cm="1">
        <f t="array" ref="BD2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2" s="11" t="str" cm="1">
        <f t="array" ref="BE2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2" s="150"/>
      <c r="BG232" s="16"/>
      <c r="BH232" s="17">
        <v>0</v>
      </c>
      <c r="BI232" s="17"/>
      <c r="BJ232" s="17" t="s">
        <v>824</v>
      </c>
      <c r="BK232" s="18" t="s">
        <v>824</v>
      </c>
      <c r="BL232" s="16"/>
      <c r="BM232" s="130" t="s">
        <v>440</v>
      </c>
      <c r="BN232" s="130" t="s">
        <v>460</v>
      </c>
      <c r="BO232" s="130" t="s">
        <v>568</v>
      </c>
      <c r="BP232" s="18" t="s">
        <v>824</v>
      </c>
      <c r="BQ232" s="12" t="str">
        <f t="shared" si="22"/>
        <v>Produção e Intervalo</v>
      </c>
      <c r="BR232" s="19">
        <f t="shared" si="23"/>
        <v>0</v>
      </c>
      <c r="BS232" s="19">
        <f t="shared" si="24"/>
        <v>0</v>
      </c>
      <c r="BT232" s="188" t="str">
        <f t="shared" si="25"/>
        <v>CCOCirculaçãoIntervaloContrato</v>
      </c>
    </row>
    <row r="233" spans="1:72" hidden="1">
      <c r="A233" s="47" t="str">
        <f t="shared" si="21"/>
        <v>E1746063</v>
      </c>
      <c r="B233" s="102">
        <v>46063</v>
      </c>
      <c r="C233" s="135">
        <f>IF(BS_CONTROLE[[#This Row],[DATA]]="","",WEEKNUM(BS_CONTROLE[[#This Row],[DATA]]))</f>
        <v>7</v>
      </c>
      <c r="D233" s="104" t="s">
        <v>692</v>
      </c>
      <c r="E233" s="157">
        <v>4</v>
      </c>
      <c r="F233" s="126" t="s">
        <v>693</v>
      </c>
      <c r="G233" s="142" t="str">
        <f>IF(D233="","*",VLOOKUP(F233,BS_ATIVIDADE[],3,FALSE))</f>
        <v>CAMINHÂO - SOLDA</v>
      </c>
      <c r="H233" s="106" t="s">
        <v>201</v>
      </c>
      <c r="I233" s="106" t="s">
        <v>201</v>
      </c>
      <c r="J233" s="105">
        <v>55</v>
      </c>
      <c r="K233" s="105">
        <v>100.56100000000001</v>
      </c>
      <c r="L233" s="105">
        <v>100.88200000000001</v>
      </c>
      <c r="M233" s="127" t="str" cm="1">
        <f t="array" ref="M2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3" s="127" t="str" cm="1">
        <f t="array" ref="N2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33" s="106">
        <v>0.41666666666666669</v>
      </c>
      <c r="P233" s="106">
        <v>6.9444444444444447E-4</v>
      </c>
      <c r="Q233" s="105">
        <v>2</v>
      </c>
      <c r="R233" s="10" t="str">
        <f>IFERROR(_xlfn.XLOOKUP(F233, BS_ATIVIDADE[ATIVIDADE],BS_ATIVIDADE[UNIDADE] ), "*")</f>
        <v>Nº DE SOLDA</v>
      </c>
      <c r="S233" s="128" t="str" cm="1">
        <f t="array" ref="S2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3" s="128" t="str" cm="1">
        <f t="array" ref="T2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3" s="11" t="str" cm="1">
        <f t="array" ref="U2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3" s="105" t="s">
        <v>742</v>
      </c>
      <c r="W233" s="151" t="s">
        <v>743</v>
      </c>
      <c r="X233" s="104" t="s">
        <v>416</v>
      </c>
      <c r="Y233" s="129" t="s">
        <v>415</v>
      </c>
      <c r="Z233" s="104"/>
      <c r="AA233" s="105">
        <v>1</v>
      </c>
      <c r="AB233" s="103" t="s">
        <v>412</v>
      </c>
      <c r="AC233" s="152"/>
      <c r="AD233" s="107">
        <v>0.35416666666666669</v>
      </c>
      <c r="AE233" s="105">
        <v>6251</v>
      </c>
      <c r="AF233" s="105"/>
      <c r="AG233" s="105"/>
      <c r="AH233" s="15"/>
      <c r="AI233" s="126" t="str">
        <f>IF(BS_CONTROLE[[#This Row],[Atividade]]=0, "-", BS_CONTROLE[[#This Row],[Atividade]])</f>
        <v>CAMINHÃO DE SOLDA</v>
      </c>
      <c r="AJ233" s="9" t="str">
        <f>IF(BS_CONTROLE[[#This Row],[Atividade]]=0, "-", BS_CONTROLE[[#This Row],[Atividade]])</f>
        <v>CAMINHÃO DE SOLDA</v>
      </c>
      <c r="AK233" s="31" t="str">
        <f>BS_CONTROLE[[#This Row],[Local - Partida]]</f>
        <v>102ZKW2</v>
      </c>
      <c r="AL233" s="31" t="str">
        <f>BS_CONTROLE[[#This Row],[Local - Encerramento]]</f>
        <v>102ZKW2</v>
      </c>
      <c r="AM233" s="105" t="str">
        <f>IF(BS_CONTROLE[[#This Row],[Entre - Estações]]=0, "-", BS_CONTROLE[[#This Row],[Entre - Estações]])</f>
        <v>ZKW-ZLU</v>
      </c>
      <c r="AN233" s="105" t="str">
        <f>IF(BS_CONTROLE[[#This Row],[SB]]=0, "-", BS_CONTROLE[[#This Row],[SB]])</f>
        <v>102ZKW2</v>
      </c>
      <c r="AO233" s="105">
        <f>IF(BS_CONTROLE[[#This Row],[SUB]]=0, "-", BS_CONTROLE[[#This Row],[SUB]])</f>
        <v>55</v>
      </c>
      <c r="AP233" s="105">
        <f>BS_CONTROLE[[#This Row],[KM - Inicio]]</f>
        <v>100.56100000000001</v>
      </c>
      <c r="AQ233" s="105">
        <f>BS_CONTROLE[[#This Row],[KM - Inicio]]</f>
        <v>100.56100000000001</v>
      </c>
      <c r="AR233" s="108">
        <v>0.36458333333333331</v>
      </c>
      <c r="AS233" s="108">
        <v>0</v>
      </c>
      <c r="AT233" s="108">
        <v>0</v>
      </c>
      <c r="AU233" s="136"/>
      <c r="AV233" s="136"/>
      <c r="AW233" s="14"/>
      <c r="AX233" s="14"/>
      <c r="AY233" s="162">
        <f t="shared" si="20"/>
        <v>0</v>
      </c>
      <c r="AZ233" s="153"/>
      <c r="BA233" s="109">
        <v>0</v>
      </c>
      <c r="BB233" s="10" t="str">
        <f>IFERROR(_xlfn.XLOOKUP(AI233, BS_ATIVIDADE[ATIVIDADE],BS_ATIVIDADE[UNIDADE] ), "*")</f>
        <v>Nº DE SOLDA</v>
      </c>
      <c r="BC233" s="13" t="str" cm="1">
        <f t="array" ref="BC2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3" s="13" t="str" cm="1">
        <f t="array" ref="BD2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3" s="11" t="str" cm="1">
        <f t="array" ref="BE2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3" s="150"/>
      <c r="BG233" s="16"/>
      <c r="BH233" s="17">
        <v>0</v>
      </c>
      <c r="BI233" s="17"/>
      <c r="BJ233" s="17" t="s">
        <v>824</v>
      </c>
      <c r="BK233" s="18" t="s">
        <v>824</v>
      </c>
      <c r="BL233" s="16"/>
      <c r="BM233" s="130" t="s">
        <v>440</v>
      </c>
      <c r="BN233" s="130" t="s">
        <v>460</v>
      </c>
      <c r="BO233" s="130" t="s">
        <v>568</v>
      </c>
      <c r="BP233" s="18" t="s">
        <v>824</v>
      </c>
      <c r="BQ233" s="12" t="str">
        <f t="shared" si="22"/>
        <v>Produção e Intervalo</v>
      </c>
      <c r="BR233" s="19">
        <f t="shared" si="23"/>
        <v>0</v>
      </c>
      <c r="BS233" s="19">
        <f t="shared" si="24"/>
        <v>0</v>
      </c>
      <c r="BT233" s="188" t="str">
        <f t="shared" si="25"/>
        <v>CCOCirculaçãoIntervaloContrato</v>
      </c>
    </row>
    <row r="234" spans="1:72" hidden="1">
      <c r="A234" s="47" t="str">
        <f t="shared" si="21"/>
        <v>EDSON (TP-719)46063</v>
      </c>
      <c r="B234" s="102">
        <v>46063</v>
      </c>
      <c r="C234" s="135">
        <f>IF(BS_CONTROLE[[#This Row],[DATA]]="","",WEEKNUM(BS_CONTROLE[[#This Row],[DATA]]))</f>
        <v>7</v>
      </c>
      <c r="D234" s="104" t="s">
        <v>1076</v>
      </c>
      <c r="E234" s="157"/>
      <c r="F234" s="126" t="s">
        <v>870</v>
      </c>
      <c r="G234" s="142" t="str">
        <f>IF(D234="","*",VLOOKUP(F234,BS_ATIVIDADE[],3,FALSE))</f>
        <v>TRILHO - SUBSTITUIÇÂO</v>
      </c>
      <c r="H234" s="105" t="s">
        <v>679</v>
      </c>
      <c r="I234" s="105" t="s">
        <v>679</v>
      </c>
      <c r="J234" s="105">
        <v>55</v>
      </c>
      <c r="K234" s="105">
        <v>102</v>
      </c>
      <c r="L234" s="105" t="s">
        <v>679</v>
      </c>
      <c r="M234" s="105" t="str" cm="1">
        <f t="array" ref="M2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4" s="150" t="str" cm="1">
        <f t="array" ref="N2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34" s="106">
        <v>0.45833333333333331</v>
      </c>
      <c r="P234" s="106">
        <v>6.9444444444444447E-4</v>
      </c>
      <c r="Q234" s="170">
        <v>312</v>
      </c>
      <c r="R234" s="10" t="str">
        <f>IFERROR(_xlfn.XLOOKUP(F234, BS_ATIVIDADE[ATIVIDADE],BS_ATIVIDADE[UNIDADE] ), "*")</f>
        <v>M</v>
      </c>
      <c r="S234" s="128" t="str" cm="1">
        <f t="array" ref="S2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4" s="128" t="str" cm="1">
        <f t="array" ref="T2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4" s="11" t="str" cm="1">
        <f t="array" ref="U2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4" s="151" t="s">
        <v>908</v>
      </c>
      <c r="W234" s="151" t="s">
        <v>1029</v>
      </c>
      <c r="X234" s="104" t="s">
        <v>416</v>
      </c>
      <c r="Y234" s="129" t="s">
        <v>415</v>
      </c>
      <c r="Z234" s="104"/>
      <c r="AA234" s="105" t="s">
        <v>679</v>
      </c>
      <c r="AB234" s="103"/>
      <c r="AC234" s="152"/>
      <c r="AD234" s="107"/>
      <c r="AE234" s="105"/>
      <c r="AF234" s="105"/>
      <c r="AG234" s="105"/>
      <c r="AH234" s="15"/>
      <c r="AI234" s="126" t="str">
        <f>IF(BS_CONTROLE[[#This Row],[Atividade]]=0, "-", BS_CONTROLE[[#This Row],[Atividade]])</f>
        <v>PDM - SUBSTITUIÇÃO - TRILHO</v>
      </c>
      <c r="AJ234" s="9" t="str">
        <f>IF(BS_CONTROLE[[#This Row],[Atividade]]=0, "-", BS_CONTROLE[[#This Row],[Atividade]])</f>
        <v>PDM - SUBSTITUIÇÃO - TRILHO</v>
      </c>
      <c r="AK234" s="31" t="str">
        <f>BS_CONTROLE[[#This Row],[Local - Partida]]</f>
        <v>-</v>
      </c>
      <c r="AL234" s="31" t="str">
        <f>BS_CONTROLE[[#This Row],[Local - Encerramento]]</f>
        <v>-</v>
      </c>
      <c r="AM234" s="105" t="str">
        <f>IF(BS_CONTROLE[[#This Row],[Entre - Estações]]=0, "-", BS_CONTROLE[[#This Row],[Entre - Estações]])</f>
        <v>ZKW-ZLU</v>
      </c>
      <c r="AN234" s="105" t="str">
        <f>IF(BS_CONTROLE[[#This Row],[SB]]=0, "-", BS_CONTROLE[[#This Row],[SB]])</f>
        <v>102ZKW2</v>
      </c>
      <c r="AO234" s="105">
        <f>IF(BS_CONTROLE[[#This Row],[SUB]]=0, "-", BS_CONTROLE[[#This Row],[SUB]])</f>
        <v>55</v>
      </c>
      <c r="AP234" s="105">
        <f>BS_CONTROLE[[#This Row],[KM - Inicio]]</f>
        <v>102</v>
      </c>
      <c r="AQ234" s="105">
        <f>BS_CONTROLE[[#This Row],[KM - Inicio]]</f>
        <v>102</v>
      </c>
      <c r="AR234" s="108">
        <v>0</v>
      </c>
      <c r="AS234" s="108">
        <v>0</v>
      </c>
      <c r="AT234" s="108">
        <v>0</v>
      </c>
      <c r="AU234" s="136"/>
      <c r="AV234" s="136"/>
      <c r="AW234" s="14"/>
      <c r="AX234" s="14"/>
      <c r="AY234" s="162">
        <f t="shared" si="20"/>
        <v>0</v>
      </c>
      <c r="AZ234" s="153"/>
      <c r="BA234" s="109">
        <v>0</v>
      </c>
      <c r="BB234" s="10" t="str">
        <f>IFERROR(_xlfn.XLOOKUP(AI234, BS_ATIVIDADE[ATIVIDADE],BS_ATIVIDADE[UNIDADE] ), "*")</f>
        <v>M</v>
      </c>
      <c r="BC234" s="13" t="str" cm="1">
        <f t="array" ref="BC2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4" s="13" t="str" cm="1">
        <f t="array" ref="BD2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4" s="11" t="str" cm="1">
        <f t="array" ref="BE2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4" s="150"/>
      <c r="BG234" s="16"/>
      <c r="BH234" s="17">
        <v>0</v>
      </c>
      <c r="BI234" s="17"/>
      <c r="BJ234" s="17" t="s">
        <v>824</v>
      </c>
      <c r="BK234" s="18" t="s">
        <v>824</v>
      </c>
      <c r="BL234" s="16"/>
      <c r="BM234" s="130" t="s">
        <v>440</v>
      </c>
      <c r="BN234" s="130" t="s">
        <v>460</v>
      </c>
      <c r="BO234" s="130" t="s">
        <v>568</v>
      </c>
      <c r="BP234" s="18" t="s">
        <v>824</v>
      </c>
      <c r="BQ234" s="12" t="str">
        <f t="shared" si="22"/>
        <v>Produção e Intervalo</v>
      </c>
      <c r="BR234" s="19">
        <f t="shared" si="23"/>
        <v>0</v>
      </c>
      <c r="BS234" s="19">
        <f t="shared" si="24"/>
        <v>0</v>
      </c>
      <c r="BT234" s="188" t="str">
        <f t="shared" si="25"/>
        <v>CCOCirculaçãoIntervaloContrato</v>
      </c>
    </row>
    <row r="235" spans="1:72" hidden="1">
      <c r="A235" s="47" t="str">
        <f t="shared" si="21"/>
        <v>CLEBISON (TP-728)46063</v>
      </c>
      <c r="B235" s="102">
        <v>46063</v>
      </c>
      <c r="C235" s="135">
        <f>IF(BS_CONTROLE[[#This Row],[DATA]]="","",WEEKNUM(BS_CONTROLE[[#This Row],[DATA]]))</f>
        <v>7</v>
      </c>
      <c r="D235" s="104" t="s">
        <v>813</v>
      </c>
      <c r="E235" s="157">
        <v>203</v>
      </c>
      <c r="F235" s="126" t="s">
        <v>696</v>
      </c>
      <c r="G235" s="142" t="str">
        <f>IF(D235="","*",VLOOKUP(F235,BS_ATIVIDADE[],3,FALSE))</f>
        <v>SOLDA</v>
      </c>
      <c r="H235" s="106" t="s">
        <v>679</v>
      </c>
      <c r="I235" s="106" t="s">
        <v>679</v>
      </c>
      <c r="J235" s="105">
        <v>55</v>
      </c>
      <c r="K235" s="105">
        <v>104</v>
      </c>
      <c r="L235" s="105" t="s">
        <v>679</v>
      </c>
      <c r="M235" s="127" t="str" cm="1">
        <f t="array" ref="M2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5" s="127" cm="1">
        <f t="array" ref="N2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235" s="106">
        <v>0.45833333333333331</v>
      </c>
      <c r="P235" s="106">
        <v>6.9444444444444447E-4</v>
      </c>
      <c r="Q235" s="105">
        <v>2</v>
      </c>
      <c r="R235" s="10" t="str">
        <f>IFERROR(_xlfn.XLOOKUP(F235, BS_ATIVIDADE[ATIVIDADE],BS_ATIVIDADE[UNIDADE] ), "*")</f>
        <v>Nº DE SOLDA</v>
      </c>
      <c r="S235" s="128" t="str" cm="1">
        <f t="array" ref="S2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5" s="128" t="str" cm="1">
        <f t="array" ref="T2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5" s="11" t="str" cm="1">
        <f t="array" ref="U2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5" s="151" t="s">
        <v>908</v>
      </c>
      <c r="W235" s="151" t="s">
        <v>700</v>
      </c>
      <c r="X235" s="104" t="s">
        <v>416</v>
      </c>
      <c r="Y235" s="129" t="s">
        <v>415</v>
      </c>
      <c r="Z235" s="104"/>
      <c r="AA235" s="105" t="s">
        <v>679</v>
      </c>
      <c r="AB235" s="103"/>
      <c r="AC235" s="152"/>
      <c r="AD235" s="107"/>
      <c r="AE235" s="105"/>
      <c r="AF235" s="105"/>
      <c r="AG235" s="105"/>
      <c r="AH235" s="15"/>
      <c r="AI235" s="126" t="str">
        <f>IF(BS_CONTROLE[[#This Row],[Atividade]]=0, "-", BS_CONTROLE[[#This Row],[Atividade]])</f>
        <v>PDM - SOLDA</v>
      </c>
      <c r="AJ235" s="9" t="str">
        <f>IF(BS_CONTROLE[[#This Row],[Atividade]]=0, "-", BS_CONTROLE[[#This Row],[Atividade]])</f>
        <v>PDM - SOLDA</v>
      </c>
      <c r="AK235" s="31" t="str">
        <f>BS_CONTROLE[[#This Row],[Local - Partida]]</f>
        <v>-</v>
      </c>
      <c r="AL235" s="31" t="str">
        <f>BS_CONTROLE[[#This Row],[Local - Encerramento]]</f>
        <v>-</v>
      </c>
      <c r="AM235" s="105" t="str">
        <f>IF(BS_CONTROLE[[#This Row],[Entre - Estações]]=0, "-", BS_CONTROLE[[#This Row],[Entre - Estações]])</f>
        <v>ZKW-ZLU</v>
      </c>
      <c r="AN235" s="105">
        <f>IF(BS_CONTROLE[[#This Row],[SB]]=0, "-", BS_CONTROLE[[#This Row],[SB]])</f>
        <v>1051032</v>
      </c>
      <c r="AO235" s="105">
        <f>IF(BS_CONTROLE[[#This Row],[SUB]]=0, "-", BS_CONTROLE[[#This Row],[SUB]])</f>
        <v>55</v>
      </c>
      <c r="AP235" s="105">
        <f>BS_CONTROLE[[#This Row],[KM - Inicio]]</f>
        <v>104</v>
      </c>
      <c r="AQ235" s="105">
        <f>BS_CONTROLE[[#This Row],[KM - Inicio]]</f>
        <v>104</v>
      </c>
      <c r="AR235" s="108">
        <v>0</v>
      </c>
      <c r="AS235" s="108">
        <v>0</v>
      </c>
      <c r="AT235" s="108">
        <v>0</v>
      </c>
      <c r="AU235" s="136"/>
      <c r="AV235" s="136"/>
      <c r="AW235" s="14"/>
      <c r="AX235" s="14"/>
      <c r="AY235" s="162">
        <f t="shared" si="20"/>
        <v>0</v>
      </c>
      <c r="AZ235" s="153"/>
      <c r="BA235" s="109">
        <v>0</v>
      </c>
      <c r="BB235" s="10" t="str">
        <f>IFERROR(_xlfn.XLOOKUP(AI235, BS_ATIVIDADE[ATIVIDADE],BS_ATIVIDADE[UNIDADE] ), "*")</f>
        <v>Nº DE SOLDA</v>
      </c>
      <c r="BC235" s="13" t="str" cm="1">
        <f t="array" ref="BC2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5" s="13" t="str" cm="1">
        <f t="array" ref="BD2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5" s="11" t="str" cm="1">
        <f t="array" ref="BE2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5" s="150"/>
      <c r="BG235" s="16"/>
      <c r="BH235" s="17">
        <v>0</v>
      </c>
      <c r="BI235" s="17"/>
      <c r="BJ235" s="17" t="s">
        <v>824</v>
      </c>
      <c r="BK235" s="18" t="s">
        <v>824</v>
      </c>
      <c r="BL235" s="16"/>
      <c r="BM235" s="130" t="s">
        <v>440</v>
      </c>
      <c r="BN235" s="130" t="s">
        <v>460</v>
      </c>
      <c r="BO235" s="130" t="s">
        <v>568</v>
      </c>
      <c r="BP235" s="18" t="s">
        <v>824</v>
      </c>
      <c r="BQ235" s="12" t="str">
        <f t="shared" si="22"/>
        <v>Produção e Intervalo</v>
      </c>
      <c r="BR235" s="19">
        <f t="shared" si="23"/>
        <v>0</v>
      </c>
      <c r="BS235" s="19">
        <f t="shared" si="24"/>
        <v>0</v>
      </c>
      <c r="BT235" s="188" t="str">
        <f t="shared" si="25"/>
        <v>CCOCirculaçãoIntervaloContrato</v>
      </c>
    </row>
    <row r="236" spans="1:72" hidden="1">
      <c r="A236" s="47" t="str">
        <f t="shared" si="21"/>
        <v>ISMAEL(TP-726)46063</v>
      </c>
      <c r="B236" s="102">
        <v>46063</v>
      </c>
      <c r="C236" s="135">
        <f>IF(BS_CONTROLE[[#This Row],[DATA]]="","",WEEKNUM(BS_CONTROLE[[#This Row],[DATA]]))</f>
        <v>7</v>
      </c>
      <c r="D236" s="104" t="s">
        <v>755</v>
      </c>
      <c r="E236" s="157">
        <v>204</v>
      </c>
      <c r="F236" s="126" t="s">
        <v>696</v>
      </c>
      <c r="G236" s="142" t="str">
        <f>IF(D236="","*",VLOOKUP(F236,BS_ATIVIDADE[],3,FALSE))</f>
        <v>SOLDA</v>
      </c>
      <c r="H236" s="105"/>
      <c r="I236" s="105"/>
      <c r="J236" s="105">
        <v>55</v>
      </c>
      <c r="K236" s="105">
        <v>104</v>
      </c>
      <c r="L236" s="105" t="s">
        <v>679</v>
      </c>
      <c r="M236" s="127" t="str" cm="1">
        <f t="array" ref="M2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6" s="127" cm="1">
        <f t="array" ref="N2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236" s="106">
        <v>0.45833333333333331</v>
      </c>
      <c r="P236" s="106">
        <v>6.9444444444444447E-4</v>
      </c>
      <c r="Q236" s="105">
        <v>2</v>
      </c>
      <c r="R236" s="10" t="str">
        <f>IFERROR(_xlfn.XLOOKUP(F236, BS_ATIVIDADE[ATIVIDADE],BS_ATIVIDADE[UNIDADE] ), "*")</f>
        <v>Nº DE SOLDA</v>
      </c>
      <c r="S236" s="128" t="str" cm="1">
        <f t="array" ref="S2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6" s="128" t="str" cm="1">
        <f t="array" ref="T2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6" s="11" t="str" cm="1">
        <f t="array" ref="U2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6" s="151" t="s">
        <v>908</v>
      </c>
      <c r="W236" s="151" t="s">
        <v>700</v>
      </c>
      <c r="X236" s="104" t="s">
        <v>416</v>
      </c>
      <c r="Y236" s="129" t="s">
        <v>415</v>
      </c>
      <c r="Z236" s="104"/>
      <c r="AA236" s="105" t="s">
        <v>679</v>
      </c>
      <c r="AB236" s="103"/>
      <c r="AC236" s="152"/>
      <c r="AD236" s="107"/>
      <c r="AE236" s="105"/>
      <c r="AF236" s="105"/>
      <c r="AG236" s="105"/>
      <c r="AH236" s="15"/>
      <c r="AI236" s="126" t="str">
        <f>IF(BS_CONTROLE[[#This Row],[Atividade]]=0, "-", BS_CONTROLE[[#This Row],[Atividade]])</f>
        <v>PDM - SOLDA</v>
      </c>
      <c r="AJ236" s="9" t="str">
        <f>IF(BS_CONTROLE[[#This Row],[Atividade]]=0, "-", BS_CONTROLE[[#This Row],[Atividade]])</f>
        <v>PDM - SOLDA</v>
      </c>
      <c r="AK236" s="31">
        <f>BS_CONTROLE[[#This Row],[Local - Partida]]</f>
        <v>0</v>
      </c>
      <c r="AL236" s="31">
        <f>BS_CONTROLE[[#This Row],[Local - Encerramento]]</f>
        <v>0</v>
      </c>
      <c r="AM236" s="105" t="str">
        <f>IF(BS_CONTROLE[[#This Row],[Entre - Estações]]=0, "-", BS_CONTROLE[[#This Row],[Entre - Estações]])</f>
        <v>ZKW-ZLU</v>
      </c>
      <c r="AN236" s="105">
        <f>IF(BS_CONTROLE[[#This Row],[SB]]=0, "-", BS_CONTROLE[[#This Row],[SB]])</f>
        <v>1051032</v>
      </c>
      <c r="AO236" s="105">
        <f>IF(BS_CONTROLE[[#This Row],[SUB]]=0, "-", BS_CONTROLE[[#This Row],[SUB]])</f>
        <v>55</v>
      </c>
      <c r="AP236" s="105">
        <f>BS_CONTROLE[[#This Row],[KM - Inicio]]</f>
        <v>104</v>
      </c>
      <c r="AQ236" s="105">
        <f>BS_CONTROLE[[#This Row],[KM - Inicio]]</f>
        <v>104</v>
      </c>
      <c r="AR236" s="108">
        <v>0</v>
      </c>
      <c r="AS236" s="108">
        <v>0</v>
      </c>
      <c r="AT236" s="108">
        <v>0</v>
      </c>
      <c r="AU236" s="136"/>
      <c r="AV236" s="136"/>
      <c r="AW236" s="14"/>
      <c r="AX236" s="14"/>
      <c r="AY236" s="162">
        <f t="shared" si="20"/>
        <v>0</v>
      </c>
      <c r="AZ236" s="153"/>
      <c r="BA236" s="109">
        <v>0</v>
      </c>
      <c r="BB236" s="10" t="str">
        <f>IFERROR(_xlfn.XLOOKUP(AI236, BS_ATIVIDADE[ATIVIDADE],BS_ATIVIDADE[UNIDADE] ), "*")</f>
        <v>Nº DE SOLDA</v>
      </c>
      <c r="BC236" s="13" t="str" cm="1">
        <f t="array" ref="BC2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6" s="13" t="str" cm="1">
        <f t="array" ref="BD2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6" s="11" t="str" cm="1">
        <f t="array" ref="BE2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6" s="150"/>
      <c r="BG236" s="16"/>
      <c r="BH236" s="17">
        <v>0</v>
      </c>
      <c r="BI236" s="17"/>
      <c r="BJ236" s="17" t="s">
        <v>824</v>
      </c>
      <c r="BK236" s="18" t="s">
        <v>824</v>
      </c>
      <c r="BL236" s="16"/>
      <c r="BM236" s="130" t="s">
        <v>440</v>
      </c>
      <c r="BN236" s="130" t="s">
        <v>460</v>
      </c>
      <c r="BO236" s="130" t="s">
        <v>568</v>
      </c>
      <c r="BP236" s="18" t="s">
        <v>824</v>
      </c>
      <c r="BQ236" s="12" t="str">
        <f t="shared" si="22"/>
        <v>Produção e Intervalo</v>
      </c>
      <c r="BR236" s="19">
        <f t="shared" si="23"/>
        <v>0</v>
      </c>
      <c r="BS236" s="19">
        <f t="shared" si="24"/>
        <v>0</v>
      </c>
      <c r="BT236" s="188" t="str">
        <f t="shared" si="25"/>
        <v>CCOCirculaçãoIntervaloContrato</v>
      </c>
    </row>
    <row r="237" spans="1:72" hidden="1">
      <c r="A237" s="47" t="str">
        <f t="shared" si="21"/>
        <v>V8946063</v>
      </c>
      <c r="B237" s="102">
        <v>46063</v>
      </c>
      <c r="C237" s="135">
        <f>IF(BS_CONTROLE[[#This Row],[DATA]]="","",WEEKNUM(BS_CONTROLE[[#This Row],[DATA]]))</f>
        <v>7</v>
      </c>
      <c r="D237" s="104" t="s">
        <v>746</v>
      </c>
      <c r="E237" s="157"/>
      <c r="F237" s="126" t="s">
        <v>687</v>
      </c>
      <c r="G237" s="142" t="str">
        <f>IF(D237="","*",VLOOKUP(F237,BS_ATIVIDADE[],3,FALSE))</f>
        <v>MECANIZAÇÃO - SOCADORA</v>
      </c>
      <c r="H237" s="105" t="s">
        <v>201</v>
      </c>
      <c r="I237" s="105" t="s">
        <v>201</v>
      </c>
      <c r="J237" s="105">
        <v>55</v>
      </c>
      <c r="K237" s="105">
        <v>106</v>
      </c>
      <c r="L237" s="105" t="s">
        <v>679</v>
      </c>
      <c r="M237" s="105" t="str" cm="1">
        <f t="array" ref="M2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37" s="150" t="str" cm="1">
        <f t="array" ref="N2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ZLU1052</v>
      </c>
      <c r="O237" s="106">
        <v>0.41666666666666669</v>
      </c>
      <c r="P237" s="106">
        <v>0.125</v>
      </c>
      <c r="Q237" s="170">
        <v>480</v>
      </c>
      <c r="R237" s="10" t="str">
        <f>IFERROR(_xlfn.XLOOKUP(F237, BS_ATIVIDADE[ATIVIDADE],BS_ATIVIDADE[UNIDADE] ), "*")</f>
        <v>M</v>
      </c>
      <c r="S237" s="128" t="str" cm="1">
        <f t="array" ref="S2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7" s="128" t="str" cm="1">
        <f t="array" ref="T2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7" s="11" t="str" cm="1">
        <f t="array" ref="U2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7" s="151" t="s">
        <v>709</v>
      </c>
      <c r="W237" s="151" t="s">
        <v>688</v>
      </c>
      <c r="X237" s="104" t="s">
        <v>416</v>
      </c>
      <c r="Y237" s="129" t="s">
        <v>415</v>
      </c>
      <c r="Z237" s="104"/>
      <c r="AA237" s="105">
        <v>1</v>
      </c>
      <c r="AB237" s="103" t="s">
        <v>412</v>
      </c>
      <c r="AC237" s="152"/>
      <c r="AD237" s="107">
        <v>0.35416666666666669</v>
      </c>
      <c r="AE237" s="105">
        <v>6239</v>
      </c>
      <c r="AF237" s="105" t="s">
        <v>679</v>
      </c>
      <c r="AG237" s="105"/>
      <c r="AH237" s="15"/>
      <c r="AI237" s="126" t="str">
        <f>IF(BS_CONTROLE[[#This Row],[Atividade]]=0, "-", BS_CONTROLE[[#This Row],[Atividade]])</f>
        <v>MECANIZAÇÃO - SOCADORA</v>
      </c>
      <c r="AJ237" s="9" t="str">
        <f>IF(BS_CONTROLE[[#This Row],[Atividade]]=0, "-", BS_CONTROLE[[#This Row],[Atividade]])</f>
        <v>MECANIZAÇÃO - SOCADORA</v>
      </c>
      <c r="AK237" s="31" t="str">
        <f>BS_CONTROLE[[#This Row],[Local - Partida]]</f>
        <v>102ZKW2</v>
      </c>
      <c r="AL237" s="31" t="str">
        <f>BS_CONTROLE[[#This Row],[Local - Encerramento]]</f>
        <v>102ZKW2</v>
      </c>
      <c r="AM237" s="105" t="str">
        <f>IF(BS_CONTROLE[[#This Row],[Entre - Estações]]=0, "-", BS_CONTROLE[[#This Row],[Entre - Estações]])</f>
        <v>ZKW-ZLU</v>
      </c>
      <c r="AN237" s="105" t="str">
        <f>IF(BS_CONTROLE[[#This Row],[SB]]=0, "-", BS_CONTROLE[[#This Row],[SB]])</f>
        <v>ZLU1052</v>
      </c>
      <c r="AO237" s="105">
        <f>IF(BS_CONTROLE[[#This Row],[SUB]]=0, "-", BS_CONTROLE[[#This Row],[SUB]])</f>
        <v>55</v>
      </c>
      <c r="AP237" s="105">
        <f>BS_CONTROLE[[#This Row],[KM - Inicio]]</f>
        <v>106</v>
      </c>
      <c r="AQ237" s="105">
        <f>BS_CONTROLE[[#This Row],[KM - Inicio]]</f>
        <v>106</v>
      </c>
      <c r="AR237" s="108">
        <v>0.37569444444444444</v>
      </c>
      <c r="AS237" s="108">
        <v>0</v>
      </c>
      <c r="AT237" s="108">
        <v>0</v>
      </c>
      <c r="AU237" s="136"/>
      <c r="AV237" s="136"/>
      <c r="AW237" s="14"/>
      <c r="AX237" s="14"/>
      <c r="AY237" s="162">
        <f t="shared" si="20"/>
        <v>0</v>
      </c>
      <c r="AZ237" s="153"/>
      <c r="BA237" s="109">
        <v>0</v>
      </c>
      <c r="BB237" s="10" t="str">
        <f>IFERROR(_xlfn.XLOOKUP(AI237, BS_ATIVIDADE[ATIVIDADE],BS_ATIVIDADE[UNIDADE] ), "*")</f>
        <v>M</v>
      </c>
      <c r="BC237" s="13" t="str" cm="1">
        <f t="array" ref="BC2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7" s="13" t="str" cm="1">
        <f t="array" ref="BD2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7" s="11" t="str" cm="1">
        <f t="array" ref="BE2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7" s="150"/>
      <c r="BG237" s="16"/>
      <c r="BH237" s="17">
        <v>0</v>
      </c>
      <c r="BI237" s="17"/>
      <c r="BJ237" s="17" t="s">
        <v>824</v>
      </c>
      <c r="BK237" s="18" t="s">
        <v>824</v>
      </c>
      <c r="BL237" s="16"/>
      <c r="BM237" s="130" t="s">
        <v>440</v>
      </c>
      <c r="BN237" s="130" t="s">
        <v>460</v>
      </c>
      <c r="BO237" s="130" t="s">
        <v>568</v>
      </c>
      <c r="BP237" s="18" t="s">
        <v>824</v>
      </c>
      <c r="BQ237" s="12" t="str">
        <f t="shared" si="22"/>
        <v>Produção e Intervalo</v>
      </c>
      <c r="BR237" s="19">
        <f t="shared" si="23"/>
        <v>0</v>
      </c>
      <c r="BS237" s="19">
        <f t="shared" si="24"/>
        <v>0</v>
      </c>
      <c r="BT237" s="188" t="str">
        <f t="shared" si="25"/>
        <v>CCOCirculaçãoIntervaloContrato</v>
      </c>
    </row>
    <row r="238" spans="1:72" hidden="1">
      <c r="A238" s="47" t="str">
        <f t="shared" si="21"/>
        <v>W6046063</v>
      </c>
      <c r="B238" s="102">
        <v>46063</v>
      </c>
      <c r="C238" s="135">
        <f>IF(BS_CONTROLE[[#This Row],[DATA]]="","",WEEKNUM(BS_CONTROLE[[#This Row],[DATA]]))</f>
        <v>7</v>
      </c>
      <c r="D238" s="104" t="s">
        <v>760</v>
      </c>
      <c r="E238" s="157">
        <v>230</v>
      </c>
      <c r="F238" s="126" t="s">
        <v>713</v>
      </c>
      <c r="G238" s="142" t="str">
        <f>IF(D238="","*",VLOOKUP(F238,BS_ATIVIDADE[],3,FALSE))</f>
        <v>DORMENTE - DESCARGA</v>
      </c>
      <c r="H238" s="106" t="s">
        <v>212</v>
      </c>
      <c r="I238" s="106" t="s">
        <v>201</v>
      </c>
      <c r="J238" s="105">
        <v>48</v>
      </c>
      <c r="K238" s="105">
        <v>118</v>
      </c>
      <c r="L238" s="105">
        <v>113.3</v>
      </c>
      <c r="M238" s="127" t="str" cm="1">
        <f t="array" ref="M2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ZLU-ZWI</v>
      </c>
      <c r="N238" s="127" t="str" cm="1">
        <f t="array" ref="N2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ZWI1131</v>
      </c>
      <c r="O238" s="106">
        <v>0.35416666666666669</v>
      </c>
      <c r="P238" s="106">
        <v>5.5555555555555552E-2</v>
      </c>
      <c r="Q238" s="105">
        <v>45</v>
      </c>
      <c r="R238" s="10" t="str">
        <f>IFERROR(_xlfn.XLOOKUP(F238, BS_ATIVIDADE[ATIVIDADE],BS_ATIVIDADE[UNIDADE] ), "*")</f>
        <v>Nº DE DORMENTES</v>
      </c>
      <c r="S238" s="128" t="str" cm="1">
        <f t="array" ref="S2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8" s="128" t="str" cm="1">
        <f t="array" ref="T2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8" s="11" t="str" cm="1">
        <f t="array" ref="U2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38" s="105" t="s">
        <v>908</v>
      </c>
      <c r="W238" s="151" t="s">
        <v>1077</v>
      </c>
      <c r="X238" s="104" t="s">
        <v>421</v>
      </c>
      <c r="Y238" s="129" t="s">
        <v>424</v>
      </c>
      <c r="Z238" s="104"/>
      <c r="AA238" s="105">
        <v>1</v>
      </c>
      <c r="AB238" s="103" t="s">
        <v>412</v>
      </c>
      <c r="AC238" s="152"/>
      <c r="AD238" s="107">
        <v>0.29166666666666669</v>
      </c>
      <c r="AE238" s="105">
        <v>7694</v>
      </c>
      <c r="AF238" s="105" t="s">
        <v>679</v>
      </c>
      <c r="AG238" s="105"/>
      <c r="AH238" s="15"/>
      <c r="AI238" s="126" t="str">
        <f>IF(BS_CONTROLE[[#This Row],[Atividade]]=0, "-", BS_CONTROLE[[#This Row],[Atividade]])</f>
        <v>PDM - DESCARGA - DORMENTE</v>
      </c>
      <c r="AJ238" s="9" t="str">
        <f>IF(BS_CONTROLE[[#This Row],[Atividade]]=0, "-", BS_CONTROLE[[#This Row],[Atividade]])</f>
        <v>PDM - DESCARGA - DORMENTE</v>
      </c>
      <c r="AK238" s="31" t="str">
        <f>BS_CONTROLE[[#This Row],[Local - Partida]]</f>
        <v>ZEM1302</v>
      </c>
      <c r="AL238" s="31" t="str">
        <f>BS_CONTROLE[[#This Row],[Local - Encerramento]]</f>
        <v>102ZKW2</v>
      </c>
      <c r="AM238" s="105" t="str">
        <f>IF(BS_CONTROLE[[#This Row],[Entre - Estações]]=0, "-", BS_CONTROLE[[#This Row],[Entre - Estações]])</f>
        <v>ZLU-ZWI</v>
      </c>
      <c r="AN238" s="105" t="str">
        <f>IF(BS_CONTROLE[[#This Row],[SB]]=0, "-", BS_CONTROLE[[#This Row],[SB]])</f>
        <v>ZWI1131</v>
      </c>
      <c r="AO238" s="105">
        <f>IF(BS_CONTROLE[[#This Row],[SUB]]=0, "-", BS_CONTROLE[[#This Row],[SUB]])</f>
        <v>48</v>
      </c>
      <c r="AP238" s="105">
        <f>BS_CONTROLE[[#This Row],[KM - Inicio]]</f>
        <v>118</v>
      </c>
      <c r="AQ238" s="105">
        <f>BS_CONTROLE[[#This Row],[KM - Inicio]]</f>
        <v>118</v>
      </c>
      <c r="AR238" s="108">
        <v>0.43055555555555558</v>
      </c>
      <c r="AS238" s="108">
        <v>0</v>
      </c>
      <c r="AT238" s="108">
        <v>0</v>
      </c>
      <c r="AU238" s="136"/>
      <c r="AV238" s="136"/>
      <c r="AW238" s="14"/>
      <c r="AX238" s="14"/>
      <c r="AY238" s="162">
        <f t="shared" si="20"/>
        <v>0</v>
      </c>
      <c r="AZ238" s="153"/>
      <c r="BA238" s="109">
        <v>0</v>
      </c>
      <c r="BB238" s="10" t="str">
        <f>IFERROR(_xlfn.XLOOKUP(AI238, BS_ATIVIDADE[ATIVIDADE],BS_ATIVIDADE[UNIDADE] ), "*")</f>
        <v>Nº DE DORMENTES</v>
      </c>
      <c r="BC238" s="13" t="str" cm="1">
        <f t="array" ref="BC2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8" s="13" t="str" cm="1">
        <f t="array" ref="BD2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8" s="11" t="str" cm="1">
        <f t="array" ref="BE2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38" s="150"/>
      <c r="BG238" s="16"/>
      <c r="BH238" s="17">
        <v>0</v>
      </c>
      <c r="BI238" s="17"/>
      <c r="BJ238" s="17" t="s">
        <v>1078</v>
      </c>
      <c r="BK238" s="18" t="s">
        <v>1078</v>
      </c>
      <c r="BL238" s="16"/>
      <c r="BM238" s="130" t="s">
        <v>440</v>
      </c>
      <c r="BN238" s="130" t="s">
        <v>469</v>
      </c>
      <c r="BO238" s="130" t="s">
        <v>530</v>
      </c>
      <c r="BP238" s="18" t="s">
        <v>1078</v>
      </c>
      <c r="BQ238" s="12" t="str">
        <f t="shared" si="22"/>
        <v>Produção e Intervalo</v>
      </c>
      <c r="BR238" s="19">
        <f t="shared" si="23"/>
        <v>0</v>
      </c>
      <c r="BS238" s="19">
        <f t="shared" si="24"/>
        <v>0</v>
      </c>
      <c r="BT238" s="188" t="str">
        <f t="shared" si="25"/>
        <v>CCOCirculaçãoIntervaloOportunidade</v>
      </c>
    </row>
    <row r="239" spans="1:72" hidden="1">
      <c r="A239" s="47" t="str">
        <f t="shared" si="21"/>
        <v>A8446063</v>
      </c>
      <c r="B239" s="102">
        <v>46063</v>
      </c>
      <c r="C239" s="135">
        <f>IF(BS_CONTROLE[[#This Row],[DATA]]="","",WEEKNUM(BS_CONTROLE[[#This Row],[DATA]]))</f>
        <v>7</v>
      </c>
      <c r="D239" s="104" t="s">
        <v>1036</v>
      </c>
      <c r="E239" s="157">
        <v>232</v>
      </c>
      <c r="F239" s="126" t="s">
        <v>1037</v>
      </c>
      <c r="G239" s="142" t="str">
        <f>IF(D239="","*",VLOOKUP(F239,BS_ATIVIDADE[],3,FALSE))</f>
        <v>DETECÇÃO</v>
      </c>
      <c r="H239" s="106" t="s">
        <v>48</v>
      </c>
      <c r="I239" s="106" t="s">
        <v>1079</v>
      </c>
      <c r="J239" s="105">
        <v>55</v>
      </c>
      <c r="K239" s="105">
        <v>119</v>
      </c>
      <c r="L239" s="105">
        <v>151</v>
      </c>
      <c r="M239" s="127" t="str" cm="1">
        <f t="array" ref="M2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</v>
      </c>
      <c r="N239" s="127" t="str" cm="1">
        <f t="array" ref="N2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ZWI2</v>
      </c>
      <c r="O239" s="106">
        <v>0.33333333333333331</v>
      </c>
      <c r="P239" s="106">
        <v>4.1666666666666664E-2</v>
      </c>
      <c r="Q239" s="105">
        <v>45</v>
      </c>
      <c r="R239" s="10" t="str">
        <f>IFERROR(_xlfn.XLOOKUP(F239, BS_ATIVIDADE[ATIVIDADE],BS_ATIVIDADE[UNIDADE] ), "*")</f>
        <v>KM</v>
      </c>
      <c r="S239" s="128" t="str" cm="1">
        <f t="array" ref="S2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39" s="128" t="str" cm="1">
        <f t="array" ref="T2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39" s="11" t="str" cm="1">
        <f t="array" ref="U2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39" s="105" t="s">
        <v>1041</v>
      </c>
      <c r="W239" s="151" t="s">
        <v>1080</v>
      </c>
      <c r="X239" s="104" t="s">
        <v>416</v>
      </c>
      <c r="Y239" s="129" t="s">
        <v>415</v>
      </c>
      <c r="Z239" s="104"/>
      <c r="AA239" s="105">
        <v>1</v>
      </c>
      <c r="AB239" s="103" t="s">
        <v>412</v>
      </c>
      <c r="AC239" s="152"/>
      <c r="AD239" s="107">
        <v>0.29166666666666669</v>
      </c>
      <c r="AE239" s="105">
        <v>6293</v>
      </c>
      <c r="AF239" s="105"/>
      <c r="AG239" s="105"/>
      <c r="AH239" s="15"/>
      <c r="AI239" s="126" t="str">
        <f>IF(BS_CONTROLE[[#This Row],[Atividade]]=0, "-", BS_CONTROLE[[#This Row],[Atividade]])</f>
        <v>DETECÇÃO - RONDA 7 DIAS</v>
      </c>
      <c r="AJ239" s="9" t="str">
        <f>IF(BS_CONTROLE[[#This Row],[Atividade]]=0, "-", BS_CONTROLE[[#This Row],[Atividade]])</f>
        <v>DETECÇÃO - RONDA 7 DIAS</v>
      </c>
      <c r="AK239" s="31" t="str">
        <f>BS_CONTROLE[[#This Row],[Local - Partida]]</f>
        <v>ZWI1</v>
      </c>
      <c r="AL239" s="31" t="str">
        <f>BS_CONTROLE[[#This Row],[Local - Encerramento]]</f>
        <v>ZEV-069</v>
      </c>
      <c r="AM239" s="105" t="str">
        <f>IF(BS_CONTROLE[[#This Row],[Entre - Estações]]=0, "-", BS_CONTROLE[[#This Row],[Entre - Estações]])</f>
        <v>ZWI</v>
      </c>
      <c r="AN239" s="105" t="str">
        <f>IF(BS_CONTROLE[[#This Row],[SB]]=0, "-", BS_CONTROLE[[#This Row],[SB]])</f>
        <v>ZWI2</v>
      </c>
      <c r="AO239" s="105">
        <f>IF(BS_CONTROLE[[#This Row],[SUB]]=0, "-", BS_CONTROLE[[#This Row],[SUB]])</f>
        <v>55</v>
      </c>
      <c r="AP239" s="105">
        <f>BS_CONTROLE[[#This Row],[KM - Inicio]]</f>
        <v>119</v>
      </c>
      <c r="AQ239" s="105">
        <f>BS_CONTROLE[[#This Row],[KM - Inicio]]</f>
        <v>119</v>
      </c>
      <c r="AR239" s="108">
        <v>0.36458333333333331</v>
      </c>
      <c r="AS239" s="108">
        <v>0.38055555555555554</v>
      </c>
      <c r="AT239" s="108">
        <v>0.42222222222222222</v>
      </c>
      <c r="AU239" s="136"/>
      <c r="AV239" s="136"/>
      <c r="AW239" s="14"/>
      <c r="AX239" s="14"/>
      <c r="AY239" s="162">
        <f t="shared" si="20"/>
        <v>4.1666666666666685E-2</v>
      </c>
      <c r="AZ239" s="153"/>
      <c r="BA239" s="109">
        <v>45</v>
      </c>
      <c r="BB239" s="10" t="str">
        <f>IFERROR(_xlfn.XLOOKUP(AI239, BS_ATIVIDADE[ATIVIDADE],BS_ATIVIDADE[UNIDADE] ), "*")</f>
        <v>KM</v>
      </c>
      <c r="BC239" s="13" t="str" cm="1">
        <f t="array" ref="BC2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39" s="13" t="str" cm="1">
        <f t="array" ref="BD2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39" s="11" t="str" cm="1">
        <f t="array" ref="BE2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39" s="150"/>
      <c r="BG239" s="16"/>
      <c r="BH239" s="17">
        <v>2</v>
      </c>
      <c r="BI239" s="17"/>
      <c r="BJ239" s="17" t="s">
        <v>1081</v>
      </c>
      <c r="BK239" s="18" t="s">
        <v>1082</v>
      </c>
      <c r="BL239" s="16"/>
      <c r="BM239" s="130" t="s">
        <v>445</v>
      </c>
      <c r="BN239" s="130" t="s">
        <v>445</v>
      </c>
      <c r="BO239" s="130" t="s">
        <v>445</v>
      </c>
      <c r="BP239" s="18" t="s">
        <v>679</v>
      </c>
      <c r="BQ239" s="12" t="str">
        <f t="shared" si="22"/>
        <v>Aderente</v>
      </c>
      <c r="BR239" s="19">
        <f t="shared" si="23"/>
        <v>1.0000000000000004</v>
      </c>
      <c r="BS239" s="19">
        <f t="shared" si="24"/>
        <v>1</v>
      </c>
      <c r="BT239" s="188" t="str">
        <f t="shared" si="25"/>
        <v>OKOK</v>
      </c>
    </row>
    <row r="240" spans="1:72" hidden="1">
      <c r="A240" s="47" t="str">
        <f t="shared" si="21"/>
        <v>MOD ZRB46063</v>
      </c>
      <c r="B240" s="102">
        <v>46063</v>
      </c>
      <c r="C240" s="135">
        <f>IF(BS_CONTROLE[[#This Row],[DATA]]="","",WEEKNUM(BS_CONTROLE[[#This Row],[DATA]]))</f>
        <v>7</v>
      </c>
      <c r="D240" s="104" t="s">
        <v>986</v>
      </c>
      <c r="E240" s="157">
        <v>233</v>
      </c>
      <c r="F240" s="126" t="s">
        <v>820</v>
      </c>
      <c r="G240" s="142" t="str">
        <f>IF(D240="","*",VLOOKUP(F240,BS_ATIVIDADE[],3,FALSE))</f>
        <v>OUTROS</v>
      </c>
      <c r="H240" s="106" t="s">
        <v>679</v>
      </c>
      <c r="I240" s="106" t="s">
        <v>679</v>
      </c>
      <c r="J240" s="105">
        <v>48</v>
      </c>
      <c r="K240" s="105">
        <v>152.19999999999999</v>
      </c>
      <c r="L240" s="105">
        <v>159</v>
      </c>
      <c r="M240" s="127" t="s">
        <v>68</v>
      </c>
      <c r="N240" s="127" t="s">
        <v>1083</v>
      </c>
      <c r="O240" s="106">
        <v>0.33333333333333331</v>
      </c>
      <c r="P240" s="106">
        <v>0.33333333333333331</v>
      </c>
      <c r="Q240" s="105">
        <v>1</v>
      </c>
      <c r="R240" s="10" t="str">
        <f>IFERROR(_xlfn.XLOOKUP(F240, BS_ATIVIDADE[ATIVIDADE],BS_ATIVIDADE[UNIDADE] ), "*")</f>
        <v>BINÁRIO</v>
      </c>
      <c r="S240" s="128" t="str" cm="1">
        <f t="array" ref="S2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0" s="128" t="str" cm="1">
        <f t="array" ref="T2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40" s="11" t="str" cm="1">
        <f t="array" ref="U2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40" s="105" t="s">
        <v>768</v>
      </c>
      <c r="W240" s="151" t="s">
        <v>1084</v>
      </c>
      <c r="X240" s="104" t="s">
        <v>416</v>
      </c>
      <c r="Y240" s="129" t="s">
        <v>415</v>
      </c>
      <c r="Z240" s="104"/>
      <c r="AA240" s="105" t="s">
        <v>679</v>
      </c>
      <c r="AB240" s="103"/>
      <c r="AC240" s="152"/>
      <c r="AD240" s="107"/>
      <c r="AE240" s="105"/>
      <c r="AF240" s="105"/>
      <c r="AG240" s="105"/>
      <c r="AH240" s="15"/>
      <c r="AI240" s="126" t="str">
        <f>IF(BS_CONTROLE[[#This Row],[Atividade]]=0, "-", BS_CONTROLE[[#This Row],[Atividade]])</f>
        <v>BLOCO</v>
      </c>
      <c r="AJ240" s="9" t="str">
        <f>IF(BS_CONTROLE[[#This Row],[Atividade]]=0, "-", BS_CONTROLE[[#This Row],[Atividade]])</f>
        <v>BLOCO</v>
      </c>
      <c r="AK240" s="31" t="str">
        <f>BS_CONTROLE[[#This Row],[Local - Partida]]</f>
        <v>-</v>
      </c>
      <c r="AL240" s="31" t="str">
        <f>BS_CONTROLE[[#This Row],[Local - Encerramento]]</f>
        <v>-</v>
      </c>
      <c r="AM240" s="105" t="str">
        <f>IF(BS_CONTROLE[[#This Row],[Entre - Estações]]=0, "-", BS_CONTROLE[[#This Row],[Entre - Estações]])</f>
        <v>ZRB-ZEV</v>
      </c>
      <c r="AN240" s="105" t="str">
        <f>IF(BS_CONTROLE[[#This Row],[SB]]=0, "-", BS_CONTROLE[[#This Row],[SB]])</f>
        <v>ZRBZEV</v>
      </c>
      <c r="AO240" s="105">
        <f>IF(BS_CONTROLE[[#This Row],[SUB]]=0, "-", BS_CONTROLE[[#This Row],[SUB]])</f>
        <v>48</v>
      </c>
      <c r="AP240" s="105">
        <f>BS_CONTROLE[[#This Row],[KM - Inicio]]</f>
        <v>152.19999999999999</v>
      </c>
      <c r="AQ240" s="105">
        <f>BS_CONTROLE[[#This Row],[KM - Inicio]]</f>
        <v>152.19999999999999</v>
      </c>
      <c r="AR240" s="108">
        <v>0</v>
      </c>
      <c r="AS240" s="108">
        <v>0</v>
      </c>
      <c r="AT240" s="108">
        <v>0</v>
      </c>
      <c r="AU240" s="136"/>
      <c r="AV240" s="136"/>
      <c r="AW240" s="14"/>
      <c r="AX240" s="14"/>
      <c r="AY240" s="162">
        <f t="shared" si="20"/>
        <v>0</v>
      </c>
      <c r="AZ240" s="153"/>
      <c r="BA240" s="109">
        <v>0</v>
      </c>
      <c r="BB240" s="10" t="str">
        <f>IFERROR(_xlfn.XLOOKUP(AI240, BS_ATIVIDADE[ATIVIDADE],BS_ATIVIDADE[UNIDADE] ), "*")</f>
        <v>BINÁRIO</v>
      </c>
      <c r="BC240" s="13" t="str" cm="1">
        <f t="array" ref="BC2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0" s="13" t="str" cm="1">
        <f t="array" ref="BD2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40" s="11" t="str" cm="1">
        <f t="array" ref="BE2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40" s="150"/>
      <c r="BG240" s="16"/>
      <c r="BH240" s="17">
        <v>0</v>
      </c>
      <c r="BI240" s="17"/>
      <c r="BJ240" s="17" t="s">
        <v>824</v>
      </c>
      <c r="BK240" s="18" t="s">
        <v>824</v>
      </c>
      <c r="BL240" s="16"/>
      <c r="BM240" s="130" t="s">
        <v>440</v>
      </c>
      <c r="BN240" s="130" t="s">
        <v>460</v>
      </c>
      <c r="BO240" s="130" t="s">
        <v>568</v>
      </c>
      <c r="BP240" s="18" t="s">
        <v>824</v>
      </c>
      <c r="BQ240" s="12" t="str">
        <f t="shared" si="22"/>
        <v>Produção e Intervalo</v>
      </c>
      <c r="BR240" s="19">
        <f t="shared" si="23"/>
        <v>0</v>
      </c>
      <c r="BS240" s="19">
        <f t="shared" si="24"/>
        <v>0</v>
      </c>
      <c r="BT240" s="188" t="str">
        <f t="shared" si="25"/>
        <v>CCOCirculaçãoIntervaloContrato</v>
      </c>
    </row>
    <row r="241" spans="1:72" hidden="1">
      <c r="A241" s="47" t="str">
        <f t="shared" si="21"/>
        <v>W9746063</v>
      </c>
      <c r="B241" s="102">
        <v>46063</v>
      </c>
      <c r="C241" s="135">
        <f>IF(BS_CONTROLE[[#This Row],[DATA]]="","",WEEKNUM(BS_CONTROLE[[#This Row],[DATA]]))</f>
        <v>7</v>
      </c>
      <c r="D241" s="104" t="s">
        <v>1085</v>
      </c>
      <c r="E241" s="157">
        <v>234</v>
      </c>
      <c r="F241" s="126" t="s">
        <v>767</v>
      </c>
      <c r="G241" s="142" t="str">
        <f>IF(D241="","*",VLOOKUP(F241,BS_ATIVIDADE[],3,FALSE))</f>
        <v>MODERNIZAÇÃO</v>
      </c>
      <c r="H241" s="106" t="s">
        <v>55</v>
      </c>
      <c r="I241" s="106" t="s">
        <v>55</v>
      </c>
      <c r="J241" s="105">
        <v>48</v>
      </c>
      <c r="K241" s="105">
        <v>155.69999999999999</v>
      </c>
      <c r="L241" s="105" t="s">
        <v>679</v>
      </c>
      <c r="M241" s="127" t="str" cm="1">
        <f t="array" ref="M2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241" s="127" cm="1">
        <f t="array" ref="N2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1561551</v>
      </c>
      <c r="O241" s="106">
        <v>0.29166666666666669</v>
      </c>
      <c r="P241" s="106">
        <v>6.9444444444444447E-4</v>
      </c>
      <c r="Q241" s="105">
        <v>1</v>
      </c>
      <c r="R241" s="10" t="str">
        <f>IFERROR(_xlfn.XLOOKUP(F241, BS_ATIVIDADE[ATIVIDADE],BS_ATIVIDADE[UNIDADE] ), "*")</f>
        <v>Nº DE DORMENTES</v>
      </c>
      <c r="S241" s="128" t="str" cm="1">
        <f t="array" ref="S2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1" s="128" t="str" cm="1">
        <f t="array" ref="T2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41" s="11" t="str" cm="1">
        <f t="array" ref="U2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41" s="105" t="s">
        <v>768</v>
      </c>
      <c r="W241" s="151" t="s">
        <v>1086</v>
      </c>
      <c r="X241" s="104" t="s">
        <v>416</v>
      </c>
      <c r="Y241" s="129" t="s">
        <v>415</v>
      </c>
      <c r="Z241" s="104"/>
      <c r="AA241" s="105">
        <v>1</v>
      </c>
      <c r="AB241" s="103" t="s">
        <v>412</v>
      </c>
      <c r="AC241" s="152"/>
      <c r="AD241" s="107">
        <v>0.29166666666666669</v>
      </c>
      <c r="AE241" s="105" t="s">
        <v>1087</v>
      </c>
      <c r="AF241" s="105"/>
      <c r="AG241" s="105"/>
      <c r="AH241" s="15"/>
      <c r="AI241" s="126" t="str">
        <f>IF(BS_CONTROLE[[#This Row],[Atividade]]=0, "-", BS_CONTROLE[[#This Row],[Atividade]])</f>
        <v>MODERNIZAÇÃO - DORMENTE - DESCARGA</v>
      </c>
      <c r="AJ241" s="9" t="str">
        <f>IF(BS_CONTROLE[[#This Row],[Atividade]]=0, "-", BS_CONTROLE[[#This Row],[Atividade]])</f>
        <v>MODERNIZAÇÃO - DORMENTE - DESCARGA</v>
      </c>
      <c r="AK241" s="31" t="str">
        <f>BS_CONTROLE[[#This Row],[Local - Partida]]</f>
        <v>ZEM1</v>
      </c>
      <c r="AL241" s="31" t="str">
        <f>BS_CONTROLE[[#This Row],[Local - Encerramento]]</f>
        <v>ZEM1</v>
      </c>
      <c r="AM241" s="105" t="str">
        <f>IF(BS_CONTROLE[[#This Row],[Entre - Estações]]=0, "-", BS_CONTROLE[[#This Row],[Entre - Estações]])</f>
        <v>ZRB-ZEV</v>
      </c>
      <c r="AN241" s="105">
        <f>IF(BS_CONTROLE[[#This Row],[SB]]=0, "-", BS_CONTROLE[[#This Row],[SB]])</f>
        <v>1561551</v>
      </c>
      <c r="AO241" s="105">
        <f>IF(BS_CONTROLE[[#This Row],[SUB]]=0, "-", BS_CONTROLE[[#This Row],[SUB]])</f>
        <v>48</v>
      </c>
      <c r="AP241" s="105">
        <f>BS_CONTROLE[[#This Row],[KM - Inicio]]</f>
        <v>155.69999999999999</v>
      </c>
      <c r="AQ241" s="105">
        <f>BS_CONTROLE[[#This Row],[KM - Inicio]]</f>
        <v>155.69999999999999</v>
      </c>
      <c r="AR241" s="108">
        <v>4.0423611111111111</v>
      </c>
      <c r="AS241" s="108">
        <v>0</v>
      </c>
      <c r="AT241" s="108">
        <v>0</v>
      </c>
      <c r="AU241" s="136"/>
      <c r="AV241" s="136"/>
      <c r="AW241" s="14"/>
      <c r="AX241" s="14"/>
      <c r="AY241" s="162">
        <f t="shared" si="20"/>
        <v>0</v>
      </c>
      <c r="AZ241" s="153"/>
      <c r="BA241" s="109">
        <v>0</v>
      </c>
      <c r="BB241" s="10" t="str">
        <f>IFERROR(_xlfn.XLOOKUP(AI241, BS_ATIVIDADE[ATIVIDADE],BS_ATIVIDADE[UNIDADE] ), "*")</f>
        <v>Nº DE DORMENTES</v>
      </c>
      <c r="BC241" s="13" t="str" cm="1">
        <f t="array" ref="BC2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1" s="13" t="str" cm="1">
        <f t="array" ref="BD2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41" s="11" t="str" cm="1">
        <f t="array" ref="BE2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41" s="150"/>
      <c r="BG241" s="16"/>
      <c r="BH241" s="17">
        <v>0</v>
      </c>
      <c r="BI241" s="17"/>
      <c r="BJ241" s="17" t="s">
        <v>824</v>
      </c>
      <c r="BK241" s="18" t="s">
        <v>824</v>
      </c>
      <c r="BL241" s="16"/>
      <c r="BM241" s="130" t="s">
        <v>440</v>
      </c>
      <c r="BN241" s="130" t="s">
        <v>460</v>
      </c>
      <c r="BO241" s="130" t="s">
        <v>568</v>
      </c>
      <c r="BP241" s="18" t="s">
        <v>824</v>
      </c>
      <c r="BQ241" s="12" t="str">
        <f t="shared" si="22"/>
        <v>Produção e Intervalo</v>
      </c>
      <c r="BR241" s="19">
        <f t="shared" si="23"/>
        <v>0</v>
      </c>
      <c r="BS241" s="19">
        <f t="shared" si="24"/>
        <v>0</v>
      </c>
      <c r="BT241" s="188" t="str">
        <f t="shared" si="25"/>
        <v>CCOCirculaçãoIntervaloContrato</v>
      </c>
    </row>
    <row r="242" spans="1:72" hidden="1">
      <c r="A242" s="47" t="str">
        <f t="shared" si="21"/>
        <v>V9646063</v>
      </c>
      <c r="B242" s="102">
        <v>46063</v>
      </c>
      <c r="C242" s="135">
        <f>IF(BS_CONTROLE[[#This Row],[DATA]]="","",WEEKNUM(BS_CONTROLE[[#This Row],[DATA]]))</f>
        <v>7</v>
      </c>
      <c r="D242" s="104" t="s">
        <v>1088</v>
      </c>
      <c r="E242" s="157">
        <v>235</v>
      </c>
      <c r="F242" s="126" t="s">
        <v>1089</v>
      </c>
      <c r="G242" s="142" t="str">
        <f>IF(D242="","*",VLOOKUP(F242,BS_ATIVIDADE[],3,FALSE))</f>
        <v>MODERNIZAÇÃO</v>
      </c>
      <c r="H242" s="106" t="s">
        <v>306</v>
      </c>
      <c r="I242" s="106" t="s">
        <v>306</v>
      </c>
      <c r="J242" s="105">
        <v>48</v>
      </c>
      <c r="K242" s="105">
        <v>157.30000000000001</v>
      </c>
      <c r="L242" s="105" t="s">
        <v>679</v>
      </c>
      <c r="M242" s="127" t="str" cm="1">
        <f t="array" ref="M2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242" s="127" t="str" cm="1">
        <f t="array" ref="N2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ZEV1571</v>
      </c>
      <c r="O242" s="106">
        <v>0.30555555555555558</v>
      </c>
      <c r="P242" s="106">
        <v>6.9444444444444447E-4</v>
      </c>
      <c r="Q242" s="105">
        <v>1</v>
      </c>
      <c r="R242" s="10" t="str">
        <f>IFERROR(_xlfn.XLOOKUP(F242, BS_ATIVIDADE[ATIVIDADE],BS_ATIVIDADE[UNIDADE] ), "*")</f>
        <v>M</v>
      </c>
      <c r="S242" s="128" t="str" cm="1">
        <f t="array" ref="S2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2" s="128" t="str" cm="1">
        <f t="array" ref="T2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42" s="11" t="str" cm="1">
        <f t="array" ref="U2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42" s="105" t="s">
        <v>768</v>
      </c>
      <c r="W242" s="151" t="s">
        <v>1090</v>
      </c>
      <c r="X242" s="104" t="s">
        <v>416</v>
      </c>
      <c r="Y242" s="129" t="s">
        <v>415</v>
      </c>
      <c r="Z242" s="104"/>
      <c r="AA242" s="105">
        <v>1</v>
      </c>
      <c r="AB242" s="103" t="s">
        <v>412</v>
      </c>
      <c r="AC242" s="152"/>
      <c r="AD242" s="107">
        <v>0.29166666666666669</v>
      </c>
      <c r="AE242" s="105">
        <v>6966</v>
      </c>
      <c r="AF242" s="105"/>
      <c r="AG242" s="105"/>
      <c r="AH242" s="15"/>
      <c r="AI242" s="126" t="str">
        <f>IF(BS_CONTROLE[[#This Row],[Atividade]]=0, "-", BS_CONTROLE[[#This Row],[Atividade]])</f>
        <v>MODERNIZAÇÃO - SOCADORA</v>
      </c>
      <c r="AJ242" s="9" t="str">
        <f>IF(BS_CONTROLE[[#This Row],[Atividade]]=0, "-", BS_CONTROLE[[#This Row],[Atividade]])</f>
        <v>MODERNIZAÇÃO - SOCADORA</v>
      </c>
      <c r="AK242" s="31" t="str">
        <f>BS_CONTROLE[[#This Row],[Local - Partida]]</f>
        <v>K67ZEV2</v>
      </c>
      <c r="AL242" s="31" t="str">
        <f>BS_CONTROLE[[#This Row],[Local - Encerramento]]</f>
        <v>K67ZEV2</v>
      </c>
      <c r="AM242" s="105" t="str">
        <f>IF(BS_CONTROLE[[#This Row],[Entre - Estações]]=0, "-", BS_CONTROLE[[#This Row],[Entre - Estações]])</f>
        <v>ZRB-ZEV</v>
      </c>
      <c r="AN242" s="105" t="str">
        <f>IF(BS_CONTROLE[[#This Row],[SB]]=0, "-", BS_CONTROLE[[#This Row],[SB]])</f>
        <v>ZEV1571</v>
      </c>
      <c r="AO242" s="105">
        <f>IF(BS_CONTROLE[[#This Row],[SUB]]=0, "-", BS_CONTROLE[[#This Row],[SUB]])</f>
        <v>48</v>
      </c>
      <c r="AP242" s="105">
        <f>BS_CONTROLE[[#This Row],[KM - Inicio]]</f>
        <v>157.30000000000001</v>
      </c>
      <c r="AQ242" s="105">
        <f>BS_CONTROLE[[#This Row],[KM - Inicio]]</f>
        <v>157.30000000000001</v>
      </c>
      <c r="AR242" s="108">
        <v>0</v>
      </c>
      <c r="AS242" s="108">
        <v>0</v>
      </c>
      <c r="AT242" s="108">
        <v>0</v>
      </c>
      <c r="AU242" s="136"/>
      <c r="AV242" s="136"/>
      <c r="AW242" s="14"/>
      <c r="AX242" s="14"/>
      <c r="AY242" s="162">
        <f t="shared" si="20"/>
        <v>0</v>
      </c>
      <c r="AZ242" s="153"/>
      <c r="BA242" s="109">
        <v>0</v>
      </c>
      <c r="BB242" s="10" t="str">
        <f>IFERROR(_xlfn.XLOOKUP(AI242, BS_ATIVIDADE[ATIVIDADE],BS_ATIVIDADE[UNIDADE] ), "*")</f>
        <v>M</v>
      </c>
      <c r="BC242" s="13" t="str" cm="1">
        <f t="array" ref="BC2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2" s="13" t="str" cm="1">
        <f t="array" ref="BD2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42" s="11" t="str" cm="1">
        <f t="array" ref="BE2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42" s="150"/>
      <c r="BG242" s="16"/>
      <c r="BH242" s="17">
        <v>0</v>
      </c>
      <c r="BI242" s="17"/>
      <c r="BJ242" s="17" t="s">
        <v>824</v>
      </c>
      <c r="BK242" s="18" t="s">
        <v>824</v>
      </c>
      <c r="BL242" s="16"/>
      <c r="BM242" s="130" t="s">
        <v>440</v>
      </c>
      <c r="BN242" s="130" t="s">
        <v>460</v>
      </c>
      <c r="BO242" s="130" t="s">
        <v>568</v>
      </c>
      <c r="BP242" s="18" t="s">
        <v>824</v>
      </c>
      <c r="BQ242" s="12" t="str">
        <f t="shared" si="22"/>
        <v>Produção e Intervalo</v>
      </c>
      <c r="BR242" s="19">
        <f t="shared" si="23"/>
        <v>0</v>
      </c>
      <c r="BS242" s="19">
        <f t="shared" si="24"/>
        <v>0</v>
      </c>
      <c r="BT242" s="188" t="str">
        <f t="shared" si="25"/>
        <v>CCOCirculaçãoIntervaloContrato</v>
      </c>
    </row>
    <row r="243" spans="1:72" hidden="1">
      <c r="A243" s="47" t="str">
        <f t="shared" si="21"/>
        <v>WAGNER (TP-903)46063</v>
      </c>
      <c r="B243" s="102">
        <v>46063</v>
      </c>
      <c r="C243" s="135">
        <f>IF(BS_CONTROLE[[#This Row],[DATA]]="","",WEEKNUM(BS_CONTROLE[[#This Row],[DATA]]))</f>
        <v>7</v>
      </c>
      <c r="D243" s="104" t="s">
        <v>1091</v>
      </c>
      <c r="E243" s="157">
        <v>236</v>
      </c>
      <c r="F243" s="126" t="s">
        <v>758</v>
      </c>
      <c r="G243" s="142" t="str">
        <f>IF(D243="","*",VLOOKUP(F243,BS_ATIVIDADE[],3,FALSE))</f>
        <v>MODERNIZAÇÃO</v>
      </c>
      <c r="H243" s="106" t="s">
        <v>679</v>
      </c>
      <c r="I243" s="106" t="s">
        <v>679</v>
      </c>
      <c r="J243" s="105">
        <v>48</v>
      </c>
      <c r="K243" s="105">
        <v>156.33199999999999</v>
      </c>
      <c r="L243" s="105">
        <v>156.34399999999999</v>
      </c>
      <c r="M243" s="127" t="str" cm="1">
        <f t="array" ref="M2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243" s="127" cm="1">
        <f t="array" ref="N2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1571561</v>
      </c>
      <c r="O243" s="106">
        <v>0.33333333333333331</v>
      </c>
      <c r="P243" s="106">
        <v>6.9444444444444447E-4</v>
      </c>
      <c r="Q243" s="105">
        <v>2</v>
      </c>
      <c r="R243" s="10" t="str">
        <f>IFERROR(_xlfn.XLOOKUP(F243, BS_ATIVIDADE[ATIVIDADE],BS_ATIVIDADE[UNIDADE] ), "*")</f>
        <v>Nº DE SOLDA</v>
      </c>
      <c r="S243" s="128" t="str" cm="1">
        <f t="array" ref="S2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3" s="128" t="str" cm="1">
        <f t="array" ref="T2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43" s="11" t="str" cm="1">
        <f t="array" ref="U2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43" s="105" t="s">
        <v>768</v>
      </c>
      <c r="W243" s="151" t="s">
        <v>700</v>
      </c>
      <c r="X243" s="104" t="s">
        <v>416</v>
      </c>
      <c r="Y243" s="129" t="s">
        <v>415</v>
      </c>
      <c r="Z243" s="104"/>
      <c r="AA243" s="105" t="s">
        <v>679</v>
      </c>
      <c r="AB243" s="103"/>
      <c r="AC243" s="152"/>
      <c r="AD243" s="107"/>
      <c r="AE243" s="105"/>
      <c r="AF243" s="105"/>
      <c r="AG243" s="105"/>
      <c r="AH243" s="15"/>
      <c r="AI243" s="126" t="str">
        <f>IF(BS_CONTROLE[[#This Row],[Atividade]]=0, "-", BS_CONTROLE[[#This Row],[Atividade]])</f>
        <v>MODERNIZAÇÃO - SOLDA</v>
      </c>
      <c r="AJ243" s="9" t="str">
        <f>IF(BS_CONTROLE[[#This Row],[Atividade]]=0, "-", BS_CONTROLE[[#This Row],[Atividade]])</f>
        <v>MODERNIZAÇÃO - SOLDA</v>
      </c>
      <c r="AK243" s="31" t="str">
        <f>BS_CONTROLE[[#This Row],[Local - Partida]]</f>
        <v>-</v>
      </c>
      <c r="AL243" s="31" t="str">
        <f>BS_CONTROLE[[#This Row],[Local - Encerramento]]</f>
        <v>-</v>
      </c>
      <c r="AM243" s="105" t="str">
        <f>IF(BS_CONTROLE[[#This Row],[Entre - Estações]]=0, "-", BS_CONTROLE[[#This Row],[Entre - Estações]])</f>
        <v>ZRB-ZEV</v>
      </c>
      <c r="AN243" s="105">
        <f>IF(BS_CONTROLE[[#This Row],[SB]]=0, "-", BS_CONTROLE[[#This Row],[SB]])</f>
        <v>1571561</v>
      </c>
      <c r="AO243" s="105">
        <f>IF(BS_CONTROLE[[#This Row],[SUB]]=0, "-", BS_CONTROLE[[#This Row],[SUB]])</f>
        <v>48</v>
      </c>
      <c r="AP243" s="105">
        <f>BS_CONTROLE[[#This Row],[KM - Inicio]]</f>
        <v>156.33199999999999</v>
      </c>
      <c r="AQ243" s="105">
        <f>BS_CONTROLE[[#This Row],[KM - Inicio]]</f>
        <v>156.33199999999999</v>
      </c>
      <c r="AR243" s="108">
        <v>0</v>
      </c>
      <c r="AS243" s="108">
        <v>0</v>
      </c>
      <c r="AT243" s="108">
        <v>0</v>
      </c>
      <c r="AU243" s="136"/>
      <c r="AV243" s="136"/>
      <c r="AW243" s="14"/>
      <c r="AX243" s="14"/>
      <c r="AY243" s="162">
        <f t="shared" si="20"/>
        <v>0</v>
      </c>
      <c r="AZ243" s="153"/>
      <c r="BA243" s="109">
        <v>0</v>
      </c>
      <c r="BB243" s="10" t="str">
        <f>IFERROR(_xlfn.XLOOKUP(AI243, BS_ATIVIDADE[ATIVIDADE],BS_ATIVIDADE[UNIDADE] ), "*")</f>
        <v>Nº DE SOLDA</v>
      </c>
      <c r="BC243" s="13" t="str" cm="1">
        <f t="array" ref="BC2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3" s="13" t="str" cm="1">
        <f t="array" ref="BD2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43" s="11" t="str" cm="1">
        <f t="array" ref="BE2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43" s="150"/>
      <c r="BG243" s="16"/>
      <c r="BH243" s="17">
        <v>0</v>
      </c>
      <c r="BI243" s="17"/>
      <c r="BJ243" s="17" t="s">
        <v>824</v>
      </c>
      <c r="BK243" s="18" t="s">
        <v>824</v>
      </c>
      <c r="BL243" s="16"/>
      <c r="BM243" s="130" t="s">
        <v>440</v>
      </c>
      <c r="BN243" s="130" t="s">
        <v>460</v>
      </c>
      <c r="BO243" s="130" t="s">
        <v>568</v>
      </c>
      <c r="BP243" s="18" t="s">
        <v>824</v>
      </c>
      <c r="BQ243" s="12" t="str">
        <f t="shared" si="22"/>
        <v>Produção e Intervalo</v>
      </c>
      <c r="BR243" s="19">
        <f t="shared" si="23"/>
        <v>0</v>
      </c>
      <c r="BS243" s="19">
        <f t="shared" si="24"/>
        <v>0</v>
      </c>
      <c r="BT243" s="188" t="str">
        <f t="shared" si="25"/>
        <v>CCOCirculaçãoIntervaloContrato</v>
      </c>
    </row>
    <row r="244" spans="1:72" hidden="1">
      <c r="A244" s="47" t="str">
        <f t="shared" si="21"/>
        <v>CAIQUE (TMA-677)46063</v>
      </c>
      <c r="B244" s="102">
        <v>46063</v>
      </c>
      <c r="C244" s="135">
        <f>IF(BS_CONTROLE[[#This Row],[DATA]]="","",WEEKNUM(BS_CONTROLE[[#This Row],[DATA]]))</f>
        <v>7</v>
      </c>
      <c r="D244" s="104" t="s">
        <v>779</v>
      </c>
      <c r="E244" s="157">
        <v>237</v>
      </c>
      <c r="F244" s="126" t="s">
        <v>758</v>
      </c>
      <c r="G244" s="142" t="str">
        <f>IF(D244="","*",VLOOKUP(F244,BS_ATIVIDADE[],3,FALSE))</f>
        <v>MODERNIZAÇÃO</v>
      </c>
      <c r="H244" s="106" t="s">
        <v>679</v>
      </c>
      <c r="I244" s="106" t="s">
        <v>679</v>
      </c>
      <c r="J244" s="105">
        <v>48</v>
      </c>
      <c r="K244" s="105">
        <v>156.93</v>
      </c>
      <c r="L244" s="105">
        <v>156.958</v>
      </c>
      <c r="M244" s="127" t="str" cm="1">
        <f t="array" ref="M2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244" s="127" cm="1">
        <f t="array" ref="N2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1571561</v>
      </c>
      <c r="O244" s="106">
        <v>0.33333333333333331</v>
      </c>
      <c r="P244" s="106">
        <v>6.9444444444444447E-4</v>
      </c>
      <c r="Q244" s="105">
        <v>2</v>
      </c>
      <c r="R244" s="10" t="str">
        <f>IFERROR(_xlfn.XLOOKUP(F244, BS_ATIVIDADE[ATIVIDADE],BS_ATIVIDADE[UNIDADE] ), "*")</f>
        <v>Nº DE SOLDA</v>
      </c>
      <c r="S244" s="128" t="str" cm="1">
        <f t="array" ref="S2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4" s="128" t="str" cm="1">
        <f t="array" ref="T2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44" s="11" t="str" cm="1">
        <f t="array" ref="U2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44" s="105" t="s">
        <v>768</v>
      </c>
      <c r="W244" s="151" t="s">
        <v>700</v>
      </c>
      <c r="X244" s="104" t="s">
        <v>416</v>
      </c>
      <c r="Y244" s="129" t="s">
        <v>415</v>
      </c>
      <c r="Z244" s="104"/>
      <c r="AA244" s="105" t="s">
        <v>679</v>
      </c>
      <c r="AB244" s="103"/>
      <c r="AC244" s="152"/>
      <c r="AD244" s="107"/>
      <c r="AE244" s="105"/>
      <c r="AF244" s="105"/>
      <c r="AG244" s="105"/>
      <c r="AH244" s="15"/>
      <c r="AI244" s="126" t="str">
        <f>IF(BS_CONTROLE[[#This Row],[Atividade]]=0, "-", BS_CONTROLE[[#This Row],[Atividade]])</f>
        <v>MODERNIZAÇÃO - SOLDA</v>
      </c>
      <c r="AJ244" s="9" t="str">
        <f>IF(BS_CONTROLE[[#This Row],[Atividade]]=0, "-", BS_CONTROLE[[#This Row],[Atividade]])</f>
        <v>MODERNIZAÇÃO - SOLDA</v>
      </c>
      <c r="AK244" s="31" t="str">
        <f>BS_CONTROLE[[#This Row],[Local - Partida]]</f>
        <v>-</v>
      </c>
      <c r="AL244" s="31" t="str">
        <f>BS_CONTROLE[[#This Row],[Local - Encerramento]]</f>
        <v>-</v>
      </c>
      <c r="AM244" s="105" t="str">
        <f>IF(BS_CONTROLE[[#This Row],[Entre - Estações]]=0, "-", BS_CONTROLE[[#This Row],[Entre - Estações]])</f>
        <v>ZRB-ZEV</v>
      </c>
      <c r="AN244" s="105">
        <f>IF(BS_CONTROLE[[#This Row],[SB]]=0, "-", BS_CONTROLE[[#This Row],[SB]])</f>
        <v>1571561</v>
      </c>
      <c r="AO244" s="105">
        <f>IF(BS_CONTROLE[[#This Row],[SUB]]=0, "-", BS_CONTROLE[[#This Row],[SUB]])</f>
        <v>48</v>
      </c>
      <c r="AP244" s="105">
        <f>BS_CONTROLE[[#This Row],[KM - Inicio]]</f>
        <v>156.93</v>
      </c>
      <c r="AQ244" s="105">
        <f>BS_CONTROLE[[#This Row],[KM - Inicio]]</f>
        <v>156.93</v>
      </c>
      <c r="AR244" s="108">
        <v>0</v>
      </c>
      <c r="AS244" s="108">
        <v>0</v>
      </c>
      <c r="AT244" s="108">
        <v>0</v>
      </c>
      <c r="AU244" s="136"/>
      <c r="AV244" s="136"/>
      <c r="AW244" s="14"/>
      <c r="AX244" s="14"/>
      <c r="AY244" s="162">
        <f t="shared" si="20"/>
        <v>0</v>
      </c>
      <c r="AZ244" s="153"/>
      <c r="BA244" s="109">
        <v>0</v>
      </c>
      <c r="BB244" s="10" t="str">
        <f>IFERROR(_xlfn.XLOOKUP(AI244, BS_ATIVIDADE[ATIVIDADE],BS_ATIVIDADE[UNIDADE] ), "*")</f>
        <v>Nº DE SOLDA</v>
      </c>
      <c r="BC244" s="13" t="str" cm="1">
        <f t="array" ref="BC2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4" s="13" t="str" cm="1">
        <f t="array" ref="BD2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44" s="11" t="str" cm="1">
        <f t="array" ref="BE2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44" s="150"/>
      <c r="BG244" s="16"/>
      <c r="BH244" s="17">
        <v>0</v>
      </c>
      <c r="BI244" s="17"/>
      <c r="BJ244" s="17" t="s">
        <v>824</v>
      </c>
      <c r="BK244" s="18" t="s">
        <v>824</v>
      </c>
      <c r="BL244" s="16"/>
      <c r="BM244" s="130" t="s">
        <v>440</v>
      </c>
      <c r="BN244" s="130" t="s">
        <v>460</v>
      </c>
      <c r="BO244" s="130" t="s">
        <v>568</v>
      </c>
      <c r="BP244" s="18" t="s">
        <v>824</v>
      </c>
      <c r="BQ244" s="12" t="str">
        <f t="shared" si="22"/>
        <v>Produção e Intervalo</v>
      </c>
      <c r="BR244" s="19">
        <f t="shared" si="23"/>
        <v>0</v>
      </c>
      <c r="BS244" s="19">
        <f t="shared" si="24"/>
        <v>0</v>
      </c>
      <c r="BT244" s="188" t="str">
        <f t="shared" si="25"/>
        <v>CCOCirculaçãoIntervaloContrato</v>
      </c>
    </row>
    <row r="245" spans="1:72" hidden="1">
      <c r="A245" s="47" t="str">
        <f t="shared" si="21"/>
        <v/>
      </c>
      <c r="B245" s="102"/>
      <c r="C245" s="135" t="str">
        <f>IF(BS_CONTROLE[[#This Row],[DATA]]="","",WEEKNUM(BS_CONTROLE[[#This Row],[DATA]]))</f>
        <v/>
      </c>
      <c r="D245" s="104"/>
      <c r="E245" s="157">
        <v>239</v>
      </c>
      <c r="F245" s="126"/>
      <c r="G245" s="142" t="str">
        <f>IF(D245="","*",VLOOKUP(F245,BS_ATIVIDADE[],3,FALSE))</f>
        <v>*</v>
      </c>
      <c r="H245" s="106"/>
      <c r="I245" s="106"/>
      <c r="J245" s="105"/>
      <c r="K245" s="105"/>
      <c r="L245" s="105"/>
      <c r="M245" s="127" t="str" cm="1">
        <f t="array" ref="M2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5" s="127" t="str" cm="1">
        <f t="array" ref="N2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5" s="106"/>
      <c r="P245" s="106"/>
      <c r="Q245" s="105"/>
      <c r="R245" s="10" t="str">
        <f>IFERROR(_xlfn.XLOOKUP(F245, BS_ATIVIDADE[ATIVIDADE],BS_ATIVIDADE[UNIDADE] ), "*")</f>
        <v>*</v>
      </c>
      <c r="S245" s="128" t="str" cm="1">
        <f t="array" ref="S2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5" s="128" t="str" cm="1">
        <f t="array" ref="T2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5" s="11" t="str" cm="1">
        <f t="array" ref="U2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45" s="105"/>
      <c r="W245" s="151"/>
      <c r="X245" s="104"/>
      <c r="Y245" s="129"/>
      <c r="Z245" s="104"/>
      <c r="AA245" s="105"/>
      <c r="AB245" s="103"/>
      <c r="AC245" s="152"/>
      <c r="AD245" s="107"/>
      <c r="AE245" s="105"/>
      <c r="AF245" s="105"/>
      <c r="AG245" s="105"/>
      <c r="AH245" s="15"/>
      <c r="AI245" s="126" t="str">
        <f>IF(BS_CONTROLE[[#This Row],[Atividade]]=0, "-", BS_CONTROLE[[#This Row],[Atividade]])</f>
        <v>-</v>
      </c>
      <c r="AJ245" s="9" t="str">
        <f>IF(BS_CONTROLE[[#This Row],[Atividade]]=0, "-", BS_CONTROLE[[#This Row],[Atividade]])</f>
        <v>-</v>
      </c>
      <c r="AK245" s="31">
        <f>BS_CONTROLE[[#This Row],[Local - Partida]]</f>
        <v>0</v>
      </c>
      <c r="AL245" s="31">
        <f>BS_CONTROLE[[#This Row],[Local - Encerramento]]</f>
        <v>0</v>
      </c>
      <c r="AM245" s="105" t="str">
        <f>IF(BS_CONTROLE[[#This Row],[Entre - Estações]]=0, "-", BS_CONTROLE[[#This Row],[Entre - Estações]])</f>
        <v>-</v>
      </c>
      <c r="AN245" s="105" t="str">
        <f>IF(BS_CONTROLE[[#This Row],[SB]]=0, "-", BS_CONTROLE[[#This Row],[SB]])</f>
        <v>-</v>
      </c>
      <c r="AO245" s="105" t="str">
        <f>IF(BS_CONTROLE[[#This Row],[SUB]]=0, "-", BS_CONTROLE[[#This Row],[SUB]])</f>
        <v>-</v>
      </c>
      <c r="AP245" s="105">
        <f>BS_CONTROLE[[#This Row],[KM - Inicio]]</f>
        <v>0</v>
      </c>
      <c r="AQ245" s="105">
        <f>BS_CONTROLE[[#This Row],[KM - Inicio]]</f>
        <v>0</v>
      </c>
      <c r="AR245" s="108"/>
      <c r="AS245" s="108"/>
      <c r="AT245" s="108"/>
      <c r="AU245" s="136"/>
      <c r="AV245" s="136"/>
      <c r="AW245" s="14"/>
      <c r="AX245" s="14"/>
      <c r="AY245" s="162" t="str">
        <f t="shared" si="20"/>
        <v>*</v>
      </c>
      <c r="AZ245" s="153"/>
      <c r="BA245" s="109"/>
      <c r="BB245" s="10" t="str">
        <f>IFERROR(_xlfn.XLOOKUP(AI245, BS_ATIVIDADE[ATIVIDADE],BS_ATIVIDADE[UNIDADE] ), "*")</f>
        <v>*</v>
      </c>
      <c r="BC245" s="13" t="str" cm="1">
        <f t="array" ref="BC2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45" s="13" t="str" cm="1">
        <f t="array" ref="BD2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45" s="11" t="str" cm="1">
        <f t="array" ref="BE2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45" s="150"/>
      <c r="BG245" s="16"/>
      <c r="BH245" s="17"/>
      <c r="BI245" s="17"/>
      <c r="BJ245" s="17"/>
      <c r="BK245" s="18"/>
      <c r="BL245" s="16"/>
      <c r="BM245" s="130"/>
      <c r="BN245" s="130"/>
      <c r="BO245" s="130"/>
      <c r="BP245" s="18"/>
      <c r="BQ245" s="12" t="str">
        <f t="shared" si="22"/>
        <v>Aderente</v>
      </c>
      <c r="BR245" s="19" t="str">
        <f t="shared" si="23"/>
        <v>*</v>
      </c>
      <c r="BS245" s="19" t="str">
        <f t="shared" si="24"/>
        <v>*</v>
      </c>
      <c r="BT245" s="188" t="str">
        <f t="shared" si="25"/>
        <v/>
      </c>
    </row>
    <row r="246" spans="1:72" hidden="1">
      <c r="A246" s="47" t="str">
        <f t="shared" si="21"/>
        <v>MODERNIZAÇÃO SERRA46063</v>
      </c>
      <c r="B246" s="102">
        <v>46063</v>
      </c>
      <c r="C246" s="135">
        <f>IF(BS_CONTROLE[[#This Row],[DATA]]="","",WEEKNUM(BS_CONTROLE[[#This Row],[DATA]]))</f>
        <v>7</v>
      </c>
      <c r="D246" s="104" t="s">
        <v>819</v>
      </c>
      <c r="E246" s="157">
        <v>61</v>
      </c>
      <c r="F246" s="126" t="s">
        <v>820</v>
      </c>
      <c r="G246" s="142" t="str">
        <f>IF(D246="","*",VLOOKUP(F246,BS_ATIVIDADE[],3,FALSE))</f>
        <v>OUTROS</v>
      </c>
      <c r="H246" s="106" t="s">
        <v>679</v>
      </c>
      <c r="I246" s="106" t="s">
        <v>679</v>
      </c>
      <c r="J246" s="105">
        <v>92</v>
      </c>
      <c r="K246" s="105">
        <v>75.2</v>
      </c>
      <c r="L246" s="105">
        <v>81.8</v>
      </c>
      <c r="M246" s="127" t="str" cm="1">
        <f t="array" ref="M2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246" s="127" t="s">
        <v>821</v>
      </c>
      <c r="O246" s="106">
        <v>0.33333333333333331</v>
      </c>
      <c r="P246" s="106">
        <v>0.33333333333333331</v>
      </c>
      <c r="Q246" s="105">
        <v>1</v>
      </c>
      <c r="R246" s="10" t="str">
        <f>IFERROR(_xlfn.XLOOKUP(F246, BS_ATIVIDADE[ATIVIDADE],BS_ATIVIDADE[UNIDADE] ), "*")</f>
        <v>BINÁRIO</v>
      </c>
      <c r="S246" s="128" t="str" cm="1">
        <f t="array" ref="S2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6" s="128" t="str" cm="1">
        <f t="array" ref="T2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46" s="11" t="str" cm="1">
        <f t="array" ref="U2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46" s="105" t="s">
        <v>822</v>
      </c>
      <c r="W246" s="151" t="s">
        <v>1092</v>
      </c>
      <c r="X246" s="104" t="s">
        <v>416</v>
      </c>
      <c r="Y246" s="129" t="s">
        <v>415</v>
      </c>
      <c r="Z246" s="104"/>
      <c r="AA246" s="105"/>
      <c r="AB246" s="103"/>
      <c r="AC246" s="152"/>
      <c r="AD246" s="107"/>
      <c r="AE246" s="105"/>
      <c r="AF246" s="105"/>
      <c r="AG246" s="105"/>
      <c r="AH246" s="15"/>
      <c r="AI246" s="126" t="str">
        <f>IF(BS_CONTROLE[[#This Row],[Atividade]]=0, "-", BS_CONTROLE[[#This Row],[Atividade]])</f>
        <v>BLOCO</v>
      </c>
      <c r="AJ246" s="9" t="str">
        <f>IF(BS_CONTROLE[[#This Row],[Atividade]]=0, "-", BS_CONTROLE[[#This Row],[Atividade]])</f>
        <v>BLOCO</v>
      </c>
      <c r="AK246" s="31" t="str">
        <f>BS_CONTROLE[[#This Row],[Local - Partida]]</f>
        <v>-</v>
      </c>
      <c r="AL246" s="31" t="str">
        <f>BS_CONTROLE[[#This Row],[Local - Encerramento]]</f>
        <v>-</v>
      </c>
      <c r="AM246" s="105" t="str">
        <f>IF(BS_CONTROLE[[#This Row],[Entre - Estações]]=0, "-", BS_CONTROLE[[#This Row],[Entre - Estações]])</f>
        <v>ZEZ-ZXW</v>
      </c>
      <c r="AN246" s="105" t="str">
        <f>IF(BS_CONTROLE[[#This Row],[SB]]=0, "-", BS_CONTROLE[[#This Row],[SB]])</f>
        <v>K79ZEZ2/ZXWK792</v>
      </c>
      <c r="AO246" s="105">
        <f>IF(BS_CONTROLE[[#This Row],[SUB]]=0, "-", BS_CONTROLE[[#This Row],[SUB]])</f>
        <v>92</v>
      </c>
      <c r="AP246" s="105">
        <f>BS_CONTROLE[[#This Row],[KM - Inicio]]</f>
        <v>75.2</v>
      </c>
      <c r="AQ246" s="105">
        <f>BS_CONTROLE[[#This Row],[KM - Inicio]]</f>
        <v>75.2</v>
      </c>
      <c r="AR246" s="108">
        <v>0</v>
      </c>
      <c r="AS246" s="108">
        <v>0</v>
      </c>
      <c r="AT246" s="108">
        <v>0</v>
      </c>
      <c r="AU246" s="136"/>
      <c r="AV246" s="136"/>
      <c r="AW246" s="14"/>
      <c r="AX246" s="14"/>
      <c r="AY246" s="162">
        <f t="shared" si="20"/>
        <v>0</v>
      </c>
      <c r="AZ246" s="153"/>
      <c r="BA246" s="109">
        <v>0</v>
      </c>
      <c r="BB246" s="10" t="str">
        <f>IFERROR(_xlfn.XLOOKUP(AI246, BS_ATIVIDADE[ATIVIDADE],BS_ATIVIDADE[UNIDADE] ), "*")</f>
        <v>BINÁRIO</v>
      </c>
      <c r="BC246" s="13" t="str" cm="1">
        <f t="array" ref="BC2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6" s="13" t="str" cm="1">
        <f t="array" ref="BD2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46" s="11" t="str" cm="1">
        <f t="array" ref="BE2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46" s="150"/>
      <c r="BG246" s="16"/>
      <c r="BH246" s="17">
        <v>0</v>
      </c>
      <c r="BI246" s="17"/>
      <c r="BJ246" s="17" t="s">
        <v>824</v>
      </c>
      <c r="BK246" s="18" t="s">
        <v>824</v>
      </c>
      <c r="BL246" s="16"/>
      <c r="BM246" s="130" t="s">
        <v>440</v>
      </c>
      <c r="BN246" s="130" t="s">
        <v>460</v>
      </c>
      <c r="BO246" s="130" t="s">
        <v>568</v>
      </c>
      <c r="BP246" s="18" t="s">
        <v>824</v>
      </c>
      <c r="BQ246" s="12" t="str">
        <f t="shared" si="22"/>
        <v>Produção e Intervalo</v>
      </c>
      <c r="BR246" s="19">
        <f t="shared" si="23"/>
        <v>0</v>
      </c>
      <c r="BS246" s="19">
        <f t="shared" si="24"/>
        <v>0</v>
      </c>
      <c r="BT246" s="188" t="str">
        <f t="shared" si="25"/>
        <v>CCOCirculaçãoIntervaloContrato</v>
      </c>
    </row>
    <row r="247" spans="1:72" hidden="1">
      <c r="A247" s="47" t="str">
        <f t="shared" si="21"/>
        <v>W6146063</v>
      </c>
      <c r="B247" s="102">
        <v>46063</v>
      </c>
      <c r="C247" s="135">
        <f>IF(BS_CONTROLE[[#This Row],[DATA]]="","",WEEKNUM(BS_CONTROLE[[#This Row],[DATA]]))</f>
        <v>7</v>
      </c>
      <c r="D247" s="104" t="s">
        <v>772</v>
      </c>
      <c r="E247" s="157">
        <v>61</v>
      </c>
      <c r="F247" s="126" t="s">
        <v>1093</v>
      </c>
      <c r="G247" s="142" t="str">
        <f>IF(D247="","*",VLOOKUP(F247,BS_ATIVIDADE[],3,FALSE))</f>
        <v>MODERNIZAÇÃO</v>
      </c>
      <c r="H247" s="106" t="s">
        <v>1094</v>
      </c>
      <c r="I247" s="106" t="s">
        <v>1094</v>
      </c>
      <c r="J247" s="105">
        <v>92</v>
      </c>
      <c r="K247" s="105">
        <v>75.2</v>
      </c>
      <c r="L247" s="105">
        <v>81.8</v>
      </c>
      <c r="M247" s="127" t="str" cm="1">
        <f t="array" ref="M2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247" s="127" t="s">
        <v>821</v>
      </c>
      <c r="O247" s="106">
        <v>0.3125</v>
      </c>
      <c r="P247" s="106">
        <v>6.9444444444444447E-4</v>
      </c>
      <c r="Q247" s="105">
        <v>1</v>
      </c>
      <c r="R247" s="10" t="str">
        <f>IFERROR(_xlfn.XLOOKUP(F247, BS_ATIVIDADE[ATIVIDADE],BS_ATIVIDADE[UNIDADE] ), "*")</f>
        <v>VAGÕES</v>
      </c>
      <c r="S247" s="128" t="str" cm="1">
        <f t="array" ref="S2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7" s="128" t="str" cm="1">
        <f t="array" ref="T2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47" s="11" t="str" cm="1">
        <f t="array" ref="U2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47" s="105" t="s">
        <v>822</v>
      </c>
      <c r="W247" s="151" t="s">
        <v>1095</v>
      </c>
      <c r="X247" s="104" t="s">
        <v>416</v>
      </c>
      <c r="Y247" s="129" t="s">
        <v>415</v>
      </c>
      <c r="Z247" s="104"/>
      <c r="AA247" s="105">
        <v>1</v>
      </c>
      <c r="AB247" s="103" t="s">
        <v>412</v>
      </c>
      <c r="AC247" s="152"/>
      <c r="AD247" s="107">
        <v>0.29166666666666669</v>
      </c>
      <c r="AE247" s="105">
        <v>7663</v>
      </c>
      <c r="AF247" s="105" t="s">
        <v>679</v>
      </c>
      <c r="AG247" s="105"/>
      <c r="AH247" s="15"/>
      <c r="AI247" s="126" t="s">
        <v>678</v>
      </c>
      <c r="AJ247" s="9" t="str">
        <f>IF(BS_CONTROLE[[#This Row],[Atividade]]=0, "-", BS_CONTROLE[[#This Row],[Atividade]])</f>
        <v>MODERNIZAÇÃO - PEDRA - DESCARGA</v>
      </c>
      <c r="AK247" s="31" t="str">
        <f>BS_CONTROLE[[#This Row],[Local - Partida]]</f>
        <v>K67ZEV-1</v>
      </c>
      <c r="AL247" s="31" t="str">
        <f>BS_CONTROLE[[#This Row],[Local - Encerramento]]</f>
        <v>K67ZEV-1</v>
      </c>
      <c r="AM247" s="105" t="str">
        <f>IF(BS_CONTROLE[[#This Row],[Entre - Estações]]=0, "-", BS_CONTROLE[[#This Row],[Entre - Estações]])</f>
        <v>ZEZ-ZXW</v>
      </c>
      <c r="AN247" s="105" t="str">
        <f>IF(BS_CONTROLE[[#This Row],[SB]]=0, "-", BS_CONTROLE[[#This Row],[SB]])</f>
        <v>K79ZEZ2/ZXWK792</v>
      </c>
      <c r="AO247" s="105">
        <f>IF(BS_CONTROLE[[#This Row],[SUB]]=0, "-", BS_CONTROLE[[#This Row],[SUB]])</f>
        <v>92</v>
      </c>
      <c r="AP247" s="105">
        <f>BS_CONTROLE[[#This Row],[KM - Inicio]]</f>
        <v>75.2</v>
      </c>
      <c r="AQ247" s="105">
        <f>BS_CONTROLE[[#This Row],[KM - Inicio]]</f>
        <v>75.2</v>
      </c>
      <c r="AR247" s="108">
        <v>0.33402777777777776</v>
      </c>
      <c r="AS247" s="108">
        <v>0</v>
      </c>
      <c r="AT247" s="108">
        <v>6.9444444444444447E-4</v>
      </c>
      <c r="AU247" s="136"/>
      <c r="AV247" s="136"/>
      <c r="AW247" s="14"/>
      <c r="AX247" s="14"/>
      <c r="AY247" s="162">
        <f t="shared" si="20"/>
        <v>6.9444444444444447E-4</v>
      </c>
      <c r="AZ247" s="153"/>
      <c r="BA247" s="109">
        <v>1</v>
      </c>
      <c r="BB247" s="10" t="str">
        <f>IFERROR(_xlfn.XLOOKUP(AI247, BS_ATIVIDADE[ATIVIDADE],BS_ATIVIDADE[UNIDADE] ), "*")</f>
        <v>BINÁRIO</v>
      </c>
      <c r="BC247" s="13" t="str" cm="1">
        <f t="array" ref="BC2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7" s="13" t="str" cm="1">
        <f t="array" ref="BD2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47" s="11" t="str" cm="1">
        <f t="array" ref="BE2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47" s="150"/>
      <c r="BG247" s="16"/>
      <c r="BH247" s="17">
        <v>2</v>
      </c>
      <c r="BI247" s="17"/>
      <c r="BJ247" s="17" t="s">
        <v>1096</v>
      </c>
      <c r="BK247" s="18" t="s">
        <v>1096</v>
      </c>
      <c r="BL247" s="16"/>
      <c r="BM247" s="130" t="s">
        <v>440</v>
      </c>
      <c r="BN247" s="130" t="s">
        <v>460</v>
      </c>
      <c r="BO247" s="130" t="s">
        <v>568</v>
      </c>
      <c r="BP247" s="18" t="s">
        <v>1097</v>
      </c>
      <c r="BQ247" s="12" t="str">
        <f t="shared" si="22"/>
        <v>Aderente</v>
      </c>
      <c r="BR247" s="19">
        <f t="shared" si="23"/>
        <v>1</v>
      </c>
      <c r="BS247" s="19">
        <f t="shared" si="24"/>
        <v>1</v>
      </c>
      <c r="BT247" s="188" t="str">
        <f t="shared" si="25"/>
        <v>CCOCirculaçãoIntervaloContrato</v>
      </c>
    </row>
    <row r="248" spans="1:72" hidden="1">
      <c r="A248" s="47" t="str">
        <f t="shared" si="21"/>
        <v>V8546063</v>
      </c>
      <c r="B248" s="102">
        <v>46063</v>
      </c>
      <c r="C248" s="135">
        <f>IF(BS_CONTROLE[[#This Row],[DATA]]="","",WEEKNUM(BS_CONTROLE[[#This Row],[DATA]]))</f>
        <v>7</v>
      </c>
      <c r="D248" s="104" t="s">
        <v>690</v>
      </c>
      <c r="E248" s="157">
        <v>242</v>
      </c>
      <c r="F248" s="126" t="s">
        <v>687</v>
      </c>
      <c r="G248" s="142" t="str">
        <f>IF(D248="","*",VLOOKUP(F248,BS_ATIVIDADE[],3,FALSE))</f>
        <v>MECANIZAÇÃO - SOCADORA</v>
      </c>
      <c r="H248" s="106" t="s">
        <v>1094</v>
      </c>
      <c r="I248" s="106" t="s">
        <v>1094</v>
      </c>
      <c r="J248" s="105">
        <v>92</v>
      </c>
      <c r="K248" s="105">
        <v>75.2</v>
      </c>
      <c r="L248" s="105">
        <v>81.8</v>
      </c>
      <c r="M248" s="127" t="str" cm="1">
        <f t="array" ref="M2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248" s="127" t="s">
        <v>821</v>
      </c>
      <c r="O248" s="106">
        <v>0.3125</v>
      </c>
      <c r="P248" s="106">
        <v>6.9444444444444447E-4</v>
      </c>
      <c r="Q248" s="105">
        <v>200</v>
      </c>
      <c r="R248" s="10" t="str">
        <f>IFERROR(_xlfn.XLOOKUP(F248, BS_ATIVIDADE[ATIVIDADE],BS_ATIVIDADE[UNIDADE] ), "*")</f>
        <v>M</v>
      </c>
      <c r="S248" s="128" t="str" cm="1">
        <f t="array" ref="S2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48" s="128" t="str" cm="1">
        <f t="array" ref="T2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48" s="11" t="str" cm="1">
        <f t="array" ref="U2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48" s="105" t="s">
        <v>822</v>
      </c>
      <c r="W248" s="151" t="s">
        <v>688</v>
      </c>
      <c r="X248" s="104" t="s">
        <v>416</v>
      </c>
      <c r="Y248" s="129" t="s">
        <v>415</v>
      </c>
      <c r="Z248" s="104"/>
      <c r="AA248" s="105">
        <v>1</v>
      </c>
      <c r="AB248" s="103" t="s">
        <v>412</v>
      </c>
      <c r="AC248" s="152"/>
      <c r="AD248" s="107">
        <v>0.29166666666666669</v>
      </c>
      <c r="AE248" s="105">
        <v>6235</v>
      </c>
      <c r="AF248" s="105"/>
      <c r="AG248" s="105"/>
      <c r="AH248" s="15"/>
      <c r="AI248" s="126" t="str">
        <f>IF(BS_CONTROLE[[#This Row],[Atividade]]=0, "-", BS_CONTROLE[[#This Row],[Atividade]])</f>
        <v>MECANIZAÇÃO - SOCADORA</v>
      </c>
      <c r="AJ248" s="9" t="str">
        <f>IF(BS_CONTROLE[[#This Row],[Atividade]]=0, "-", BS_CONTROLE[[#This Row],[Atividade]])</f>
        <v>MECANIZAÇÃO - SOCADORA</v>
      </c>
      <c r="AK248" s="31" t="str">
        <f>BS_CONTROLE[[#This Row],[Local - Partida]]</f>
        <v>K67ZEV-1</v>
      </c>
      <c r="AL248" s="31" t="str">
        <f>BS_CONTROLE[[#This Row],[Local - Encerramento]]</f>
        <v>K67ZEV-1</v>
      </c>
      <c r="AM248" s="105" t="str">
        <f>IF(BS_CONTROLE[[#This Row],[Entre - Estações]]=0, "-", BS_CONTROLE[[#This Row],[Entre - Estações]])</f>
        <v>ZEZ-ZXW</v>
      </c>
      <c r="AN248" s="105" t="str">
        <f>IF(BS_CONTROLE[[#This Row],[SB]]=0, "-", BS_CONTROLE[[#This Row],[SB]])</f>
        <v>K79ZEZ2/ZXWK792</v>
      </c>
      <c r="AO248" s="105">
        <f>IF(BS_CONTROLE[[#This Row],[SUB]]=0, "-", BS_CONTROLE[[#This Row],[SUB]])</f>
        <v>92</v>
      </c>
      <c r="AP248" s="105">
        <f>BS_CONTROLE[[#This Row],[KM - Inicio]]</f>
        <v>75.2</v>
      </c>
      <c r="AQ248" s="105">
        <f>BS_CONTROLE[[#This Row],[KM - Inicio]]</f>
        <v>75.2</v>
      </c>
      <c r="AR248" s="108">
        <v>0</v>
      </c>
      <c r="AS248" s="108">
        <v>0</v>
      </c>
      <c r="AT248" s="108">
        <v>0</v>
      </c>
      <c r="AU248" s="136"/>
      <c r="AV248" s="136"/>
      <c r="AW248" s="14"/>
      <c r="AX248" s="14"/>
      <c r="AY248" s="162">
        <f t="shared" si="20"/>
        <v>0</v>
      </c>
      <c r="AZ248" s="153"/>
      <c r="BA248" s="109">
        <v>0</v>
      </c>
      <c r="BB248" s="10" t="str">
        <f>IFERROR(_xlfn.XLOOKUP(AI248, BS_ATIVIDADE[ATIVIDADE],BS_ATIVIDADE[UNIDADE] ), "*")</f>
        <v>M</v>
      </c>
      <c r="BC248" s="13" t="str" cm="1">
        <f t="array" ref="BC2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48" s="13" t="str" cm="1">
        <f t="array" ref="BD2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48" s="11" t="str" cm="1">
        <f t="array" ref="BE2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48" s="150"/>
      <c r="BG248" s="16"/>
      <c r="BH248" s="17">
        <v>0</v>
      </c>
      <c r="BI248" s="17"/>
      <c r="BJ248" s="17" t="s">
        <v>824</v>
      </c>
      <c r="BK248" s="18" t="s">
        <v>824</v>
      </c>
      <c r="BL248" s="16"/>
      <c r="BM248" s="130" t="s">
        <v>440</v>
      </c>
      <c r="BN248" s="130" t="s">
        <v>460</v>
      </c>
      <c r="BO248" s="130" t="s">
        <v>568</v>
      </c>
      <c r="BP248" s="18" t="s">
        <v>824</v>
      </c>
      <c r="BQ248" s="12" t="str">
        <f t="shared" si="22"/>
        <v>Produção e Intervalo</v>
      </c>
      <c r="BR248" s="19">
        <f t="shared" si="23"/>
        <v>0</v>
      </c>
      <c r="BS248" s="19">
        <f t="shared" si="24"/>
        <v>0</v>
      </c>
      <c r="BT248" s="188" t="str">
        <f t="shared" si="25"/>
        <v>CCOCirculaçãoIntervaloContrato</v>
      </c>
    </row>
    <row r="249" spans="1:72" hidden="1">
      <c r="A249" s="47" t="str">
        <f t="shared" si="21"/>
        <v/>
      </c>
      <c r="B249" s="102"/>
      <c r="C249" s="135" t="str">
        <f>IF(BS_CONTROLE[[#This Row],[DATA]]="","",WEEKNUM(BS_CONTROLE[[#This Row],[DATA]]))</f>
        <v/>
      </c>
      <c r="D249" s="104"/>
      <c r="E249" s="157">
        <v>243</v>
      </c>
      <c r="F249" s="126"/>
      <c r="G249" s="142" t="str">
        <f>IF(D249="","*",VLOOKUP(F249,BS_ATIVIDADE[],3,FALSE))</f>
        <v>*</v>
      </c>
      <c r="H249" s="106"/>
      <c r="I249" s="106"/>
      <c r="J249" s="105"/>
      <c r="K249" s="105"/>
      <c r="L249" s="105"/>
      <c r="M249" s="127" t="str" cm="1">
        <f t="array" ref="M2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9" s="127" t="str" cm="1">
        <f t="array" ref="N2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9" s="106"/>
      <c r="P249" s="106"/>
      <c r="Q249" s="105"/>
      <c r="R249" s="10" t="str">
        <f>IFERROR(_xlfn.XLOOKUP(F249, BS_ATIVIDADE[ATIVIDADE],BS_ATIVIDADE[UNIDADE] ), "*")</f>
        <v>*</v>
      </c>
      <c r="S249" s="128" t="str" cm="1">
        <f t="array" ref="S2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9" s="128" t="str" cm="1">
        <f t="array" ref="T2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9" s="11" t="str" cm="1">
        <f t="array" ref="U2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49" s="105"/>
      <c r="W249" s="151"/>
      <c r="X249" s="104"/>
      <c r="Y249" s="129"/>
      <c r="Z249" s="104"/>
      <c r="AA249" s="105"/>
      <c r="AB249" s="103"/>
      <c r="AC249" s="152"/>
      <c r="AD249" s="107"/>
      <c r="AE249" s="105"/>
      <c r="AF249" s="105"/>
      <c r="AG249" s="105"/>
      <c r="AH249" s="15"/>
      <c r="AI249" s="126" t="str">
        <f>IF(BS_CONTROLE[[#This Row],[Atividade]]=0, "-", BS_CONTROLE[[#This Row],[Atividade]])</f>
        <v>-</v>
      </c>
      <c r="AJ249" s="9" t="str">
        <f>IF(BS_CONTROLE[[#This Row],[Atividade]]=0, "-", BS_CONTROLE[[#This Row],[Atividade]])</f>
        <v>-</v>
      </c>
      <c r="AK249" s="31">
        <f>BS_CONTROLE[[#This Row],[Local - Partida]]</f>
        <v>0</v>
      </c>
      <c r="AL249" s="31">
        <f>BS_CONTROLE[[#This Row],[Local - Encerramento]]</f>
        <v>0</v>
      </c>
      <c r="AM249" s="105" t="str">
        <f>IF(BS_CONTROLE[[#This Row],[Entre - Estações]]=0, "-", BS_CONTROLE[[#This Row],[Entre - Estações]])</f>
        <v>-</v>
      </c>
      <c r="AN249" s="105" t="str">
        <f>IF(BS_CONTROLE[[#This Row],[SB]]=0, "-", BS_CONTROLE[[#This Row],[SB]])</f>
        <v>-</v>
      </c>
      <c r="AO249" s="105" t="str">
        <f>IF(BS_CONTROLE[[#This Row],[SUB]]=0, "-", BS_CONTROLE[[#This Row],[SUB]])</f>
        <v>-</v>
      </c>
      <c r="AP249" s="105">
        <f>BS_CONTROLE[[#This Row],[KM - Inicio]]</f>
        <v>0</v>
      </c>
      <c r="AQ249" s="105">
        <f>BS_CONTROLE[[#This Row],[KM - Inicio]]</f>
        <v>0</v>
      </c>
      <c r="AR249" s="108"/>
      <c r="AS249" s="108"/>
      <c r="AT249" s="108"/>
      <c r="AU249" s="136"/>
      <c r="AV249" s="136"/>
      <c r="AW249" s="14"/>
      <c r="AX249" s="14"/>
      <c r="AY249" s="162" t="str">
        <f t="shared" si="20"/>
        <v>*</v>
      </c>
      <c r="AZ249" s="153"/>
      <c r="BA249" s="109"/>
      <c r="BB249" s="10" t="str">
        <f>IFERROR(_xlfn.XLOOKUP(AI249, BS_ATIVIDADE[ATIVIDADE],BS_ATIVIDADE[UNIDADE] ), "*")</f>
        <v>*</v>
      </c>
      <c r="BC249" s="13" t="str" cm="1">
        <f t="array" ref="BC2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49" s="13" t="str" cm="1">
        <f t="array" ref="BD2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49" s="11" t="str" cm="1">
        <f t="array" ref="BE2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49" s="150"/>
      <c r="BG249" s="16"/>
      <c r="BH249" s="17"/>
      <c r="BI249" s="17"/>
      <c r="BJ249" s="17"/>
      <c r="BK249" s="18"/>
      <c r="BL249" s="16"/>
      <c r="BM249" s="130"/>
      <c r="BN249" s="130"/>
      <c r="BO249" s="130"/>
      <c r="BP249" s="18"/>
      <c r="BQ249" s="12" t="str">
        <f t="shared" si="22"/>
        <v>Aderente</v>
      </c>
      <c r="BR249" s="19" t="str">
        <f t="shared" si="23"/>
        <v>*</v>
      </c>
      <c r="BS249" s="19" t="str">
        <f t="shared" si="24"/>
        <v>*</v>
      </c>
      <c r="BT249" s="188" t="str">
        <f t="shared" si="25"/>
        <v/>
      </c>
    </row>
    <row r="250" spans="1:72" hidden="1">
      <c r="A250" s="47" t="str">
        <f t="shared" si="21"/>
        <v>MODERNIZAÇÃO SERRA46063</v>
      </c>
      <c r="B250" s="102">
        <v>46063</v>
      </c>
      <c r="C250" s="135">
        <f>IF(BS_CONTROLE[[#This Row],[DATA]]="","",WEEKNUM(BS_CONTROLE[[#This Row],[DATA]]))</f>
        <v>7</v>
      </c>
      <c r="D250" s="104" t="s">
        <v>819</v>
      </c>
      <c r="E250" s="157">
        <v>61</v>
      </c>
      <c r="F250" s="126" t="s">
        <v>820</v>
      </c>
      <c r="G250" s="142" t="str">
        <f>IF(D250="","*",VLOOKUP(F250,BS_ATIVIDADE[],3,FALSE))</f>
        <v>OUTROS</v>
      </c>
      <c r="H250" s="106" t="s">
        <v>679</v>
      </c>
      <c r="I250" s="106" t="s">
        <v>679</v>
      </c>
      <c r="J250" s="105">
        <v>92</v>
      </c>
      <c r="K250" s="105">
        <v>102.48</v>
      </c>
      <c r="L250" s="105">
        <v>102.18</v>
      </c>
      <c r="M250" s="127" t="s">
        <v>331</v>
      </c>
      <c r="N250" s="127" t="s">
        <v>835</v>
      </c>
      <c r="O250" s="106">
        <v>0.33333333333333331</v>
      </c>
      <c r="P250" s="106">
        <v>0.22916666666666666</v>
      </c>
      <c r="Q250" s="105">
        <v>1</v>
      </c>
      <c r="R250" s="10" t="str">
        <f>IFERROR(_xlfn.XLOOKUP(F250, BS_ATIVIDADE[ATIVIDADE],BS_ATIVIDADE[UNIDADE] ), "*")</f>
        <v>BINÁRIO</v>
      </c>
      <c r="S250" s="128" t="str" cm="1">
        <f t="array" ref="S2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0" s="128" t="str" cm="1">
        <f t="array" ref="T2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50" s="11" t="str" cm="1">
        <f t="array" ref="U2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50" s="105" t="s">
        <v>822</v>
      </c>
      <c r="W250" s="151" t="s">
        <v>836</v>
      </c>
      <c r="X250" s="104" t="s">
        <v>416</v>
      </c>
      <c r="Y250" s="129" t="s">
        <v>415</v>
      </c>
      <c r="Z250" s="104"/>
      <c r="AA250" s="105" t="s">
        <v>679</v>
      </c>
      <c r="AB250" s="103"/>
      <c r="AC250" s="152"/>
      <c r="AD250" s="107"/>
      <c r="AE250" s="105"/>
      <c r="AF250" s="105"/>
      <c r="AG250" s="105"/>
      <c r="AH250" s="15"/>
      <c r="AI250" s="126" t="str">
        <f>IF(BS_CONTROLE[[#This Row],[Atividade]]=0, "-", BS_CONTROLE[[#This Row],[Atividade]])</f>
        <v>BLOCO</v>
      </c>
      <c r="AJ250" s="9" t="str">
        <f>IF(BS_CONTROLE[[#This Row],[Atividade]]=0, "-", BS_CONTROLE[[#This Row],[Atividade]])</f>
        <v>BLOCO</v>
      </c>
      <c r="AK250" s="31" t="str">
        <f>BS_CONTROLE[[#This Row],[Local - Partida]]</f>
        <v>-</v>
      </c>
      <c r="AL250" s="31" t="str">
        <f>BS_CONTROLE[[#This Row],[Local - Encerramento]]</f>
        <v>-</v>
      </c>
      <c r="AM250" s="105" t="str">
        <f>IF(BS_CONTROLE[[#This Row],[Entre - Estações]]=0, "-", BS_CONTROLE[[#This Row],[Entre - Estações]])</f>
        <v>ZGP-ZPT</v>
      </c>
      <c r="AN250" s="105" t="str">
        <f>IF(BS_CONTROLE[[#This Row],[SB]]=0, "-", BS_CONTROLE[[#This Row],[SB]])</f>
        <v>ZGP2/105ZGP2/ZPT1052</v>
      </c>
      <c r="AO250" s="105">
        <f>IF(BS_CONTROLE[[#This Row],[SUB]]=0, "-", BS_CONTROLE[[#This Row],[SUB]])</f>
        <v>92</v>
      </c>
      <c r="AP250" s="105">
        <f>BS_CONTROLE[[#This Row],[KM - Inicio]]</f>
        <v>102.48</v>
      </c>
      <c r="AQ250" s="105">
        <f>BS_CONTROLE[[#This Row],[KM - Inicio]]</f>
        <v>102.48</v>
      </c>
      <c r="AR250" s="108">
        <v>0</v>
      </c>
      <c r="AS250" s="108">
        <v>0</v>
      </c>
      <c r="AT250" s="108">
        <v>0</v>
      </c>
      <c r="AU250" s="136"/>
      <c r="AV250" s="136"/>
      <c r="AW250" s="14"/>
      <c r="AX250" s="14"/>
      <c r="AY250" s="162">
        <f t="shared" si="20"/>
        <v>0</v>
      </c>
      <c r="AZ250" s="153"/>
      <c r="BA250" s="109">
        <v>0</v>
      </c>
      <c r="BB250" s="10" t="str">
        <f>IFERROR(_xlfn.XLOOKUP(AI250, BS_ATIVIDADE[ATIVIDADE],BS_ATIVIDADE[UNIDADE] ), "*")</f>
        <v>BINÁRIO</v>
      </c>
      <c r="BC250" s="13" t="str" cm="1">
        <f t="array" ref="BC2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0" s="13" t="str" cm="1">
        <f t="array" ref="BD2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50" s="11" t="str" cm="1">
        <f t="array" ref="BE2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50" s="150"/>
      <c r="BG250" s="16"/>
      <c r="BH250" s="17">
        <v>0</v>
      </c>
      <c r="BI250" s="17"/>
      <c r="BJ250" s="17" t="s">
        <v>824</v>
      </c>
      <c r="BK250" s="18" t="s">
        <v>824</v>
      </c>
      <c r="BL250" s="16"/>
      <c r="BM250" s="130" t="s">
        <v>440</v>
      </c>
      <c r="BN250" s="130" t="s">
        <v>460</v>
      </c>
      <c r="BO250" s="130" t="s">
        <v>568</v>
      </c>
      <c r="BP250" s="18" t="s">
        <v>824</v>
      </c>
      <c r="BQ250" s="12" t="str">
        <f t="shared" si="22"/>
        <v>Produção e Intervalo</v>
      </c>
      <c r="BR250" s="19">
        <f t="shared" si="23"/>
        <v>0</v>
      </c>
      <c r="BS250" s="19">
        <f t="shared" si="24"/>
        <v>0</v>
      </c>
      <c r="BT250" s="188" t="str">
        <f t="shared" si="25"/>
        <v>CCOCirculaçãoIntervaloContrato</v>
      </c>
    </row>
    <row r="251" spans="1:72" hidden="1">
      <c r="A251" s="47" t="str">
        <f t="shared" si="21"/>
        <v>W6246063</v>
      </c>
      <c r="B251" s="102">
        <v>46063</v>
      </c>
      <c r="C251" s="135">
        <f>IF(BS_CONTROLE[[#This Row],[DATA]]="","",WEEKNUM(BS_CONTROLE[[#This Row],[DATA]]))</f>
        <v>7</v>
      </c>
      <c r="D251" s="104" t="s">
        <v>776</v>
      </c>
      <c r="E251" s="157">
        <v>66</v>
      </c>
      <c r="F251" s="126" t="s">
        <v>717</v>
      </c>
      <c r="G251" s="142" t="str">
        <f>IF(D251="","*",VLOOKUP(F251,BS_ATIVIDADE[],3,FALSE))</f>
        <v>OUTROS</v>
      </c>
      <c r="H251" s="106" t="s">
        <v>184</v>
      </c>
      <c r="I251" s="106" t="s">
        <v>777</v>
      </c>
      <c r="J251" s="105">
        <v>92</v>
      </c>
      <c r="K251" s="105">
        <v>102.1</v>
      </c>
      <c r="L251" s="105">
        <v>106</v>
      </c>
      <c r="M251" s="127" t="str" cm="1">
        <f t="array" ref="M2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</v>
      </c>
      <c r="N251" s="127" t="str" cm="1">
        <f t="array" ref="N2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ZGP2</v>
      </c>
      <c r="O251" s="106">
        <v>0.3125</v>
      </c>
      <c r="P251" s="106">
        <v>6.9444444444444447E-4</v>
      </c>
      <c r="Q251" s="105">
        <v>1</v>
      </c>
      <c r="R251" s="10" t="str">
        <f>IFERROR(_xlfn.XLOOKUP(F251, BS_ATIVIDADE[ATIVIDADE],BS_ATIVIDADE[UNIDADE] ), "*")</f>
        <v>Nº DE PEÇAS</v>
      </c>
      <c r="S251" s="128" t="str" cm="1">
        <f t="array" ref="S2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1" s="128" t="str" cm="1">
        <f t="array" ref="T2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51" s="11" t="str" cm="1">
        <f t="array" ref="U2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51" s="105" t="s">
        <v>822</v>
      </c>
      <c r="W251" s="151" t="s">
        <v>837</v>
      </c>
      <c r="X251" s="104" t="s">
        <v>416</v>
      </c>
      <c r="Y251" s="129" t="s">
        <v>415</v>
      </c>
      <c r="Z251" s="104"/>
      <c r="AA251" s="105">
        <v>1</v>
      </c>
      <c r="AB251" s="103" t="s">
        <v>412</v>
      </c>
      <c r="AC251" s="152"/>
      <c r="AD251" s="107">
        <v>0.29166666666666669</v>
      </c>
      <c r="AE251" s="105">
        <v>9038</v>
      </c>
      <c r="AF251" s="105"/>
      <c r="AG251" s="105"/>
      <c r="AH251" s="15"/>
      <c r="AI251" s="126" t="s">
        <v>678</v>
      </c>
      <c r="AJ251" s="9" t="str">
        <f>IF(BS_CONTROLE[[#This Row],[Atividade]]=0, "-", BS_CONTROLE[[#This Row],[Atividade]])</f>
        <v>RECOLHIMENTO DE DORMENTE</v>
      </c>
      <c r="AK251" s="31" t="str">
        <f>BS_CONTROLE[[#This Row],[Local - Partida]]</f>
        <v>ZPT1051</v>
      </c>
      <c r="AL251" s="31" t="str">
        <f>BS_CONTROLE[[#This Row],[Local - Encerramento]]</f>
        <v>ZPTZDR</v>
      </c>
      <c r="AM251" s="105" t="str">
        <f>IF(BS_CONTROLE[[#This Row],[Entre - Estações]]=0, "-", BS_CONTROLE[[#This Row],[Entre - Estações]])</f>
        <v>ZGP</v>
      </c>
      <c r="AN251" s="105" t="str">
        <f>IF(BS_CONTROLE[[#This Row],[SB]]=0, "-", BS_CONTROLE[[#This Row],[SB]])</f>
        <v>ZGP2</v>
      </c>
      <c r="AO251" s="105">
        <f>IF(BS_CONTROLE[[#This Row],[SUB]]=0, "-", BS_CONTROLE[[#This Row],[SUB]])</f>
        <v>92</v>
      </c>
      <c r="AP251" s="105">
        <f>BS_CONTROLE[[#This Row],[KM - Inicio]]</f>
        <v>102.1</v>
      </c>
      <c r="AQ251" s="105">
        <f>BS_CONTROLE[[#This Row],[KM - Inicio]]</f>
        <v>102.1</v>
      </c>
      <c r="AR251" s="108">
        <v>0.31527777777777777</v>
      </c>
      <c r="AS251" s="108">
        <v>0</v>
      </c>
      <c r="AT251" s="108">
        <v>6.9444444444444447E-4</v>
      </c>
      <c r="AU251" s="136"/>
      <c r="AV251" s="136"/>
      <c r="AW251" s="14"/>
      <c r="AX251" s="14"/>
      <c r="AY251" s="162">
        <f t="shared" si="20"/>
        <v>6.9444444444444447E-4</v>
      </c>
      <c r="AZ251" s="153"/>
      <c r="BA251" s="109">
        <v>1</v>
      </c>
      <c r="BB251" s="10" t="str">
        <f>IFERROR(_xlfn.XLOOKUP(AI251, BS_ATIVIDADE[ATIVIDADE],BS_ATIVIDADE[UNIDADE] ), "*")</f>
        <v>BINÁRIO</v>
      </c>
      <c r="BC251" s="13" t="str" cm="1">
        <f t="array" ref="BC2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1" s="13" t="str" cm="1">
        <f t="array" ref="BD2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51" s="11" t="str" cm="1">
        <f t="array" ref="BE2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51" s="150"/>
      <c r="BG251" s="16"/>
      <c r="BH251" s="17">
        <v>2</v>
      </c>
      <c r="BI251" s="17"/>
      <c r="BJ251" s="17" t="s">
        <v>824</v>
      </c>
      <c r="BK251" s="18" t="s">
        <v>1098</v>
      </c>
      <c r="BL251" s="16"/>
      <c r="BM251" s="130" t="s">
        <v>440</v>
      </c>
      <c r="BN251" s="130" t="s">
        <v>460</v>
      </c>
      <c r="BO251" s="130" t="s">
        <v>568</v>
      </c>
      <c r="BP251" s="18" t="s">
        <v>824</v>
      </c>
      <c r="BQ251" s="12" t="str">
        <f t="shared" si="22"/>
        <v>Aderente</v>
      </c>
      <c r="BR251" s="19">
        <f t="shared" si="23"/>
        <v>1</v>
      </c>
      <c r="BS251" s="19">
        <f t="shared" si="24"/>
        <v>1</v>
      </c>
      <c r="BT251" s="188" t="str">
        <f t="shared" si="25"/>
        <v>CCOCirculaçãoIntervaloContrato</v>
      </c>
    </row>
    <row r="252" spans="1:72" hidden="1">
      <c r="A252" s="47" t="str">
        <f t="shared" si="21"/>
        <v>DIEGO (TF-42)46063</v>
      </c>
      <c r="B252" s="102">
        <v>46063</v>
      </c>
      <c r="C252" s="135">
        <f>IF(BS_CONTROLE[[#This Row],[DATA]]="","",WEEKNUM(BS_CONTROLE[[#This Row],[DATA]]))</f>
        <v>7</v>
      </c>
      <c r="D252" s="104" t="s">
        <v>876</v>
      </c>
      <c r="E252" s="157">
        <v>93</v>
      </c>
      <c r="F252" s="126" t="s">
        <v>877</v>
      </c>
      <c r="G252" s="142" t="str">
        <f>IF(D252="","*",VLOOKUP(F252,BS_ATIVIDADE[],3,FALSE))</f>
        <v>LIMPEZA LASTRO</v>
      </c>
      <c r="H252" s="106" t="s">
        <v>679</v>
      </c>
      <c r="I252" s="106" t="s">
        <v>679</v>
      </c>
      <c r="J252" s="105">
        <v>53</v>
      </c>
      <c r="K252" s="105">
        <v>109.05</v>
      </c>
      <c r="L252" s="105" t="s">
        <v>679</v>
      </c>
      <c r="M252" s="127" t="str" cm="1">
        <f t="array" ref="M2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252" s="127" t="str" cm="1">
        <f t="array" ref="N2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252" s="106">
        <v>0.41666666666666669</v>
      </c>
      <c r="P252" s="106">
        <v>8.3333333333333329E-2</v>
      </c>
      <c r="Q252" s="105">
        <v>30</v>
      </c>
      <c r="R252" s="10" t="str">
        <f>IFERROR(_xlfn.XLOOKUP(F252, BS_ATIVIDADE[ATIVIDADE],BS_ATIVIDADE[UNIDADE] ), "*")</f>
        <v>M</v>
      </c>
      <c r="S252" s="128" t="str" cm="1">
        <f t="array" ref="S2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2" s="128" t="str" cm="1">
        <f t="array" ref="T2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52" s="11" t="str" cm="1">
        <f t="array" ref="U2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52" s="105" t="s">
        <v>773</v>
      </c>
      <c r="W252" s="151" t="s">
        <v>878</v>
      </c>
      <c r="X252" s="104" t="s">
        <v>421</v>
      </c>
      <c r="Y252" s="129" t="s">
        <v>424</v>
      </c>
      <c r="Z252" s="104"/>
      <c r="AA252" s="105" t="s">
        <v>679</v>
      </c>
      <c r="AB252" s="103"/>
      <c r="AC252" s="152"/>
      <c r="AD252" s="107"/>
      <c r="AE252" s="105"/>
      <c r="AF252" s="105"/>
      <c r="AG252" s="105"/>
      <c r="AH252" s="15"/>
      <c r="AI252" s="126" t="str">
        <f>IF(BS_CONTROLE[[#This Row],[Atividade]]=0, "-", BS_CONTROLE[[#This Row],[Atividade]])</f>
        <v>LIMPEZA LASTRO</v>
      </c>
      <c r="AJ252" s="9" t="str">
        <f>IF(BS_CONTROLE[[#This Row],[Atividade]]=0, "-", BS_CONTROLE[[#This Row],[Atividade]])</f>
        <v>LIMPEZA LASTRO</v>
      </c>
      <c r="AK252" s="31" t="str">
        <f>BS_CONTROLE[[#This Row],[Local - Partida]]</f>
        <v>-</v>
      </c>
      <c r="AL252" s="31" t="str">
        <f>BS_CONTROLE[[#This Row],[Local - Encerramento]]</f>
        <v>-</v>
      </c>
      <c r="AM252" s="105" t="str">
        <f>IF(BS_CONTROLE[[#This Row],[Entre - Estações]]=0, "-", BS_CONTROLE[[#This Row],[Entre - Estações]])</f>
        <v>PAT-ZGM</v>
      </c>
      <c r="AN252" s="105" t="str">
        <f>IF(BS_CONTROLE[[#This Row],[SB]]=0, "-", BS_CONTROLE[[#This Row],[SB]])</f>
        <v>PAT1102</v>
      </c>
      <c r="AO252" s="105">
        <f>IF(BS_CONTROLE[[#This Row],[SUB]]=0, "-", BS_CONTROLE[[#This Row],[SUB]])</f>
        <v>53</v>
      </c>
      <c r="AP252" s="105">
        <f>BS_CONTROLE[[#This Row],[KM - Inicio]]</f>
        <v>109.05</v>
      </c>
      <c r="AQ252" s="105">
        <f>BS_CONTROLE[[#This Row],[KM - Inicio]]</f>
        <v>109.05</v>
      </c>
      <c r="AR252" s="108">
        <v>0</v>
      </c>
      <c r="AS252" s="108">
        <v>0</v>
      </c>
      <c r="AT252" s="108">
        <v>0</v>
      </c>
      <c r="AU252" s="136"/>
      <c r="AV252" s="136"/>
      <c r="AW252" s="14"/>
      <c r="AX252" s="14"/>
      <c r="AY252" s="162">
        <f t="shared" si="20"/>
        <v>0</v>
      </c>
      <c r="AZ252" s="153"/>
      <c r="BA252" s="109">
        <v>0</v>
      </c>
      <c r="BB252" s="10" t="str">
        <f>IFERROR(_xlfn.XLOOKUP(AI252, BS_ATIVIDADE[ATIVIDADE],BS_ATIVIDADE[UNIDADE] ), "*")</f>
        <v>M</v>
      </c>
      <c r="BC252" s="13" t="str" cm="1">
        <f t="array" ref="BC2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2" s="13" t="str" cm="1">
        <f t="array" ref="BD2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52" s="11" t="str" cm="1">
        <f t="array" ref="BE2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52" s="150"/>
      <c r="BG252" s="16"/>
      <c r="BH252" s="17">
        <v>0</v>
      </c>
      <c r="BI252" s="17"/>
      <c r="BJ252" s="17" t="s">
        <v>1099</v>
      </c>
      <c r="BK252" s="18" t="s">
        <v>1099</v>
      </c>
      <c r="BL252" s="16"/>
      <c r="BM252" s="130" t="s">
        <v>441</v>
      </c>
      <c r="BN252" s="130" t="s">
        <v>470</v>
      </c>
      <c r="BO252" s="130" t="s">
        <v>521</v>
      </c>
      <c r="BP252" s="18" t="s">
        <v>1099</v>
      </c>
      <c r="BQ252" s="12" t="str">
        <f t="shared" si="22"/>
        <v>Produção e Intervalo</v>
      </c>
      <c r="BR252" s="19">
        <f t="shared" si="23"/>
        <v>0</v>
      </c>
      <c r="BS252" s="19">
        <f t="shared" si="24"/>
        <v>0</v>
      </c>
      <c r="BT252" s="188" t="str">
        <f t="shared" si="25"/>
        <v>SuperExecução</v>
      </c>
    </row>
    <row r="253" spans="1:72" hidden="1">
      <c r="A253" s="47" t="str">
        <f t="shared" si="21"/>
        <v>EXPANSÃO TURMA 146063</v>
      </c>
      <c r="B253" s="102">
        <v>46063</v>
      </c>
      <c r="C253" s="135">
        <f>IF(BS_CONTROLE[[#This Row],[DATA]]="","",WEEKNUM(BS_CONTROLE[[#This Row],[DATA]]))</f>
        <v>7</v>
      </c>
      <c r="D253" s="104" t="s">
        <v>703</v>
      </c>
      <c r="E253" s="157">
        <v>185</v>
      </c>
      <c r="F253" s="126" t="s">
        <v>704</v>
      </c>
      <c r="G253" s="142" t="str">
        <f>IF(D253="","*",VLOOKUP(F253,BS_ATIVIDADE[],3,FALSE))</f>
        <v>EXPANSÃO</v>
      </c>
      <c r="H253" s="106" t="s">
        <v>679</v>
      </c>
      <c r="I253" s="106" t="s">
        <v>679</v>
      </c>
      <c r="J253" s="105">
        <v>53</v>
      </c>
      <c r="K253" s="105">
        <v>123.76</v>
      </c>
      <c r="L253" s="105" t="s">
        <v>679</v>
      </c>
      <c r="M253" s="127" t="str" cm="1">
        <f t="array" ref="M2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253" s="127" t="s">
        <v>142</v>
      </c>
      <c r="O253" s="106">
        <v>0.33333333333333331</v>
      </c>
      <c r="P253" s="106">
        <v>8.3333333333333329E-2</v>
      </c>
      <c r="Q253" s="105">
        <v>1</v>
      </c>
      <c r="R253" s="10" t="str">
        <f>IFERROR(_xlfn.XLOOKUP(F253, BS_ATIVIDADE[ATIVIDADE],BS_ATIVIDADE[UNIDADE] ), "*")</f>
        <v>Nº DE SOLDA</v>
      </c>
      <c r="S253" s="128" t="str" cm="1">
        <f t="array" ref="S2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3" s="128" t="str" cm="1">
        <f t="array" ref="T2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53" s="11" t="str" cm="1">
        <f t="array" ref="U2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53" s="105" t="s">
        <v>785</v>
      </c>
      <c r="W253" s="151" t="s">
        <v>700</v>
      </c>
      <c r="X253" s="104" t="s">
        <v>421</v>
      </c>
      <c r="Y253" s="129" t="s">
        <v>424</v>
      </c>
      <c r="Z253" s="104"/>
      <c r="AA253" s="105" t="s">
        <v>679</v>
      </c>
      <c r="AB253" s="103"/>
      <c r="AC253" s="152"/>
      <c r="AD253" s="107"/>
      <c r="AE253" s="105"/>
      <c r="AF253" s="105"/>
      <c r="AG253" s="105"/>
      <c r="AH253" s="15"/>
      <c r="AI253" s="126" t="str">
        <f>IF(BS_CONTROLE[[#This Row],[Atividade]]=0, "-", BS_CONTROLE[[#This Row],[Atividade]])</f>
        <v>EXPANSÃO - SOLDA</v>
      </c>
      <c r="AJ253" s="9" t="str">
        <f>IF(BS_CONTROLE[[#This Row],[Atividade]]=0, "-", BS_CONTROLE[[#This Row],[Atividade]])</f>
        <v>EXPANSÃO - SOLDA</v>
      </c>
      <c r="AK253" s="31" t="str">
        <f>BS_CONTROLE[[#This Row],[Local - Partida]]</f>
        <v>-</v>
      </c>
      <c r="AL253" s="31" t="str">
        <f>BS_CONTROLE[[#This Row],[Local - Encerramento]]</f>
        <v>-</v>
      </c>
      <c r="AM253" s="105" t="str">
        <f>IF(BS_CONTROLE[[#This Row],[Entre - Estações]]=0, "-", BS_CONTROLE[[#This Row],[Entre - Estações]])</f>
        <v>ZZV-ZPG</v>
      </c>
      <c r="AN253" s="105" t="str">
        <f>IF(BS_CONTROLE[[#This Row],[SB]]=0, "-", BS_CONTROLE[[#This Row],[SB]])</f>
        <v>ZPGRUM2</v>
      </c>
      <c r="AO253" s="105">
        <f>IF(BS_CONTROLE[[#This Row],[SUB]]=0, "-", BS_CONTROLE[[#This Row],[SUB]])</f>
        <v>53</v>
      </c>
      <c r="AP253" s="105">
        <f>BS_CONTROLE[[#This Row],[KM - Inicio]]</f>
        <v>123.76</v>
      </c>
      <c r="AQ253" s="105">
        <f>BS_CONTROLE[[#This Row],[KM - Inicio]]</f>
        <v>123.76</v>
      </c>
      <c r="AR253" s="108">
        <v>0</v>
      </c>
      <c r="AS253" s="108">
        <v>0</v>
      </c>
      <c r="AT253" s="108">
        <v>0</v>
      </c>
      <c r="AU253" s="136"/>
      <c r="AV253" s="136"/>
      <c r="AW253" s="14"/>
      <c r="AX253" s="14"/>
      <c r="AY253" s="162">
        <f t="shared" si="20"/>
        <v>0</v>
      </c>
      <c r="AZ253" s="153"/>
      <c r="BA253" s="109">
        <v>0</v>
      </c>
      <c r="BB253" s="10" t="str">
        <f>IFERROR(_xlfn.XLOOKUP(AI253, BS_ATIVIDADE[ATIVIDADE],BS_ATIVIDADE[UNIDADE] ), "*")</f>
        <v>Nº DE SOLDA</v>
      </c>
      <c r="BC253" s="13" t="str" cm="1">
        <f t="array" ref="BC2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3" s="13" t="str" cm="1">
        <f t="array" ref="BD2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53" s="11" t="str" cm="1">
        <f t="array" ref="BE2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53" s="150"/>
      <c r="BG253" s="16"/>
      <c r="BH253" s="17">
        <v>0</v>
      </c>
      <c r="BI253" s="17"/>
      <c r="BJ253" s="17" t="s">
        <v>1059</v>
      </c>
      <c r="BK253" s="18" t="s">
        <v>1059</v>
      </c>
      <c r="BL253" s="16"/>
      <c r="BM253" s="130" t="s">
        <v>447</v>
      </c>
      <c r="BN253" s="130" t="s">
        <v>471</v>
      </c>
      <c r="BO253" s="130" t="s">
        <v>471</v>
      </c>
      <c r="BP253" s="18" t="s">
        <v>1059</v>
      </c>
      <c r="BQ253" s="12" t="str">
        <f t="shared" si="22"/>
        <v>Produção e Intervalo</v>
      </c>
      <c r="BR253" s="19">
        <f t="shared" si="23"/>
        <v>0</v>
      </c>
      <c r="BS253" s="19">
        <f t="shared" si="24"/>
        <v>0</v>
      </c>
      <c r="BT253" s="188" t="str">
        <f t="shared" si="25"/>
        <v>CondiçõesClimáticaChuva</v>
      </c>
    </row>
    <row r="254" spans="1:72" hidden="1">
      <c r="A254" s="47" t="str">
        <f t="shared" si="21"/>
        <v/>
      </c>
      <c r="B254" s="102"/>
      <c r="C254" s="135" t="str">
        <f>IF(BS_CONTROLE[[#This Row],[DATA]]="","",WEEKNUM(BS_CONTROLE[[#This Row],[DATA]]))</f>
        <v/>
      </c>
      <c r="D254" s="104"/>
      <c r="E254" s="157"/>
      <c r="F254" s="126"/>
      <c r="G254" s="142" t="str">
        <f>IF(D254="","*",VLOOKUP(F254,BS_ATIVIDADE[],3,FALSE))</f>
        <v>*</v>
      </c>
      <c r="H254" s="106"/>
      <c r="I254" s="106"/>
      <c r="J254" s="105"/>
      <c r="K254" s="105"/>
      <c r="L254" s="105"/>
      <c r="M254" s="127"/>
      <c r="N254" s="127"/>
      <c r="O254" s="106"/>
      <c r="P254" s="106"/>
      <c r="Q254" s="105"/>
      <c r="R254" s="10" t="str">
        <f>IFERROR(_xlfn.XLOOKUP(F254, BS_ATIVIDADE[ATIVIDADE],BS_ATIVIDADE[UNIDADE] ), "*")</f>
        <v>*</v>
      </c>
      <c r="S254" s="128" t="str" cm="1">
        <f t="array" ref="S2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4" s="128" t="str" cm="1">
        <f t="array" ref="T2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4" s="11" t="str" cm="1">
        <f t="array" ref="U2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54" s="105"/>
      <c r="W254" s="151"/>
      <c r="X254" s="104"/>
      <c r="Y254" s="129"/>
      <c r="Z254" s="104"/>
      <c r="AA254" s="105" t="s">
        <v>679</v>
      </c>
      <c r="AB254" s="103"/>
      <c r="AC254" s="152"/>
      <c r="AD254" s="107"/>
      <c r="AE254" s="105"/>
      <c r="AF254" s="105"/>
      <c r="AG254" s="105"/>
      <c r="AH254" s="15"/>
      <c r="AI254" s="126" t="str">
        <f>IF(BS_CONTROLE[[#This Row],[Atividade]]=0, "-", BS_CONTROLE[[#This Row],[Atividade]])</f>
        <v>-</v>
      </c>
      <c r="AJ254" s="9" t="str">
        <f>IF(BS_CONTROLE[[#This Row],[Atividade]]=0, "-", BS_CONTROLE[[#This Row],[Atividade]])</f>
        <v>-</v>
      </c>
      <c r="AK254" s="31">
        <f>BS_CONTROLE[[#This Row],[Local - Partida]]</f>
        <v>0</v>
      </c>
      <c r="AL254" s="31">
        <f>BS_CONTROLE[[#This Row],[Local - Encerramento]]</f>
        <v>0</v>
      </c>
      <c r="AM254" s="105" t="str">
        <f>IF(BS_CONTROLE[[#This Row],[Entre - Estações]]=0, "-", BS_CONTROLE[[#This Row],[Entre - Estações]])</f>
        <v>-</v>
      </c>
      <c r="AN254" s="105" t="str">
        <f>IF(BS_CONTROLE[[#This Row],[SB]]=0, "-", BS_CONTROLE[[#This Row],[SB]])</f>
        <v>-</v>
      </c>
      <c r="AO254" s="105" t="str">
        <f>IF(BS_CONTROLE[[#This Row],[SUB]]=0, "-", BS_CONTROLE[[#This Row],[SUB]])</f>
        <v>-</v>
      </c>
      <c r="AP254" s="105">
        <f>BS_CONTROLE[[#This Row],[KM - Inicio]]</f>
        <v>0</v>
      </c>
      <c r="AQ254" s="105">
        <f>BS_CONTROLE[[#This Row],[KM - Inicio]]</f>
        <v>0</v>
      </c>
      <c r="AR254" s="108"/>
      <c r="AS254" s="108"/>
      <c r="AT254" s="108"/>
      <c r="AU254" s="136"/>
      <c r="AV254" s="136"/>
      <c r="AW254" s="14"/>
      <c r="AX254" s="14"/>
      <c r="AY254" s="162" t="str">
        <f t="shared" si="20"/>
        <v>*</v>
      </c>
      <c r="AZ254" s="153"/>
      <c r="BA254" s="109"/>
      <c r="BB254" s="10" t="str">
        <f>IFERROR(_xlfn.XLOOKUP(AI254, BS_ATIVIDADE[ATIVIDADE],BS_ATIVIDADE[UNIDADE] ), "*")</f>
        <v>*</v>
      </c>
      <c r="BC254" s="13" t="str" cm="1">
        <f t="array" ref="BC2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54" s="13" t="str" cm="1">
        <f t="array" ref="BD2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54" s="11" t="str" cm="1">
        <f t="array" ref="BE2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54" s="150"/>
      <c r="BG254" s="16"/>
      <c r="BH254" s="17"/>
      <c r="BI254" s="17"/>
      <c r="BJ254" s="17"/>
      <c r="BK254" s="18"/>
      <c r="BL254" s="16"/>
      <c r="BM254" s="130"/>
      <c r="BN254" s="130"/>
      <c r="BO254" s="130"/>
      <c r="BP254" s="18"/>
      <c r="BQ254" s="12" t="str">
        <f t="shared" si="22"/>
        <v>Aderente</v>
      </c>
      <c r="BR254" s="19" t="str">
        <f t="shared" si="23"/>
        <v>*</v>
      </c>
      <c r="BS254" s="19" t="str">
        <f t="shared" si="24"/>
        <v>*</v>
      </c>
      <c r="BT254" s="188" t="str">
        <f t="shared" si="25"/>
        <v/>
      </c>
    </row>
    <row r="255" spans="1:72" hidden="1">
      <c r="A255" s="47" t="str">
        <f t="shared" si="21"/>
        <v/>
      </c>
      <c r="B255" s="102"/>
      <c r="C255" s="135" t="str">
        <f>IF(BS_CONTROLE[[#This Row],[DATA]]="","",WEEKNUM(BS_CONTROLE[[#This Row],[DATA]]))</f>
        <v/>
      </c>
      <c r="D255" s="104"/>
      <c r="E255" s="157">
        <v>249</v>
      </c>
      <c r="F255" s="126"/>
      <c r="G255" s="142" t="str">
        <f>IF(D255="","*",VLOOKUP(F255,BS_ATIVIDADE[],3,FALSE))</f>
        <v>*</v>
      </c>
      <c r="H255" s="106"/>
      <c r="I255" s="106"/>
      <c r="J255" s="105"/>
      <c r="K255" s="105"/>
      <c r="L255" s="105"/>
      <c r="M255" s="127" t="str" cm="1">
        <f t="array" ref="M2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5" s="127" t="str" cm="1">
        <f t="array" ref="N2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5" s="106"/>
      <c r="P255" s="106"/>
      <c r="Q255" s="105"/>
      <c r="R255" s="10" t="str">
        <f>IFERROR(_xlfn.XLOOKUP(F255, BS_ATIVIDADE[ATIVIDADE],BS_ATIVIDADE[UNIDADE] ), "*")</f>
        <v>*</v>
      </c>
      <c r="S255" s="128" t="str" cm="1">
        <f t="array" ref="S2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5" s="128" t="str" cm="1">
        <f t="array" ref="T2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5" s="11" t="str" cm="1">
        <f t="array" ref="U2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55" s="105"/>
      <c r="W255" s="151"/>
      <c r="X255" s="104"/>
      <c r="Y255" s="129"/>
      <c r="Z255" s="104"/>
      <c r="AA255" s="105"/>
      <c r="AB255" s="103"/>
      <c r="AC255" s="152"/>
      <c r="AD255" s="107"/>
      <c r="AE255" s="105"/>
      <c r="AF255" s="105"/>
      <c r="AG255" s="105"/>
      <c r="AH255" s="15"/>
      <c r="AI255" s="126" t="str">
        <f>IF(BS_CONTROLE[[#This Row],[Atividade]]=0, "-", BS_CONTROLE[[#This Row],[Atividade]])</f>
        <v>-</v>
      </c>
      <c r="AJ255" s="9" t="str">
        <f>IF(BS_CONTROLE[[#This Row],[Atividade]]=0, "-", BS_CONTROLE[[#This Row],[Atividade]])</f>
        <v>-</v>
      </c>
      <c r="AK255" s="31">
        <f>BS_CONTROLE[[#This Row],[Local - Partida]]</f>
        <v>0</v>
      </c>
      <c r="AL255" s="31">
        <f>BS_CONTROLE[[#This Row],[Local - Encerramento]]</f>
        <v>0</v>
      </c>
      <c r="AM255" s="105" t="str">
        <f>IF(BS_CONTROLE[[#This Row],[Entre - Estações]]=0, "-", BS_CONTROLE[[#This Row],[Entre - Estações]])</f>
        <v>-</v>
      </c>
      <c r="AN255" s="105" t="str">
        <f>IF(BS_CONTROLE[[#This Row],[SB]]=0, "-", BS_CONTROLE[[#This Row],[SB]])</f>
        <v>-</v>
      </c>
      <c r="AO255" s="105" t="str">
        <f>IF(BS_CONTROLE[[#This Row],[SUB]]=0, "-", BS_CONTROLE[[#This Row],[SUB]])</f>
        <v>-</v>
      </c>
      <c r="AP255" s="105">
        <f>BS_CONTROLE[[#This Row],[KM - Inicio]]</f>
        <v>0</v>
      </c>
      <c r="AQ255" s="105">
        <f>BS_CONTROLE[[#This Row],[KM - Inicio]]</f>
        <v>0</v>
      </c>
      <c r="AR255" s="108"/>
      <c r="AS255" s="108"/>
      <c r="AT255" s="108"/>
      <c r="AU255" s="136"/>
      <c r="AV255" s="136"/>
      <c r="AW255" s="14"/>
      <c r="AX255" s="14"/>
      <c r="AY255" s="162" t="str">
        <f t="shared" si="20"/>
        <v>*</v>
      </c>
      <c r="AZ255" s="153"/>
      <c r="BA255" s="109"/>
      <c r="BB255" s="10" t="str">
        <f>IFERROR(_xlfn.XLOOKUP(AI255, BS_ATIVIDADE[ATIVIDADE],BS_ATIVIDADE[UNIDADE] ), "*")</f>
        <v>*</v>
      </c>
      <c r="BC255" s="13" t="str" cm="1">
        <f t="array" ref="BC2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55" s="13" t="str" cm="1">
        <f t="array" ref="BD2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55" s="11" t="str" cm="1">
        <f t="array" ref="BE2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55" s="150"/>
      <c r="BG255" s="16"/>
      <c r="BH255" s="17"/>
      <c r="BI255" s="17"/>
      <c r="BJ255" s="17"/>
      <c r="BK255" s="18"/>
      <c r="BL255" s="16"/>
      <c r="BM255" s="130"/>
      <c r="BN255" s="130"/>
      <c r="BO255" s="130"/>
      <c r="BP255" s="18"/>
      <c r="BQ255" s="12" t="str">
        <f t="shared" si="22"/>
        <v>Aderente</v>
      </c>
      <c r="BR255" s="19" t="str">
        <f t="shared" si="23"/>
        <v>*</v>
      </c>
      <c r="BS255" s="19" t="str">
        <f t="shared" si="24"/>
        <v>*</v>
      </c>
      <c r="BT255" s="188" t="str">
        <f t="shared" si="25"/>
        <v/>
      </c>
    </row>
    <row r="256" spans="1:72" hidden="1">
      <c r="A256" s="47" t="str">
        <f t="shared" si="21"/>
        <v>EXPANSÃO TURMA 146064</v>
      </c>
      <c r="B256" s="102">
        <v>46064</v>
      </c>
      <c r="C256" s="135">
        <f>IF(BS_CONTROLE[[#This Row],[DATA]]="","",WEEKNUM(BS_CONTROLE[[#This Row],[DATA]]))</f>
        <v>7</v>
      </c>
      <c r="D256" s="104" t="s">
        <v>703</v>
      </c>
      <c r="E256" s="157"/>
      <c r="F256" s="126" t="s">
        <v>704</v>
      </c>
      <c r="G256" s="142" t="str">
        <f>IF(D256="","*",VLOOKUP(F256,BS_ATIVIDADE[],3,FALSE))</f>
        <v>EXPANSÃO</v>
      </c>
      <c r="H256" s="106" t="s">
        <v>679</v>
      </c>
      <c r="I256" s="106" t="s">
        <v>679</v>
      </c>
      <c r="J256" s="105">
        <v>70</v>
      </c>
      <c r="K256" s="105">
        <v>113.6</v>
      </c>
      <c r="L256" s="105" t="s">
        <v>679</v>
      </c>
      <c r="M256" s="127" t="str" cm="1">
        <f t="array" ref="M2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256" s="127" t="str" cm="1">
        <f t="array" ref="N2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256" s="106">
        <v>0.375</v>
      </c>
      <c r="P256" s="106">
        <v>6.25E-2</v>
      </c>
      <c r="Q256" s="105">
        <v>1</v>
      </c>
      <c r="R256" s="10" t="str">
        <f>IFERROR(_xlfn.XLOOKUP(F256, BS_ATIVIDADE[ATIVIDADE],BS_ATIVIDADE[UNIDADE] ), "*")</f>
        <v>Nº DE SOLDA</v>
      </c>
      <c r="S256" s="128" t="str" cm="1">
        <f t="array" ref="S2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6" s="128" t="str" cm="1">
        <f t="array" ref="T2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56" s="11" t="str" cm="1">
        <f t="array" ref="U2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56" s="105" t="s">
        <v>961</v>
      </c>
      <c r="W256" s="151" t="s">
        <v>700</v>
      </c>
      <c r="X256" s="104" t="s">
        <v>421</v>
      </c>
      <c r="Y256" s="129" t="s">
        <v>424</v>
      </c>
      <c r="Z256" s="104"/>
      <c r="AA256" s="105"/>
      <c r="AB256" s="103"/>
      <c r="AC256" s="152"/>
      <c r="AD256" s="107"/>
      <c r="AE256" s="105"/>
      <c r="AF256" s="105"/>
      <c r="AG256" s="105"/>
      <c r="AH256" s="15"/>
      <c r="AI256" s="126" t="str">
        <f>IF(BS_CONTROLE[[#This Row],[Atividade]]=0, "-", BS_CONTROLE[[#This Row],[Atividade]])</f>
        <v>EXPANSÃO - SOLDA</v>
      </c>
      <c r="AJ256" s="9" t="str">
        <f>IF(BS_CONTROLE[[#This Row],[Atividade]]=0, "-", BS_CONTROLE[[#This Row],[Atividade]])</f>
        <v>EXPANSÃO - SOLDA</v>
      </c>
      <c r="AK256" s="31" t="str">
        <f>BS_CONTROLE[[#This Row],[Local - Partida]]</f>
        <v>-</v>
      </c>
      <c r="AL256" s="31" t="str">
        <f>BS_CONTROLE[[#This Row],[Local - Encerramento]]</f>
        <v>-</v>
      </c>
      <c r="AM256" s="105" t="str">
        <f>IF(BS_CONTROLE[[#This Row],[Entre - Estações]]=0, "-", BS_CONTROLE[[#This Row],[Entre - Estações]])</f>
        <v>ZCD</v>
      </c>
      <c r="AN256" s="105" t="str">
        <f>IF(BS_CONTROLE[[#This Row],[SB]]=0, "-", BS_CONTROLE[[#This Row],[SB]])</f>
        <v>ZCD1</v>
      </c>
      <c r="AO256" s="105">
        <f>IF(BS_CONTROLE[[#This Row],[SUB]]=0, "-", BS_CONTROLE[[#This Row],[SUB]])</f>
        <v>70</v>
      </c>
      <c r="AP256" s="105">
        <f>BS_CONTROLE[[#This Row],[KM - Inicio]]</f>
        <v>113.6</v>
      </c>
      <c r="AQ256" s="105">
        <f>BS_CONTROLE[[#This Row],[KM - Inicio]]</f>
        <v>113.6</v>
      </c>
      <c r="AR256" s="108">
        <v>0</v>
      </c>
      <c r="AS256" s="108">
        <v>0</v>
      </c>
      <c r="AT256" s="108">
        <v>0</v>
      </c>
      <c r="AU256" s="136"/>
      <c r="AV256" s="136"/>
      <c r="AW256" s="14"/>
      <c r="AX256" s="14"/>
      <c r="AY256" s="162">
        <f t="shared" si="20"/>
        <v>0</v>
      </c>
      <c r="AZ256" s="153"/>
      <c r="BA256" s="109">
        <v>0</v>
      </c>
      <c r="BB256" s="10" t="str">
        <f>IFERROR(_xlfn.XLOOKUP(AI256, BS_ATIVIDADE[ATIVIDADE],BS_ATIVIDADE[UNIDADE] ), "*")</f>
        <v>Nº DE SOLDA</v>
      </c>
      <c r="BC256" s="13" t="str" cm="1">
        <f t="array" ref="BC2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6" s="13" t="str" cm="1">
        <f t="array" ref="BD2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56" s="11" t="str" cm="1">
        <f t="array" ref="BE2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56" s="150"/>
      <c r="BG256" s="16"/>
      <c r="BH256" s="17">
        <v>0</v>
      </c>
      <c r="BI256" s="17"/>
      <c r="BJ256" s="17" t="s">
        <v>1100</v>
      </c>
      <c r="BK256" s="18" t="s">
        <v>1100</v>
      </c>
      <c r="BL256" s="16"/>
      <c r="BM256" s="130" t="s">
        <v>447</v>
      </c>
      <c r="BN256" s="130" t="s">
        <v>471</v>
      </c>
      <c r="BO256" s="130" t="s">
        <v>471</v>
      </c>
      <c r="BP256" s="18" t="s">
        <v>1100</v>
      </c>
      <c r="BQ256" s="12" t="str">
        <f t="shared" si="22"/>
        <v>Produção e Intervalo</v>
      </c>
      <c r="BR256" s="19">
        <f t="shared" si="23"/>
        <v>0</v>
      </c>
      <c r="BS256" s="19">
        <f t="shared" si="24"/>
        <v>0</v>
      </c>
      <c r="BT256" s="188" t="str">
        <f t="shared" si="25"/>
        <v>CondiçõesClimáticaChuva</v>
      </c>
    </row>
    <row r="257" spans="1:72" hidden="1">
      <c r="A257" s="47" t="str">
        <f t="shared" si="21"/>
        <v>KLECIO (TP-699)46064</v>
      </c>
      <c r="B257" s="102">
        <v>46064</v>
      </c>
      <c r="C257" s="135">
        <f>IF(BS_CONTROLE[[#This Row],[DATA]]="","",WEEKNUM(BS_CONTROLE[[#This Row],[DATA]]))</f>
        <v>7</v>
      </c>
      <c r="D257" s="104" t="s">
        <v>695</v>
      </c>
      <c r="E257" s="157"/>
      <c r="F257" s="126" t="s">
        <v>696</v>
      </c>
      <c r="G257" s="142" t="str">
        <f>IF(D257="","*",VLOOKUP(F257,BS_ATIVIDADE[],3,FALSE))</f>
        <v>SOLDA</v>
      </c>
      <c r="H257" s="106" t="s">
        <v>679</v>
      </c>
      <c r="I257" s="106" t="s">
        <v>679</v>
      </c>
      <c r="J257" s="105">
        <v>70</v>
      </c>
      <c r="K257" s="105">
        <v>134.85</v>
      </c>
      <c r="L257" s="105"/>
      <c r="M257" s="127" t="str" cm="1">
        <f t="array" ref="M2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257" s="127" t="str" cm="1">
        <f t="array" ref="N2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133ZRQ1</v>
      </c>
      <c r="O257" s="106">
        <v>0.35416666666666669</v>
      </c>
      <c r="P257" s="106">
        <v>6.25E-2</v>
      </c>
      <c r="Q257" s="170">
        <v>1</v>
      </c>
      <c r="R257" s="10" t="str">
        <f>IFERROR(_xlfn.XLOOKUP(F257, BS_ATIVIDADE[ATIVIDADE],BS_ATIVIDADE[UNIDADE] ), "*")</f>
        <v>Nº DE SOLDA</v>
      </c>
      <c r="S257" s="128" t="str" cm="1">
        <f t="array" ref="S2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7" s="128" t="str" cm="1">
        <f t="array" ref="T2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57" s="11" t="str" cm="1">
        <f t="array" ref="U2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57" s="151" t="s">
        <v>699</v>
      </c>
      <c r="W257" s="151" t="s">
        <v>700</v>
      </c>
      <c r="X257" s="104" t="s">
        <v>421</v>
      </c>
      <c r="Y257" s="129" t="s">
        <v>424</v>
      </c>
      <c r="Z257" s="104"/>
      <c r="AA257" s="105"/>
      <c r="AB257" s="103"/>
      <c r="AC257" s="152"/>
      <c r="AD257" s="107"/>
      <c r="AE257" s="105"/>
      <c r="AF257" s="105"/>
      <c r="AG257" s="105"/>
      <c r="AH257" s="15"/>
      <c r="AI257" s="126" t="str">
        <f>IF(BS_CONTROLE[[#This Row],[Atividade]]=0, "-", BS_CONTROLE[[#This Row],[Atividade]])</f>
        <v>PDM - SOLDA</v>
      </c>
      <c r="AJ257" s="9" t="str">
        <f>IF(BS_CONTROLE[[#This Row],[Atividade]]=0, "-", BS_CONTROLE[[#This Row],[Atividade]])</f>
        <v>PDM - SOLDA</v>
      </c>
      <c r="AK257" s="31" t="str">
        <f>BS_CONTROLE[[#This Row],[Local - Partida]]</f>
        <v>-</v>
      </c>
      <c r="AL257" s="31" t="str">
        <f>BS_CONTROLE[[#This Row],[Local - Encerramento]]</f>
        <v>-</v>
      </c>
      <c r="AM257" s="105" t="str">
        <f>IF(BS_CONTROLE[[#This Row],[Entre - Estações]]=0, "-", BS_CONTROLE[[#This Row],[Entre - Estações]])</f>
        <v>ZRX-ZRQ</v>
      </c>
      <c r="AN257" s="105" t="str">
        <f>IF(BS_CONTROLE[[#This Row],[SB]]=0, "-", BS_CONTROLE[[#This Row],[SB]])</f>
        <v>133ZRQ1</v>
      </c>
      <c r="AO257" s="105">
        <f>IF(BS_CONTROLE[[#This Row],[SUB]]=0, "-", BS_CONTROLE[[#This Row],[SUB]])</f>
        <v>70</v>
      </c>
      <c r="AP257" s="105">
        <f>BS_CONTROLE[[#This Row],[KM - Inicio]]</f>
        <v>134.85</v>
      </c>
      <c r="AQ257" s="105">
        <f>BS_CONTROLE[[#This Row],[KM - Inicio]]</f>
        <v>134.85</v>
      </c>
      <c r="AR257" s="108">
        <v>0.43888888888888888</v>
      </c>
      <c r="AS257" s="108">
        <v>0.51249999999999996</v>
      </c>
      <c r="AT257" s="108">
        <v>0.57499999999999996</v>
      </c>
      <c r="AU257" s="136"/>
      <c r="AV257" s="136"/>
      <c r="AW257" s="14"/>
      <c r="AX257" s="14"/>
      <c r="AY257" s="162">
        <f t="shared" si="20"/>
        <v>6.25E-2</v>
      </c>
      <c r="AZ257" s="153"/>
      <c r="BA257" s="109">
        <v>1</v>
      </c>
      <c r="BB257" s="10" t="str">
        <f>IFERROR(_xlfn.XLOOKUP(AI257, BS_ATIVIDADE[ATIVIDADE],BS_ATIVIDADE[UNIDADE] ), "*")</f>
        <v>Nº DE SOLDA</v>
      </c>
      <c r="BC257" s="13" t="str" cm="1">
        <f t="array" ref="BC2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7" s="13" t="str" cm="1">
        <f t="array" ref="BD2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57" s="11" t="str" cm="1">
        <f t="array" ref="BE2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57" s="150"/>
      <c r="BG257" s="16"/>
      <c r="BH257" s="17">
        <v>2</v>
      </c>
      <c r="BI257" s="17"/>
      <c r="BJ257" s="17" t="s">
        <v>1101</v>
      </c>
      <c r="BK257" s="18" t="s">
        <v>1102</v>
      </c>
      <c r="BL257" s="16"/>
      <c r="BM257" s="130" t="s">
        <v>445</v>
      </c>
      <c r="BN257" s="130" t="s">
        <v>445</v>
      </c>
      <c r="BO257" s="130" t="s">
        <v>445</v>
      </c>
      <c r="BP257" s="18" t="s">
        <v>679</v>
      </c>
      <c r="BQ257" s="12" t="str">
        <f t="shared" si="22"/>
        <v>Aderente</v>
      </c>
      <c r="BR257" s="19">
        <f t="shared" si="23"/>
        <v>1</v>
      </c>
      <c r="BS257" s="19">
        <f t="shared" si="24"/>
        <v>1</v>
      </c>
      <c r="BT257" s="188" t="str">
        <f t="shared" si="25"/>
        <v>OKOK</v>
      </c>
    </row>
    <row r="258" spans="1:72" hidden="1">
      <c r="A258" s="47" t="str">
        <f t="shared" si="21"/>
        <v>W58</v>
      </c>
      <c r="B258" s="102"/>
      <c r="C258" s="135" t="str">
        <f>IF(BS_CONTROLE[[#This Row],[DATA]]="","",WEEKNUM(BS_CONTROLE[[#This Row],[DATA]]))</f>
        <v/>
      </c>
      <c r="D258" s="104" t="s">
        <v>712</v>
      </c>
      <c r="E258" s="157"/>
      <c r="F258" s="126" t="s">
        <v>717</v>
      </c>
      <c r="G258" s="142" t="str">
        <f>IF(D258="","*",VLOOKUP(F258,BS_ATIVIDADE[],3,FALSE))</f>
        <v>OUTROS</v>
      </c>
      <c r="H258" s="105">
        <v>106109</v>
      </c>
      <c r="I258" s="105">
        <v>106109</v>
      </c>
      <c r="J258" s="105">
        <v>68</v>
      </c>
      <c r="K258" s="105">
        <v>57</v>
      </c>
      <c r="L258" s="105">
        <v>53</v>
      </c>
      <c r="M258" s="105" t="str" cm="1">
        <f t="array" ref="M2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258" s="150" t="str" cm="1">
        <f t="array" ref="N2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258" s="106">
        <v>0.33333333333333331</v>
      </c>
      <c r="P258" s="106">
        <v>4.1666666666666664E-2</v>
      </c>
      <c r="Q258" s="170">
        <v>100</v>
      </c>
      <c r="R258" s="10" t="str">
        <f>IFERROR(_xlfn.XLOOKUP(F258, BS_ATIVIDADE[ATIVIDADE],BS_ATIVIDADE[UNIDADE] ), "*")</f>
        <v>Nº DE PEÇAS</v>
      </c>
      <c r="S258" s="128" t="str" cm="1">
        <f t="array" ref="S2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8" s="128" t="str" cm="1">
        <f t="array" ref="T2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58" s="11" t="str" cm="1">
        <f t="array" ref="U2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58" s="151" t="s">
        <v>714</v>
      </c>
      <c r="W258" s="151" t="s">
        <v>718</v>
      </c>
      <c r="X258" s="104" t="s">
        <v>421</v>
      </c>
      <c r="Y258" s="129"/>
      <c r="Z258" s="104"/>
      <c r="AA258" s="105">
        <v>2</v>
      </c>
      <c r="AB258" s="126" t="s">
        <v>423</v>
      </c>
      <c r="AC258" s="126" t="s">
        <v>679</v>
      </c>
      <c r="AD258" s="107">
        <v>0.29166666666666669</v>
      </c>
      <c r="AE258" s="105">
        <v>9341</v>
      </c>
      <c r="AF258" s="105" t="s">
        <v>679</v>
      </c>
      <c r="AG258" s="105" t="s">
        <v>679</v>
      </c>
      <c r="AH258" s="15"/>
      <c r="AI258" s="126" t="str">
        <f>IF(BS_CONTROLE[[#This Row],[Atividade]]=0, "-", BS_CONTROLE[[#This Row],[Atividade]])</f>
        <v>RECOLHIMENTO DE DORMENTE</v>
      </c>
      <c r="AJ258" s="9" t="str">
        <f>IF(BS_CONTROLE[[#This Row],[Atividade]]=0, "-", BS_CONTROLE[[#This Row],[Atividade]])</f>
        <v>RECOLHIMENTO DE DORMENTE</v>
      </c>
      <c r="AK258" s="31">
        <f>BS_CONTROLE[[#This Row],[Local - Partida]]</f>
        <v>106109</v>
      </c>
      <c r="AL258" s="31">
        <f>BS_CONTROLE[[#This Row],[Local - Encerramento]]</f>
        <v>106109</v>
      </c>
      <c r="AM258" s="105" t="str">
        <f>IF(BS_CONTROLE[[#This Row],[Entre - Estações]]=0, "-", BS_CONTROLE[[#This Row],[Entre - Estações]])</f>
        <v>ZBM-ZHO</v>
      </c>
      <c r="AN258" s="105" t="str">
        <f>IF(BS_CONTROLE[[#This Row],[SB]]=0, "-", BS_CONTROLE[[#This Row],[SB]])</f>
        <v>K57ZHO</v>
      </c>
      <c r="AO258" s="105">
        <f>IF(BS_CONTROLE[[#This Row],[SUB]]=0, "-", BS_CONTROLE[[#This Row],[SUB]])</f>
        <v>68</v>
      </c>
      <c r="AP258" s="105">
        <f>BS_CONTROLE[[#This Row],[KM - Inicio]]</f>
        <v>57</v>
      </c>
      <c r="AQ258" s="105">
        <f>BS_CONTROLE[[#This Row],[KM - Inicio]]</f>
        <v>57</v>
      </c>
      <c r="AR258" s="108"/>
      <c r="AS258" s="108"/>
      <c r="AT258" s="108"/>
      <c r="AU258" s="136"/>
      <c r="AV258" s="136"/>
      <c r="AW258" s="14"/>
      <c r="AX258" s="14"/>
      <c r="AY258" s="162">
        <f t="shared" si="20"/>
        <v>0</v>
      </c>
      <c r="AZ258" s="153"/>
      <c r="BA258" s="109"/>
      <c r="BB258" s="10" t="str">
        <f>IFERROR(_xlfn.XLOOKUP(AI258, BS_ATIVIDADE[ATIVIDADE],BS_ATIVIDADE[UNIDADE] ), "*")</f>
        <v>Nº DE PEÇAS</v>
      </c>
      <c r="BC258" s="13" t="str" cm="1">
        <f t="array" ref="BC2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8" s="13" t="str" cm="1">
        <f t="array" ref="BD2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58" s="11" t="str" cm="1">
        <f t="array" ref="BE2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58" s="150"/>
      <c r="BG258" s="16"/>
      <c r="BH258" s="17"/>
      <c r="BI258" s="17"/>
      <c r="BJ258" s="17"/>
      <c r="BK258" s="18"/>
      <c r="BL258" s="16"/>
      <c r="BM258" s="130"/>
      <c r="BN258" s="130"/>
      <c r="BO258" s="130"/>
      <c r="BP258" s="18"/>
      <c r="BQ258" s="12" t="str">
        <f t="shared" si="22"/>
        <v>Aderente</v>
      </c>
      <c r="BR258" s="19" t="str">
        <f t="shared" si="23"/>
        <v>*</v>
      </c>
      <c r="BS258" s="19" t="str">
        <f t="shared" si="24"/>
        <v>*</v>
      </c>
      <c r="BT258" s="188" t="str">
        <f t="shared" si="25"/>
        <v/>
      </c>
    </row>
    <row r="259" spans="1:72" hidden="1">
      <c r="A259" s="47" t="str">
        <f t="shared" si="21"/>
        <v>E4246064</v>
      </c>
      <c r="B259" s="102">
        <v>46064</v>
      </c>
      <c r="C259" s="135">
        <f>IF(BS_CONTROLE[[#This Row],[DATA]]="","",WEEKNUM(BS_CONTROLE[[#This Row],[DATA]]))</f>
        <v>7</v>
      </c>
      <c r="D259" s="104" t="s">
        <v>749</v>
      </c>
      <c r="E259" s="157">
        <v>193</v>
      </c>
      <c r="F259" s="126" t="s">
        <v>750</v>
      </c>
      <c r="G259" s="142" t="str">
        <f>IF(D259="","*",VLOOKUP(F259,BS_ATIVIDADE[],3,FALSE))</f>
        <v>TRILHEIRO - DESCARGA</v>
      </c>
      <c r="H259" s="106" t="s">
        <v>1017</v>
      </c>
      <c r="I259" s="106" t="s">
        <v>1017</v>
      </c>
      <c r="J259" s="105">
        <v>68</v>
      </c>
      <c r="K259" s="105">
        <v>54.96</v>
      </c>
      <c r="L259" s="105">
        <v>56</v>
      </c>
      <c r="M259" s="127" t="str" cm="1">
        <f t="array" ref="M2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259" s="127" t="s">
        <v>285</v>
      </c>
      <c r="O259" s="106">
        <v>0.45833333333333331</v>
      </c>
      <c r="P259" s="106">
        <v>8.3333333333333329E-2</v>
      </c>
      <c r="Q259" s="105">
        <v>1560</v>
      </c>
      <c r="R259" s="10" t="str">
        <f>IFERROR(_xlfn.XLOOKUP(F259, BS_ATIVIDADE[ATIVIDADE],BS_ATIVIDADE[UNIDADE] ), "*")</f>
        <v>M</v>
      </c>
      <c r="S259" s="128" t="str" cm="1">
        <f t="array" ref="S2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59" s="128" t="str" cm="1">
        <f t="array" ref="T2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59" s="11" t="str" cm="1">
        <f t="array" ref="U2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59" s="105" t="s">
        <v>714</v>
      </c>
      <c r="W259" s="151" t="s">
        <v>754</v>
      </c>
      <c r="X259" s="104" t="s">
        <v>421</v>
      </c>
      <c r="Y259" s="129" t="s">
        <v>424</v>
      </c>
      <c r="Z259" s="104"/>
      <c r="AA259" s="105" t="s">
        <v>1019</v>
      </c>
      <c r="AB259" s="103" t="s">
        <v>423</v>
      </c>
      <c r="AC259" s="152" t="s">
        <v>419</v>
      </c>
      <c r="AD259" s="107">
        <v>0.41666666666666669</v>
      </c>
      <c r="AE259" s="105" t="s">
        <v>1020</v>
      </c>
      <c r="AF259" s="105" t="s">
        <v>1021</v>
      </c>
      <c r="AG259" s="105" t="s">
        <v>679</v>
      </c>
      <c r="AH259" s="15"/>
      <c r="AI259" s="126" t="str">
        <f>IF(BS_CONTROLE[[#This Row],[Atividade]]=0, "-", BS_CONTROLE[[#This Row],[Atividade]])</f>
        <v>TRILHEIRO - DESCARGA</v>
      </c>
      <c r="AJ259" s="9" t="str">
        <f>IF(BS_CONTROLE[[#This Row],[Atividade]]=0, "-", BS_CONTROLE[[#This Row],[Atividade]])</f>
        <v>TRILHEIRO - DESCARGA</v>
      </c>
      <c r="AK259" s="31" t="str">
        <f>BS_CONTROLE[[#This Row],[Local - Partida]]</f>
        <v>ZBV3</v>
      </c>
      <c r="AL259" s="31" t="str">
        <f>BS_CONTROLE[[#This Row],[Local - Encerramento]]</f>
        <v>ZBV3</v>
      </c>
      <c r="AM259" s="105" t="str">
        <f>IF(BS_CONTROLE[[#This Row],[Entre - Estações]]=0, "-", BS_CONTROLE[[#This Row],[Entre - Estações]])</f>
        <v>ZBM</v>
      </c>
      <c r="AN259" s="105" t="str">
        <f>IF(BS_CONTROLE[[#This Row],[SB]]=0, "-", BS_CONTROLE[[#This Row],[SB]])</f>
        <v>ZBM1</v>
      </c>
      <c r="AO259" s="105">
        <f>IF(BS_CONTROLE[[#This Row],[SUB]]=0, "-", BS_CONTROLE[[#This Row],[SUB]])</f>
        <v>68</v>
      </c>
      <c r="AP259" s="105">
        <f>BS_CONTROLE[[#This Row],[KM - Inicio]]</f>
        <v>54.96</v>
      </c>
      <c r="AQ259" s="105">
        <f>BS_CONTROLE[[#This Row],[KM - Inicio]]</f>
        <v>54.96</v>
      </c>
      <c r="AR259" s="108">
        <v>0</v>
      </c>
      <c r="AS259" s="108">
        <v>0</v>
      </c>
      <c r="AT259" s="108">
        <v>0</v>
      </c>
      <c r="AU259" s="136"/>
      <c r="AV259" s="136"/>
      <c r="AW259" s="14"/>
      <c r="AX259" s="14"/>
      <c r="AY259" s="162">
        <f t="shared" si="20"/>
        <v>0</v>
      </c>
      <c r="AZ259" s="153"/>
      <c r="BA259" s="109">
        <v>0</v>
      </c>
      <c r="BB259" s="10" t="str">
        <f>IFERROR(_xlfn.XLOOKUP(AI259, BS_ATIVIDADE[ATIVIDADE],BS_ATIVIDADE[UNIDADE] ), "*")</f>
        <v>M</v>
      </c>
      <c r="BC259" s="13" t="str" cm="1">
        <f t="array" ref="BC2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59" s="13" t="str" cm="1">
        <f t="array" ref="BD2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59" s="11" t="str" cm="1">
        <f t="array" ref="BE2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59" s="150"/>
      <c r="BG259" s="16"/>
      <c r="BH259" s="17">
        <v>0</v>
      </c>
      <c r="BI259" s="17"/>
      <c r="BJ259" s="17" t="s">
        <v>1103</v>
      </c>
      <c r="BK259" s="18" t="s">
        <v>1103</v>
      </c>
      <c r="BL259" s="16"/>
      <c r="BM259" s="130" t="s">
        <v>440</v>
      </c>
      <c r="BN259" s="130" t="s">
        <v>469</v>
      </c>
      <c r="BO259" s="130" t="s">
        <v>530</v>
      </c>
      <c r="BP259" s="18" t="s">
        <v>1103</v>
      </c>
      <c r="BQ259" s="12" t="str">
        <f t="shared" si="22"/>
        <v>Produção e Intervalo</v>
      </c>
      <c r="BR259" s="19">
        <f t="shared" si="23"/>
        <v>0</v>
      </c>
      <c r="BS259" s="19">
        <f t="shared" si="24"/>
        <v>0</v>
      </c>
      <c r="BT259" s="188" t="str">
        <f t="shared" si="25"/>
        <v>CCOCirculaçãoIntervaloOportunidade</v>
      </c>
    </row>
    <row r="260" spans="1:72" hidden="1">
      <c r="A260" s="47" t="str">
        <f t="shared" si="21"/>
        <v/>
      </c>
      <c r="B260" s="102"/>
      <c r="C260" s="135" t="str">
        <f>IF(BS_CONTROLE[[#This Row],[DATA]]="","",WEEKNUM(BS_CONTROLE[[#This Row],[DATA]]))</f>
        <v/>
      </c>
      <c r="D260" s="104"/>
      <c r="E260" s="157"/>
      <c r="F260" s="126"/>
      <c r="G260" s="142" t="str">
        <f>IF(D260="","*",VLOOKUP(F260,BS_ATIVIDADE[],3,FALSE))</f>
        <v>*</v>
      </c>
      <c r="H260" s="105"/>
      <c r="I260" s="105"/>
      <c r="J260" s="105"/>
      <c r="K260" s="105"/>
      <c r="L260" s="105" t="s">
        <v>679</v>
      </c>
      <c r="M260" s="105" t="str" cm="1">
        <f t="array" ref="M2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0" s="150" t="str" cm="1">
        <f t="array" ref="N2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0" s="106"/>
      <c r="P260" s="106"/>
      <c r="Q260" s="170"/>
      <c r="R260" s="10" t="str">
        <f>IFERROR(_xlfn.XLOOKUP(F260, BS_ATIVIDADE[ATIVIDADE],BS_ATIVIDADE[UNIDADE] ), "*")</f>
        <v>*</v>
      </c>
      <c r="S260" s="128" t="str" cm="1">
        <f t="array" ref="S2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0" s="128" t="str" cm="1">
        <f t="array" ref="T2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0" s="11" t="str" cm="1">
        <f t="array" ref="U2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60" s="105"/>
      <c r="W260" s="151"/>
      <c r="X260" s="104"/>
      <c r="Y260" s="129"/>
      <c r="Z260" s="104"/>
      <c r="AA260" s="105"/>
      <c r="AB260" s="103"/>
      <c r="AC260" s="152"/>
      <c r="AD260" s="107"/>
      <c r="AE260" s="105"/>
      <c r="AF260" s="105"/>
      <c r="AG260" s="105"/>
      <c r="AH260" s="15"/>
      <c r="AI260" s="126" t="str">
        <f>IF(BS_CONTROLE[[#This Row],[Atividade]]=0, "-", BS_CONTROLE[[#This Row],[Atividade]])</f>
        <v>-</v>
      </c>
      <c r="AJ260" s="9" t="str">
        <f>IF(BS_CONTROLE[[#This Row],[Atividade]]=0, "-", BS_CONTROLE[[#This Row],[Atividade]])</f>
        <v>-</v>
      </c>
      <c r="AK260" s="31">
        <f>BS_CONTROLE[[#This Row],[Local - Partida]]</f>
        <v>0</v>
      </c>
      <c r="AL260" s="31">
        <f>BS_CONTROLE[[#This Row],[Local - Encerramento]]</f>
        <v>0</v>
      </c>
      <c r="AM260" s="105" t="str">
        <f>IF(BS_CONTROLE[[#This Row],[Entre - Estações]]=0, "-", BS_CONTROLE[[#This Row],[Entre - Estações]])</f>
        <v>-</v>
      </c>
      <c r="AN260" s="105" t="str">
        <f>IF(BS_CONTROLE[[#This Row],[SB]]=0, "-", BS_CONTROLE[[#This Row],[SB]])</f>
        <v>-</v>
      </c>
      <c r="AO260" s="105" t="str">
        <f>IF(BS_CONTROLE[[#This Row],[SUB]]=0, "-", BS_CONTROLE[[#This Row],[SUB]])</f>
        <v>-</v>
      </c>
      <c r="AP260" s="105">
        <f>BS_CONTROLE[[#This Row],[KM - Inicio]]</f>
        <v>0</v>
      </c>
      <c r="AQ260" s="105">
        <f>BS_CONTROLE[[#This Row],[KM - Inicio]]</f>
        <v>0</v>
      </c>
      <c r="AR260" s="108"/>
      <c r="AS260" s="108"/>
      <c r="AT260" s="108"/>
      <c r="AU260" s="136"/>
      <c r="AV260" s="136"/>
      <c r="AW260" s="14"/>
      <c r="AX260" s="14"/>
      <c r="AY260" s="162" t="str">
        <f t="shared" si="20"/>
        <v>*</v>
      </c>
      <c r="AZ260" s="153"/>
      <c r="BA260" s="109"/>
      <c r="BB260" s="10" t="str">
        <f>IFERROR(_xlfn.XLOOKUP(AI260, BS_ATIVIDADE[ATIVIDADE],BS_ATIVIDADE[UNIDADE] ), "*")</f>
        <v>*</v>
      </c>
      <c r="BC260" s="13" t="str" cm="1">
        <f t="array" ref="BC2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60" s="13" t="str" cm="1">
        <f t="array" ref="BD2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60" s="11" t="str" cm="1">
        <f t="array" ref="BE2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60" s="150"/>
      <c r="BG260" s="16"/>
      <c r="BH260" s="17"/>
      <c r="BI260" s="17"/>
      <c r="BJ260" s="17"/>
      <c r="BK260" s="18"/>
      <c r="BL260" s="16"/>
      <c r="BM260" s="130"/>
      <c r="BN260" s="130"/>
      <c r="BO260" s="130"/>
      <c r="BP260" s="18"/>
      <c r="BQ260" s="12" t="str">
        <f t="shared" si="22"/>
        <v>Aderente</v>
      </c>
      <c r="BR260" s="19" t="str">
        <f t="shared" si="23"/>
        <v>*</v>
      </c>
      <c r="BS260" s="19" t="str">
        <f t="shared" si="24"/>
        <v>*</v>
      </c>
      <c r="BT260" s="188" t="str">
        <f t="shared" si="25"/>
        <v/>
      </c>
    </row>
    <row r="261" spans="1:72" hidden="1">
      <c r="A261" s="47" t="str">
        <f t="shared" si="21"/>
        <v>EDSON (TP-780)46064</v>
      </c>
      <c r="B261" s="102">
        <v>46064</v>
      </c>
      <c r="C261" s="135">
        <f>IF(BS_CONTROLE[[#This Row],[DATA]]="","",WEEKNUM(BS_CONTROLE[[#This Row],[DATA]]))</f>
        <v>7</v>
      </c>
      <c r="D261" s="104" t="s">
        <v>720</v>
      </c>
      <c r="E261" s="157"/>
      <c r="F261" s="126" t="s">
        <v>721</v>
      </c>
      <c r="G261" s="142" t="str">
        <f>IF(D261="","*",VLOOKUP(F261,BS_ATIVIDADE[],3,FALSE))</f>
        <v>DORMENTE - SUBSTITUIÇÂO</v>
      </c>
      <c r="H261" s="105" t="s">
        <v>679</v>
      </c>
      <c r="I261" s="105" t="s">
        <v>679</v>
      </c>
      <c r="J261" s="105">
        <v>56</v>
      </c>
      <c r="K261" s="105">
        <v>243.3</v>
      </c>
      <c r="L261" s="105" t="s">
        <v>679</v>
      </c>
      <c r="M261" s="105" t="str" cm="1">
        <f t="array" ref="M2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ZDS-ZQB</v>
      </c>
      <c r="N261" s="150" t="str" cm="1">
        <f t="array" ref="N2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ZDS2482</v>
      </c>
      <c r="O261" s="106">
        <v>0.39583333333333331</v>
      </c>
      <c r="P261" s="106">
        <v>8.3333333333333329E-2</v>
      </c>
      <c r="Q261" s="170">
        <v>40</v>
      </c>
      <c r="R261" s="10" t="str">
        <f>IFERROR(_xlfn.XLOOKUP(F261, BS_ATIVIDADE[ATIVIDADE],BS_ATIVIDADE[UNIDADE] ), "*")</f>
        <v>Nº DE DORMENTES</v>
      </c>
      <c r="S261" s="128" t="str" cm="1">
        <f t="array" ref="S2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1" s="128" t="str" cm="1">
        <f t="array" ref="T2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61" s="11" t="str" cm="1">
        <f t="array" ref="U2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61" s="105" t="s">
        <v>722</v>
      </c>
      <c r="W261" s="151" t="s">
        <v>1024</v>
      </c>
      <c r="X261" s="104" t="s">
        <v>421</v>
      </c>
      <c r="Y261" s="129" t="s">
        <v>424</v>
      </c>
      <c r="Z261" s="104"/>
      <c r="AA261" s="105"/>
      <c r="AB261" s="103"/>
      <c r="AC261" s="152"/>
      <c r="AD261" s="107"/>
      <c r="AE261" s="105"/>
      <c r="AF261" s="105" t="s">
        <v>679</v>
      </c>
      <c r="AG261" s="105" t="s">
        <v>679</v>
      </c>
      <c r="AH261" s="15"/>
      <c r="AI261" s="126" t="str">
        <f>IF(BS_CONTROLE[[#This Row],[Atividade]]=0, "-", BS_CONTROLE[[#This Row],[Atividade]])</f>
        <v>PDM - SUBSTITUIÇÃO - DORMENTE</v>
      </c>
      <c r="AJ261" s="9" t="str">
        <f>IF(BS_CONTROLE[[#This Row],[Atividade]]=0, "-", BS_CONTROLE[[#This Row],[Atividade]])</f>
        <v>PDM - SUBSTITUIÇÃO - DORMENTE</v>
      </c>
      <c r="AK261" s="31" t="str">
        <f>BS_CONTROLE[[#This Row],[Local - Partida]]</f>
        <v>-</v>
      </c>
      <c r="AL261" s="31" t="str">
        <f>BS_CONTROLE[[#This Row],[Local - Encerramento]]</f>
        <v>-</v>
      </c>
      <c r="AM261" s="105" t="str">
        <f>IF(BS_CONTROLE[[#This Row],[Entre - Estações]]=0, "-", BS_CONTROLE[[#This Row],[Entre - Estações]])</f>
        <v>ZDS-ZQB</v>
      </c>
      <c r="AN261" s="105" t="str">
        <f>IF(BS_CONTROLE[[#This Row],[SB]]=0, "-", BS_CONTROLE[[#This Row],[SB]])</f>
        <v>ZDS2482</v>
      </c>
      <c r="AO261" s="105">
        <f>IF(BS_CONTROLE[[#This Row],[SUB]]=0, "-", BS_CONTROLE[[#This Row],[SUB]])</f>
        <v>56</v>
      </c>
      <c r="AP261" s="105">
        <f>BS_CONTROLE[[#This Row],[KM - Inicio]]</f>
        <v>243.3</v>
      </c>
      <c r="AQ261" s="105">
        <f>BS_CONTROLE[[#This Row],[KM - Inicio]]</f>
        <v>243.3</v>
      </c>
      <c r="AR261" s="108">
        <v>0</v>
      </c>
      <c r="AS261" s="108">
        <v>0</v>
      </c>
      <c r="AT261" s="108">
        <v>0</v>
      </c>
      <c r="AU261" s="136"/>
      <c r="AV261" s="136"/>
      <c r="AW261" s="14"/>
      <c r="AX261" s="14"/>
      <c r="AY261" s="162">
        <f t="shared" si="20"/>
        <v>0</v>
      </c>
      <c r="AZ261" s="153"/>
      <c r="BA261" s="109">
        <v>0</v>
      </c>
      <c r="BB261" s="10" t="str">
        <f>IFERROR(_xlfn.XLOOKUP(AI261, BS_ATIVIDADE[ATIVIDADE],BS_ATIVIDADE[UNIDADE] ), "*")</f>
        <v>Nº DE DORMENTES</v>
      </c>
      <c r="BC261" s="13" t="str" cm="1">
        <f t="array" ref="BC2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1" s="13" t="str" cm="1">
        <f t="array" ref="BD2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61" s="11" t="str" cm="1">
        <f t="array" ref="BE2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61" s="150"/>
      <c r="BG261" s="16"/>
      <c r="BH261" s="17">
        <v>0</v>
      </c>
      <c r="BI261" s="17"/>
      <c r="BJ261" s="17" t="s">
        <v>1104</v>
      </c>
      <c r="BK261" s="18" t="s">
        <v>1105</v>
      </c>
      <c r="BL261" s="16"/>
      <c r="BM261" s="130" t="s">
        <v>441</v>
      </c>
      <c r="BN261" s="130" t="s">
        <v>470</v>
      </c>
      <c r="BO261" s="130" t="s">
        <v>521</v>
      </c>
      <c r="BP261" s="18" t="s">
        <v>1105</v>
      </c>
      <c r="BQ261" s="12" t="str">
        <f t="shared" si="22"/>
        <v>Produção e Intervalo</v>
      </c>
      <c r="BR261" s="19">
        <f t="shared" si="23"/>
        <v>0</v>
      </c>
      <c r="BS261" s="19">
        <f t="shared" si="24"/>
        <v>0</v>
      </c>
      <c r="BT261" s="188" t="str">
        <f t="shared" si="25"/>
        <v>SuperExecução</v>
      </c>
    </row>
    <row r="262" spans="1:72" hidden="1">
      <c r="A262" s="47" t="str">
        <f t="shared" si="21"/>
        <v>V9346064</v>
      </c>
      <c r="B262" s="102">
        <v>46064</v>
      </c>
      <c r="C262" s="135">
        <f>IF(BS_CONTROLE[[#This Row],[DATA]]="","",WEEKNUM(BS_CONTROLE[[#This Row],[DATA]]))</f>
        <v>7</v>
      </c>
      <c r="D262" s="104" t="s">
        <v>978</v>
      </c>
      <c r="E262" s="157">
        <v>162</v>
      </c>
      <c r="F262" s="126" t="s">
        <v>687</v>
      </c>
      <c r="G262" s="142" t="str">
        <f>IF(D262="","*",VLOOKUP(F262,BS_ATIVIDADE[],3,FALSE))</f>
        <v>MECANIZAÇÃO - SOCADORA</v>
      </c>
      <c r="H262" s="105" t="s">
        <v>104</v>
      </c>
      <c r="I262" s="105" t="s">
        <v>104</v>
      </c>
      <c r="J262" s="105">
        <v>56</v>
      </c>
      <c r="K262" s="105">
        <v>204.5</v>
      </c>
      <c r="L262" s="105">
        <v>205.5</v>
      </c>
      <c r="M262" s="127" t="str" cm="1">
        <f t="array" ref="M2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62" s="127" t="str" cm="1">
        <f t="array" ref="N2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62" s="106">
        <v>0.375</v>
      </c>
      <c r="P262" s="106">
        <v>0.125</v>
      </c>
      <c r="Q262" s="105">
        <v>300</v>
      </c>
      <c r="R262" s="10" t="str">
        <f>IFERROR(_xlfn.XLOOKUP(F262, BS_ATIVIDADE[ATIVIDADE],BS_ATIVIDADE[UNIDADE] ), "*")</f>
        <v>M</v>
      </c>
      <c r="S262" s="128" t="str" cm="1">
        <f t="array" ref="S2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2" s="128" t="str" cm="1">
        <f t="array" ref="T2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62" s="11" t="str" cm="1">
        <f t="array" ref="U2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62" s="105" t="s">
        <v>709</v>
      </c>
      <c r="W262" s="151" t="s">
        <v>688</v>
      </c>
      <c r="X262" s="104" t="s">
        <v>416</v>
      </c>
      <c r="Y262" s="129" t="s">
        <v>415</v>
      </c>
      <c r="Z262" s="104"/>
      <c r="AA262" s="105">
        <v>1</v>
      </c>
      <c r="AB262" s="103" t="s">
        <v>418</v>
      </c>
      <c r="AC262" s="152"/>
      <c r="AD262" s="107">
        <v>0.29166666666666669</v>
      </c>
      <c r="AE262" s="105" t="s">
        <v>1106</v>
      </c>
      <c r="AF262" s="105" t="s">
        <v>679</v>
      </c>
      <c r="AG262" s="105" t="s">
        <v>679</v>
      </c>
      <c r="AH262" s="15"/>
      <c r="AI262" s="126" t="str">
        <f>IF(BS_CONTROLE[[#This Row],[Atividade]]=0, "-", BS_CONTROLE[[#This Row],[Atividade]])</f>
        <v>MECANIZAÇÃO - SOCADORA</v>
      </c>
      <c r="AJ262" s="9" t="str">
        <f>IF(BS_CONTROLE[[#This Row],[Atividade]]=0, "-", BS_CONTROLE[[#This Row],[Atividade]])</f>
        <v>MECANIZAÇÃO - SOCADORA</v>
      </c>
      <c r="AK262" s="31" t="str">
        <f>BS_CONTROLE[[#This Row],[Local - Partida]]</f>
        <v>ZYU1</v>
      </c>
      <c r="AL262" s="31" t="str">
        <f>BS_CONTROLE[[#This Row],[Local - Encerramento]]</f>
        <v>ZYU1</v>
      </c>
      <c r="AM262" s="105" t="str">
        <f>IF(BS_CONTROLE[[#This Row],[Entre - Estações]]=0, "-", BS_CONTROLE[[#This Row],[Entre - Estações]])</f>
        <v>ZYU-ZST</v>
      </c>
      <c r="AN262" s="105" t="str">
        <f>IF(BS_CONTROLE[[#This Row],[SB]]=0, "-", BS_CONTROLE[[#This Row],[SB]])</f>
        <v>ZYU206</v>
      </c>
      <c r="AO262" s="105">
        <f>IF(BS_CONTROLE[[#This Row],[SUB]]=0, "-", BS_CONTROLE[[#This Row],[SUB]])</f>
        <v>56</v>
      </c>
      <c r="AP262" s="105">
        <f>BS_CONTROLE[[#This Row],[KM - Inicio]]</f>
        <v>204.5</v>
      </c>
      <c r="AQ262" s="105">
        <f>BS_CONTROLE[[#This Row],[KM - Inicio]]</f>
        <v>204.5</v>
      </c>
      <c r="AR262" s="108">
        <v>0.55208333333333337</v>
      </c>
      <c r="AS262" s="108">
        <v>0</v>
      </c>
      <c r="AT262" s="108">
        <v>0</v>
      </c>
      <c r="AU262" s="136"/>
      <c r="AV262" s="136"/>
      <c r="AW262" s="14"/>
      <c r="AX262" s="14"/>
      <c r="AY262" s="162">
        <f t="shared" si="20"/>
        <v>0</v>
      </c>
      <c r="AZ262" s="153"/>
      <c r="BA262" s="109">
        <v>0</v>
      </c>
      <c r="BB262" s="10" t="str">
        <f>IFERROR(_xlfn.XLOOKUP(AI262, BS_ATIVIDADE[ATIVIDADE],BS_ATIVIDADE[UNIDADE] ), "*")</f>
        <v>M</v>
      </c>
      <c r="BC262" s="13" t="str" cm="1">
        <f t="array" ref="BC2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2" s="13" t="str" cm="1">
        <f t="array" ref="BD2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62" s="11" t="str" cm="1">
        <f t="array" ref="BE2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62" s="150"/>
      <c r="BG262" s="16"/>
      <c r="BH262" s="17">
        <v>0</v>
      </c>
      <c r="BI262" s="17"/>
      <c r="BJ262" s="17" t="s">
        <v>1107</v>
      </c>
      <c r="BK262" s="18" t="s">
        <v>1108</v>
      </c>
      <c r="BL262" s="16"/>
      <c r="BM262" s="130" t="s">
        <v>440</v>
      </c>
      <c r="BN262" s="130" t="s">
        <v>460</v>
      </c>
      <c r="BO262" s="130" t="s">
        <v>568</v>
      </c>
      <c r="BP262" s="18" t="s">
        <v>1108</v>
      </c>
      <c r="BQ262" s="12" t="str">
        <f t="shared" si="22"/>
        <v>Produção e Intervalo</v>
      </c>
      <c r="BR262" s="19">
        <f t="shared" si="23"/>
        <v>0</v>
      </c>
      <c r="BS262" s="19">
        <f t="shared" si="24"/>
        <v>0</v>
      </c>
      <c r="BT262" s="188" t="str">
        <f t="shared" si="25"/>
        <v>CCOCirculaçãoIntervaloContrato</v>
      </c>
    </row>
    <row r="263" spans="1:72" hidden="1">
      <c r="A263" s="47" t="str">
        <f t="shared" si="21"/>
        <v>ROGÉRIO (TP-730)46064</v>
      </c>
      <c r="B263" s="102">
        <v>46064</v>
      </c>
      <c r="C263" s="135">
        <f>IF(BS_CONTROLE[[#This Row],[DATA]]="","",WEEKNUM(BS_CONTROLE[[#This Row],[DATA]]))</f>
        <v>7</v>
      </c>
      <c r="D263" s="104" t="s">
        <v>857</v>
      </c>
      <c r="E263" s="157">
        <v>81</v>
      </c>
      <c r="F263" s="126" t="s">
        <v>721</v>
      </c>
      <c r="G263" s="142" t="str">
        <f>IF(D263="","*",VLOOKUP(F263,BS_ATIVIDADE[],3,FALSE))</f>
        <v>DORMENTE - SUBSTITUIÇÂO</v>
      </c>
      <c r="H263" s="105" t="s">
        <v>679</v>
      </c>
      <c r="I263" s="105" t="s">
        <v>679</v>
      </c>
      <c r="J263" s="105">
        <v>56</v>
      </c>
      <c r="K263" s="105">
        <v>205</v>
      </c>
      <c r="L263" s="105" t="s">
        <v>679</v>
      </c>
      <c r="M263" s="105" t="str" cm="1">
        <f t="array" ref="M2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63" s="150" t="str" cm="1">
        <f t="array" ref="N2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63" s="106">
        <v>0.39583333333333331</v>
      </c>
      <c r="P263" s="106">
        <v>8.3333333333333329E-2</v>
      </c>
      <c r="Q263" s="170">
        <v>40</v>
      </c>
      <c r="R263" s="10" t="str">
        <f>IFERROR(_xlfn.XLOOKUP(F263, BS_ATIVIDADE[ATIVIDADE],BS_ATIVIDADE[UNIDADE] ), "*")</f>
        <v>Nº DE DORMENTES</v>
      </c>
      <c r="S263" s="128" t="str" cm="1">
        <f t="array" ref="S2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3" s="128" t="str" cm="1">
        <f t="array" ref="T2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63" s="11" t="str" cm="1">
        <f t="array" ref="U2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63" s="105" t="s">
        <v>858</v>
      </c>
      <c r="W263" s="151" t="s">
        <v>799</v>
      </c>
      <c r="X263" s="104" t="s">
        <v>421</v>
      </c>
      <c r="Y263" s="129" t="s">
        <v>424</v>
      </c>
      <c r="Z263" s="104"/>
      <c r="AA263" s="105" t="s">
        <v>679</v>
      </c>
      <c r="AB263" s="103"/>
      <c r="AC263" s="152"/>
      <c r="AD263" s="107"/>
      <c r="AE263" s="105"/>
      <c r="AF263" s="105"/>
      <c r="AG263" s="105"/>
      <c r="AH263" s="15"/>
      <c r="AI263" s="126" t="str">
        <f>IF(BS_CONTROLE[[#This Row],[Atividade]]=0, "-", BS_CONTROLE[[#This Row],[Atividade]])</f>
        <v>PDM - SUBSTITUIÇÃO - DORMENTE</v>
      </c>
      <c r="AJ263" s="9" t="str">
        <f>IF(BS_CONTROLE[[#This Row],[Atividade]]=0, "-", BS_CONTROLE[[#This Row],[Atividade]])</f>
        <v>PDM - SUBSTITUIÇÃO - DORMENTE</v>
      </c>
      <c r="AK263" s="31" t="str">
        <f>BS_CONTROLE[[#This Row],[Local - Partida]]</f>
        <v>-</v>
      </c>
      <c r="AL263" s="31" t="str">
        <f>BS_CONTROLE[[#This Row],[Local - Encerramento]]</f>
        <v>-</v>
      </c>
      <c r="AM263" s="105" t="str">
        <f>IF(BS_CONTROLE[[#This Row],[Entre - Estações]]=0, "-", BS_CONTROLE[[#This Row],[Entre - Estações]])</f>
        <v>ZYU-ZST</v>
      </c>
      <c r="AN263" s="105" t="str">
        <f>IF(BS_CONTROLE[[#This Row],[SB]]=0, "-", BS_CONTROLE[[#This Row],[SB]])</f>
        <v>ZYU206</v>
      </c>
      <c r="AO263" s="105">
        <f>IF(BS_CONTROLE[[#This Row],[SUB]]=0, "-", BS_CONTROLE[[#This Row],[SUB]])</f>
        <v>56</v>
      </c>
      <c r="AP263" s="105">
        <f>BS_CONTROLE[[#This Row],[KM - Inicio]]</f>
        <v>205</v>
      </c>
      <c r="AQ263" s="105">
        <f>BS_CONTROLE[[#This Row],[KM - Inicio]]</f>
        <v>205</v>
      </c>
      <c r="AR263" s="108">
        <v>0.36180555555555555</v>
      </c>
      <c r="AS263" s="108">
        <v>0</v>
      </c>
      <c r="AT263" s="108">
        <v>0</v>
      </c>
      <c r="AU263" s="136"/>
      <c r="AV263" s="136"/>
      <c r="AW263" s="14"/>
      <c r="AX263" s="14"/>
      <c r="AY263" s="162">
        <f t="shared" ref="AY263:AY326" si="26">IF(D263="","*",IFERROR(IF(ISODD(COUNT(AS263:AX263)),"ERRO",SUM((AT263-AS263),(AV263-AU263),(AX263-AW263))),"ERRO"))</f>
        <v>0</v>
      </c>
      <c r="AZ263" s="153"/>
      <c r="BA263" s="109">
        <v>0</v>
      </c>
      <c r="BB263" s="10" t="str">
        <f>IFERROR(_xlfn.XLOOKUP(AI263, BS_ATIVIDADE[ATIVIDADE],BS_ATIVIDADE[UNIDADE] ), "*")</f>
        <v>Nº DE DORMENTES</v>
      </c>
      <c r="BC263" s="13" t="str" cm="1">
        <f t="array" ref="BC2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3" s="13" t="str" cm="1">
        <f t="array" ref="BD2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63" s="11" t="str" cm="1">
        <f t="array" ref="BE2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63" s="150"/>
      <c r="BG263" s="16"/>
      <c r="BH263" s="17">
        <v>0</v>
      </c>
      <c r="BI263" s="17"/>
      <c r="BJ263" s="17" t="s">
        <v>1109</v>
      </c>
      <c r="BK263" s="18" t="s">
        <v>1109</v>
      </c>
      <c r="BL263" s="16"/>
      <c r="BM263" s="130" t="s">
        <v>440</v>
      </c>
      <c r="BN263" s="130" t="s">
        <v>469</v>
      </c>
      <c r="BO263" s="130" t="s">
        <v>530</v>
      </c>
      <c r="BP263" s="18" t="s">
        <v>1109</v>
      </c>
      <c r="BQ263" s="12" t="str">
        <f t="shared" si="22"/>
        <v>Produção e Intervalo</v>
      </c>
      <c r="BR263" s="19">
        <f t="shared" si="23"/>
        <v>0</v>
      </c>
      <c r="BS263" s="19">
        <f t="shared" si="24"/>
        <v>0</v>
      </c>
      <c r="BT263" s="188" t="str">
        <f t="shared" si="25"/>
        <v>CCOCirculaçãoIntervaloOportunidade</v>
      </c>
    </row>
    <row r="264" spans="1:72" hidden="1">
      <c r="A264" s="47" t="str">
        <f t="shared" ref="A264:A327" si="27">D264&amp;B264</f>
        <v>W5946064</v>
      </c>
      <c r="B264" s="102">
        <v>46064</v>
      </c>
      <c r="C264" s="135">
        <f>IF(BS_CONTROLE[[#This Row],[DATA]]="","",WEEKNUM(BS_CONTROLE[[#This Row],[DATA]]))</f>
        <v>7</v>
      </c>
      <c r="D264" s="104" t="s">
        <v>726</v>
      </c>
      <c r="E264" s="157"/>
      <c r="F264" s="126" t="s">
        <v>713</v>
      </c>
      <c r="G264" s="142" t="str">
        <f>IF(D264="","*",VLOOKUP(F264,BS_ATIVIDADE[],3,FALSE))</f>
        <v>DORMENTE - DESCARGA</v>
      </c>
      <c r="H264" s="106" t="s">
        <v>104</v>
      </c>
      <c r="I264" s="106" t="s">
        <v>104</v>
      </c>
      <c r="J264" s="105">
        <v>49</v>
      </c>
      <c r="K264" s="105">
        <v>203.57</v>
      </c>
      <c r="L264" s="105">
        <v>198.57</v>
      </c>
      <c r="M264" s="127" t="str" cm="1">
        <f t="array" ref="M2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264" s="127" t="s">
        <v>859</v>
      </c>
      <c r="O264" s="106">
        <v>0.35416666666666669</v>
      </c>
      <c r="P264" s="106">
        <v>6.25E-2</v>
      </c>
      <c r="Q264" s="105">
        <v>415</v>
      </c>
      <c r="R264" s="10" t="str">
        <f>IFERROR(_xlfn.XLOOKUP(F264, BS_ATIVIDADE[ATIVIDADE],BS_ATIVIDADE[UNIDADE] ), "*")</f>
        <v>Nº DE DORMENTES</v>
      </c>
      <c r="S264" s="128" t="str" cm="1">
        <f t="array" ref="S2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4" s="128" t="str" cm="1">
        <f t="array" ref="T2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64" s="11" t="str" cm="1">
        <f t="array" ref="U2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264" s="105" t="s">
        <v>860</v>
      </c>
      <c r="W264" s="151" t="s">
        <v>803</v>
      </c>
      <c r="X264" s="104" t="s">
        <v>421</v>
      </c>
      <c r="Y264" s="129" t="s">
        <v>424</v>
      </c>
      <c r="Z264" s="104"/>
      <c r="AA264" s="105">
        <v>1</v>
      </c>
      <c r="AB264" s="103" t="s">
        <v>412</v>
      </c>
      <c r="AC264" s="152"/>
      <c r="AD264" s="107">
        <v>0.29166666666666669</v>
      </c>
      <c r="AE264" s="105">
        <v>7629</v>
      </c>
      <c r="AF264" s="105" t="s">
        <v>679</v>
      </c>
      <c r="AG264" s="105"/>
      <c r="AH264" s="15"/>
      <c r="AI264" s="126" t="str">
        <f>IF(BS_CONTROLE[[#This Row],[Atividade]]=0, "-", BS_CONTROLE[[#This Row],[Atividade]])</f>
        <v>PDM - DESCARGA - DORMENTE</v>
      </c>
      <c r="AJ264" s="9" t="str">
        <f>IF(BS_CONTROLE[[#This Row],[Atividade]]=0, "-", BS_CONTROLE[[#This Row],[Atividade]])</f>
        <v>PDM - DESCARGA - DORMENTE</v>
      </c>
      <c r="AK264" s="31" t="str">
        <f>BS_CONTROLE[[#This Row],[Local - Partida]]</f>
        <v>ZYU1</v>
      </c>
      <c r="AL264" s="31" t="str">
        <f>BS_CONTROLE[[#This Row],[Local - Encerramento]]</f>
        <v>ZYU1</v>
      </c>
      <c r="AM264" s="105" t="str">
        <f>IF(BS_CONTROLE[[#This Row],[Entre - Estações]]=0, "-", BS_CONTROLE[[#This Row],[Entre - Estações]])</f>
        <v>ZYU</v>
      </c>
      <c r="AN264" s="105" t="str">
        <f>IF(BS_CONTROLE[[#This Row],[SB]]=0, "-", BS_CONTROLE[[#This Row],[SB]])</f>
        <v>ZYU1 / ZFY1981</v>
      </c>
      <c r="AO264" s="105">
        <f>IF(BS_CONTROLE[[#This Row],[SUB]]=0, "-", BS_CONTROLE[[#This Row],[SUB]])</f>
        <v>49</v>
      </c>
      <c r="AP264" s="105">
        <f>BS_CONTROLE[[#This Row],[KM - Inicio]]</f>
        <v>203.57</v>
      </c>
      <c r="AQ264" s="105">
        <f>BS_CONTROLE[[#This Row],[KM - Inicio]]</f>
        <v>203.57</v>
      </c>
      <c r="AR264" s="108">
        <v>0.4201388888888889</v>
      </c>
      <c r="AS264" s="108">
        <v>0</v>
      </c>
      <c r="AT264" s="108">
        <v>0</v>
      </c>
      <c r="AU264" s="136"/>
      <c r="AV264" s="136"/>
      <c r="AW264" s="14"/>
      <c r="AX264" s="14"/>
      <c r="AY264" s="162">
        <f t="shared" si="26"/>
        <v>0</v>
      </c>
      <c r="AZ264" s="153"/>
      <c r="BA264" s="109">
        <v>0</v>
      </c>
      <c r="BB264" s="10" t="str">
        <f>IFERROR(_xlfn.XLOOKUP(AI264, BS_ATIVIDADE[ATIVIDADE],BS_ATIVIDADE[UNIDADE] ), "*")</f>
        <v>Nº DE DORMENTES</v>
      </c>
      <c r="BC264" s="13" t="str" cm="1">
        <f t="array" ref="BC2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4" s="13" t="str" cm="1">
        <f t="array" ref="BD2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64" s="11" t="str" cm="1">
        <f t="array" ref="BE2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264" s="150"/>
      <c r="BG264" s="16"/>
      <c r="BH264" s="17">
        <v>0</v>
      </c>
      <c r="BI264" s="17"/>
      <c r="BJ264" s="17" t="s">
        <v>1110</v>
      </c>
      <c r="BK264" s="18" t="s">
        <v>1111</v>
      </c>
      <c r="BL264" s="16"/>
      <c r="BM264" s="130" t="s">
        <v>440</v>
      </c>
      <c r="BN264" s="130" t="s">
        <v>469</v>
      </c>
      <c r="BO264" s="130" t="s">
        <v>530</v>
      </c>
      <c r="BP264" s="18" t="s">
        <v>1111</v>
      </c>
      <c r="BQ264" s="12" t="str">
        <f t="shared" ref="BQ264:BQ327" si="28">IF(AND(BR264&lt;1,BS264&lt;1),"Produção e Intervalo",IF(BR264&lt;1,"Intervalo",IF(BS264&lt;1,"Produção","Aderente")))</f>
        <v>Produção e Intervalo</v>
      </c>
      <c r="BR264" s="19">
        <f t="shared" ref="BR264:BR327" si="29">IF(OR(B264="",F264=""),"*",AY264/P264)</f>
        <v>0</v>
      </c>
      <c r="BS264" s="19">
        <f t="shared" ref="BS264:BS327" si="30">IF(OR(B264="",F264=""),"*",BA264/Q264)</f>
        <v>0</v>
      </c>
      <c r="BT264" s="188" t="str">
        <f t="shared" ref="BT264:BT327" si="31">IF(BN264="","",SUBSTITUTE(BM264," ","")&amp;SUBSTITUTE(BN264," ",""))</f>
        <v>CCOCirculaçãoIntervaloOportunidade</v>
      </c>
    </row>
    <row r="265" spans="1:72" hidden="1">
      <c r="A265" s="47" t="str">
        <f t="shared" si="27"/>
        <v>ROBSON (TP-729)46064</v>
      </c>
      <c r="B265" s="102">
        <v>46064</v>
      </c>
      <c r="C265" s="135">
        <f>IF(BS_CONTROLE[[#This Row],[DATA]]="","",WEEKNUM(BS_CONTROLE[[#This Row],[DATA]]))</f>
        <v>7</v>
      </c>
      <c r="D265" s="104" t="s">
        <v>1112</v>
      </c>
      <c r="E265" s="157">
        <v>81</v>
      </c>
      <c r="F265" s="126" t="s">
        <v>721</v>
      </c>
      <c r="G265" s="142" t="str">
        <f>IF(D265="","*",VLOOKUP(F265,BS_ATIVIDADE[],3,FALSE))</f>
        <v>DORMENTE - SUBSTITUIÇÂO</v>
      </c>
      <c r="H265" s="105" t="s">
        <v>679</v>
      </c>
      <c r="I265" s="105" t="s">
        <v>679</v>
      </c>
      <c r="J265" s="105">
        <v>56</v>
      </c>
      <c r="K265" s="105">
        <v>190.3</v>
      </c>
      <c r="L265" s="105" t="s">
        <v>679</v>
      </c>
      <c r="M265" s="105" t="str" cm="1">
        <f t="array" ref="M2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265" s="150" t="str" cm="1">
        <f t="array" ref="N2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265" s="106">
        <v>0.39583333333333331</v>
      </c>
      <c r="P265" s="106">
        <v>8.3333333333333329E-2</v>
      </c>
      <c r="Q265" s="170">
        <v>40</v>
      </c>
      <c r="R265" s="10" t="str">
        <f>IFERROR(_xlfn.XLOOKUP(F265, BS_ATIVIDADE[ATIVIDADE],BS_ATIVIDADE[UNIDADE] ), "*")</f>
        <v>Nº DE DORMENTES</v>
      </c>
      <c r="S265" s="128" t="str" cm="1">
        <f t="array" ref="S2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5" s="128" t="str" cm="1">
        <f t="array" ref="T2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65" s="11" t="str" cm="1">
        <f t="array" ref="U2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65" s="105" t="s">
        <v>1113</v>
      </c>
      <c r="W265" s="151" t="s">
        <v>799</v>
      </c>
      <c r="X265" s="104" t="s">
        <v>421</v>
      </c>
      <c r="Y265" s="129" t="s">
        <v>424</v>
      </c>
      <c r="Z265" s="104"/>
      <c r="AA265" s="105"/>
      <c r="AB265" s="103"/>
      <c r="AC265" s="152"/>
      <c r="AD265" s="107"/>
      <c r="AE265" s="105"/>
      <c r="AF265" s="105"/>
      <c r="AG265" s="105"/>
      <c r="AH265" s="15"/>
      <c r="AI265" s="126" t="str">
        <f>IF(BS_CONTROLE[[#This Row],[Atividade]]=0, "-", BS_CONTROLE[[#This Row],[Atividade]])</f>
        <v>PDM - SUBSTITUIÇÃO - DORMENTE</v>
      </c>
      <c r="AJ265" s="9" t="str">
        <f>IF(BS_CONTROLE[[#This Row],[Atividade]]=0, "-", BS_CONTROLE[[#This Row],[Atividade]])</f>
        <v>PDM - SUBSTITUIÇÃO - DORMENTE</v>
      </c>
      <c r="AK265" s="31" t="str">
        <f>BS_CONTROLE[[#This Row],[Local - Partida]]</f>
        <v>-</v>
      </c>
      <c r="AL265" s="31" t="str">
        <f>BS_CONTROLE[[#This Row],[Local - Encerramento]]</f>
        <v>-</v>
      </c>
      <c r="AM265" s="105" t="str">
        <f>IF(BS_CONTROLE[[#This Row],[Entre - Estações]]=0, "-", BS_CONTROLE[[#This Row],[Entre - Estações]])</f>
        <v>ZDY-ZFY</v>
      </c>
      <c r="AN265" s="105" t="str">
        <f>IF(BS_CONTROLE[[#This Row],[SB]]=0, "-", BS_CONTROLE[[#This Row],[SB]])</f>
        <v>189ZFY</v>
      </c>
      <c r="AO265" s="105">
        <f>IF(BS_CONTROLE[[#This Row],[SUB]]=0, "-", BS_CONTROLE[[#This Row],[SUB]])</f>
        <v>56</v>
      </c>
      <c r="AP265" s="105">
        <f>BS_CONTROLE[[#This Row],[KM - Inicio]]</f>
        <v>190.3</v>
      </c>
      <c r="AQ265" s="105">
        <f>BS_CONTROLE[[#This Row],[KM - Inicio]]</f>
        <v>190.3</v>
      </c>
      <c r="AR265" s="108">
        <v>0</v>
      </c>
      <c r="AS265" s="108">
        <v>0</v>
      </c>
      <c r="AT265" s="108">
        <v>0</v>
      </c>
      <c r="AU265" s="136"/>
      <c r="AV265" s="136"/>
      <c r="AW265" s="14"/>
      <c r="AX265" s="14"/>
      <c r="AY265" s="162">
        <f t="shared" si="26"/>
        <v>0</v>
      </c>
      <c r="AZ265" s="153"/>
      <c r="BA265" s="109">
        <v>0</v>
      </c>
      <c r="BB265" s="10" t="str">
        <f>IFERROR(_xlfn.XLOOKUP(AI265, BS_ATIVIDADE[ATIVIDADE],BS_ATIVIDADE[UNIDADE] ), "*")</f>
        <v>Nº DE DORMENTES</v>
      </c>
      <c r="BC265" s="13" t="str" cm="1">
        <f t="array" ref="BC2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5" s="13" t="str" cm="1">
        <f t="array" ref="BD2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65" s="11" t="str" cm="1">
        <f t="array" ref="BE2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65" s="150"/>
      <c r="BG265" s="16"/>
      <c r="BH265" s="17">
        <v>0</v>
      </c>
      <c r="BI265" s="17"/>
      <c r="BJ265" s="17" t="s">
        <v>1104</v>
      </c>
      <c r="BK265" s="18" t="s">
        <v>1114</v>
      </c>
      <c r="BL265" s="16"/>
      <c r="BM265" s="130" t="s">
        <v>441</v>
      </c>
      <c r="BN265" s="130" t="s">
        <v>470</v>
      </c>
      <c r="BO265" s="130" t="s">
        <v>521</v>
      </c>
      <c r="BP265" s="18" t="s">
        <v>1114</v>
      </c>
      <c r="BQ265" s="12" t="str">
        <f t="shared" si="28"/>
        <v>Produção e Intervalo</v>
      </c>
      <c r="BR265" s="19">
        <f t="shared" si="29"/>
        <v>0</v>
      </c>
      <c r="BS265" s="19">
        <f t="shared" si="30"/>
        <v>0</v>
      </c>
      <c r="BT265" s="188" t="str">
        <f t="shared" si="31"/>
        <v>SuperExecução</v>
      </c>
    </row>
    <row r="266" spans="1:72" hidden="1">
      <c r="A266" s="47" t="str">
        <f t="shared" si="27"/>
        <v/>
      </c>
      <c r="B266" s="102"/>
      <c r="C266" s="135" t="str">
        <f>IF(BS_CONTROLE[[#This Row],[DATA]]="","",WEEKNUM(BS_CONTROLE[[#This Row],[DATA]]))</f>
        <v/>
      </c>
      <c r="D266" s="104"/>
      <c r="E266" s="157"/>
      <c r="F266" s="126"/>
      <c r="G266" s="142" t="str">
        <f>IF(D266="","*",VLOOKUP(F266,BS_ATIVIDADE[],3,FALSE))</f>
        <v>*</v>
      </c>
      <c r="H266" s="105"/>
      <c r="I266" s="105"/>
      <c r="J266" s="105"/>
      <c r="K266" s="105"/>
      <c r="L266" s="105"/>
      <c r="M266" s="105" t="str" cm="1">
        <f t="array" ref="M2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6" s="150" t="str" cm="1">
        <f t="array" ref="N2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6" s="106"/>
      <c r="P266" s="106"/>
      <c r="Q266" s="170"/>
      <c r="R266" s="10" t="str">
        <f>IFERROR(_xlfn.XLOOKUP(F266, BS_ATIVIDADE[ATIVIDADE],BS_ATIVIDADE[UNIDADE] ), "*")</f>
        <v>*</v>
      </c>
      <c r="S266" s="128" t="str" cm="1">
        <f t="array" ref="S2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6" s="128" t="str" cm="1">
        <f t="array" ref="T2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6" s="11" t="str" cm="1">
        <f t="array" ref="U2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66" s="105"/>
      <c r="W266" s="151"/>
      <c r="X266" s="104"/>
      <c r="Y266" s="129"/>
      <c r="Z266" s="104"/>
      <c r="AA266" s="105"/>
      <c r="AB266" s="103"/>
      <c r="AC266" s="152"/>
      <c r="AD266" s="107"/>
      <c r="AE266" s="105"/>
      <c r="AF266" s="105"/>
      <c r="AG266" s="105"/>
      <c r="AH266" s="15"/>
      <c r="AI266" s="126" t="str">
        <f>IF(BS_CONTROLE[[#This Row],[Atividade]]=0, "-", BS_CONTROLE[[#This Row],[Atividade]])</f>
        <v>-</v>
      </c>
      <c r="AJ266" s="9" t="str">
        <f>IF(BS_CONTROLE[[#This Row],[Atividade]]=0, "-", BS_CONTROLE[[#This Row],[Atividade]])</f>
        <v>-</v>
      </c>
      <c r="AK266" s="31">
        <f>BS_CONTROLE[[#This Row],[Local - Partida]]</f>
        <v>0</v>
      </c>
      <c r="AL266" s="31">
        <f>BS_CONTROLE[[#This Row],[Local - Encerramento]]</f>
        <v>0</v>
      </c>
      <c r="AM266" s="105" t="str">
        <f>IF(BS_CONTROLE[[#This Row],[Entre - Estações]]=0, "-", BS_CONTROLE[[#This Row],[Entre - Estações]])</f>
        <v>-</v>
      </c>
      <c r="AN266" s="105" t="str">
        <f>IF(BS_CONTROLE[[#This Row],[SB]]=0, "-", BS_CONTROLE[[#This Row],[SB]])</f>
        <v>-</v>
      </c>
      <c r="AO266" s="105" t="str">
        <f>IF(BS_CONTROLE[[#This Row],[SUB]]=0, "-", BS_CONTROLE[[#This Row],[SUB]])</f>
        <v>-</v>
      </c>
      <c r="AP266" s="105">
        <f>BS_CONTROLE[[#This Row],[KM - Inicio]]</f>
        <v>0</v>
      </c>
      <c r="AQ266" s="105">
        <f>BS_CONTROLE[[#This Row],[KM - Inicio]]</f>
        <v>0</v>
      </c>
      <c r="AR266" s="108"/>
      <c r="AS266" s="108"/>
      <c r="AT266" s="108"/>
      <c r="AU266" s="136"/>
      <c r="AV266" s="136"/>
      <c r="AW266" s="14"/>
      <c r="AX266" s="14"/>
      <c r="AY266" s="162" t="str">
        <f t="shared" si="26"/>
        <v>*</v>
      </c>
      <c r="AZ266" s="153"/>
      <c r="BA266" s="109"/>
      <c r="BB266" s="10" t="str">
        <f>IFERROR(_xlfn.XLOOKUP(AI266, BS_ATIVIDADE[ATIVIDADE],BS_ATIVIDADE[UNIDADE] ), "*")</f>
        <v>*</v>
      </c>
      <c r="BC266" s="13" t="str" cm="1">
        <f t="array" ref="BC2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66" s="13" t="str" cm="1">
        <f t="array" ref="BD2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66" s="11" t="str" cm="1">
        <f t="array" ref="BE2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66" s="150"/>
      <c r="BG266" s="16"/>
      <c r="BH266" s="17"/>
      <c r="BI266" s="17"/>
      <c r="BJ266" s="17"/>
      <c r="BK266" s="18"/>
      <c r="BL266" s="16"/>
      <c r="BM266" s="130"/>
      <c r="BN266" s="130"/>
      <c r="BO266" s="130"/>
      <c r="BP266" s="18"/>
      <c r="BQ266" s="12" t="str">
        <f t="shared" si="28"/>
        <v>Aderente</v>
      </c>
      <c r="BR266" s="19" t="str">
        <f t="shared" si="29"/>
        <v>*</v>
      </c>
      <c r="BS266" s="19" t="str">
        <f t="shared" si="30"/>
        <v>*</v>
      </c>
      <c r="BT266" s="188" t="str">
        <f t="shared" si="31"/>
        <v/>
      </c>
    </row>
    <row r="267" spans="1:72" hidden="1">
      <c r="A267" s="47" t="str">
        <f t="shared" si="27"/>
        <v>E1746064</v>
      </c>
      <c r="B267" s="102">
        <v>46064</v>
      </c>
      <c r="C267" s="135">
        <f>IF(BS_CONTROLE[[#This Row],[DATA]]="","",WEEKNUM(BS_CONTROLE[[#This Row],[DATA]]))</f>
        <v>7</v>
      </c>
      <c r="D267" s="104" t="s">
        <v>692</v>
      </c>
      <c r="E267" s="157">
        <v>4</v>
      </c>
      <c r="F267" s="126" t="s">
        <v>693</v>
      </c>
      <c r="G267" s="142" t="str">
        <f>IF(D267="","*",VLOOKUP(F267,BS_ATIVIDADE[],3,FALSE))</f>
        <v>CAMINHÂO - SOLDA</v>
      </c>
      <c r="H267" s="106" t="s">
        <v>201</v>
      </c>
      <c r="I267" s="106" t="s">
        <v>201</v>
      </c>
      <c r="J267" s="105">
        <v>55</v>
      </c>
      <c r="K267" s="105">
        <v>100.56100000000001</v>
      </c>
      <c r="L267" s="105">
        <v>100.88200000000001</v>
      </c>
      <c r="M267" s="127" t="str" cm="1">
        <f t="array" ref="M2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67" s="127" t="str" cm="1">
        <f t="array" ref="N2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67" s="106">
        <v>0.41666666666666669</v>
      </c>
      <c r="P267" s="106">
        <v>0.125</v>
      </c>
      <c r="Q267" s="105">
        <v>2</v>
      </c>
      <c r="R267" s="10" t="str">
        <f>IFERROR(_xlfn.XLOOKUP(F267, BS_ATIVIDADE[ATIVIDADE],BS_ATIVIDADE[UNIDADE] ), "*")</f>
        <v>Nº DE SOLDA</v>
      </c>
      <c r="S267" s="128" t="str" cm="1">
        <f t="array" ref="S2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7" s="128" t="str" cm="1">
        <f t="array" ref="T2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67" s="11" t="str" cm="1">
        <f t="array" ref="U2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67" s="105" t="s">
        <v>742</v>
      </c>
      <c r="W267" s="151" t="s">
        <v>743</v>
      </c>
      <c r="X267" s="104" t="s">
        <v>421</v>
      </c>
      <c r="Y267" s="129" t="s">
        <v>424</v>
      </c>
      <c r="Z267" s="104"/>
      <c r="AA267" s="105">
        <v>1</v>
      </c>
      <c r="AB267" s="103" t="s">
        <v>412</v>
      </c>
      <c r="AC267" s="152"/>
      <c r="AD267" s="107">
        <v>0.35416666666666669</v>
      </c>
      <c r="AE267" s="105">
        <v>6251</v>
      </c>
      <c r="AF267" s="105"/>
      <c r="AG267" s="105"/>
      <c r="AH267" s="15"/>
      <c r="AI267" s="126" t="str">
        <f>IF(BS_CONTROLE[[#This Row],[Atividade]]=0, "-", BS_CONTROLE[[#This Row],[Atividade]])</f>
        <v>CAMINHÃO DE SOLDA</v>
      </c>
      <c r="AJ267" s="9" t="str">
        <f>IF(BS_CONTROLE[[#This Row],[Atividade]]=0, "-", BS_CONTROLE[[#This Row],[Atividade]])</f>
        <v>CAMINHÃO DE SOLDA</v>
      </c>
      <c r="AK267" s="31" t="str">
        <f>BS_CONTROLE[[#This Row],[Local - Partida]]</f>
        <v>102ZKW2</v>
      </c>
      <c r="AL267" s="31" t="str">
        <f>BS_CONTROLE[[#This Row],[Local - Encerramento]]</f>
        <v>102ZKW2</v>
      </c>
      <c r="AM267" s="105" t="str">
        <f>IF(BS_CONTROLE[[#This Row],[Entre - Estações]]=0, "-", BS_CONTROLE[[#This Row],[Entre - Estações]])</f>
        <v>ZKW-ZLU</v>
      </c>
      <c r="AN267" s="105" t="str">
        <f>IF(BS_CONTROLE[[#This Row],[SB]]=0, "-", BS_CONTROLE[[#This Row],[SB]])</f>
        <v>102ZKW2</v>
      </c>
      <c r="AO267" s="105">
        <f>IF(BS_CONTROLE[[#This Row],[SUB]]=0, "-", BS_CONTROLE[[#This Row],[SUB]])</f>
        <v>55</v>
      </c>
      <c r="AP267" s="105">
        <f>BS_CONTROLE[[#This Row],[KM - Inicio]]</f>
        <v>100.56100000000001</v>
      </c>
      <c r="AQ267" s="105">
        <f>BS_CONTROLE[[#This Row],[KM - Inicio]]</f>
        <v>100.56100000000001</v>
      </c>
      <c r="AR267" s="108">
        <v>0.41805555555555557</v>
      </c>
      <c r="AS267" s="108">
        <v>0</v>
      </c>
      <c r="AT267" s="108">
        <v>0</v>
      </c>
      <c r="AU267" s="136"/>
      <c r="AV267" s="136"/>
      <c r="AW267" s="14"/>
      <c r="AX267" s="14"/>
      <c r="AY267" s="162">
        <f t="shared" si="26"/>
        <v>0</v>
      </c>
      <c r="AZ267" s="153"/>
      <c r="BA267" s="109">
        <v>0</v>
      </c>
      <c r="BB267" s="10" t="str">
        <f>IFERROR(_xlfn.XLOOKUP(AI267, BS_ATIVIDADE[ATIVIDADE],BS_ATIVIDADE[UNIDADE] ), "*")</f>
        <v>Nº DE SOLDA</v>
      </c>
      <c r="BC267" s="13" t="str" cm="1">
        <f t="array" ref="BC2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7" s="13" t="str" cm="1">
        <f t="array" ref="BD2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67" s="11" t="str" cm="1">
        <f t="array" ref="BE2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67" s="150"/>
      <c r="BG267" s="16"/>
      <c r="BH267" s="17">
        <v>0</v>
      </c>
      <c r="BI267" s="17"/>
      <c r="BJ267" s="17" t="s">
        <v>1115</v>
      </c>
      <c r="BK267" s="18" t="s">
        <v>1115</v>
      </c>
      <c r="BL267" s="16"/>
      <c r="BM267" s="130" t="s">
        <v>447</v>
      </c>
      <c r="BN267" s="130" t="s">
        <v>471</v>
      </c>
      <c r="BO267" s="130" t="s">
        <v>471</v>
      </c>
      <c r="BP267" s="18" t="s">
        <v>1116</v>
      </c>
      <c r="BQ267" s="12" t="str">
        <f t="shared" si="28"/>
        <v>Produção e Intervalo</v>
      </c>
      <c r="BR267" s="19">
        <f t="shared" si="29"/>
        <v>0</v>
      </c>
      <c r="BS267" s="19">
        <f t="shared" si="30"/>
        <v>0</v>
      </c>
      <c r="BT267" s="188" t="str">
        <f t="shared" si="31"/>
        <v>CondiçõesClimáticaChuva</v>
      </c>
    </row>
    <row r="268" spans="1:72" hidden="1">
      <c r="A268" s="47" t="str">
        <f t="shared" si="27"/>
        <v>EDSON (TP-719)46064</v>
      </c>
      <c r="B268" s="102">
        <v>46064</v>
      </c>
      <c r="C268" s="135">
        <f>IF(BS_CONTROLE[[#This Row],[DATA]]="","",WEEKNUM(BS_CONTROLE[[#This Row],[DATA]]))</f>
        <v>7</v>
      </c>
      <c r="D268" s="104" t="s">
        <v>1076</v>
      </c>
      <c r="E268" s="157"/>
      <c r="F268" s="126" t="s">
        <v>870</v>
      </c>
      <c r="G268" s="142" t="str">
        <f>IF(D268="","*",VLOOKUP(F268,BS_ATIVIDADE[],3,FALSE))</f>
        <v>TRILHO - SUBSTITUIÇÂO</v>
      </c>
      <c r="H268" s="105" t="s">
        <v>679</v>
      </c>
      <c r="I268" s="105" t="s">
        <v>679</v>
      </c>
      <c r="J268" s="105">
        <v>55</v>
      </c>
      <c r="K268" s="105">
        <v>102</v>
      </c>
      <c r="L268" s="105" t="s">
        <v>679</v>
      </c>
      <c r="M268" s="105" t="str" cm="1">
        <f t="array" ref="M2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68" s="150" t="str" cm="1">
        <f t="array" ref="N2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68" s="106">
        <v>0.45833333333333331</v>
      </c>
      <c r="P268" s="106">
        <v>8.3333333333333329E-2</v>
      </c>
      <c r="Q268" s="170">
        <v>312</v>
      </c>
      <c r="R268" s="10" t="str">
        <f>IFERROR(_xlfn.XLOOKUP(F268, BS_ATIVIDADE[ATIVIDADE],BS_ATIVIDADE[UNIDADE] ), "*")</f>
        <v>M</v>
      </c>
      <c r="S268" s="128" t="str" cm="1">
        <f t="array" ref="S2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8" s="128" t="str" cm="1">
        <f t="array" ref="T2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68" s="11" t="str" cm="1">
        <f t="array" ref="U2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68" s="151" t="s">
        <v>908</v>
      </c>
      <c r="W268" s="151" t="s">
        <v>1029</v>
      </c>
      <c r="X268" s="104" t="s">
        <v>421</v>
      </c>
      <c r="Y268" s="129" t="s">
        <v>424</v>
      </c>
      <c r="Z268" s="104"/>
      <c r="AA268" s="105" t="s">
        <v>679</v>
      </c>
      <c r="AB268" s="103"/>
      <c r="AC268" s="152"/>
      <c r="AD268" s="107"/>
      <c r="AE268" s="105"/>
      <c r="AF268" s="105"/>
      <c r="AG268" s="105"/>
      <c r="AH268" s="15"/>
      <c r="AI268" s="126" t="str">
        <f>IF(BS_CONTROLE[[#This Row],[Atividade]]=0, "-", BS_CONTROLE[[#This Row],[Atividade]])</f>
        <v>PDM - SUBSTITUIÇÃO - TRILHO</v>
      </c>
      <c r="AJ268" s="9" t="str">
        <f>IF(BS_CONTROLE[[#This Row],[Atividade]]=0, "-", BS_CONTROLE[[#This Row],[Atividade]])</f>
        <v>PDM - SUBSTITUIÇÃO - TRILHO</v>
      </c>
      <c r="AK268" s="31" t="str">
        <f>BS_CONTROLE[[#This Row],[Local - Partida]]</f>
        <v>-</v>
      </c>
      <c r="AL268" s="31" t="str">
        <f>BS_CONTROLE[[#This Row],[Local - Encerramento]]</f>
        <v>-</v>
      </c>
      <c r="AM268" s="105" t="str">
        <f>IF(BS_CONTROLE[[#This Row],[Entre - Estações]]=0, "-", BS_CONTROLE[[#This Row],[Entre - Estações]])</f>
        <v>ZKW-ZLU</v>
      </c>
      <c r="AN268" s="105" t="str">
        <f>IF(BS_CONTROLE[[#This Row],[SB]]=0, "-", BS_CONTROLE[[#This Row],[SB]])</f>
        <v>102ZKW2</v>
      </c>
      <c r="AO268" s="105">
        <f>IF(BS_CONTROLE[[#This Row],[SUB]]=0, "-", BS_CONTROLE[[#This Row],[SUB]])</f>
        <v>55</v>
      </c>
      <c r="AP268" s="105">
        <f>BS_CONTROLE[[#This Row],[KM - Inicio]]</f>
        <v>102</v>
      </c>
      <c r="AQ268" s="105">
        <f>BS_CONTROLE[[#This Row],[KM - Inicio]]</f>
        <v>102</v>
      </c>
      <c r="AR268" s="108">
        <v>0.45833333333333331</v>
      </c>
      <c r="AS268" s="108">
        <v>0.46527777777777779</v>
      </c>
      <c r="AT268" s="108">
        <v>0.54861111111111116</v>
      </c>
      <c r="AU268" s="136"/>
      <c r="AV268" s="136"/>
      <c r="AW268" s="14"/>
      <c r="AX268" s="14"/>
      <c r="AY268" s="162">
        <f t="shared" si="26"/>
        <v>8.333333333333337E-2</v>
      </c>
      <c r="AZ268" s="153"/>
      <c r="BA268" s="109">
        <v>312</v>
      </c>
      <c r="BB268" s="10" t="str">
        <f>IFERROR(_xlfn.XLOOKUP(AI268, BS_ATIVIDADE[ATIVIDADE],BS_ATIVIDADE[UNIDADE] ), "*")</f>
        <v>M</v>
      </c>
      <c r="BC268" s="13" t="str" cm="1">
        <f t="array" ref="BC2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8" s="13" t="str" cm="1">
        <f t="array" ref="BD2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68" s="11" t="str" cm="1">
        <f t="array" ref="BE2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68" s="150"/>
      <c r="BG268" s="16"/>
      <c r="BH268" s="17">
        <v>2</v>
      </c>
      <c r="BI268" s="17"/>
      <c r="BJ268" s="17" t="s">
        <v>1117</v>
      </c>
      <c r="BK268" s="18" t="s">
        <v>1118</v>
      </c>
      <c r="BL268" s="16"/>
      <c r="BM268" s="130" t="s">
        <v>445</v>
      </c>
      <c r="BN268" s="130" t="s">
        <v>445</v>
      </c>
      <c r="BO268" s="130" t="s">
        <v>445</v>
      </c>
      <c r="BP268" s="18" t="s">
        <v>679</v>
      </c>
      <c r="BQ268" s="12" t="str">
        <f t="shared" si="28"/>
        <v>Aderente</v>
      </c>
      <c r="BR268" s="19">
        <f t="shared" si="29"/>
        <v>1.0000000000000004</v>
      </c>
      <c r="BS268" s="19">
        <f t="shared" si="30"/>
        <v>1</v>
      </c>
      <c r="BT268" s="188" t="str">
        <f t="shared" si="31"/>
        <v>OKOK</v>
      </c>
    </row>
    <row r="269" spans="1:72" hidden="1">
      <c r="A269" s="47" t="str">
        <f t="shared" si="27"/>
        <v>CLEBISON (TP-728)46064</v>
      </c>
      <c r="B269" s="102">
        <v>46064</v>
      </c>
      <c r="C269" s="135">
        <f>IF(BS_CONTROLE[[#This Row],[DATA]]="","",WEEKNUM(BS_CONTROLE[[#This Row],[DATA]]))</f>
        <v>7</v>
      </c>
      <c r="D269" s="104" t="s">
        <v>813</v>
      </c>
      <c r="E269" s="157">
        <v>203</v>
      </c>
      <c r="F269" s="126" t="s">
        <v>696</v>
      </c>
      <c r="G269" s="142" t="str">
        <f>IF(D269="","*",VLOOKUP(F269,BS_ATIVIDADE[],3,FALSE))</f>
        <v>SOLDA</v>
      </c>
      <c r="H269" s="106" t="s">
        <v>679</v>
      </c>
      <c r="I269" s="106" t="s">
        <v>679</v>
      </c>
      <c r="J269" s="105">
        <v>55</v>
      </c>
      <c r="K269" s="105">
        <v>104</v>
      </c>
      <c r="L269" s="105" t="s">
        <v>679</v>
      </c>
      <c r="M269" s="127" t="str" cm="1">
        <f t="array" ref="M2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69" s="127" cm="1">
        <f t="array" ref="N2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269" s="106">
        <v>0.45833333333333331</v>
      </c>
      <c r="P269" s="106">
        <v>8.3333333333333329E-2</v>
      </c>
      <c r="Q269" s="105">
        <v>1</v>
      </c>
      <c r="R269" s="10" t="str">
        <f>IFERROR(_xlfn.XLOOKUP(F269, BS_ATIVIDADE[ATIVIDADE],BS_ATIVIDADE[UNIDADE] ), "*")</f>
        <v>Nº DE SOLDA</v>
      </c>
      <c r="S269" s="128" t="str" cm="1">
        <f t="array" ref="S2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69" s="128" t="str" cm="1">
        <f t="array" ref="T2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69" s="11" t="str" cm="1">
        <f t="array" ref="U2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69" s="151" t="s">
        <v>908</v>
      </c>
      <c r="W269" s="151" t="s">
        <v>700</v>
      </c>
      <c r="X269" s="104" t="s">
        <v>421</v>
      </c>
      <c r="Y269" s="129" t="s">
        <v>424</v>
      </c>
      <c r="Z269" s="104"/>
      <c r="AA269" s="105" t="s">
        <v>679</v>
      </c>
      <c r="AB269" s="103"/>
      <c r="AC269" s="152"/>
      <c r="AD269" s="107"/>
      <c r="AE269" s="105"/>
      <c r="AF269" s="105"/>
      <c r="AG269" s="105"/>
      <c r="AH269" s="15"/>
      <c r="AI269" s="126" t="str">
        <f>IF(BS_CONTROLE[[#This Row],[Atividade]]=0, "-", BS_CONTROLE[[#This Row],[Atividade]])</f>
        <v>PDM - SOLDA</v>
      </c>
      <c r="AJ269" s="9" t="str">
        <f>IF(BS_CONTROLE[[#This Row],[Atividade]]=0, "-", BS_CONTROLE[[#This Row],[Atividade]])</f>
        <v>PDM - SOLDA</v>
      </c>
      <c r="AK269" s="31" t="str">
        <f>BS_CONTROLE[[#This Row],[Local - Partida]]</f>
        <v>-</v>
      </c>
      <c r="AL269" s="31" t="str">
        <f>BS_CONTROLE[[#This Row],[Local - Encerramento]]</f>
        <v>-</v>
      </c>
      <c r="AM269" s="105" t="str">
        <f>IF(BS_CONTROLE[[#This Row],[Entre - Estações]]=0, "-", BS_CONTROLE[[#This Row],[Entre - Estações]])</f>
        <v>ZKW-ZLU</v>
      </c>
      <c r="AN269" s="105">
        <f>IF(BS_CONTROLE[[#This Row],[SB]]=0, "-", BS_CONTROLE[[#This Row],[SB]])</f>
        <v>1051032</v>
      </c>
      <c r="AO269" s="105">
        <f>IF(BS_CONTROLE[[#This Row],[SUB]]=0, "-", BS_CONTROLE[[#This Row],[SUB]])</f>
        <v>55</v>
      </c>
      <c r="AP269" s="105">
        <f>BS_CONTROLE[[#This Row],[KM - Inicio]]</f>
        <v>104</v>
      </c>
      <c r="AQ269" s="105">
        <f>BS_CONTROLE[[#This Row],[KM - Inicio]]</f>
        <v>104</v>
      </c>
      <c r="AR269" s="108">
        <v>0</v>
      </c>
      <c r="AS269" s="108">
        <v>0</v>
      </c>
      <c r="AT269" s="108">
        <v>0</v>
      </c>
      <c r="AU269" s="136"/>
      <c r="AV269" s="136"/>
      <c r="AW269" s="14"/>
      <c r="AX269" s="14"/>
      <c r="AY269" s="162">
        <f t="shared" si="26"/>
        <v>0</v>
      </c>
      <c r="AZ269" s="153"/>
      <c r="BA269" s="109">
        <v>0</v>
      </c>
      <c r="BB269" s="10" t="str">
        <f>IFERROR(_xlfn.XLOOKUP(AI269, BS_ATIVIDADE[ATIVIDADE],BS_ATIVIDADE[UNIDADE] ), "*")</f>
        <v>Nº DE SOLDA</v>
      </c>
      <c r="BC269" s="13" t="str" cm="1">
        <f t="array" ref="BC2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69" s="13" t="str" cm="1">
        <f t="array" ref="BD2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69" s="11" t="str" cm="1">
        <f t="array" ref="BE2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69" s="150"/>
      <c r="BG269" s="16"/>
      <c r="BH269" s="17">
        <v>0</v>
      </c>
      <c r="BI269" s="17"/>
      <c r="BJ269" s="17" t="s">
        <v>1100</v>
      </c>
      <c r="BK269" s="18" t="s">
        <v>1100</v>
      </c>
      <c r="BL269" s="16"/>
      <c r="BM269" s="130" t="s">
        <v>447</v>
      </c>
      <c r="BN269" s="130" t="s">
        <v>471</v>
      </c>
      <c r="BO269" s="130" t="s">
        <v>471</v>
      </c>
      <c r="BP269" s="18" t="s">
        <v>1100</v>
      </c>
      <c r="BQ269" s="12" t="str">
        <f t="shared" si="28"/>
        <v>Produção e Intervalo</v>
      </c>
      <c r="BR269" s="19">
        <f t="shared" si="29"/>
        <v>0</v>
      </c>
      <c r="BS269" s="19">
        <f t="shared" si="30"/>
        <v>0</v>
      </c>
      <c r="BT269" s="188" t="str">
        <f t="shared" si="31"/>
        <v>CondiçõesClimáticaChuva</v>
      </c>
    </row>
    <row r="270" spans="1:72" hidden="1">
      <c r="A270" s="47" t="str">
        <f t="shared" si="27"/>
        <v>ISMAEL(TP-726)46064</v>
      </c>
      <c r="B270" s="102">
        <v>46064</v>
      </c>
      <c r="C270" s="135">
        <f>IF(BS_CONTROLE[[#This Row],[DATA]]="","",WEEKNUM(BS_CONTROLE[[#This Row],[DATA]]))</f>
        <v>7</v>
      </c>
      <c r="D270" s="104" t="s">
        <v>755</v>
      </c>
      <c r="E270" s="157">
        <v>204</v>
      </c>
      <c r="F270" s="126" t="s">
        <v>696</v>
      </c>
      <c r="G270" s="142" t="str">
        <f>IF(D270="","*",VLOOKUP(F270,BS_ATIVIDADE[],3,FALSE))</f>
        <v>SOLDA</v>
      </c>
      <c r="H270" s="105"/>
      <c r="I270" s="105"/>
      <c r="J270" s="105">
        <v>55</v>
      </c>
      <c r="K270" s="105">
        <v>104</v>
      </c>
      <c r="L270" s="105" t="s">
        <v>679</v>
      </c>
      <c r="M270" s="127" t="str" cm="1">
        <f t="array" ref="M2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70" s="127" cm="1">
        <f t="array" ref="N2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270" s="106">
        <v>0.45833333333333331</v>
      </c>
      <c r="P270" s="106">
        <v>8.3333333333333329E-2</v>
      </c>
      <c r="Q270" s="105">
        <v>1</v>
      </c>
      <c r="R270" s="10" t="str">
        <f>IFERROR(_xlfn.XLOOKUP(F270, BS_ATIVIDADE[ATIVIDADE],BS_ATIVIDADE[UNIDADE] ), "*")</f>
        <v>Nº DE SOLDA</v>
      </c>
      <c r="S270" s="128" t="str" cm="1">
        <f t="array" ref="S2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0" s="128" t="str" cm="1">
        <f t="array" ref="T2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0" s="11" t="str" cm="1">
        <f t="array" ref="U2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70" s="151" t="s">
        <v>908</v>
      </c>
      <c r="W270" s="151" t="s">
        <v>700</v>
      </c>
      <c r="X270" s="104" t="s">
        <v>421</v>
      </c>
      <c r="Y270" s="129" t="s">
        <v>424</v>
      </c>
      <c r="Z270" s="104"/>
      <c r="AA270" s="105" t="s">
        <v>679</v>
      </c>
      <c r="AB270" s="103"/>
      <c r="AC270" s="152"/>
      <c r="AD270" s="107"/>
      <c r="AE270" s="105"/>
      <c r="AF270" s="105"/>
      <c r="AG270" s="105"/>
      <c r="AH270" s="15"/>
      <c r="AI270" s="126" t="str">
        <f>IF(BS_CONTROLE[[#This Row],[Atividade]]=0, "-", BS_CONTROLE[[#This Row],[Atividade]])</f>
        <v>PDM - SOLDA</v>
      </c>
      <c r="AJ270" s="9" t="str">
        <f>IF(BS_CONTROLE[[#This Row],[Atividade]]=0, "-", BS_CONTROLE[[#This Row],[Atividade]])</f>
        <v>PDM - SOLDA</v>
      </c>
      <c r="AK270" s="31">
        <f>BS_CONTROLE[[#This Row],[Local - Partida]]</f>
        <v>0</v>
      </c>
      <c r="AL270" s="31">
        <f>BS_CONTROLE[[#This Row],[Local - Encerramento]]</f>
        <v>0</v>
      </c>
      <c r="AM270" s="105" t="str">
        <f>IF(BS_CONTROLE[[#This Row],[Entre - Estações]]=0, "-", BS_CONTROLE[[#This Row],[Entre - Estações]])</f>
        <v>ZKW-ZLU</v>
      </c>
      <c r="AN270" s="105">
        <f>IF(BS_CONTROLE[[#This Row],[SB]]=0, "-", BS_CONTROLE[[#This Row],[SB]])</f>
        <v>1051032</v>
      </c>
      <c r="AO270" s="105">
        <f>IF(BS_CONTROLE[[#This Row],[SUB]]=0, "-", BS_CONTROLE[[#This Row],[SUB]])</f>
        <v>55</v>
      </c>
      <c r="AP270" s="105">
        <f>BS_CONTROLE[[#This Row],[KM - Inicio]]</f>
        <v>104</v>
      </c>
      <c r="AQ270" s="105">
        <f>BS_CONTROLE[[#This Row],[KM - Inicio]]</f>
        <v>104</v>
      </c>
      <c r="AR270" s="108">
        <v>0</v>
      </c>
      <c r="AS270" s="108">
        <v>0</v>
      </c>
      <c r="AT270" s="108">
        <v>0</v>
      </c>
      <c r="AU270" s="136"/>
      <c r="AV270" s="136"/>
      <c r="AW270" s="14"/>
      <c r="AX270" s="14"/>
      <c r="AY270" s="162">
        <f t="shared" si="26"/>
        <v>0</v>
      </c>
      <c r="AZ270" s="153"/>
      <c r="BA270" s="109">
        <v>0</v>
      </c>
      <c r="BB270" s="10" t="str">
        <f>IFERROR(_xlfn.XLOOKUP(AI270, BS_ATIVIDADE[ATIVIDADE],BS_ATIVIDADE[UNIDADE] ), "*")</f>
        <v>Nº DE SOLDA</v>
      </c>
      <c r="BC270" s="13" t="str" cm="1">
        <f t="array" ref="BC2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0" s="13" t="str" cm="1">
        <f t="array" ref="BD2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0" s="11" t="str" cm="1">
        <f t="array" ref="BE2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70" s="150"/>
      <c r="BG270" s="16"/>
      <c r="BH270" s="17">
        <v>0</v>
      </c>
      <c r="BI270" s="17"/>
      <c r="BJ270" s="17" t="s">
        <v>1100</v>
      </c>
      <c r="BK270" s="18" t="s">
        <v>1100</v>
      </c>
      <c r="BL270" s="16"/>
      <c r="BM270" s="130" t="s">
        <v>447</v>
      </c>
      <c r="BN270" s="130" t="s">
        <v>471</v>
      </c>
      <c r="BO270" s="130" t="s">
        <v>471</v>
      </c>
      <c r="BP270" s="18" t="s">
        <v>1100</v>
      </c>
      <c r="BQ270" s="12" t="str">
        <f t="shared" si="28"/>
        <v>Produção e Intervalo</v>
      </c>
      <c r="BR270" s="19">
        <f t="shared" si="29"/>
        <v>0</v>
      </c>
      <c r="BS270" s="19">
        <f t="shared" si="30"/>
        <v>0</v>
      </c>
      <c r="BT270" s="188" t="str">
        <f t="shared" si="31"/>
        <v>CondiçõesClimáticaChuva</v>
      </c>
    </row>
    <row r="271" spans="1:72" hidden="1">
      <c r="A271" s="47" t="str">
        <f t="shared" si="27"/>
        <v>V8946064</v>
      </c>
      <c r="B271" s="102">
        <v>46064</v>
      </c>
      <c r="C271" s="135">
        <f>IF(BS_CONTROLE[[#This Row],[DATA]]="","",WEEKNUM(BS_CONTROLE[[#This Row],[DATA]]))</f>
        <v>7</v>
      </c>
      <c r="D271" s="104" t="s">
        <v>746</v>
      </c>
      <c r="E271" s="157"/>
      <c r="F271" s="126" t="s">
        <v>687</v>
      </c>
      <c r="G271" s="142" t="str">
        <f>IF(D271="","*",VLOOKUP(F271,BS_ATIVIDADE[],3,FALSE))</f>
        <v>MECANIZAÇÃO - SOCADORA</v>
      </c>
      <c r="H271" s="105" t="s">
        <v>201</v>
      </c>
      <c r="I271" s="105" t="s">
        <v>201</v>
      </c>
      <c r="J271" s="105">
        <v>55</v>
      </c>
      <c r="K271" s="105">
        <v>106</v>
      </c>
      <c r="L271" s="105" t="s">
        <v>679</v>
      </c>
      <c r="M271" s="105" t="str" cm="1">
        <f t="array" ref="M2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71" s="150" t="str" cm="1">
        <f t="array" ref="N2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ZLU1052</v>
      </c>
      <c r="O271" s="106">
        <v>0.41666666666666669</v>
      </c>
      <c r="P271" s="106">
        <v>8.3333333333333329E-2</v>
      </c>
      <c r="Q271" s="170">
        <v>480</v>
      </c>
      <c r="R271" s="10" t="str">
        <f>IFERROR(_xlfn.XLOOKUP(F271, BS_ATIVIDADE[ATIVIDADE],BS_ATIVIDADE[UNIDADE] ), "*")</f>
        <v>M</v>
      </c>
      <c r="S271" s="128" t="str" cm="1">
        <f t="array" ref="S2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1" s="128" t="str" cm="1">
        <f t="array" ref="T2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1" s="11" t="str" cm="1">
        <f t="array" ref="U2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71" s="151" t="s">
        <v>709</v>
      </c>
      <c r="W271" s="151" t="s">
        <v>688</v>
      </c>
      <c r="X271" s="104" t="s">
        <v>421</v>
      </c>
      <c r="Y271" s="129" t="s">
        <v>424</v>
      </c>
      <c r="Z271" s="104"/>
      <c r="AA271" s="105">
        <v>1</v>
      </c>
      <c r="AB271" s="103" t="s">
        <v>412</v>
      </c>
      <c r="AC271" s="152"/>
      <c r="AD271" s="107">
        <v>0.35416666666666669</v>
      </c>
      <c r="AE271" s="105">
        <v>6239</v>
      </c>
      <c r="AF271" s="105" t="s">
        <v>679</v>
      </c>
      <c r="AG271" s="105"/>
      <c r="AH271" s="15"/>
      <c r="AI271" s="126" t="str">
        <f>IF(BS_CONTROLE[[#This Row],[Atividade]]=0, "-", BS_CONTROLE[[#This Row],[Atividade]])</f>
        <v>MECANIZAÇÃO - SOCADORA</v>
      </c>
      <c r="AJ271" s="9" t="str">
        <f>IF(BS_CONTROLE[[#This Row],[Atividade]]=0, "-", BS_CONTROLE[[#This Row],[Atividade]])</f>
        <v>MECANIZAÇÃO - SOCADORA</v>
      </c>
      <c r="AK271" s="31" t="str">
        <f>BS_CONTROLE[[#This Row],[Local - Partida]]</f>
        <v>102ZKW2</v>
      </c>
      <c r="AL271" s="31" t="str">
        <f>BS_CONTROLE[[#This Row],[Local - Encerramento]]</f>
        <v>102ZKW2</v>
      </c>
      <c r="AM271" s="105" t="str">
        <f>IF(BS_CONTROLE[[#This Row],[Entre - Estações]]=0, "-", BS_CONTROLE[[#This Row],[Entre - Estações]])</f>
        <v>ZKW-ZLU</v>
      </c>
      <c r="AN271" s="105" t="str">
        <f>IF(BS_CONTROLE[[#This Row],[SB]]=0, "-", BS_CONTROLE[[#This Row],[SB]])</f>
        <v>ZLU1052</v>
      </c>
      <c r="AO271" s="105">
        <f>IF(BS_CONTROLE[[#This Row],[SUB]]=0, "-", BS_CONTROLE[[#This Row],[SUB]])</f>
        <v>55</v>
      </c>
      <c r="AP271" s="105">
        <f>BS_CONTROLE[[#This Row],[KM - Inicio]]</f>
        <v>106</v>
      </c>
      <c r="AQ271" s="105">
        <f>BS_CONTROLE[[#This Row],[KM - Inicio]]</f>
        <v>106</v>
      </c>
      <c r="AR271" s="108">
        <v>0.39513888888888887</v>
      </c>
      <c r="AS271" s="108">
        <v>0.46319444444444446</v>
      </c>
      <c r="AT271" s="108">
        <v>0.5625</v>
      </c>
      <c r="AU271" s="136"/>
      <c r="AV271" s="136"/>
      <c r="AW271" s="14"/>
      <c r="AX271" s="14"/>
      <c r="AY271" s="162">
        <f t="shared" si="26"/>
        <v>9.9305555555555536E-2</v>
      </c>
      <c r="AZ271" s="153"/>
      <c r="BA271" s="109">
        <v>810</v>
      </c>
      <c r="BB271" s="10" t="str">
        <f>IFERROR(_xlfn.XLOOKUP(AI271, BS_ATIVIDADE[ATIVIDADE],BS_ATIVIDADE[UNIDADE] ), "*")</f>
        <v>M</v>
      </c>
      <c r="BC271" s="13" t="str" cm="1">
        <f t="array" ref="BC2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1" s="13" t="str" cm="1">
        <f t="array" ref="BD2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1" s="11" t="str" cm="1">
        <f t="array" ref="BE2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71" s="150"/>
      <c r="BG271" s="16">
        <v>2</v>
      </c>
      <c r="BH271" s="17">
        <v>2</v>
      </c>
      <c r="BI271" s="17"/>
      <c r="BJ271" s="17" t="s">
        <v>1119</v>
      </c>
      <c r="BK271" s="18" t="s">
        <v>1120</v>
      </c>
      <c r="BL271" s="16"/>
      <c r="BM271" s="130" t="s">
        <v>445</v>
      </c>
      <c r="BN271" s="130" t="s">
        <v>445</v>
      </c>
      <c r="BO271" s="130" t="s">
        <v>445</v>
      </c>
      <c r="BP271" s="18" t="s">
        <v>679</v>
      </c>
      <c r="BQ271" s="12" t="str">
        <f t="shared" si="28"/>
        <v>Aderente</v>
      </c>
      <c r="BR271" s="19">
        <f t="shared" si="29"/>
        <v>1.1916666666666664</v>
      </c>
      <c r="BS271" s="19">
        <f t="shared" si="30"/>
        <v>1.6875</v>
      </c>
      <c r="BT271" s="188" t="str">
        <f t="shared" si="31"/>
        <v>OKOK</v>
      </c>
    </row>
    <row r="272" spans="1:72" hidden="1">
      <c r="A272" s="47" t="str">
        <f t="shared" si="27"/>
        <v>W6046064</v>
      </c>
      <c r="B272" s="102">
        <v>46064</v>
      </c>
      <c r="C272" s="135">
        <f>IF(BS_CONTROLE[[#This Row],[DATA]]="","",WEEKNUM(BS_CONTROLE[[#This Row],[DATA]]))</f>
        <v>7</v>
      </c>
      <c r="D272" s="104" t="s">
        <v>760</v>
      </c>
      <c r="E272" s="157">
        <v>230</v>
      </c>
      <c r="F272" s="126" t="s">
        <v>713</v>
      </c>
      <c r="G272" s="142" t="str">
        <f>IF(D272="","*",VLOOKUP(F272,BS_ATIVIDADE[],3,FALSE))</f>
        <v>DORMENTE - DESCARGA</v>
      </c>
      <c r="H272" s="106" t="s">
        <v>212</v>
      </c>
      <c r="I272" s="106" t="s">
        <v>201</v>
      </c>
      <c r="J272" s="105">
        <v>48</v>
      </c>
      <c r="K272" s="105">
        <v>118</v>
      </c>
      <c r="L272" s="105">
        <v>113.3</v>
      </c>
      <c r="M272" s="127" t="str" cm="1">
        <f t="array" ref="M2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ZLU-ZWI</v>
      </c>
      <c r="N272" s="127" t="str" cm="1">
        <f t="array" ref="N2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ZWI1131</v>
      </c>
      <c r="O272" s="106">
        <v>0.35416666666666669</v>
      </c>
      <c r="P272" s="106">
        <v>5.5555555555555552E-2</v>
      </c>
      <c r="Q272" s="105">
        <v>45</v>
      </c>
      <c r="R272" s="10" t="str">
        <f>IFERROR(_xlfn.XLOOKUP(F272, BS_ATIVIDADE[ATIVIDADE],BS_ATIVIDADE[UNIDADE] ), "*")</f>
        <v>Nº DE DORMENTES</v>
      </c>
      <c r="S272" s="128" t="str" cm="1">
        <f t="array" ref="S2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2" s="128" t="str" cm="1">
        <f t="array" ref="T2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2" s="11" t="str" cm="1">
        <f t="array" ref="U2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72" s="105" t="s">
        <v>908</v>
      </c>
      <c r="W272" s="151" t="s">
        <v>1077</v>
      </c>
      <c r="X272" s="104" t="s">
        <v>421</v>
      </c>
      <c r="Y272" s="129" t="s">
        <v>424</v>
      </c>
      <c r="Z272" s="104"/>
      <c r="AA272" s="105">
        <v>1</v>
      </c>
      <c r="AB272" s="103" t="s">
        <v>412</v>
      </c>
      <c r="AC272" s="152"/>
      <c r="AD272" s="107">
        <v>0.29166666666666669</v>
      </c>
      <c r="AE272" s="105">
        <v>7694</v>
      </c>
      <c r="AF272" s="105" t="s">
        <v>679</v>
      </c>
      <c r="AG272" s="105"/>
      <c r="AH272" s="15"/>
      <c r="AI272" s="126" t="str">
        <f>IF(BS_CONTROLE[[#This Row],[Atividade]]=0, "-", BS_CONTROLE[[#This Row],[Atividade]])</f>
        <v>PDM - DESCARGA - DORMENTE</v>
      </c>
      <c r="AJ272" s="9" t="str">
        <f>IF(BS_CONTROLE[[#This Row],[Atividade]]=0, "-", BS_CONTROLE[[#This Row],[Atividade]])</f>
        <v>PDM - DESCARGA - DORMENTE</v>
      </c>
      <c r="AK272" s="31" t="str">
        <f>BS_CONTROLE[[#This Row],[Local - Partida]]</f>
        <v>ZEM1302</v>
      </c>
      <c r="AL272" s="31" t="str">
        <f>BS_CONTROLE[[#This Row],[Local - Encerramento]]</f>
        <v>102ZKW2</v>
      </c>
      <c r="AM272" s="105" t="str">
        <f>IF(BS_CONTROLE[[#This Row],[Entre - Estações]]=0, "-", BS_CONTROLE[[#This Row],[Entre - Estações]])</f>
        <v>ZLU-ZWI</v>
      </c>
      <c r="AN272" s="105" t="str">
        <f>IF(BS_CONTROLE[[#This Row],[SB]]=0, "-", BS_CONTROLE[[#This Row],[SB]])</f>
        <v>ZWI1131</v>
      </c>
      <c r="AO272" s="105">
        <f>IF(BS_CONTROLE[[#This Row],[SUB]]=0, "-", BS_CONTROLE[[#This Row],[SUB]])</f>
        <v>48</v>
      </c>
      <c r="AP272" s="105">
        <f>BS_CONTROLE[[#This Row],[KM - Inicio]]</f>
        <v>118</v>
      </c>
      <c r="AQ272" s="105">
        <f>BS_CONTROLE[[#This Row],[KM - Inicio]]</f>
        <v>118</v>
      </c>
      <c r="AR272" s="108">
        <v>0.34027777777777779</v>
      </c>
      <c r="AS272" s="108">
        <v>0</v>
      </c>
      <c r="AT272" s="108">
        <v>0</v>
      </c>
      <c r="AU272" s="136"/>
      <c r="AV272" s="136"/>
      <c r="AW272" s="14"/>
      <c r="AX272" s="14"/>
      <c r="AY272" s="162">
        <f t="shared" si="26"/>
        <v>0</v>
      </c>
      <c r="AZ272" s="153"/>
      <c r="BA272" s="109">
        <v>0</v>
      </c>
      <c r="BB272" s="10" t="str">
        <f>IFERROR(_xlfn.XLOOKUP(AI272, BS_ATIVIDADE[ATIVIDADE],BS_ATIVIDADE[UNIDADE] ), "*")</f>
        <v>Nº DE DORMENTES</v>
      </c>
      <c r="BC272" s="13" t="str" cm="1">
        <f t="array" ref="BC2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2" s="13" t="str" cm="1">
        <f t="array" ref="BD2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2" s="11" t="str" cm="1">
        <f t="array" ref="BE2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72" s="150"/>
      <c r="BG272" s="16"/>
      <c r="BH272" s="17">
        <v>0</v>
      </c>
      <c r="BI272" s="17"/>
      <c r="BJ272" s="17" t="s">
        <v>1121</v>
      </c>
      <c r="BK272" s="18" t="s">
        <v>1121</v>
      </c>
      <c r="BL272" s="16"/>
      <c r="BM272" s="130" t="s">
        <v>436</v>
      </c>
      <c r="BN272" s="130" t="s">
        <v>456</v>
      </c>
      <c r="BO272" s="130" t="s">
        <v>522</v>
      </c>
      <c r="BP272" s="18" t="s">
        <v>1121</v>
      </c>
      <c r="BQ272" s="12" t="str">
        <f t="shared" si="28"/>
        <v>Produção e Intervalo</v>
      </c>
      <c r="BR272" s="19">
        <f t="shared" si="29"/>
        <v>0</v>
      </c>
      <c r="BS272" s="19">
        <f t="shared" si="30"/>
        <v>0</v>
      </c>
      <c r="BT272" s="188" t="str">
        <f t="shared" si="31"/>
        <v>MecânicaLocomotiva</v>
      </c>
    </row>
    <row r="273" spans="1:72" hidden="1">
      <c r="A273" s="47" t="str">
        <f t="shared" si="27"/>
        <v/>
      </c>
      <c r="B273" s="102"/>
      <c r="C273" s="135" t="str">
        <f>IF(BS_CONTROLE[[#This Row],[DATA]]="","",WEEKNUM(BS_CONTROLE[[#This Row],[DATA]]))</f>
        <v/>
      </c>
      <c r="D273" s="104"/>
      <c r="E273" s="157">
        <v>267</v>
      </c>
      <c r="F273" s="126"/>
      <c r="G273" s="142" t="str">
        <f>IF(D273="","*",VLOOKUP(F273,BS_ATIVIDADE[],3,FALSE))</f>
        <v>*</v>
      </c>
      <c r="H273" s="106"/>
      <c r="I273" s="106"/>
      <c r="J273" s="105"/>
      <c r="K273" s="105"/>
      <c r="L273" s="105"/>
      <c r="M273" s="127" t="str" cm="1">
        <f t="array" ref="M2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3" s="127" t="str" cm="1">
        <f t="array" ref="N2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3" s="106"/>
      <c r="P273" s="106"/>
      <c r="Q273" s="105"/>
      <c r="R273" s="10" t="str">
        <f>IFERROR(_xlfn.XLOOKUP(F273, BS_ATIVIDADE[ATIVIDADE],BS_ATIVIDADE[UNIDADE] ), "*")</f>
        <v>*</v>
      </c>
      <c r="S273" s="128" t="str" cm="1">
        <f t="array" ref="S2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3" s="128" t="str" cm="1">
        <f t="array" ref="T2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3" s="11" t="str" cm="1">
        <f t="array" ref="U2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73" s="105"/>
      <c r="W273" s="151"/>
      <c r="X273" s="104"/>
      <c r="Y273" s="129"/>
      <c r="Z273" s="104"/>
      <c r="AA273" s="105"/>
      <c r="AB273" s="103"/>
      <c r="AC273" s="152"/>
      <c r="AD273" s="107"/>
      <c r="AE273" s="105"/>
      <c r="AF273" s="105"/>
      <c r="AG273" s="105"/>
      <c r="AH273" s="15"/>
      <c r="AI273" s="126" t="str">
        <f>IF(BS_CONTROLE[[#This Row],[Atividade]]=0, "-", BS_CONTROLE[[#This Row],[Atividade]])</f>
        <v>-</v>
      </c>
      <c r="AJ273" s="9" t="str">
        <f>IF(BS_CONTROLE[[#This Row],[Atividade]]=0, "-", BS_CONTROLE[[#This Row],[Atividade]])</f>
        <v>-</v>
      </c>
      <c r="AK273" s="31">
        <f>BS_CONTROLE[[#This Row],[Local - Partida]]</f>
        <v>0</v>
      </c>
      <c r="AL273" s="31">
        <f>BS_CONTROLE[[#This Row],[Local - Encerramento]]</f>
        <v>0</v>
      </c>
      <c r="AM273" s="105" t="str">
        <f>IF(BS_CONTROLE[[#This Row],[Entre - Estações]]=0, "-", BS_CONTROLE[[#This Row],[Entre - Estações]])</f>
        <v>-</v>
      </c>
      <c r="AN273" s="105" t="str">
        <f>IF(BS_CONTROLE[[#This Row],[SB]]=0, "-", BS_CONTROLE[[#This Row],[SB]])</f>
        <v>-</v>
      </c>
      <c r="AO273" s="105" t="str">
        <f>IF(BS_CONTROLE[[#This Row],[SUB]]=0, "-", BS_CONTROLE[[#This Row],[SUB]])</f>
        <v>-</v>
      </c>
      <c r="AP273" s="105">
        <f>BS_CONTROLE[[#This Row],[KM - Inicio]]</f>
        <v>0</v>
      </c>
      <c r="AQ273" s="105">
        <f>BS_CONTROLE[[#This Row],[KM - Inicio]]</f>
        <v>0</v>
      </c>
      <c r="AR273" s="108"/>
      <c r="AS273" s="108"/>
      <c r="AT273" s="108"/>
      <c r="AU273" s="136"/>
      <c r="AV273" s="136"/>
      <c r="AW273" s="14"/>
      <c r="AX273" s="14"/>
      <c r="AY273" s="162" t="str">
        <f t="shared" si="26"/>
        <v>*</v>
      </c>
      <c r="AZ273" s="153"/>
      <c r="BA273" s="109"/>
      <c r="BB273" s="10" t="str">
        <f>IFERROR(_xlfn.XLOOKUP(AI273, BS_ATIVIDADE[ATIVIDADE],BS_ATIVIDADE[UNIDADE] ), "*")</f>
        <v>*</v>
      </c>
      <c r="BC273" s="13" t="str" cm="1">
        <f t="array" ref="BC2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73" s="13" t="str" cm="1">
        <f t="array" ref="BD2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73" s="11" t="str" cm="1">
        <f t="array" ref="BE2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73" s="150"/>
      <c r="BG273" s="16"/>
      <c r="BH273" s="17"/>
      <c r="BI273" s="17"/>
      <c r="BJ273" s="17"/>
      <c r="BK273" s="18"/>
      <c r="BL273" s="16"/>
      <c r="BM273" s="130"/>
      <c r="BN273" s="130"/>
      <c r="BO273" s="130"/>
      <c r="BP273" s="18"/>
      <c r="BQ273" s="12" t="str">
        <f t="shared" si="28"/>
        <v>Aderente</v>
      </c>
      <c r="BR273" s="19" t="str">
        <f t="shared" si="29"/>
        <v>*</v>
      </c>
      <c r="BS273" s="19" t="str">
        <f t="shared" si="30"/>
        <v>*</v>
      </c>
      <c r="BT273" s="188" t="str">
        <f t="shared" si="31"/>
        <v/>
      </c>
    </row>
    <row r="274" spans="1:72" hidden="1">
      <c r="A274" s="47" t="str">
        <f t="shared" si="27"/>
        <v>CAIQUE (TMA-677)46064</v>
      </c>
      <c r="B274" s="102">
        <v>46064</v>
      </c>
      <c r="C274" s="135">
        <f>IF(BS_CONTROLE[[#This Row],[DATA]]="","",WEEKNUM(BS_CONTROLE[[#This Row],[DATA]]))</f>
        <v>7</v>
      </c>
      <c r="D274" s="104" t="s">
        <v>779</v>
      </c>
      <c r="E274" s="157">
        <v>268</v>
      </c>
      <c r="F274" s="126" t="s">
        <v>758</v>
      </c>
      <c r="G274" s="142" t="str">
        <f>IF(D274="","*",VLOOKUP(F274,BS_ATIVIDADE[],3,FALSE))</f>
        <v>MODERNIZAÇÃO</v>
      </c>
      <c r="H274" s="106" t="s">
        <v>679</v>
      </c>
      <c r="I274" s="106" t="s">
        <v>679</v>
      </c>
      <c r="J274" s="105">
        <v>48</v>
      </c>
      <c r="K274" s="105">
        <v>123.465</v>
      </c>
      <c r="L274" s="105" t="s">
        <v>679</v>
      </c>
      <c r="M274" s="127" t="str" cm="1">
        <f t="array" ref="M2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74" s="127" cm="1">
        <f t="array" ref="N2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274" s="106">
        <v>0.35416666666666669</v>
      </c>
      <c r="P274" s="106">
        <v>6.9444444444444448E-2</v>
      </c>
      <c r="Q274" s="105">
        <v>1</v>
      </c>
      <c r="R274" s="10" t="str">
        <f>IFERROR(_xlfn.XLOOKUP(F274, BS_ATIVIDADE[ATIVIDADE],BS_ATIVIDADE[UNIDADE] ), "*")</f>
        <v>Nº DE SOLDA</v>
      </c>
      <c r="S274" s="128" t="str" cm="1">
        <f t="array" ref="S2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4" s="128" t="str" cm="1">
        <f t="array" ref="T2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4" s="11" t="str" cm="1">
        <f t="array" ref="U2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74" s="105" t="s">
        <v>768</v>
      </c>
      <c r="W274" s="151" t="s">
        <v>700</v>
      </c>
      <c r="X274" s="104" t="s">
        <v>421</v>
      </c>
      <c r="Y274" s="129" t="s">
        <v>424</v>
      </c>
      <c r="Z274" s="104"/>
      <c r="AA274" s="105"/>
      <c r="AB274" s="103"/>
      <c r="AC274" s="152"/>
      <c r="AD274" s="107"/>
      <c r="AE274" s="105"/>
      <c r="AF274" s="105"/>
      <c r="AG274" s="105"/>
      <c r="AH274" s="15"/>
      <c r="AI274" s="126" t="str">
        <f>IF(BS_CONTROLE[[#This Row],[Atividade]]=0, "-", BS_CONTROLE[[#This Row],[Atividade]])</f>
        <v>MODERNIZAÇÃO - SOLDA</v>
      </c>
      <c r="AJ274" s="9" t="str">
        <f>IF(BS_CONTROLE[[#This Row],[Atividade]]=0, "-", BS_CONTROLE[[#This Row],[Atividade]])</f>
        <v>MODERNIZAÇÃO - SOLDA</v>
      </c>
      <c r="AK274" s="31" t="str">
        <f>BS_CONTROLE[[#This Row],[Local - Partida]]</f>
        <v>-</v>
      </c>
      <c r="AL274" s="31" t="str">
        <f>BS_CONTROLE[[#This Row],[Local - Encerramento]]</f>
        <v>-</v>
      </c>
      <c r="AM274" s="105" t="str">
        <f>IF(BS_CONTROLE[[#This Row],[Entre - Estações]]=0, "-", BS_CONTROLE[[#This Row],[Entre - Estações]])</f>
        <v>ZWI-ZEM</v>
      </c>
      <c r="AN274" s="105">
        <v>1231211</v>
      </c>
      <c r="AO274" s="105">
        <f>IF(BS_CONTROLE[[#This Row],[SUB]]=0, "-", BS_CONTROLE[[#This Row],[SUB]])</f>
        <v>48</v>
      </c>
      <c r="AP274" s="105">
        <v>121.31100000000001</v>
      </c>
      <c r="AQ274" s="105" t="s">
        <v>679</v>
      </c>
      <c r="AR274" s="108">
        <v>0</v>
      </c>
      <c r="AS274" s="108">
        <v>0</v>
      </c>
      <c r="AT274" s="108">
        <v>0</v>
      </c>
      <c r="AU274" s="136"/>
      <c r="AV274" s="136"/>
      <c r="AW274" s="14"/>
      <c r="AX274" s="14"/>
      <c r="AY274" s="162">
        <f t="shared" si="26"/>
        <v>0</v>
      </c>
      <c r="AZ274" s="153"/>
      <c r="BA274" s="109">
        <v>0</v>
      </c>
      <c r="BB274" s="10" t="str">
        <f>IFERROR(_xlfn.XLOOKUP(AI274, BS_ATIVIDADE[ATIVIDADE],BS_ATIVIDADE[UNIDADE] ), "*")</f>
        <v>Nº DE SOLDA</v>
      </c>
      <c r="BC274" s="13" t="str" cm="1">
        <f t="array" ref="BC2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4" s="13" t="str" cm="1">
        <f t="array" ref="BD2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4" s="11" t="str" cm="1">
        <f t="array" ref="BE2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74" s="150"/>
      <c r="BG274" s="16"/>
      <c r="BH274" s="17">
        <v>0</v>
      </c>
      <c r="BI274" s="17"/>
      <c r="BJ274" s="17" t="s">
        <v>1100</v>
      </c>
      <c r="BK274" s="18" t="s">
        <v>1100</v>
      </c>
      <c r="BL274" s="16"/>
      <c r="BM274" s="130" t="s">
        <v>447</v>
      </c>
      <c r="BN274" s="130" t="s">
        <v>471</v>
      </c>
      <c r="BO274" s="130" t="s">
        <v>471</v>
      </c>
      <c r="BP274" s="18" t="s">
        <v>1100</v>
      </c>
      <c r="BQ274" s="12" t="str">
        <f t="shared" si="28"/>
        <v>Produção e Intervalo</v>
      </c>
      <c r="BR274" s="19">
        <f t="shared" si="29"/>
        <v>0</v>
      </c>
      <c r="BS274" s="19">
        <f t="shared" si="30"/>
        <v>0</v>
      </c>
      <c r="BT274" s="188" t="str">
        <f t="shared" si="31"/>
        <v>CondiçõesClimáticaChuva</v>
      </c>
    </row>
    <row r="275" spans="1:72" hidden="1">
      <c r="A275" s="47" t="str">
        <f t="shared" si="27"/>
        <v>ADENISON (TP-810)46064</v>
      </c>
      <c r="B275" s="102">
        <v>46064</v>
      </c>
      <c r="C275" s="135">
        <f>IF(BS_CONTROLE[[#This Row],[DATA]]="","",WEEKNUM(BS_CONTROLE[[#This Row],[DATA]]))</f>
        <v>7</v>
      </c>
      <c r="D275" s="104" t="s">
        <v>1122</v>
      </c>
      <c r="E275" s="157">
        <v>269</v>
      </c>
      <c r="F275" s="126" t="s">
        <v>758</v>
      </c>
      <c r="G275" s="142" t="str">
        <f>IF(D275="","*",VLOOKUP(F275,BS_ATIVIDADE[],3,FALSE))</f>
        <v>MODERNIZAÇÃO</v>
      </c>
      <c r="H275" s="106" t="s">
        <v>679</v>
      </c>
      <c r="I275" s="106" t="s">
        <v>679</v>
      </c>
      <c r="J275" s="105">
        <v>48</v>
      </c>
      <c r="K275" s="105">
        <v>123.929</v>
      </c>
      <c r="L275" s="105" t="s">
        <v>679</v>
      </c>
      <c r="M275" s="127" t="str" cm="1">
        <f t="array" ref="M2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75" s="127" cm="1">
        <f t="array" ref="N2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275" s="106">
        <v>0.35416666666666669</v>
      </c>
      <c r="P275" s="106">
        <v>6.9444444444444448E-2</v>
      </c>
      <c r="Q275" s="105">
        <v>1</v>
      </c>
      <c r="R275" s="10" t="str">
        <f>IFERROR(_xlfn.XLOOKUP(F275, BS_ATIVIDADE[ATIVIDADE],BS_ATIVIDADE[UNIDADE] ), "*")</f>
        <v>Nº DE SOLDA</v>
      </c>
      <c r="S275" s="128" t="str" cm="1">
        <f t="array" ref="S2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5" s="128" t="str" cm="1">
        <f t="array" ref="T2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75" s="11" t="str" cm="1">
        <f t="array" ref="U2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75" s="105" t="s">
        <v>768</v>
      </c>
      <c r="W275" s="151" t="s">
        <v>700</v>
      </c>
      <c r="X275" s="104" t="s">
        <v>421</v>
      </c>
      <c r="Y275" s="129" t="s">
        <v>424</v>
      </c>
      <c r="Z275" s="104"/>
      <c r="AA275" s="105"/>
      <c r="AB275" s="103"/>
      <c r="AC275" s="152"/>
      <c r="AD275" s="107"/>
      <c r="AE275" s="105"/>
      <c r="AF275" s="105"/>
      <c r="AG275" s="105"/>
      <c r="AH275" s="15"/>
      <c r="AI275" s="126" t="str">
        <f>IF(BS_CONTROLE[[#This Row],[Atividade]]=0, "-", BS_CONTROLE[[#This Row],[Atividade]])</f>
        <v>MODERNIZAÇÃO - SOLDA</v>
      </c>
      <c r="AJ275" s="9" t="str">
        <f>IF(BS_CONTROLE[[#This Row],[Atividade]]=0, "-", BS_CONTROLE[[#This Row],[Atividade]])</f>
        <v>MODERNIZAÇÃO - SOLDA</v>
      </c>
      <c r="AK275" s="31" t="str">
        <f>BS_CONTROLE[[#This Row],[Local - Partida]]</f>
        <v>-</v>
      </c>
      <c r="AL275" s="31" t="str">
        <f>BS_CONTROLE[[#This Row],[Local - Encerramento]]</f>
        <v>-</v>
      </c>
      <c r="AM275" s="105" t="str">
        <f>IF(BS_CONTROLE[[#This Row],[Entre - Estações]]=0, "-", BS_CONTROLE[[#This Row],[Entre - Estações]])</f>
        <v>ZWI-ZEM</v>
      </c>
      <c r="AN275" s="105">
        <f>IF(BS_CONTROLE[[#This Row],[SB]]=0, "-", BS_CONTROLE[[#This Row],[SB]])</f>
        <v>1241231</v>
      </c>
      <c r="AO275" s="105">
        <f>IF(BS_CONTROLE[[#This Row],[SUB]]=0, "-", BS_CONTROLE[[#This Row],[SUB]])</f>
        <v>48</v>
      </c>
      <c r="AP275" s="105">
        <f>BS_CONTROLE[[#This Row],[KM - Inicio]]</f>
        <v>123.929</v>
      </c>
      <c r="AQ275" s="105">
        <f>BS_CONTROLE[[#This Row],[KM - Inicio]]</f>
        <v>123.929</v>
      </c>
      <c r="AR275" s="108">
        <v>0</v>
      </c>
      <c r="AS275" s="108">
        <v>0</v>
      </c>
      <c r="AT275" s="108">
        <v>0</v>
      </c>
      <c r="AU275" s="136"/>
      <c r="AV275" s="136"/>
      <c r="AW275" s="14"/>
      <c r="AX275" s="14"/>
      <c r="AY275" s="162">
        <f t="shared" si="26"/>
        <v>0</v>
      </c>
      <c r="AZ275" s="153"/>
      <c r="BA275" s="109">
        <v>0</v>
      </c>
      <c r="BB275" s="10" t="str">
        <f>IFERROR(_xlfn.XLOOKUP(AI275, BS_ATIVIDADE[ATIVIDADE],BS_ATIVIDADE[UNIDADE] ), "*")</f>
        <v>Nº DE SOLDA</v>
      </c>
      <c r="BC275" s="13" t="str" cm="1">
        <f t="array" ref="BC2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5" s="13" t="str" cm="1">
        <f t="array" ref="BD2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75" s="11" t="str" cm="1">
        <f t="array" ref="BE2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75" s="150"/>
      <c r="BG275" s="16"/>
      <c r="BH275" s="17">
        <v>0</v>
      </c>
      <c r="BI275" s="17"/>
      <c r="BJ275" s="17" t="s">
        <v>1100</v>
      </c>
      <c r="BK275" s="18" t="s">
        <v>1100</v>
      </c>
      <c r="BL275" s="16"/>
      <c r="BM275" s="130" t="s">
        <v>447</v>
      </c>
      <c r="BN275" s="130" t="s">
        <v>471</v>
      </c>
      <c r="BO275" s="130" t="s">
        <v>471</v>
      </c>
      <c r="BP275" s="18" t="s">
        <v>1100</v>
      </c>
      <c r="BQ275" s="12" t="str">
        <f t="shared" si="28"/>
        <v>Produção e Intervalo</v>
      </c>
      <c r="BR275" s="19">
        <f t="shared" ref="BR275" si="32">IF(OR(B275="",F275=""),"*",AY275/P275)</f>
        <v>0</v>
      </c>
      <c r="BS275" s="19">
        <f t="shared" ref="BS275" si="33">IF(OR(B275="",F275=""),"*",BA275/Q275)</f>
        <v>0</v>
      </c>
      <c r="BT275" s="188" t="str">
        <f t="shared" si="31"/>
        <v>CondiçõesClimáticaChuva</v>
      </c>
    </row>
    <row r="276" spans="1:72" hidden="1">
      <c r="A276" s="47" t="str">
        <f t="shared" si="27"/>
        <v/>
      </c>
      <c r="B276" s="102"/>
      <c r="C276" s="135" t="str">
        <f>IF(BS_CONTROLE[[#This Row],[DATA]]="","",WEEKNUM(BS_CONTROLE[[#This Row],[DATA]]))</f>
        <v/>
      </c>
      <c r="D276" s="104"/>
      <c r="E276" s="157">
        <v>270</v>
      </c>
      <c r="F276" s="126"/>
      <c r="G276" s="142" t="str">
        <f>IF(D276="","*",VLOOKUP(F276,BS_ATIVIDADE[],3,FALSE))</f>
        <v>*</v>
      </c>
      <c r="H276" s="106"/>
      <c r="I276" s="106"/>
      <c r="J276" s="105"/>
      <c r="K276" s="105"/>
      <c r="L276" s="105"/>
      <c r="M276" s="127" t="str" cm="1">
        <f t="array" ref="M2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6" s="127" t="str" cm="1">
        <f t="array" ref="N2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6" s="106"/>
      <c r="P276" s="106"/>
      <c r="Q276" s="105"/>
      <c r="R276" s="10" t="str">
        <f>IFERROR(_xlfn.XLOOKUP(F276, BS_ATIVIDADE[ATIVIDADE],BS_ATIVIDADE[UNIDADE] ), "*")</f>
        <v>*</v>
      </c>
      <c r="S276" s="128" t="str" cm="1">
        <f t="array" ref="S2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6" s="128" t="str" cm="1">
        <f t="array" ref="T2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6" s="11" t="str" cm="1">
        <f t="array" ref="U2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76" s="105"/>
      <c r="W276" s="151"/>
      <c r="X276" s="104"/>
      <c r="Y276" s="129"/>
      <c r="Z276" s="104"/>
      <c r="AA276" s="105">
        <v>1</v>
      </c>
      <c r="AB276" s="103" t="s">
        <v>412</v>
      </c>
      <c r="AC276" s="152"/>
      <c r="AD276" s="107">
        <v>0.3125</v>
      </c>
      <c r="AE276" s="105"/>
      <c r="AF276" s="105"/>
      <c r="AG276" s="105"/>
      <c r="AH276" s="15"/>
      <c r="AI276" s="126" t="str">
        <f>IF(BS_CONTROLE[[#This Row],[Atividade]]=0, "-", BS_CONTROLE[[#This Row],[Atividade]])</f>
        <v>-</v>
      </c>
      <c r="AJ276" s="9" t="str">
        <f>IF(BS_CONTROLE[[#This Row],[Atividade]]=0, "-", BS_CONTROLE[[#This Row],[Atividade]])</f>
        <v>-</v>
      </c>
      <c r="AK276" s="31">
        <f>BS_CONTROLE[[#This Row],[Local - Partida]]</f>
        <v>0</v>
      </c>
      <c r="AL276" s="31">
        <f>BS_CONTROLE[[#This Row],[Local - Encerramento]]</f>
        <v>0</v>
      </c>
      <c r="AM276" s="105" t="str">
        <f>IF(BS_CONTROLE[[#This Row],[Entre - Estações]]=0, "-", BS_CONTROLE[[#This Row],[Entre - Estações]])</f>
        <v>-</v>
      </c>
      <c r="AN276" s="105" t="str">
        <f>IF(BS_CONTROLE[[#This Row],[SB]]=0, "-", BS_CONTROLE[[#This Row],[SB]])</f>
        <v>-</v>
      </c>
      <c r="AO276" s="105" t="str">
        <f>IF(BS_CONTROLE[[#This Row],[SUB]]=0, "-", BS_CONTROLE[[#This Row],[SUB]])</f>
        <v>-</v>
      </c>
      <c r="AP276" s="105">
        <f>BS_CONTROLE[[#This Row],[KM - Inicio]]</f>
        <v>0</v>
      </c>
      <c r="AQ276" s="105">
        <f>BS_CONTROLE[[#This Row],[KM - Inicio]]</f>
        <v>0</v>
      </c>
      <c r="AR276" s="108"/>
      <c r="AS276" s="108"/>
      <c r="AT276" s="108"/>
      <c r="AU276" s="136"/>
      <c r="AV276" s="136"/>
      <c r="AW276" s="14"/>
      <c r="AX276" s="14"/>
      <c r="AY276" s="162" t="str">
        <f t="shared" si="26"/>
        <v>*</v>
      </c>
      <c r="AZ276" s="153"/>
      <c r="BA276" s="109"/>
      <c r="BB276" s="10" t="str">
        <f>IFERROR(_xlfn.XLOOKUP(AI276, BS_ATIVIDADE[ATIVIDADE],BS_ATIVIDADE[UNIDADE] ), "*")</f>
        <v>*</v>
      </c>
      <c r="BC276" s="13" t="str" cm="1">
        <f t="array" ref="BC2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76" s="13" t="str" cm="1">
        <f t="array" ref="BD2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76" s="11" t="str" cm="1">
        <f t="array" ref="BE2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76" s="150"/>
      <c r="BG276" s="16"/>
      <c r="BH276" s="17"/>
      <c r="BI276" s="17"/>
      <c r="BJ276" s="17"/>
      <c r="BK276" s="18"/>
      <c r="BL276" s="16"/>
      <c r="BM276" s="130"/>
      <c r="BN276" s="130"/>
      <c r="BO276" s="130"/>
      <c r="BP276" s="18"/>
      <c r="BQ276" s="12" t="str">
        <f t="shared" si="28"/>
        <v>Aderente</v>
      </c>
      <c r="BR276" s="19" t="str">
        <f t="shared" si="29"/>
        <v>*</v>
      </c>
      <c r="BS276" s="19" t="str">
        <f t="shared" si="30"/>
        <v>*</v>
      </c>
      <c r="BT276" s="188" t="str">
        <f t="shared" si="31"/>
        <v/>
      </c>
    </row>
    <row r="277" spans="1:72" hidden="1">
      <c r="A277" s="47" t="str">
        <f t="shared" si="27"/>
        <v>W9546064</v>
      </c>
      <c r="B277" s="102">
        <v>46064</v>
      </c>
      <c r="C277" s="135">
        <f>IF(BS_CONTROLE[[#This Row],[DATA]]="","",WEEKNUM(BS_CONTROLE[[#This Row],[DATA]]))</f>
        <v>7</v>
      </c>
      <c r="D277" s="104" t="s">
        <v>1047</v>
      </c>
      <c r="E277" s="157">
        <v>210</v>
      </c>
      <c r="F277" s="126" t="s">
        <v>678</v>
      </c>
      <c r="G277" s="142" t="str">
        <f>IF(D277="","*",VLOOKUP(F277,BS_ATIVIDADE[],3,FALSE))</f>
        <v>OUTROS</v>
      </c>
      <c r="H277" s="106" t="s">
        <v>1048</v>
      </c>
      <c r="I277" s="106" t="s">
        <v>335</v>
      </c>
      <c r="J277" s="105">
        <v>54</v>
      </c>
      <c r="K277" s="105">
        <v>67</v>
      </c>
      <c r="L277" s="105" t="s">
        <v>679</v>
      </c>
      <c r="M277" s="127" t="s">
        <v>1049</v>
      </c>
      <c r="N277" s="127" t="s">
        <v>1050</v>
      </c>
      <c r="O277" s="106">
        <v>0.33333333333333331</v>
      </c>
      <c r="P277" s="106">
        <v>4.1666666666666664E-2</v>
      </c>
      <c r="Q277" s="105">
        <v>1</v>
      </c>
      <c r="R277" s="10" t="str">
        <f>IFERROR(_xlfn.XLOOKUP(F277, BS_ATIVIDADE[ATIVIDADE],BS_ATIVIDADE[UNIDADE] ), "*")</f>
        <v>BINÁRIO</v>
      </c>
      <c r="S277" s="128" t="str" cm="1">
        <f t="array" ref="S2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7" s="128" t="str" cm="1">
        <f t="array" ref="T2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77" s="11" t="str" cm="1">
        <f t="array" ref="U2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277" s="105" t="s">
        <v>822</v>
      </c>
      <c r="W277" s="151" t="s">
        <v>683</v>
      </c>
      <c r="X277" s="104" t="s">
        <v>421</v>
      </c>
      <c r="Y277" s="129" t="s">
        <v>424</v>
      </c>
      <c r="Z277" s="104"/>
      <c r="AA277" s="105">
        <v>1</v>
      </c>
      <c r="AB277" s="103" t="s">
        <v>412</v>
      </c>
      <c r="AC277" s="152"/>
      <c r="AD277" s="107">
        <v>0.29166666666666669</v>
      </c>
      <c r="AE277" s="105">
        <v>6293</v>
      </c>
      <c r="AF277" s="105"/>
      <c r="AG277" s="105"/>
      <c r="AH277" s="15"/>
      <c r="AI277" s="126" t="str">
        <f>IF(BS_CONTROLE[[#This Row],[Atividade]]=0, "-", BS_CONTROLE[[#This Row],[Atividade]])</f>
        <v>DESLOCAMENTO</v>
      </c>
      <c r="AJ277" s="9" t="str">
        <f>IF(BS_CONTROLE[[#This Row],[Atividade]]=0, "-", BS_CONTROLE[[#This Row],[Atividade]])</f>
        <v>DESLOCAMENTO</v>
      </c>
      <c r="AK277" s="31" t="str">
        <f>BS_CONTROLE[[#This Row],[Local - Partida]]</f>
        <v>Z3ZEV</v>
      </c>
      <c r="AL277" s="31" t="str">
        <f>BS_CONTROLE[[#This Row],[Local - Encerramento]]</f>
        <v>ZPT</v>
      </c>
      <c r="AM277" s="105" t="str">
        <f>IF(BS_CONTROLE[[#This Row],[Entre - Estações]]=0, "-", BS_CONTROLE[[#This Row],[Entre - Estações]])</f>
        <v>ZEV-ZTP</v>
      </c>
      <c r="AN277" s="105" t="str">
        <f>IF(BS_CONTROLE[[#This Row],[SB]]=0, "-", BS_CONTROLE[[#This Row],[SB]])</f>
        <v>ZEVZPT</v>
      </c>
      <c r="AO277" s="105">
        <f>IF(BS_CONTROLE[[#This Row],[SUB]]=0, "-", BS_CONTROLE[[#This Row],[SUB]])</f>
        <v>54</v>
      </c>
      <c r="AP277" s="105">
        <f>BS_CONTROLE[[#This Row],[KM - Inicio]]</f>
        <v>67</v>
      </c>
      <c r="AQ277" s="105">
        <f>BS_CONTROLE[[#This Row],[KM - Inicio]]</f>
        <v>67</v>
      </c>
      <c r="AR277" s="108">
        <v>0.32013888888888886</v>
      </c>
      <c r="AS277" s="108">
        <v>0</v>
      </c>
      <c r="AT277" s="108">
        <v>4.1666666666666664E-2</v>
      </c>
      <c r="AU277" s="136"/>
      <c r="AV277" s="136"/>
      <c r="AW277" s="14"/>
      <c r="AX277" s="14"/>
      <c r="AY277" s="162">
        <f t="shared" si="26"/>
        <v>4.1666666666666664E-2</v>
      </c>
      <c r="AZ277" s="153"/>
      <c r="BA277" s="109">
        <v>1</v>
      </c>
      <c r="BB277" s="10" t="str">
        <f>IFERROR(_xlfn.XLOOKUP(AI277, BS_ATIVIDADE[ATIVIDADE],BS_ATIVIDADE[UNIDADE] ), "*")</f>
        <v>BINÁRIO</v>
      </c>
      <c r="BC277" s="13" t="str" cm="1">
        <f t="array" ref="BC2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7" s="13" t="str" cm="1">
        <f t="array" ref="BD2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77" s="11" t="str" cm="1">
        <f t="array" ref="BE2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277" s="150"/>
      <c r="BG277" s="16"/>
      <c r="BH277" s="17">
        <v>2</v>
      </c>
      <c r="BI277" s="17"/>
      <c r="BJ277" s="17" t="s">
        <v>1123</v>
      </c>
      <c r="BK277" s="18" t="s">
        <v>1123</v>
      </c>
      <c r="BL277" s="16"/>
      <c r="BM277" s="130" t="s">
        <v>445</v>
      </c>
      <c r="BN277" s="130" t="s">
        <v>445</v>
      </c>
      <c r="BO277" s="130" t="s">
        <v>445</v>
      </c>
      <c r="BP277" s="18"/>
      <c r="BQ277" s="12" t="str">
        <f t="shared" si="28"/>
        <v>Aderente</v>
      </c>
      <c r="BR277" s="19">
        <f t="shared" ref="BR277" si="34">IF(OR(B277="",F277=""),"*",AY277/P277)</f>
        <v>1</v>
      </c>
      <c r="BS277" s="19">
        <f t="shared" ref="BS277" si="35">IF(OR(B277="",F277=""),"*",BA277/Q277)</f>
        <v>1</v>
      </c>
      <c r="BT277" s="188" t="str">
        <f t="shared" si="31"/>
        <v>OKOK</v>
      </c>
    </row>
    <row r="278" spans="1:72" hidden="1">
      <c r="A278" s="47" t="str">
        <f t="shared" si="27"/>
        <v>A8446064</v>
      </c>
      <c r="B278" s="102">
        <v>46064</v>
      </c>
      <c r="C278" s="135">
        <f>IF(BS_CONTROLE[[#This Row],[DATA]]="","",WEEKNUM(BS_CONTROLE[[#This Row],[DATA]]))</f>
        <v>7</v>
      </c>
      <c r="D278" s="104" t="s">
        <v>1036</v>
      </c>
      <c r="E278" s="157">
        <v>277</v>
      </c>
      <c r="F278" s="126" t="s">
        <v>1037</v>
      </c>
      <c r="G278" s="142" t="str">
        <f>IF(D278="","*",VLOOKUP(F278,BS_ATIVIDADE[],3,FALSE))</f>
        <v>DETECÇÃO</v>
      </c>
      <c r="H278" s="106" t="s">
        <v>831</v>
      </c>
      <c r="I278" s="106" t="s">
        <v>1124</v>
      </c>
      <c r="J278" s="105">
        <v>92</v>
      </c>
      <c r="K278" s="105">
        <v>66</v>
      </c>
      <c r="L278" s="105" t="s">
        <v>679</v>
      </c>
      <c r="M278" s="127" t="s">
        <v>11</v>
      </c>
      <c r="N278" s="127" t="s">
        <v>1050</v>
      </c>
      <c r="O278" s="106">
        <v>0.3125</v>
      </c>
      <c r="P278" s="106">
        <v>4.1666666666666664E-2</v>
      </c>
      <c r="Q278" s="105">
        <v>52</v>
      </c>
      <c r="R278" s="10" t="str">
        <f>IFERROR(_xlfn.XLOOKUP(F278, BS_ATIVIDADE[ATIVIDADE],BS_ATIVIDADE[UNIDADE] ), "*")</f>
        <v>KM</v>
      </c>
      <c r="S278" s="128" t="str" cm="1">
        <f t="array" ref="S2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8" s="128" t="str" cm="1">
        <f t="array" ref="T2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278" s="11" t="str" cm="1">
        <f t="array" ref="U2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278" s="105" t="s">
        <v>1041</v>
      </c>
      <c r="W278" s="151" t="s">
        <v>1042</v>
      </c>
      <c r="X278" s="104" t="s">
        <v>416</v>
      </c>
      <c r="Y278" s="129" t="s">
        <v>415</v>
      </c>
      <c r="Z278" s="104"/>
      <c r="AA278" s="105" t="s">
        <v>679</v>
      </c>
      <c r="AB278" s="103"/>
      <c r="AC278" s="152"/>
      <c r="AD278" s="107"/>
      <c r="AE278" s="105"/>
      <c r="AF278" s="105"/>
      <c r="AG278" s="105"/>
      <c r="AH278" s="15"/>
      <c r="AI278" s="126" t="str">
        <f>IF(BS_CONTROLE[[#This Row],[Atividade]]=0, "-", BS_CONTROLE[[#This Row],[Atividade]])</f>
        <v>DETECÇÃO - RONDA 7 DIAS</v>
      </c>
      <c r="AJ278" s="9" t="str">
        <f>IF(BS_CONTROLE[[#This Row],[Atividade]]=0, "-", BS_CONTROLE[[#This Row],[Atividade]])</f>
        <v>DETECÇÃO - RONDA 7 DIAS</v>
      </c>
      <c r="AK278" s="31" t="str">
        <f>BS_CONTROLE[[#This Row],[Local - Partida]]</f>
        <v>ZEV-2</v>
      </c>
      <c r="AL278" s="31" t="str">
        <f>BS_CONTROLE[[#This Row],[Local - Encerramento]]</f>
        <v>ZPT109</v>
      </c>
      <c r="AM278" s="105" t="str">
        <f>IF(BS_CONTROLE[[#This Row],[Entre - Estações]]=0, "-", BS_CONTROLE[[#This Row],[Entre - Estações]])</f>
        <v>ZEV-ZPT</v>
      </c>
      <c r="AN278" s="105" t="str">
        <f>IF(BS_CONTROLE[[#This Row],[SB]]=0, "-", BS_CONTROLE[[#This Row],[SB]])</f>
        <v>ZEVZPT</v>
      </c>
      <c r="AO278" s="105">
        <f>IF(BS_CONTROLE[[#This Row],[SUB]]=0, "-", BS_CONTROLE[[#This Row],[SUB]])</f>
        <v>92</v>
      </c>
      <c r="AP278" s="105">
        <f>BS_CONTROLE[[#This Row],[KM - Inicio]]</f>
        <v>66</v>
      </c>
      <c r="AQ278" s="105">
        <f>BS_CONTROLE[[#This Row],[KM - Inicio]]</f>
        <v>66</v>
      </c>
      <c r="AR278" s="108">
        <v>0.33611111111111114</v>
      </c>
      <c r="AS278" s="108">
        <v>0.38194444444444442</v>
      </c>
      <c r="AT278" s="108">
        <v>0.4236111111111111</v>
      </c>
      <c r="AU278" s="136"/>
      <c r="AV278" s="136"/>
      <c r="AW278" s="14"/>
      <c r="AX278" s="14"/>
      <c r="AY278" s="162">
        <f t="shared" si="26"/>
        <v>4.1666666666666685E-2</v>
      </c>
      <c r="AZ278" s="153"/>
      <c r="BA278" s="109">
        <v>52</v>
      </c>
      <c r="BB278" s="10" t="str">
        <f>IFERROR(_xlfn.XLOOKUP(AI278, BS_ATIVIDADE[ATIVIDADE],BS_ATIVIDADE[UNIDADE] ), "*")</f>
        <v>KM</v>
      </c>
      <c r="BC278" s="13" t="str" cm="1">
        <f t="array" ref="BC2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8" s="13" t="str" cm="1">
        <f t="array" ref="BD2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278" s="11" t="str" cm="1">
        <f t="array" ref="BE2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278" s="150"/>
      <c r="BG278" s="16"/>
      <c r="BH278" s="17">
        <v>2</v>
      </c>
      <c r="BI278" s="17"/>
      <c r="BJ278" s="17" t="s">
        <v>1125</v>
      </c>
      <c r="BK278" s="18" t="s">
        <v>1125</v>
      </c>
      <c r="BL278" s="16"/>
      <c r="BM278" s="130" t="s">
        <v>445</v>
      </c>
      <c r="BN278" s="130" t="s">
        <v>445</v>
      </c>
      <c r="BO278" s="130" t="s">
        <v>445</v>
      </c>
      <c r="BP278" s="18"/>
      <c r="BQ278" s="12" t="str">
        <f t="shared" si="28"/>
        <v>Aderente</v>
      </c>
      <c r="BR278" s="19">
        <f t="shared" si="29"/>
        <v>1.0000000000000004</v>
      </c>
      <c r="BS278" s="19">
        <f t="shared" si="30"/>
        <v>1</v>
      </c>
      <c r="BT278" s="188" t="str">
        <f t="shared" si="31"/>
        <v>OKOK</v>
      </c>
    </row>
    <row r="279" spans="1:72" hidden="1">
      <c r="A279" s="47" t="str">
        <f t="shared" si="27"/>
        <v>DIEGO (TF-42)46064</v>
      </c>
      <c r="B279" s="102">
        <v>46064</v>
      </c>
      <c r="C279" s="135">
        <f>IF(BS_CONTROLE[[#This Row],[DATA]]="","",WEEKNUM(BS_CONTROLE[[#This Row],[DATA]]))</f>
        <v>7</v>
      </c>
      <c r="D279" s="104" t="s">
        <v>876</v>
      </c>
      <c r="E279" s="157">
        <v>93</v>
      </c>
      <c r="F279" s="126" t="s">
        <v>877</v>
      </c>
      <c r="G279" s="142" t="str">
        <f>IF(D279="","*",VLOOKUP(F279,BS_ATIVIDADE[],3,FALSE))</f>
        <v>LIMPEZA LASTRO</v>
      </c>
      <c r="H279" s="106" t="s">
        <v>679</v>
      </c>
      <c r="I279" s="106" t="s">
        <v>679</v>
      </c>
      <c r="J279" s="105">
        <v>53</v>
      </c>
      <c r="K279" s="105">
        <v>109.05</v>
      </c>
      <c r="L279" s="105" t="s">
        <v>679</v>
      </c>
      <c r="M279" s="127" t="str" cm="1">
        <f t="array" ref="M2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279" s="127" t="str" cm="1">
        <f t="array" ref="N2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279" s="106">
        <v>0.41666666666666669</v>
      </c>
      <c r="P279" s="106">
        <v>8.3333333333333329E-2</v>
      </c>
      <c r="Q279" s="105">
        <v>30</v>
      </c>
      <c r="R279" s="10" t="str">
        <f>IFERROR(_xlfn.XLOOKUP(F279, BS_ATIVIDADE[ATIVIDADE],BS_ATIVIDADE[UNIDADE] ), "*")</f>
        <v>M</v>
      </c>
      <c r="S279" s="128" t="str" cm="1">
        <f t="array" ref="S2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79" s="128" t="str" cm="1">
        <f t="array" ref="T2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79" s="11" t="str" cm="1">
        <f t="array" ref="U2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79" s="105" t="s">
        <v>773</v>
      </c>
      <c r="W279" s="151" t="s">
        <v>878</v>
      </c>
      <c r="X279" s="104" t="s">
        <v>421</v>
      </c>
      <c r="Y279" s="129" t="s">
        <v>424</v>
      </c>
      <c r="Z279" s="104"/>
      <c r="AA279" s="105" t="s">
        <v>679</v>
      </c>
      <c r="AB279" s="103"/>
      <c r="AC279" s="152"/>
      <c r="AD279" s="107"/>
      <c r="AE279" s="105"/>
      <c r="AF279" s="105"/>
      <c r="AG279" s="105"/>
      <c r="AH279" s="15"/>
      <c r="AI279" s="126" t="str">
        <f>IF(BS_CONTROLE[[#This Row],[Atividade]]=0, "-", BS_CONTROLE[[#This Row],[Atividade]])</f>
        <v>LIMPEZA LASTRO</v>
      </c>
      <c r="AJ279" s="9" t="str">
        <f>IF(BS_CONTROLE[[#This Row],[Atividade]]=0, "-", BS_CONTROLE[[#This Row],[Atividade]])</f>
        <v>LIMPEZA LASTRO</v>
      </c>
      <c r="AK279" s="31" t="str">
        <f>BS_CONTROLE[[#This Row],[Local - Partida]]</f>
        <v>-</v>
      </c>
      <c r="AL279" s="31" t="str">
        <f>BS_CONTROLE[[#This Row],[Local - Encerramento]]</f>
        <v>-</v>
      </c>
      <c r="AM279" s="105" t="str">
        <f>IF(BS_CONTROLE[[#This Row],[Entre - Estações]]=0, "-", BS_CONTROLE[[#This Row],[Entre - Estações]])</f>
        <v>PAT-ZGM</v>
      </c>
      <c r="AN279" s="105" t="str">
        <f>IF(BS_CONTROLE[[#This Row],[SB]]=0, "-", BS_CONTROLE[[#This Row],[SB]])</f>
        <v>PAT1102</v>
      </c>
      <c r="AO279" s="105">
        <f>IF(BS_CONTROLE[[#This Row],[SUB]]=0, "-", BS_CONTROLE[[#This Row],[SUB]])</f>
        <v>53</v>
      </c>
      <c r="AP279" s="105">
        <f>BS_CONTROLE[[#This Row],[KM - Inicio]]</f>
        <v>109.05</v>
      </c>
      <c r="AQ279" s="105">
        <f>BS_CONTROLE[[#This Row],[KM - Inicio]]</f>
        <v>109.05</v>
      </c>
      <c r="AR279" s="108">
        <v>0.40833333333333333</v>
      </c>
      <c r="AS279" s="108">
        <v>0.48402777777777778</v>
      </c>
      <c r="AT279" s="108">
        <v>0.52569444444444446</v>
      </c>
      <c r="AU279" s="136"/>
      <c r="AV279" s="136"/>
      <c r="AW279" s="14"/>
      <c r="AX279" s="14"/>
      <c r="AY279" s="162">
        <f t="shared" si="26"/>
        <v>4.1666666666666685E-2</v>
      </c>
      <c r="AZ279" s="153"/>
      <c r="BA279" s="175">
        <v>104</v>
      </c>
      <c r="BB279" s="10" t="str">
        <f>IFERROR(_xlfn.XLOOKUP(AI279, BS_ATIVIDADE[ATIVIDADE],BS_ATIVIDADE[UNIDADE] ), "*")</f>
        <v>M</v>
      </c>
      <c r="BC279" s="13" t="str" cm="1">
        <f t="array" ref="BC2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79" s="13" t="str" cm="1">
        <f t="array" ref="BD2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79" s="11" t="str" cm="1">
        <f t="array" ref="BE2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79" s="150"/>
      <c r="BG279" s="16"/>
      <c r="BH279" s="17">
        <v>2</v>
      </c>
      <c r="BI279" s="17"/>
      <c r="BJ279" s="17" t="s">
        <v>1126</v>
      </c>
      <c r="BK279" s="18" t="s">
        <v>1127</v>
      </c>
      <c r="BL279" s="16"/>
      <c r="BM279" s="130" t="s">
        <v>440</v>
      </c>
      <c r="BN279" s="130" t="s">
        <v>469</v>
      </c>
      <c r="BO279" s="130" t="s">
        <v>547</v>
      </c>
      <c r="BP279" s="18" t="s">
        <v>1127</v>
      </c>
      <c r="BQ279" s="12" t="str">
        <f t="shared" si="28"/>
        <v>Intervalo</v>
      </c>
      <c r="BR279" s="19">
        <f t="shared" si="29"/>
        <v>0.50000000000000022</v>
      </c>
      <c r="BS279" s="19">
        <f t="shared" si="30"/>
        <v>3.4666666666666668</v>
      </c>
      <c r="BT279" s="188" t="str">
        <f t="shared" si="31"/>
        <v>CCOCirculaçãoIntervaloOportunidade</v>
      </c>
    </row>
    <row r="280" spans="1:72" hidden="1">
      <c r="A280" s="47" t="str">
        <f t="shared" si="27"/>
        <v>EXPANSÃO TURMA 146064</v>
      </c>
      <c r="B280" s="102">
        <v>46064</v>
      </c>
      <c r="C280" s="135">
        <f>IF(BS_CONTROLE[[#This Row],[DATA]]="","",WEEKNUM(BS_CONTROLE[[#This Row],[DATA]]))</f>
        <v>7</v>
      </c>
      <c r="D280" s="104" t="s">
        <v>703</v>
      </c>
      <c r="E280" s="157">
        <v>279</v>
      </c>
      <c r="F280" s="126" t="s">
        <v>1128</v>
      </c>
      <c r="G280" s="142" t="str">
        <f>IF(D280="","*",VLOOKUP(F280,BS_ATIVIDADE[],3,FALSE))</f>
        <v>EXPANSÃO</v>
      </c>
      <c r="H280" s="106" t="s">
        <v>679</v>
      </c>
      <c r="I280" s="106" t="s">
        <v>679</v>
      </c>
      <c r="J280" s="105">
        <v>53</v>
      </c>
      <c r="K280" s="105">
        <v>123.35</v>
      </c>
      <c r="L280" s="105" t="s">
        <v>679</v>
      </c>
      <c r="M280" s="127" t="str" cm="1">
        <f t="array" ref="M2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280" s="127" t="str" cm="1">
        <f t="array" ref="N2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ZPGZZV</v>
      </c>
      <c r="O280" s="106">
        <v>0.33333333333333331</v>
      </c>
      <c r="P280" s="106">
        <v>8.3333333333333329E-2</v>
      </c>
      <c r="Q280" s="105">
        <v>1</v>
      </c>
      <c r="R280" s="10" t="str">
        <f>IFERROR(_xlfn.XLOOKUP(F280, BS_ATIVIDADE[ATIVIDADE],BS_ATIVIDADE[UNIDADE] ), "*")</f>
        <v>BINÁRIO</v>
      </c>
      <c r="S280" s="128" t="str" cm="1">
        <f t="array" ref="S2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0" s="128" t="str" cm="1">
        <f t="array" ref="T2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80" s="11" t="str" cm="1">
        <f t="array" ref="U2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80" s="105" t="s">
        <v>785</v>
      </c>
      <c r="W280" s="151" t="s">
        <v>1129</v>
      </c>
      <c r="X280" s="104" t="s">
        <v>421</v>
      </c>
      <c r="Y280" s="129" t="s">
        <v>424</v>
      </c>
      <c r="Z280" s="104"/>
      <c r="AA280" s="105"/>
      <c r="AB280" s="103"/>
      <c r="AC280" s="152"/>
      <c r="AD280" s="107"/>
      <c r="AE280" s="105"/>
      <c r="AF280" s="105"/>
      <c r="AG280" s="105"/>
      <c r="AH280" s="15"/>
      <c r="AI280" s="126" t="str">
        <f>IF(BS_CONTROLE[[#This Row],[Atividade]]=0, "-", BS_CONTROLE[[#This Row],[Atividade]])</f>
        <v>EXPANSÃO - OUTRA ATIVIDADE</v>
      </c>
      <c r="AJ280" s="9" t="str">
        <f>IF(BS_CONTROLE[[#This Row],[Atividade]]=0, "-", BS_CONTROLE[[#This Row],[Atividade]])</f>
        <v>EXPANSÃO - OUTRA ATIVIDADE</v>
      </c>
      <c r="AK280" s="31" t="str">
        <f>BS_CONTROLE[[#This Row],[Local - Partida]]</f>
        <v>-</v>
      </c>
      <c r="AL280" s="31" t="str">
        <f>BS_CONTROLE[[#This Row],[Local - Encerramento]]</f>
        <v>-</v>
      </c>
      <c r="AM280" s="105" t="str">
        <f>IF(BS_CONTROLE[[#This Row],[Entre - Estações]]=0, "-", BS_CONTROLE[[#This Row],[Entre - Estações]])</f>
        <v>ZZV-ZPG</v>
      </c>
      <c r="AN280" s="105" t="str">
        <f>IF(BS_CONTROLE[[#This Row],[SB]]=0, "-", BS_CONTROLE[[#This Row],[SB]])</f>
        <v>ZPGZZV</v>
      </c>
      <c r="AO280" s="105">
        <f>IF(BS_CONTROLE[[#This Row],[SUB]]=0, "-", BS_CONTROLE[[#This Row],[SUB]])</f>
        <v>53</v>
      </c>
      <c r="AP280" s="105">
        <f>BS_CONTROLE[[#This Row],[KM - Inicio]]</f>
        <v>123.35</v>
      </c>
      <c r="AQ280" s="105">
        <f>BS_CONTROLE[[#This Row],[KM - Inicio]]</f>
        <v>123.35</v>
      </c>
      <c r="AR280" s="108">
        <v>0.34166666666666667</v>
      </c>
      <c r="AS280" s="108">
        <v>0</v>
      </c>
      <c r="AT280" s="108">
        <v>0</v>
      </c>
      <c r="AU280" s="136"/>
      <c r="AV280" s="136"/>
      <c r="AW280" s="14"/>
      <c r="AX280" s="14"/>
      <c r="AY280" s="162">
        <f t="shared" si="26"/>
        <v>0</v>
      </c>
      <c r="AZ280" s="153"/>
      <c r="BA280" s="109">
        <v>0</v>
      </c>
      <c r="BB280" s="10" t="str">
        <f>IFERROR(_xlfn.XLOOKUP(AI280, BS_ATIVIDADE[ATIVIDADE],BS_ATIVIDADE[UNIDADE] ), "*")</f>
        <v>BINÁRIO</v>
      </c>
      <c r="BC280" s="13" t="str" cm="1">
        <f t="array" ref="BC2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0" s="13" t="str" cm="1">
        <f t="array" ref="BD2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80" s="11" t="str" cm="1">
        <f t="array" ref="BE2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80" s="150"/>
      <c r="BG280" s="16"/>
      <c r="BH280" s="17">
        <v>0</v>
      </c>
      <c r="BI280" s="17"/>
      <c r="BJ280" s="17" t="s">
        <v>1130</v>
      </c>
      <c r="BK280" s="18" t="s">
        <v>1130</v>
      </c>
      <c r="BL280" s="16"/>
      <c r="BM280" s="130" t="s">
        <v>442</v>
      </c>
      <c r="BN280" s="130" t="s">
        <v>470</v>
      </c>
      <c r="BO280" s="130" t="s">
        <v>521</v>
      </c>
      <c r="BP280" s="18" t="s">
        <v>1130</v>
      </c>
      <c r="BQ280" s="12" t="str">
        <f t="shared" si="28"/>
        <v>Produção e Intervalo</v>
      </c>
      <c r="BR280" s="19">
        <f t="shared" si="29"/>
        <v>0</v>
      </c>
      <c r="BS280" s="19">
        <f t="shared" si="30"/>
        <v>0</v>
      </c>
      <c r="BT280" s="188" t="str">
        <f t="shared" si="31"/>
        <v>ExpansãoExecução</v>
      </c>
    </row>
    <row r="281" spans="1:72" hidden="1">
      <c r="A281" s="47" t="str">
        <f t="shared" si="27"/>
        <v>EXPANSÃO TURMA 146064</v>
      </c>
      <c r="B281" s="102">
        <v>46064</v>
      </c>
      <c r="C281" s="135">
        <f>IF(BS_CONTROLE[[#This Row],[DATA]]="","",WEEKNUM(BS_CONTROLE[[#This Row],[DATA]]))</f>
        <v>7</v>
      </c>
      <c r="D281" s="104" t="s">
        <v>703</v>
      </c>
      <c r="E281" s="157">
        <v>280</v>
      </c>
      <c r="F281" s="126" t="s">
        <v>704</v>
      </c>
      <c r="G281" s="142" t="str">
        <f>IF(D281="","*",VLOOKUP(F281,BS_ATIVIDADE[],3,FALSE))</f>
        <v>EXPANSÃO</v>
      </c>
      <c r="H281" s="106" t="s">
        <v>679</v>
      </c>
      <c r="I281" s="106" t="s">
        <v>679</v>
      </c>
      <c r="J281" s="105">
        <v>53</v>
      </c>
      <c r="K281" s="105">
        <v>123.76</v>
      </c>
      <c r="L281" s="105" t="s">
        <v>679</v>
      </c>
      <c r="M281" s="127" t="str" cm="1">
        <f t="array" ref="M2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ZZV-ZPG</v>
      </c>
      <c r="N281" s="127" t="s">
        <v>142</v>
      </c>
      <c r="O281" s="106">
        <v>0.33333333333333331</v>
      </c>
      <c r="P281" s="106">
        <v>8.3333333333333329E-2</v>
      </c>
      <c r="Q281" s="105">
        <v>1</v>
      </c>
      <c r="R281" s="10" t="str">
        <f>IFERROR(_xlfn.XLOOKUP(F281, BS_ATIVIDADE[ATIVIDADE],BS_ATIVIDADE[UNIDADE] ), "*")</f>
        <v>Nº DE SOLDA</v>
      </c>
      <c r="S281" s="128" t="str" cm="1">
        <f t="array" ref="S2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1" s="128" t="str" cm="1">
        <f t="array" ref="T2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281" s="11" t="str" cm="1">
        <f t="array" ref="U2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281" s="105" t="s">
        <v>785</v>
      </c>
      <c r="W281" s="151" t="s">
        <v>700</v>
      </c>
      <c r="X281" s="104" t="s">
        <v>421</v>
      </c>
      <c r="Y281" s="129" t="s">
        <v>424</v>
      </c>
      <c r="Z281" s="104"/>
      <c r="AA281" s="105"/>
      <c r="AB281" s="103"/>
      <c r="AC281" s="152"/>
      <c r="AD281" s="107"/>
      <c r="AE281" s="105"/>
      <c r="AF281" s="105"/>
      <c r="AG281" s="105"/>
      <c r="AH281" s="15"/>
      <c r="AI281" s="126" t="str">
        <f>IF(BS_CONTROLE[[#This Row],[Atividade]]=0, "-", BS_CONTROLE[[#This Row],[Atividade]])</f>
        <v>EXPANSÃO - SOLDA</v>
      </c>
      <c r="AJ281" s="9" t="str">
        <f>IF(BS_CONTROLE[[#This Row],[Atividade]]=0, "-", BS_CONTROLE[[#This Row],[Atividade]])</f>
        <v>EXPANSÃO - SOLDA</v>
      </c>
      <c r="AK281" s="31" t="str">
        <f>BS_CONTROLE[[#This Row],[Local - Partida]]</f>
        <v>-</v>
      </c>
      <c r="AL281" s="31" t="str">
        <f>BS_CONTROLE[[#This Row],[Local - Encerramento]]</f>
        <v>-</v>
      </c>
      <c r="AM281" s="105" t="str">
        <f>IF(BS_CONTROLE[[#This Row],[Entre - Estações]]=0, "-", BS_CONTROLE[[#This Row],[Entre - Estações]])</f>
        <v>ZZV-ZPG</v>
      </c>
      <c r="AN281" s="105" t="str">
        <f>IF(BS_CONTROLE[[#This Row],[SB]]=0, "-", BS_CONTROLE[[#This Row],[SB]])</f>
        <v>ZPGRUM2</v>
      </c>
      <c r="AO281" s="105">
        <f>IF(BS_CONTROLE[[#This Row],[SUB]]=0, "-", BS_CONTROLE[[#This Row],[SUB]])</f>
        <v>53</v>
      </c>
      <c r="AP281" s="105">
        <f>BS_CONTROLE[[#This Row],[KM - Inicio]]</f>
        <v>123.76</v>
      </c>
      <c r="AQ281" s="105">
        <f>BS_CONTROLE[[#This Row],[KM - Inicio]]</f>
        <v>123.76</v>
      </c>
      <c r="AR281" s="108">
        <v>0.34166666666666667</v>
      </c>
      <c r="AS281" s="108">
        <v>0.36458333333333331</v>
      </c>
      <c r="AT281" s="108">
        <v>0.48958333333333331</v>
      </c>
      <c r="AU281" s="136"/>
      <c r="AV281" s="136"/>
      <c r="AW281" s="14"/>
      <c r="AX281" s="14"/>
      <c r="AY281" s="162">
        <f t="shared" si="26"/>
        <v>0.125</v>
      </c>
      <c r="AZ281" s="153"/>
      <c r="BA281" s="109">
        <v>6</v>
      </c>
      <c r="BB281" s="10" t="str">
        <f>IFERROR(_xlfn.XLOOKUP(AI281, BS_ATIVIDADE[ATIVIDADE],BS_ATIVIDADE[UNIDADE] ), "*")</f>
        <v>Nº DE SOLDA</v>
      </c>
      <c r="BC281" s="13" t="str" cm="1">
        <f t="array" ref="BC2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1" s="13" t="str" cm="1">
        <f t="array" ref="BD2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281" s="11" t="str" cm="1">
        <f t="array" ref="BE2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281" s="150"/>
      <c r="BG281" s="16"/>
      <c r="BH281" s="17">
        <v>2</v>
      </c>
      <c r="BI281" s="17"/>
      <c r="BJ281" s="17" t="s">
        <v>1131</v>
      </c>
      <c r="BK281" s="18" t="s">
        <v>1132</v>
      </c>
      <c r="BL281" s="16"/>
      <c r="BM281" s="130" t="s">
        <v>445</v>
      </c>
      <c r="BN281" s="130" t="s">
        <v>445</v>
      </c>
      <c r="BO281" s="130" t="s">
        <v>445</v>
      </c>
      <c r="BP281" s="18" t="s">
        <v>679</v>
      </c>
      <c r="BQ281" s="12" t="str">
        <f t="shared" si="28"/>
        <v>Aderente</v>
      </c>
      <c r="BR281" s="19">
        <f t="shared" si="29"/>
        <v>1.5</v>
      </c>
      <c r="BS281" s="19">
        <f t="shared" si="30"/>
        <v>6</v>
      </c>
      <c r="BT281" s="188" t="str">
        <f t="shared" si="31"/>
        <v>OKOK</v>
      </c>
    </row>
    <row r="282" spans="1:72" hidden="1">
      <c r="A282" s="47" t="str">
        <f t="shared" si="27"/>
        <v/>
      </c>
      <c r="B282" s="102"/>
      <c r="C282" s="135" t="str">
        <f>IF(BS_CONTROLE[[#This Row],[DATA]]="","",WEEKNUM(BS_CONTROLE[[#This Row],[DATA]]))</f>
        <v/>
      </c>
      <c r="D282" s="104"/>
      <c r="E282" s="157">
        <v>276</v>
      </c>
      <c r="F282" s="126"/>
      <c r="G282" s="142" t="str">
        <f>IF(D282="","*",VLOOKUP(F282,BS_ATIVIDADE[],3,FALSE))</f>
        <v>*</v>
      </c>
      <c r="H282" s="106"/>
      <c r="I282" s="106"/>
      <c r="J282" s="105"/>
      <c r="K282" s="105"/>
      <c r="L282" s="105"/>
      <c r="M282" s="127" t="str" cm="1">
        <f t="array" ref="M2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2" s="127" t="str" cm="1">
        <f t="array" ref="N2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2" s="106"/>
      <c r="P282" s="106"/>
      <c r="Q282" s="105"/>
      <c r="R282" s="10" t="str">
        <f>IFERROR(_xlfn.XLOOKUP(F282, BS_ATIVIDADE[ATIVIDADE],BS_ATIVIDADE[UNIDADE] ), "*")</f>
        <v>*</v>
      </c>
      <c r="S282" s="128" t="str" cm="1">
        <f t="array" ref="S2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2" s="128" t="str" cm="1">
        <f t="array" ref="T2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2" s="11" t="str" cm="1">
        <f t="array" ref="U2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82" s="105"/>
      <c r="W282" s="151"/>
      <c r="X282" s="104"/>
      <c r="Y282" s="129"/>
      <c r="Z282" s="104"/>
      <c r="AA282" s="105"/>
      <c r="AB282" s="103"/>
      <c r="AC282" s="152"/>
      <c r="AD282" s="107"/>
      <c r="AE282" s="105"/>
      <c r="AF282" s="105"/>
      <c r="AG282" s="105"/>
      <c r="AH282" s="15"/>
      <c r="AI282" s="126" t="str">
        <f>IF(BS_CONTROLE[[#This Row],[Atividade]]=0, "-", BS_CONTROLE[[#This Row],[Atividade]])</f>
        <v>-</v>
      </c>
      <c r="AJ282" s="9" t="str">
        <f>IF(BS_CONTROLE[[#This Row],[Atividade]]=0, "-", BS_CONTROLE[[#This Row],[Atividade]])</f>
        <v>-</v>
      </c>
      <c r="AK282" s="31">
        <f>BS_CONTROLE[[#This Row],[Local - Partida]]</f>
        <v>0</v>
      </c>
      <c r="AL282" s="31">
        <f>BS_CONTROLE[[#This Row],[Local - Encerramento]]</f>
        <v>0</v>
      </c>
      <c r="AM282" s="105" t="str">
        <f>IF(BS_CONTROLE[[#This Row],[Entre - Estações]]=0, "-", BS_CONTROLE[[#This Row],[Entre - Estações]])</f>
        <v>-</v>
      </c>
      <c r="AN282" s="105" t="str">
        <f>IF(BS_CONTROLE[[#This Row],[SB]]=0, "-", BS_CONTROLE[[#This Row],[SB]])</f>
        <v>-</v>
      </c>
      <c r="AO282" s="105" t="str">
        <f>IF(BS_CONTROLE[[#This Row],[SUB]]=0, "-", BS_CONTROLE[[#This Row],[SUB]])</f>
        <v>-</v>
      </c>
      <c r="AP282" s="105">
        <f>BS_CONTROLE[[#This Row],[KM - Inicio]]</f>
        <v>0</v>
      </c>
      <c r="AQ282" s="105">
        <f>BS_CONTROLE[[#This Row],[KM - Inicio]]</f>
        <v>0</v>
      </c>
      <c r="AR282" s="108"/>
      <c r="AS282" s="108"/>
      <c r="AT282" s="108"/>
      <c r="AU282" s="136"/>
      <c r="AV282" s="136"/>
      <c r="AW282" s="14"/>
      <c r="AX282" s="14"/>
      <c r="AY282" s="162" t="str">
        <f t="shared" si="26"/>
        <v>*</v>
      </c>
      <c r="AZ282" s="153"/>
      <c r="BA282" s="109"/>
      <c r="BB282" s="10" t="str">
        <f>IFERROR(_xlfn.XLOOKUP(AI282, BS_ATIVIDADE[ATIVIDADE],BS_ATIVIDADE[UNIDADE] ), "*")</f>
        <v>*</v>
      </c>
      <c r="BC282" s="13" t="str" cm="1">
        <f t="array" ref="BC2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82" s="13" t="str" cm="1">
        <f t="array" ref="BD2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82" s="11" t="str" cm="1">
        <f t="array" ref="BE2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82" s="150"/>
      <c r="BG282" s="16"/>
      <c r="BH282" s="17"/>
      <c r="BI282" s="17"/>
      <c r="BJ282" s="17"/>
      <c r="BK282" s="18"/>
      <c r="BL282" s="16"/>
      <c r="BM282" s="130"/>
      <c r="BN282" s="130"/>
      <c r="BO282" s="130"/>
      <c r="BP282" s="18"/>
      <c r="BQ282" s="12" t="str">
        <f t="shared" si="28"/>
        <v>Aderente</v>
      </c>
      <c r="BR282" s="19" t="str">
        <f t="shared" si="29"/>
        <v>*</v>
      </c>
      <c r="BS282" s="19" t="str">
        <f t="shared" si="30"/>
        <v>*</v>
      </c>
      <c r="BT282" s="188" t="str">
        <f t="shared" si="31"/>
        <v/>
      </c>
    </row>
    <row r="283" spans="1:72" hidden="1">
      <c r="A283" s="47" t="str">
        <f t="shared" si="27"/>
        <v>EXPANSÃO TURMA 146065</v>
      </c>
      <c r="B283" s="102">
        <v>46065</v>
      </c>
      <c r="C283" s="135">
        <f>IF(BS_CONTROLE[[#This Row],[DATA]]="","",WEEKNUM(BS_CONTROLE[[#This Row],[DATA]]))</f>
        <v>7</v>
      </c>
      <c r="D283" s="104" t="s">
        <v>703</v>
      </c>
      <c r="E283" s="157"/>
      <c r="F283" s="126" t="s">
        <v>704</v>
      </c>
      <c r="G283" s="142" t="str">
        <f>IF(D283="","*",VLOOKUP(F283,BS_ATIVIDADE[],3,FALSE))</f>
        <v>EXPANSÃO</v>
      </c>
      <c r="H283" s="106" t="s">
        <v>679</v>
      </c>
      <c r="I283" s="106" t="s">
        <v>679</v>
      </c>
      <c r="J283" s="105">
        <v>70</v>
      </c>
      <c r="K283" s="105">
        <v>113.6</v>
      </c>
      <c r="L283" s="105" t="s">
        <v>679</v>
      </c>
      <c r="M283" s="127" t="str" cm="1">
        <f t="array" ref="M2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283" s="127" t="str" cm="1">
        <f t="array" ref="N2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283" s="106">
        <v>0.375</v>
      </c>
      <c r="P283" s="106">
        <v>6.25E-2</v>
      </c>
      <c r="Q283" s="105">
        <v>1</v>
      </c>
      <c r="R283" s="10" t="str">
        <f>IFERROR(_xlfn.XLOOKUP(F283, BS_ATIVIDADE[ATIVIDADE],BS_ATIVIDADE[UNIDADE] ), "*")</f>
        <v>Nº DE SOLDA</v>
      </c>
      <c r="S283" s="128" t="str" cm="1">
        <f t="array" ref="S2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3" s="128" t="str" cm="1">
        <f t="array" ref="T2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83" s="11" t="str" cm="1">
        <f t="array" ref="U2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83" s="105" t="s">
        <v>961</v>
      </c>
      <c r="W283" s="151" t="s">
        <v>700</v>
      </c>
      <c r="X283" s="104" t="s">
        <v>425</v>
      </c>
      <c r="Y283" s="129"/>
      <c r="Z283" s="104"/>
      <c r="AA283" s="105"/>
      <c r="AB283" s="103"/>
      <c r="AC283" s="152"/>
      <c r="AD283" s="107"/>
      <c r="AE283" s="105"/>
      <c r="AF283" s="105"/>
      <c r="AG283" s="105"/>
      <c r="AH283" s="15"/>
      <c r="AI283" s="126" t="str">
        <f>IF(BS_CONTROLE[[#This Row],[Atividade]]=0, "-", BS_CONTROLE[[#This Row],[Atividade]])</f>
        <v>EXPANSÃO - SOLDA</v>
      </c>
      <c r="AJ283" s="9" t="str">
        <f>IF(BS_CONTROLE[[#This Row],[Atividade]]=0, "-", BS_CONTROLE[[#This Row],[Atividade]])</f>
        <v>EXPANSÃO - SOLDA</v>
      </c>
      <c r="AK283" s="31" t="str">
        <f>BS_CONTROLE[[#This Row],[Local - Partida]]</f>
        <v>-</v>
      </c>
      <c r="AL283" s="31" t="str">
        <f>BS_CONTROLE[[#This Row],[Local - Encerramento]]</f>
        <v>-</v>
      </c>
      <c r="AM283" s="105" t="str">
        <f>IF(BS_CONTROLE[[#This Row],[Entre - Estações]]=0, "-", BS_CONTROLE[[#This Row],[Entre - Estações]])</f>
        <v>ZCD</v>
      </c>
      <c r="AN283" s="105" t="str">
        <f>IF(BS_CONTROLE[[#This Row],[SB]]=0, "-", BS_CONTROLE[[#This Row],[SB]])</f>
        <v>ZCD1</v>
      </c>
      <c r="AO283" s="105">
        <f>IF(BS_CONTROLE[[#This Row],[SUB]]=0, "-", BS_CONTROLE[[#This Row],[SUB]])</f>
        <v>70</v>
      </c>
      <c r="AP283" s="105">
        <f>BS_CONTROLE[[#This Row],[KM - Inicio]]</f>
        <v>113.6</v>
      </c>
      <c r="AQ283" s="105">
        <f>BS_CONTROLE[[#This Row],[KM - Inicio]]</f>
        <v>113.6</v>
      </c>
      <c r="AR283" s="108">
        <v>0.375</v>
      </c>
      <c r="AS283" s="108">
        <v>0.40625</v>
      </c>
      <c r="AT283" s="108">
        <v>0.46875</v>
      </c>
      <c r="AU283" s="136">
        <v>0.52430555555555558</v>
      </c>
      <c r="AV283" s="136">
        <v>0.61458333333333337</v>
      </c>
      <c r="AW283" s="14"/>
      <c r="AX283" s="14"/>
      <c r="AY283" s="162">
        <f t="shared" si="26"/>
        <v>0.15277777777777779</v>
      </c>
      <c r="AZ283" s="153"/>
      <c r="BA283" s="109">
        <v>2</v>
      </c>
      <c r="BB283" s="10" t="str">
        <f>IFERROR(_xlfn.XLOOKUP(AI283, BS_ATIVIDADE[ATIVIDADE],BS_ATIVIDADE[UNIDADE] ), "*")</f>
        <v>Nº DE SOLDA</v>
      </c>
      <c r="BC283" s="13" t="str" cm="1">
        <f t="array" ref="BC2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3" s="13" t="str" cm="1">
        <f t="array" ref="BD2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83" s="11" t="str" cm="1">
        <f t="array" ref="BE2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83" s="150"/>
      <c r="BG283" s="16"/>
      <c r="BH283" s="17">
        <v>2</v>
      </c>
      <c r="BI283" s="17"/>
      <c r="BJ283" s="17" t="s">
        <v>1133</v>
      </c>
      <c r="BK283" s="18" t="s">
        <v>1134</v>
      </c>
      <c r="BL283" s="16"/>
      <c r="BM283" s="130" t="s">
        <v>445</v>
      </c>
      <c r="BN283" s="130" t="s">
        <v>445</v>
      </c>
      <c r="BO283" s="130" t="s">
        <v>445</v>
      </c>
      <c r="BP283" s="18" t="s">
        <v>679</v>
      </c>
      <c r="BQ283" s="12" t="str">
        <f t="shared" si="28"/>
        <v>Aderente</v>
      </c>
      <c r="BR283" s="19">
        <f t="shared" si="29"/>
        <v>2.4444444444444446</v>
      </c>
      <c r="BS283" s="19">
        <f t="shared" si="30"/>
        <v>2</v>
      </c>
      <c r="BT283" s="188" t="str">
        <f t="shared" si="31"/>
        <v>OKOK</v>
      </c>
    </row>
    <row r="284" spans="1:72" hidden="1">
      <c r="A284" s="47" t="str">
        <f t="shared" si="27"/>
        <v>KLECIO (TP-699)46065</v>
      </c>
      <c r="B284" s="102">
        <v>46065</v>
      </c>
      <c r="C284" s="135">
        <f>IF(BS_CONTROLE[[#This Row],[DATA]]="","",WEEKNUM(BS_CONTROLE[[#This Row],[DATA]]))</f>
        <v>7</v>
      </c>
      <c r="D284" s="104" t="s">
        <v>695</v>
      </c>
      <c r="E284" s="157"/>
      <c r="F284" s="126" t="s">
        <v>696</v>
      </c>
      <c r="G284" s="142" t="str">
        <f>IF(D284="","*",VLOOKUP(F284,BS_ATIVIDADE[],3,FALSE))</f>
        <v>SOLDA</v>
      </c>
      <c r="H284" s="106" t="s">
        <v>679</v>
      </c>
      <c r="I284" s="106" t="s">
        <v>679</v>
      </c>
      <c r="J284" s="105">
        <v>70</v>
      </c>
      <c r="K284" s="105">
        <v>134.85</v>
      </c>
      <c r="L284" s="105"/>
      <c r="M284" s="127" t="str" cm="1">
        <f t="array" ref="M2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ZRX-ZRQ</v>
      </c>
      <c r="N284" s="127" t="str" cm="1">
        <f t="array" ref="N2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133ZRQ1</v>
      </c>
      <c r="O284" s="106">
        <v>0.35416666666666669</v>
      </c>
      <c r="P284" s="106">
        <v>6.25E-2</v>
      </c>
      <c r="Q284" s="170">
        <v>1</v>
      </c>
      <c r="R284" s="10" t="str">
        <f>IFERROR(_xlfn.XLOOKUP(F284, BS_ATIVIDADE[ATIVIDADE],BS_ATIVIDADE[UNIDADE] ), "*")</f>
        <v>Nº DE SOLDA</v>
      </c>
      <c r="S284" s="128" t="str" cm="1">
        <f t="array" ref="S2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4" s="128" t="str" cm="1">
        <f t="array" ref="T2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84" s="11" t="str" cm="1">
        <f t="array" ref="U2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284" s="151" t="s">
        <v>699</v>
      </c>
      <c r="W284" s="151" t="s">
        <v>700</v>
      </c>
      <c r="X284" s="104" t="s">
        <v>421</v>
      </c>
      <c r="Y284" s="129" t="s">
        <v>424</v>
      </c>
      <c r="Z284" s="104"/>
      <c r="AA284" s="105"/>
      <c r="AB284" s="103"/>
      <c r="AC284" s="152"/>
      <c r="AD284" s="107"/>
      <c r="AE284" s="105"/>
      <c r="AF284" s="105"/>
      <c r="AG284" s="105"/>
      <c r="AH284" s="15"/>
      <c r="AI284" s="126" t="str">
        <f>IF(BS_CONTROLE[[#This Row],[Atividade]]=0, "-", BS_CONTROLE[[#This Row],[Atividade]])</f>
        <v>PDM - SOLDA</v>
      </c>
      <c r="AJ284" s="9" t="str">
        <f>IF(BS_CONTROLE[[#This Row],[Atividade]]=0, "-", BS_CONTROLE[[#This Row],[Atividade]])</f>
        <v>PDM - SOLDA</v>
      </c>
      <c r="AK284" s="31" t="str">
        <f>BS_CONTROLE[[#This Row],[Local - Partida]]</f>
        <v>-</v>
      </c>
      <c r="AL284" s="31" t="str">
        <f>BS_CONTROLE[[#This Row],[Local - Encerramento]]</f>
        <v>-</v>
      </c>
      <c r="AM284" s="105" t="str">
        <f>IF(BS_CONTROLE[[#This Row],[Entre - Estações]]=0, "-", BS_CONTROLE[[#This Row],[Entre - Estações]])</f>
        <v>ZRX-ZRQ</v>
      </c>
      <c r="AN284" s="105" t="str">
        <f>IF(BS_CONTROLE[[#This Row],[SB]]=0, "-", BS_CONTROLE[[#This Row],[SB]])</f>
        <v>133ZRQ1</v>
      </c>
      <c r="AO284" s="105">
        <f>IF(BS_CONTROLE[[#This Row],[SUB]]=0, "-", BS_CONTROLE[[#This Row],[SUB]])</f>
        <v>70</v>
      </c>
      <c r="AP284" s="105">
        <f>BS_CONTROLE[[#This Row],[KM - Inicio]]</f>
        <v>134.85</v>
      </c>
      <c r="AQ284" s="105">
        <f>BS_CONTROLE[[#This Row],[KM - Inicio]]</f>
        <v>134.85</v>
      </c>
      <c r="AR284" s="108">
        <v>0.3347222222222222</v>
      </c>
      <c r="AS284" s="108">
        <v>0.46875</v>
      </c>
      <c r="AT284" s="108">
        <v>0.53125</v>
      </c>
      <c r="AU284" s="136"/>
      <c r="AV284" s="136"/>
      <c r="AW284" s="14"/>
      <c r="AX284" s="14"/>
      <c r="AY284" s="162">
        <f t="shared" si="26"/>
        <v>6.25E-2</v>
      </c>
      <c r="AZ284" s="153"/>
      <c r="BA284" s="109">
        <v>1</v>
      </c>
      <c r="BB284" s="10" t="str">
        <f>IFERROR(_xlfn.XLOOKUP(AI284, BS_ATIVIDADE[ATIVIDADE],BS_ATIVIDADE[UNIDADE] ), "*")</f>
        <v>Nº DE SOLDA</v>
      </c>
      <c r="BC284" s="13" t="str" cm="1">
        <f t="array" ref="BC2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4" s="13" t="str" cm="1">
        <f t="array" ref="BD2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84" s="11" t="str" cm="1">
        <f t="array" ref="BE2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284" s="150"/>
      <c r="BG284" s="16"/>
      <c r="BH284" s="17">
        <v>2</v>
      </c>
      <c r="BI284" s="17"/>
      <c r="BJ284" s="17" t="s">
        <v>1135</v>
      </c>
      <c r="BK284" s="18" t="s">
        <v>1136</v>
      </c>
      <c r="BL284" s="16"/>
      <c r="BM284" s="130" t="s">
        <v>445</v>
      </c>
      <c r="BN284" s="130" t="s">
        <v>445</v>
      </c>
      <c r="BO284" s="130" t="s">
        <v>892</v>
      </c>
      <c r="BP284" s="18" t="s">
        <v>679</v>
      </c>
      <c r="BQ284" s="12" t="str">
        <f t="shared" si="28"/>
        <v>Aderente</v>
      </c>
      <c r="BR284" s="19">
        <f t="shared" si="29"/>
        <v>1</v>
      </c>
      <c r="BS284" s="19">
        <f t="shared" si="30"/>
        <v>1</v>
      </c>
      <c r="BT284" s="188" t="str">
        <f t="shared" si="31"/>
        <v>OKOK</v>
      </c>
    </row>
    <row r="285" spans="1:72" hidden="1">
      <c r="A285" s="47" t="str">
        <f t="shared" si="27"/>
        <v>W58</v>
      </c>
      <c r="B285" s="102"/>
      <c r="C285" s="135" t="str">
        <f>IF(BS_CONTROLE[[#This Row],[DATA]]="","",WEEKNUM(BS_CONTROLE[[#This Row],[DATA]]))</f>
        <v/>
      </c>
      <c r="D285" s="104" t="s">
        <v>712</v>
      </c>
      <c r="E285" s="157"/>
      <c r="F285" s="126" t="s">
        <v>717</v>
      </c>
      <c r="G285" s="142" t="str">
        <f>IF(D285="","*",VLOOKUP(F285,BS_ATIVIDADE[],3,FALSE))</f>
        <v>OUTROS</v>
      </c>
      <c r="H285" s="105">
        <v>106109</v>
      </c>
      <c r="I285" s="105">
        <v>106109</v>
      </c>
      <c r="J285" s="105">
        <v>68</v>
      </c>
      <c r="K285" s="105">
        <v>57</v>
      </c>
      <c r="L285" s="105">
        <v>53</v>
      </c>
      <c r="M285" s="105" t="str" cm="1">
        <f t="array" ref="M2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ZBM-ZHO</v>
      </c>
      <c r="N285" s="150" t="str" cm="1">
        <f t="array" ref="N2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K57ZHO</v>
      </c>
      <c r="O285" s="106">
        <v>0.33333333333333331</v>
      </c>
      <c r="P285" s="106">
        <v>4.1666666666666664E-2</v>
      </c>
      <c r="Q285" s="170">
        <v>100</v>
      </c>
      <c r="R285" s="10" t="str">
        <f>IFERROR(_xlfn.XLOOKUP(F285, BS_ATIVIDADE[ATIVIDADE],BS_ATIVIDADE[UNIDADE] ), "*")</f>
        <v>Nº DE PEÇAS</v>
      </c>
      <c r="S285" s="128" t="str" cm="1">
        <f t="array" ref="S2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5" s="128" t="str" cm="1">
        <f t="array" ref="T2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85" s="11" t="str" cm="1">
        <f t="array" ref="U2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85" s="151" t="s">
        <v>714</v>
      </c>
      <c r="W285" s="151" t="s">
        <v>718</v>
      </c>
      <c r="X285" s="104" t="s">
        <v>421</v>
      </c>
      <c r="Y285" s="129"/>
      <c r="Z285" s="104"/>
      <c r="AA285" s="105">
        <v>2</v>
      </c>
      <c r="AB285" s="126" t="s">
        <v>423</v>
      </c>
      <c r="AC285" s="126" t="s">
        <v>679</v>
      </c>
      <c r="AD285" s="107">
        <v>0.29166666666666669</v>
      </c>
      <c r="AE285" s="105">
        <v>9341</v>
      </c>
      <c r="AF285" s="105" t="s">
        <v>679</v>
      </c>
      <c r="AG285" s="105" t="s">
        <v>679</v>
      </c>
      <c r="AH285" s="15"/>
      <c r="AI285" s="126" t="str">
        <f>IF(BS_CONTROLE[[#This Row],[Atividade]]=0, "-", BS_CONTROLE[[#This Row],[Atividade]])</f>
        <v>RECOLHIMENTO DE DORMENTE</v>
      </c>
      <c r="AJ285" s="9" t="str">
        <f>IF(BS_CONTROLE[[#This Row],[Atividade]]=0, "-", BS_CONTROLE[[#This Row],[Atividade]])</f>
        <v>RECOLHIMENTO DE DORMENTE</v>
      </c>
      <c r="AK285" s="31">
        <f>BS_CONTROLE[[#This Row],[Local - Partida]]</f>
        <v>106109</v>
      </c>
      <c r="AL285" s="31">
        <f>BS_CONTROLE[[#This Row],[Local - Encerramento]]</f>
        <v>106109</v>
      </c>
      <c r="AM285" s="105" t="str">
        <f>IF(BS_CONTROLE[[#This Row],[Entre - Estações]]=0, "-", BS_CONTROLE[[#This Row],[Entre - Estações]])</f>
        <v>ZBM-ZHO</v>
      </c>
      <c r="AN285" s="105" t="str">
        <f>IF(BS_CONTROLE[[#This Row],[SB]]=0, "-", BS_CONTROLE[[#This Row],[SB]])</f>
        <v>K57ZHO</v>
      </c>
      <c r="AO285" s="105">
        <f>IF(BS_CONTROLE[[#This Row],[SUB]]=0, "-", BS_CONTROLE[[#This Row],[SUB]])</f>
        <v>68</v>
      </c>
      <c r="AP285" s="105">
        <f>BS_CONTROLE[[#This Row],[KM - Inicio]]</f>
        <v>57</v>
      </c>
      <c r="AQ285" s="105">
        <f>BS_CONTROLE[[#This Row],[KM - Inicio]]</f>
        <v>57</v>
      </c>
      <c r="AR285" s="108"/>
      <c r="AS285" s="108"/>
      <c r="AT285" s="108"/>
      <c r="AU285" s="136"/>
      <c r="AV285" s="136"/>
      <c r="AW285" s="14"/>
      <c r="AX285" s="14"/>
      <c r="AY285" s="162">
        <f t="shared" si="26"/>
        <v>0</v>
      </c>
      <c r="AZ285" s="153"/>
      <c r="BA285" s="109"/>
      <c r="BB285" s="10" t="str">
        <f>IFERROR(_xlfn.XLOOKUP(AI285, BS_ATIVIDADE[ATIVIDADE],BS_ATIVIDADE[UNIDADE] ), "*")</f>
        <v>Nº DE PEÇAS</v>
      </c>
      <c r="BC285" s="13" t="str" cm="1">
        <f t="array" ref="BC2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5" s="13" t="str" cm="1">
        <f t="array" ref="BD2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85" s="11" t="str" cm="1">
        <f t="array" ref="BE2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85" s="150"/>
      <c r="BG285" s="16"/>
      <c r="BH285" s="17"/>
      <c r="BI285" s="17"/>
      <c r="BJ285" s="17"/>
      <c r="BK285" s="18"/>
      <c r="BL285" s="16"/>
      <c r="BM285" s="130"/>
      <c r="BN285" s="130"/>
      <c r="BO285" s="130"/>
      <c r="BP285" s="18"/>
      <c r="BQ285" s="12" t="str">
        <f t="shared" si="28"/>
        <v>Aderente</v>
      </c>
      <c r="BR285" s="19" t="str">
        <f t="shared" si="29"/>
        <v>*</v>
      </c>
      <c r="BS285" s="19" t="str">
        <f t="shared" si="30"/>
        <v>*</v>
      </c>
      <c r="BT285" s="188" t="str">
        <f t="shared" si="31"/>
        <v/>
      </c>
    </row>
    <row r="286" spans="1:72" hidden="1">
      <c r="A286" s="47" t="str">
        <f t="shared" si="27"/>
        <v>E4246065</v>
      </c>
      <c r="B286" s="102">
        <v>46065</v>
      </c>
      <c r="C286" s="135">
        <f>IF(BS_CONTROLE[[#This Row],[DATA]]="","",WEEKNUM(BS_CONTROLE[[#This Row],[DATA]]))</f>
        <v>7</v>
      </c>
      <c r="D286" s="104" t="s">
        <v>749</v>
      </c>
      <c r="E286" s="157">
        <v>193</v>
      </c>
      <c r="F286" s="126" t="s">
        <v>750</v>
      </c>
      <c r="G286" s="142" t="str">
        <f>IF(D286="","*",VLOOKUP(F286,BS_ATIVIDADE[],3,FALSE))</f>
        <v>TRILHEIRO - DESCARGA</v>
      </c>
      <c r="H286" s="106" t="s">
        <v>1017</v>
      </c>
      <c r="I286" s="106" t="s">
        <v>1017</v>
      </c>
      <c r="J286" s="105">
        <v>68</v>
      </c>
      <c r="K286" s="105">
        <v>54.96</v>
      </c>
      <c r="L286" s="105">
        <v>56</v>
      </c>
      <c r="M286" s="127" t="str" cm="1">
        <f t="array" ref="M2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286" s="127" t="s">
        <v>285</v>
      </c>
      <c r="O286" s="106">
        <v>0.45833333333333331</v>
      </c>
      <c r="P286" s="106">
        <v>8.3333333333333329E-2</v>
      </c>
      <c r="Q286" s="105">
        <v>1560</v>
      </c>
      <c r="R286" s="10" t="str">
        <f>IFERROR(_xlfn.XLOOKUP(F286, BS_ATIVIDADE[ATIVIDADE],BS_ATIVIDADE[UNIDADE] ), "*")</f>
        <v>M</v>
      </c>
      <c r="S286" s="128" t="str" cm="1">
        <f t="array" ref="S2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6" s="128" t="str" cm="1">
        <f t="array" ref="T2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286" s="11" t="str" cm="1">
        <f t="array" ref="U2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286" s="105" t="s">
        <v>714</v>
      </c>
      <c r="W286" s="151" t="s">
        <v>754</v>
      </c>
      <c r="X286" s="104" t="s">
        <v>421</v>
      </c>
      <c r="Y286" s="129" t="s">
        <v>424</v>
      </c>
      <c r="Z286" s="104"/>
      <c r="AA286" s="105" t="s">
        <v>1019</v>
      </c>
      <c r="AB286" s="103" t="s">
        <v>423</v>
      </c>
      <c r="AC286" s="152" t="s">
        <v>419</v>
      </c>
      <c r="AD286" s="107">
        <v>0.41666666666666669</v>
      </c>
      <c r="AE286" s="105" t="s">
        <v>1020</v>
      </c>
      <c r="AF286" s="105" t="s">
        <v>1021</v>
      </c>
      <c r="AG286" s="105" t="s">
        <v>679</v>
      </c>
      <c r="AH286" s="15"/>
      <c r="AI286" s="126" t="str">
        <f>IF(BS_CONTROLE[[#This Row],[Atividade]]=0, "-", BS_CONTROLE[[#This Row],[Atividade]])</f>
        <v>TRILHEIRO - DESCARGA</v>
      </c>
      <c r="AJ286" s="9" t="str">
        <f>IF(BS_CONTROLE[[#This Row],[Atividade]]=0, "-", BS_CONTROLE[[#This Row],[Atividade]])</f>
        <v>TRILHEIRO - DESCARGA</v>
      </c>
      <c r="AK286" s="31" t="str">
        <f>BS_CONTROLE[[#This Row],[Local - Partida]]</f>
        <v>ZBV3</v>
      </c>
      <c r="AL286" s="31" t="str">
        <f>BS_CONTROLE[[#This Row],[Local - Encerramento]]</f>
        <v>ZBV3</v>
      </c>
      <c r="AM286" s="105" t="str">
        <f>IF(BS_CONTROLE[[#This Row],[Entre - Estações]]=0, "-", BS_CONTROLE[[#This Row],[Entre - Estações]])</f>
        <v>ZBM</v>
      </c>
      <c r="AN286" s="105" t="str">
        <f>IF(BS_CONTROLE[[#This Row],[SB]]=0, "-", BS_CONTROLE[[#This Row],[SB]])</f>
        <v>ZBM1</v>
      </c>
      <c r="AO286" s="105">
        <f>IF(BS_CONTROLE[[#This Row],[SUB]]=0, "-", BS_CONTROLE[[#This Row],[SUB]])</f>
        <v>68</v>
      </c>
      <c r="AP286" s="105">
        <f>BS_CONTROLE[[#This Row],[KM - Inicio]]</f>
        <v>54.96</v>
      </c>
      <c r="AQ286" s="105">
        <f>BS_CONTROLE[[#This Row],[KM - Inicio]]</f>
        <v>54.96</v>
      </c>
      <c r="AR286" s="108">
        <v>0</v>
      </c>
      <c r="AS286" s="108">
        <v>0</v>
      </c>
      <c r="AT286" s="108">
        <v>0</v>
      </c>
      <c r="AU286" s="136"/>
      <c r="AV286" s="136"/>
      <c r="AW286" s="14"/>
      <c r="AX286" s="14"/>
      <c r="AY286" s="162">
        <f t="shared" si="26"/>
        <v>0</v>
      </c>
      <c r="AZ286" s="153"/>
      <c r="BA286" s="109">
        <v>0</v>
      </c>
      <c r="BB286" s="10" t="str">
        <f>IFERROR(_xlfn.XLOOKUP(AI286, BS_ATIVIDADE[ATIVIDADE],BS_ATIVIDADE[UNIDADE] ), "*")</f>
        <v>M</v>
      </c>
      <c r="BC286" s="13" t="str" cm="1">
        <f t="array" ref="BC2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6" s="13" t="str" cm="1">
        <f t="array" ref="BD2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286" s="11" t="str" cm="1">
        <f t="array" ref="BE2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286" s="150"/>
      <c r="BG286" s="16"/>
      <c r="BH286" s="17">
        <v>0</v>
      </c>
      <c r="BI286" s="17"/>
      <c r="BJ286" s="17" t="s">
        <v>1137</v>
      </c>
      <c r="BK286" s="18" t="s">
        <v>1137</v>
      </c>
      <c r="BL286" s="16"/>
      <c r="BM286" s="130" t="s">
        <v>440</v>
      </c>
      <c r="BN286" s="130" t="s">
        <v>469</v>
      </c>
      <c r="BO286" s="130" t="s">
        <v>530</v>
      </c>
      <c r="BP286" s="18" t="s">
        <v>1137</v>
      </c>
      <c r="BQ286" s="12" t="str">
        <f t="shared" si="28"/>
        <v>Produção e Intervalo</v>
      </c>
      <c r="BR286" s="19">
        <f t="shared" si="29"/>
        <v>0</v>
      </c>
      <c r="BS286" s="19">
        <f t="shared" si="30"/>
        <v>0</v>
      </c>
      <c r="BT286" s="188" t="str">
        <f t="shared" si="31"/>
        <v>CCOCirculaçãoIntervaloOportunidade</v>
      </c>
    </row>
    <row r="287" spans="1:72" hidden="1">
      <c r="A287" s="47" t="str">
        <f t="shared" si="27"/>
        <v/>
      </c>
      <c r="B287" s="102"/>
      <c r="C287" s="135" t="str">
        <f>IF(BS_CONTROLE[[#This Row],[DATA]]="","",WEEKNUM(BS_CONTROLE[[#This Row],[DATA]]))</f>
        <v/>
      </c>
      <c r="D287" s="104"/>
      <c r="E287" s="157">
        <v>281</v>
      </c>
      <c r="F287" s="126"/>
      <c r="G287" s="142" t="str">
        <f>IF(D287="","*",VLOOKUP(F287,BS_ATIVIDADE[],3,FALSE))</f>
        <v>*</v>
      </c>
      <c r="H287" s="106"/>
      <c r="I287" s="106"/>
      <c r="J287" s="105"/>
      <c r="K287" s="105"/>
      <c r="L287" s="105"/>
      <c r="M287" s="127" t="str" cm="1">
        <f t="array" ref="M2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7" s="127" t="str" cm="1">
        <f t="array" ref="N2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7" s="106"/>
      <c r="P287" s="106"/>
      <c r="Q287" s="105"/>
      <c r="R287" s="10" t="str">
        <f>IFERROR(_xlfn.XLOOKUP(F287, BS_ATIVIDADE[ATIVIDADE],BS_ATIVIDADE[UNIDADE] ), "*")</f>
        <v>*</v>
      </c>
      <c r="S287" s="128" t="str" cm="1">
        <f t="array" ref="S2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7" s="128" t="str" cm="1">
        <f t="array" ref="T2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7" s="11" t="str" cm="1">
        <f t="array" ref="U2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87" s="105"/>
      <c r="W287" s="151"/>
      <c r="X287" s="104"/>
      <c r="Y287" s="129"/>
      <c r="Z287" s="104"/>
      <c r="AA287" s="105"/>
      <c r="AB287" s="103"/>
      <c r="AC287" s="152"/>
      <c r="AD287" s="107"/>
      <c r="AE287" s="105"/>
      <c r="AF287" s="105"/>
      <c r="AG287" s="105"/>
      <c r="AH287" s="15"/>
      <c r="AI287" s="126" t="str">
        <f>IF(BS_CONTROLE[[#This Row],[Atividade]]=0, "-", BS_CONTROLE[[#This Row],[Atividade]])</f>
        <v>-</v>
      </c>
      <c r="AJ287" s="9" t="str">
        <f>IF(BS_CONTROLE[[#This Row],[Atividade]]=0, "-", BS_CONTROLE[[#This Row],[Atividade]])</f>
        <v>-</v>
      </c>
      <c r="AK287" s="31">
        <f>BS_CONTROLE[[#This Row],[Local - Partida]]</f>
        <v>0</v>
      </c>
      <c r="AL287" s="31">
        <f>BS_CONTROLE[[#This Row],[Local - Encerramento]]</f>
        <v>0</v>
      </c>
      <c r="AM287" s="105" t="str">
        <f>IF(BS_CONTROLE[[#This Row],[Entre - Estações]]=0, "-", BS_CONTROLE[[#This Row],[Entre - Estações]])</f>
        <v>-</v>
      </c>
      <c r="AN287" s="105" t="str">
        <f>IF(BS_CONTROLE[[#This Row],[SB]]=0, "-", BS_CONTROLE[[#This Row],[SB]])</f>
        <v>-</v>
      </c>
      <c r="AO287" s="105" t="str">
        <f>IF(BS_CONTROLE[[#This Row],[SUB]]=0, "-", BS_CONTROLE[[#This Row],[SUB]])</f>
        <v>-</v>
      </c>
      <c r="AP287" s="105">
        <f>BS_CONTROLE[[#This Row],[KM - Inicio]]</f>
        <v>0</v>
      </c>
      <c r="AQ287" s="105">
        <f>BS_CONTROLE[[#This Row],[KM - Inicio]]</f>
        <v>0</v>
      </c>
      <c r="AR287" s="108"/>
      <c r="AS287" s="108"/>
      <c r="AT287" s="108"/>
      <c r="AU287" s="136"/>
      <c r="AV287" s="136"/>
      <c r="AW287" s="14"/>
      <c r="AX287" s="14"/>
      <c r="AY287" s="162" t="str">
        <f t="shared" si="26"/>
        <v>*</v>
      </c>
      <c r="AZ287" s="153"/>
      <c r="BA287" s="109"/>
      <c r="BB287" s="10" t="str">
        <f>IFERROR(_xlfn.XLOOKUP(AI287, BS_ATIVIDADE[ATIVIDADE],BS_ATIVIDADE[UNIDADE] ), "*")</f>
        <v>*</v>
      </c>
      <c r="BC287" s="13" t="str" cm="1">
        <f t="array" ref="BC2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87" s="13" t="str" cm="1">
        <f t="array" ref="BD2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87" s="11" t="str" cm="1">
        <f t="array" ref="BE2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87" s="150"/>
      <c r="BG287" s="16"/>
      <c r="BH287" s="17"/>
      <c r="BI287" s="17"/>
      <c r="BJ287" s="17"/>
      <c r="BK287" s="18"/>
      <c r="BL287" s="16"/>
      <c r="BM287" s="130"/>
      <c r="BN287" s="130"/>
      <c r="BO287" s="130"/>
      <c r="BP287" s="18"/>
      <c r="BQ287" s="12" t="str">
        <f t="shared" si="28"/>
        <v>Aderente</v>
      </c>
      <c r="BR287" s="19" t="str">
        <f t="shared" si="29"/>
        <v>*</v>
      </c>
      <c r="BS287" s="19" t="str">
        <f t="shared" si="30"/>
        <v>*</v>
      </c>
      <c r="BT287" s="188" t="str">
        <f t="shared" si="31"/>
        <v/>
      </c>
    </row>
    <row r="288" spans="1:72" hidden="1">
      <c r="A288" s="47" t="str">
        <f t="shared" si="27"/>
        <v>V9346065</v>
      </c>
      <c r="B288" s="102">
        <v>46065</v>
      </c>
      <c r="C288" s="135">
        <f>IF(BS_CONTROLE[[#This Row],[DATA]]="","",WEEKNUM(BS_CONTROLE[[#This Row],[DATA]]))</f>
        <v>7</v>
      </c>
      <c r="D288" s="104" t="s">
        <v>978</v>
      </c>
      <c r="E288" s="157">
        <v>162</v>
      </c>
      <c r="F288" s="126" t="s">
        <v>687</v>
      </c>
      <c r="G288" s="142" t="str">
        <f>IF(D288="","*",VLOOKUP(F288,BS_ATIVIDADE[],3,FALSE))</f>
        <v>MECANIZAÇÃO - SOCADORA</v>
      </c>
      <c r="H288" s="105" t="s">
        <v>104</v>
      </c>
      <c r="I288" s="105" t="s">
        <v>104</v>
      </c>
      <c r="J288" s="105">
        <v>56</v>
      </c>
      <c r="K288" s="105">
        <v>204.5</v>
      </c>
      <c r="L288" s="105">
        <v>205.5</v>
      </c>
      <c r="M288" s="127" t="str" cm="1">
        <f t="array" ref="M2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88" s="127" t="str" cm="1">
        <f t="array" ref="N2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88" s="106">
        <v>0.375</v>
      </c>
      <c r="P288" s="106">
        <v>8.3333333333333329E-2</v>
      </c>
      <c r="Q288" s="105">
        <v>200</v>
      </c>
      <c r="R288" s="10" t="str">
        <f>IFERROR(_xlfn.XLOOKUP(F288, BS_ATIVIDADE[ATIVIDADE],BS_ATIVIDADE[UNIDADE] ), "*")</f>
        <v>M</v>
      </c>
      <c r="S288" s="128" t="str" cm="1">
        <f t="array" ref="S2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8" s="128" t="str" cm="1">
        <f t="array" ref="T2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88" s="11" t="str" cm="1">
        <f t="array" ref="U2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88" s="105" t="s">
        <v>773</v>
      </c>
      <c r="W288" s="151" t="s">
        <v>688</v>
      </c>
      <c r="X288" s="104" t="s">
        <v>421</v>
      </c>
      <c r="Y288" s="129" t="s">
        <v>424</v>
      </c>
      <c r="Z288" s="104"/>
      <c r="AA288" s="105">
        <v>1</v>
      </c>
      <c r="AB288" s="103" t="s">
        <v>418</v>
      </c>
      <c r="AC288" s="152"/>
      <c r="AD288" s="107">
        <v>0.29166666666666669</v>
      </c>
      <c r="AE288" s="105">
        <v>7309</v>
      </c>
      <c r="AF288" s="105" t="s">
        <v>679</v>
      </c>
      <c r="AG288" s="105" t="s">
        <v>679</v>
      </c>
      <c r="AH288" s="15"/>
      <c r="AI288" s="126" t="str">
        <f>IF(BS_CONTROLE[[#This Row],[Atividade]]=0, "-", BS_CONTROLE[[#This Row],[Atividade]])</f>
        <v>MECANIZAÇÃO - SOCADORA</v>
      </c>
      <c r="AJ288" s="9" t="str">
        <f>IF(BS_CONTROLE[[#This Row],[Atividade]]=0, "-", BS_CONTROLE[[#This Row],[Atividade]])</f>
        <v>MECANIZAÇÃO - SOCADORA</v>
      </c>
      <c r="AK288" s="31" t="str">
        <f>BS_CONTROLE[[#This Row],[Local - Partida]]</f>
        <v>ZYU1</v>
      </c>
      <c r="AL288" s="31" t="str">
        <f>BS_CONTROLE[[#This Row],[Local - Encerramento]]</f>
        <v>ZYU1</v>
      </c>
      <c r="AM288" s="105" t="str">
        <f>IF(BS_CONTROLE[[#This Row],[Entre - Estações]]=0, "-", BS_CONTROLE[[#This Row],[Entre - Estações]])</f>
        <v>ZYU-ZST</v>
      </c>
      <c r="AN288" s="105" t="str">
        <f>IF(BS_CONTROLE[[#This Row],[SB]]=0, "-", BS_CONTROLE[[#This Row],[SB]])</f>
        <v>ZYU206</v>
      </c>
      <c r="AO288" s="105">
        <f>IF(BS_CONTROLE[[#This Row],[SUB]]=0, "-", BS_CONTROLE[[#This Row],[SUB]])</f>
        <v>56</v>
      </c>
      <c r="AP288" s="105">
        <f>BS_CONTROLE[[#This Row],[KM - Inicio]]</f>
        <v>204.5</v>
      </c>
      <c r="AQ288" s="105">
        <f>BS_CONTROLE[[#This Row],[KM - Inicio]]</f>
        <v>204.5</v>
      </c>
      <c r="AR288" s="108">
        <v>0</v>
      </c>
      <c r="AS288" s="108">
        <v>0</v>
      </c>
      <c r="AT288" s="108">
        <v>0</v>
      </c>
      <c r="AU288" s="136"/>
      <c r="AV288" s="136"/>
      <c r="AW288" s="14"/>
      <c r="AX288" s="14"/>
      <c r="AY288" s="162">
        <f t="shared" si="26"/>
        <v>0</v>
      </c>
      <c r="AZ288" s="153"/>
      <c r="BA288" s="109">
        <v>0</v>
      </c>
      <c r="BB288" s="10" t="str">
        <f>IFERROR(_xlfn.XLOOKUP(AI288, BS_ATIVIDADE[ATIVIDADE],BS_ATIVIDADE[UNIDADE] ), "*")</f>
        <v>M</v>
      </c>
      <c r="BC288" s="13" t="str" cm="1">
        <f t="array" ref="BC2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8" s="13" t="str" cm="1">
        <f t="array" ref="BD2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88" s="11" t="str" cm="1">
        <f t="array" ref="BE2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88" s="150"/>
      <c r="BG288" s="16"/>
      <c r="BH288" s="17">
        <v>0</v>
      </c>
      <c r="BI288" s="17"/>
      <c r="BJ288" s="17" t="s">
        <v>1137</v>
      </c>
      <c r="BK288" s="18" t="s">
        <v>1137</v>
      </c>
      <c r="BL288" s="16"/>
      <c r="BM288" s="130" t="s">
        <v>440</v>
      </c>
      <c r="BN288" s="130" t="s">
        <v>469</v>
      </c>
      <c r="BO288" s="130" t="s">
        <v>530</v>
      </c>
      <c r="BP288" s="18" t="s">
        <v>1137</v>
      </c>
      <c r="BQ288" s="12" t="str">
        <f t="shared" si="28"/>
        <v>Produção e Intervalo</v>
      </c>
      <c r="BR288" s="19">
        <f t="shared" si="29"/>
        <v>0</v>
      </c>
      <c r="BS288" s="19">
        <f t="shared" si="30"/>
        <v>0</v>
      </c>
      <c r="BT288" s="188" t="str">
        <f t="shared" si="31"/>
        <v>CCOCirculaçãoIntervaloOportunidade</v>
      </c>
    </row>
    <row r="289" spans="1:72" hidden="1">
      <c r="A289" s="47" t="str">
        <f t="shared" si="27"/>
        <v>ROGÉRIO (TP-730)46065</v>
      </c>
      <c r="B289" s="102">
        <v>46065</v>
      </c>
      <c r="C289" s="135">
        <f>IF(BS_CONTROLE[[#This Row],[DATA]]="","",WEEKNUM(BS_CONTROLE[[#This Row],[DATA]]))</f>
        <v>7</v>
      </c>
      <c r="D289" s="104" t="s">
        <v>857</v>
      </c>
      <c r="E289" s="157">
        <v>81</v>
      </c>
      <c r="F289" s="126" t="s">
        <v>721</v>
      </c>
      <c r="G289" s="142" t="str">
        <f>IF(D289="","*",VLOOKUP(F289,BS_ATIVIDADE[],3,FALSE))</f>
        <v>DORMENTE - SUBSTITUIÇÂO</v>
      </c>
      <c r="H289" s="105" t="s">
        <v>679</v>
      </c>
      <c r="I289" s="105" t="s">
        <v>679</v>
      </c>
      <c r="J289" s="105">
        <v>56</v>
      </c>
      <c r="K289" s="105">
        <v>205</v>
      </c>
      <c r="L289" s="105" t="s">
        <v>679</v>
      </c>
      <c r="M289" s="105" t="str" cm="1">
        <f t="array" ref="M2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289" s="150" t="str" cm="1">
        <f t="array" ref="N2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289" s="106">
        <v>0.39583333333333331</v>
      </c>
      <c r="P289" s="106">
        <v>8.3333333333333329E-2</v>
      </c>
      <c r="Q289" s="170">
        <v>40</v>
      </c>
      <c r="R289" s="10" t="str">
        <f>IFERROR(_xlfn.XLOOKUP(F289, BS_ATIVIDADE[ATIVIDADE],BS_ATIVIDADE[UNIDADE] ), "*")</f>
        <v>Nº DE DORMENTES</v>
      </c>
      <c r="S289" s="128" t="str" cm="1">
        <f t="array" ref="S2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89" s="128" t="str" cm="1">
        <f t="array" ref="T2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89" s="11" t="str" cm="1">
        <f t="array" ref="U2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89" s="105" t="s">
        <v>858</v>
      </c>
      <c r="W289" s="151" t="s">
        <v>799</v>
      </c>
      <c r="X289" s="104" t="s">
        <v>421</v>
      </c>
      <c r="Y289" s="129" t="s">
        <v>424</v>
      </c>
      <c r="Z289" s="104"/>
      <c r="AA289" s="105" t="s">
        <v>679</v>
      </c>
      <c r="AB289" s="103"/>
      <c r="AC289" s="152"/>
      <c r="AD289" s="107"/>
      <c r="AE289" s="105"/>
      <c r="AF289" s="105"/>
      <c r="AG289" s="105"/>
      <c r="AH289" s="15"/>
      <c r="AI289" s="126" t="str">
        <f>IF(BS_CONTROLE[[#This Row],[Atividade]]=0, "-", BS_CONTROLE[[#This Row],[Atividade]])</f>
        <v>PDM - SUBSTITUIÇÃO - DORMENTE</v>
      </c>
      <c r="AJ289" s="9" t="str">
        <f>IF(BS_CONTROLE[[#This Row],[Atividade]]=0, "-", BS_CONTROLE[[#This Row],[Atividade]])</f>
        <v>PDM - SUBSTITUIÇÃO - DORMENTE</v>
      </c>
      <c r="AK289" s="31" t="str">
        <f>BS_CONTROLE[[#This Row],[Local - Partida]]</f>
        <v>-</v>
      </c>
      <c r="AL289" s="31" t="str">
        <f>BS_CONTROLE[[#This Row],[Local - Encerramento]]</f>
        <v>-</v>
      </c>
      <c r="AM289" s="105" t="str">
        <f>IF(BS_CONTROLE[[#This Row],[Entre - Estações]]=0, "-", BS_CONTROLE[[#This Row],[Entre - Estações]])</f>
        <v>ZYU-ZST</v>
      </c>
      <c r="AN289" s="105" t="str">
        <f>IF(BS_CONTROLE[[#This Row],[SB]]=0, "-", BS_CONTROLE[[#This Row],[SB]])</f>
        <v>ZYU206</v>
      </c>
      <c r="AO289" s="105">
        <f>IF(BS_CONTROLE[[#This Row],[SUB]]=0, "-", BS_CONTROLE[[#This Row],[SUB]])</f>
        <v>56</v>
      </c>
      <c r="AP289" s="105">
        <f>BS_CONTROLE[[#This Row],[KM - Inicio]]</f>
        <v>205</v>
      </c>
      <c r="AQ289" s="105">
        <f>BS_CONTROLE[[#This Row],[KM - Inicio]]</f>
        <v>205</v>
      </c>
      <c r="AR289" s="108">
        <v>0.39374999999999999</v>
      </c>
      <c r="AS289" s="108">
        <v>0</v>
      </c>
      <c r="AT289" s="108">
        <v>0</v>
      </c>
      <c r="AU289" s="136"/>
      <c r="AV289" s="136"/>
      <c r="AW289" s="14"/>
      <c r="AX289" s="14"/>
      <c r="AY289" s="162">
        <f t="shared" si="26"/>
        <v>0</v>
      </c>
      <c r="AZ289" s="153"/>
      <c r="BA289" s="109">
        <v>0</v>
      </c>
      <c r="BB289" s="10" t="str">
        <f>IFERROR(_xlfn.XLOOKUP(AI289, BS_ATIVIDADE[ATIVIDADE],BS_ATIVIDADE[UNIDADE] ), "*")</f>
        <v>Nº DE DORMENTES</v>
      </c>
      <c r="BC289" s="13" t="str" cm="1">
        <f t="array" ref="BC2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89" s="13" t="str" cm="1">
        <f t="array" ref="BD2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89" s="11" t="str" cm="1">
        <f t="array" ref="BE2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89" s="150"/>
      <c r="BG289" s="16"/>
      <c r="BH289" s="17">
        <v>0</v>
      </c>
      <c r="BI289" s="17"/>
      <c r="BJ289" s="17" t="s">
        <v>1138</v>
      </c>
      <c r="BK289" s="18" t="s">
        <v>1138</v>
      </c>
      <c r="BL289" s="16"/>
      <c r="BM289" s="130" t="s">
        <v>440</v>
      </c>
      <c r="BN289" s="130" t="s">
        <v>469</v>
      </c>
      <c r="BO289" s="130" t="s">
        <v>530</v>
      </c>
      <c r="BP289" s="18" t="s">
        <v>1138</v>
      </c>
      <c r="BQ289" s="12" t="str">
        <f t="shared" si="28"/>
        <v>Produção e Intervalo</v>
      </c>
      <c r="BR289" s="19">
        <f t="shared" si="29"/>
        <v>0</v>
      </c>
      <c r="BS289" s="19">
        <f t="shared" si="30"/>
        <v>0</v>
      </c>
      <c r="BT289" s="188" t="str">
        <f t="shared" si="31"/>
        <v>CCOCirculaçãoIntervaloOportunidade</v>
      </c>
    </row>
    <row r="290" spans="1:72" hidden="1">
      <c r="A290" s="47" t="str">
        <f t="shared" si="27"/>
        <v>W5946065</v>
      </c>
      <c r="B290" s="102">
        <v>46065</v>
      </c>
      <c r="C290" s="135">
        <f>IF(BS_CONTROLE[[#This Row],[DATA]]="","",WEEKNUM(BS_CONTROLE[[#This Row],[DATA]]))</f>
        <v>7</v>
      </c>
      <c r="D290" s="104" t="s">
        <v>726</v>
      </c>
      <c r="E290" s="157"/>
      <c r="F290" s="126" t="s">
        <v>713</v>
      </c>
      <c r="G290" s="142" t="str">
        <f>IF(D290="","*",VLOOKUP(F290,BS_ATIVIDADE[],3,FALSE))</f>
        <v>DORMENTE - DESCARGA</v>
      </c>
      <c r="H290" s="106" t="s">
        <v>104</v>
      </c>
      <c r="I290" s="106" t="s">
        <v>104</v>
      </c>
      <c r="J290" s="105">
        <v>49</v>
      </c>
      <c r="K290" s="105">
        <v>203.57</v>
      </c>
      <c r="L290" s="105">
        <v>198.57</v>
      </c>
      <c r="M290" s="127" t="str" cm="1">
        <f t="array" ref="M2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290" s="127" t="s">
        <v>859</v>
      </c>
      <c r="O290" s="106">
        <v>0.35416666666666669</v>
      </c>
      <c r="P290" s="106">
        <v>4.1666666666666664E-2</v>
      </c>
      <c r="Q290" s="105">
        <v>415</v>
      </c>
      <c r="R290" s="10" t="str">
        <f>IFERROR(_xlfn.XLOOKUP(F290, BS_ATIVIDADE[ATIVIDADE],BS_ATIVIDADE[UNIDADE] ), "*")</f>
        <v>Nº DE DORMENTES</v>
      </c>
      <c r="S290" s="128" t="str" cm="1">
        <f t="array" ref="S2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0" s="128" t="str" cm="1">
        <f t="array" ref="T2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90" s="11" t="str" cm="1">
        <f t="array" ref="U2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290" s="105" t="s">
        <v>860</v>
      </c>
      <c r="W290" s="151" t="s">
        <v>803</v>
      </c>
      <c r="X290" s="104" t="s">
        <v>421</v>
      </c>
      <c r="Y290" s="129" t="s">
        <v>424</v>
      </c>
      <c r="Z290" s="104"/>
      <c r="AA290" s="105">
        <v>1</v>
      </c>
      <c r="AB290" s="103" t="s">
        <v>412</v>
      </c>
      <c r="AC290" s="152"/>
      <c r="AD290" s="107">
        <v>0.29166666666666669</v>
      </c>
      <c r="AE290" s="105">
        <v>7629</v>
      </c>
      <c r="AF290" s="105" t="s">
        <v>679</v>
      </c>
      <c r="AG290" s="105"/>
      <c r="AH290" s="15"/>
      <c r="AI290" s="126" t="str">
        <f>IF(BS_CONTROLE[[#This Row],[Atividade]]=0, "-", BS_CONTROLE[[#This Row],[Atividade]])</f>
        <v>PDM - DESCARGA - DORMENTE</v>
      </c>
      <c r="AJ290" s="9" t="str">
        <f>IF(BS_CONTROLE[[#This Row],[Atividade]]=0, "-", BS_CONTROLE[[#This Row],[Atividade]])</f>
        <v>PDM - DESCARGA - DORMENTE</v>
      </c>
      <c r="AK290" s="31" t="str">
        <f>BS_CONTROLE[[#This Row],[Local - Partida]]</f>
        <v>ZYU1</v>
      </c>
      <c r="AL290" s="31" t="str">
        <f>BS_CONTROLE[[#This Row],[Local - Encerramento]]</f>
        <v>ZYU1</v>
      </c>
      <c r="AM290" s="105" t="str">
        <f>IF(BS_CONTROLE[[#This Row],[Entre - Estações]]=0, "-", BS_CONTROLE[[#This Row],[Entre - Estações]])</f>
        <v>ZYU</v>
      </c>
      <c r="AN290" s="105" t="str">
        <f>IF(BS_CONTROLE[[#This Row],[SB]]=0, "-", BS_CONTROLE[[#This Row],[SB]])</f>
        <v>ZYU1 / ZFY1981</v>
      </c>
      <c r="AO290" s="105">
        <f>IF(BS_CONTROLE[[#This Row],[SUB]]=0, "-", BS_CONTROLE[[#This Row],[SUB]])</f>
        <v>49</v>
      </c>
      <c r="AP290" s="105">
        <f>BS_CONTROLE[[#This Row],[KM - Inicio]]</f>
        <v>203.57</v>
      </c>
      <c r="AQ290" s="105">
        <f>BS_CONTROLE[[#This Row],[KM - Inicio]]</f>
        <v>203.57</v>
      </c>
      <c r="AR290" s="108">
        <v>0.31874999999999998</v>
      </c>
      <c r="AS290" s="108">
        <v>0.39583333333333331</v>
      </c>
      <c r="AT290" s="108">
        <v>0.4375</v>
      </c>
      <c r="AU290" s="136"/>
      <c r="AV290" s="136"/>
      <c r="AW290" s="14"/>
      <c r="AX290" s="14"/>
      <c r="AY290" s="162">
        <f t="shared" si="26"/>
        <v>4.1666666666666685E-2</v>
      </c>
      <c r="AZ290" s="153"/>
      <c r="BA290" s="109">
        <v>460</v>
      </c>
      <c r="BB290" s="10" t="str">
        <f>IFERROR(_xlfn.XLOOKUP(AI290, BS_ATIVIDADE[ATIVIDADE],BS_ATIVIDADE[UNIDADE] ), "*")</f>
        <v>Nº DE DORMENTES</v>
      </c>
      <c r="BC290" s="13" t="str" cm="1">
        <f t="array" ref="BC2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0" s="13" t="str" cm="1">
        <f t="array" ref="BD2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90" s="11" t="str" cm="1">
        <f t="array" ref="BE2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290" s="150"/>
      <c r="BG290" s="16"/>
      <c r="BH290" s="17">
        <v>2</v>
      </c>
      <c r="BI290" s="17"/>
      <c r="BJ290" s="17" t="s">
        <v>1139</v>
      </c>
      <c r="BK290" s="18" t="s">
        <v>1140</v>
      </c>
      <c r="BL290" s="16"/>
      <c r="BM290" s="130" t="s">
        <v>445</v>
      </c>
      <c r="BN290" s="130" t="s">
        <v>445</v>
      </c>
      <c r="BO290" s="130" t="s">
        <v>445</v>
      </c>
      <c r="BP290" s="18" t="s">
        <v>679</v>
      </c>
      <c r="BQ290" s="12" t="str">
        <f t="shared" si="28"/>
        <v>Aderente</v>
      </c>
      <c r="BR290" s="19">
        <f t="shared" si="29"/>
        <v>1.0000000000000004</v>
      </c>
      <c r="BS290" s="19">
        <f t="shared" si="30"/>
        <v>1.1084337349397591</v>
      </c>
      <c r="BT290" s="188" t="str">
        <f t="shared" si="31"/>
        <v>OKOK</v>
      </c>
    </row>
    <row r="291" spans="1:72" hidden="1">
      <c r="A291" s="47" t="str">
        <f t="shared" si="27"/>
        <v>ROBSON (TP-729)46065</v>
      </c>
      <c r="B291" s="102">
        <v>46065</v>
      </c>
      <c r="C291" s="135">
        <f>IF(BS_CONTROLE[[#This Row],[DATA]]="","",WEEKNUM(BS_CONTROLE[[#This Row],[DATA]]))</f>
        <v>7</v>
      </c>
      <c r="D291" s="104" t="s">
        <v>1112</v>
      </c>
      <c r="E291" s="157">
        <v>81</v>
      </c>
      <c r="F291" s="126" t="s">
        <v>721</v>
      </c>
      <c r="G291" s="142" t="str">
        <f>IF(D291="","*",VLOOKUP(F291,BS_ATIVIDADE[],3,FALSE))</f>
        <v>DORMENTE - SUBSTITUIÇÂO</v>
      </c>
      <c r="H291" s="105" t="s">
        <v>679</v>
      </c>
      <c r="I291" s="105" t="s">
        <v>679</v>
      </c>
      <c r="J291" s="105">
        <v>56</v>
      </c>
      <c r="K291" s="105">
        <v>190.3</v>
      </c>
      <c r="L291" s="105" t="s">
        <v>679</v>
      </c>
      <c r="M291" s="105" t="str" cm="1">
        <f t="array" ref="M2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291" s="150" t="str" cm="1">
        <f t="array" ref="N2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291" s="106">
        <v>0.39583333333333331</v>
      </c>
      <c r="P291" s="106">
        <v>8.3333333333333329E-2</v>
      </c>
      <c r="Q291" s="170">
        <v>40</v>
      </c>
      <c r="R291" s="10" t="str">
        <f>IFERROR(_xlfn.XLOOKUP(F291, BS_ATIVIDADE[ATIVIDADE],BS_ATIVIDADE[UNIDADE] ), "*")</f>
        <v>Nº DE DORMENTES</v>
      </c>
      <c r="S291" s="128" t="str" cm="1">
        <f t="array" ref="S2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1" s="128" t="str" cm="1">
        <f t="array" ref="T2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291" s="11" t="str" cm="1">
        <f t="array" ref="U2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291" s="105" t="s">
        <v>1113</v>
      </c>
      <c r="W291" s="151" t="s">
        <v>799</v>
      </c>
      <c r="X291" s="104" t="s">
        <v>421</v>
      </c>
      <c r="Y291" s="129" t="s">
        <v>424</v>
      </c>
      <c r="Z291" s="104"/>
      <c r="AA291" s="105"/>
      <c r="AB291" s="103"/>
      <c r="AC291" s="152"/>
      <c r="AD291" s="107"/>
      <c r="AE291" s="105"/>
      <c r="AF291" s="105"/>
      <c r="AG291" s="105"/>
      <c r="AH291" s="15"/>
      <c r="AI291" s="126" t="str">
        <f>IF(BS_CONTROLE[[#This Row],[Atividade]]=0, "-", BS_CONTROLE[[#This Row],[Atividade]])</f>
        <v>PDM - SUBSTITUIÇÃO - DORMENTE</v>
      </c>
      <c r="AJ291" s="9" t="str">
        <f>IF(BS_CONTROLE[[#This Row],[Atividade]]=0, "-", BS_CONTROLE[[#This Row],[Atividade]])</f>
        <v>PDM - SUBSTITUIÇÃO - DORMENTE</v>
      </c>
      <c r="AK291" s="31" t="str">
        <f>BS_CONTROLE[[#This Row],[Local - Partida]]</f>
        <v>-</v>
      </c>
      <c r="AL291" s="31" t="str">
        <f>BS_CONTROLE[[#This Row],[Local - Encerramento]]</f>
        <v>-</v>
      </c>
      <c r="AM291" s="105" t="str">
        <f>IF(BS_CONTROLE[[#This Row],[Entre - Estações]]=0, "-", BS_CONTROLE[[#This Row],[Entre - Estações]])</f>
        <v>ZDY-ZFY</v>
      </c>
      <c r="AN291" s="105" t="str">
        <f>IF(BS_CONTROLE[[#This Row],[SB]]=0, "-", BS_CONTROLE[[#This Row],[SB]])</f>
        <v>189ZFY</v>
      </c>
      <c r="AO291" s="105">
        <f>IF(BS_CONTROLE[[#This Row],[SUB]]=0, "-", BS_CONTROLE[[#This Row],[SUB]])</f>
        <v>56</v>
      </c>
      <c r="AP291" s="105">
        <f>BS_CONTROLE[[#This Row],[KM - Inicio]]</f>
        <v>190.3</v>
      </c>
      <c r="AQ291" s="105">
        <f>BS_CONTROLE[[#This Row],[KM - Inicio]]</f>
        <v>190.3</v>
      </c>
      <c r="AR291" s="108">
        <v>0.39652777777777776</v>
      </c>
      <c r="AS291" s="108">
        <v>0</v>
      </c>
      <c r="AT291" s="108">
        <v>0</v>
      </c>
      <c r="AU291" s="136"/>
      <c r="AV291" s="136"/>
      <c r="AW291" s="14"/>
      <c r="AX291" s="14"/>
      <c r="AY291" s="162">
        <f t="shared" si="26"/>
        <v>0</v>
      </c>
      <c r="AZ291" s="153"/>
      <c r="BA291" s="109">
        <v>0</v>
      </c>
      <c r="BB291" s="10" t="str">
        <f>IFERROR(_xlfn.XLOOKUP(AI291, BS_ATIVIDADE[ATIVIDADE],BS_ATIVIDADE[UNIDADE] ), "*")</f>
        <v>Nº DE DORMENTES</v>
      </c>
      <c r="BC291" s="13" t="str" cm="1">
        <f t="array" ref="BC2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1" s="13" t="str" cm="1">
        <f t="array" ref="BD2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291" s="11" t="str" cm="1">
        <f t="array" ref="BE2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291" s="150"/>
      <c r="BG291" s="16"/>
      <c r="BH291" s="17">
        <v>0</v>
      </c>
      <c r="BI291" s="17"/>
      <c r="BJ291" s="17" t="s">
        <v>1141</v>
      </c>
      <c r="BK291" s="18" t="s">
        <v>1141</v>
      </c>
      <c r="BL291" s="16"/>
      <c r="BM291" s="130" t="s">
        <v>440</v>
      </c>
      <c r="BN291" s="130" t="s">
        <v>469</v>
      </c>
      <c r="BO291" s="130" t="s">
        <v>530</v>
      </c>
      <c r="BP291" s="18" t="s">
        <v>1141</v>
      </c>
      <c r="BQ291" s="12" t="str">
        <f t="shared" si="28"/>
        <v>Produção e Intervalo</v>
      </c>
      <c r="BR291" s="19">
        <f t="shared" si="29"/>
        <v>0</v>
      </c>
      <c r="BS291" s="19">
        <f t="shared" si="30"/>
        <v>0</v>
      </c>
      <c r="BT291" s="188" t="str">
        <f t="shared" si="31"/>
        <v>CCOCirculaçãoIntervaloOportunidade</v>
      </c>
    </row>
    <row r="292" spans="1:72" hidden="1">
      <c r="A292" s="47" t="str">
        <f t="shared" si="27"/>
        <v/>
      </c>
      <c r="B292" s="102"/>
      <c r="C292" s="135" t="str">
        <f>IF(BS_CONTROLE[[#This Row],[DATA]]="","",WEEKNUM(BS_CONTROLE[[#This Row],[DATA]]))</f>
        <v/>
      </c>
      <c r="D292" s="104"/>
      <c r="E292" s="157">
        <v>286</v>
      </c>
      <c r="F292" s="126"/>
      <c r="G292" s="142" t="str">
        <f>IF(D292="","*",VLOOKUP(F292,BS_ATIVIDADE[],3,FALSE))</f>
        <v>*</v>
      </c>
      <c r="H292" s="106"/>
      <c r="I292" s="106"/>
      <c r="J292" s="105"/>
      <c r="K292" s="105"/>
      <c r="L292" s="105"/>
      <c r="M292" s="127" t="str" cm="1">
        <f t="array" ref="M2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2" s="127" t="str" cm="1">
        <f t="array" ref="N2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2" s="106"/>
      <c r="P292" s="106"/>
      <c r="Q292" s="105"/>
      <c r="R292" s="10" t="str">
        <f>IFERROR(_xlfn.XLOOKUP(F292, BS_ATIVIDADE[ATIVIDADE],BS_ATIVIDADE[UNIDADE] ), "*")</f>
        <v>*</v>
      </c>
      <c r="S292" s="128" t="str" cm="1">
        <f t="array" ref="S2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2" s="128" t="str" cm="1">
        <f t="array" ref="T2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2" s="11" t="str" cm="1">
        <f t="array" ref="U2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92" s="105"/>
      <c r="W292" s="151"/>
      <c r="X292" s="104"/>
      <c r="Y292" s="129"/>
      <c r="Z292" s="104"/>
      <c r="AA292" s="105"/>
      <c r="AB292" s="103"/>
      <c r="AC292" s="152"/>
      <c r="AD292" s="107"/>
      <c r="AE292" s="105"/>
      <c r="AF292" s="105"/>
      <c r="AG292" s="105"/>
      <c r="AH292" s="15"/>
      <c r="AI292" s="126" t="str">
        <f>IF(BS_CONTROLE[[#This Row],[Atividade]]=0, "-", BS_CONTROLE[[#This Row],[Atividade]])</f>
        <v>-</v>
      </c>
      <c r="AJ292" s="9" t="str">
        <f>IF(BS_CONTROLE[[#This Row],[Atividade]]=0, "-", BS_CONTROLE[[#This Row],[Atividade]])</f>
        <v>-</v>
      </c>
      <c r="AK292" s="31">
        <f>BS_CONTROLE[[#This Row],[Local - Partida]]</f>
        <v>0</v>
      </c>
      <c r="AL292" s="31">
        <f>BS_CONTROLE[[#This Row],[Local - Encerramento]]</f>
        <v>0</v>
      </c>
      <c r="AM292" s="105" t="str">
        <f>IF(BS_CONTROLE[[#This Row],[Entre - Estações]]=0, "-", BS_CONTROLE[[#This Row],[Entre - Estações]])</f>
        <v>-</v>
      </c>
      <c r="AN292" s="105" t="str">
        <f>IF(BS_CONTROLE[[#This Row],[SB]]=0, "-", BS_CONTROLE[[#This Row],[SB]])</f>
        <v>-</v>
      </c>
      <c r="AO292" s="105" t="str">
        <f>IF(BS_CONTROLE[[#This Row],[SUB]]=0, "-", BS_CONTROLE[[#This Row],[SUB]])</f>
        <v>-</v>
      </c>
      <c r="AP292" s="105">
        <f>BS_CONTROLE[[#This Row],[KM - Inicio]]</f>
        <v>0</v>
      </c>
      <c r="AQ292" s="105">
        <f>BS_CONTROLE[[#This Row],[KM - Inicio]]</f>
        <v>0</v>
      </c>
      <c r="AR292" s="108"/>
      <c r="AS292" s="108"/>
      <c r="AT292" s="108"/>
      <c r="AU292" s="136"/>
      <c r="AV292" s="136"/>
      <c r="AW292" s="14"/>
      <c r="AX292" s="14"/>
      <c r="AY292" s="162" t="str">
        <f t="shared" si="26"/>
        <v>*</v>
      </c>
      <c r="AZ292" s="153"/>
      <c r="BA292" s="109"/>
      <c r="BB292" s="10" t="str">
        <f>IFERROR(_xlfn.XLOOKUP(AI292, BS_ATIVIDADE[ATIVIDADE],BS_ATIVIDADE[UNIDADE] ), "*")</f>
        <v>*</v>
      </c>
      <c r="BC292" s="13" t="str" cm="1">
        <f t="array" ref="BC2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92" s="13" t="str" cm="1">
        <f t="array" ref="BD2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92" s="11" t="str" cm="1">
        <f t="array" ref="BE2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92" s="150"/>
      <c r="BG292" s="16"/>
      <c r="BH292" s="17"/>
      <c r="BI292" s="17"/>
      <c r="BJ292" s="17"/>
      <c r="BK292" s="18"/>
      <c r="BL292" s="16"/>
      <c r="BM292" s="130"/>
      <c r="BN292" s="130"/>
      <c r="BO292" s="130"/>
      <c r="BP292" s="18"/>
      <c r="BQ292" s="12" t="str">
        <f t="shared" si="28"/>
        <v>Aderente</v>
      </c>
      <c r="BR292" s="19" t="str">
        <f t="shared" si="29"/>
        <v>*</v>
      </c>
      <c r="BS292" s="19" t="str">
        <f t="shared" si="30"/>
        <v>*</v>
      </c>
      <c r="BT292" s="188" t="str">
        <f t="shared" si="31"/>
        <v/>
      </c>
    </row>
    <row r="293" spans="1:72" hidden="1">
      <c r="A293" s="47" t="str">
        <f t="shared" si="27"/>
        <v>DIEGO (TP-681)46065</v>
      </c>
      <c r="B293" s="102">
        <v>46065</v>
      </c>
      <c r="C293" s="135">
        <f>IF(BS_CONTROLE[[#This Row],[DATA]]="","",WEEKNUM(BS_CONTROLE[[#This Row],[DATA]]))</f>
        <v>7</v>
      </c>
      <c r="D293" s="104" t="s">
        <v>1028</v>
      </c>
      <c r="E293" s="157">
        <v>287</v>
      </c>
      <c r="F293" s="126" t="s">
        <v>870</v>
      </c>
      <c r="G293" s="142" t="str">
        <f>IF(D293="","*",VLOOKUP(F293,BS_ATIVIDADE[],3,FALSE))</f>
        <v>TRILHO - SUBSTITUIÇÂO</v>
      </c>
      <c r="H293" s="106" t="s">
        <v>679</v>
      </c>
      <c r="I293" s="106" t="s">
        <v>679</v>
      </c>
      <c r="J293" s="105">
        <v>55</v>
      </c>
      <c r="K293" s="105">
        <v>81.415000000000006</v>
      </c>
      <c r="L293" s="105">
        <v>81.674999999999997</v>
      </c>
      <c r="M293" s="127" t="str" cm="1">
        <f t="array" ref="M2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293" s="127" t="str" cm="1">
        <f t="array" ref="N2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293" s="106">
        <v>0.41666666666666669</v>
      </c>
      <c r="P293" s="106">
        <v>8.3333333333333329E-2</v>
      </c>
      <c r="Q293" s="105">
        <v>312</v>
      </c>
      <c r="R293" s="10" t="str">
        <f>IFERROR(_xlfn.XLOOKUP(F293, BS_ATIVIDADE[ATIVIDADE],BS_ATIVIDADE[UNIDADE] ), "*")</f>
        <v>M</v>
      </c>
      <c r="S293" s="128" t="str" cm="1">
        <f t="array" ref="S2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3" s="128" t="str" cm="1">
        <f t="array" ref="T2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3" s="11" t="str" cm="1">
        <f t="array" ref="U2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3" s="105" t="s">
        <v>908</v>
      </c>
      <c r="W293" s="151" t="s">
        <v>1029</v>
      </c>
      <c r="X293" s="104" t="s">
        <v>421</v>
      </c>
      <c r="Y293" s="129" t="s">
        <v>424</v>
      </c>
      <c r="Z293" s="104"/>
      <c r="AA293" s="105" t="s">
        <v>679</v>
      </c>
      <c r="AB293" s="103"/>
      <c r="AC293" s="152"/>
      <c r="AD293" s="107"/>
      <c r="AE293" s="105"/>
      <c r="AF293" s="105"/>
      <c r="AG293" s="105"/>
      <c r="AH293" s="15"/>
      <c r="AI293" s="126" t="str">
        <f>IF(BS_CONTROLE[[#This Row],[Atividade]]=0, "-", BS_CONTROLE[[#This Row],[Atividade]])</f>
        <v>PDM - SUBSTITUIÇÃO - TRILHO</v>
      </c>
      <c r="AJ293" s="9" t="str">
        <f>IF(BS_CONTROLE[[#This Row],[Atividade]]=0, "-", BS_CONTROLE[[#This Row],[Atividade]])</f>
        <v>PDM - SUBSTITUIÇÃO - TRILHO</v>
      </c>
      <c r="AK293" s="31" t="str">
        <f>BS_CONTROLE[[#This Row],[Local - Partida]]</f>
        <v>-</v>
      </c>
      <c r="AL293" s="31" t="str">
        <f>BS_CONTROLE[[#This Row],[Local - Encerramento]]</f>
        <v>-</v>
      </c>
      <c r="AM293" s="105" t="str">
        <f>IF(BS_CONTROLE[[#This Row],[Entre - Estações]]=0, "-", BS_CONTROLE[[#This Row],[Entre - Estações]])</f>
        <v>ZKE-ZWW</v>
      </c>
      <c r="AN293" s="105" t="str">
        <f>IF(BS_CONTROLE[[#This Row],[SB]]=0, "-", BS_CONTROLE[[#This Row],[SB]])</f>
        <v>K83K802</v>
      </c>
      <c r="AO293" s="105">
        <f>IF(BS_CONTROLE[[#This Row],[SUB]]=0, "-", BS_CONTROLE[[#This Row],[SUB]])</f>
        <v>55</v>
      </c>
      <c r="AP293" s="105">
        <f>BS_CONTROLE[[#This Row],[KM - Inicio]]</f>
        <v>81.415000000000006</v>
      </c>
      <c r="AQ293" s="105">
        <f>BS_CONTROLE[[#This Row],[KM - Inicio]]</f>
        <v>81.415000000000006</v>
      </c>
      <c r="AR293" s="108">
        <v>0.45833333333333331</v>
      </c>
      <c r="AS293" s="108">
        <v>0.6118055555555556</v>
      </c>
      <c r="AT293" s="108">
        <v>0.69513888888888886</v>
      </c>
      <c r="AU293" s="136"/>
      <c r="AV293" s="136"/>
      <c r="AW293" s="14"/>
      <c r="AX293" s="14"/>
      <c r="AY293" s="162">
        <f t="shared" si="26"/>
        <v>8.3333333333333259E-2</v>
      </c>
      <c r="AZ293" s="153"/>
      <c r="BA293" s="109">
        <v>312</v>
      </c>
      <c r="BB293" s="10" t="str">
        <f>IFERROR(_xlfn.XLOOKUP(AI293, BS_ATIVIDADE[ATIVIDADE],BS_ATIVIDADE[UNIDADE] ), "*")</f>
        <v>M</v>
      </c>
      <c r="BC293" s="13" t="str" cm="1">
        <f t="array" ref="BC2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3" s="13" t="str" cm="1">
        <f t="array" ref="BD2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3" s="11" t="str" cm="1">
        <f t="array" ref="BE2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3" s="150"/>
      <c r="BG293" s="16"/>
      <c r="BH293" s="17">
        <v>2</v>
      </c>
      <c r="BI293" s="17"/>
      <c r="BJ293" s="17" t="s">
        <v>1142</v>
      </c>
      <c r="BK293" s="18" t="s">
        <v>1143</v>
      </c>
      <c r="BL293" s="16"/>
      <c r="BM293" s="130" t="s">
        <v>445</v>
      </c>
      <c r="BN293" s="130" t="s">
        <v>445</v>
      </c>
      <c r="BO293" s="130" t="s">
        <v>445</v>
      </c>
      <c r="BP293" s="18" t="s">
        <v>679</v>
      </c>
      <c r="BQ293" s="12" t="str">
        <f t="shared" si="28"/>
        <v>Intervalo</v>
      </c>
      <c r="BR293" s="19">
        <f t="shared" si="29"/>
        <v>0.99999999999999911</v>
      </c>
      <c r="BS293" s="19">
        <f t="shared" si="30"/>
        <v>1</v>
      </c>
      <c r="BT293" s="188" t="str">
        <f t="shared" si="31"/>
        <v>OKOK</v>
      </c>
    </row>
    <row r="294" spans="1:72" hidden="1">
      <c r="A294" s="47" t="str">
        <f t="shared" si="27"/>
        <v>V8946065</v>
      </c>
      <c r="B294" s="102">
        <v>46065</v>
      </c>
      <c r="C294" s="135">
        <f>IF(BS_CONTROLE[[#This Row],[DATA]]="","",WEEKNUM(BS_CONTROLE[[#This Row],[DATA]]))</f>
        <v>7</v>
      </c>
      <c r="D294" s="104" t="s">
        <v>746</v>
      </c>
      <c r="E294" s="157"/>
      <c r="F294" s="126" t="s">
        <v>687</v>
      </c>
      <c r="G294" s="142" t="str">
        <f>IF(D294="","*",VLOOKUP(F294,BS_ATIVIDADE[],3,FALSE))</f>
        <v>MECANIZAÇÃO - SOCADORA</v>
      </c>
      <c r="H294" s="106" t="s">
        <v>201</v>
      </c>
      <c r="I294" s="106" t="s">
        <v>201</v>
      </c>
      <c r="J294" s="105">
        <v>55</v>
      </c>
      <c r="K294" s="105">
        <v>97</v>
      </c>
      <c r="L294" s="105">
        <v>100</v>
      </c>
      <c r="M294" s="127" t="str" cm="1">
        <f t="array" ref="M2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</v>
      </c>
      <c r="N294" s="127" t="s">
        <v>752</v>
      </c>
      <c r="O294" s="106">
        <v>0.41666666666666669</v>
      </c>
      <c r="P294" s="106">
        <v>0.125</v>
      </c>
      <c r="Q294" s="105">
        <v>2</v>
      </c>
      <c r="R294" s="10" t="str">
        <f>IFERROR(_xlfn.XLOOKUP(F294, BS_ATIVIDADE[ATIVIDADE],BS_ATIVIDADE[UNIDADE] ), "*")</f>
        <v>M</v>
      </c>
      <c r="S294" s="128" t="str" cm="1">
        <f t="array" ref="S2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4" s="128" t="str" cm="1">
        <f t="array" ref="T2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4" s="11" t="str" cm="1">
        <f t="array" ref="U2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4" s="151" t="s">
        <v>709</v>
      </c>
      <c r="W294" s="151" t="s">
        <v>688</v>
      </c>
      <c r="X294" s="104" t="s">
        <v>421</v>
      </c>
      <c r="Y294" s="129" t="s">
        <v>424</v>
      </c>
      <c r="Z294" s="104"/>
      <c r="AA294" s="105">
        <v>1</v>
      </c>
      <c r="AB294" s="103" t="s">
        <v>412</v>
      </c>
      <c r="AC294" s="152"/>
      <c r="AD294" s="107">
        <v>0.35416666666666669</v>
      </c>
      <c r="AE294" s="105">
        <v>6239</v>
      </c>
      <c r="AF294" s="105" t="s">
        <v>679</v>
      </c>
      <c r="AG294" s="105"/>
      <c r="AH294" s="15"/>
      <c r="AI294" s="126" t="str">
        <f>IF(BS_CONTROLE[[#This Row],[Atividade]]=0, "-", BS_CONTROLE[[#This Row],[Atividade]])</f>
        <v>MECANIZAÇÃO - SOCADORA</v>
      </c>
      <c r="AJ294" s="9" t="str">
        <f>IF(BS_CONTROLE[[#This Row],[Atividade]]=0, "-", BS_CONTROLE[[#This Row],[Atividade]])</f>
        <v>MECANIZAÇÃO - SOCADORA</v>
      </c>
      <c r="AK294" s="31" t="str">
        <f>BS_CONTROLE[[#This Row],[Local - Partida]]</f>
        <v>102ZKW2</v>
      </c>
      <c r="AL294" s="31" t="str">
        <f>BS_CONTROLE[[#This Row],[Local - Encerramento]]</f>
        <v>102ZKW2</v>
      </c>
      <c r="AM294" s="105" t="str">
        <f>IF(BS_CONTROLE[[#This Row],[Entre - Estações]]=0, "-", BS_CONTROLE[[#This Row],[Entre - Estações]])</f>
        <v>ZKW</v>
      </c>
      <c r="AN294" s="105" t="str">
        <f>IF(BS_CONTROLE[[#This Row],[SB]]=0, "-", BS_CONTROLE[[#This Row],[SB]])</f>
        <v>ZKW2/102ZKW2</v>
      </c>
      <c r="AO294" s="105">
        <f>IF(BS_CONTROLE[[#This Row],[SUB]]=0, "-", BS_CONTROLE[[#This Row],[SUB]])</f>
        <v>55</v>
      </c>
      <c r="AP294" s="105">
        <f>BS_CONTROLE[[#This Row],[KM - Inicio]]</f>
        <v>97</v>
      </c>
      <c r="AQ294" s="105">
        <f>BS_CONTROLE[[#This Row],[KM - Inicio]]</f>
        <v>97</v>
      </c>
      <c r="AR294" s="108">
        <v>0.39513888888888887</v>
      </c>
      <c r="AS294" s="108">
        <v>0</v>
      </c>
      <c r="AT294" s="108">
        <v>0</v>
      </c>
      <c r="AU294" s="136"/>
      <c r="AV294" s="136"/>
      <c r="AW294" s="14"/>
      <c r="AX294" s="14"/>
      <c r="AY294" s="162">
        <f t="shared" si="26"/>
        <v>0</v>
      </c>
      <c r="AZ294" s="153"/>
      <c r="BA294" s="109">
        <v>0</v>
      </c>
      <c r="BB294" s="10" t="str">
        <f>IFERROR(_xlfn.XLOOKUP(AI294, BS_ATIVIDADE[ATIVIDADE],BS_ATIVIDADE[UNIDADE] ), "*")</f>
        <v>M</v>
      </c>
      <c r="BC294" s="13" t="str" cm="1">
        <f t="array" ref="BC2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4" s="13" t="str" cm="1">
        <f t="array" ref="BD2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4" s="11" t="str" cm="1">
        <f t="array" ref="BE2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4" s="150"/>
      <c r="BG294" s="16"/>
      <c r="BH294" s="17">
        <v>0</v>
      </c>
      <c r="BI294" s="17"/>
      <c r="BJ294" s="17" t="s">
        <v>1144</v>
      </c>
      <c r="BK294" s="18" t="s">
        <v>1145</v>
      </c>
      <c r="BL294" s="16"/>
      <c r="BM294" s="130" t="s">
        <v>440</v>
      </c>
      <c r="BN294" s="130" t="s">
        <v>469</v>
      </c>
      <c r="BO294" s="130" t="s">
        <v>530</v>
      </c>
      <c r="BP294" s="18" t="s">
        <v>1145</v>
      </c>
      <c r="BQ294" s="12" t="str">
        <f t="shared" si="28"/>
        <v>Produção e Intervalo</v>
      </c>
      <c r="BR294" s="19">
        <f t="shared" si="29"/>
        <v>0</v>
      </c>
      <c r="BS294" s="19">
        <f t="shared" si="30"/>
        <v>0</v>
      </c>
      <c r="BT294" s="188" t="str">
        <f t="shared" si="31"/>
        <v>CCOCirculaçãoIntervaloOportunidade</v>
      </c>
    </row>
    <row r="295" spans="1:72" hidden="1">
      <c r="A295" s="47" t="str">
        <f t="shared" si="27"/>
        <v>E1746065</v>
      </c>
      <c r="B295" s="102">
        <v>46065</v>
      </c>
      <c r="C295" s="135">
        <f>IF(BS_CONTROLE[[#This Row],[DATA]]="","",WEEKNUM(BS_CONTROLE[[#This Row],[DATA]]))</f>
        <v>7</v>
      </c>
      <c r="D295" s="104" t="s">
        <v>692</v>
      </c>
      <c r="E295" s="157">
        <v>4</v>
      </c>
      <c r="F295" s="126" t="s">
        <v>693</v>
      </c>
      <c r="G295" s="142" t="str">
        <f>IF(D295="","*",VLOOKUP(F295,BS_ATIVIDADE[],3,FALSE))</f>
        <v>CAMINHÂO - SOLDA</v>
      </c>
      <c r="H295" s="106" t="s">
        <v>201</v>
      </c>
      <c r="I295" s="106" t="s">
        <v>201</v>
      </c>
      <c r="J295" s="105">
        <v>55</v>
      </c>
      <c r="K295" s="105">
        <v>100.56100000000001</v>
      </c>
      <c r="L295" s="105">
        <v>100.88200000000001</v>
      </c>
      <c r="M295" s="127" t="str" cm="1">
        <f t="array" ref="M2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295" s="127" t="str" cm="1">
        <f t="array" ref="N2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295" s="106">
        <v>0.41666666666666669</v>
      </c>
      <c r="P295" s="106">
        <v>0.125</v>
      </c>
      <c r="Q295" s="105">
        <v>2</v>
      </c>
      <c r="R295" s="10" t="str">
        <f>IFERROR(_xlfn.XLOOKUP(F295, BS_ATIVIDADE[ATIVIDADE],BS_ATIVIDADE[UNIDADE] ), "*")</f>
        <v>Nº DE SOLDA</v>
      </c>
      <c r="S295" s="128" t="str" cm="1">
        <f t="array" ref="S2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5" s="128" t="str" cm="1">
        <f t="array" ref="T2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5" s="11" t="str" cm="1">
        <f t="array" ref="U2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5" s="105" t="s">
        <v>742</v>
      </c>
      <c r="W295" s="151" t="s">
        <v>743</v>
      </c>
      <c r="X295" s="104" t="s">
        <v>421</v>
      </c>
      <c r="Y295" s="129" t="s">
        <v>424</v>
      </c>
      <c r="Z295" s="104"/>
      <c r="AA295" s="105">
        <v>1</v>
      </c>
      <c r="AB295" s="103" t="s">
        <v>412</v>
      </c>
      <c r="AC295" s="152"/>
      <c r="AD295" s="107">
        <v>0.35416666666666669</v>
      </c>
      <c r="AE295" s="105">
        <v>6251</v>
      </c>
      <c r="AF295" s="105"/>
      <c r="AG295" s="105"/>
      <c r="AH295" s="15"/>
      <c r="AI295" s="126" t="str">
        <f>IF(BS_CONTROLE[[#This Row],[Atividade]]=0, "-", BS_CONTROLE[[#This Row],[Atividade]])</f>
        <v>CAMINHÃO DE SOLDA</v>
      </c>
      <c r="AJ295" s="9" t="str">
        <f>IF(BS_CONTROLE[[#This Row],[Atividade]]=0, "-", BS_CONTROLE[[#This Row],[Atividade]])</f>
        <v>CAMINHÃO DE SOLDA</v>
      </c>
      <c r="AK295" s="31" t="str">
        <f>BS_CONTROLE[[#This Row],[Local - Partida]]</f>
        <v>102ZKW2</v>
      </c>
      <c r="AL295" s="31" t="str">
        <f>BS_CONTROLE[[#This Row],[Local - Encerramento]]</f>
        <v>102ZKW2</v>
      </c>
      <c r="AM295" s="105" t="str">
        <f>IF(BS_CONTROLE[[#This Row],[Entre - Estações]]=0, "-", BS_CONTROLE[[#This Row],[Entre - Estações]])</f>
        <v>ZKW-ZLU</v>
      </c>
      <c r="AN295" s="105" t="str">
        <f>IF(BS_CONTROLE[[#This Row],[SB]]=0, "-", BS_CONTROLE[[#This Row],[SB]])</f>
        <v>102ZKW2</v>
      </c>
      <c r="AO295" s="105">
        <f>IF(BS_CONTROLE[[#This Row],[SUB]]=0, "-", BS_CONTROLE[[#This Row],[SUB]])</f>
        <v>55</v>
      </c>
      <c r="AP295" s="105">
        <f>BS_CONTROLE[[#This Row],[KM - Inicio]]</f>
        <v>100.56100000000001</v>
      </c>
      <c r="AQ295" s="105">
        <f>BS_CONTROLE[[#This Row],[KM - Inicio]]</f>
        <v>100.56100000000001</v>
      </c>
      <c r="AR295" s="108">
        <v>0.35208333333333336</v>
      </c>
      <c r="AS295" s="108">
        <v>0</v>
      </c>
      <c r="AT295" s="108">
        <v>0</v>
      </c>
      <c r="AU295" s="136"/>
      <c r="AV295" s="136"/>
      <c r="AW295" s="14"/>
      <c r="AX295" s="14"/>
      <c r="AY295" s="162">
        <f t="shared" si="26"/>
        <v>0</v>
      </c>
      <c r="AZ295" s="153"/>
      <c r="BA295" s="109">
        <v>0</v>
      </c>
      <c r="BB295" s="10" t="str">
        <f>IFERROR(_xlfn.XLOOKUP(AI295, BS_ATIVIDADE[ATIVIDADE],BS_ATIVIDADE[UNIDADE] ), "*")</f>
        <v>Nº DE SOLDA</v>
      </c>
      <c r="BC295" s="13" t="str" cm="1">
        <f t="array" ref="BC2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5" s="13" t="str" cm="1">
        <f t="array" ref="BD2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5" s="11" t="str" cm="1">
        <f t="array" ref="BE2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5" s="150"/>
      <c r="BG295" s="16"/>
      <c r="BH295" s="17">
        <v>0</v>
      </c>
      <c r="BI295" s="17"/>
      <c r="BJ295" s="17" t="s">
        <v>1146</v>
      </c>
      <c r="BK295" s="18" t="s">
        <v>1146</v>
      </c>
      <c r="BL295" s="16"/>
      <c r="BM295" s="130" t="s">
        <v>440</v>
      </c>
      <c r="BN295" s="130" t="s">
        <v>469</v>
      </c>
      <c r="BO295" s="130" t="s">
        <v>530</v>
      </c>
      <c r="BP295" s="18" t="s">
        <v>1146</v>
      </c>
      <c r="BQ295" s="12" t="str">
        <f t="shared" si="28"/>
        <v>Produção e Intervalo</v>
      </c>
      <c r="BR295" s="19">
        <f t="shared" si="29"/>
        <v>0</v>
      </c>
      <c r="BS295" s="19">
        <f t="shared" si="30"/>
        <v>0</v>
      </c>
      <c r="BT295" s="188" t="str">
        <f t="shared" si="31"/>
        <v>CCOCirculaçãoIntervaloOportunidade</v>
      </c>
    </row>
    <row r="296" spans="1:72" hidden="1">
      <c r="A296" s="47" t="str">
        <f t="shared" si="27"/>
        <v>CLEBISON (TP-728)46065</v>
      </c>
      <c r="B296" s="102">
        <v>46065</v>
      </c>
      <c r="C296" s="135">
        <f>IF(BS_CONTROLE[[#This Row],[DATA]]="","",WEEKNUM(BS_CONTROLE[[#This Row],[DATA]]))</f>
        <v>7</v>
      </c>
      <c r="D296" s="104" t="s">
        <v>813</v>
      </c>
      <c r="E296" s="157">
        <v>290</v>
      </c>
      <c r="F296" s="126" t="s">
        <v>696</v>
      </c>
      <c r="G296" s="142" t="str">
        <f>IF(D296="","*",VLOOKUP(F296,BS_ATIVIDADE[],3,FALSE))</f>
        <v>SOLDA</v>
      </c>
      <c r="H296" s="106" t="s">
        <v>679</v>
      </c>
      <c r="I296" s="106" t="s">
        <v>679</v>
      </c>
      <c r="J296" s="105">
        <v>55</v>
      </c>
      <c r="K296" s="105">
        <v>127.41500000000001</v>
      </c>
      <c r="L296" s="105">
        <v>127.529</v>
      </c>
      <c r="M296" s="127" t="str" cm="1">
        <f t="array" ref="M2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96" s="127" t="str" cm="1">
        <f t="array" ref="N2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130ZYQ2</v>
      </c>
      <c r="O296" s="106">
        <v>0.45833333333333331</v>
      </c>
      <c r="P296" s="106">
        <v>8.3333333333333329E-2</v>
      </c>
      <c r="Q296" s="105">
        <v>1</v>
      </c>
      <c r="R296" s="10" t="str">
        <f>IFERROR(_xlfn.XLOOKUP(F296, BS_ATIVIDADE[ATIVIDADE],BS_ATIVIDADE[UNIDADE] ), "*")</f>
        <v>Nº DE SOLDA</v>
      </c>
      <c r="S296" s="128" t="str" cm="1">
        <f t="array" ref="S2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6" s="128" t="str" cm="1">
        <f t="array" ref="T2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6" s="11" t="str" cm="1">
        <f t="array" ref="U2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6" s="105" t="s">
        <v>908</v>
      </c>
      <c r="W296" s="151" t="s">
        <v>700</v>
      </c>
      <c r="X296" s="104" t="s">
        <v>421</v>
      </c>
      <c r="Y296" s="129" t="s">
        <v>424</v>
      </c>
      <c r="Z296" s="104"/>
      <c r="AA296" s="105" t="s">
        <v>679</v>
      </c>
      <c r="AB296" s="103"/>
      <c r="AC296" s="152"/>
      <c r="AD296" s="107"/>
      <c r="AE296" s="105"/>
      <c r="AF296" s="105"/>
      <c r="AG296" s="105"/>
      <c r="AH296" s="15"/>
      <c r="AI296" s="126" t="str">
        <f>IF(BS_CONTROLE[[#This Row],[Atividade]]=0, "-", BS_CONTROLE[[#This Row],[Atividade]])</f>
        <v>PDM - SOLDA</v>
      </c>
      <c r="AJ296" s="9" t="str">
        <f>IF(BS_CONTROLE[[#This Row],[Atividade]]=0, "-", BS_CONTROLE[[#This Row],[Atividade]])</f>
        <v>PDM - SOLDA</v>
      </c>
      <c r="AK296" s="31" t="str">
        <f>BS_CONTROLE[[#This Row],[Local - Partida]]</f>
        <v>-</v>
      </c>
      <c r="AL296" s="31" t="str">
        <f>BS_CONTROLE[[#This Row],[Local - Encerramento]]</f>
        <v>-</v>
      </c>
      <c r="AM296" s="105" t="str">
        <f>IF(BS_CONTROLE[[#This Row],[Entre - Estações]]=0, "-", BS_CONTROLE[[#This Row],[Entre - Estações]])</f>
        <v>ZWI-ZEM</v>
      </c>
      <c r="AN296" s="105" t="str">
        <f>IF(BS_CONTROLE[[#This Row],[SB]]=0, "-", BS_CONTROLE[[#This Row],[SB]])</f>
        <v>130ZYQ2</v>
      </c>
      <c r="AO296" s="105">
        <f>IF(BS_CONTROLE[[#This Row],[SUB]]=0, "-", BS_CONTROLE[[#This Row],[SUB]])</f>
        <v>55</v>
      </c>
      <c r="AP296" s="105">
        <f>BS_CONTROLE[[#This Row],[KM - Inicio]]</f>
        <v>127.41500000000001</v>
      </c>
      <c r="AQ296" s="105">
        <f>BS_CONTROLE[[#This Row],[KM - Inicio]]</f>
        <v>127.41500000000001</v>
      </c>
      <c r="AR296" s="108">
        <v>0.53680555555555554</v>
      </c>
      <c r="AS296" s="108">
        <v>0.59930555555555554</v>
      </c>
      <c r="AT296" s="108">
        <v>0.66180555555555554</v>
      </c>
      <c r="AU296" s="136"/>
      <c r="AV296" s="136"/>
      <c r="AW296" s="14"/>
      <c r="AX296" s="14"/>
      <c r="AY296" s="162">
        <f t="shared" si="26"/>
        <v>6.25E-2</v>
      </c>
      <c r="AZ296" s="153"/>
      <c r="BA296" s="109">
        <v>0</v>
      </c>
      <c r="BB296" s="10" t="str">
        <f>IFERROR(_xlfn.XLOOKUP(AI296, BS_ATIVIDADE[ATIVIDADE],BS_ATIVIDADE[UNIDADE] ), "*")</f>
        <v>Nº DE SOLDA</v>
      </c>
      <c r="BC296" s="13" t="str" cm="1">
        <f t="array" ref="BC2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6" s="13" t="str" cm="1">
        <f t="array" ref="BD2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6" s="11" t="str" cm="1">
        <f t="array" ref="BE2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6" s="150"/>
      <c r="BG296" s="16"/>
      <c r="BH296" s="17">
        <v>0</v>
      </c>
      <c r="BI296" s="17"/>
      <c r="BJ296" s="17" t="s">
        <v>736</v>
      </c>
      <c r="BK296" s="18" t="s">
        <v>1147</v>
      </c>
      <c r="BL296" s="16"/>
      <c r="BM296" s="130" t="s">
        <v>440</v>
      </c>
      <c r="BN296" s="130" t="s">
        <v>469</v>
      </c>
      <c r="BO296" s="130" t="s">
        <v>547</v>
      </c>
      <c r="BP296" s="18" t="s">
        <v>1147</v>
      </c>
      <c r="BQ296" s="12" t="str">
        <f t="shared" si="28"/>
        <v>Produção e Intervalo</v>
      </c>
      <c r="BR296" s="19">
        <f t="shared" si="29"/>
        <v>0.75</v>
      </c>
      <c r="BS296" s="19">
        <f t="shared" si="30"/>
        <v>0</v>
      </c>
      <c r="BT296" s="188" t="str">
        <f t="shared" si="31"/>
        <v>CCOCirculaçãoIntervaloOportunidade</v>
      </c>
    </row>
    <row r="297" spans="1:72" hidden="1">
      <c r="A297" s="47" t="str">
        <f t="shared" si="27"/>
        <v>ISMAEL(TP-726)46065</v>
      </c>
      <c r="B297" s="102">
        <v>46065</v>
      </c>
      <c r="C297" s="135">
        <f>IF(BS_CONTROLE[[#This Row],[DATA]]="","",WEEKNUM(BS_CONTROLE[[#This Row],[DATA]]))</f>
        <v>7</v>
      </c>
      <c r="D297" s="104" t="s">
        <v>755</v>
      </c>
      <c r="E297" s="157">
        <v>291</v>
      </c>
      <c r="F297" s="126" t="s">
        <v>696</v>
      </c>
      <c r="G297" s="142" t="str">
        <f>IF(D297="","*",VLOOKUP(F297,BS_ATIVIDADE[],3,FALSE))</f>
        <v>SOLDA</v>
      </c>
      <c r="H297" s="106" t="s">
        <v>679</v>
      </c>
      <c r="I297" s="106" t="s">
        <v>679</v>
      </c>
      <c r="J297" s="105">
        <v>55</v>
      </c>
      <c r="K297" s="105">
        <v>127.41500000000001</v>
      </c>
      <c r="L297" s="105">
        <v>127.529</v>
      </c>
      <c r="M297" s="127" t="str" cm="1">
        <f t="array" ref="M2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297" s="127" t="str" cm="1">
        <f t="array" ref="N2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130ZYQ2</v>
      </c>
      <c r="O297" s="106">
        <v>0.45833333333333331</v>
      </c>
      <c r="P297" s="106">
        <v>8.3333333333333329E-2</v>
      </c>
      <c r="Q297" s="105">
        <v>1</v>
      </c>
      <c r="R297" s="10" t="str">
        <f>IFERROR(_xlfn.XLOOKUP(F297, BS_ATIVIDADE[ATIVIDADE],BS_ATIVIDADE[UNIDADE] ), "*")</f>
        <v>Nº DE SOLDA</v>
      </c>
      <c r="S297" s="128" t="str" cm="1">
        <f t="array" ref="S2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7" s="128" t="str" cm="1">
        <f t="array" ref="T2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7" s="11" t="str" cm="1">
        <f t="array" ref="U2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297" s="105" t="s">
        <v>908</v>
      </c>
      <c r="W297" s="151" t="s">
        <v>700</v>
      </c>
      <c r="X297" s="104" t="s">
        <v>421</v>
      </c>
      <c r="Y297" s="129" t="s">
        <v>424</v>
      </c>
      <c r="Z297" s="104"/>
      <c r="AA297" s="105" t="s">
        <v>679</v>
      </c>
      <c r="AB297" s="103"/>
      <c r="AC297" s="152"/>
      <c r="AD297" s="107"/>
      <c r="AE297" s="105"/>
      <c r="AF297" s="105"/>
      <c r="AG297" s="105"/>
      <c r="AH297" s="15"/>
      <c r="AI297" s="126" t="str">
        <f>IF(BS_CONTROLE[[#This Row],[Atividade]]=0, "-", BS_CONTROLE[[#This Row],[Atividade]])</f>
        <v>PDM - SOLDA</v>
      </c>
      <c r="AJ297" s="9" t="str">
        <f>IF(BS_CONTROLE[[#This Row],[Atividade]]=0, "-", BS_CONTROLE[[#This Row],[Atividade]])</f>
        <v>PDM - SOLDA</v>
      </c>
      <c r="AK297" s="31" t="str">
        <f>BS_CONTROLE[[#This Row],[Local - Partida]]</f>
        <v>-</v>
      </c>
      <c r="AL297" s="31" t="str">
        <f>BS_CONTROLE[[#This Row],[Local - Encerramento]]</f>
        <v>-</v>
      </c>
      <c r="AM297" s="105" t="str">
        <f>IF(BS_CONTROLE[[#This Row],[Entre - Estações]]=0, "-", BS_CONTROLE[[#This Row],[Entre - Estações]])</f>
        <v>ZWI-ZEM</v>
      </c>
      <c r="AN297" s="105" t="str">
        <f>IF(BS_CONTROLE[[#This Row],[SB]]=0, "-", BS_CONTROLE[[#This Row],[SB]])</f>
        <v>130ZYQ2</v>
      </c>
      <c r="AO297" s="105">
        <f>IF(BS_CONTROLE[[#This Row],[SUB]]=0, "-", BS_CONTROLE[[#This Row],[SUB]])</f>
        <v>55</v>
      </c>
      <c r="AP297" s="105">
        <f>BS_CONTROLE[[#This Row],[KM - Inicio]]</f>
        <v>127.41500000000001</v>
      </c>
      <c r="AQ297" s="105">
        <f>BS_CONTROLE[[#This Row],[KM - Inicio]]</f>
        <v>127.41500000000001</v>
      </c>
      <c r="AR297" s="108">
        <v>0.53680555555555554</v>
      </c>
      <c r="AS297" s="108">
        <v>0.59930555555555554</v>
      </c>
      <c r="AT297" s="108">
        <v>0.66180555555555554</v>
      </c>
      <c r="AU297" s="136"/>
      <c r="AV297" s="136"/>
      <c r="AW297" s="14"/>
      <c r="AX297" s="14"/>
      <c r="AY297" s="162">
        <f t="shared" si="26"/>
        <v>6.25E-2</v>
      </c>
      <c r="AZ297" s="153"/>
      <c r="BA297" s="109">
        <v>0</v>
      </c>
      <c r="BB297" s="10" t="str">
        <f>IFERROR(_xlfn.XLOOKUP(AI297, BS_ATIVIDADE[ATIVIDADE],BS_ATIVIDADE[UNIDADE] ), "*")</f>
        <v>Nº DE SOLDA</v>
      </c>
      <c r="BC297" s="13" t="str" cm="1">
        <f t="array" ref="BC2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7" s="13" t="str" cm="1">
        <f t="array" ref="BD2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7" s="11" t="str" cm="1">
        <f t="array" ref="BE2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297" s="150"/>
      <c r="BG297" s="16"/>
      <c r="BH297" s="17">
        <v>0</v>
      </c>
      <c r="BI297" s="17"/>
      <c r="BJ297" s="17" t="s">
        <v>736</v>
      </c>
      <c r="BK297" s="18" t="s">
        <v>1147</v>
      </c>
      <c r="BL297" s="16"/>
      <c r="BM297" s="130" t="s">
        <v>440</v>
      </c>
      <c r="BN297" s="130" t="s">
        <v>469</v>
      </c>
      <c r="BO297" s="130" t="s">
        <v>547</v>
      </c>
      <c r="BP297" s="18" t="s">
        <v>1147</v>
      </c>
      <c r="BQ297" s="12" t="str">
        <f t="shared" si="28"/>
        <v>Produção e Intervalo</v>
      </c>
      <c r="BR297" s="19">
        <f t="shared" si="29"/>
        <v>0.75</v>
      </c>
      <c r="BS297" s="19">
        <f t="shared" si="30"/>
        <v>0</v>
      </c>
      <c r="BT297" s="188" t="str">
        <f t="shared" si="31"/>
        <v>CCOCirculaçãoIntervaloOportunidade</v>
      </c>
    </row>
    <row r="298" spans="1:72" hidden="1">
      <c r="A298" s="47" t="str">
        <f t="shared" si="27"/>
        <v>W6046065</v>
      </c>
      <c r="B298" s="102">
        <v>46065</v>
      </c>
      <c r="C298" s="135">
        <f>IF(BS_CONTROLE[[#This Row],[DATA]]="","",WEEKNUM(BS_CONTROLE[[#This Row],[DATA]]))</f>
        <v>7</v>
      </c>
      <c r="D298" s="104" t="s">
        <v>760</v>
      </c>
      <c r="E298" s="157">
        <v>230</v>
      </c>
      <c r="F298" s="126" t="s">
        <v>713</v>
      </c>
      <c r="G298" s="142" t="str">
        <f>IF(D298="","*",VLOOKUP(F298,BS_ATIVIDADE[],3,FALSE))</f>
        <v>DORMENTE - DESCARGA</v>
      </c>
      <c r="H298" s="106" t="s">
        <v>212</v>
      </c>
      <c r="I298" s="106" t="s">
        <v>201</v>
      </c>
      <c r="J298" s="105">
        <v>48</v>
      </c>
      <c r="K298" s="105">
        <v>118</v>
      </c>
      <c r="L298" s="105">
        <v>113.3</v>
      </c>
      <c r="M298" s="127" t="str" cm="1">
        <f t="array" ref="M2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ZLU-ZWI</v>
      </c>
      <c r="N298" s="127" t="str" cm="1">
        <f t="array" ref="N2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ZWI1131</v>
      </c>
      <c r="O298" s="106">
        <v>0.35416666666666669</v>
      </c>
      <c r="P298" s="106">
        <v>5.5555555555555552E-2</v>
      </c>
      <c r="Q298" s="105">
        <v>45</v>
      </c>
      <c r="R298" s="10" t="str">
        <f>IFERROR(_xlfn.XLOOKUP(F298, BS_ATIVIDADE[ATIVIDADE],BS_ATIVIDADE[UNIDADE] ), "*")</f>
        <v>Nº DE DORMENTES</v>
      </c>
      <c r="S298" s="128" t="str" cm="1">
        <f t="array" ref="S2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298" s="128" t="str" cm="1">
        <f t="array" ref="T2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298" s="11" t="str" cm="1">
        <f t="array" ref="U2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298" s="105" t="s">
        <v>908</v>
      </c>
      <c r="W298" s="151" t="s">
        <v>1077</v>
      </c>
      <c r="X298" s="104" t="s">
        <v>421</v>
      </c>
      <c r="Y298" s="129"/>
      <c r="Z298" s="104"/>
      <c r="AA298" s="105"/>
      <c r="AB298" s="103"/>
      <c r="AC298" s="152"/>
      <c r="AD298" s="107"/>
      <c r="AE298" s="105"/>
      <c r="AF298" s="105"/>
      <c r="AG298" s="105"/>
      <c r="AH298" s="15"/>
      <c r="AI298" s="126" t="str">
        <f>IF(BS_CONTROLE[[#This Row],[Atividade]]=0, "-", BS_CONTROLE[[#This Row],[Atividade]])</f>
        <v>PDM - DESCARGA - DORMENTE</v>
      </c>
      <c r="AJ298" s="9" t="str">
        <f>IF(BS_CONTROLE[[#This Row],[Atividade]]=0, "-", BS_CONTROLE[[#This Row],[Atividade]])</f>
        <v>PDM - DESCARGA - DORMENTE</v>
      </c>
      <c r="AK298" s="31" t="str">
        <f>BS_CONTROLE[[#This Row],[Local - Partida]]</f>
        <v>ZEM1302</v>
      </c>
      <c r="AL298" s="31" t="str">
        <f>BS_CONTROLE[[#This Row],[Local - Encerramento]]</f>
        <v>102ZKW2</v>
      </c>
      <c r="AM298" s="105" t="str">
        <f>IF(BS_CONTROLE[[#This Row],[Entre - Estações]]=0, "-", BS_CONTROLE[[#This Row],[Entre - Estações]])</f>
        <v>ZLU-ZWI</v>
      </c>
      <c r="AN298" s="105" t="str">
        <f>IF(BS_CONTROLE[[#This Row],[SB]]=0, "-", BS_CONTROLE[[#This Row],[SB]])</f>
        <v>ZWI1131</v>
      </c>
      <c r="AO298" s="105">
        <f>IF(BS_CONTROLE[[#This Row],[SUB]]=0, "-", BS_CONTROLE[[#This Row],[SUB]])</f>
        <v>48</v>
      </c>
      <c r="AP298" s="105">
        <f>BS_CONTROLE[[#This Row],[KM - Inicio]]</f>
        <v>118</v>
      </c>
      <c r="AQ298" s="105">
        <f>BS_CONTROLE[[#This Row],[KM - Inicio]]</f>
        <v>118</v>
      </c>
      <c r="AR298" s="108">
        <v>0.31041666666666667</v>
      </c>
      <c r="AS298" s="108">
        <v>0.54027777777777775</v>
      </c>
      <c r="AT298" s="108">
        <v>0.59583333333333333</v>
      </c>
      <c r="AU298" s="136"/>
      <c r="AV298" s="136"/>
      <c r="AW298" s="14"/>
      <c r="AX298" s="14"/>
      <c r="AY298" s="162">
        <f t="shared" si="26"/>
        <v>5.555555555555558E-2</v>
      </c>
      <c r="AZ298" s="153"/>
      <c r="BA298" s="109">
        <v>45</v>
      </c>
      <c r="BB298" s="10" t="str">
        <f>IFERROR(_xlfn.XLOOKUP(AI298, BS_ATIVIDADE[ATIVIDADE],BS_ATIVIDADE[UNIDADE] ), "*")</f>
        <v>Nº DE DORMENTES</v>
      </c>
      <c r="BC298" s="13" t="str" cm="1">
        <f t="array" ref="BC2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298" s="13" t="str" cm="1">
        <f t="array" ref="BD2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298" s="11" t="str" cm="1">
        <f t="array" ref="BE2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298" s="150"/>
      <c r="BG298" s="16"/>
      <c r="BH298" s="17">
        <v>2</v>
      </c>
      <c r="BI298" s="17"/>
      <c r="BJ298" s="17" t="s">
        <v>1148</v>
      </c>
      <c r="BK298" s="18" t="s">
        <v>1149</v>
      </c>
      <c r="BL298" s="16"/>
      <c r="BM298" s="130" t="s">
        <v>445</v>
      </c>
      <c r="BN298" s="130" t="s">
        <v>445</v>
      </c>
      <c r="BO298" s="130" t="s">
        <v>445</v>
      </c>
      <c r="BP298" s="18" t="s">
        <v>679</v>
      </c>
      <c r="BQ298" s="12" t="str">
        <f t="shared" si="28"/>
        <v>Aderente</v>
      </c>
      <c r="BR298" s="19">
        <f t="shared" si="29"/>
        <v>1.0000000000000004</v>
      </c>
      <c r="BS298" s="19">
        <f t="shared" si="30"/>
        <v>1</v>
      </c>
      <c r="BT298" s="188" t="str">
        <f t="shared" si="31"/>
        <v>OKOK</v>
      </c>
    </row>
    <row r="299" spans="1:72" hidden="1">
      <c r="A299" s="47" t="str">
        <f t="shared" si="27"/>
        <v/>
      </c>
      <c r="B299" s="102"/>
      <c r="C299" s="135" t="str">
        <f>IF(BS_CONTROLE[[#This Row],[DATA]]="","",WEEKNUM(BS_CONTROLE[[#This Row],[DATA]]))</f>
        <v/>
      </c>
      <c r="D299" s="104"/>
      <c r="E299" s="157"/>
      <c r="F299" s="126"/>
      <c r="G299" s="142" t="str">
        <f>IF(D299="","*",VLOOKUP(F299,BS_ATIVIDADE[],3,FALSE))</f>
        <v>*</v>
      </c>
      <c r="H299" s="106"/>
      <c r="I299" s="106"/>
      <c r="J299" s="105"/>
      <c r="K299" s="105"/>
      <c r="L299" s="105"/>
      <c r="M299" s="127" t="str" cm="1">
        <f t="array" ref="M2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9" s="127" t="str" cm="1">
        <f t="array" ref="N2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9" s="106"/>
      <c r="P299" s="106"/>
      <c r="Q299" s="105"/>
      <c r="R299" s="10" t="str">
        <f>IFERROR(_xlfn.XLOOKUP(F299, BS_ATIVIDADE[ATIVIDADE],BS_ATIVIDADE[UNIDADE] ), "*")</f>
        <v>*</v>
      </c>
      <c r="S299" s="128" t="str" cm="1">
        <f t="array" ref="S2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9" s="128" t="str" cm="1">
        <f t="array" ref="T2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9" s="11" t="str" cm="1">
        <f t="array" ref="U2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299" s="105"/>
      <c r="W299" s="151"/>
      <c r="X299" s="104"/>
      <c r="Y299" s="129"/>
      <c r="Z299" s="104"/>
      <c r="AA299" s="105"/>
      <c r="AB299" s="103"/>
      <c r="AC299" s="152"/>
      <c r="AD299" s="107"/>
      <c r="AE299" s="105"/>
      <c r="AF299" s="105"/>
      <c r="AG299" s="105"/>
      <c r="AH299" s="15"/>
      <c r="AI299" s="126" t="str">
        <f>IF(BS_CONTROLE[[#This Row],[Atividade]]=0, "-", BS_CONTROLE[[#This Row],[Atividade]])</f>
        <v>-</v>
      </c>
      <c r="AJ299" s="9" t="str">
        <f>IF(BS_CONTROLE[[#This Row],[Atividade]]=0, "-", BS_CONTROLE[[#This Row],[Atividade]])</f>
        <v>-</v>
      </c>
      <c r="AK299" s="31">
        <f>BS_CONTROLE[[#This Row],[Local - Partida]]</f>
        <v>0</v>
      </c>
      <c r="AL299" s="31">
        <f>BS_CONTROLE[[#This Row],[Local - Encerramento]]</f>
        <v>0</v>
      </c>
      <c r="AM299" s="105" t="str">
        <f>IF(BS_CONTROLE[[#This Row],[Entre - Estações]]=0, "-", BS_CONTROLE[[#This Row],[Entre - Estações]])</f>
        <v>-</v>
      </c>
      <c r="AN299" s="105" t="str">
        <f>IF(BS_CONTROLE[[#This Row],[SB]]=0, "-", BS_CONTROLE[[#This Row],[SB]])</f>
        <v>-</v>
      </c>
      <c r="AO299" s="105" t="str">
        <f>IF(BS_CONTROLE[[#This Row],[SUB]]=0, "-", BS_CONTROLE[[#This Row],[SUB]])</f>
        <v>-</v>
      </c>
      <c r="AP299" s="105">
        <f>BS_CONTROLE[[#This Row],[KM - Inicio]]</f>
        <v>0</v>
      </c>
      <c r="AQ299" s="105">
        <f>BS_CONTROLE[[#This Row],[KM - Inicio]]</f>
        <v>0</v>
      </c>
      <c r="AR299" s="108"/>
      <c r="AS299" s="108"/>
      <c r="AT299" s="108"/>
      <c r="AU299" s="136"/>
      <c r="AV299" s="136"/>
      <c r="AW299" s="14"/>
      <c r="AX299" s="14"/>
      <c r="AY299" s="162" t="str">
        <f t="shared" si="26"/>
        <v>*</v>
      </c>
      <c r="AZ299" s="153"/>
      <c r="BA299" s="109"/>
      <c r="BB299" s="10" t="str">
        <f>IFERROR(_xlfn.XLOOKUP(AI299, BS_ATIVIDADE[ATIVIDADE],BS_ATIVIDADE[UNIDADE] ), "*")</f>
        <v>*</v>
      </c>
      <c r="BC299" s="13" t="str" cm="1">
        <f t="array" ref="BC2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299" s="13" t="str" cm="1">
        <f t="array" ref="BD2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299" s="11" t="str" cm="1">
        <f t="array" ref="BE2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299" s="150"/>
      <c r="BG299" s="16"/>
      <c r="BH299" s="17"/>
      <c r="BI299" s="17"/>
      <c r="BJ299" s="17"/>
      <c r="BK299" s="18"/>
      <c r="BL299" s="16"/>
      <c r="BM299" s="130"/>
      <c r="BN299" s="130"/>
      <c r="BO299" s="130"/>
      <c r="BP299" s="18"/>
      <c r="BQ299" s="12" t="str">
        <f t="shared" si="28"/>
        <v>Aderente</v>
      </c>
      <c r="BR299" s="19" t="str">
        <f t="shared" si="29"/>
        <v>*</v>
      </c>
      <c r="BS299" s="19" t="str">
        <f t="shared" si="30"/>
        <v>*</v>
      </c>
      <c r="BT299" s="188" t="str">
        <f t="shared" si="31"/>
        <v/>
      </c>
    </row>
    <row r="300" spans="1:72" hidden="1">
      <c r="A300" s="47" t="str">
        <f t="shared" si="27"/>
        <v>CAIQUE (TMA-677)46065</v>
      </c>
      <c r="B300" s="102">
        <v>46065</v>
      </c>
      <c r="C300" s="135">
        <f>IF(BS_CONTROLE[[#This Row],[DATA]]="","",WEEKNUM(BS_CONTROLE[[#This Row],[DATA]]))</f>
        <v>7</v>
      </c>
      <c r="D300" s="104" t="s">
        <v>779</v>
      </c>
      <c r="E300" s="157">
        <v>268</v>
      </c>
      <c r="F300" s="126" t="s">
        <v>758</v>
      </c>
      <c r="G300" s="142" t="str">
        <f>IF(D300="","*",VLOOKUP(F300,BS_ATIVIDADE[],3,FALSE))</f>
        <v>MODERNIZAÇÃO</v>
      </c>
      <c r="H300" s="106" t="s">
        <v>679</v>
      </c>
      <c r="I300" s="106" t="s">
        <v>679</v>
      </c>
      <c r="J300" s="105">
        <v>48</v>
      </c>
      <c r="K300" s="105">
        <v>121.31100000000001</v>
      </c>
      <c r="L300" s="105" t="s">
        <v>679</v>
      </c>
      <c r="M300" s="127" t="str" cm="1">
        <f t="array" ref="M3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00" s="127" cm="1">
        <f t="array" ref="N3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1231211</v>
      </c>
      <c r="O300" s="106">
        <v>0.35416666666666669</v>
      </c>
      <c r="P300" s="106">
        <v>6.9444444444444448E-2</v>
      </c>
      <c r="Q300" s="105">
        <v>1</v>
      </c>
      <c r="R300" s="10" t="str">
        <f>IFERROR(_xlfn.XLOOKUP(F300, BS_ATIVIDADE[ATIVIDADE],BS_ATIVIDADE[UNIDADE] ), "*")</f>
        <v>Nº DE SOLDA</v>
      </c>
      <c r="S300" s="128" t="str" cm="1">
        <f t="array" ref="S3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0" s="128" t="str" cm="1">
        <f t="array" ref="T3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00" s="11" t="str" cm="1">
        <f t="array" ref="U3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00" s="105" t="s">
        <v>768</v>
      </c>
      <c r="W300" s="151" t="s">
        <v>700</v>
      </c>
      <c r="X300" s="104" t="s">
        <v>421</v>
      </c>
      <c r="Y300" s="129" t="s">
        <v>424</v>
      </c>
      <c r="Z300" s="104"/>
      <c r="AA300" s="105" t="s">
        <v>679</v>
      </c>
      <c r="AB300" s="103"/>
      <c r="AC300" s="152"/>
      <c r="AD300" s="107"/>
      <c r="AE300" s="105"/>
      <c r="AF300" s="105"/>
      <c r="AG300" s="105"/>
      <c r="AH300" s="15"/>
      <c r="AI300" s="126" t="str">
        <f>IF(BS_CONTROLE[[#This Row],[Atividade]]=0, "-", BS_CONTROLE[[#This Row],[Atividade]])</f>
        <v>MODERNIZAÇÃO - SOLDA</v>
      </c>
      <c r="AJ300" s="9" t="str">
        <f>IF(BS_CONTROLE[[#This Row],[Atividade]]=0, "-", BS_CONTROLE[[#This Row],[Atividade]])</f>
        <v>MODERNIZAÇÃO - SOLDA</v>
      </c>
      <c r="AK300" s="31" t="str">
        <f>BS_CONTROLE[[#This Row],[Local - Partida]]</f>
        <v>-</v>
      </c>
      <c r="AL300" s="31" t="str">
        <f>BS_CONTROLE[[#This Row],[Local - Encerramento]]</f>
        <v>-</v>
      </c>
      <c r="AM300" s="105" t="str">
        <f>IF(BS_CONTROLE[[#This Row],[Entre - Estações]]=0, "-", BS_CONTROLE[[#This Row],[Entre - Estações]])</f>
        <v>ZWI-ZEM</v>
      </c>
      <c r="AN300" s="105">
        <f>IF(BS_CONTROLE[[#This Row],[SB]]=0, "-", BS_CONTROLE[[#This Row],[SB]])</f>
        <v>1231211</v>
      </c>
      <c r="AO300" s="105">
        <f>IF(BS_CONTROLE[[#This Row],[SUB]]=0, "-", BS_CONTROLE[[#This Row],[SUB]])</f>
        <v>48</v>
      </c>
      <c r="AP300" s="105">
        <f>BS_CONTROLE[[#This Row],[KM - Inicio]]</f>
        <v>121.31100000000001</v>
      </c>
      <c r="AQ300" s="105">
        <f>BS_CONTROLE[[#This Row],[KM - Inicio]]</f>
        <v>121.31100000000001</v>
      </c>
      <c r="AR300" s="108">
        <v>0</v>
      </c>
      <c r="AS300" s="108">
        <v>0</v>
      </c>
      <c r="AT300" s="108">
        <v>0</v>
      </c>
      <c r="AU300" s="136"/>
      <c r="AV300" s="136"/>
      <c r="AW300" s="14"/>
      <c r="AX300" s="14"/>
      <c r="AY300" s="162">
        <f t="shared" si="26"/>
        <v>0</v>
      </c>
      <c r="AZ300" s="153"/>
      <c r="BA300" s="109">
        <v>0</v>
      </c>
      <c r="BB300" s="10" t="str">
        <f>IFERROR(_xlfn.XLOOKUP(AI300, BS_ATIVIDADE[ATIVIDADE],BS_ATIVIDADE[UNIDADE] ), "*")</f>
        <v>Nº DE SOLDA</v>
      </c>
      <c r="BC300" s="13" t="str" cm="1">
        <f t="array" ref="BC3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0" s="13" t="str" cm="1">
        <f t="array" ref="BD3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00" s="11" t="str" cm="1">
        <f t="array" ref="BE3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00" s="150"/>
      <c r="BG300" s="16"/>
      <c r="BH300" s="17">
        <v>0</v>
      </c>
      <c r="BI300" s="17"/>
      <c r="BJ300" s="17" t="s">
        <v>1150</v>
      </c>
      <c r="BK300" s="18" t="s">
        <v>1150</v>
      </c>
      <c r="BL300" s="16"/>
      <c r="BM300" s="130" t="s">
        <v>447</v>
      </c>
      <c r="BN300" s="130" t="s">
        <v>471</v>
      </c>
      <c r="BO300" s="130" t="s">
        <v>471</v>
      </c>
      <c r="BP300" s="18" t="s">
        <v>1150</v>
      </c>
      <c r="BQ300" s="12" t="str">
        <f t="shared" si="28"/>
        <v>Produção e Intervalo</v>
      </c>
      <c r="BR300" s="19">
        <f t="shared" si="29"/>
        <v>0</v>
      </c>
      <c r="BS300" s="19">
        <f t="shared" si="30"/>
        <v>0</v>
      </c>
      <c r="BT300" s="188" t="str">
        <f t="shared" si="31"/>
        <v>CondiçõesClimáticaChuva</v>
      </c>
    </row>
    <row r="301" spans="1:72" hidden="1">
      <c r="A301" s="47" t="str">
        <f t="shared" si="27"/>
        <v>ADENISON (TP-810)46065</v>
      </c>
      <c r="B301" s="102">
        <v>46065</v>
      </c>
      <c r="C301" s="135">
        <f>IF(BS_CONTROLE[[#This Row],[DATA]]="","",WEEKNUM(BS_CONTROLE[[#This Row],[DATA]]))</f>
        <v>7</v>
      </c>
      <c r="D301" s="104" t="s">
        <v>1122</v>
      </c>
      <c r="E301" s="157">
        <v>269</v>
      </c>
      <c r="F301" s="126" t="s">
        <v>758</v>
      </c>
      <c r="G301" s="142" t="str">
        <f>IF(D301="","*",VLOOKUP(F301,BS_ATIVIDADE[],3,FALSE))</f>
        <v>MODERNIZAÇÃO</v>
      </c>
      <c r="H301" s="106" t="s">
        <v>679</v>
      </c>
      <c r="I301" s="106" t="s">
        <v>679</v>
      </c>
      <c r="J301" s="105">
        <v>48</v>
      </c>
      <c r="K301" s="105">
        <v>123.929</v>
      </c>
      <c r="L301" s="105" t="s">
        <v>679</v>
      </c>
      <c r="M301" s="127" t="str" cm="1">
        <f t="array" ref="M3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01" s="127" cm="1">
        <f t="array" ref="N3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301" s="106">
        <v>0.35416666666666669</v>
      </c>
      <c r="P301" s="106">
        <v>6.9444444444444448E-2</v>
      </c>
      <c r="Q301" s="105">
        <v>1</v>
      </c>
      <c r="R301" s="10" t="str">
        <f>IFERROR(_xlfn.XLOOKUP(F301, BS_ATIVIDADE[ATIVIDADE],BS_ATIVIDADE[UNIDADE] ), "*")</f>
        <v>Nº DE SOLDA</v>
      </c>
      <c r="S301" s="128" t="str" cm="1">
        <f t="array" ref="S3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1" s="128" t="str" cm="1">
        <f t="array" ref="T3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01" s="11" t="str" cm="1">
        <f t="array" ref="U3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01" s="105" t="s">
        <v>768</v>
      </c>
      <c r="W301" s="151" t="s">
        <v>700</v>
      </c>
      <c r="X301" s="104" t="s">
        <v>421</v>
      </c>
      <c r="Y301" s="129" t="s">
        <v>424</v>
      </c>
      <c r="Z301" s="104"/>
      <c r="AA301" s="105" t="s">
        <v>679</v>
      </c>
      <c r="AB301" s="103"/>
      <c r="AC301" s="152"/>
      <c r="AD301" s="107"/>
      <c r="AE301" s="105"/>
      <c r="AF301" s="105"/>
      <c r="AG301" s="105"/>
      <c r="AH301" s="15"/>
      <c r="AI301" s="126" t="str">
        <f>IF(BS_CONTROLE[[#This Row],[Atividade]]=0, "-", BS_CONTROLE[[#This Row],[Atividade]])</f>
        <v>MODERNIZAÇÃO - SOLDA</v>
      </c>
      <c r="AJ301" s="9" t="str">
        <f>IF(BS_CONTROLE[[#This Row],[Atividade]]=0, "-", BS_CONTROLE[[#This Row],[Atividade]])</f>
        <v>MODERNIZAÇÃO - SOLDA</v>
      </c>
      <c r="AK301" s="31" t="str">
        <f>BS_CONTROLE[[#This Row],[Local - Partida]]</f>
        <v>-</v>
      </c>
      <c r="AL301" s="31" t="str">
        <f>BS_CONTROLE[[#This Row],[Local - Encerramento]]</f>
        <v>-</v>
      </c>
      <c r="AM301" s="105" t="str">
        <f>IF(BS_CONTROLE[[#This Row],[Entre - Estações]]=0, "-", BS_CONTROLE[[#This Row],[Entre - Estações]])</f>
        <v>ZWI-ZEM</v>
      </c>
      <c r="AN301" s="105">
        <f>IF(BS_CONTROLE[[#This Row],[SB]]=0, "-", BS_CONTROLE[[#This Row],[SB]])</f>
        <v>1241231</v>
      </c>
      <c r="AO301" s="105">
        <f>IF(BS_CONTROLE[[#This Row],[SUB]]=0, "-", BS_CONTROLE[[#This Row],[SUB]])</f>
        <v>48</v>
      </c>
      <c r="AP301" s="105">
        <f>BS_CONTROLE[[#This Row],[KM - Inicio]]</f>
        <v>123.929</v>
      </c>
      <c r="AQ301" s="105">
        <f>BS_CONTROLE[[#This Row],[KM - Inicio]]</f>
        <v>123.929</v>
      </c>
      <c r="AR301" s="108">
        <v>0</v>
      </c>
      <c r="AS301" s="108">
        <v>0</v>
      </c>
      <c r="AT301" s="108">
        <v>0</v>
      </c>
      <c r="AU301" s="136"/>
      <c r="AV301" s="136"/>
      <c r="AW301" s="14"/>
      <c r="AX301" s="14"/>
      <c r="AY301" s="162">
        <f t="shared" si="26"/>
        <v>0</v>
      </c>
      <c r="AZ301" s="153"/>
      <c r="BA301" s="109">
        <v>0</v>
      </c>
      <c r="BB301" s="10" t="str">
        <f>IFERROR(_xlfn.XLOOKUP(AI301, BS_ATIVIDADE[ATIVIDADE],BS_ATIVIDADE[UNIDADE] ), "*")</f>
        <v>Nº DE SOLDA</v>
      </c>
      <c r="BC301" s="13" t="str" cm="1">
        <f t="array" ref="BC3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1" s="13" t="str" cm="1">
        <f t="array" ref="BD3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01" s="11" t="str" cm="1">
        <f t="array" ref="BE3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01" s="150"/>
      <c r="BG301" s="16"/>
      <c r="BH301" s="17">
        <v>0</v>
      </c>
      <c r="BI301" s="17"/>
      <c r="BJ301" s="17" t="s">
        <v>1150</v>
      </c>
      <c r="BK301" s="18" t="s">
        <v>1150</v>
      </c>
      <c r="BL301" s="16"/>
      <c r="BM301" s="130" t="s">
        <v>447</v>
      </c>
      <c r="BN301" s="130" t="s">
        <v>471</v>
      </c>
      <c r="BO301" s="130" t="s">
        <v>471</v>
      </c>
      <c r="BP301" s="18" t="s">
        <v>1150</v>
      </c>
      <c r="BQ301" s="12" t="str">
        <f t="shared" si="28"/>
        <v>Produção e Intervalo</v>
      </c>
      <c r="BR301" s="19">
        <f t="shared" si="29"/>
        <v>0</v>
      </c>
      <c r="BS301" s="19">
        <f t="shared" si="30"/>
        <v>0</v>
      </c>
      <c r="BT301" s="188" t="str">
        <f t="shared" si="31"/>
        <v>CondiçõesClimáticaChuva</v>
      </c>
    </row>
    <row r="302" spans="1:72" hidden="1">
      <c r="A302" s="47" t="str">
        <f t="shared" si="27"/>
        <v>A8446065</v>
      </c>
      <c r="B302" s="102">
        <v>46065</v>
      </c>
      <c r="C302" s="135">
        <f>IF(BS_CONTROLE[[#This Row],[DATA]]="","",WEEKNUM(BS_CONTROLE[[#This Row],[DATA]]))</f>
        <v>7</v>
      </c>
      <c r="D302" s="104" t="s">
        <v>1036</v>
      </c>
      <c r="E302" s="157">
        <v>296</v>
      </c>
      <c r="F302" s="126" t="s">
        <v>1037</v>
      </c>
      <c r="G302" s="142" t="str">
        <f>IF(D302="","*",VLOOKUP(F302,BS_ATIVIDADE[],3,FALSE))</f>
        <v>DETECÇÃO</v>
      </c>
      <c r="H302" s="106" t="s">
        <v>1151</v>
      </c>
      <c r="I302" s="106" t="s">
        <v>1124</v>
      </c>
      <c r="J302" s="105">
        <v>53</v>
      </c>
      <c r="K302" s="105">
        <v>123</v>
      </c>
      <c r="L302" s="105"/>
      <c r="M302" s="127" t="s">
        <v>1152</v>
      </c>
      <c r="N302" s="127" t="s">
        <v>1153</v>
      </c>
      <c r="O302" s="106">
        <v>0.3125</v>
      </c>
      <c r="P302" s="106">
        <v>4.1666666666666664E-2</v>
      </c>
      <c r="Q302" s="105">
        <v>20</v>
      </c>
      <c r="R302" s="10" t="str">
        <f>IFERROR(_xlfn.XLOOKUP(F302, BS_ATIVIDADE[ATIVIDADE],BS_ATIVIDADE[UNIDADE] ), "*")</f>
        <v>KM</v>
      </c>
      <c r="S302" s="128" t="str" cm="1">
        <f t="array" ref="S3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2" s="128" t="str" cm="1">
        <f t="array" ref="T3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02" s="11" t="str" cm="1">
        <f t="array" ref="U3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02" s="105" t="s">
        <v>1041</v>
      </c>
      <c r="W302" s="151" t="s">
        <v>1042</v>
      </c>
      <c r="X302" s="104" t="s">
        <v>425</v>
      </c>
      <c r="Y302" s="129" t="s">
        <v>424</v>
      </c>
      <c r="Z302" s="104"/>
      <c r="AA302" s="105">
        <v>1</v>
      </c>
      <c r="AB302" s="103" t="s">
        <v>412</v>
      </c>
      <c r="AC302" s="152"/>
      <c r="AD302" s="107">
        <v>0.29166666666666669</v>
      </c>
      <c r="AE302" s="105">
        <v>6293</v>
      </c>
      <c r="AF302" s="105"/>
      <c r="AG302" s="105"/>
      <c r="AH302" s="15"/>
      <c r="AI302" s="126" t="str">
        <f>IF(BS_CONTROLE[[#This Row],[Atividade]]=0, "-", BS_CONTROLE[[#This Row],[Atividade]])</f>
        <v>DETECÇÃO - RONDA 7 DIAS</v>
      </c>
      <c r="AJ302" s="9" t="str">
        <f>IF(BS_CONTROLE[[#This Row],[Atividade]]=0, "-", BS_CONTROLE[[#This Row],[Atividade]])</f>
        <v>DETECÇÃO - RONDA 7 DIAS</v>
      </c>
      <c r="AK302" s="31" t="s">
        <v>1057</v>
      </c>
      <c r="AL302" s="31" t="s">
        <v>335</v>
      </c>
      <c r="AM302" s="105" t="s">
        <v>1152</v>
      </c>
      <c r="AN302" s="105" t="s">
        <v>1153</v>
      </c>
      <c r="AO302" s="105">
        <v>53</v>
      </c>
      <c r="AP302" s="105">
        <v>124</v>
      </c>
      <c r="AQ302" s="105">
        <v>104</v>
      </c>
      <c r="AR302" s="108">
        <v>0.30763888888888891</v>
      </c>
      <c r="AS302" s="108">
        <v>0</v>
      </c>
      <c r="AT302" s="108">
        <v>4.1666666666666664E-2</v>
      </c>
      <c r="AU302" s="136"/>
      <c r="AV302" s="136"/>
      <c r="AW302" s="14"/>
      <c r="AX302" s="14"/>
      <c r="AY302" s="162">
        <f t="shared" si="26"/>
        <v>4.1666666666666664E-2</v>
      </c>
      <c r="AZ302" s="153"/>
      <c r="BA302" s="109">
        <v>20</v>
      </c>
      <c r="BB302" s="10" t="str">
        <f>IFERROR(_xlfn.XLOOKUP(AI302, BS_ATIVIDADE[ATIVIDADE],BS_ATIVIDADE[UNIDADE] ), "*")</f>
        <v>KM</v>
      </c>
      <c r="BC302" s="13" t="str" cm="1">
        <f t="array" ref="BC3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2" s="13" t="str" cm="1">
        <f t="array" ref="BD3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02" s="11" t="str" cm="1">
        <f t="array" ref="BE3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02" s="150"/>
      <c r="BG302" s="16"/>
      <c r="BH302" s="17">
        <v>2</v>
      </c>
      <c r="BI302" s="17"/>
      <c r="BJ302" s="17" t="s">
        <v>1154</v>
      </c>
      <c r="BK302" s="18" t="s">
        <v>1155</v>
      </c>
      <c r="BL302" s="16"/>
      <c r="BM302" s="130" t="s">
        <v>445</v>
      </c>
      <c r="BN302" s="130" t="s">
        <v>445</v>
      </c>
      <c r="BO302" s="130" t="s">
        <v>445</v>
      </c>
      <c r="BP302" s="18" t="s">
        <v>679</v>
      </c>
      <c r="BQ302" s="12" t="str">
        <f t="shared" si="28"/>
        <v>Aderente</v>
      </c>
      <c r="BR302" s="19">
        <f t="shared" si="29"/>
        <v>1</v>
      </c>
      <c r="BS302" s="19">
        <f t="shared" si="30"/>
        <v>1</v>
      </c>
      <c r="BT302" s="188" t="str">
        <f t="shared" si="31"/>
        <v>OKOK</v>
      </c>
    </row>
    <row r="303" spans="1:72" hidden="1">
      <c r="A303" s="47" t="str">
        <f t="shared" si="27"/>
        <v>W6246065</v>
      </c>
      <c r="B303" s="102">
        <v>46065</v>
      </c>
      <c r="C303" s="135">
        <f>IF(BS_CONTROLE[[#This Row],[DATA]]="","",WEEKNUM(BS_CONTROLE[[#This Row],[DATA]]))</f>
        <v>7</v>
      </c>
      <c r="D303" s="104" t="s">
        <v>776</v>
      </c>
      <c r="E303" s="157">
        <v>297</v>
      </c>
      <c r="F303" s="126" t="s">
        <v>678</v>
      </c>
      <c r="G303" s="142" t="str">
        <f>IF(D303="","*",VLOOKUP(F303,BS_ATIVIDADE[],3,FALSE))</f>
        <v>OUTROS</v>
      </c>
      <c r="H303" s="106" t="s">
        <v>830</v>
      </c>
      <c r="I303" s="106" t="s">
        <v>830</v>
      </c>
      <c r="J303" s="105">
        <v>92</v>
      </c>
      <c r="K303" s="105">
        <v>83.7</v>
      </c>
      <c r="L303" s="105" t="s">
        <v>679</v>
      </c>
      <c r="M303" s="105" t="str" cm="1">
        <f t="array" ref="M3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03" s="150" t="str" cm="1">
        <f t="array" ref="N3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03" s="106">
        <v>0.33333333333333331</v>
      </c>
      <c r="P303" s="106">
        <v>4.1666666666666664E-2</v>
      </c>
      <c r="Q303" s="170">
        <v>1</v>
      </c>
      <c r="R303" s="10" t="str">
        <f>IFERROR(_xlfn.XLOOKUP(F303, BS_ATIVIDADE[ATIVIDADE],BS_ATIVIDADE[UNIDADE] ), "*")</f>
        <v>BINÁRIO</v>
      </c>
      <c r="S303" s="128" t="str" cm="1">
        <f t="array" ref="S3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3" s="128" t="str" cm="1">
        <f t="array" ref="T3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03" s="11" t="str" cm="1">
        <f t="array" ref="U3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03" s="151" t="s">
        <v>773</v>
      </c>
      <c r="W303" s="151" t="s">
        <v>774</v>
      </c>
      <c r="X303" s="104" t="s">
        <v>416</v>
      </c>
      <c r="Y303" s="129" t="s">
        <v>415</v>
      </c>
      <c r="Z303" s="104"/>
      <c r="AA303" s="105">
        <v>1</v>
      </c>
      <c r="AB303" s="103" t="s">
        <v>412</v>
      </c>
      <c r="AC303" s="152"/>
      <c r="AD303" s="107">
        <v>0.3125</v>
      </c>
      <c r="AE303" s="105">
        <v>9038</v>
      </c>
      <c r="AF303" s="105"/>
      <c r="AG303" s="105"/>
      <c r="AH303" s="15"/>
      <c r="AI303" s="126" t="str">
        <f>IF(BS_CONTROLE[[#This Row],[Atividade]]=0, "-", BS_CONTROLE[[#This Row],[Atividade]])</f>
        <v>DESLOCAMENTO</v>
      </c>
      <c r="AJ303" s="9" t="str">
        <f>IF(BS_CONTROLE[[#This Row],[Atividade]]=0, "-", BS_CONTROLE[[#This Row],[Atividade]])</f>
        <v>DESLOCAMENTO</v>
      </c>
      <c r="AK303" s="31" t="str">
        <f>BS_CONTROLE[[#This Row],[Local - Partida]]</f>
        <v>ZDRZPT</v>
      </c>
      <c r="AL303" s="31" t="str">
        <f>BS_CONTROLE[[#This Row],[Local - Encerramento]]</f>
        <v>ZDRZPT</v>
      </c>
      <c r="AM303" s="105" t="str">
        <f>IF(BS_CONTROLE[[#This Row],[Entre - Estações]]=0, "-", BS_CONTROLE[[#This Row],[Entre - Estações]])</f>
        <v>ZXW-ZGP</v>
      </c>
      <c r="AN303" s="105" t="str">
        <f>IF(BS_CONTROLE[[#This Row],[SB]]=0, "-", BS_CONTROLE[[#This Row],[SB]])</f>
        <v>K84ZXW2</v>
      </c>
      <c r="AO303" s="105">
        <f>IF(BS_CONTROLE[[#This Row],[SUB]]=0, "-", BS_CONTROLE[[#This Row],[SUB]])</f>
        <v>92</v>
      </c>
      <c r="AP303" s="105">
        <f>BS_CONTROLE[[#This Row],[KM - Inicio]]</f>
        <v>83.7</v>
      </c>
      <c r="AQ303" s="105">
        <f>BS_CONTROLE[[#This Row],[KM - Inicio]]</f>
        <v>83.7</v>
      </c>
      <c r="AR303" s="108">
        <v>0.29583333333333334</v>
      </c>
      <c r="AS303" s="108">
        <v>0.3972222222222222</v>
      </c>
      <c r="AT303" s="108">
        <v>0.43888888888888888</v>
      </c>
      <c r="AU303" s="136"/>
      <c r="AV303" s="136"/>
      <c r="AW303" s="14"/>
      <c r="AX303" s="14"/>
      <c r="AY303" s="162">
        <f t="shared" si="26"/>
        <v>4.1666666666666685E-2</v>
      </c>
      <c r="AZ303" s="153"/>
      <c r="BA303" s="109">
        <v>1</v>
      </c>
      <c r="BB303" s="10" t="str">
        <f>IFERROR(_xlfn.XLOOKUP(AI303, BS_ATIVIDADE[ATIVIDADE],BS_ATIVIDADE[UNIDADE] ), "*")</f>
        <v>BINÁRIO</v>
      </c>
      <c r="BC303" s="13" t="str" cm="1">
        <f t="array" ref="BC3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3" s="13" t="str" cm="1">
        <f t="array" ref="BD3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03" s="11" t="str" cm="1">
        <f t="array" ref="BE3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03" s="150"/>
      <c r="BG303" s="16"/>
      <c r="BH303" s="17">
        <v>2</v>
      </c>
      <c r="BI303" s="17"/>
      <c r="BJ303" s="17" t="s">
        <v>1156</v>
      </c>
      <c r="BK303" s="18" t="s">
        <v>1157</v>
      </c>
      <c r="BL303" s="16"/>
      <c r="BM303" s="130" t="s">
        <v>445</v>
      </c>
      <c r="BN303" s="130" t="s">
        <v>445</v>
      </c>
      <c r="BO303" s="130" t="s">
        <v>445</v>
      </c>
      <c r="BP303" s="18" t="s">
        <v>679</v>
      </c>
      <c r="BQ303" s="12" t="str">
        <f t="shared" si="28"/>
        <v>Aderente</v>
      </c>
      <c r="BR303" s="19">
        <f t="shared" si="29"/>
        <v>1.0000000000000004</v>
      </c>
      <c r="BS303" s="19">
        <f t="shared" si="30"/>
        <v>1</v>
      </c>
      <c r="BT303" s="188" t="str">
        <f t="shared" si="31"/>
        <v>OKOK</v>
      </c>
    </row>
    <row r="304" spans="1:72" hidden="1">
      <c r="A304" s="47" t="str">
        <f t="shared" si="27"/>
        <v>DIEGO (TF-42)46065</v>
      </c>
      <c r="B304" s="102">
        <v>46065</v>
      </c>
      <c r="C304" s="135">
        <f>IF(BS_CONTROLE[[#This Row],[DATA]]="","",WEEKNUM(BS_CONTROLE[[#This Row],[DATA]]))</f>
        <v>7</v>
      </c>
      <c r="D304" s="104" t="s">
        <v>876</v>
      </c>
      <c r="E304" s="157">
        <v>93</v>
      </c>
      <c r="F304" s="126" t="s">
        <v>877</v>
      </c>
      <c r="G304" s="142" t="str">
        <f>IF(D304="","*",VLOOKUP(F304,BS_ATIVIDADE[],3,FALSE))</f>
        <v>LIMPEZA LASTRO</v>
      </c>
      <c r="H304" s="106" t="s">
        <v>679</v>
      </c>
      <c r="I304" s="106" t="s">
        <v>679</v>
      </c>
      <c r="J304" s="105">
        <v>53</v>
      </c>
      <c r="K304" s="105">
        <v>109.05</v>
      </c>
      <c r="L304" s="105" t="s">
        <v>679</v>
      </c>
      <c r="M304" s="127" t="str" cm="1">
        <f t="array" ref="M3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304" s="127" t="str" cm="1">
        <f t="array" ref="N3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304" s="106">
        <v>0.41666666666666669</v>
      </c>
      <c r="P304" s="106">
        <v>6.25E-2</v>
      </c>
      <c r="Q304" s="105">
        <v>30</v>
      </c>
      <c r="R304" s="10" t="str">
        <f>IFERROR(_xlfn.XLOOKUP(F304, BS_ATIVIDADE[ATIVIDADE],BS_ATIVIDADE[UNIDADE] ), "*")</f>
        <v>M</v>
      </c>
      <c r="S304" s="128" t="str" cm="1">
        <f t="array" ref="S3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4" s="128" t="str" cm="1">
        <f t="array" ref="T3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04" s="11" t="str" cm="1">
        <f t="array" ref="U3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04" s="105" t="s">
        <v>773</v>
      </c>
      <c r="W304" s="151" t="s">
        <v>878</v>
      </c>
      <c r="X304" s="104" t="s">
        <v>421</v>
      </c>
      <c r="Y304" s="129" t="s">
        <v>424</v>
      </c>
      <c r="Z304" s="104"/>
      <c r="AA304" s="105" t="s">
        <v>679</v>
      </c>
      <c r="AB304" s="103"/>
      <c r="AC304" s="152"/>
      <c r="AD304" s="107"/>
      <c r="AE304" s="105"/>
      <c r="AF304" s="105"/>
      <c r="AG304" s="105"/>
      <c r="AH304" s="15"/>
      <c r="AI304" s="126" t="str">
        <f>IF(BS_CONTROLE[[#This Row],[Atividade]]=0, "-", BS_CONTROLE[[#This Row],[Atividade]])</f>
        <v>LIMPEZA LASTRO</v>
      </c>
      <c r="AJ304" s="9" t="str">
        <f>IF(BS_CONTROLE[[#This Row],[Atividade]]=0, "-", BS_CONTROLE[[#This Row],[Atividade]])</f>
        <v>LIMPEZA LASTRO</v>
      </c>
      <c r="AK304" s="31" t="str">
        <f>BS_CONTROLE[[#This Row],[Local - Partida]]</f>
        <v>-</v>
      </c>
      <c r="AL304" s="31" t="str">
        <f>BS_CONTROLE[[#This Row],[Local - Encerramento]]</f>
        <v>-</v>
      </c>
      <c r="AM304" s="105" t="str">
        <f>IF(BS_CONTROLE[[#This Row],[Entre - Estações]]=0, "-", BS_CONTROLE[[#This Row],[Entre - Estações]])</f>
        <v>PAT-ZGM</v>
      </c>
      <c r="AN304" s="105" t="str">
        <f>IF(BS_CONTROLE[[#This Row],[SB]]=0, "-", BS_CONTROLE[[#This Row],[SB]])</f>
        <v>PAT1102</v>
      </c>
      <c r="AO304" s="105">
        <f>IF(BS_CONTROLE[[#This Row],[SUB]]=0, "-", BS_CONTROLE[[#This Row],[SUB]])</f>
        <v>53</v>
      </c>
      <c r="AP304" s="105">
        <f>BS_CONTROLE[[#This Row],[KM - Inicio]]</f>
        <v>109.05</v>
      </c>
      <c r="AQ304" s="105">
        <f>BS_CONTROLE[[#This Row],[KM - Inicio]]</f>
        <v>109.05</v>
      </c>
      <c r="AR304" s="108">
        <v>0.45208333333333334</v>
      </c>
      <c r="AS304" s="108">
        <v>0.50486111111111109</v>
      </c>
      <c r="AT304" s="108">
        <v>0.56736111111111109</v>
      </c>
      <c r="AU304" s="136"/>
      <c r="AV304" s="136"/>
      <c r="AW304" s="14"/>
      <c r="AX304" s="14"/>
      <c r="AY304" s="162">
        <f t="shared" si="26"/>
        <v>6.25E-2</v>
      </c>
      <c r="AZ304" s="153"/>
      <c r="BA304" s="109">
        <v>53</v>
      </c>
      <c r="BB304" s="10" t="str">
        <f>IFERROR(_xlfn.XLOOKUP(AI304, BS_ATIVIDADE[ATIVIDADE],BS_ATIVIDADE[UNIDADE] ), "*")</f>
        <v>M</v>
      </c>
      <c r="BC304" s="13" t="str" cm="1">
        <f t="array" ref="BC3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4" s="13" t="str" cm="1">
        <f t="array" ref="BD3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04" s="11" t="str" cm="1">
        <f t="array" ref="BE3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04" s="150"/>
      <c r="BG304" s="16"/>
      <c r="BH304" s="17">
        <v>2</v>
      </c>
      <c r="BI304" s="17"/>
      <c r="BJ304" s="17" t="s">
        <v>1158</v>
      </c>
      <c r="BK304" s="18" t="s">
        <v>1159</v>
      </c>
      <c r="BL304" s="16"/>
      <c r="BM304" s="130" t="s">
        <v>445</v>
      </c>
      <c r="BN304" s="130" t="s">
        <v>445</v>
      </c>
      <c r="BO304" s="130" t="s">
        <v>445</v>
      </c>
      <c r="BP304" s="18" t="s">
        <v>679</v>
      </c>
      <c r="BQ304" s="12" t="str">
        <f t="shared" si="28"/>
        <v>Aderente</v>
      </c>
      <c r="BR304" s="19">
        <f t="shared" si="29"/>
        <v>1</v>
      </c>
      <c r="BS304" s="19">
        <f t="shared" si="30"/>
        <v>1.7666666666666666</v>
      </c>
      <c r="BT304" s="188" t="str">
        <f t="shared" si="31"/>
        <v>OKOK</v>
      </c>
    </row>
    <row r="305" spans="1:72" hidden="1">
      <c r="A305" s="47" t="str">
        <f t="shared" si="27"/>
        <v>RAFAEL (TP-695)46065</v>
      </c>
      <c r="B305" s="102">
        <v>46065</v>
      </c>
      <c r="C305" s="135">
        <f>IF(BS_CONTROLE[[#This Row],[DATA]]="","",WEEKNUM(BS_CONTROLE[[#This Row],[DATA]]))</f>
        <v>7</v>
      </c>
      <c r="D305" s="104" t="s">
        <v>1003</v>
      </c>
      <c r="E305" s="157">
        <v>299</v>
      </c>
      <c r="F305" s="126" t="s">
        <v>877</v>
      </c>
      <c r="G305" s="142" t="str">
        <f>IF(D305="","*",VLOOKUP(F305,BS_ATIVIDADE[],3,FALSE))</f>
        <v>LIMPEZA LASTRO</v>
      </c>
      <c r="H305" s="106" t="s">
        <v>679</v>
      </c>
      <c r="I305" s="106" t="s">
        <v>679</v>
      </c>
      <c r="J305" s="105">
        <v>54</v>
      </c>
      <c r="K305" s="105">
        <v>106.5</v>
      </c>
      <c r="L305" s="105" t="s">
        <v>679</v>
      </c>
      <c r="M305" s="127" t="str" cm="1">
        <f t="array" ref="M3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ZDR</v>
      </c>
      <c r="N305" s="127" t="str" cm="1">
        <f t="array" ref="N3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ZDR1</v>
      </c>
      <c r="O305" s="106">
        <v>0.45833333333333331</v>
      </c>
      <c r="P305" s="106">
        <v>8.3333333333333329E-2</v>
      </c>
      <c r="Q305" s="105">
        <v>10</v>
      </c>
      <c r="R305" s="10" t="str">
        <f>IFERROR(_xlfn.XLOOKUP(F305, BS_ATIVIDADE[ATIVIDADE],BS_ATIVIDADE[UNIDADE] ), "*")</f>
        <v>M</v>
      </c>
      <c r="S305" s="128" t="str" cm="1">
        <f t="array" ref="S3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5" s="128" t="str" cm="1">
        <f t="array" ref="T3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05" s="11" t="str" cm="1">
        <f t="array" ref="U3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305" s="105" t="s">
        <v>773</v>
      </c>
      <c r="W305" s="151" t="s">
        <v>878</v>
      </c>
      <c r="X305" s="104" t="s">
        <v>421</v>
      </c>
      <c r="Y305" s="129" t="s">
        <v>424</v>
      </c>
      <c r="Z305" s="104"/>
      <c r="AA305" s="105" t="s">
        <v>679</v>
      </c>
      <c r="AB305" s="103"/>
      <c r="AC305" s="152"/>
      <c r="AD305" s="107"/>
      <c r="AE305" s="105"/>
      <c r="AF305" s="105"/>
      <c r="AG305" s="105"/>
      <c r="AH305" s="15"/>
      <c r="AI305" s="126" t="str">
        <f>IF(BS_CONTROLE[[#This Row],[Atividade]]=0, "-", BS_CONTROLE[[#This Row],[Atividade]])</f>
        <v>LIMPEZA LASTRO</v>
      </c>
      <c r="AJ305" s="9" t="str">
        <f>IF(BS_CONTROLE[[#This Row],[Atividade]]=0, "-", BS_CONTROLE[[#This Row],[Atividade]])</f>
        <v>LIMPEZA LASTRO</v>
      </c>
      <c r="AK305" s="31" t="str">
        <f>BS_CONTROLE[[#This Row],[Local - Partida]]</f>
        <v>-</v>
      </c>
      <c r="AL305" s="31" t="str">
        <f>BS_CONTROLE[[#This Row],[Local - Encerramento]]</f>
        <v>-</v>
      </c>
      <c r="AM305" s="105" t="str">
        <f>IF(BS_CONTROLE[[#This Row],[Entre - Estações]]=0, "-", BS_CONTROLE[[#This Row],[Entre - Estações]])</f>
        <v>ZDR</v>
      </c>
      <c r="AN305" s="105" t="str">
        <f>IF(BS_CONTROLE[[#This Row],[SB]]=0, "-", BS_CONTROLE[[#This Row],[SB]])</f>
        <v>ZDR1</v>
      </c>
      <c r="AO305" s="105">
        <f>IF(BS_CONTROLE[[#This Row],[SUB]]=0, "-", BS_CONTROLE[[#This Row],[SUB]])</f>
        <v>54</v>
      </c>
      <c r="AP305" s="105">
        <f>BS_CONTROLE[[#This Row],[KM - Inicio]]</f>
        <v>106.5</v>
      </c>
      <c r="AQ305" s="105">
        <f>BS_CONTROLE[[#This Row],[KM - Inicio]]</f>
        <v>106.5</v>
      </c>
      <c r="AR305" s="108">
        <v>0.43125000000000002</v>
      </c>
      <c r="AS305" s="108">
        <v>0</v>
      </c>
      <c r="AT305" s="108">
        <v>0</v>
      </c>
      <c r="AU305" s="136"/>
      <c r="AV305" s="136"/>
      <c r="AW305" s="14"/>
      <c r="AX305" s="14"/>
      <c r="AY305" s="162">
        <f t="shared" si="26"/>
        <v>0</v>
      </c>
      <c r="AZ305" s="153"/>
      <c r="BA305" s="109">
        <v>0</v>
      </c>
      <c r="BB305" s="10" t="str">
        <f>IFERROR(_xlfn.XLOOKUP(AI305, BS_ATIVIDADE[ATIVIDADE],BS_ATIVIDADE[UNIDADE] ), "*")</f>
        <v>M</v>
      </c>
      <c r="BC305" s="13" t="str" cm="1">
        <f t="array" ref="BC3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5" s="13" t="str" cm="1">
        <f t="array" ref="BD3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05" s="11" t="str" cm="1">
        <f t="array" ref="BE3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305" s="150"/>
      <c r="BG305" s="16"/>
      <c r="BH305" s="17">
        <v>0</v>
      </c>
      <c r="BI305" s="17"/>
      <c r="BJ305" s="17" t="s">
        <v>1160</v>
      </c>
      <c r="BK305" s="18" t="s">
        <v>1161</v>
      </c>
      <c r="BL305" s="16"/>
      <c r="BM305" s="130" t="s">
        <v>440</v>
      </c>
      <c r="BN305" s="130" t="s">
        <v>469</v>
      </c>
      <c r="BO305" s="130" t="s">
        <v>530</v>
      </c>
      <c r="BP305" s="18" t="s">
        <v>1161</v>
      </c>
      <c r="BQ305" s="12" t="str">
        <f t="shared" si="28"/>
        <v>Produção e Intervalo</v>
      </c>
      <c r="BR305" s="19">
        <f t="shared" si="29"/>
        <v>0</v>
      </c>
      <c r="BS305" s="19">
        <f t="shared" si="30"/>
        <v>0</v>
      </c>
      <c r="BT305" s="188" t="str">
        <f t="shared" si="31"/>
        <v>CCOCirculaçãoIntervaloOportunidade</v>
      </c>
    </row>
    <row r="306" spans="1:72" hidden="1">
      <c r="A306" s="47" t="str">
        <f t="shared" si="27"/>
        <v>EXPANSÃO TURMA 146065</v>
      </c>
      <c r="B306" s="102">
        <v>46065</v>
      </c>
      <c r="C306" s="135">
        <f>IF(BS_CONTROLE[[#This Row],[DATA]]="","",WEEKNUM(BS_CONTROLE[[#This Row],[DATA]]))</f>
        <v>7</v>
      </c>
      <c r="D306" s="104" t="s">
        <v>703</v>
      </c>
      <c r="E306" s="157">
        <v>185</v>
      </c>
      <c r="F306" s="126" t="s">
        <v>704</v>
      </c>
      <c r="G306" s="142" t="str">
        <f>IF(D306="","*",VLOOKUP(F306,BS_ATIVIDADE[],3,FALSE))</f>
        <v>EXPANSÃO</v>
      </c>
      <c r="H306" s="106" t="s">
        <v>679</v>
      </c>
      <c r="I306" s="106" t="s">
        <v>679</v>
      </c>
      <c r="J306" s="105">
        <v>30</v>
      </c>
      <c r="K306" s="105">
        <v>109</v>
      </c>
      <c r="L306" s="105" t="s">
        <v>679</v>
      </c>
      <c r="M306" s="127" t="str" cm="1">
        <f t="array" ref="M3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109-ZGM</v>
      </c>
      <c r="N306" s="127" t="s">
        <v>882</v>
      </c>
      <c r="O306" s="106">
        <v>0.33333333333333331</v>
      </c>
      <c r="P306" s="106">
        <v>6.25E-2</v>
      </c>
      <c r="Q306" s="105">
        <v>1</v>
      </c>
      <c r="R306" s="10" t="str">
        <f>IFERROR(_xlfn.XLOOKUP(F306, BS_ATIVIDADE[ATIVIDADE],BS_ATIVIDADE[UNIDADE] ), "*")</f>
        <v>Nº DE SOLDA</v>
      </c>
      <c r="S306" s="128" t="str" cm="1">
        <f t="array" ref="S3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6" s="128" t="str" cm="1">
        <f t="array" ref="T3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06" s="11" t="str" cm="1">
        <f t="array" ref="U3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(L1 PRINCIPAL)</v>
      </c>
      <c r="V306" s="105" t="s">
        <v>785</v>
      </c>
      <c r="W306" s="151" t="s">
        <v>1162</v>
      </c>
      <c r="X306" s="104" t="s">
        <v>421</v>
      </c>
      <c r="Y306" s="129" t="s">
        <v>424</v>
      </c>
      <c r="Z306" s="104"/>
      <c r="AA306" s="105" t="s">
        <v>679</v>
      </c>
      <c r="AB306" s="103"/>
      <c r="AC306" s="152"/>
      <c r="AD306" s="107"/>
      <c r="AE306" s="105"/>
      <c r="AF306" s="105"/>
      <c r="AG306" s="105"/>
      <c r="AH306" s="15"/>
      <c r="AI306" s="126" t="str">
        <f>IF(BS_CONTROLE[[#This Row],[Atividade]]=0, "-", BS_CONTROLE[[#This Row],[Atividade]])</f>
        <v>EXPANSÃO - SOLDA</v>
      </c>
      <c r="AJ306" s="9" t="str">
        <f>IF(BS_CONTROLE[[#This Row],[Atividade]]=0, "-", BS_CONTROLE[[#This Row],[Atividade]])</f>
        <v>EXPANSÃO - SOLDA</v>
      </c>
      <c r="AK306" s="31" t="str">
        <f>BS_CONTROLE[[#This Row],[Local - Partida]]</f>
        <v>-</v>
      </c>
      <c r="AL306" s="31" t="str">
        <f>BS_CONTROLE[[#This Row],[Local - Encerramento]]</f>
        <v>-</v>
      </c>
      <c r="AM306" s="105" t="s">
        <v>13</v>
      </c>
      <c r="AN306" s="105" t="s">
        <v>130</v>
      </c>
      <c r="AO306" s="105">
        <v>53</v>
      </c>
      <c r="AP306" s="105">
        <v>108.8</v>
      </c>
      <c r="AQ306" s="105" t="s">
        <v>679</v>
      </c>
      <c r="AR306" s="108">
        <v>0.3972222222222222</v>
      </c>
      <c r="AS306" s="108">
        <v>0.50486111111111109</v>
      </c>
      <c r="AT306" s="108">
        <v>0.56736111111111109</v>
      </c>
      <c r="AU306" s="136"/>
      <c r="AV306" s="136"/>
      <c r="AW306" s="14"/>
      <c r="AX306" s="14"/>
      <c r="AY306" s="162">
        <f t="shared" si="26"/>
        <v>6.25E-2</v>
      </c>
      <c r="AZ306" s="153"/>
      <c r="BA306" s="109">
        <v>3</v>
      </c>
      <c r="BB306" s="10" t="str">
        <f>IFERROR(_xlfn.XLOOKUP(AI306, BS_ATIVIDADE[ATIVIDADE],BS_ATIVIDADE[UNIDADE] ), "*")</f>
        <v>Nº DE SOLDA</v>
      </c>
      <c r="BC306" s="13" t="str" cm="1">
        <f t="array" ref="BC3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6" s="13" t="str" cm="1">
        <f t="array" ref="BD3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06" s="11" t="str" cm="1">
        <f t="array" ref="BE3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06" s="150"/>
      <c r="BG306" s="16"/>
      <c r="BH306" s="17">
        <v>2</v>
      </c>
      <c r="BI306" s="17"/>
      <c r="BJ306" s="17" t="s">
        <v>1163</v>
      </c>
      <c r="BK306" s="18" t="s">
        <v>1164</v>
      </c>
      <c r="BL306" s="16"/>
      <c r="BM306" s="130" t="s">
        <v>445</v>
      </c>
      <c r="BN306" s="130" t="s">
        <v>445</v>
      </c>
      <c r="BO306" s="130" t="s">
        <v>445</v>
      </c>
      <c r="BP306" s="18"/>
      <c r="BQ306" s="12" t="str">
        <f t="shared" si="28"/>
        <v>Aderente</v>
      </c>
      <c r="BR306" s="19">
        <f t="shared" si="29"/>
        <v>1</v>
      </c>
      <c r="BS306" s="19">
        <f t="shared" si="30"/>
        <v>3</v>
      </c>
      <c r="BT306" s="188" t="str">
        <f t="shared" si="31"/>
        <v>OKOK</v>
      </c>
    </row>
    <row r="307" spans="1:72" hidden="1">
      <c r="A307" s="47" t="str">
        <f t="shared" si="27"/>
        <v/>
      </c>
      <c r="B307" s="102"/>
      <c r="C307" s="135" t="str">
        <f>IF(BS_CONTROLE[[#This Row],[DATA]]="","",WEEKNUM(BS_CONTROLE[[#This Row],[DATA]]))</f>
        <v/>
      </c>
      <c r="D307" s="104"/>
      <c r="E307" s="157">
        <v>301</v>
      </c>
      <c r="F307" s="126"/>
      <c r="G307" s="142" t="str">
        <f>IF(D307="","*",VLOOKUP(F307,BS_ATIVIDADE[],3,FALSE))</f>
        <v>*</v>
      </c>
      <c r="H307" s="106"/>
      <c r="I307" s="106"/>
      <c r="J307" s="105"/>
      <c r="K307" s="105"/>
      <c r="L307" s="105"/>
      <c r="M307" s="127" t="str" cm="1">
        <f t="array" ref="M3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7" s="127" t="str" cm="1">
        <f t="array" ref="N3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7" s="106"/>
      <c r="P307" s="106"/>
      <c r="Q307" s="105"/>
      <c r="R307" s="10" t="str">
        <f>IFERROR(_xlfn.XLOOKUP(F307, BS_ATIVIDADE[ATIVIDADE],BS_ATIVIDADE[UNIDADE] ), "*")</f>
        <v>*</v>
      </c>
      <c r="S307" s="128" t="str" cm="1">
        <f t="array" ref="S3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7" s="128" t="str" cm="1">
        <f t="array" ref="T3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7" s="11" t="str" cm="1">
        <f t="array" ref="U3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07" s="105"/>
      <c r="W307" s="151"/>
      <c r="X307" s="104"/>
      <c r="Y307" s="129"/>
      <c r="Z307" s="104"/>
      <c r="AA307" s="105"/>
      <c r="AB307" s="103"/>
      <c r="AC307" s="152"/>
      <c r="AD307" s="107"/>
      <c r="AE307" s="105"/>
      <c r="AF307" s="105"/>
      <c r="AG307" s="105"/>
      <c r="AH307" s="15"/>
      <c r="AI307" s="126" t="str">
        <f>IF(BS_CONTROLE[[#This Row],[Atividade]]=0, "-", BS_CONTROLE[[#This Row],[Atividade]])</f>
        <v>-</v>
      </c>
      <c r="AJ307" s="9" t="str">
        <f>IF(BS_CONTROLE[[#This Row],[Atividade]]=0, "-", BS_CONTROLE[[#This Row],[Atividade]])</f>
        <v>-</v>
      </c>
      <c r="AK307" s="31">
        <f>BS_CONTROLE[[#This Row],[Local - Partida]]</f>
        <v>0</v>
      </c>
      <c r="AL307" s="31">
        <f>BS_CONTROLE[[#This Row],[Local - Encerramento]]</f>
        <v>0</v>
      </c>
      <c r="AM307" s="105" t="str">
        <f>IF(BS_CONTROLE[[#This Row],[Entre - Estações]]=0, "-", BS_CONTROLE[[#This Row],[Entre - Estações]])</f>
        <v>-</v>
      </c>
      <c r="AN307" s="105" t="str">
        <f>IF(BS_CONTROLE[[#This Row],[SB]]=0, "-", BS_CONTROLE[[#This Row],[SB]])</f>
        <v>-</v>
      </c>
      <c r="AO307" s="105" t="str">
        <f>IF(BS_CONTROLE[[#This Row],[SUB]]=0, "-", BS_CONTROLE[[#This Row],[SUB]])</f>
        <v>-</v>
      </c>
      <c r="AP307" s="105">
        <f>BS_CONTROLE[[#This Row],[KM - Inicio]]</f>
        <v>0</v>
      </c>
      <c r="AQ307" s="105">
        <f>BS_CONTROLE[[#This Row],[KM - Inicio]]</f>
        <v>0</v>
      </c>
      <c r="AR307" s="108"/>
      <c r="AS307" s="108"/>
      <c r="AT307" s="108"/>
      <c r="AU307" s="136"/>
      <c r="AV307" s="136"/>
      <c r="AW307" s="14"/>
      <c r="AX307" s="14"/>
      <c r="AY307" s="162" t="str">
        <f t="shared" si="26"/>
        <v>*</v>
      </c>
      <c r="AZ307" s="153"/>
      <c r="BA307" s="109"/>
      <c r="BB307" s="10" t="str">
        <f>IFERROR(_xlfn.XLOOKUP(AI307, BS_ATIVIDADE[ATIVIDADE],BS_ATIVIDADE[UNIDADE] ), "*")</f>
        <v>*</v>
      </c>
      <c r="BC307" s="13" t="str" cm="1">
        <f t="array" ref="BC3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07" s="13" t="str" cm="1">
        <f t="array" ref="BD3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07" s="11" t="str" cm="1">
        <f t="array" ref="BE3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07" s="150"/>
      <c r="BG307" s="16"/>
      <c r="BH307" s="17"/>
      <c r="BI307" s="17"/>
      <c r="BJ307" s="17"/>
      <c r="BK307" s="18"/>
      <c r="BL307" s="16"/>
      <c r="BM307" s="130"/>
      <c r="BN307" s="130"/>
      <c r="BO307" s="130"/>
      <c r="BP307" s="18"/>
      <c r="BQ307" s="12" t="str">
        <f t="shared" si="28"/>
        <v>Aderente</v>
      </c>
      <c r="BR307" s="19" t="str">
        <f t="shared" si="29"/>
        <v>*</v>
      </c>
      <c r="BS307" s="19" t="str">
        <f t="shared" si="30"/>
        <v>*</v>
      </c>
      <c r="BT307" s="188" t="str">
        <f t="shared" si="31"/>
        <v/>
      </c>
    </row>
    <row r="308" spans="1:72" hidden="1">
      <c r="A308" s="47" t="str">
        <f t="shared" si="27"/>
        <v>EXPANSÃO TURMA 146066</v>
      </c>
      <c r="B308" s="102">
        <v>46066</v>
      </c>
      <c r="C308" s="135">
        <f>IF(BS_CONTROLE[[#This Row],[DATA]]="","",WEEKNUM(BS_CONTROLE[[#This Row],[DATA]]))</f>
        <v>7</v>
      </c>
      <c r="D308" s="104" t="s">
        <v>703</v>
      </c>
      <c r="E308" s="157">
        <v>185</v>
      </c>
      <c r="F308" s="126" t="s">
        <v>704</v>
      </c>
      <c r="G308" s="142" t="str">
        <f>IF(D308="","*",VLOOKUP(F308,BS_ATIVIDADE[],3,FALSE))</f>
        <v>EXPANSÃO</v>
      </c>
      <c r="H308" s="106" t="s">
        <v>679</v>
      </c>
      <c r="I308" s="106" t="s">
        <v>679</v>
      </c>
      <c r="J308" s="105">
        <v>170</v>
      </c>
      <c r="K308" s="105">
        <v>110.35</v>
      </c>
      <c r="L308" s="105">
        <v>111</v>
      </c>
      <c r="M308" s="127" t="str" cm="1">
        <f t="array" ref="M3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308" s="127" t="str" cm="1">
        <f t="array" ref="N3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308" s="106">
        <v>0.35416666666666669</v>
      </c>
      <c r="P308" s="106">
        <v>0.125</v>
      </c>
      <c r="Q308" s="105">
        <v>1</v>
      </c>
      <c r="R308" s="10" t="str">
        <f>IFERROR(_xlfn.XLOOKUP(F308, BS_ATIVIDADE[ATIVIDADE],BS_ATIVIDADE[UNIDADE] ), "*")</f>
        <v>Nº DE SOLDA</v>
      </c>
      <c r="S308" s="128" t="str" cm="1">
        <f t="array" ref="S3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8" s="128" t="str" cm="1">
        <f t="array" ref="T3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08" s="11" t="str" cm="1">
        <f t="array" ref="U3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308" s="105" t="s">
        <v>961</v>
      </c>
      <c r="W308" s="151" t="s">
        <v>1165</v>
      </c>
      <c r="X308" s="104" t="s">
        <v>421</v>
      </c>
      <c r="Y308" s="129" t="s">
        <v>424</v>
      </c>
      <c r="Z308" s="104"/>
      <c r="AA308" s="105" t="s">
        <v>679</v>
      </c>
      <c r="AB308" s="103"/>
      <c r="AC308" s="152"/>
      <c r="AD308" s="107"/>
      <c r="AE308" s="105"/>
      <c r="AF308" s="105"/>
      <c r="AG308" s="105"/>
      <c r="AH308" s="15"/>
      <c r="AI308" s="126" t="str">
        <f>IF(BS_CONTROLE[[#This Row],[Atividade]]=0, "-", BS_CONTROLE[[#This Row],[Atividade]])</f>
        <v>EXPANSÃO - SOLDA</v>
      </c>
      <c r="AJ308" s="9" t="str">
        <f>IF(BS_CONTROLE[[#This Row],[Atividade]]=0, "-", BS_CONTROLE[[#This Row],[Atividade]])</f>
        <v>EXPANSÃO - SOLDA</v>
      </c>
      <c r="AK308" s="31" t="str">
        <f>BS_CONTROLE[[#This Row],[Local - Partida]]</f>
        <v>-</v>
      </c>
      <c r="AL308" s="31" t="str">
        <f>BS_CONTROLE[[#This Row],[Local - Encerramento]]</f>
        <v>-</v>
      </c>
      <c r="AM308" s="105" t="str">
        <f>IF(BS_CONTROLE[[#This Row],[Entre - Estações]]=0, "-", BS_CONTROLE[[#This Row],[Entre - Estações]])</f>
        <v>ZCD</v>
      </c>
      <c r="AN308" s="105" t="str">
        <f>IF(BS_CONTROLE[[#This Row],[SB]]=0, "-", BS_CONTROLE[[#This Row],[SB]])</f>
        <v>109ZCD2</v>
      </c>
      <c r="AO308" s="105">
        <f>IF(BS_CONTROLE[[#This Row],[SUB]]=0, "-", BS_CONTROLE[[#This Row],[SUB]])</f>
        <v>170</v>
      </c>
      <c r="AP308" s="105">
        <f>BS_CONTROLE[[#This Row],[KM - Inicio]]</f>
        <v>110.35</v>
      </c>
      <c r="AQ308" s="105">
        <f>BS_CONTROLE[[#This Row],[KM - Inicio]]</f>
        <v>110.35</v>
      </c>
      <c r="AR308" s="108">
        <v>0.33333333333333331</v>
      </c>
      <c r="AS308" s="108">
        <v>0.33750000000000002</v>
      </c>
      <c r="AT308" s="108">
        <v>0.50694444444444442</v>
      </c>
      <c r="AU308" s="136"/>
      <c r="AV308" s="136"/>
      <c r="AW308" s="14"/>
      <c r="AX308" s="14"/>
      <c r="AY308" s="162">
        <f t="shared" si="26"/>
        <v>0.1694444444444444</v>
      </c>
      <c r="AZ308" s="153"/>
      <c r="BA308" s="109">
        <v>3</v>
      </c>
      <c r="BB308" s="10" t="str">
        <f>IFERROR(_xlfn.XLOOKUP(AI308, BS_ATIVIDADE[ATIVIDADE],BS_ATIVIDADE[UNIDADE] ), "*")</f>
        <v>Nº DE SOLDA</v>
      </c>
      <c r="BC308" s="13" t="str" cm="1">
        <f t="array" ref="BC3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8" s="13" t="str" cm="1">
        <f t="array" ref="BD3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08" s="11" t="str" cm="1">
        <f t="array" ref="BE3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308" s="150"/>
      <c r="BG308" s="16"/>
      <c r="BH308" s="17">
        <v>2</v>
      </c>
      <c r="BI308" s="17"/>
      <c r="BJ308" s="17" t="s">
        <v>1166</v>
      </c>
      <c r="BK308" s="18" t="s">
        <v>1167</v>
      </c>
      <c r="BL308" s="16"/>
      <c r="BM308" s="130" t="s">
        <v>445</v>
      </c>
      <c r="BN308" s="130" t="s">
        <v>445</v>
      </c>
      <c r="BO308" s="130" t="s">
        <v>445</v>
      </c>
      <c r="BP308" s="18" t="s">
        <v>679</v>
      </c>
      <c r="BQ308" s="12" t="str">
        <f t="shared" si="28"/>
        <v>Aderente</v>
      </c>
      <c r="BR308" s="19">
        <f t="shared" si="29"/>
        <v>1.3555555555555552</v>
      </c>
      <c r="BS308" s="19">
        <f t="shared" si="30"/>
        <v>3</v>
      </c>
      <c r="BT308" s="188" t="str">
        <f t="shared" si="31"/>
        <v>OKOK</v>
      </c>
    </row>
    <row r="309" spans="1:72" hidden="1">
      <c r="A309" s="47" t="str">
        <f t="shared" si="27"/>
        <v>KLECIO (TP-699)46066</v>
      </c>
      <c r="B309" s="102">
        <v>46066</v>
      </c>
      <c r="C309" s="135">
        <f>IF(BS_CONTROLE[[#This Row],[DATA]]="","",WEEKNUM(BS_CONTROLE[[#This Row],[DATA]]))</f>
        <v>7</v>
      </c>
      <c r="D309" s="104" t="s">
        <v>695</v>
      </c>
      <c r="E309" s="157"/>
      <c r="F309" s="126" t="s">
        <v>696</v>
      </c>
      <c r="G309" s="142" t="str">
        <f>IF(D309="","*",VLOOKUP(F309,BS_ATIVIDADE[],3,FALSE))</f>
        <v>SOLDA</v>
      </c>
      <c r="H309" s="106" t="s">
        <v>679</v>
      </c>
      <c r="I309" s="106" t="s">
        <v>679</v>
      </c>
      <c r="J309" s="105">
        <v>70</v>
      </c>
      <c r="K309" s="105">
        <v>92</v>
      </c>
      <c r="L309" s="105" t="s">
        <v>679</v>
      </c>
      <c r="M309" s="127" t="str" cm="1">
        <f t="array" ref="M3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ZSW-ZTT</v>
      </c>
      <c r="N309" s="127" t="str" cm="1">
        <f t="array" ref="N3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K90ZTT</v>
      </c>
      <c r="O309" s="106">
        <v>0.35416666666666669</v>
      </c>
      <c r="P309" s="106">
        <v>6.25E-2</v>
      </c>
      <c r="Q309" s="105">
        <v>1</v>
      </c>
      <c r="R309" s="10" t="str">
        <f>IFERROR(_xlfn.XLOOKUP(F309, BS_ATIVIDADE[ATIVIDADE],BS_ATIVIDADE[UNIDADE] ), "*")</f>
        <v>Nº DE SOLDA</v>
      </c>
      <c r="S309" s="128" t="str" cm="1">
        <f t="array" ref="S3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09" s="128" t="str" cm="1">
        <f t="array" ref="T3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09" s="11" t="str" cm="1">
        <f t="array" ref="U3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309" s="105" t="s">
        <v>699</v>
      </c>
      <c r="W309" s="151" t="s">
        <v>700</v>
      </c>
      <c r="X309" s="104" t="s">
        <v>421</v>
      </c>
      <c r="Y309" s="129" t="s">
        <v>424</v>
      </c>
      <c r="Z309" s="104"/>
      <c r="AA309" s="105"/>
      <c r="AB309" s="103"/>
      <c r="AC309" s="152"/>
      <c r="AD309" s="107"/>
      <c r="AE309" s="105"/>
      <c r="AF309" s="105"/>
      <c r="AG309" s="105"/>
      <c r="AH309" s="15"/>
      <c r="AI309" s="126" t="str">
        <f>IF(BS_CONTROLE[[#This Row],[Atividade]]=0, "-", BS_CONTROLE[[#This Row],[Atividade]])</f>
        <v>PDM - SOLDA</v>
      </c>
      <c r="AJ309" s="9" t="str">
        <f>IF(BS_CONTROLE[[#This Row],[Atividade]]=0, "-", BS_CONTROLE[[#This Row],[Atividade]])</f>
        <v>PDM - SOLDA</v>
      </c>
      <c r="AK309" s="31" t="str">
        <f>BS_CONTROLE[[#This Row],[Local - Partida]]</f>
        <v>-</v>
      </c>
      <c r="AL309" s="31" t="str">
        <f>BS_CONTROLE[[#This Row],[Local - Encerramento]]</f>
        <v>-</v>
      </c>
      <c r="AM309" s="105" t="str">
        <f>IF(BS_CONTROLE[[#This Row],[Entre - Estações]]=0, "-", BS_CONTROLE[[#This Row],[Entre - Estações]])</f>
        <v>ZSW-ZTT</v>
      </c>
      <c r="AN309" s="105" t="str">
        <f>IF(BS_CONTROLE[[#This Row],[SB]]=0, "-", BS_CONTROLE[[#This Row],[SB]])</f>
        <v>K90ZTT</v>
      </c>
      <c r="AO309" s="105">
        <f>IF(BS_CONTROLE[[#This Row],[SUB]]=0, "-", BS_CONTROLE[[#This Row],[SUB]])</f>
        <v>70</v>
      </c>
      <c r="AP309" s="105">
        <f>BS_CONTROLE[[#This Row],[KM - Inicio]]</f>
        <v>92</v>
      </c>
      <c r="AQ309" s="105">
        <f>BS_CONTROLE[[#This Row],[KM - Inicio]]</f>
        <v>92</v>
      </c>
      <c r="AR309" s="108">
        <v>0.41319444444444442</v>
      </c>
      <c r="AS309" s="108">
        <v>0</v>
      </c>
      <c r="AT309" s="108">
        <v>0</v>
      </c>
      <c r="AU309" s="136"/>
      <c r="AV309" s="136"/>
      <c r="AW309" s="14"/>
      <c r="AX309" s="14"/>
      <c r="AY309" s="162">
        <f t="shared" si="26"/>
        <v>0</v>
      </c>
      <c r="AZ309" s="153"/>
      <c r="BA309" s="109">
        <v>0</v>
      </c>
      <c r="BB309" s="10" t="str">
        <f>IFERROR(_xlfn.XLOOKUP(AI309, BS_ATIVIDADE[ATIVIDADE],BS_ATIVIDADE[UNIDADE] ), "*")</f>
        <v>Nº DE SOLDA</v>
      </c>
      <c r="BC309" s="13" t="str" cm="1">
        <f t="array" ref="BC3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09" s="13" t="str" cm="1">
        <f t="array" ref="BD3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09" s="11" t="str" cm="1">
        <f t="array" ref="BE3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309" s="150"/>
      <c r="BG309" s="16"/>
      <c r="BH309" s="17">
        <v>0</v>
      </c>
      <c r="BI309" s="17"/>
      <c r="BJ309" s="17" t="s">
        <v>1168</v>
      </c>
      <c r="BK309" s="18" t="s">
        <v>1168</v>
      </c>
      <c r="BL309" s="16"/>
      <c r="BM309" s="130" t="s">
        <v>440</v>
      </c>
      <c r="BN309" s="130" t="s">
        <v>469</v>
      </c>
      <c r="BO309" s="130" t="s">
        <v>530</v>
      </c>
      <c r="BP309" s="18" t="s">
        <v>1168</v>
      </c>
      <c r="BQ309" s="12" t="str">
        <f t="shared" si="28"/>
        <v>Produção e Intervalo</v>
      </c>
      <c r="BR309" s="19">
        <f t="shared" si="29"/>
        <v>0</v>
      </c>
      <c r="BS309" s="19">
        <f t="shared" si="30"/>
        <v>0</v>
      </c>
      <c r="BT309" s="188" t="str">
        <f t="shared" si="31"/>
        <v>CCOCirculaçãoIntervaloOportunidade</v>
      </c>
    </row>
    <row r="310" spans="1:72" hidden="1">
      <c r="A310" s="47" t="str">
        <f t="shared" si="27"/>
        <v>V1146066</v>
      </c>
      <c r="B310" s="102">
        <v>46066</v>
      </c>
      <c r="C310" s="135">
        <f>IF(BS_CONTROLE[[#This Row],[DATA]]="","",WEEKNUM(BS_CONTROLE[[#This Row],[DATA]]))</f>
        <v>7</v>
      </c>
      <c r="D310" s="104" t="s">
        <v>1169</v>
      </c>
      <c r="E310" s="157"/>
      <c r="F310" s="126" t="s">
        <v>678</v>
      </c>
      <c r="G310" s="142" t="str">
        <f>IF(D310="","*",VLOOKUP(F310,BS_ATIVIDADE[],3,FALSE))</f>
        <v>OUTROS</v>
      </c>
      <c r="H310" s="106" t="s">
        <v>1170</v>
      </c>
      <c r="I310" s="106" t="s">
        <v>360</v>
      </c>
      <c r="J310" s="105">
        <v>68</v>
      </c>
      <c r="K310" s="105">
        <v>61</v>
      </c>
      <c r="L310" s="105">
        <v>82</v>
      </c>
      <c r="M310" s="127" t="s">
        <v>1171</v>
      </c>
      <c r="N310" s="127" t="s">
        <v>1172</v>
      </c>
      <c r="O310" s="106">
        <v>0.375</v>
      </c>
      <c r="P310" s="106">
        <v>4.1666666666666664E-2</v>
      </c>
      <c r="Q310" s="105">
        <v>1</v>
      </c>
      <c r="R310" s="10" t="str">
        <f>IFERROR(_xlfn.XLOOKUP(F310, BS_ATIVIDADE[ATIVIDADE],BS_ATIVIDADE[UNIDADE] ), "*")</f>
        <v>BINÁRIO</v>
      </c>
      <c r="S310" s="128" t="str" cm="1">
        <f t="array" ref="S3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0" s="128" t="str" cm="1">
        <f t="array" ref="T3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10" s="11" t="str" cm="1">
        <f t="array" ref="U3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310" s="105" t="s">
        <v>1065</v>
      </c>
      <c r="W310" s="151" t="s">
        <v>774</v>
      </c>
      <c r="X310" s="104" t="s">
        <v>421</v>
      </c>
      <c r="Y310" s="129" t="s">
        <v>424</v>
      </c>
      <c r="Z310" s="104"/>
      <c r="AA310" s="105">
        <v>1</v>
      </c>
      <c r="AB310" s="103" t="s">
        <v>412</v>
      </c>
      <c r="AC310" s="152"/>
      <c r="AD310" s="107"/>
      <c r="AE310" s="105"/>
      <c r="AF310" s="105"/>
      <c r="AG310" s="105"/>
      <c r="AH310" s="15"/>
      <c r="AI310" s="126" t="str">
        <f>IF(BS_CONTROLE[[#This Row],[Atividade]]=0, "-", BS_CONTROLE[[#This Row],[Atividade]])</f>
        <v>DESLOCAMENTO</v>
      </c>
      <c r="AJ310" s="9" t="str">
        <f>IF(BS_CONTROLE[[#This Row],[Atividade]]=0, "-", BS_CONTROLE[[#This Row],[Atividade]])</f>
        <v>DESLOCAMENTO</v>
      </c>
      <c r="AK310" s="31" t="str">
        <f>BS_CONTROLE[[#This Row],[Local - Partida]]</f>
        <v>ZHO-2</v>
      </c>
      <c r="AL310" s="31" t="str">
        <f>BS_CONTROLE[[#This Row],[Local - Encerramento]]</f>
        <v>ZAC2</v>
      </c>
      <c r="AM310" s="105" t="str">
        <f>IF(BS_CONTROLE[[#This Row],[Entre - Estações]]=0, "-", BS_CONTROLE[[#This Row],[Entre - Estações]])</f>
        <v>ZHO-ZAC</v>
      </c>
      <c r="AN310" s="105" t="str">
        <f>IF(BS_CONTROLE[[#This Row],[SB]]=0, "-", BS_CONTROLE[[#This Row],[SB]])</f>
        <v>ZHOZAC</v>
      </c>
      <c r="AO310" s="105">
        <f>IF(BS_CONTROLE[[#This Row],[SUB]]=0, "-", BS_CONTROLE[[#This Row],[SUB]])</f>
        <v>68</v>
      </c>
      <c r="AP310" s="105">
        <f>BS_CONTROLE[[#This Row],[KM - Inicio]]</f>
        <v>61</v>
      </c>
      <c r="AQ310" s="105">
        <f>BS_CONTROLE[[#This Row],[KM - Inicio]]</f>
        <v>61</v>
      </c>
      <c r="AR310" s="108">
        <v>0.6645833333333333</v>
      </c>
      <c r="AS310" s="108">
        <v>0</v>
      </c>
      <c r="AT310" s="108">
        <v>0</v>
      </c>
      <c r="AU310" s="136"/>
      <c r="AV310" s="136"/>
      <c r="AW310" s="14"/>
      <c r="AX310" s="14"/>
      <c r="AY310" s="162">
        <f t="shared" si="26"/>
        <v>0</v>
      </c>
      <c r="AZ310" s="153"/>
      <c r="BA310" s="109">
        <v>0</v>
      </c>
      <c r="BB310" s="10" t="str">
        <f>IFERROR(_xlfn.XLOOKUP(AI310, BS_ATIVIDADE[ATIVIDADE],BS_ATIVIDADE[UNIDADE] ), "*")</f>
        <v>BINÁRIO</v>
      </c>
      <c r="BC310" s="13" t="str" cm="1">
        <f t="array" ref="BC3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0" s="13" t="str" cm="1">
        <f t="array" ref="BD3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10" s="11" t="str" cm="1">
        <f t="array" ref="BE3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310" s="150"/>
      <c r="BG310" s="16"/>
      <c r="BH310" s="17">
        <v>0</v>
      </c>
      <c r="BI310" s="17"/>
      <c r="BJ310" s="17" t="s">
        <v>1173</v>
      </c>
      <c r="BK310" s="18" t="s">
        <v>1174</v>
      </c>
      <c r="BL310" s="16"/>
      <c r="BM310" s="130" t="s">
        <v>440</v>
      </c>
      <c r="BN310" s="130" t="s">
        <v>469</v>
      </c>
      <c r="BO310" s="130" t="s">
        <v>530</v>
      </c>
      <c r="BP310" s="18"/>
      <c r="BQ310" s="12" t="str">
        <f t="shared" si="28"/>
        <v>Produção e Intervalo</v>
      </c>
      <c r="BR310" s="19">
        <f t="shared" si="29"/>
        <v>0</v>
      </c>
      <c r="BS310" s="19">
        <f t="shared" si="30"/>
        <v>0</v>
      </c>
      <c r="BT310" s="188" t="str">
        <f t="shared" si="31"/>
        <v>CCOCirculaçãoIntervaloOportunidade</v>
      </c>
    </row>
    <row r="311" spans="1:72" hidden="1">
      <c r="A311" s="47" t="str">
        <f t="shared" si="27"/>
        <v>E4246066</v>
      </c>
      <c r="B311" s="102">
        <v>46066</v>
      </c>
      <c r="C311" s="135">
        <f>IF(BS_CONTROLE[[#This Row],[DATA]]="","",WEEKNUM(BS_CONTROLE[[#This Row],[DATA]]))</f>
        <v>7</v>
      </c>
      <c r="D311" s="104" t="s">
        <v>749</v>
      </c>
      <c r="E311" s="157">
        <v>193</v>
      </c>
      <c r="F311" s="126" t="s">
        <v>750</v>
      </c>
      <c r="G311" s="142" t="str">
        <f>IF(D311="","*",VLOOKUP(F311,BS_ATIVIDADE[],3,FALSE))</f>
        <v>TRILHEIRO - DESCARGA</v>
      </c>
      <c r="H311" s="106" t="s">
        <v>1017</v>
      </c>
      <c r="I311" s="106" t="s">
        <v>1017</v>
      </c>
      <c r="J311" s="105">
        <v>68</v>
      </c>
      <c r="K311" s="105">
        <v>54.96</v>
      </c>
      <c r="L311" s="105">
        <v>56</v>
      </c>
      <c r="M311" s="127" t="str" cm="1">
        <f t="array" ref="M3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311" s="127" t="s">
        <v>285</v>
      </c>
      <c r="O311" s="106">
        <v>0.45833333333333331</v>
      </c>
      <c r="P311" s="106">
        <v>0.16666666666666666</v>
      </c>
      <c r="Q311" s="105">
        <v>3120</v>
      </c>
      <c r="R311" s="10" t="str">
        <f>IFERROR(_xlfn.XLOOKUP(F311, BS_ATIVIDADE[ATIVIDADE],BS_ATIVIDADE[UNIDADE] ), "*")</f>
        <v>M</v>
      </c>
      <c r="S311" s="128" t="str" cm="1">
        <f t="array" ref="S3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1" s="128" t="str" cm="1">
        <f t="array" ref="T3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11" s="11" t="str" cm="1">
        <f t="array" ref="U3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311" s="105" t="s">
        <v>714</v>
      </c>
      <c r="W311" s="151" t="s">
        <v>754</v>
      </c>
      <c r="X311" s="104" t="s">
        <v>416</v>
      </c>
      <c r="Y311" s="129" t="s">
        <v>420</v>
      </c>
      <c r="Z311" s="104"/>
      <c r="AA311" s="105" t="s">
        <v>1019</v>
      </c>
      <c r="AB311" s="103" t="s">
        <v>423</v>
      </c>
      <c r="AC311" s="152" t="s">
        <v>419</v>
      </c>
      <c r="AD311" s="107">
        <v>0.41666666666666669</v>
      </c>
      <c r="AE311" s="105" t="s">
        <v>1020</v>
      </c>
      <c r="AF311" s="105" t="s">
        <v>1021</v>
      </c>
      <c r="AG311" s="105" t="s">
        <v>679</v>
      </c>
      <c r="AH311" s="15"/>
      <c r="AI311" s="126" t="str">
        <f>IF(BS_CONTROLE[[#This Row],[Atividade]]=0, "-", BS_CONTROLE[[#This Row],[Atividade]])</f>
        <v>TRILHEIRO - DESCARGA</v>
      </c>
      <c r="AJ311" s="9" t="str">
        <f>IF(BS_CONTROLE[[#This Row],[Atividade]]=0, "-", BS_CONTROLE[[#This Row],[Atividade]])</f>
        <v>TRILHEIRO - DESCARGA</v>
      </c>
      <c r="AK311" s="31" t="str">
        <f>BS_CONTROLE[[#This Row],[Local - Partida]]</f>
        <v>ZBV3</v>
      </c>
      <c r="AL311" s="31" t="str">
        <f>BS_CONTROLE[[#This Row],[Local - Encerramento]]</f>
        <v>ZBV3</v>
      </c>
      <c r="AM311" s="105" t="str">
        <f>IF(BS_CONTROLE[[#This Row],[Entre - Estações]]=0, "-", BS_CONTROLE[[#This Row],[Entre - Estações]])</f>
        <v>ZBM</v>
      </c>
      <c r="AN311" s="105" t="str">
        <f>IF(BS_CONTROLE[[#This Row],[SB]]=0, "-", BS_CONTROLE[[#This Row],[SB]])</f>
        <v>ZBM1</v>
      </c>
      <c r="AO311" s="105">
        <f>IF(BS_CONTROLE[[#This Row],[SUB]]=0, "-", BS_CONTROLE[[#This Row],[SUB]])</f>
        <v>68</v>
      </c>
      <c r="AP311" s="105">
        <f>BS_CONTROLE[[#This Row],[KM - Inicio]]</f>
        <v>54.96</v>
      </c>
      <c r="AQ311" s="105">
        <f>BS_CONTROLE[[#This Row],[KM - Inicio]]</f>
        <v>54.96</v>
      </c>
      <c r="AR311" s="108">
        <v>0.64097222222222228</v>
      </c>
      <c r="AS311" s="108">
        <v>0</v>
      </c>
      <c r="AT311" s="108">
        <v>0</v>
      </c>
      <c r="AU311" s="136"/>
      <c r="AV311" s="136"/>
      <c r="AW311" s="14"/>
      <c r="AX311" s="14"/>
      <c r="AY311" s="162">
        <f t="shared" si="26"/>
        <v>0</v>
      </c>
      <c r="AZ311" s="153"/>
      <c r="BA311" s="109">
        <v>0</v>
      </c>
      <c r="BB311" s="10" t="str">
        <f>IFERROR(_xlfn.XLOOKUP(AI311, BS_ATIVIDADE[ATIVIDADE],BS_ATIVIDADE[UNIDADE] ), "*")</f>
        <v>M</v>
      </c>
      <c r="BC311" s="13" t="str" cm="1">
        <f t="array" ref="BC3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1" s="13" t="str" cm="1">
        <f t="array" ref="BD3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11" s="11" t="str" cm="1">
        <f t="array" ref="BE3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311" s="150"/>
      <c r="BG311" s="16"/>
      <c r="BH311" s="17">
        <v>0</v>
      </c>
      <c r="BI311" s="17"/>
      <c r="BJ311" s="17" t="s">
        <v>1175</v>
      </c>
      <c r="BK311" s="18" t="s">
        <v>1176</v>
      </c>
      <c r="BL311" s="16"/>
      <c r="BM311" s="130" t="s">
        <v>440</v>
      </c>
      <c r="BN311" s="130" t="s">
        <v>460</v>
      </c>
      <c r="BO311" s="130" t="s">
        <v>557</v>
      </c>
      <c r="BP311" s="18" t="s">
        <v>1176</v>
      </c>
      <c r="BQ311" s="12" t="str">
        <f t="shared" si="28"/>
        <v>Produção e Intervalo</v>
      </c>
      <c r="BR311" s="19">
        <f t="shared" si="29"/>
        <v>0</v>
      </c>
      <c r="BS311" s="19">
        <f t="shared" si="30"/>
        <v>0</v>
      </c>
      <c r="BT311" s="188" t="str">
        <f t="shared" si="31"/>
        <v>CCOCirculaçãoIntervaloContrato</v>
      </c>
    </row>
    <row r="312" spans="1:72" hidden="1">
      <c r="A312" s="47" t="str">
        <f t="shared" si="27"/>
        <v/>
      </c>
      <c r="B312" s="102"/>
      <c r="C312" s="135" t="str">
        <f>IF(BS_CONTROLE[[#This Row],[DATA]]="","",WEEKNUM(BS_CONTROLE[[#This Row],[DATA]]))</f>
        <v/>
      </c>
      <c r="D312" s="104"/>
      <c r="E312" s="157">
        <v>306</v>
      </c>
      <c r="F312" s="126"/>
      <c r="G312" s="142" t="str">
        <f>IF(D312="","*",VLOOKUP(F312,BS_ATIVIDADE[],3,FALSE))</f>
        <v>*</v>
      </c>
      <c r="H312" s="106"/>
      <c r="I312" s="106"/>
      <c r="J312" s="105"/>
      <c r="K312" s="105"/>
      <c r="L312" s="105"/>
      <c r="M312" s="127" t="str" cm="1">
        <f t="array" ref="M3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2" s="127" t="str" cm="1">
        <f t="array" ref="N3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2" s="106"/>
      <c r="P312" s="106"/>
      <c r="Q312" s="105"/>
      <c r="R312" s="10" t="str">
        <f>IFERROR(_xlfn.XLOOKUP(F312, BS_ATIVIDADE[ATIVIDADE],BS_ATIVIDADE[UNIDADE] ), "*")</f>
        <v>*</v>
      </c>
      <c r="S312" s="128" t="str" cm="1">
        <f t="array" ref="S3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2" s="128" t="str" cm="1">
        <f t="array" ref="T3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2" s="11" t="str" cm="1">
        <f t="array" ref="U3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12" s="105"/>
      <c r="W312" s="151"/>
      <c r="X312" s="104"/>
      <c r="Y312" s="129"/>
      <c r="Z312" s="104"/>
      <c r="AA312" s="105"/>
      <c r="AB312" s="103"/>
      <c r="AC312" s="152"/>
      <c r="AD312" s="107"/>
      <c r="AE312" s="105"/>
      <c r="AF312" s="105"/>
      <c r="AG312" s="105"/>
      <c r="AH312" s="15"/>
      <c r="AI312" s="126" t="str">
        <f>IF(BS_CONTROLE[[#This Row],[Atividade]]=0, "-", BS_CONTROLE[[#This Row],[Atividade]])</f>
        <v>-</v>
      </c>
      <c r="AJ312" s="9" t="str">
        <f>IF(BS_CONTROLE[[#This Row],[Atividade]]=0, "-", BS_CONTROLE[[#This Row],[Atividade]])</f>
        <v>-</v>
      </c>
      <c r="AK312" s="31">
        <f>BS_CONTROLE[[#This Row],[Local - Partida]]</f>
        <v>0</v>
      </c>
      <c r="AL312" s="31">
        <f>BS_CONTROLE[[#This Row],[Local - Encerramento]]</f>
        <v>0</v>
      </c>
      <c r="AM312" s="105" t="str">
        <f>IF(BS_CONTROLE[[#This Row],[Entre - Estações]]=0, "-", BS_CONTROLE[[#This Row],[Entre - Estações]])</f>
        <v>-</v>
      </c>
      <c r="AN312" s="105" t="str">
        <f>IF(BS_CONTROLE[[#This Row],[SB]]=0, "-", BS_CONTROLE[[#This Row],[SB]])</f>
        <v>-</v>
      </c>
      <c r="AO312" s="105" t="str">
        <f>IF(BS_CONTROLE[[#This Row],[SUB]]=0, "-", BS_CONTROLE[[#This Row],[SUB]])</f>
        <v>-</v>
      </c>
      <c r="AP312" s="105">
        <f>BS_CONTROLE[[#This Row],[KM - Inicio]]</f>
        <v>0</v>
      </c>
      <c r="AQ312" s="105">
        <f>BS_CONTROLE[[#This Row],[KM - Inicio]]</f>
        <v>0</v>
      </c>
      <c r="AR312" s="108"/>
      <c r="AS312" s="108"/>
      <c r="AT312" s="108"/>
      <c r="AU312" s="136"/>
      <c r="AV312" s="136"/>
      <c r="AW312" s="14"/>
      <c r="AX312" s="14"/>
      <c r="AY312" s="162" t="str">
        <f t="shared" si="26"/>
        <v>*</v>
      </c>
      <c r="AZ312" s="153"/>
      <c r="BA312" s="109"/>
      <c r="BB312" s="10" t="str">
        <f>IFERROR(_xlfn.XLOOKUP(AI312, BS_ATIVIDADE[ATIVIDADE],BS_ATIVIDADE[UNIDADE] ), "*")</f>
        <v>*</v>
      </c>
      <c r="BC312" s="13" t="str" cm="1">
        <f t="array" ref="BC3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12" s="13" t="str" cm="1">
        <f t="array" ref="BD3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12" s="11" t="str" cm="1">
        <f t="array" ref="BE3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12" s="150"/>
      <c r="BG312" s="16"/>
      <c r="BH312" s="17"/>
      <c r="BI312" s="17"/>
      <c r="BJ312" s="17"/>
      <c r="BK312" s="18"/>
      <c r="BL312" s="16"/>
      <c r="BM312" s="130"/>
      <c r="BN312" s="130"/>
      <c r="BO312" s="130"/>
      <c r="BP312" s="18"/>
      <c r="BQ312" s="12" t="str">
        <f t="shared" si="28"/>
        <v>Aderente</v>
      </c>
      <c r="BR312" s="19" t="str">
        <f t="shared" si="29"/>
        <v>*</v>
      </c>
      <c r="BS312" s="19" t="str">
        <f t="shared" si="30"/>
        <v>*</v>
      </c>
      <c r="BT312" s="188" t="str">
        <f t="shared" si="31"/>
        <v/>
      </c>
    </row>
    <row r="313" spans="1:72" hidden="1">
      <c r="A313" s="47" t="str">
        <f t="shared" si="27"/>
        <v>ROGÉRIO (TP-730)46066</v>
      </c>
      <c r="B313" s="102">
        <v>46066</v>
      </c>
      <c r="C313" s="135">
        <f>IF(BS_CONTROLE[[#This Row],[DATA]]="","",WEEKNUM(BS_CONTROLE[[#This Row],[DATA]]))</f>
        <v>7</v>
      </c>
      <c r="D313" s="104" t="s">
        <v>857</v>
      </c>
      <c r="E313" s="157">
        <v>81</v>
      </c>
      <c r="F313" s="126" t="s">
        <v>721</v>
      </c>
      <c r="G313" s="142" t="str">
        <f>IF(D313="","*",VLOOKUP(F313,BS_ATIVIDADE[],3,FALSE))</f>
        <v>DORMENTE - SUBSTITUIÇÂO</v>
      </c>
      <c r="H313" s="106" t="s">
        <v>679</v>
      </c>
      <c r="I313" s="106" t="s">
        <v>679</v>
      </c>
      <c r="J313" s="105">
        <v>56</v>
      </c>
      <c r="K313" s="105">
        <v>206.9</v>
      </c>
      <c r="L313" s="105">
        <v>205.9</v>
      </c>
      <c r="M313" s="127" t="str" cm="1">
        <f t="array" ref="M3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13" s="127" t="str" cm="1">
        <f t="array" ref="N3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313" s="106">
        <v>0.41666666666666669</v>
      </c>
      <c r="P313" s="106">
        <v>8.3333333333333329E-2</v>
      </c>
      <c r="Q313" s="105">
        <v>65</v>
      </c>
      <c r="R313" s="10" t="str">
        <f>IFERROR(_xlfn.XLOOKUP(F313, BS_ATIVIDADE[ATIVIDADE],BS_ATIVIDADE[UNIDADE] ), "*")</f>
        <v>Nº DE DORMENTES</v>
      </c>
      <c r="S313" s="128" t="str" cm="1">
        <f t="array" ref="S3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3" s="128" t="str" cm="1">
        <f t="array" ref="T3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13" s="11" t="str" cm="1">
        <f t="array" ref="U3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13" s="105" t="s">
        <v>773</v>
      </c>
      <c r="W313" s="151" t="s">
        <v>1024</v>
      </c>
      <c r="X313" s="104" t="s">
        <v>421</v>
      </c>
      <c r="Y313" s="129" t="s">
        <v>424</v>
      </c>
      <c r="Z313" s="104"/>
      <c r="AA313" s="105" t="s">
        <v>679</v>
      </c>
      <c r="AB313" s="103"/>
      <c r="AC313" s="152"/>
      <c r="AD313" s="107"/>
      <c r="AE313" s="105"/>
      <c r="AF313" s="105"/>
      <c r="AG313" s="105"/>
      <c r="AH313" s="15"/>
      <c r="AI313" s="126" t="str">
        <f>IF(BS_CONTROLE[[#This Row],[Atividade]]=0, "-", BS_CONTROLE[[#This Row],[Atividade]])</f>
        <v>PDM - SUBSTITUIÇÃO - DORMENTE</v>
      </c>
      <c r="AJ313" s="9" t="str">
        <f>IF(BS_CONTROLE[[#This Row],[Atividade]]=0, "-", BS_CONTROLE[[#This Row],[Atividade]])</f>
        <v>PDM - SUBSTITUIÇÃO - DORMENTE</v>
      </c>
      <c r="AK313" s="31" t="str">
        <f>BS_CONTROLE[[#This Row],[Local - Partida]]</f>
        <v>-</v>
      </c>
      <c r="AL313" s="31" t="str">
        <f>BS_CONTROLE[[#This Row],[Local - Encerramento]]</f>
        <v>-</v>
      </c>
      <c r="AM313" s="105" t="str">
        <f>IF(BS_CONTROLE[[#This Row],[Entre - Estações]]=0, "-", BS_CONTROLE[[#This Row],[Entre - Estações]])</f>
        <v>ZYU-ZST</v>
      </c>
      <c r="AN313" s="105" t="str">
        <f>IF(BS_CONTROLE[[#This Row],[SB]]=0, "-", BS_CONTROLE[[#This Row],[SB]])</f>
        <v>206ZST</v>
      </c>
      <c r="AO313" s="105">
        <f>IF(BS_CONTROLE[[#This Row],[SUB]]=0, "-", BS_CONTROLE[[#This Row],[SUB]])</f>
        <v>56</v>
      </c>
      <c r="AP313" s="105">
        <f>BS_CONTROLE[[#This Row],[KM - Inicio]]</f>
        <v>206.9</v>
      </c>
      <c r="AQ313" s="105">
        <f>BS_CONTROLE[[#This Row],[KM - Inicio]]</f>
        <v>206.9</v>
      </c>
      <c r="AR313" s="108">
        <v>0.34444444444444444</v>
      </c>
      <c r="AS313" s="108">
        <v>0</v>
      </c>
      <c r="AT313" s="108">
        <v>0</v>
      </c>
      <c r="AU313" s="136"/>
      <c r="AV313" s="136"/>
      <c r="AW313" s="14"/>
      <c r="AX313" s="14"/>
      <c r="AY313" s="162">
        <f t="shared" si="26"/>
        <v>0</v>
      </c>
      <c r="AZ313" s="153"/>
      <c r="BA313" s="109">
        <v>0</v>
      </c>
      <c r="BB313" s="10" t="str">
        <f>IFERROR(_xlfn.XLOOKUP(AI313, BS_ATIVIDADE[ATIVIDADE],BS_ATIVIDADE[UNIDADE] ), "*")</f>
        <v>Nº DE DORMENTES</v>
      </c>
      <c r="BC313" s="13" t="str" cm="1">
        <f t="array" ref="BC3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3" s="13" t="str" cm="1">
        <f t="array" ref="BD3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13" s="11" t="str" cm="1">
        <f t="array" ref="BE3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13" s="150"/>
      <c r="BG313" s="16"/>
      <c r="BH313" s="17">
        <v>0</v>
      </c>
      <c r="BI313" s="17"/>
      <c r="BJ313" s="17" t="s">
        <v>1177</v>
      </c>
      <c r="BK313" s="18" t="s">
        <v>1178</v>
      </c>
      <c r="BL313" s="16"/>
      <c r="BM313" s="130" t="s">
        <v>440</v>
      </c>
      <c r="BN313" s="130" t="s">
        <v>469</v>
      </c>
      <c r="BO313" s="130" t="s">
        <v>530</v>
      </c>
      <c r="BP313" s="18" t="s">
        <v>1178</v>
      </c>
      <c r="BQ313" s="12" t="str">
        <f t="shared" si="28"/>
        <v>Produção e Intervalo</v>
      </c>
      <c r="BR313" s="19">
        <f t="shared" si="29"/>
        <v>0</v>
      </c>
      <c r="BS313" s="19">
        <f t="shared" si="30"/>
        <v>0</v>
      </c>
      <c r="BT313" s="188" t="str">
        <f t="shared" si="31"/>
        <v>CCOCirculaçãoIntervaloOportunidade</v>
      </c>
    </row>
    <row r="314" spans="1:72" hidden="1">
      <c r="A314" s="47" t="str">
        <f t="shared" si="27"/>
        <v>V9346066</v>
      </c>
      <c r="B314" s="102">
        <v>46066</v>
      </c>
      <c r="C314" s="135">
        <f>IF(BS_CONTROLE[[#This Row],[DATA]]="","",WEEKNUM(BS_CONTROLE[[#This Row],[DATA]]))</f>
        <v>7</v>
      </c>
      <c r="D314" s="104" t="s">
        <v>978</v>
      </c>
      <c r="E314" s="157">
        <v>162</v>
      </c>
      <c r="F314" s="126" t="s">
        <v>687</v>
      </c>
      <c r="G314" s="142" t="str">
        <f>IF(D314="","*",VLOOKUP(F314,BS_ATIVIDADE[],3,FALSE))</f>
        <v>MECANIZAÇÃO - SOCADORA</v>
      </c>
      <c r="H314" s="105" t="s">
        <v>104</v>
      </c>
      <c r="I314" s="105" t="s">
        <v>104</v>
      </c>
      <c r="J314" s="105">
        <v>56</v>
      </c>
      <c r="K314" s="105">
        <v>204.4</v>
      </c>
      <c r="L314" s="105">
        <v>205.8</v>
      </c>
      <c r="M314" s="127" t="str" cm="1">
        <f t="array" ref="M3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14" s="127" t="str" cm="1">
        <f t="array" ref="N3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314" s="106">
        <v>0.375</v>
      </c>
      <c r="P314" s="106">
        <v>8.3333333333333329E-2</v>
      </c>
      <c r="Q314" s="105">
        <v>200</v>
      </c>
      <c r="R314" s="10" t="str">
        <f>IFERROR(_xlfn.XLOOKUP(F314, BS_ATIVIDADE[ATIVIDADE],BS_ATIVIDADE[UNIDADE] ), "*")</f>
        <v>M</v>
      </c>
      <c r="S314" s="128" t="str" cm="1">
        <f t="array" ref="S3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4" s="128" t="str" cm="1">
        <f t="array" ref="T3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14" s="11" t="str" cm="1">
        <f t="array" ref="U3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14" s="105" t="s">
        <v>773</v>
      </c>
      <c r="W314" s="151" t="s">
        <v>688</v>
      </c>
      <c r="X314" s="104" t="s">
        <v>421</v>
      </c>
      <c r="Y314" s="129" t="s">
        <v>424</v>
      </c>
      <c r="Z314" s="104"/>
      <c r="AA314" s="105">
        <v>1</v>
      </c>
      <c r="AB314" s="103" t="s">
        <v>418</v>
      </c>
      <c r="AC314" s="152"/>
      <c r="AD314" s="107">
        <v>0.29166666666666669</v>
      </c>
      <c r="AE314" s="105">
        <v>7309</v>
      </c>
      <c r="AF314" s="105" t="s">
        <v>679</v>
      </c>
      <c r="AG314" s="105" t="s">
        <v>679</v>
      </c>
      <c r="AH314" s="15"/>
      <c r="AI314" s="126" t="str">
        <f>IF(BS_CONTROLE[[#This Row],[Atividade]]=0, "-", BS_CONTROLE[[#This Row],[Atividade]])</f>
        <v>MECANIZAÇÃO - SOCADORA</v>
      </c>
      <c r="AJ314" s="9" t="str">
        <f>IF(BS_CONTROLE[[#This Row],[Atividade]]=0, "-", BS_CONTROLE[[#This Row],[Atividade]])</f>
        <v>MECANIZAÇÃO - SOCADORA</v>
      </c>
      <c r="AK314" s="31" t="str">
        <f>BS_CONTROLE[[#This Row],[Local - Partida]]</f>
        <v>ZYU1</v>
      </c>
      <c r="AL314" s="31" t="str">
        <f>BS_CONTROLE[[#This Row],[Local - Encerramento]]</f>
        <v>ZYU1</v>
      </c>
      <c r="AM314" s="105" t="str">
        <f>IF(BS_CONTROLE[[#This Row],[Entre - Estações]]=0, "-", BS_CONTROLE[[#This Row],[Entre - Estações]])</f>
        <v>ZYU-ZST</v>
      </c>
      <c r="AN314" s="105" t="str">
        <f>IF(BS_CONTROLE[[#This Row],[SB]]=0, "-", BS_CONTROLE[[#This Row],[SB]])</f>
        <v>ZYU206</v>
      </c>
      <c r="AO314" s="105">
        <f>IF(BS_CONTROLE[[#This Row],[SUB]]=0, "-", BS_CONTROLE[[#This Row],[SUB]])</f>
        <v>56</v>
      </c>
      <c r="AP314" s="105">
        <f>BS_CONTROLE[[#This Row],[KM - Inicio]]</f>
        <v>204.4</v>
      </c>
      <c r="AQ314" s="105">
        <f>BS_CONTROLE[[#This Row],[KM - Inicio]]</f>
        <v>204.4</v>
      </c>
      <c r="AR314" s="108">
        <v>0.36736111111111114</v>
      </c>
      <c r="AS314" s="108">
        <v>0</v>
      </c>
      <c r="AT314" s="108">
        <v>0</v>
      </c>
      <c r="AU314" s="136"/>
      <c r="AV314" s="136"/>
      <c r="AW314" s="14"/>
      <c r="AX314" s="14"/>
      <c r="AY314" s="162">
        <f t="shared" si="26"/>
        <v>0</v>
      </c>
      <c r="AZ314" s="153"/>
      <c r="BA314" s="109">
        <v>0</v>
      </c>
      <c r="BB314" s="10" t="str">
        <f>IFERROR(_xlfn.XLOOKUP(AI314, BS_ATIVIDADE[ATIVIDADE],BS_ATIVIDADE[UNIDADE] ), "*")</f>
        <v>M</v>
      </c>
      <c r="BC314" s="13" t="str" cm="1">
        <f t="array" ref="BC3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4" s="13" t="str" cm="1">
        <f t="array" ref="BD3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14" s="11" t="str" cm="1">
        <f t="array" ref="BE3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14" s="150"/>
      <c r="BG314" s="16"/>
      <c r="BH314" s="17">
        <v>0</v>
      </c>
      <c r="BI314" s="17"/>
      <c r="BJ314" s="17" t="s">
        <v>1179</v>
      </c>
      <c r="BK314" s="18" t="s">
        <v>1180</v>
      </c>
      <c r="BL314" s="16"/>
      <c r="BM314" s="130" t="s">
        <v>440</v>
      </c>
      <c r="BN314" s="130" t="s">
        <v>469</v>
      </c>
      <c r="BO314" s="130" t="s">
        <v>530</v>
      </c>
      <c r="BP314" s="18" t="s">
        <v>1180</v>
      </c>
      <c r="BQ314" s="12" t="str">
        <f t="shared" si="28"/>
        <v>Produção e Intervalo</v>
      </c>
      <c r="BR314" s="19">
        <f t="shared" si="29"/>
        <v>0</v>
      </c>
      <c r="BS314" s="19">
        <f t="shared" si="30"/>
        <v>0</v>
      </c>
      <c r="BT314" s="188" t="str">
        <f t="shared" si="31"/>
        <v>CCOCirculaçãoIntervaloOportunidade</v>
      </c>
    </row>
    <row r="315" spans="1:72" hidden="1">
      <c r="A315" s="47" t="str">
        <f t="shared" si="27"/>
        <v>W5946066</v>
      </c>
      <c r="B315" s="102">
        <v>46066</v>
      </c>
      <c r="C315" s="135">
        <f>IF(BS_CONTROLE[[#This Row],[DATA]]="","",WEEKNUM(BS_CONTROLE[[#This Row],[DATA]]))</f>
        <v>7</v>
      </c>
      <c r="D315" s="104" t="s">
        <v>726</v>
      </c>
      <c r="E315" s="157"/>
      <c r="F315" s="126" t="s">
        <v>713</v>
      </c>
      <c r="G315" s="142" t="str">
        <f>IF(D315="","*",VLOOKUP(F315,BS_ATIVIDADE[],3,FALSE))</f>
        <v>DORMENTE - DESCARGA</v>
      </c>
      <c r="H315" s="106" t="s">
        <v>104</v>
      </c>
      <c r="I315" s="106" t="s">
        <v>104</v>
      </c>
      <c r="J315" s="105">
        <v>56</v>
      </c>
      <c r="K315" s="105">
        <v>191</v>
      </c>
      <c r="L315" s="105">
        <v>190.5</v>
      </c>
      <c r="M315" s="127" t="str" cm="1">
        <f t="array" ref="M3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15" s="127" t="str" cm="1">
        <f t="array" ref="N3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15" s="106">
        <v>0.35416666666666669</v>
      </c>
      <c r="P315" s="106">
        <v>8.3333333333333329E-2</v>
      </c>
      <c r="Q315" s="105">
        <v>700</v>
      </c>
      <c r="R315" s="10" t="str">
        <f>IFERROR(_xlfn.XLOOKUP(F315, BS_ATIVIDADE[ATIVIDADE],BS_ATIVIDADE[UNIDADE] ), "*")</f>
        <v>Nº DE DORMENTES</v>
      </c>
      <c r="S315" s="128" t="str" cm="1">
        <f t="array" ref="S3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5" s="128" t="str" cm="1">
        <f t="array" ref="T3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15" s="11" t="str" cm="1">
        <f t="array" ref="U3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15" s="105" t="s">
        <v>773</v>
      </c>
      <c r="W315" s="151" t="s">
        <v>803</v>
      </c>
      <c r="X315" s="104" t="s">
        <v>421</v>
      </c>
      <c r="Y315" s="129" t="s">
        <v>424</v>
      </c>
      <c r="Z315" s="104"/>
      <c r="AA315" s="105">
        <v>1</v>
      </c>
      <c r="AB315" s="103" t="s">
        <v>412</v>
      </c>
      <c r="AC315" s="152"/>
      <c r="AD315" s="107">
        <v>0.29166666666666669</v>
      </c>
      <c r="AE315" s="105">
        <v>7629</v>
      </c>
      <c r="AF315" s="105" t="s">
        <v>679</v>
      </c>
      <c r="AG315" s="105"/>
      <c r="AH315" s="15"/>
      <c r="AI315" s="126" t="str">
        <f>IF(BS_CONTROLE[[#This Row],[Atividade]]=0, "-", BS_CONTROLE[[#This Row],[Atividade]])</f>
        <v>PDM - DESCARGA - DORMENTE</v>
      </c>
      <c r="AJ315" s="9" t="str">
        <f>IF(BS_CONTROLE[[#This Row],[Atividade]]=0, "-", BS_CONTROLE[[#This Row],[Atividade]])</f>
        <v>PDM - DESCARGA - DORMENTE</v>
      </c>
      <c r="AK315" s="31" t="str">
        <f>BS_CONTROLE[[#This Row],[Local - Partida]]</f>
        <v>ZYU1</v>
      </c>
      <c r="AL315" s="31" t="str">
        <f>BS_CONTROLE[[#This Row],[Local - Encerramento]]</f>
        <v>ZYU1</v>
      </c>
      <c r="AM315" s="105" t="str">
        <f>IF(BS_CONTROLE[[#This Row],[Entre - Estações]]=0, "-", BS_CONTROLE[[#This Row],[Entre - Estações]])</f>
        <v>ZDY-ZFY</v>
      </c>
      <c r="AN315" s="105" t="str">
        <f>IF(BS_CONTROLE[[#This Row],[SB]]=0, "-", BS_CONTROLE[[#This Row],[SB]])</f>
        <v>189ZFY</v>
      </c>
      <c r="AO315" s="105">
        <f>IF(BS_CONTROLE[[#This Row],[SUB]]=0, "-", BS_CONTROLE[[#This Row],[SUB]])</f>
        <v>56</v>
      </c>
      <c r="AP315" s="105">
        <f>BS_CONTROLE[[#This Row],[KM - Inicio]]</f>
        <v>191</v>
      </c>
      <c r="AQ315" s="105">
        <f>BS_CONTROLE[[#This Row],[KM - Inicio]]</f>
        <v>191</v>
      </c>
      <c r="AR315" s="108">
        <v>0</v>
      </c>
      <c r="AS315" s="108">
        <v>0</v>
      </c>
      <c r="AT315" s="108">
        <v>0</v>
      </c>
      <c r="AU315" s="136"/>
      <c r="AV315" s="136"/>
      <c r="AW315" s="14"/>
      <c r="AX315" s="14"/>
      <c r="AY315" s="162">
        <f t="shared" si="26"/>
        <v>0</v>
      </c>
      <c r="AZ315" s="153"/>
      <c r="BA315" s="109">
        <v>0</v>
      </c>
      <c r="BB315" s="10" t="str">
        <f>IFERROR(_xlfn.XLOOKUP(AI315, BS_ATIVIDADE[ATIVIDADE],BS_ATIVIDADE[UNIDADE] ), "*")</f>
        <v>Nº DE DORMENTES</v>
      </c>
      <c r="BC315" s="13" t="str" cm="1">
        <f t="array" ref="BC3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5" s="13" t="str" cm="1">
        <f t="array" ref="BD3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15" s="11" t="str" cm="1">
        <f t="array" ref="BE3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15" s="150"/>
      <c r="BG315" s="16"/>
      <c r="BH315" s="17">
        <v>0</v>
      </c>
      <c r="BI315" s="17"/>
      <c r="BJ315" s="17" t="s">
        <v>1181</v>
      </c>
      <c r="BK315" s="18" t="s">
        <v>1181</v>
      </c>
      <c r="BL315" s="16"/>
      <c r="BM315" s="130" t="s">
        <v>438</v>
      </c>
      <c r="BN315" s="130" t="s">
        <v>458</v>
      </c>
      <c r="BO315" s="130" t="s">
        <v>525</v>
      </c>
      <c r="BP315" s="18" t="s">
        <v>1181</v>
      </c>
      <c r="BQ315" s="12" t="str">
        <f t="shared" si="28"/>
        <v>Produção e Intervalo</v>
      </c>
      <c r="BR315" s="19">
        <f t="shared" si="29"/>
        <v>0</v>
      </c>
      <c r="BS315" s="19">
        <f t="shared" si="30"/>
        <v>0</v>
      </c>
      <c r="BT315" s="188" t="str">
        <f t="shared" si="31"/>
        <v>PCMVIARecursosInternos</v>
      </c>
    </row>
    <row r="316" spans="1:72" hidden="1">
      <c r="A316" s="47" t="str">
        <f t="shared" si="27"/>
        <v>ROBSON (TF-701)46066</v>
      </c>
      <c r="B316" s="102">
        <v>46066</v>
      </c>
      <c r="C316" s="135">
        <f>IF(BS_CONTROLE[[#This Row],[DATA]]="","",WEEKNUM(BS_CONTROLE[[#This Row],[DATA]]))</f>
        <v>7</v>
      </c>
      <c r="D316" s="104" t="s">
        <v>732</v>
      </c>
      <c r="E316" s="157">
        <v>310</v>
      </c>
      <c r="F316" s="126" t="s">
        <v>721</v>
      </c>
      <c r="G316" s="142" t="str">
        <f>IF(D316="","*",VLOOKUP(F316,BS_ATIVIDADE[],3,FALSE))</f>
        <v>DORMENTE - SUBSTITUIÇÂO</v>
      </c>
      <c r="H316" s="106" t="s">
        <v>679</v>
      </c>
      <c r="I316" s="106" t="s">
        <v>679</v>
      </c>
      <c r="J316" s="105">
        <v>56</v>
      </c>
      <c r="K316" s="105">
        <v>190.3</v>
      </c>
      <c r="L316" s="105">
        <v>190.5</v>
      </c>
      <c r="M316" s="127" t="str" cm="1">
        <f t="array" ref="M3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16" s="127" t="str" cm="1">
        <f t="array" ref="N3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16" s="106">
        <v>0.375</v>
      </c>
      <c r="P316" s="106">
        <v>8.3333333333333329E-2</v>
      </c>
      <c r="Q316" s="105">
        <v>50</v>
      </c>
      <c r="R316" s="10" t="str">
        <f>IFERROR(_xlfn.XLOOKUP(F316, BS_ATIVIDADE[ATIVIDADE],BS_ATIVIDADE[UNIDADE] ), "*")</f>
        <v>Nº DE DORMENTES</v>
      </c>
      <c r="S316" s="128" t="str" cm="1">
        <f t="array" ref="S3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6" s="128" t="str" cm="1">
        <f t="array" ref="T3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16" s="11" t="str" cm="1">
        <f t="array" ref="U3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16" s="105" t="s">
        <v>773</v>
      </c>
      <c r="W316" s="151" t="s">
        <v>1024</v>
      </c>
      <c r="X316" s="104" t="s">
        <v>421</v>
      </c>
      <c r="Y316" s="129" t="s">
        <v>424</v>
      </c>
      <c r="Z316" s="104"/>
      <c r="AA316" s="105" t="s">
        <v>679</v>
      </c>
      <c r="AB316" s="103"/>
      <c r="AC316" s="152"/>
      <c r="AD316" s="107"/>
      <c r="AE316" s="105"/>
      <c r="AF316" s="105"/>
      <c r="AG316" s="105"/>
      <c r="AH316" s="15"/>
      <c r="AI316" s="126" t="str">
        <f>IF(BS_CONTROLE[[#This Row],[Atividade]]=0, "-", BS_CONTROLE[[#This Row],[Atividade]])</f>
        <v>PDM - SUBSTITUIÇÃO - DORMENTE</v>
      </c>
      <c r="AJ316" s="9" t="str">
        <f>IF(BS_CONTROLE[[#This Row],[Atividade]]=0, "-", BS_CONTROLE[[#This Row],[Atividade]])</f>
        <v>PDM - SUBSTITUIÇÃO - DORMENTE</v>
      </c>
      <c r="AK316" s="31" t="str">
        <f>BS_CONTROLE[[#This Row],[Local - Partida]]</f>
        <v>-</v>
      </c>
      <c r="AL316" s="31" t="str">
        <f>BS_CONTROLE[[#This Row],[Local - Encerramento]]</f>
        <v>-</v>
      </c>
      <c r="AM316" s="105" t="str">
        <f>IF(BS_CONTROLE[[#This Row],[Entre - Estações]]=0, "-", BS_CONTROLE[[#This Row],[Entre - Estações]])</f>
        <v>ZDY-ZFY</v>
      </c>
      <c r="AN316" s="105" t="str">
        <f>IF(BS_CONTROLE[[#This Row],[SB]]=0, "-", BS_CONTROLE[[#This Row],[SB]])</f>
        <v>189ZFY</v>
      </c>
      <c r="AO316" s="105">
        <f>IF(BS_CONTROLE[[#This Row],[SUB]]=0, "-", BS_CONTROLE[[#This Row],[SUB]])</f>
        <v>56</v>
      </c>
      <c r="AP316" s="105">
        <f>BS_CONTROLE[[#This Row],[KM - Inicio]]</f>
        <v>190.3</v>
      </c>
      <c r="AQ316" s="105">
        <f>BS_CONTROLE[[#This Row],[KM - Inicio]]</f>
        <v>190.3</v>
      </c>
      <c r="AR316" s="108">
        <v>0.37847222222222221</v>
      </c>
      <c r="AS316" s="108">
        <v>0</v>
      </c>
      <c r="AT316" s="108">
        <v>0</v>
      </c>
      <c r="AU316" s="136"/>
      <c r="AV316" s="136"/>
      <c r="AW316" s="14"/>
      <c r="AX316" s="14"/>
      <c r="AY316" s="162">
        <f t="shared" si="26"/>
        <v>0</v>
      </c>
      <c r="AZ316" s="153"/>
      <c r="BA316" s="109">
        <v>0</v>
      </c>
      <c r="BB316" s="10" t="str">
        <f>IFERROR(_xlfn.XLOOKUP(AI316, BS_ATIVIDADE[ATIVIDADE],BS_ATIVIDADE[UNIDADE] ), "*")</f>
        <v>Nº DE DORMENTES</v>
      </c>
      <c r="BC316" s="13" t="str" cm="1">
        <f t="array" ref="BC3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6" s="13" t="str" cm="1">
        <f t="array" ref="BD3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16" s="11" t="str" cm="1">
        <f t="array" ref="BE3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16" s="150"/>
      <c r="BG316" s="16"/>
      <c r="BH316" s="17">
        <v>0</v>
      </c>
      <c r="BI316" s="17"/>
      <c r="BJ316" s="17" t="s">
        <v>1182</v>
      </c>
      <c r="BK316" s="18" t="s">
        <v>1182</v>
      </c>
      <c r="BL316" s="16"/>
      <c r="BM316" s="130" t="s">
        <v>440</v>
      </c>
      <c r="BN316" s="130" t="s">
        <v>469</v>
      </c>
      <c r="BO316" s="130" t="s">
        <v>530</v>
      </c>
      <c r="BP316" s="18" t="s">
        <v>1182</v>
      </c>
      <c r="BQ316" s="12" t="str">
        <f t="shared" si="28"/>
        <v>Produção e Intervalo</v>
      </c>
      <c r="BR316" s="19">
        <f t="shared" si="29"/>
        <v>0</v>
      </c>
      <c r="BS316" s="19">
        <f t="shared" si="30"/>
        <v>0</v>
      </c>
      <c r="BT316" s="188" t="str">
        <f t="shared" si="31"/>
        <v>CCOCirculaçãoIntervaloOportunidade</v>
      </c>
    </row>
    <row r="317" spans="1:72" hidden="1">
      <c r="A317" s="47" t="str">
        <f t="shared" si="27"/>
        <v>JACIANO (TF-674)46066</v>
      </c>
      <c r="B317" s="102">
        <v>46066</v>
      </c>
      <c r="C317" s="135">
        <f>IF(BS_CONTROLE[[#This Row],[DATA]]="","",WEEKNUM(BS_CONTROLE[[#This Row],[DATA]]))</f>
        <v>7</v>
      </c>
      <c r="D317" s="104" t="s">
        <v>1183</v>
      </c>
      <c r="E317" s="157"/>
      <c r="F317" s="126" t="s">
        <v>721</v>
      </c>
      <c r="G317" s="142" t="str">
        <f>IF(D317="","*",VLOOKUP(F317,BS_ATIVIDADE[],3,FALSE))</f>
        <v>DORMENTE - SUBSTITUIÇÂO</v>
      </c>
      <c r="H317" s="106" t="s">
        <v>104</v>
      </c>
      <c r="I317" s="106" t="s">
        <v>104</v>
      </c>
      <c r="J317" s="105">
        <v>56</v>
      </c>
      <c r="K317" s="105">
        <v>191</v>
      </c>
      <c r="L317" s="105">
        <v>190.5</v>
      </c>
      <c r="M317" s="127" t="str" cm="1">
        <f t="array" ref="M3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17" s="127" t="str" cm="1">
        <f t="array" ref="N3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17" s="106">
        <v>0.375</v>
      </c>
      <c r="P317" s="106">
        <v>8.3333333333333329E-2</v>
      </c>
      <c r="Q317" s="105">
        <v>50</v>
      </c>
      <c r="R317" s="10" t="str">
        <f>IFERROR(_xlfn.XLOOKUP(F317, BS_ATIVIDADE[ATIVIDADE],BS_ATIVIDADE[UNIDADE] ), "*")</f>
        <v>Nº DE DORMENTES</v>
      </c>
      <c r="S317" s="128" t="str" cm="1">
        <f t="array" ref="S3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7" s="128" t="str" cm="1">
        <f t="array" ref="T3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17" s="11" t="str" cm="1">
        <f t="array" ref="U3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17" s="105" t="s">
        <v>773</v>
      </c>
      <c r="W317" s="151" t="s">
        <v>1024</v>
      </c>
      <c r="X317" s="104" t="s">
        <v>421</v>
      </c>
      <c r="Y317" s="129" t="s">
        <v>424</v>
      </c>
      <c r="Z317" s="104"/>
      <c r="AA317" s="105" t="s">
        <v>679</v>
      </c>
      <c r="AB317" s="103"/>
      <c r="AC317" s="152"/>
      <c r="AD317" s="107"/>
      <c r="AE317" s="105"/>
      <c r="AF317" s="105"/>
      <c r="AG317" s="105"/>
      <c r="AH317" s="15"/>
      <c r="AI317" s="126" t="str">
        <f>IF(BS_CONTROLE[[#This Row],[Atividade]]=0, "-", BS_CONTROLE[[#This Row],[Atividade]])</f>
        <v>PDM - SUBSTITUIÇÃO - DORMENTE</v>
      </c>
      <c r="AJ317" s="9" t="str">
        <f>IF(BS_CONTROLE[[#This Row],[Atividade]]=0, "-", BS_CONTROLE[[#This Row],[Atividade]])</f>
        <v>PDM - SUBSTITUIÇÃO - DORMENTE</v>
      </c>
      <c r="AK317" s="31" t="str">
        <f>BS_CONTROLE[[#This Row],[Local - Partida]]</f>
        <v>ZYU1</v>
      </c>
      <c r="AL317" s="31" t="str">
        <f>BS_CONTROLE[[#This Row],[Local - Encerramento]]</f>
        <v>ZYU1</v>
      </c>
      <c r="AM317" s="105" t="str">
        <f>IF(BS_CONTROLE[[#This Row],[Entre - Estações]]=0, "-", BS_CONTROLE[[#This Row],[Entre - Estações]])</f>
        <v>ZDY-ZFY</v>
      </c>
      <c r="AN317" s="105" t="str">
        <f>IF(BS_CONTROLE[[#This Row],[SB]]=0, "-", BS_CONTROLE[[#This Row],[SB]])</f>
        <v>189ZFY</v>
      </c>
      <c r="AO317" s="105">
        <f>IF(BS_CONTROLE[[#This Row],[SUB]]=0, "-", BS_CONTROLE[[#This Row],[SUB]])</f>
        <v>56</v>
      </c>
      <c r="AP317" s="105">
        <f>BS_CONTROLE[[#This Row],[KM - Inicio]]</f>
        <v>191</v>
      </c>
      <c r="AQ317" s="105">
        <f>BS_CONTROLE[[#This Row],[KM - Inicio]]</f>
        <v>191</v>
      </c>
      <c r="AR317" s="108">
        <v>0.37847222222222221</v>
      </c>
      <c r="AS317" s="108">
        <v>0</v>
      </c>
      <c r="AT317" s="108">
        <v>0</v>
      </c>
      <c r="AU317" s="136"/>
      <c r="AV317" s="136"/>
      <c r="AW317" s="14"/>
      <c r="AX317" s="14"/>
      <c r="AY317" s="162">
        <f t="shared" si="26"/>
        <v>0</v>
      </c>
      <c r="AZ317" s="153"/>
      <c r="BA317" s="109">
        <v>0</v>
      </c>
      <c r="BB317" s="10" t="str">
        <f>IFERROR(_xlfn.XLOOKUP(AI317, BS_ATIVIDADE[ATIVIDADE],BS_ATIVIDADE[UNIDADE] ), "*")</f>
        <v>Nº DE DORMENTES</v>
      </c>
      <c r="BC317" s="13" t="str" cm="1">
        <f t="array" ref="BC3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7" s="13" t="str" cm="1">
        <f t="array" ref="BD3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17" s="11" t="str" cm="1">
        <f t="array" ref="BE3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17" s="150"/>
      <c r="BG317" s="16"/>
      <c r="BH317" s="17">
        <v>0</v>
      </c>
      <c r="BI317" s="17"/>
      <c r="BJ317" s="17" t="s">
        <v>1182</v>
      </c>
      <c r="BK317" s="18" t="s">
        <v>1182</v>
      </c>
      <c r="BL317" s="16"/>
      <c r="BM317" s="130" t="s">
        <v>440</v>
      </c>
      <c r="BN317" s="130" t="s">
        <v>469</v>
      </c>
      <c r="BO317" s="130" t="s">
        <v>530</v>
      </c>
      <c r="BP317" s="18" t="s">
        <v>1182</v>
      </c>
      <c r="BQ317" s="12" t="str">
        <f t="shared" si="28"/>
        <v>Produção e Intervalo</v>
      </c>
      <c r="BR317" s="19">
        <f t="shared" si="29"/>
        <v>0</v>
      </c>
      <c r="BS317" s="19">
        <f t="shared" si="30"/>
        <v>0</v>
      </c>
      <c r="BT317" s="188" t="str">
        <f t="shared" si="31"/>
        <v>CCOCirculaçãoIntervaloOportunidade</v>
      </c>
    </row>
    <row r="318" spans="1:72" hidden="1">
      <c r="A318" s="47" t="str">
        <f t="shared" si="27"/>
        <v/>
      </c>
      <c r="B318" s="102"/>
      <c r="C318" s="135" t="str">
        <f>IF(BS_CONTROLE[[#This Row],[DATA]]="","",WEEKNUM(BS_CONTROLE[[#This Row],[DATA]]))</f>
        <v/>
      </c>
      <c r="D318" s="104"/>
      <c r="E318" s="157">
        <v>312</v>
      </c>
      <c r="F318" s="126"/>
      <c r="G318" s="142" t="str">
        <f>IF(D318="","*",VLOOKUP(F318,BS_ATIVIDADE[],3,FALSE))</f>
        <v>*</v>
      </c>
      <c r="H318" s="106"/>
      <c r="I318" s="106"/>
      <c r="J318" s="105"/>
      <c r="K318" s="105"/>
      <c r="L318" s="105"/>
      <c r="M318" s="127" t="str" cm="1">
        <f t="array" ref="M3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8" s="127" t="str" cm="1">
        <f t="array" ref="N3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8" s="106"/>
      <c r="P318" s="106"/>
      <c r="Q318" s="105"/>
      <c r="R318" s="10" t="str">
        <f>IFERROR(_xlfn.XLOOKUP(F318, BS_ATIVIDADE[ATIVIDADE],BS_ATIVIDADE[UNIDADE] ), "*")</f>
        <v>*</v>
      </c>
      <c r="S318" s="128" t="str" cm="1">
        <f t="array" ref="S3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8" s="128" t="str" cm="1">
        <f t="array" ref="T3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8" s="11" t="str" cm="1">
        <f t="array" ref="U3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18" s="105"/>
      <c r="W318" s="151"/>
      <c r="X318" s="104"/>
      <c r="Y318" s="129"/>
      <c r="Z318" s="104"/>
      <c r="AA318" s="105"/>
      <c r="AB318" s="103"/>
      <c r="AC318" s="152"/>
      <c r="AD318" s="107"/>
      <c r="AE318" s="105"/>
      <c r="AF318" s="105"/>
      <c r="AG318" s="105"/>
      <c r="AH318" s="15"/>
      <c r="AI318" s="126" t="str">
        <f>IF(BS_CONTROLE[[#This Row],[Atividade]]=0, "-", BS_CONTROLE[[#This Row],[Atividade]])</f>
        <v>-</v>
      </c>
      <c r="AJ318" s="9" t="str">
        <f>IF(BS_CONTROLE[[#This Row],[Atividade]]=0, "-", BS_CONTROLE[[#This Row],[Atividade]])</f>
        <v>-</v>
      </c>
      <c r="AK318" s="31">
        <f>BS_CONTROLE[[#This Row],[Local - Partida]]</f>
        <v>0</v>
      </c>
      <c r="AL318" s="31">
        <f>BS_CONTROLE[[#This Row],[Local - Encerramento]]</f>
        <v>0</v>
      </c>
      <c r="AM318" s="105" t="str">
        <f>IF(BS_CONTROLE[[#This Row],[Entre - Estações]]=0, "-", BS_CONTROLE[[#This Row],[Entre - Estações]])</f>
        <v>-</v>
      </c>
      <c r="AN318" s="105" t="str">
        <f>IF(BS_CONTROLE[[#This Row],[SB]]=0, "-", BS_CONTROLE[[#This Row],[SB]])</f>
        <v>-</v>
      </c>
      <c r="AO318" s="105" t="str">
        <f>IF(BS_CONTROLE[[#This Row],[SUB]]=0, "-", BS_CONTROLE[[#This Row],[SUB]])</f>
        <v>-</v>
      </c>
      <c r="AP318" s="105">
        <f>BS_CONTROLE[[#This Row],[KM - Inicio]]</f>
        <v>0</v>
      </c>
      <c r="AQ318" s="105">
        <f>BS_CONTROLE[[#This Row],[KM - Inicio]]</f>
        <v>0</v>
      </c>
      <c r="AR318" s="108"/>
      <c r="AS318" s="108"/>
      <c r="AT318" s="108"/>
      <c r="AU318" s="136"/>
      <c r="AV318" s="136"/>
      <c r="AW318" s="14"/>
      <c r="AX318" s="14"/>
      <c r="AY318" s="162" t="str">
        <f t="shared" si="26"/>
        <v>*</v>
      </c>
      <c r="AZ318" s="153"/>
      <c r="BA318" s="109"/>
      <c r="BB318" s="10" t="str">
        <f>IFERROR(_xlfn.XLOOKUP(AI318, BS_ATIVIDADE[ATIVIDADE],BS_ATIVIDADE[UNIDADE] ), "*")</f>
        <v>*</v>
      </c>
      <c r="BC318" s="13" t="str" cm="1">
        <f t="array" ref="BC3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18" s="13" t="str" cm="1">
        <f t="array" ref="BD3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18" s="11" t="str" cm="1">
        <f t="array" ref="BE3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18" s="150"/>
      <c r="BG318" s="16"/>
      <c r="BH318" s="17"/>
      <c r="BI318" s="17"/>
      <c r="BJ318" s="17"/>
      <c r="BK318" s="18"/>
      <c r="BL318" s="16"/>
      <c r="BM318" s="130"/>
      <c r="BN318" s="130"/>
      <c r="BO318" s="130"/>
      <c r="BP318" s="18"/>
      <c r="BQ318" s="12" t="str">
        <f t="shared" si="28"/>
        <v>Aderente</v>
      </c>
      <c r="BR318" s="19" t="str">
        <f t="shared" si="29"/>
        <v>*</v>
      </c>
      <c r="BS318" s="19" t="str">
        <f t="shared" si="30"/>
        <v>*</v>
      </c>
      <c r="BT318" s="188" t="str">
        <f t="shared" si="31"/>
        <v/>
      </c>
    </row>
    <row r="319" spans="1:72" hidden="1">
      <c r="A319" s="47" t="str">
        <f t="shared" si="27"/>
        <v>SUPER ZWW46066</v>
      </c>
      <c r="B319" s="102">
        <v>46066</v>
      </c>
      <c r="C319" s="135">
        <f>IF(BS_CONTROLE[[#This Row],[DATA]]="","",WEEKNUM(BS_CONTROLE[[#This Row],[DATA]]))</f>
        <v>7</v>
      </c>
      <c r="D319" s="104" t="s">
        <v>1074</v>
      </c>
      <c r="E319" s="157">
        <v>313</v>
      </c>
      <c r="F319" s="126" t="s">
        <v>820</v>
      </c>
      <c r="G319" s="142" t="str">
        <f>IF(D319="","*",VLOOKUP(F319,BS_ATIVIDADE[],3,FALSE))</f>
        <v>OUTROS</v>
      </c>
      <c r="H319" s="106" t="s">
        <v>679</v>
      </c>
      <c r="I319" s="106" t="s">
        <v>679</v>
      </c>
      <c r="J319" s="105">
        <v>55</v>
      </c>
      <c r="K319" s="105">
        <v>97.843000000000004</v>
      </c>
      <c r="L319" s="105">
        <v>108.22</v>
      </c>
      <c r="M319" s="127" t="str" cm="1">
        <f t="array" ref="M3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19" s="127" t="str" cm="1">
        <f t="array" ref="N3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19" s="106">
        <v>0.45833333333333331</v>
      </c>
      <c r="P319" s="106">
        <v>0.125</v>
      </c>
      <c r="Q319" s="105">
        <v>1</v>
      </c>
      <c r="R319" s="10" t="str">
        <f>IFERROR(_xlfn.XLOOKUP(F319, BS_ATIVIDADE[ATIVIDADE],BS_ATIVIDADE[UNIDADE] ), "*")</f>
        <v>BINÁRIO</v>
      </c>
      <c r="S319" s="128" t="str" cm="1">
        <f t="array" ref="S3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19" s="128" t="str" cm="1">
        <f t="array" ref="T3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19" s="11" t="str" cm="1">
        <f t="array" ref="U3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19" s="105" t="s">
        <v>908</v>
      </c>
      <c r="W319" s="151" t="s">
        <v>1075</v>
      </c>
      <c r="X319" s="104" t="s">
        <v>416</v>
      </c>
      <c r="Y319" s="129" t="s">
        <v>420</v>
      </c>
      <c r="Z319" s="104"/>
      <c r="AA319" s="105" t="s">
        <v>679</v>
      </c>
      <c r="AB319" s="103"/>
      <c r="AC319" s="152"/>
      <c r="AD319" s="107"/>
      <c r="AE319" s="105"/>
      <c r="AF319" s="105"/>
      <c r="AG319" s="105"/>
      <c r="AH319" s="15"/>
      <c r="AI319" s="126" t="str">
        <f>IF(BS_CONTROLE[[#This Row],[Atividade]]=0, "-", BS_CONTROLE[[#This Row],[Atividade]])</f>
        <v>BLOCO</v>
      </c>
      <c r="AJ319" s="9" t="str">
        <f>IF(BS_CONTROLE[[#This Row],[Atividade]]=0, "-", BS_CONTROLE[[#This Row],[Atividade]])</f>
        <v>BLOCO</v>
      </c>
      <c r="AK319" s="31" t="str">
        <f>BS_CONTROLE[[#This Row],[Local - Partida]]</f>
        <v>-</v>
      </c>
      <c r="AL319" s="31" t="str">
        <f>BS_CONTROLE[[#This Row],[Local - Encerramento]]</f>
        <v>-</v>
      </c>
      <c r="AM319" s="105" t="str">
        <f>IF(BS_CONTROLE[[#This Row],[Entre - Estações]]=0, "-", BS_CONTROLE[[#This Row],[Entre - Estações]])</f>
        <v>ZKW-ZLU</v>
      </c>
      <c r="AN319" s="105" t="str">
        <f>IF(BS_CONTROLE[[#This Row],[SB]]=0, "-", BS_CONTROLE[[#This Row],[SB]])</f>
        <v>102ZKW2</v>
      </c>
      <c r="AO319" s="105">
        <f>IF(BS_CONTROLE[[#This Row],[SUB]]=0, "-", BS_CONTROLE[[#This Row],[SUB]])</f>
        <v>55</v>
      </c>
      <c r="AP319" s="105">
        <f>BS_CONTROLE[[#This Row],[KM - Inicio]]</f>
        <v>97.843000000000004</v>
      </c>
      <c r="AQ319" s="105">
        <f>BS_CONTROLE[[#This Row],[KM - Inicio]]</f>
        <v>97.843000000000004</v>
      </c>
      <c r="AR319" s="108">
        <v>0.5</v>
      </c>
      <c r="AS319" s="108">
        <v>0.54861111111111116</v>
      </c>
      <c r="AT319" s="108">
        <v>0.67361111111111116</v>
      </c>
      <c r="AU319" s="136"/>
      <c r="AV319" s="136"/>
      <c r="AW319" s="14"/>
      <c r="AX319" s="14"/>
      <c r="AY319" s="162">
        <f t="shared" si="26"/>
        <v>0.125</v>
      </c>
      <c r="AZ319" s="153"/>
      <c r="BA319" s="109">
        <v>1</v>
      </c>
      <c r="BB319" s="10" t="str">
        <f>IFERROR(_xlfn.XLOOKUP(AI319, BS_ATIVIDADE[ATIVIDADE],BS_ATIVIDADE[UNIDADE] ), "*")</f>
        <v>BINÁRIO</v>
      </c>
      <c r="BC319" s="13" t="str" cm="1">
        <f t="array" ref="BC3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19" s="13" t="str" cm="1">
        <f t="array" ref="BD3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19" s="11" t="str" cm="1">
        <f t="array" ref="BE3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19" s="150"/>
      <c r="BG319" s="16"/>
      <c r="BH319" s="17">
        <v>2</v>
      </c>
      <c r="BI319" s="17"/>
      <c r="BJ319" s="17" t="s">
        <v>1184</v>
      </c>
      <c r="BK319" s="18" t="s">
        <v>1185</v>
      </c>
      <c r="BL319" s="16"/>
      <c r="BM319" s="130" t="s">
        <v>445</v>
      </c>
      <c r="BN319" s="130" t="s">
        <v>445</v>
      </c>
      <c r="BO319" s="130" t="s">
        <v>445</v>
      </c>
      <c r="BP319" s="18" t="s">
        <v>679</v>
      </c>
      <c r="BQ319" s="12" t="str">
        <f t="shared" si="28"/>
        <v>Aderente</v>
      </c>
      <c r="BR319" s="19">
        <f t="shared" si="29"/>
        <v>1</v>
      </c>
      <c r="BS319" s="19">
        <f t="shared" si="30"/>
        <v>1</v>
      </c>
      <c r="BT319" s="188" t="str">
        <f t="shared" si="31"/>
        <v>OKOK</v>
      </c>
    </row>
    <row r="320" spans="1:72" hidden="1">
      <c r="A320" s="47" t="str">
        <f t="shared" si="27"/>
        <v>E1746066</v>
      </c>
      <c r="B320" s="102">
        <v>46066</v>
      </c>
      <c r="C320" s="135">
        <f>IF(BS_CONTROLE[[#This Row],[DATA]]="","",WEEKNUM(BS_CONTROLE[[#This Row],[DATA]]))</f>
        <v>7</v>
      </c>
      <c r="D320" s="104" t="s">
        <v>692</v>
      </c>
      <c r="E320" s="157">
        <v>4</v>
      </c>
      <c r="F320" s="126" t="s">
        <v>693</v>
      </c>
      <c r="G320" s="142" t="str">
        <f>IF(D320="","*",VLOOKUP(F320,BS_ATIVIDADE[],3,FALSE))</f>
        <v>CAMINHÂO - SOLDA</v>
      </c>
      <c r="H320" s="106" t="s">
        <v>201</v>
      </c>
      <c r="I320" s="106" t="s">
        <v>201</v>
      </c>
      <c r="J320" s="105">
        <v>55</v>
      </c>
      <c r="K320" s="105">
        <v>100.56100000000001</v>
      </c>
      <c r="L320" s="105">
        <v>100.88200000000001</v>
      </c>
      <c r="M320" s="127" t="str" cm="1">
        <f t="array" ref="M3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20" s="127" t="str" cm="1">
        <f t="array" ref="N3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20" s="106">
        <v>0.4513888888888889</v>
      </c>
      <c r="P320" s="106">
        <v>6.9444444444444447E-4</v>
      </c>
      <c r="Q320" s="105">
        <v>2</v>
      </c>
      <c r="R320" s="10" t="str">
        <f>IFERROR(_xlfn.XLOOKUP(F320, BS_ATIVIDADE[ATIVIDADE],BS_ATIVIDADE[UNIDADE] ), "*")</f>
        <v>Nº DE SOLDA</v>
      </c>
      <c r="S320" s="128" t="str" cm="1">
        <f t="array" ref="S3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0" s="128" t="str" cm="1">
        <f t="array" ref="T3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0" s="11" t="str" cm="1">
        <f t="array" ref="U3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20" s="105" t="s">
        <v>742</v>
      </c>
      <c r="W320" s="151" t="s">
        <v>743</v>
      </c>
      <c r="X320" s="104" t="s">
        <v>416</v>
      </c>
      <c r="Y320" s="129" t="s">
        <v>420</v>
      </c>
      <c r="Z320" s="104"/>
      <c r="AA320" s="105">
        <v>1</v>
      </c>
      <c r="AB320" s="103" t="s">
        <v>412</v>
      </c>
      <c r="AC320" s="152"/>
      <c r="AD320" s="107">
        <v>0.35416666666666669</v>
      </c>
      <c r="AE320" s="105">
        <v>6251</v>
      </c>
      <c r="AF320" s="105"/>
      <c r="AG320" s="105"/>
      <c r="AH320" s="15"/>
      <c r="AI320" s="126" t="str">
        <f>IF(BS_CONTROLE[[#This Row],[Atividade]]=0, "-", BS_CONTROLE[[#This Row],[Atividade]])</f>
        <v>CAMINHÃO DE SOLDA</v>
      </c>
      <c r="AJ320" s="9" t="str">
        <f>IF(BS_CONTROLE[[#This Row],[Atividade]]=0, "-", BS_CONTROLE[[#This Row],[Atividade]])</f>
        <v>CAMINHÃO DE SOLDA</v>
      </c>
      <c r="AK320" s="31" t="str">
        <f>BS_CONTROLE[[#This Row],[Local - Partida]]</f>
        <v>102ZKW2</v>
      </c>
      <c r="AL320" s="31" t="str">
        <f>BS_CONTROLE[[#This Row],[Local - Encerramento]]</f>
        <v>102ZKW2</v>
      </c>
      <c r="AM320" s="105" t="str">
        <f>IF(BS_CONTROLE[[#This Row],[Entre - Estações]]=0, "-", BS_CONTROLE[[#This Row],[Entre - Estações]])</f>
        <v>ZKW-ZLU</v>
      </c>
      <c r="AN320" s="105" t="str">
        <f>IF(BS_CONTROLE[[#This Row],[SB]]=0, "-", BS_CONTROLE[[#This Row],[SB]])</f>
        <v>102ZKW2</v>
      </c>
      <c r="AO320" s="105">
        <f>IF(BS_CONTROLE[[#This Row],[SUB]]=0, "-", BS_CONTROLE[[#This Row],[SUB]])</f>
        <v>55</v>
      </c>
      <c r="AP320" s="105">
        <f>BS_CONTROLE[[#This Row],[KM - Inicio]]</f>
        <v>100.56100000000001</v>
      </c>
      <c r="AQ320" s="105">
        <f>BS_CONTROLE[[#This Row],[KM - Inicio]]</f>
        <v>100.56100000000001</v>
      </c>
      <c r="AR320" s="108">
        <v>0.33888888888888891</v>
      </c>
      <c r="AS320" s="108">
        <v>0</v>
      </c>
      <c r="AT320" s="108">
        <v>6.9444444444444447E-4</v>
      </c>
      <c r="AU320" s="136"/>
      <c r="AV320" s="136"/>
      <c r="AW320" s="14"/>
      <c r="AX320" s="14"/>
      <c r="AY320" s="162">
        <f t="shared" si="26"/>
        <v>6.9444444444444447E-4</v>
      </c>
      <c r="AZ320" s="153"/>
      <c r="BA320" s="109">
        <v>4</v>
      </c>
      <c r="BB320" s="10" t="str">
        <f>IFERROR(_xlfn.XLOOKUP(AI320, BS_ATIVIDADE[ATIVIDADE],BS_ATIVIDADE[UNIDADE] ), "*")</f>
        <v>Nº DE SOLDA</v>
      </c>
      <c r="BC320" s="13" t="str" cm="1">
        <f t="array" ref="BC3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0" s="13" t="str" cm="1">
        <f t="array" ref="BD3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0" s="11" t="str" cm="1">
        <f t="array" ref="BE3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20" s="150"/>
      <c r="BG320" s="16"/>
      <c r="BH320" s="17">
        <v>2</v>
      </c>
      <c r="BI320" s="17"/>
      <c r="BJ320" s="17" t="s">
        <v>1186</v>
      </c>
      <c r="BK320" s="18" t="s">
        <v>1187</v>
      </c>
      <c r="BL320" s="16"/>
      <c r="BM320" s="130" t="s">
        <v>445</v>
      </c>
      <c r="BN320" s="130" t="s">
        <v>445</v>
      </c>
      <c r="BO320" s="130" t="s">
        <v>445</v>
      </c>
      <c r="BP320" s="18" t="s">
        <v>679</v>
      </c>
      <c r="BQ320" s="12" t="str">
        <f t="shared" si="28"/>
        <v>Aderente</v>
      </c>
      <c r="BR320" s="19">
        <f t="shared" si="29"/>
        <v>1</v>
      </c>
      <c r="BS320" s="19">
        <f t="shared" si="30"/>
        <v>2</v>
      </c>
      <c r="BT320" s="188" t="str">
        <f t="shared" si="31"/>
        <v>OKOK</v>
      </c>
    </row>
    <row r="321" spans="1:72" hidden="1">
      <c r="A321" s="47" t="str">
        <f t="shared" si="27"/>
        <v>V8946066</v>
      </c>
      <c r="B321" s="102">
        <v>46066</v>
      </c>
      <c r="C321" s="135">
        <f>IF(BS_CONTROLE[[#This Row],[DATA]]="","",WEEKNUM(BS_CONTROLE[[#This Row],[DATA]]))</f>
        <v>7</v>
      </c>
      <c r="D321" s="104" t="s">
        <v>746</v>
      </c>
      <c r="E321" s="157"/>
      <c r="F321" s="126" t="s">
        <v>687</v>
      </c>
      <c r="G321" s="142" t="str">
        <f>IF(D321="","*",VLOOKUP(F321,BS_ATIVIDADE[],3,FALSE))</f>
        <v>MECANIZAÇÃO - SOCADORA</v>
      </c>
      <c r="H321" s="106" t="s">
        <v>201</v>
      </c>
      <c r="I321" s="106" t="s">
        <v>201</v>
      </c>
      <c r="J321" s="105">
        <v>55</v>
      </c>
      <c r="K321" s="105">
        <v>101.8</v>
      </c>
      <c r="L321" s="105">
        <v>103.3</v>
      </c>
      <c r="M321" s="127" t="str" cm="1">
        <f t="array" ref="M3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21" s="127" t="str" cm="1">
        <f t="array" ref="N3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21" s="106">
        <v>0.44791666666666669</v>
      </c>
      <c r="P321" s="106">
        <v>6.9444444444444447E-4</v>
      </c>
      <c r="Q321" s="105">
        <v>480</v>
      </c>
      <c r="R321" s="10" t="str">
        <f>IFERROR(_xlfn.XLOOKUP(F321, BS_ATIVIDADE[ATIVIDADE],BS_ATIVIDADE[UNIDADE] ), "*")</f>
        <v>M</v>
      </c>
      <c r="S321" s="128" t="str" cm="1">
        <f t="array" ref="S3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1" s="128" t="str" cm="1">
        <f t="array" ref="T3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1" s="11" t="str" cm="1">
        <f t="array" ref="U3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21" s="151" t="s">
        <v>709</v>
      </c>
      <c r="W321" s="151" t="s">
        <v>688</v>
      </c>
      <c r="X321" s="104" t="s">
        <v>416</v>
      </c>
      <c r="Y321" s="129" t="s">
        <v>420</v>
      </c>
      <c r="Z321" s="104"/>
      <c r="AA321" s="105">
        <v>1</v>
      </c>
      <c r="AB321" s="103" t="s">
        <v>412</v>
      </c>
      <c r="AC321" s="152"/>
      <c r="AD321" s="107">
        <v>0.35416666666666669</v>
      </c>
      <c r="AE321" s="105">
        <v>6239</v>
      </c>
      <c r="AF321" s="105" t="s">
        <v>679</v>
      </c>
      <c r="AG321" s="105"/>
      <c r="AH321" s="15"/>
      <c r="AI321" s="126" t="str">
        <f>IF(BS_CONTROLE[[#This Row],[Atividade]]=0, "-", BS_CONTROLE[[#This Row],[Atividade]])</f>
        <v>MECANIZAÇÃO - SOCADORA</v>
      </c>
      <c r="AJ321" s="9" t="str">
        <f>IF(BS_CONTROLE[[#This Row],[Atividade]]=0, "-", BS_CONTROLE[[#This Row],[Atividade]])</f>
        <v>MECANIZAÇÃO - SOCADORA</v>
      </c>
      <c r="AK321" s="31" t="str">
        <f>BS_CONTROLE[[#This Row],[Local - Partida]]</f>
        <v>102ZKW2</v>
      </c>
      <c r="AL321" s="31" t="str">
        <f>BS_CONTROLE[[#This Row],[Local - Encerramento]]</f>
        <v>102ZKW2</v>
      </c>
      <c r="AM321" s="105" t="str">
        <f>IF(BS_CONTROLE[[#This Row],[Entre - Estações]]=0, "-", BS_CONTROLE[[#This Row],[Entre - Estações]])</f>
        <v>ZKW-ZLU</v>
      </c>
      <c r="AN321" s="105" t="str">
        <f>IF(BS_CONTROLE[[#This Row],[SB]]=0, "-", BS_CONTROLE[[#This Row],[SB]])</f>
        <v>102ZKW2</v>
      </c>
      <c r="AO321" s="105">
        <f>IF(BS_CONTROLE[[#This Row],[SUB]]=0, "-", BS_CONTROLE[[#This Row],[SUB]])</f>
        <v>55</v>
      </c>
      <c r="AP321" s="105">
        <f>BS_CONTROLE[[#This Row],[KM - Inicio]]</f>
        <v>101.8</v>
      </c>
      <c r="AQ321" s="105">
        <f>BS_CONTROLE[[#This Row],[KM - Inicio]]</f>
        <v>101.8</v>
      </c>
      <c r="AR321" s="108">
        <v>0.37013888888888891</v>
      </c>
      <c r="AS321" s="108">
        <v>0</v>
      </c>
      <c r="AT321" s="108">
        <v>0</v>
      </c>
      <c r="AU321" s="136"/>
      <c r="AV321" s="136"/>
      <c r="AW321" s="14"/>
      <c r="AX321" s="14"/>
      <c r="AY321" s="162">
        <f t="shared" si="26"/>
        <v>0</v>
      </c>
      <c r="AZ321" s="153"/>
      <c r="BA321" s="109">
        <v>0</v>
      </c>
      <c r="BB321" s="10" t="str">
        <f>IFERROR(_xlfn.XLOOKUP(AI321, BS_ATIVIDADE[ATIVIDADE],BS_ATIVIDADE[UNIDADE] ), "*")</f>
        <v>M</v>
      </c>
      <c r="BC321" s="13" t="str" cm="1">
        <f t="array" ref="BC3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1" s="13" t="str" cm="1">
        <f t="array" ref="BD3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1" s="11" t="str" cm="1">
        <f t="array" ref="BE3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21" s="150"/>
      <c r="BG321" s="16"/>
      <c r="BH321" s="17">
        <v>0</v>
      </c>
      <c r="BI321" s="17"/>
      <c r="BJ321" s="17" t="s">
        <v>1188</v>
      </c>
      <c r="BK321" s="18" t="s">
        <v>1188</v>
      </c>
      <c r="BL321" s="16"/>
      <c r="BM321" s="130" t="s">
        <v>437</v>
      </c>
      <c r="BN321" s="130" t="s">
        <v>457</v>
      </c>
      <c r="BO321" s="130" t="s">
        <v>523</v>
      </c>
      <c r="BP321" s="18" t="s">
        <v>1188</v>
      </c>
      <c r="BQ321" s="12" t="str">
        <f t="shared" si="28"/>
        <v>Produção e Intervalo</v>
      </c>
      <c r="BR321" s="19">
        <f t="shared" si="29"/>
        <v>0</v>
      </c>
      <c r="BS321" s="19">
        <f t="shared" si="30"/>
        <v>0</v>
      </c>
      <c r="BT321" s="188" t="str">
        <f t="shared" si="31"/>
        <v>MecanizaçãoOperação</v>
      </c>
    </row>
    <row r="322" spans="1:72" hidden="1">
      <c r="A322" s="47" t="str">
        <f t="shared" si="27"/>
        <v>DIEGO (TP-681)46066</v>
      </c>
      <c r="B322" s="102">
        <v>46066</v>
      </c>
      <c r="C322" s="135">
        <f>IF(BS_CONTROLE[[#This Row],[DATA]]="","",WEEKNUM(BS_CONTROLE[[#This Row],[DATA]]))</f>
        <v>7</v>
      </c>
      <c r="D322" s="104" t="s">
        <v>1028</v>
      </c>
      <c r="E322" s="157">
        <v>316</v>
      </c>
      <c r="F322" s="126" t="s">
        <v>870</v>
      </c>
      <c r="G322" s="142" t="str">
        <f>IF(D322="","*",VLOOKUP(F322,BS_ATIVIDADE[],3,FALSE))</f>
        <v>TRILHO - SUBSTITUIÇÂO</v>
      </c>
      <c r="H322" s="106" t="s">
        <v>679</v>
      </c>
      <c r="I322" s="106" t="s">
        <v>679</v>
      </c>
      <c r="J322" s="105">
        <v>55</v>
      </c>
      <c r="K322" s="105">
        <v>104</v>
      </c>
      <c r="L322" s="105" t="s">
        <v>679</v>
      </c>
      <c r="M322" s="127" t="str" cm="1">
        <f t="array" ref="M3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22" s="127" cm="1">
        <f t="array" ref="N3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322" s="106">
        <v>0.45833333333333331</v>
      </c>
      <c r="P322" s="106">
        <v>6.9444444444444447E-4</v>
      </c>
      <c r="Q322" s="105">
        <v>312</v>
      </c>
      <c r="R322" s="10" t="str">
        <f>IFERROR(_xlfn.XLOOKUP(F322, BS_ATIVIDADE[ATIVIDADE],BS_ATIVIDADE[UNIDADE] ), "*")</f>
        <v>M</v>
      </c>
      <c r="S322" s="128" t="str" cm="1">
        <f t="array" ref="S3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2" s="128" t="str" cm="1">
        <f t="array" ref="T3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2" s="11" t="str" cm="1">
        <f t="array" ref="U3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22" s="105" t="s">
        <v>908</v>
      </c>
      <c r="W322" s="151" t="s">
        <v>1029</v>
      </c>
      <c r="X322" s="104" t="s">
        <v>416</v>
      </c>
      <c r="Y322" s="129" t="s">
        <v>420</v>
      </c>
      <c r="Z322" s="104"/>
      <c r="AA322" s="105" t="s">
        <v>679</v>
      </c>
      <c r="AB322" s="103"/>
      <c r="AC322" s="152"/>
      <c r="AD322" s="107"/>
      <c r="AE322" s="105"/>
      <c r="AF322" s="105"/>
      <c r="AG322" s="105"/>
      <c r="AH322" s="15"/>
      <c r="AI322" s="126" t="str">
        <f>IF(BS_CONTROLE[[#This Row],[Atividade]]=0, "-", BS_CONTROLE[[#This Row],[Atividade]])</f>
        <v>PDM - SUBSTITUIÇÃO - TRILHO</v>
      </c>
      <c r="AJ322" s="9" t="str">
        <f>IF(BS_CONTROLE[[#This Row],[Atividade]]=0, "-", BS_CONTROLE[[#This Row],[Atividade]])</f>
        <v>PDM - SUBSTITUIÇÃO - TRILHO</v>
      </c>
      <c r="AK322" s="31" t="str">
        <f>BS_CONTROLE[[#This Row],[Local - Partida]]</f>
        <v>-</v>
      </c>
      <c r="AL322" s="31" t="str">
        <f>BS_CONTROLE[[#This Row],[Local - Encerramento]]</f>
        <v>-</v>
      </c>
      <c r="AM322" s="105" t="str">
        <f>IF(BS_CONTROLE[[#This Row],[Entre - Estações]]=0, "-", BS_CONTROLE[[#This Row],[Entre - Estações]])</f>
        <v>ZKW-ZLU</v>
      </c>
      <c r="AN322" s="105">
        <f>IF(BS_CONTROLE[[#This Row],[SB]]=0, "-", BS_CONTROLE[[#This Row],[SB]])</f>
        <v>1051032</v>
      </c>
      <c r="AO322" s="105">
        <f>IF(BS_CONTROLE[[#This Row],[SUB]]=0, "-", BS_CONTROLE[[#This Row],[SUB]])</f>
        <v>55</v>
      </c>
      <c r="AP322" s="105">
        <f>BS_CONTROLE[[#This Row],[KM - Inicio]]</f>
        <v>104</v>
      </c>
      <c r="AQ322" s="105">
        <f>BS_CONTROLE[[#This Row],[KM - Inicio]]</f>
        <v>104</v>
      </c>
      <c r="AR322" s="108">
        <v>0.5</v>
      </c>
      <c r="AS322" s="108">
        <v>0</v>
      </c>
      <c r="AT322" s="108">
        <v>6.9444444444444447E-4</v>
      </c>
      <c r="AU322" s="136"/>
      <c r="AV322" s="136"/>
      <c r="AW322" s="14"/>
      <c r="AX322" s="14"/>
      <c r="AY322" s="162">
        <f t="shared" si="26"/>
        <v>6.9444444444444447E-4</v>
      </c>
      <c r="AZ322" s="153"/>
      <c r="BA322" s="109">
        <v>312</v>
      </c>
      <c r="BB322" s="10" t="str">
        <f>IFERROR(_xlfn.XLOOKUP(AI322, BS_ATIVIDADE[ATIVIDADE],BS_ATIVIDADE[UNIDADE] ), "*")</f>
        <v>M</v>
      </c>
      <c r="BC322" s="13" t="str" cm="1">
        <f t="array" ref="BC3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2" s="13" t="str" cm="1">
        <f t="array" ref="BD3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2" s="11" t="str" cm="1">
        <f t="array" ref="BE3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22" s="150"/>
      <c r="BG322" s="16"/>
      <c r="BH322" s="17">
        <v>2</v>
      </c>
      <c r="BI322" s="17"/>
      <c r="BJ322" s="17" t="s">
        <v>1189</v>
      </c>
      <c r="BK322" s="18" t="s">
        <v>1190</v>
      </c>
      <c r="BL322" s="16"/>
      <c r="BM322" s="130" t="s">
        <v>445</v>
      </c>
      <c r="BN322" s="130" t="s">
        <v>445</v>
      </c>
      <c r="BO322" s="130" t="s">
        <v>445</v>
      </c>
      <c r="BP322" s="18" t="s">
        <v>679</v>
      </c>
      <c r="BQ322" s="12" t="str">
        <f t="shared" si="28"/>
        <v>Aderente</v>
      </c>
      <c r="BR322" s="19">
        <f t="shared" si="29"/>
        <v>1</v>
      </c>
      <c r="BS322" s="19">
        <f t="shared" si="30"/>
        <v>1</v>
      </c>
      <c r="BT322" s="188" t="str">
        <f t="shared" si="31"/>
        <v>OKOK</v>
      </c>
    </row>
    <row r="323" spans="1:72" hidden="1">
      <c r="A323" s="47" t="str">
        <f t="shared" si="27"/>
        <v/>
      </c>
      <c r="B323" s="102"/>
      <c r="C323" s="135" t="str">
        <f>IF(BS_CONTROLE[[#This Row],[DATA]]="","",WEEKNUM(BS_CONTROLE[[#This Row],[DATA]]))</f>
        <v/>
      </c>
      <c r="D323" s="104"/>
      <c r="E323" s="157">
        <v>317</v>
      </c>
      <c r="F323" s="126"/>
      <c r="G323" s="142" t="str">
        <f>IF(D323="","*",VLOOKUP(F323,BS_ATIVIDADE[],3,FALSE))</f>
        <v>*</v>
      </c>
      <c r="H323" s="106"/>
      <c r="I323" s="106"/>
      <c r="J323" s="105"/>
      <c r="K323" s="105"/>
      <c r="L323" s="105"/>
      <c r="M323" s="127" t="str" cm="1">
        <f t="array" ref="M3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3" s="127" t="str" cm="1">
        <f t="array" ref="N3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3" s="106"/>
      <c r="P323" s="106"/>
      <c r="Q323" s="105"/>
      <c r="R323" s="10" t="str">
        <f>IFERROR(_xlfn.XLOOKUP(F323, BS_ATIVIDADE[ATIVIDADE],BS_ATIVIDADE[UNIDADE] ), "*")</f>
        <v>*</v>
      </c>
      <c r="S323" s="128" t="str" cm="1">
        <f t="array" ref="S3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3" s="128" t="str" cm="1">
        <f t="array" ref="T3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3" s="11" t="str" cm="1">
        <f t="array" ref="U3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23" s="105"/>
      <c r="W323" s="151"/>
      <c r="X323" s="104"/>
      <c r="Y323" s="129"/>
      <c r="Z323" s="104"/>
      <c r="AA323" s="105"/>
      <c r="AB323" s="103"/>
      <c r="AC323" s="152"/>
      <c r="AD323" s="107"/>
      <c r="AE323" s="105"/>
      <c r="AF323" s="105"/>
      <c r="AG323" s="105"/>
      <c r="AH323" s="15"/>
      <c r="AI323" s="126" t="str">
        <f>IF(BS_CONTROLE[[#This Row],[Atividade]]=0, "-", BS_CONTROLE[[#This Row],[Atividade]])</f>
        <v>-</v>
      </c>
      <c r="AJ323" s="9" t="str">
        <f>IF(BS_CONTROLE[[#This Row],[Atividade]]=0, "-", BS_CONTROLE[[#This Row],[Atividade]])</f>
        <v>-</v>
      </c>
      <c r="AK323" s="31">
        <f>BS_CONTROLE[[#This Row],[Local - Partida]]</f>
        <v>0</v>
      </c>
      <c r="AL323" s="31">
        <f>BS_CONTROLE[[#This Row],[Local - Encerramento]]</f>
        <v>0</v>
      </c>
      <c r="AM323" s="105" t="str">
        <f>IF(BS_CONTROLE[[#This Row],[Entre - Estações]]=0, "-", BS_CONTROLE[[#This Row],[Entre - Estações]])</f>
        <v>-</v>
      </c>
      <c r="AN323" s="105" t="str">
        <f>IF(BS_CONTROLE[[#This Row],[SB]]=0, "-", BS_CONTROLE[[#This Row],[SB]])</f>
        <v>-</v>
      </c>
      <c r="AO323" s="105" t="str">
        <f>IF(BS_CONTROLE[[#This Row],[SUB]]=0, "-", BS_CONTROLE[[#This Row],[SUB]])</f>
        <v>-</v>
      </c>
      <c r="AP323" s="105">
        <f>BS_CONTROLE[[#This Row],[KM - Inicio]]</f>
        <v>0</v>
      </c>
      <c r="AQ323" s="105">
        <f>BS_CONTROLE[[#This Row],[KM - Inicio]]</f>
        <v>0</v>
      </c>
      <c r="AR323" s="108"/>
      <c r="AS323" s="108"/>
      <c r="AT323" s="108"/>
      <c r="AU323" s="136"/>
      <c r="AV323" s="136"/>
      <c r="AW323" s="14"/>
      <c r="AX323" s="14"/>
      <c r="AY323" s="162" t="str">
        <f t="shared" si="26"/>
        <v>*</v>
      </c>
      <c r="AZ323" s="153"/>
      <c r="BA323" s="109"/>
      <c r="BB323" s="10" t="str">
        <f>IFERROR(_xlfn.XLOOKUP(AI323, BS_ATIVIDADE[ATIVIDADE],BS_ATIVIDADE[UNIDADE] ), "*")</f>
        <v>*</v>
      </c>
      <c r="BC323" s="13" t="str" cm="1">
        <f t="array" ref="BC3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23" s="13" t="str" cm="1">
        <f t="array" ref="BD3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23" s="11" t="str" cm="1">
        <f t="array" ref="BE3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23" s="150"/>
      <c r="BG323" s="16"/>
      <c r="BH323" s="17"/>
      <c r="BI323" s="17"/>
      <c r="BJ323" s="17"/>
      <c r="BK323" s="18"/>
      <c r="BL323" s="16"/>
      <c r="BM323" s="130"/>
      <c r="BN323" s="130"/>
      <c r="BO323" s="130"/>
      <c r="BP323" s="18"/>
      <c r="BQ323" s="12" t="str">
        <f t="shared" si="28"/>
        <v>Aderente</v>
      </c>
      <c r="BR323" s="19" t="str">
        <f t="shared" si="29"/>
        <v>*</v>
      </c>
      <c r="BS323" s="19" t="str">
        <f t="shared" si="30"/>
        <v>*</v>
      </c>
      <c r="BT323" s="188" t="str">
        <f t="shared" si="31"/>
        <v/>
      </c>
    </row>
    <row r="324" spans="1:72" hidden="1">
      <c r="A324" s="47" t="str">
        <f t="shared" si="27"/>
        <v>MOD ZRB46066</v>
      </c>
      <c r="B324" s="102">
        <v>46066</v>
      </c>
      <c r="C324" s="135">
        <f>IF(BS_CONTROLE[[#This Row],[DATA]]="","",WEEKNUM(BS_CONTROLE[[#This Row],[DATA]]))</f>
        <v>7</v>
      </c>
      <c r="D324" s="104" t="s">
        <v>986</v>
      </c>
      <c r="E324" s="157">
        <v>233</v>
      </c>
      <c r="F324" s="126" t="s">
        <v>820</v>
      </c>
      <c r="G324" s="142" t="str">
        <f>IF(D324="","*",VLOOKUP(F324,BS_ATIVIDADE[],3,FALSE))</f>
        <v>OUTROS</v>
      </c>
      <c r="H324" s="106" t="s">
        <v>679</v>
      </c>
      <c r="I324" s="106" t="s">
        <v>679</v>
      </c>
      <c r="J324" s="105">
        <v>48</v>
      </c>
      <c r="K324" s="105">
        <v>152.19999999999999</v>
      </c>
      <c r="L324" s="105">
        <v>159</v>
      </c>
      <c r="M324" s="127" t="s">
        <v>68</v>
      </c>
      <c r="N324" s="127" t="s">
        <v>1083</v>
      </c>
      <c r="O324" s="106">
        <v>0.33333333333333331</v>
      </c>
      <c r="P324" s="106">
        <v>0.33333333333333331</v>
      </c>
      <c r="Q324" s="105">
        <v>1</v>
      </c>
      <c r="R324" s="10" t="str">
        <f>IFERROR(_xlfn.XLOOKUP(F324, BS_ATIVIDADE[ATIVIDADE],BS_ATIVIDADE[UNIDADE] ), "*")</f>
        <v>BINÁRIO</v>
      </c>
      <c r="S324" s="128" t="str" cm="1">
        <f t="array" ref="S3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4" s="128" t="str" cm="1">
        <f t="array" ref="T3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4" s="11" t="str" cm="1">
        <f t="array" ref="U3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4" s="105" t="s">
        <v>768</v>
      </c>
      <c r="W324" s="151" t="s">
        <v>1084</v>
      </c>
      <c r="X324" s="104" t="s">
        <v>416</v>
      </c>
      <c r="Y324" s="129" t="s">
        <v>420</v>
      </c>
      <c r="Z324" s="104"/>
      <c r="AA324" s="105" t="s">
        <v>679</v>
      </c>
      <c r="AB324" s="103"/>
      <c r="AC324" s="152"/>
      <c r="AD324" s="107"/>
      <c r="AE324" s="105"/>
      <c r="AF324" s="105"/>
      <c r="AG324" s="105"/>
      <c r="AH324" s="15"/>
      <c r="AI324" s="126" t="str">
        <f>IF(BS_CONTROLE[[#This Row],[Atividade]]=0, "-", BS_CONTROLE[[#This Row],[Atividade]])</f>
        <v>BLOCO</v>
      </c>
      <c r="AJ324" s="9" t="str">
        <f>IF(BS_CONTROLE[[#This Row],[Atividade]]=0, "-", BS_CONTROLE[[#This Row],[Atividade]])</f>
        <v>BLOCO</v>
      </c>
      <c r="AK324" s="31" t="str">
        <f>BS_CONTROLE[[#This Row],[Local - Partida]]</f>
        <v>-</v>
      </c>
      <c r="AL324" s="31" t="str">
        <f>BS_CONTROLE[[#This Row],[Local - Encerramento]]</f>
        <v>-</v>
      </c>
      <c r="AM324" s="105" t="str">
        <f>IF(BS_CONTROLE[[#This Row],[Entre - Estações]]=0, "-", BS_CONTROLE[[#This Row],[Entre - Estações]])</f>
        <v>ZRB-ZEV</v>
      </c>
      <c r="AN324" s="105" t="str">
        <f>IF(BS_CONTROLE[[#This Row],[SB]]=0, "-", BS_CONTROLE[[#This Row],[SB]])</f>
        <v>ZRBZEV</v>
      </c>
      <c r="AO324" s="105">
        <f>IF(BS_CONTROLE[[#This Row],[SUB]]=0, "-", BS_CONTROLE[[#This Row],[SUB]])</f>
        <v>48</v>
      </c>
      <c r="AP324" s="105">
        <f>BS_CONTROLE[[#This Row],[KM - Inicio]]</f>
        <v>152.19999999999999</v>
      </c>
      <c r="AQ324" s="105">
        <f>BS_CONTROLE[[#This Row],[KM - Inicio]]</f>
        <v>152.19999999999999</v>
      </c>
      <c r="AR324" s="108">
        <v>0</v>
      </c>
      <c r="AS324" s="108">
        <v>0</v>
      </c>
      <c r="AT324" s="108">
        <v>0</v>
      </c>
      <c r="AU324" s="136"/>
      <c r="AV324" s="136"/>
      <c r="AW324" s="14"/>
      <c r="AX324" s="14"/>
      <c r="AY324" s="162">
        <f t="shared" si="26"/>
        <v>0</v>
      </c>
      <c r="AZ324" s="153"/>
      <c r="BA324" s="109">
        <v>0</v>
      </c>
      <c r="BB324" s="10" t="str">
        <f>IFERROR(_xlfn.XLOOKUP(AI324, BS_ATIVIDADE[ATIVIDADE],BS_ATIVIDADE[UNIDADE] ), "*")</f>
        <v>BINÁRIO</v>
      </c>
      <c r="BC324" s="13" t="str" cm="1">
        <f t="array" ref="BC3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4" s="13" t="str" cm="1">
        <f t="array" ref="BD3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4" s="11" t="str" cm="1">
        <f t="array" ref="BE3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4" s="150"/>
      <c r="BG324" s="16"/>
      <c r="BH324" s="17">
        <v>0</v>
      </c>
      <c r="BI324" s="17"/>
      <c r="BJ324" s="17" t="s">
        <v>1191</v>
      </c>
      <c r="BK324" s="18" t="s">
        <v>1184</v>
      </c>
      <c r="BL324" s="16"/>
      <c r="BM324" s="130" t="s">
        <v>440</v>
      </c>
      <c r="BN324" s="130" t="s">
        <v>460</v>
      </c>
      <c r="BO324" s="130" t="s">
        <v>557</v>
      </c>
      <c r="BP324" s="18" t="s">
        <v>1184</v>
      </c>
      <c r="BQ324" s="12" t="str">
        <f t="shared" si="28"/>
        <v>Produção e Intervalo</v>
      </c>
      <c r="BR324" s="19">
        <f t="shared" si="29"/>
        <v>0</v>
      </c>
      <c r="BS324" s="19">
        <f t="shared" si="30"/>
        <v>0</v>
      </c>
      <c r="BT324" s="188" t="str">
        <f t="shared" si="31"/>
        <v>CCOCirculaçãoIntervaloContrato</v>
      </c>
    </row>
    <row r="325" spans="1:72" hidden="1">
      <c r="A325" s="47" t="str">
        <f t="shared" si="27"/>
        <v>W9746066</v>
      </c>
      <c r="B325" s="102">
        <v>46066</v>
      </c>
      <c r="C325" s="135">
        <f>IF(BS_CONTROLE[[#This Row],[DATA]]="","",WEEKNUM(BS_CONTROLE[[#This Row],[DATA]]))</f>
        <v>7</v>
      </c>
      <c r="D325" s="104" t="s">
        <v>1085</v>
      </c>
      <c r="E325" s="157">
        <v>234</v>
      </c>
      <c r="F325" s="126" t="s">
        <v>767</v>
      </c>
      <c r="G325" s="142" t="str">
        <f>IF(D325="","*",VLOOKUP(F325,BS_ATIVIDADE[],3,FALSE))</f>
        <v>MODERNIZAÇÃO</v>
      </c>
      <c r="H325" s="106" t="s">
        <v>55</v>
      </c>
      <c r="I325" s="106" t="s">
        <v>55</v>
      </c>
      <c r="J325" s="105">
        <v>48</v>
      </c>
      <c r="K325" s="105">
        <v>155.69999999999999</v>
      </c>
      <c r="L325" s="105" t="s">
        <v>679</v>
      </c>
      <c r="M325" s="127" t="str" cm="1">
        <f t="array" ref="M3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25" s="127" cm="1">
        <f t="array" ref="N3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1561551</v>
      </c>
      <c r="O325" s="106">
        <v>0.29166666666666669</v>
      </c>
      <c r="P325" s="106">
        <v>6.9444444444444447E-4</v>
      </c>
      <c r="Q325" s="105">
        <v>1</v>
      </c>
      <c r="R325" s="10" t="str">
        <f>IFERROR(_xlfn.XLOOKUP(F325, BS_ATIVIDADE[ATIVIDADE],BS_ATIVIDADE[UNIDADE] ), "*")</f>
        <v>Nº DE DORMENTES</v>
      </c>
      <c r="S325" s="128" t="str" cm="1">
        <f t="array" ref="S3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5" s="128" t="str" cm="1">
        <f t="array" ref="T3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5" s="11" t="str" cm="1">
        <f t="array" ref="U3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5" s="105" t="s">
        <v>768</v>
      </c>
      <c r="W325" s="151" t="s">
        <v>1086</v>
      </c>
      <c r="X325" s="104" t="s">
        <v>416</v>
      </c>
      <c r="Y325" s="129" t="s">
        <v>420</v>
      </c>
      <c r="Z325" s="104"/>
      <c r="AA325" s="105">
        <v>1</v>
      </c>
      <c r="AB325" s="103" t="s">
        <v>412</v>
      </c>
      <c r="AC325" s="152"/>
      <c r="AD325" s="107">
        <v>0.29166666666666669</v>
      </c>
      <c r="AE325" s="105" t="s">
        <v>1087</v>
      </c>
      <c r="AF325" s="105"/>
      <c r="AG325" s="105"/>
      <c r="AH325" s="15"/>
      <c r="AI325" s="126" t="str">
        <f>IF(BS_CONTROLE[[#This Row],[Atividade]]=0, "-", BS_CONTROLE[[#This Row],[Atividade]])</f>
        <v>MODERNIZAÇÃO - DORMENTE - DESCARGA</v>
      </c>
      <c r="AJ325" s="9" t="str">
        <f>IF(BS_CONTROLE[[#This Row],[Atividade]]=0, "-", BS_CONTROLE[[#This Row],[Atividade]])</f>
        <v>MODERNIZAÇÃO - DORMENTE - DESCARGA</v>
      </c>
      <c r="AK325" s="31" t="str">
        <f>BS_CONTROLE[[#This Row],[Local - Partida]]</f>
        <v>ZEM1</v>
      </c>
      <c r="AL325" s="31" t="str">
        <f>BS_CONTROLE[[#This Row],[Local - Encerramento]]</f>
        <v>ZEM1</v>
      </c>
      <c r="AM325" s="105" t="str">
        <f>IF(BS_CONTROLE[[#This Row],[Entre - Estações]]=0, "-", BS_CONTROLE[[#This Row],[Entre - Estações]])</f>
        <v>ZRB-ZEV</v>
      </c>
      <c r="AN325" s="105">
        <f>IF(BS_CONTROLE[[#This Row],[SB]]=0, "-", BS_CONTROLE[[#This Row],[SB]])</f>
        <v>1561551</v>
      </c>
      <c r="AO325" s="105">
        <f>IF(BS_CONTROLE[[#This Row],[SUB]]=0, "-", BS_CONTROLE[[#This Row],[SUB]])</f>
        <v>48</v>
      </c>
      <c r="AP325" s="105">
        <f>BS_CONTROLE[[#This Row],[KM - Inicio]]</f>
        <v>155.69999999999999</v>
      </c>
      <c r="AQ325" s="105">
        <f>BS_CONTROLE[[#This Row],[KM - Inicio]]</f>
        <v>155.69999999999999</v>
      </c>
      <c r="AR325" s="108">
        <v>0</v>
      </c>
      <c r="AS325" s="108">
        <v>0</v>
      </c>
      <c r="AT325" s="108">
        <v>0</v>
      </c>
      <c r="AU325" s="136"/>
      <c r="AV325" s="136"/>
      <c r="AW325" s="14"/>
      <c r="AX325" s="14"/>
      <c r="AY325" s="162">
        <f t="shared" si="26"/>
        <v>0</v>
      </c>
      <c r="AZ325" s="153"/>
      <c r="BA325" s="109">
        <v>0</v>
      </c>
      <c r="BB325" s="10" t="str">
        <f>IFERROR(_xlfn.XLOOKUP(AI325, BS_ATIVIDADE[ATIVIDADE],BS_ATIVIDADE[UNIDADE] ), "*")</f>
        <v>Nº DE DORMENTES</v>
      </c>
      <c r="BC325" s="13" t="str" cm="1">
        <f t="array" ref="BC3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5" s="13" t="str" cm="1">
        <f t="array" ref="BD3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5" s="11" t="str" cm="1">
        <f t="array" ref="BE3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5" s="150"/>
      <c r="BG325" s="16"/>
      <c r="BH325" s="17">
        <v>0</v>
      </c>
      <c r="BI325" s="17"/>
      <c r="BJ325" s="17" t="s">
        <v>1184</v>
      </c>
      <c r="BK325" s="18" t="s">
        <v>1184</v>
      </c>
      <c r="BL325" s="16"/>
      <c r="BM325" s="130" t="s">
        <v>440</v>
      </c>
      <c r="BN325" s="130" t="s">
        <v>460</v>
      </c>
      <c r="BO325" s="130" t="s">
        <v>557</v>
      </c>
      <c r="BP325" s="18" t="s">
        <v>1184</v>
      </c>
      <c r="BQ325" s="12" t="str">
        <f t="shared" si="28"/>
        <v>Produção e Intervalo</v>
      </c>
      <c r="BR325" s="19">
        <f t="shared" si="29"/>
        <v>0</v>
      </c>
      <c r="BS325" s="19">
        <f t="shared" si="30"/>
        <v>0</v>
      </c>
      <c r="BT325" s="188" t="str">
        <f t="shared" si="31"/>
        <v>CCOCirculaçãoIntervaloContrato</v>
      </c>
    </row>
    <row r="326" spans="1:72" hidden="1">
      <c r="A326" s="47" t="str">
        <f t="shared" si="27"/>
        <v>V9646066</v>
      </c>
      <c r="B326" s="102">
        <v>46066</v>
      </c>
      <c r="C326" s="135">
        <f>IF(BS_CONTROLE[[#This Row],[DATA]]="","",WEEKNUM(BS_CONTROLE[[#This Row],[DATA]]))</f>
        <v>7</v>
      </c>
      <c r="D326" s="104" t="s">
        <v>1088</v>
      </c>
      <c r="E326" s="157">
        <v>235</v>
      </c>
      <c r="F326" s="126" t="s">
        <v>1089</v>
      </c>
      <c r="G326" s="142" t="str">
        <f>IF(D326="","*",VLOOKUP(F326,BS_ATIVIDADE[],3,FALSE))</f>
        <v>MODERNIZAÇÃO</v>
      </c>
      <c r="H326" s="106" t="s">
        <v>306</v>
      </c>
      <c r="I326" s="106" t="s">
        <v>306</v>
      </c>
      <c r="J326" s="105">
        <v>48</v>
      </c>
      <c r="K326" s="105">
        <v>157.30000000000001</v>
      </c>
      <c r="L326" s="105" t="s">
        <v>679</v>
      </c>
      <c r="M326" s="127" t="str" cm="1">
        <f t="array" ref="M3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26" s="127" t="str" cm="1">
        <f t="array" ref="N3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ZEV1571</v>
      </c>
      <c r="O326" s="106">
        <v>0.30555555555555558</v>
      </c>
      <c r="P326" s="106">
        <v>8.3333333333333329E-2</v>
      </c>
      <c r="Q326" s="105">
        <v>270</v>
      </c>
      <c r="R326" s="10" t="str">
        <f>IFERROR(_xlfn.XLOOKUP(F326, BS_ATIVIDADE[ATIVIDADE],BS_ATIVIDADE[UNIDADE] ), "*")</f>
        <v>M</v>
      </c>
      <c r="S326" s="128" t="str" cm="1">
        <f t="array" ref="S3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6" s="128" t="str" cm="1">
        <f t="array" ref="T3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6" s="11" t="str" cm="1">
        <f t="array" ref="U3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6" s="105" t="s">
        <v>768</v>
      </c>
      <c r="W326" s="151" t="s">
        <v>1090</v>
      </c>
      <c r="X326" s="104" t="s">
        <v>416</v>
      </c>
      <c r="Y326" s="129" t="s">
        <v>420</v>
      </c>
      <c r="Z326" s="104"/>
      <c r="AA326" s="105">
        <v>1</v>
      </c>
      <c r="AB326" s="103" t="s">
        <v>412</v>
      </c>
      <c r="AC326" s="152"/>
      <c r="AD326" s="107">
        <v>0.29166666666666669</v>
      </c>
      <c r="AE326" s="105">
        <v>6966</v>
      </c>
      <c r="AF326" s="105"/>
      <c r="AG326" s="105"/>
      <c r="AH326" s="15"/>
      <c r="AI326" s="126" t="str">
        <f>IF(BS_CONTROLE[[#This Row],[Atividade]]=0, "-", BS_CONTROLE[[#This Row],[Atividade]])</f>
        <v>MODERNIZAÇÃO - SOCADORA</v>
      </c>
      <c r="AJ326" s="9" t="str">
        <f>IF(BS_CONTROLE[[#This Row],[Atividade]]=0, "-", BS_CONTROLE[[#This Row],[Atividade]])</f>
        <v>MODERNIZAÇÃO - SOCADORA</v>
      </c>
      <c r="AK326" s="31" t="str">
        <f>BS_CONTROLE[[#This Row],[Local - Partida]]</f>
        <v>K67ZEV2</v>
      </c>
      <c r="AL326" s="31" t="str">
        <f>BS_CONTROLE[[#This Row],[Local - Encerramento]]</f>
        <v>K67ZEV2</v>
      </c>
      <c r="AM326" s="105" t="str">
        <f>IF(BS_CONTROLE[[#This Row],[Entre - Estações]]=0, "-", BS_CONTROLE[[#This Row],[Entre - Estações]])</f>
        <v>ZRB-ZEV</v>
      </c>
      <c r="AN326" s="105" t="str">
        <f>IF(BS_CONTROLE[[#This Row],[SB]]=0, "-", BS_CONTROLE[[#This Row],[SB]])</f>
        <v>ZEV1571</v>
      </c>
      <c r="AO326" s="105">
        <f>IF(BS_CONTROLE[[#This Row],[SUB]]=0, "-", BS_CONTROLE[[#This Row],[SUB]])</f>
        <v>48</v>
      </c>
      <c r="AP326" s="105">
        <v>155</v>
      </c>
      <c r="AQ326" s="105">
        <v>157</v>
      </c>
      <c r="AR326" s="108">
        <v>0.3347222222222222</v>
      </c>
      <c r="AS326" s="108">
        <v>0.45277777777777778</v>
      </c>
      <c r="AT326" s="108">
        <v>0.53611111111111109</v>
      </c>
      <c r="AU326" s="136"/>
      <c r="AV326" s="136"/>
      <c r="AW326" s="14"/>
      <c r="AX326" s="14"/>
      <c r="AY326" s="162">
        <f t="shared" si="26"/>
        <v>8.3333333333333315E-2</v>
      </c>
      <c r="AZ326" s="153"/>
      <c r="BA326" s="109">
        <v>270</v>
      </c>
      <c r="BB326" s="10" t="str">
        <f>IFERROR(_xlfn.XLOOKUP(AI326, BS_ATIVIDADE[ATIVIDADE],BS_ATIVIDADE[UNIDADE] ), "*")</f>
        <v>M</v>
      </c>
      <c r="BC326" s="13" t="str" cm="1">
        <f t="array" ref="BC3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6" s="13" t="str" cm="1">
        <f t="array" ref="BD3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6" s="11" t="str" cm="1">
        <f t="array" ref="BE3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6" s="150"/>
      <c r="BG326" s="16">
        <v>2</v>
      </c>
      <c r="BH326" s="17">
        <v>2</v>
      </c>
      <c r="BI326" s="17"/>
      <c r="BJ326" s="17" t="s">
        <v>1192</v>
      </c>
      <c r="BK326" s="18" t="s">
        <v>1192</v>
      </c>
      <c r="BL326" s="16"/>
      <c r="BM326" s="130" t="s">
        <v>445</v>
      </c>
      <c r="BN326" s="130" t="s">
        <v>445</v>
      </c>
      <c r="BO326" s="130" t="s">
        <v>445</v>
      </c>
      <c r="BP326" s="18" t="s">
        <v>679</v>
      </c>
      <c r="BQ326" s="12" t="str">
        <f t="shared" si="28"/>
        <v>Aderente</v>
      </c>
      <c r="BR326" s="19">
        <f t="shared" si="29"/>
        <v>0.99999999999999978</v>
      </c>
      <c r="BS326" s="19">
        <f t="shared" si="30"/>
        <v>1</v>
      </c>
      <c r="BT326" s="188" t="str">
        <f t="shared" si="31"/>
        <v>OKOK</v>
      </c>
    </row>
    <row r="327" spans="1:72" hidden="1">
      <c r="A327" s="47" t="str">
        <f t="shared" si="27"/>
        <v>ADENISON (TP-810)46066</v>
      </c>
      <c r="B327" s="102">
        <v>46066</v>
      </c>
      <c r="C327" s="135">
        <f>IF(BS_CONTROLE[[#This Row],[DATA]]="","",WEEKNUM(BS_CONTROLE[[#This Row],[DATA]]))</f>
        <v>7</v>
      </c>
      <c r="D327" s="104" t="s">
        <v>1122</v>
      </c>
      <c r="E327" s="157">
        <v>236</v>
      </c>
      <c r="F327" s="126" t="s">
        <v>758</v>
      </c>
      <c r="G327" s="142" t="str">
        <f>IF(D327="","*",VLOOKUP(F327,BS_ATIVIDADE[],3,FALSE))</f>
        <v>MODERNIZAÇÃO</v>
      </c>
      <c r="H327" s="106" t="s">
        <v>679</v>
      </c>
      <c r="I327" s="106" t="s">
        <v>679</v>
      </c>
      <c r="J327" s="105">
        <v>48</v>
      </c>
      <c r="K327" s="105">
        <v>156.33199999999999</v>
      </c>
      <c r="L327" s="105">
        <v>156.34399999999999</v>
      </c>
      <c r="M327" s="127" t="str" cm="1">
        <f t="array" ref="M3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27" s="127" cm="1">
        <f t="array" ref="N3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1571561</v>
      </c>
      <c r="O327" s="106">
        <v>0.33333333333333331</v>
      </c>
      <c r="P327" s="106">
        <v>8.3333333333333329E-2</v>
      </c>
      <c r="Q327" s="105">
        <v>2</v>
      </c>
      <c r="R327" s="10" t="str">
        <f>IFERROR(_xlfn.XLOOKUP(F327, BS_ATIVIDADE[ATIVIDADE],BS_ATIVIDADE[UNIDADE] ), "*")</f>
        <v>Nº DE SOLDA</v>
      </c>
      <c r="S327" s="128" t="str" cm="1">
        <f t="array" ref="S3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7" s="128" t="str" cm="1">
        <f t="array" ref="T3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7" s="11" t="str" cm="1">
        <f t="array" ref="U3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7" s="105" t="s">
        <v>768</v>
      </c>
      <c r="W327" s="151" t="s">
        <v>700</v>
      </c>
      <c r="X327" s="104" t="s">
        <v>416</v>
      </c>
      <c r="Y327" s="129" t="s">
        <v>420</v>
      </c>
      <c r="Z327" s="104"/>
      <c r="AA327" s="105" t="s">
        <v>679</v>
      </c>
      <c r="AB327" s="103"/>
      <c r="AC327" s="152"/>
      <c r="AD327" s="107"/>
      <c r="AE327" s="105"/>
      <c r="AF327" s="105"/>
      <c r="AG327" s="105"/>
      <c r="AH327" s="15"/>
      <c r="AI327" s="126" t="str">
        <f>IF(BS_CONTROLE[[#This Row],[Atividade]]=0, "-", BS_CONTROLE[[#This Row],[Atividade]])</f>
        <v>MODERNIZAÇÃO - SOLDA</v>
      </c>
      <c r="AJ327" s="9" t="str">
        <f>IF(BS_CONTROLE[[#This Row],[Atividade]]=0, "-", BS_CONTROLE[[#This Row],[Atividade]])</f>
        <v>MODERNIZAÇÃO - SOLDA</v>
      </c>
      <c r="AK327" s="31" t="str">
        <f>BS_CONTROLE[[#This Row],[Local - Partida]]</f>
        <v>-</v>
      </c>
      <c r="AL327" s="31" t="str">
        <f>BS_CONTROLE[[#This Row],[Local - Encerramento]]</f>
        <v>-</v>
      </c>
      <c r="AM327" s="105" t="s">
        <v>1193</v>
      </c>
      <c r="AN327" s="105">
        <v>1231211</v>
      </c>
      <c r="AO327" s="105">
        <f>IF(BS_CONTROLE[[#This Row],[SUB]]=0, "-", BS_CONTROLE[[#This Row],[SUB]])</f>
        <v>48</v>
      </c>
      <c r="AP327" s="105">
        <v>121.31100000000001</v>
      </c>
      <c r="AQ327" s="105" t="s">
        <v>679</v>
      </c>
      <c r="AR327" s="108">
        <v>0.34722222222222221</v>
      </c>
      <c r="AS327" s="108">
        <v>0.39166666666666666</v>
      </c>
      <c r="AT327" s="108">
        <v>0.47499999999999998</v>
      </c>
      <c r="AU327" s="136"/>
      <c r="AV327" s="136"/>
      <c r="AW327" s="14"/>
      <c r="AX327" s="14"/>
      <c r="AY327" s="162">
        <f t="shared" ref="AY327:BA390" si="36">IF(D327="","*",IFERROR(IF(ISODD(COUNT(AS327:AX327)),"ERRO",SUM((AT327-AS327),(AV327-AU327),(AX327-AW327))),"ERRO"))</f>
        <v>8.3333333333333315E-2</v>
      </c>
      <c r="AZ327" s="153"/>
      <c r="BA327" s="109">
        <v>2</v>
      </c>
      <c r="BB327" s="10" t="str">
        <f>IFERROR(_xlfn.XLOOKUP(AI327, BS_ATIVIDADE[ATIVIDADE],BS_ATIVIDADE[UNIDADE] ), "*")</f>
        <v>Nº DE SOLDA</v>
      </c>
      <c r="BC327" s="13" t="str" cm="1">
        <f t="array" ref="BC3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7" s="13" t="str" cm="1">
        <f t="array" ref="BD3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7" s="11" t="str" cm="1">
        <f t="array" ref="BE3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7" s="150"/>
      <c r="BG327" s="16"/>
      <c r="BH327" s="17">
        <v>2</v>
      </c>
      <c r="BI327" s="17"/>
      <c r="BJ327" s="17" t="s">
        <v>1194</v>
      </c>
      <c r="BK327" s="18" t="s">
        <v>1195</v>
      </c>
      <c r="BL327" s="16"/>
      <c r="BM327" s="130" t="s">
        <v>445</v>
      </c>
      <c r="BN327" s="130" t="s">
        <v>445</v>
      </c>
      <c r="BO327" s="130" t="s">
        <v>445</v>
      </c>
      <c r="BP327" s="18" t="s">
        <v>679</v>
      </c>
      <c r="BQ327" s="12" t="str">
        <f t="shared" si="28"/>
        <v>Aderente</v>
      </c>
      <c r="BR327" s="19">
        <f t="shared" si="29"/>
        <v>0.99999999999999978</v>
      </c>
      <c r="BS327" s="19">
        <f t="shared" si="30"/>
        <v>1</v>
      </c>
      <c r="BT327" s="188" t="str">
        <f t="shared" si="31"/>
        <v>OKOK</v>
      </c>
    </row>
    <row r="328" spans="1:72" hidden="1">
      <c r="A328" s="47" t="str">
        <f t="shared" ref="A328:A391" si="37">D328&amp;B328</f>
        <v>MATEUS (TP-809)46066</v>
      </c>
      <c r="B328" s="102">
        <v>46066</v>
      </c>
      <c r="C328" s="135">
        <f>IF(BS_CONTROLE[[#This Row],[DATA]]="","",WEEKNUM(BS_CONTROLE[[#This Row],[DATA]]))</f>
        <v>7</v>
      </c>
      <c r="D328" s="104" t="s">
        <v>1196</v>
      </c>
      <c r="E328" s="157">
        <v>237</v>
      </c>
      <c r="F328" s="126" t="s">
        <v>758</v>
      </c>
      <c r="G328" s="142" t="str">
        <f>IF(D328="","*",VLOOKUP(F328,BS_ATIVIDADE[],3,FALSE))</f>
        <v>MODERNIZAÇÃO</v>
      </c>
      <c r="H328" s="106" t="s">
        <v>679</v>
      </c>
      <c r="I328" s="106" t="s">
        <v>679</v>
      </c>
      <c r="J328" s="105">
        <v>48</v>
      </c>
      <c r="K328" s="105">
        <v>156.654</v>
      </c>
      <c r="L328" s="105">
        <v>156.672</v>
      </c>
      <c r="M328" s="127" t="str" cm="1">
        <f t="array" ref="M3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28" s="127" cm="1">
        <f t="array" ref="N3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1571561</v>
      </c>
      <c r="O328" s="106">
        <v>0.33333333333333331</v>
      </c>
      <c r="P328" s="106">
        <v>6.9444444444444447E-4</v>
      </c>
      <c r="Q328" s="105">
        <v>2</v>
      </c>
      <c r="R328" s="10" t="str">
        <f>IFERROR(_xlfn.XLOOKUP(F328, BS_ATIVIDADE[ATIVIDADE],BS_ATIVIDADE[UNIDADE] ), "*")</f>
        <v>Nº DE SOLDA</v>
      </c>
      <c r="S328" s="128" t="str" cm="1">
        <f t="array" ref="S3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8" s="128" t="str" cm="1">
        <f t="array" ref="T3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8" s="11" t="str" cm="1">
        <f t="array" ref="U3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8" s="105" t="s">
        <v>768</v>
      </c>
      <c r="W328" s="151" t="s">
        <v>700</v>
      </c>
      <c r="X328" s="104" t="s">
        <v>416</v>
      </c>
      <c r="Y328" s="129" t="s">
        <v>420</v>
      </c>
      <c r="Z328" s="104"/>
      <c r="AA328" s="105" t="s">
        <v>679</v>
      </c>
      <c r="AB328" s="103"/>
      <c r="AC328" s="152"/>
      <c r="AD328" s="107"/>
      <c r="AE328" s="105"/>
      <c r="AF328" s="105"/>
      <c r="AG328" s="105"/>
      <c r="AH328" s="15"/>
      <c r="AI328" s="126" t="str">
        <f>IF(BS_CONTROLE[[#This Row],[Atividade]]=0, "-", BS_CONTROLE[[#This Row],[Atividade]])</f>
        <v>MODERNIZAÇÃO - SOLDA</v>
      </c>
      <c r="AJ328" s="9" t="str">
        <f>IF(BS_CONTROLE[[#This Row],[Atividade]]=0, "-", BS_CONTROLE[[#This Row],[Atividade]])</f>
        <v>MODERNIZAÇÃO - SOLDA</v>
      </c>
      <c r="AK328" s="31" t="str">
        <f>BS_CONTROLE[[#This Row],[Local - Partida]]</f>
        <v>-</v>
      </c>
      <c r="AL328" s="31" t="str">
        <f>BS_CONTROLE[[#This Row],[Local - Encerramento]]</f>
        <v>-</v>
      </c>
      <c r="AM328" s="105" t="str">
        <f>IF(BS_CONTROLE[[#This Row],[Entre - Estações]]=0, "-", BS_CONTROLE[[#This Row],[Entre - Estações]])</f>
        <v>ZRB-ZEV</v>
      </c>
      <c r="AN328" s="105">
        <f>IF(BS_CONTROLE[[#This Row],[SB]]=0, "-", BS_CONTROLE[[#This Row],[SB]])</f>
        <v>1571561</v>
      </c>
      <c r="AO328" s="105">
        <f>IF(BS_CONTROLE[[#This Row],[SUB]]=0, "-", BS_CONTROLE[[#This Row],[SUB]])</f>
        <v>48</v>
      </c>
      <c r="AP328" s="105">
        <f>BS_CONTROLE[[#This Row],[KM - Inicio]]</f>
        <v>156.654</v>
      </c>
      <c r="AQ328" s="105">
        <f>BS_CONTROLE[[#This Row],[KM - Inicio]]</f>
        <v>156.654</v>
      </c>
      <c r="AR328" s="108">
        <v>0</v>
      </c>
      <c r="AS328" s="108">
        <v>0</v>
      </c>
      <c r="AT328" s="108">
        <v>0</v>
      </c>
      <c r="AU328" s="136"/>
      <c r="AV328" s="136"/>
      <c r="AW328" s="14"/>
      <c r="AX328" s="14"/>
      <c r="AY328" s="162">
        <f t="shared" si="36"/>
        <v>0</v>
      </c>
      <c r="AZ328" s="153"/>
      <c r="BA328" s="109">
        <v>0</v>
      </c>
      <c r="BB328" s="10" t="str">
        <f>IFERROR(_xlfn.XLOOKUP(AI328, BS_ATIVIDADE[ATIVIDADE],BS_ATIVIDADE[UNIDADE] ), "*")</f>
        <v>Nº DE SOLDA</v>
      </c>
      <c r="BC328" s="13" t="str" cm="1">
        <f t="array" ref="BC3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8" s="13" t="str" cm="1">
        <f t="array" ref="BD3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8" s="11" t="str" cm="1">
        <f t="array" ref="BE3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8" s="150"/>
      <c r="BG328" s="16"/>
      <c r="BH328" s="17">
        <v>0</v>
      </c>
      <c r="BI328" s="17"/>
      <c r="BJ328" s="17" t="s">
        <v>1184</v>
      </c>
      <c r="BK328" s="18" t="s">
        <v>1184</v>
      </c>
      <c r="BL328" s="16"/>
      <c r="BM328" s="130" t="s">
        <v>440</v>
      </c>
      <c r="BN328" s="130" t="s">
        <v>460</v>
      </c>
      <c r="BO328" s="130" t="s">
        <v>557</v>
      </c>
      <c r="BP328" s="18" t="s">
        <v>1184</v>
      </c>
      <c r="BQ328" s="12" t="str">
        <f t="shared" ref="BQ328:BQ391" si="38">IF(AND(BR328&lt;1,BS328&lt;1),"Produção e Intervalo",IF(BR328&lt;1,"Intervalo",IF(BS328&lt;1,"Produção","Aderente")))</f>
        <v>Produção e Intervalo</v>
      </c>
      <c r="BR328" s="19">
        <f t="shared" ref="BR328:BR391" si="39">IF(OR(B328="",F328=""),"*",AY328/P328)</f>
        <v>0</v>
      </c>
      <c r="BS328" s="19">
        <f t="shared" ref="BS328:BS391" si="40">IF(OR(B328="",F328=""),"*",BA328/Q328)</f>
        <v>0</v>
      </c>
      <c r="BT328" s="188" t="str">
        <f t="shared" ref="BT328:BT391" si="41">IF(BN328="","",SUBSTITUTE(BM328," ","")&amp;SUBSTITUTE(BN328," ",""))</f>
        <v>CCOCirculaçãoIntervaloContrato</v>
      </c>
    </row>
    <row r="329" spans="1:72" hidden="1">
      <c r="A329" s="47" t="str">
        <f t="shared" si="37"/>
        <v>CAIQUE (TMA-677)46066</v>
      </c>
      <c r="B329" s="102">
        <v>46066</v>
      </c>
      <c r="C329" s="135">
        <f>IF(BS_CONTROLE[[#This Row],[DATA]]="","",WEEKNUM(BS_CONTROLE[[#This Row],[DATA]]))</f>
        <v>7</v>
      </c>
      <c r="D329" s="104" t="s">
        <v>779</v>
      </c>
      <c r="E329" s="157">
        <v>237</v>
      </c>
      <c r="F329" s="126" t="s">
        <v>758</v>
      </c>
      <c r="G329" s="142" t="str">
        <f>IF(D329="","*",VLOOKUP(F329,BS_ATIVIDADE[],3,FALSE))</f>
        <v>MODERNIZAÇÃO</v>
      </c>
      <c r="H329" s="106" t="s">
        <v>679</v>
      </c>
      <c r="I329" s="106" t="s">
        <v>679</v>
      </c>
      <c r="J329" s="105">
        <v>48</v>
      </c>
      <c r="K329" s="105">
        <v>156.93</v>
      </c>
      <c r="L329" s="105">
        <v>156.958</v>
      </c>
      <c r="M329" s="127" t="str" cm="1">
        <f t="array" ref="M3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29" s="127" cm="1">
        <f t="array" ref="N3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1571561</v>
      </c>
      <c r="O329" s="106">
        <v>0.33333333333333331</v>
      </c>
      <c r="P329" s="106">
        <v>6.9444444444444447E-4</v>
      </c>
      <c r="Q329" s="105">
        <v>2</v>
      </c>
      <c r="R329" s="10" t="str">
        <f>IFERROR(_xlfn.XLOOKUP(F329, BS_ATIVIDADE[ATIVIDADE],BS_ATIVIDADE[UNIDADE] ), "*")</f>
        <v>Nº DE SOLDA</v>
      </c>
      <c r="S329" s="128" t="str" cm="1">
        <f t="array" ref="S3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29" s="128" t="str" cm="1">
        <f t="array" ref="T3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29" s="11" t="str" cm="1">
        <f t="array" ref="U3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29" s="105" t="s">
        <v>768</v>
      </c>
      <c r="W329" s="151" t="s">
        <v>700</v>
      </c>
      <c r="X329" s="104" t="s">
        <v>416</v>
      </c>
      <c r="Y329" s="129" t="s">
        <v>420</v>
      </c>
      <c r="Z329" s="104"/>
      <c r="AA329" s="105" t="s">
        <v>679</v>
      </c>
      <c r="AB329" s="103"/>
      <c r="AC329" s="152"/>
      <c r="AD329" s="107"/>
      <c r="AE329" s="105"/>
      <c r="AF329" s="105"/>
      <c r="AG329" s="105"/>
      <c r="AH329" s="15"/>
      <c r="AI329" s="126" t="str">
        <f>IF(BS_CONTROLE[[#This Row],[Atividade]]=0, "-", BS_CONTROLE[[#This Row],[Atividade]])</f>
        <v>MODERNIZAÇÃO - SOLDA</v>
      </c>
      <c r="AJ329" s="9" t="str">
        <f>IF(BS_CONTROLE[[#This Row],[Atividade]]=0, "-", BS_CONTROLE[[#This Row],[Atividade]])</f>
        <v>MODERNIZAÇÃO - SOLDA</v>
      </c>
      <c r="AK329" s="31" t="str">
        <f>BS_CONTROLE[[#This Row],[Local - Partida]]</f>
        <v>-</v>
      </c>
      <c r="AL329" s="31" t="str">
        <f>BS_CONTROLE[[#This Row],[Local - Encerramento]]</f>
        <v>-</v>
      </c>
      <c r="AM329" s="105" t="s">
        <v>1193</v>
      </c>
      <c r="AN329" s="105">
        <v>1231211</v>
      </c>
      <c r="AO329" s="105">
        <f>IF(BS_CONTROLE[[#This Row],[SUB]]=0, "-", BS_CONTROLE[[#This Row],[SUB]])</f>
        <v>48</v>
      </c>
      <c r="AP329" s="105">
        <v>121.298</v>
      </c>
      <c r="AQ329" s="105">
        <f>BS_CONTROLE[[#This Row],[KM - Inicio]]</f>
        <v>156.93</v>
      </c>
      <c r="AR329" s="108">
        <v>0.34722222222222221</v>
      </c>
      <c r="AS329" s="108">
        <v>0.39166666666666666</v>
      </c>
      <c r="AT329" s="108">
        <v>0.47499999999999998</v>
      </c>
      <c r="AU329" s="136"/>
      <c r="AV329" s="136"/>
      <c r="AW329" s="14"/>
      <c r="AX329" s="14"/>
      <c r="AY329" s="162">
        <f t="shared" si="36"/>
        <v>8.3333333333333315E-2</v>
      </c>
      <c r="AZ329" s="153"/>
      <c r="BA329" s="109">
        <v>1</v>
      </c>
      <c r="BB329" s="10" t="str">
        <f>IFERROR(_xlfn.XLOOKUP(AI329, BS_ATIVIDADE[ATIVIDADE],BS_ATIVIDADE[UNIDADE] ), "*")</f>
        <v>Nº DE SOLDA</v>
      </c>
      <c r="BC329" s="13" t="str" cm="1">
        <f t="array" ref="BC3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29" s="13" t="str" cm="1">
        <f t="array" ref="BD3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29" s="11" t="str" cm="1">
        <f t="array" ref="BE3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29" s="150"/>
      <c r="BG329" s="16"/>
      <c r="BH329" s="17">
        <v>2</v>
      </c>
      <c r="BI329" s="17"/>
      <c r="BJ329" s="17" t="s">
        <v>1197</v>
      </c>
      <c r="BK329" s="18" t="s">
        <v>1198</v>
      </c>
      <c r="BL329" s="16"/>
      <c r="BM329" s="130" t="s">
        <v>440</v>
      </c>
      <c r="BN329" s="130" t="s">
        <v>460</v>
      </c>
      <c r="BO329" s="130" t="s">
        <v>564</v>
      </c>
      <c r="BP329" s="18" t="s">
        <v>679</v>
      </c>
      <c r="BQ329" s="12" t="str">
        <f t="shared" si="38"/>
        <v>Produção</v>
      </c>
      <c r="BR329" s="19">
        <f t="shared" si="39"/>
        <v>119.99999999999997</v>
      </c>
      <c r="BS329" s="19">
        <f t="shared" si="40"/>
        <v>0.5</v>
      </c>
      <c r="BT329" s="188" t="str">
        <f t="shared" si="41"/>
        <v>CCOCirculaçãoIntervaloContrato</v>
      </c>
    </row>
    <row r="330" spans="1:72" hidden="1">
      <c r="A330" s="47" t="str">
        <f t="shared" si="37"/>
        <v/>
      </c>
      <c r="B330" s="102"/>
      <c r="C330" s="135" t="str">
        <f>IF(BS_CONTROLE[[#This Row],[DATA]]="","",WEEKNUM(BS_CONTROLE[[#This Row],[DATA]]))</f>
        <v/>
      </c>
      <c r="D330" s="104"/>
      <c r="E330" s="157">
        <v>324</v>
      </c>
      <c r="F330" s="126"/>
      <c r="G330" s="142" t="str">
        <f>IF(D330="","*",VLOOKUP(F330,BS_ATIVIDADE[],3,FALSE))</f>
        <v>*</v>
      </c>
      <c r="H330" s="106"/>
      <c r="I330" s="106"/>
      <c r="J330" s="105"/>
      <c r="K330" s="105"/>
      <c r="L330" s="105"/>
      <c r="M330" s="127" t="str" cm="1">
        <f t="array" ref="M3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0" s="127" t="str" cm="1">
        <f t="array" ref="N3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0" s="106"/>
      <c r="P330" s="106"/>
      <c r="Q330" s="105"/>
      <c r="R330" s="10" t="str">
        <f>IFERROR(_xlfn.XLOOKUP(F330, BS_ATIVIDADE[ATIVIDADE],BS_ATIVIDADE[UNIDADE] ), "*")</f>
        <v>*</v>
      </c>
      <c r="S330" s="128" t="str" cm="1">
        <f t="array" ref="S3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0" s="128" t="str" cm="1">
        <f t="array" ref="T3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0" s="11" t="str" cm="1">
        <f t="array" ref="U3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30" s="105"/>
      <c r="W330" s="151"/>
      <c r="X330" s="104"/>
      <c r="Y330" s="129"/>
      <c r="Z330" s="104"/>
      <c r="AA330" s="105"/>
      <c r="AB330" s="103"/>
      <c r="AC330" s="152"/>
      <c r="AD330" s="107"/>
      <c r="AE330" s="105"/>
      <c r="AF330" s="105"/>
      <c r="AG330" s="105"/>
      <c r="AH330" s="15"/>
      <c r="AI330" s="126" t="str">
        <f>IF(BS_CONTROLE[[#This Row],[Atividade]]=0, "-", BS_CONTROLE[[#This Row],[Atividade]])</f>
        <v>-</v>
      </c>
      <c r="AJ330" s="9" t="str">
        <f>IF(BS_CONTROLE[[#This Row],[Atividade]]=0, "-", BS_CONTROLE[[#This Row],[Atividade]])</f>
        <v>-</v>
      </c>
      <c r="AK330" s="31">
        <f>BS_CONTROLE[[#This Row],[Local - Partida]]</f>
        <v>0</v>
      </c>
      <c r="AL330" s="31">
        <f>BS_CONTROLE[[#This Row],[Local - Encerramento]]</f>
        <v>0</v>
      </c>
      <c r="AM330" s="105" t="str">
        <f>IF(BS_CONTROLE[[#This Row],[Entre - Estações]]=0, "-", BS_CONTROLE[[#This Row],[Entre - Estações]])</f>
        <v>-</v>
      </c>
      <c r="AN330" s="105" t="str">
        <f>IF(BS_CONTROLE[[#This Row],[SB]]=0, "-", BS_CONTROLE[[#This Row],[SB]])</f>
        <v>-</v>
      </c>
      <c r="AO330" s="105" t="str">
        <f>IF(BS_CONTROLE[[#This Row],[SUB]]=0, "-", BS_CONTROLE[[#This Row],[SUB]])</f>
        <v>-</v>
      </c>
      <c r="AP330" s="105">
        <f>BS_CONTROLE[[#This Row],[KM - Inicio]]</f>
        <v>0</v>
      </c>
      <c r="AQ330" s="105">
        <f>BS_CONTROLE[[#This Row],[KM - Inicio]]</f>
        <v>0</v>
      </c>
      <c r="AR330" s="108"/>
      <c r="AS330" s="108"/>
      <c r="AT330" s="108"/>
      <c r="AU330" s="136"/>
      <c r="AV330" s="136"/>
      <c r="AW330" s="14"/>
      <c r="AX330" s="14"/>
      <c r="AY330" s="162" t="str">
        <f t="shared" si="36"/>
        <v>*</v>
      </c>
      <c r="AZ330" s="153"/>
      <c r="BA330" s="109"/>
      <c r="BB330" s="10" t="str">
        <f>IFERROR(_xlfn.XLOOKUP(AI330, BS_ATIVIDADE[ATIVIDADE],BS_ATIVIDADE[UNIDADE] ), "*")</f>
        <v>*</v>
      </c>
      <c r="BC330" s="13" t="str" cm="1">
        <f t="array" ref="BC3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30" s="13" t="str" cm="1">
        <f t="array" ref="BD3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30" s="11" t="str" cm="1">
        <f t="array" ref="BE3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30" s="150"/>
      <c r="BG330" s="16"/>
      <c r="BH330" s="17"/>
      <c r="BI330" s="17"/>
      <c r="BJ330" s="17"/>
      <c r="BK330" s="18"/>
      <c r="BL330" s="16"/>
      <c r="BM330" s="130"/>
      <c r="BN330" s="130"/>
      <c r="BO330" s="130"/>
      <c r="BP330" s="18"/>
      <c r="BQ330" s="12" t="str">
        <f t="shared" si="38"/>
        <v>Aderente</v>
      </c>
      <c r="BR330" s="19" t="str">
        <f t="shared" si="39"/>
        <v>*</v>
      </c>
      <c r="BS330" s="19" t="str">
        <f t="shared" si="40"/>
        <v>*</v>
      </c>
      <c r="BT330" s="188" t="str">
        <f t="shared" si="41"/>
        <v/>
      </c>
    </row>
    <row r="331" spans="1:72" hidden="1">
      <c r="A331" s="47" t="str">
        <f t="shared" si="37"/>
        <v>MODERNIZAÇÃO SERRA46066</v>
      </c>
      <c r="B331" s="102">
        <v>46066</v>
      </c>
      <c r="C331" s="135">
        <f>IF(BS_CONTROLE[[#This Row],[DATA]]="","",WEEKNUM(BS_CONTROLE[[#This Row],[DATA]]))</f>
        <v>7</v>
      </c>
      <c r="D331" s="104" t="s">
        <v>819</v>
      </c>
      <c r="E331" s="157">
        <v>61</v>
      </c>
      <c r="F331" s="126" t="s">
        <v>820</v>
      </c>
      <c r="G331" s="142" t="str">
        <f>IF(D331="","*",VLOOKUP(F331,BS_ATIVIDADE[],3,FALSE))</f>
        <v>OUTROS</v>
      </c>
      <c r="H331" s="106" t="s">
        <v>679</v>
      </c>
      <c r="I331" s="106" t="s">
        <v>679</v>
      </c>
      <c r="J331" s="105">
        <v>92</v>
      </c>
      <c r="K331" s="105">
        <v>75.2</v>
      </c>
      <c r="L331" s="105">
        <v>81.8</v>
      </c>
      <c r="M331" s="127" t="str" cm="1">
        <f t="array" ref="M3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1" s="127" t="s">
        <v>821</v>
      </c>
      <c r="O331" s="106">
        <v>0.33333333333333331</v>
      </c>
      <c r="P331" s="106">
        <v>0.33333333333333331</v>
      </c>
      <c r="Q331" s="105">
        <v>1</v>
      </c>
      <c r="R331" s="10" t="str">
        <f>IFERROR(_xlfn.XLOOKUP(F331, BS_ATIVIDADE[ATIVIDADE],BS_ATIVIDADE[UNIDADE] ), "*")</f>
        <v>BINÁRIO</v>
      </c>
      <c r="S331" s="128" t="str" cm="1">
        <f t="array" ref="S3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1" s="128" t="str" cm="1">
        <f t="array" ref="T3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1" s="11" t="str" cm="1">
        <f t="array" ref="U3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1" s="105" t="s">
        <v>822</v>
      </c>
      <c r="W331" s="151" t="s">
        <v>1092</v>
      </c>
      <c r="X331" s="104" t="s">
        <v>416</v>
      </c>
      <c r="Y331" s="129" t="s">
        <v>420</v>
      </c>
      <c r="Z331" s="104"/>
      <c r="AA331" s="105"/>
      <c r="AB331" s="103"/>
      <c r="AC331" s="152"/>
      <c r="AD331" s="107"/>
      <c r="AE331" s="105"/>
      <c r="AF331" s="105"/>
      <c r="AG331" s="105"/>
      <c r="AH331" s="15"/>
      <c r="AI331" s="126" t="str">
        <f>IF(BS_CONTROLE[[#This Row],[Atividade]]=0, "-", BS_CONTROLE[[#This Row],[Atividade]])</f>
        <v>BLOCO</v>
      </c>
      <c r="AJ331" s="9" t="str">
        <f>IF(BS_CONTROLE[[#This Row],[Atividade]]=0, "-", BS_CONTROLE[[#This Row],[Atividade]])</f>
        <v>BLOCO</v>
      </c>
      <c r="AK331" s="31" t="str">
        <f>BS_CONTROLE[[#This Row],[Local - Partida]]</f>
        <v>-</v>
      </c>
      <c r="AL331" s="31" t="str">
        <f>BS_CONTROLE[[#This Row],[Local - Encerramento]]</f>
        <v>-</v>
      </c>
      <c r="AM331" s="105" t="str">
        <f>IF(BS_CONTROLE[[#This Row],[Entre - Estações]]=0, "-", BS_CONTROLE[[#This Row],[Entre - Estações]])</f>
        <v>ZEZ-ZXW</v>
      </c>
      <c r="AN331" s="105" t="str">
        <f>IF(BS_CONTROLE[[#This Row],[SB]]=0, "-", BS_CONTROLE[[#This Row],[SB]])</f>
        <v>K79ZEZ2/ZXWK792</v>
      </c>
      <c r="AO331" s="105">
        <f>IF(BS_CONTROLE[[#This Row],[SUB]]=0, "-", BS_CONTROLE[[#This Row],[SUB]])</f>
        <v>92</v>
      </c>
      <c r="AP331" s="105">
        <f>BS_CONTROLE[[#This Row],[KM - Inicio]]</f>
        <v>75.2</v>
      </c>
      <c r="AQ331" s="105">
        <f>BS_CONTROLE[[#This Row],[KM - Inicio]]</f>
        <v>75.2</v>
      </c>
      <c r="AR331" s="108">
        <v>0</v>
      </c>
      <c r="AS331" s="108">
        <v>0</v>
      </c>
      <c r="AT331" s="108">
        <v>0</v>
      </c>
      <c r="AU331" s="136"/>
      <c r="AV331" s="136"/>
      <c r="AW331" s="14"/>
      <c r="AX331" s="14"/>
      <c r="AY331" s="162">
        <f t="shared" si="36"/>
        <v>0</v>
      </c>
      <c r="AZ331" s="153"/>
      <c r="BA331" s="109">
        <v>0</v>
      </c>
      <c r="BB331" s="10" t="str">
        <f>IFERROR(_xlfn.XLOOKUP(AI331, BS_ATIVIDADE[ATIVIDADE],BS_ATIVIDADE[UNIDADE] ), "*")</f>
        <v>BINÁRIO</v>
      </c>
      <c r="BC331" s="13" t="str" cm="1">
        <f t="array" ref="BC3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1" s="13" t="str" cm="1">
        <f t="array" ref="BD3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1" s="11" t="str" cm="1">
        <f t="array" ref="BE3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1" s="150"/>
      <c r="BG331" s="16"/>
      <c r="BH331" s="17">
        <v>0</v>
      </c>
      <c r="BI331" s="17"/>
      <c r="BJ331" s="17" t="s">
        <v>1184</v>
      </c>
      <c r="BK331" s="18" t="s">
        <v>1184</v>
      </c>
      <c r="BL331" s="16"/>
      <c r="BM331" s="130" t="s">
        <v>440</v>
      </c>
      <c r="BN331" s="130" t="s">
        <v>460</v>
      </c>
      <c r="BO331" s="130" t="s">
        <v>557</v>
      </c>
      <c r="BP331" s="18" t="s">
        <v>1184</v>
      </c>
      <c r="BQ331" s="12" t="str">
        <f t="shared" si="38"/>
        <v>Produção e Intervalo</v>
      </c>
      <c r="BR331" s="19">
        <f t="shared" si="39"/>
        <v>0</v>
      </c>
      <c r="BS331" s="19">
        <f t="shared" si="40"/>
        <v>0</v>
      </c>
      <c r="BT331" s="188" t="str">
        <f t="shared" si="41"/>
        <v>CCOCirculaçãoIntervaloContrato</v>
      </c>
    </row>
    <row r="332" spans="1:72" hidden="1">
      <c r="A332" s="47" t="str">
        <f t="shared" si="37"/>
        <v>W6146066</v>
      </c>
      <c r="B332" s="102">
        <v>46066</v>
      </c>
      <c r="C332" s="135">
        <f>IF(BS_CONTROLE[[#This Row],[DATA]]="","",WEEKNUM(BS_CONTROLE[[#This Row],[DATA]]))</f>
        <v>7</v>
      </c>
      <c r="D332" s="104" t="s">
        <v>772</v>
      </c>
      <c r="E332" s="157">
        <v>61</v>
      </c>
      <c r="F332" s="126" t="s">
        <v>1093</v>
      </c>
      <c r="G332" s="142" t="str">
        <f>IF(D332="","*",VLOOKUP(F332,BS_ATIVIDADE[],3,FALSE))</f>
        <v>MODERNIZAÇÃO</v>
      </c>
      <c r="H332" s="106" t="s">
        <v>1094</v>
      </c>
      <c r="I332" s="106" t="s">
        <v>1094</v>
      </c>
      <c r="J332" s="105">
        <v>92</v>
      </c>
      <c r="K332" s="105">
        <v>75.2</v>
      </c>
      <c r="L332" s="105">
        <v>81.8</v>
      </c>
      <c r="M332" s="127" t="str" cm="1">
        <f t="array" ref="M3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2" s="127" t="s">
        <v>821</v>
      </c>
      <c r="O332" s="106">
        <v>0.3125</v>
      </c>
      <c r="P332" s="106">
        <v>6.9444444444444447E-4</v>
      </c>
      <c r="Q332" s="105">
        <v>1</v>
      </c>
      <c r="R332" s="10" t="str">
        <f>IFERROR(_xlfn.XLOOKUP(F332, BS_ATIVIDADE[ATIVIDADE],BS_ATIVIDADE[UNIDADE] ), "*")</f>
        <v>VAGÕES</v>
      </c>
      <c r="S332" s="128" t="str" cm="1">
        <f t="array" ref="S3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2" s="128" t="str" cm="1">
        <f t="array" ref="T3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2" s="11" t="str" cm="1">
        <f t="array" ref="U3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2" s="105" t="s">
        <v>822</v>
      </c>
      <c r="W332" s="151" t="s">
        <v>1199</v>
      </c>
      <c r="X332" s="104" t="s">
        <v>416</v>
      </c>
      <c r="Y332" s="129" t="s">
        <v>420</v>
      </c>
      <c r="Z332" s="104"/>
      <c r="AA332" s="105">
        <v>1</v>
      </c>
      <c r="AB332" s="103" t="s">
        <v>412</v>
      </c>
      <c r="AC332" s="152"/>
      <c r="AD332" s="107">
        <v>0.29166666666666669</v>
      </c>
      <c r="AE332" s="105">
        <v>7663</v>
      </c>
      <c r="AF332" s="105" t="s">
        <v>679</v>
      </c>
      <c r="AG332" s="105"/>
      <c r="AH332" s="15"/>
      <c r="AI332" s="126" t="s">
        <v>678</v>
      </c>
      <c r="AJ332" s="9" t="str">
        <f>IF(BS_CONTROLE[[#This Row],[Atividade]]=0, "-", BS_CONTROLE[[#This Row],[Atividade]])</f>
        <v>MODERNIZAÇÃO - PEDRA - DESCARGA</v>
      </c>
      <c r="AK332" s="31" t="str">
        <f>BS_CONTROLE[[#This Row],[Local - Partida]]</f>
        <v>K67ZEV-1</v>
      </c>
      <c r="AL332" s="31" t="str">
        <f>BS_CONTROLE[[#This Row],[Local - Encerramento]]</f>
        <v>K67ZEV-1</v>
      </c>
      <c r="AM332" s="105" t="str">
        <f>IF(BS_CONTROLE[[#This Row],[Entre - Estações]]=0, "-", BS_CONTROLE[[#This Row],[Entre - Estações]])</f>
        <v>ZEZ-ZXW</v>
      </c>
      <c r="AN332" s="105" t="str">
        <f>IF(BS_CONTROLE[[#This Row],[SB]]=0, "-", BS_CONTROLE[[#This Row],[SB]])</f>
        <v>K79ZEZ2/ZXWK792</v>
      </c>
      <c r="AO332" s="105">
        <f>IF(BS_CONTROLE[[#This Row],[SUB]]=0, "-", BS_CONTROLE[[#This Row],[SUB]])</f>
        <v>92</v>
      </c>
      <c r="AP332" s="105">
        <f>BS_CONTROLE[[#This Row],[KM - Inicio]]</f>
        <v>75.2</v>
      </c>
      <c r="AQ332" s="105">
        <f>BS_CONTROLE[[#This Row],[KM - Inicio]]</f>
        <v>75.2</v>
      </c>
      <c r="AR332" s="108">
        <v>0.3298611111111111</v>
      </c>
      <c r="AS332" s="108">
        <v>0.39583333333333331</v>
      </c>
      <c r="AT332" s="108">
        <v>0.39652777777777776</v>
      </c>
      <c r="AU332" s="136"/>
      <c r="AV332" s="136"/>
      <c r="AW332" s="14"/>
      <c r="AX332" s="14"/>
      <c r="AY332" s="162">
        <f t="shared" si="36"/>
        <v>6.9444444444444198E-4</v>
      </c>
      <c r="AZ332" s="153"/>
      <c r="BA332" s="109">
        <v>1</v>
      </c>
      <c r="BB332" s="10" t="str">
        <f>IFERROR(_xlfn.XLOOKUP(AI332, BS_ATIVIDADE[ATIVIDADE],BS_ATIVIDADE[UNIDADE] ), "*")</f>
        <v>BINÁRIO</v>
      </c>
      <c r="BC332" s="13" t="str" cm="1">
        <f t="array" ref="BC3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2" s="13" t="str" cm="1">
        <f t="array" ref="BD3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2" s="11" t="str" cm="1">
        <f t="array" ref="BE3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2" s="150"/>
      <c r="BG332" s="16"/>
      <c r="BH332" s="17">
        <v>2</v>
      </c>
      <c r="BI332" s="17"/>
      <c r="BJ332" s="17" t="s">
        <v>1200</v>
      </c>
      <c r="BK332" s="18" t="s">
        <v>1201</v>
      </c>
      <c r="BL332" s="16"/>
      <c r="BM332" s="130" t="s">
        <v>445</v>
      </c>
      <c r="BN332" s="130" t="s">
        <v>445</v>
      </c>
      <c r="BO332" s="130" t="s">
        <v>445</v>
      </c>
      <c r="BP332" s="18" t="s">
        <v>1201</v>
      </c>
      <c r="BQ332" s="12" t="str">
        <f t="shared" si="38"/>
        <v>Intervalo</v>
      </c>
      <c r="BR332" s="19">
        <f t="shared" si="39"/>
        <v>0.99999999999999645</v>
      </c>
      <c r="BS332" s="19">
        <f t="shared" si="40"/>
        <v>1</v>
      </c>
      <c r="BT332" s="188" t="str">
        <f t="shared" si="41"/>
        <v>OKOK</v>
      </c>
    </row>
    <row r="333" spans="1:72" hidden="1">
      <c r="A333" s="47" t="str">
        <f t="shared" si="37"/>
        <v>V8546066</v>
      </c>
      <c r="B333" s="102">
        <v>46066</v>
      </c>
      <c r="C333" s="135">
        <f>IF(BS_CONTROLE[[#This Row],[DATA]]="","",WEEKNUM(BS_CONTROLE[[#This Row],[DATA]]))</f>
        <v>7</v>
      </c>
      <c r="D333" s="104" t="s">
        <v>690</v>
      </c>
      <c r="E333" s="157">
        <v>242</v>
      </c>
      <c r="F333" s="126" t="s">
        <v>687</v>
      </c>
      <c r="G333" s="142" t="str">
        <f>IF(D333="","*",VLOOKUP(F333,BS_ATIVIDADE[],3,FALSE))</f>
        <v>MECANIZAÇÃO - SOCADORA</v>
      </c>
      <c r="H333" s="106" t="s">
        <v>1094</v>
      </c>
      <c r="I333" s="106" t="s">
        <v>1094</v>
      </c>
      <c r="J333" s="105">
        <v>92</v>
      </c>
      <c r="K333" s="105">
        <v>75.2</v>
      </c>
      <c r="L333" s="105">
        <v>81.8</v>
      </c>
      <c r="M333" s="127" t="str" cm="1">
        <f t="array" ref="M3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3" s="127" t="s">
        <v>821</v>
      </c>
      <c r="O333" s="106">
        <v>0.31597222222222221</v>
      </c>
      <c r="P333" s="106">
        <v>6.9444444444444447E-4</v>
      </c>
      <c r="Q333" s="105">
        <v>200</v>
      </c>
      <c r="R333" s="10" t="str">
        <f>IFERROR(_xlfn.XLOOKUP(F333, BS_ATIVIDADE[ATIVIDADE],BS_ATIVIDADE[UNIDADE] ), "*")</f>
        <v>M</v>
      </c>
      <c r="S333" s="128" t="str" cm="1">
        <f t="array" ref="S3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3" s="128" t="str" cm="1">
        <f t="array" ref="T3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3" s="11" t="str" cm="1">
        <f t="array" ref="U3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3" s="105" t="s">
        <v>822</v>
      </c>
      <c r="W333" s="151" t="s">
        <v>1202</v>
      </c>
      <c r="X333" s="104" t="s">
        <v>416</v>
      </c>
      <c r="Y333" s="129" t="s">
        <v>420</v>
      </c>
      <c r="Z333" s="104"/>
      <c r="AA333" s="105">
        <v>1</v>
      </c>
      <c r="AB333" s="103" t="s">
        <v>412</v>
      </c>
      <c r="AC333" s="152"/>
      <c r="AD333" s="107">
        <v>0.29166666666666669</v>
      </c>
      <c r="AE333" s="105">
        <v>6235</v>
      </c>
      <c r="AF333" s="105"/>
      <c r="AG333" s="105"/>
      <c r="AH333" s="15"/>
      <c r="AI333" s="126" t="str">
        <f>IF(BS_CONTROLE[[#This Row],[Atividade]]=0, "-", BS_CONTROLE[[#This Row],[Atividade]])</f>
        <v>MECANIZAÇÃO - SOCADORA</v>
      </c>
      <c r="AJ333" s="9" t="str">
        <f>IF(BS_CONTROLE[[#This Row],[Atividade]]=0, "-", BS_CONTROLE[[#This Row],[Atividade]])</f>
        <v>MECANIZAÇÃO - SOCADORA</v>
      </c>
      <c r="AK333" s="31" t="str">
        <f>BS_CONTROLE[[#This Row],[Local - Partida]]</f>
        <v>K67ZEV-1</v>
      </c>
      <c r="AL333" s="31" t="str">
        <f>BS_CONTROLE[[#This Row],[Local - Encerramento]]</f>
        <v>K67ZEV-1</v>
      </c>
      <c r="AM333" s="105" t="str">
        <f>IF(BS_CONTROLE[[#This Row],[Entre - Estações]]=0, "-", BS_CONTROLE[[#This Row],[Entre - Estações]])</f>
        <v>ZEZ-ZXW</v>
      </c>
      <c r="AN333" s="105" t="str">
        <f>IF(BS_CONTROLE[[#This Row],[SB]]=0, "-", BS_CONTROLE[[#This Row],[SB]])</f>
        <v>K79ZEZ2/ZXWK792</v>
      </c>
      <c r="AO333" s="105">
        <f>IF(BS_CONTROLE[[#This Row],[SUB]]=0, "-", BS_CONTROLE[[#This Row],[SUB]])</f>
        <v>92</v>
      </c>
      <c r="AP333" s="105">
        <f>BS_CONTROLE[[#This Row],[KM - Inicio]]</f>
        <v>75.2</v>
      </c>
      <c r="AQ333" s="105">
        <f>BS_CONTROLE[[#This Row],[KM - Inicio]]</f>
        <v>75.2</v>
      </c>
      <c r="AR333" s="108">
        <v>0</v>
      </c>
      <c r="AS333" s="108">
        <v>0</v>
      </c>
      <c r="AT333" s="108">
        <v>0</v>
      </c>
      <c r="AU333" s="136"/>
      <c r="AV333" s="136"/>
      <c r="AW333" s="14"/>
      <c r="AX333" s="14"/>
      <c r="AY333" s="162">
        <f t="shared" si="36"/>
        <v>0</v>
      </c>
      <c r="AZ333" s="153"/>
      <c r="BA333" s="109">
        <v>0</v>
      </c>
      <c r="BB333" s="10" t="str">
        <f>IFERROR(_xlfn.XLOOKUP(AI333, BS_ATIVIDADE[ATIVIDADE],BS_ATIVIDADE[UNIDADE] ), "*")</f>
        <v>M</v>
      </c>
      <c r="BC333" s="13" t="str" cm="1">
        <f t="array" ref="BC3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3" s="13" t="str" cm="1">
        <f t="array" ref="BD3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3" s="11" t="str" cm="1">
        <f t="array" ref="BE3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3" s="150"/>
      <c r="BG333" s="16"/>
      <c r="BH333" s="17">
        <v>0</v>
      </c>
      <c r="BI333" s="17"/>
      <c r="BJ333" s="17" t="s">
        <v>1184</v>
      </c>
      <c r="BK333" s="18" t="s">
        <v>1184</v>
      </c>
      <c r="BL333" s="16"/>
      <c r="BM333" s="130" t="s">
        <v>440</v>
      </c>
      <c r="BN333" s="130" t="s">
        <v>460</v>
      </c>
      <c r="BO333" s="130" t="s">
        <v>557</v>
      </c>
      <c r="BP333" s="18" t="s">
        <v>1184</v>
      </c>
      <c r="BQ333" s="12" t="str">
        <f t="shared" si="38"/>
        <v>Produção e Intervalo</v>
      </c>
      <c r="BR333" s="19">
        <f t="shared" si="39"/>
        <v>0</v>
      </c>
      <c r="BS333" s="19">
        <f t="shared" si="40"/>
        <v>0</v>
      </c>
      <c r="BT333" s="188" t="str">
        <f t="shared" si="41"/>
        <v>CCOCirculaçãoIntervaloContrato</v>
      </c>
    </row>
    <row r="334" spans="1:72" hidden="1">
      <c r="A334" s="47" t="str">
        <f t="shared" si="37"/>
        <v>TURMA FIXA VIA 46066</v>
      </c>
      <c r="B334" s="102">
        <v>46066</v>
      </c>
      <c r="C334" s="135">
        <f>IF(BS_CONTROLE[[#This Row],[DATA]]="","",WEEKNUM(BS_CONTROLE[[#This Row],[DATA]]))</f>
        <v>7</v>
      </c>
      <c r="D334" s="104" t="s">
        <v>846</v>
      </c>
      <c r="E334" s="157">
        <v>328</v>
      </c>
      <c r="F334" s="126" t="s">
        <v>758</v>
      </c>
      <c r="G334" s="142" t="str">
        <f>IF(D334="","*",VLOOKUP(F334,BS_ATIVIDADE[],3,FALSE))</f>
        <v>MODERNIZAÇÃO</v>
      </c>
      <c r="H334" s="106" t="s">
        <v>679</v>
      </c>
      <c r="I334" s="106" t="s">
        <v>679</v>
      </c>
      <c r="J334" s="105">
        <v>92</v>
      </c>
      <c r="K334" s="105">
        <v>78.709999999999994</v>
      </c>
      <c r="L334" s="105" t="s">
        <v>679</v>
      </c>
      <c r="M334" s="127" t="str" cm="1">
        <f t="array" ref="M3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4" s="127" t="str" cm="1">
        <f t="array" ref="N3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ZXWK792</v>
      </c>
      <c r="O334" s="106">
        <v>0.33333333333333331</v>
      </c>
      <c r="P334" s="106">
        <v>6.9444444444444447E-4</v>
      </c>
      <c r="Q334" s="105">
        <v>1</v>
      </c>
      <c r="R334" s="10" t="str">
        <f>IFERROR(_xlfn.XLOOKUP(F334, BS_ATIVIDADE[ATIVIDADE],BS_ATIVIDADE[UNIDADE] ), "*")</f>
        <v>Nº DE SOLDA</v>
      </c>
      <c r="S334" s="128" t="str" cm="1">
        <f t="array" ref="S3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4" s="128" t="str" cm="1">
        <f t="array" ref="T3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4" s="11" t="str" cm="1">
        <f t="array" ref="U3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4" s="105" t="s">
        <v>822</v>
      </c>
      <c r="W334" s="151" t="s">
        <v>700</v>
      </c>
      <c r="X334" s="104" t="s">
        <v>416</v>
      </c>
      <c r="Y334" s="129" t="s">
        <v>420</v>
      </c>
      <c r="Z334" s="104"/>
      <c r="AA334" s="105" t="s">
        <v>679</v>
      </c>
      <c r="AB334" s="103"/>
      <c r="AC334" s="152"/>
      <c r="AD334" s="107"/>
      <c r="AE334" s="105"/>
      <c r="AF334" s="105"/>
      <c r="AG334" s="105"/>
      <c r="AH334" s="15"/>
      <c r="AI334" s="126" t="str">
        <f>IF(BS_CONTROLE[[#This Row],[Atividade]]=0, "-", BS_CONTROLE[[#This Row],[Atividade]])</f>
        <v>MODERNIZAÇÃO - SOLDA</v>
      </c>
      <c r="AJ334" s="9" t="str">
        <f>IF(BS_CONTROLE[[#This Row],[Atividade]]=0, "-", BS_CONTROLE[[#This Row],[Atividade]])</f>
        <v>MODERNIZAÇÃO - SOLDA</v>
      </c>
      <c r="AK334" s="31" t="str">
        <f>BS_CONTROLE[[#This Row],[Local - Partida]]</f>
        <v>-</v>
      </c>
      <c r="AL334" s="31" t="str">
        <f>BS_CONTROLE[[#This Row],[Local - Encerramento]]</f>
        <v>-</v>
      </c>
      <c r="AM334" s="105" t="str">
        <f>IF(BS_CONTROLE[[#This Row],[Entre - Estações]]=0, "-", BS_CONTROLE[[#This Row],[Entre - Estações]])</f>
        <v>ZEZ-ZXW</v>
      </c>
      <c r="AN334" s="105" t="str">
        <f>IF(BS_CONTROLE[[#This Row],[SB]]=0, "-", BS_CONTROLE[[#This Row],[SB]])</f>
        <v>ZXWK792</v>
      </c>
      <c r="AO334" s="105">
        <f>IF(BS_CONTROLE[[#This Row],[SUB]]=0, "-", BS_CONTROLE[[#This Row],[SUB]])</f>
        <v>92</v>
      </c>
      <c r="AP334" s="105">
        <f>BS_CONTROLE[[#This Row],[KM - Inicio]]</f>
        <v>78.709999999999994</v>
      </c>
      <c r="AQ334" s="105">
        <f>BS_CONTROLE[[#This Row],[KM - Inicio]]</f>
        <v>78.709999999999994</v>
      </c>
      <c r="AR334" s="108">
        <v>0</v>
      </c>
      <c r="AS334" s="108">
        <v>0</v>
      </c>
      <c r="AT334" s="108">
        <v>0</v>
      </c>
      <c r="AU334" s="136"/>
      <c r="AV334" s="136"/>
      <c r="AW334" s="14"/>
      <c r="AX334" s="14"/>
      <c r="AY334" s="162">
        <f t="shared" si="36"/>
        <v>0</v>
      </c>
      <c r="AZ334" s="153"/>
      <c r="BA334" s="109">
        <v>0</v>
      </c>
      <c r="BB334" s="10" t="str">
        <f>IFERROR(_xlfn.XLOOKUP(AI334, BS_ATIVIDADE[ATIVIDADE],BS_ATIVIDADE[UNIDADE] ), "*")</f>
        <v>Nº DE SOLDA</v>
      </c>
      <c r="BC334" s="13" t="str" cm="1">
        <f t="array" ref="BC3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4" s="13" t="str" cm="1">
        <f t="array" ref="BD3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4" s="11" t="str" cm="1">
        <f t="array" ref="BE3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4" s="150"/>
      <c r="BG334" s="16"/>
      <c r="BH334" s="17">
        <v>0</v>
      </c>
      <c r="BI334" s="17"/>
      <c r="BJ334" s="17" t="s">
        <v>1184</v>
      </c>
      <c r="BK334" s="18" t="s">
        <v>1184</v>
      </c>
      <c r="BL334" s="16"/>
      <c r="BM334" s="130" t="s">
        <v>440</v>
      </c>
      <c r="BN334" s="130" t="s">
        <v>460</v>
      </c>
      <c r="BO334" s="130" t="s">
        <v>557</v>
      </c>
      <c r="BP334" s="18" t="s">
        <v>1184</v>
      </c>
      <c r="BQ334" s="12" t="str">
        <f t="shared" si="38"/>
        <v>Produção e Intervalo</v>
      </c>
      <c r="BR334" s="19">
        <f t="shared" si="39"/>
        <v>0</v>
      </c>
      <c r="BS334" s="19">
        <f t="shared" si="40"/>
        <v>0</v>
      </c>
      <c r="BT334" s="188" t="str">
        <f t="shared" si="41"/>
        <v>CCOCirculaçãoIntervaloContrato</v>
      </c>
    </row>
    <row r="335" spans="1:72" hidden="1">
      <c r="A335" s="47" t="str">
        <f t="shared" si="37"/>
        <v>TURMA FIXA VIA 46066</v>
      </c>
      <c r="B335" s="102">
        <v>46066</v>
      </c>
      <c r="C335" s="135">
        <f>IF(BS_CONTROLE[[#This Row],[DATA]]="","",WEEKNUM(BS_CONTROLE[[#This Row],[DATA]]))</f>
        <v>7</v>
      </c>
      <c r="D335" s="104" t="s">
        <v>846</v>
      </c>
      <c r="E335" s="157">
        <v>328</v>
      </c>
      <c r="F335" s="126" t="s">
        <v>758</v>
      </c>
      <c r="G335" s="142" t="str">
        <f>IF(D335="","*",VLOOKUP(F335,BS_ATIVIDADE[],3,FALSE))</f>
        <v>MODERNIZAÇÃO</v>
      </c>
      <c r="H335" s="106" t="s">
        <v>679</v>
      </c>
      <c r="I335" s="106" t="s">
        <v>679</v>
      </c>
      <c r="J335" s="105">
        <v>92</v>
      </c>
      <c r="K335" s="105">
        <v>78.78</v>
      </c>
      <c r="L335" s="105" t="s">
        <v>679</v>
      </c>
      <c r="M335" s="127" t="str" cm="1">
        <f t="array" ref="M3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5" s="127" t="str" cm="1">
        <f t="array" ref="N3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ZXWK792</v>
      </c>
      <c r="O335" s="106">
        <v>0.33333333333333331</v>
      </c>
      <c r="P335" s="106">
        <v>6.9444444444444447E-4</v>
      </c>
      <c r="Q335" s="105">
        <v>1</v>
      </c>
      <c r="R335" s="10" t="str">
        <f>IFERROR(_xlfn.XLOOKUP(F335, BS_ATIVIDADE[ATIVIDADE],BS_ATIVIDADE[UNIDADE] ), "*")</f>
        <v>Nº DE SOLDA</v>
      </c>
      <c r="S335" s="128" t="str" cm="1">
        <f t="array" ref="S3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5" s="128" t="str" cm="1">
        <f t="array" ref="T3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5" s="11" t="str" cm="1">
        <f t="array" ref="U3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5" s="105" t="s">
        <v>822</v>
      </c>
      <c r="W335" s="151" t="s">
        <v>700</v>
      </c>
      <c r="X335" s="104" t="s">
        <v>416</v>
      </c>
      <c r="Y335" s="129" t="s">
        <v>420</v>
      </c>
      <c r="Z335" s="104"/>
      <c r="AA335" s="105" t="s">
        <v>679</v>
      </c>
      <c r="AB335" s="103"/>
      <c r="AC335" s="152"/>
      <c r="AD335" s="107"/>
      <c r="AE335" s="105"/>
      <c r="AF335" s="105"/>
      <c r="AG335" s="105"/>
      <c r="AH335" s="15"/>
      <c r="AI335" s="126" t="str">
        <f>IF(BS_CONTROLE[[#This Row],[Atividade]]=0, "-", BS_CONTROLE[[#This Row],[Atividade]])</f>
        <v>MODERNIZAÇÃO - SOLDA</v>
      </c>
      <c r="AJ335" s="9" t="str">
        <f>IF(BS_CONTROLE[[#This Row],[Atividade]]=0, "-", BS_CONTROLE[[#This Row],[Atividade]])</f>
        <v>MODERNIZAÇÃO - SOLDA</v>
      </c>
      <c r="AK335" s="31" t="str">
        <f>BS_CONTROLE[[#This Row],[Local - Partida]]</f>
        <v>-</v>
      </c>
      <c r="AL335" s="31" t="str">
        <f>BS_CONTROLE[[#This Row],[Local - Encerramento]]</f>
        <v>-</v>
      </c>
      <c r="AM335" s="105" t="str">
        <f>IF(BS_CONTROLE[[#This Row],[Entre - Estações]]=0, "-", BS_CONTROLE[[#This Row],[Entre - Estações]])</f>
        <v>ZEZ-ZXW</v>
      </c>
      <c r="AN335" s="105" t="str">
        <f>IF(BS_CONTROLE[[#This Row],[SB]]=0, "-", BS_CONTROLE[[#This Row],[SB]])</f>
        <v>ZXWK792</v>
      </c>
      <c r="AO335" s="105">
        <f>IF(BS_CONTROLE[[#This Row],[SUB]]=0, "-", BS_CONTROLE[[#This Row],[SUB]])</f>
        <v>92</v>
      </c>
      <c r="AP335" s="105">
        <f>BS_CONTROLE[[#This Row],[KM - Inicio]]</f>
        <v>78.78</v>
      </c>
      <c r="AQ335" s="105">
        <f>BS_CONTROLE[[#This Row],[KM - Inicio]]</f>
        <v>78.78</v>
      </c>
      <c r="AR335" s="108">
        <v>0</v>
      </c>
      <c r="AS335" s="108">
        <v>0</v>
      </c>
      <c r="AT335" s="108">
        <v>0</v>
      </c>
      <c r="AU335" s="136"/>
      <c r="AV335" s="136"/>
      <c r="AW335" s="14"/>
      <c r="AX335" s="14"/>
      <c r="AY335" s="162">
        <f t="shared" si="36"/>
        <v>0</v>
      </c>
      <c r="AZ335" s="153"/>
      <c r="BA335" s="109">
        <v>0</v>
      </c>
      <c r="BB335" s="10" t="str">
        <f>IFERROR(_xlfn.XLOOKUP(AI335, BS_ATIVIDADE[ATIVIDADE],BS_ATIVIDADE[UNIDADE] ), "*")</f>
        <v>Nº DE SOLDA</v>
      </c>
      <c r="BC335" s="13" t="str" cm="1">
        <f t="array" ref="BC3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5" s="13" t="str" cm="1">
        <f t="array" ref="BD3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5" s="11" t="str" cm="1">
        <f t="array" ref="BE3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5" s="150"/>
      <c r="BG335" s="16"/>
      <c r="BH335" s="17">
        <v>0</v>
      </c>
      <c r="BI335" s="17"/>
      <c r="BJ335" s="17" t="s">
        <v>1184</v>
      </c>
      <c r="BK335" s="18" t="s">
        <v>1184</v>
      </c>
      <c r="BL335" s="16"/>
      <c r="BM335" s="130" t="s">
        <v>440</v>
      </c>
      <c r="BN335" s="130" t="s">
        <v>460</v>
      </c>
      <c r="BO335" s="130" t="s">
        <v>557</v>
      </c>
      <c r="BP335" s="18" t="s">
        <v>1184</v>
      </c>
      <c r="BQ335" s="12" t="str">
        <f t="shared" si="38"/>
        <v>Produção e Intervalo</v>
      </c>
      <c r="BR335" s="19">
        <f t="shared" si="39"/>
        <v>0</v>
      </c>
      <c r="BS335" s="19">
        <f t="shared" si="40"/>
        <v>0</v>
      </c>
      <c r="BT335" s="188" t="str">
        <f t="shared" si="41"/>
        <v>CCOCirculaçãoIntervaloContrato</v>
      </c>
    </row>
    <row r="336" spans="1:72" hidden="1">
      <c r="A336" s="47" t="str">
        <f t="shared" si="37"/>
        <v>TURMA FIXA VIA 46066</v>
      </c>
      <c r="B336" s="102">
        <v>46066</v>
      </c>
      <c r="C336" s="135">
        <f>IF(BS_CONTROLE[[#This Row],[DATA]]="","",WEEKNUM(BS_CONTROLE[[#This Row],[DATA]]))</f>
        <v>7</v>
      </c>
      <c r="D336" s="104" t="s">
        <v>846</v>
      </c>
      <c r="E336" s="157">
        <v>328</v>
      </c>
      <c r="F336" s="126" t="s">
        <v>758</v>
      </c>
      <c r="G336" s="142" t="str">
        <f>IF(D336="","*",VLOOKUP(F336,BS_ATIVIDADE[],3,FALSE))</f>
        <v>MODERNIZAÇÃO</v>
      </c>
      <c r="H336" s="106" t="s">
        <v>679</v>
      </c>
      <c r="I336" s="106" t="s">
        <v>679</v>
      </c>
      <c r="J336" s="105">
        <v>92</v>
      </c>
      <c r="K336" s="105">
        <v>78.8</v>
      </c>
      <c r="L336" s="105" t="s">
        <v>679</v>
      </c>
      <c r="M336" s="127" t="str" cm="1">
        <f t="array" ref="M3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336" s="127" t="str" cm="1">
        <f t="array" ref="N3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ZXWK792</v>
      </c>
      <c r="O336" s="106">
        <v>0.33333333333333331</v>
      </c>
      <c r="P336" s="106">
        <v>6.9444444444444447E-4</v>
      </c>
      <c r="Q336" s="105">
        <v>1</v>
      </c>
      <c r="R336" s="10" t="str">
        <f>IFERROR(_xlfn.XLOOKUP(F336, BS_ATIVIDADE[ATIVIDADE],BS_ATIVIDADE[UNIDADE] ), "*")</f>
        <v>Nº DE SOLDA</v>
      </c>
      <c r="S336" s="128" t="str" cm="1">
        <f t="array" ref="S3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6" s="128" t="str" cm="1">
        <f t="array" ref="T3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6" s="11" t="str" cm="1">
        <f t="array" ref="U3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6" s="105" t="s">
        <v>822</v>
      </c>
      <c r="W336" s="151" t="s">
        <v>700</v>
      </c>
      <c r="X336" s="104" t="s">
        <v>416</v>
      </c>
      <c r="Y336" s="129" t="s">
        <v>420</v>
      </c>
      <c r="Z336" s="104"/>
      <c r="AA336" s="105" t="s">
        <v>679</v>
      </c>
      <c r="AB336" s="103"/>
      <c r="AC336" s="152"/>
      <c r="AD336" s="107"/>
      <c r="AE336" s="105"/>
      <c r="AF336" s="105"/>
      <c r="AG336" s="105"/>
      <c r="AH336" s="15"/>
      <c r="AI336" s="126" t="str">
        <f>IF(BS_CONTROLE[[#This Row],[Atividade]]=0, "-", BS_CONTROLE[[#This Row],[Atividade]])</f>
        <v>MODERNIZAÇÃO - SOLDA</v>
      </c>
      <c r="AJ336" s="9" t="str">
        <f>IF(BS_CONTROLE[[#This Row],[Atividade]]=0, "-", BS_CONTROLE[[#This Row],[Atividade]])</f>
        <v>MODERNIZAÇÃO - SOLDA</v>
      </c>
      <c r="AK336" s="31" t="str">
        <f>BS_CONTROLE[[#This Row],[Local - Partida]]</f>
        <v>-</v>
      </c>
      <c r="AL336" s="31" t="str">
        <f>BS_CONTROLE[[#This Row],[Local - Encerramento]]</f>
        <v>-</v>
      </c>
      <c r="AM336" s="105" t="str">
        <f>IF(BS_CONTROLE[[#This Row],[Entre - Estações]]=0, "-", BS_CONTROLE[[#This Row],[Entre - Estações]])</f>
        <v>ZEZ-ZXW</v>
      </c>
      <c r="AN336" s="105" t="str">
        <f>IF(BS_CONTROLE[[#This Row],[SB]]=0, "-", BS_CONTROLE[[#This Row],[SB]])</f>
        <v>ZXWK792</v>
      </c>
      <c r="AO336" s="105">
        <f>IF(BS_CONTROLE[[#This Row],[SUB]]=0, "-", BS_CONTROLE[[#This Row],[SUB]])</f>
        <v>92</v>
      </c>
      <c r="AP336" s="105">
        <f>BS_CONTROLE[[#This Row],[KM - Inicio]]</f>
        <v>78.8</v>
      </c>
      <c r="AQ336" s="105">
        <f>BS_CONTROLE[[#This Row],[KM - Inicio]]</f>
        <v>78.8</v>
      </c>
      <c r="AR336" s="108">
        <v>0</v>
      </c>
      <c r="AS336" s="108">
        <v>0</v>
      </c>
      <c r="AT336" s="108">
        <v>0</v>
      </c>
      <c r="AU336" s="136"/>
      <c r="AV336" s="136"/>
      <c r="AW336" s="14"/>
      <c r="AX336" s="14"/>
      <c r="AY336" s="162">
        <f t="shared" si="36"/>
        <v>0</v>
      </c>
      <c r="AZ336" s="153"/>
      <c r="BA336" s="109">
        <v>0</v>
      </c>
      <c r="BB336" s="10" t="str">
        <f>IFERROR(_xlfn.XLOOKUP(AI336, BS_ATIVIDADE[ATIVIDADE],BS_ATIVIDADE[UNIDADE] ), "*")</f>
        <v>Nº DE SOLDA</v>
      </c>
      <c r="BC336" s="13" t="str" cm="1">
        <f t="array" ref="BC3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6" s="13" t="str" cm="1">
        <f t="array" ref="BD3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6" s="11" t="str" cm="1">
        <f t="array" ref="BE3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6" s="150"/>
      <c r="BG336" s="16"/>
      <c r="BH336" s="17">
        <v>0</v>
      </c>
      <c r="BI336" s="17"/>
      <c r="BJ336" s="17" t="s">
        <v>1184</v>
      </c>
      <c r="BK336" s="18" t="s">
        <v>1184</v>
      </c>
      <c r="BL336" s="16"/>
      <c r="BM336" s="130" t="s">
        <v>440</v>
      </c>
      <c r="BN336" s="130" t="s">
        <v>460</v>
      </c>
      <c r="BO336" s="130" t="s">
        <v>557</v>
      </c>
      <c r="BP336" s="18" t="s">
        <v>1184</v>
      </c>
      <c r="BQ336" s="12" t="str">
        <f t="shared" si="38"/>
        <v>Produção e Intervalo</v>
      </c>
      <c r="BR336" s="19">
        <f t="shared" si="39"/>
        <v>0</v>
      </c>
      <c r="BS336" s="19">
        <f t="shared" si="40"/>
        <v>0</v>
      </c>
      <c r="BT336" s="188" t="str">
        <f t="shared" si="41"/>
        <v>CCOCirculaçãoIntervaloContrato</v>
      </c>
    </row>
    <row r="337" spans="1:72" hidden="1">
      <c r="A337" s="47" t="str">
        <f t="shared" si="37"/>
        <v/>
      </c>
      <c r="B337" s="102"/>
      <c r="C337" s="135" t="str">
        <f>IF(BS_CONTROLE[[#This Row],[DATA]]="","",WEEKNUM(BS_CONTROLE[[#This Row],[DATA]]))</f>
        <v/>
      </c>
      <c r="D337" s="104"/>
      <c r="E337" s="157">
        <v>331</v>
      </c>
      <c r="F337" s="126"/>
      <c r="G337" s="142" t="str">
        <f>IF(D337="","*",VLOOKUP(F337,BS_ATIVIDADE[],3,FALSE))</f>
        <v>*</v>
      </c>
      <c r="H337" s="106"/>
      <c r="I337" s="106"/>
      <c r="J337" s="105"/>
      <c r="K337" s="105"/>
      <c r="L337" s="105"/>
      <c r="M337" s="127" t="str" cm="1">
        <f t="array" ref="M3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7" s="127" t="str" cm="1">
        <f t="array" ref="N3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7" s="106"/>
      <c r="P337" s="106"/>
      <c r="Q337" s="105"/>
      <c r="R337" s="10" t="str">
        <f>IFERROR(_xlfn.XLOOKUP(F337, BS_ATIVIDADE[ATIVIDADE],BS_ATIVIDADE[UNIDADE] ), "*")</f>
        <v>*</v>
      </c>
      <c r="S337" s="128" t="str" cm="1">
        <f t="array" ref="S3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7" s="128" t="str" cm="1">
        <f t="array" ref="T3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7" s="11" t="str" cm="1">
        <f t="array" ref="U3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37" s="105"/>
      <c r="W337" s="151"/>
      <c r="X337" s="104"/>
      <c r="Y337" s="129"/>
      <c r="Z337" s="104"/>
      <c r="AA337" s="105"/>
      <c r="AB337" s="103"/>
      <c r="AC337" s="152"/>
      <c r="AD337" s="107"/>
      <c r="AE337" s="105"/>
      <c r="AF337" s="105"/>
      <c r="AG337" s="105"/>
      <c r="AH337" s="15"/>
      <c r="AI337" s="126" t="str">
        <f>IF(BS_CONTROLE[[#This Row],[Atividade]]=0, "-", BS_CONTROLE[[#This Row],[Atividade]])</f>
        <v>-</v>
      </c>
      <c r="AJ337" s="9" t="str">
        <f>IF(BS_CONTROLE[[#This Row],[Atividade]]=0, "-", BS_CONTROLE[[#This Row],[Atividade]])</f>
        <v>-</v>
      </c>
      <c r="AK337" s="31">
        <f>BS_CONTROLE[[#This Row],[Local - Partida]]</f>
        <v>0</v>
      </c>
      <c r="AL337" s="31">
        <f>BS_CONTROLE[[#This Row],[Local - Encerramento]]</f>
        <v>0</v>
      </c>
      <c r="AM337" s="105" t="str">
        <f>IF(BS_CONTROLE[[#This Row],[Entre - Estações]]=0, "-", BS_CONTROLE[[#This Row],[Entre - Estações]])</f>
        <v>-</v>
      </c>
      <c r="AN337" s="105" t="str">
        <f>IF(BS_CONTROLE[[#This Row],[SB]]=0, "-", BS_CONTROLE[[#This Row],[SB]])</f>
        <v>-</v>
      </c>
      <c r="AO337" s="105" t="str">
        <f>IF(BS_CONTROLE[[#This Row],[SUB]]=0, "-", BS_CONTROLE[[#This Row],[SUB]])</f>
        <v>-</v>
      </c>
      <c r="AP337" s="105">
        <f>BS_CONTROLE[[#This Row],[KM - Inicio]]</f>
        <v>0</v>
      </c>
      <c r="AQ337" s="105">
        <f>BS_CONTROLE[[#This Row],[KM - Inicio]]</f>
        <v>0</v>
      </c>
      <c r="AR337" s="108"/>
      <c r="AS337" s="108"/>
      <c r="AT337" s="108"/>
      <c r="AU337" s="136"/>
      <c r="AV337" s="136"/>
      <c r="AW337" s="14"/>
      <c r="AX337" s="14"/>
      <c r="AY337" s="162" t="str">
        <f t="shared" si="36"/>
        <v>*</v>
      </c>
      <c r="AZ337" s="153"/>
      <c r="BA337" s="109"/>
      <c r="BB337" s="10" t="str">
        <f>IFERROR(_xlfn.XLOOKUP(AI337, BS_ATIVIDADE[ATIVIDADE],BS_ATIVIDADE[UNIDADE] ), "*")</f>
        <v>*</v>
      </c>
      <c r="BC337" s="13" t="str" cm="1">
        <f t="array" ref="BC3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37" s="13" t="str" cm="1">
        <f t="array" ref="BD3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37" s="11" t="str" cm="1">
        <f t="array" ref="BE3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37" s="150"/>
      <c r="BG337" s="16"/>
      <c r="BH337" s="17"/>
      <c r="BI337" s="17"/>
      <c r="BJ337" s="17"/>
      <c r="BK337" s="18"/>
      <c r="BL337" s="16"/>
      <c r="BM337" s="130"/>
      <c r="BN337" s="130"/>
      <c r="BO337" s="130"/>
      <c r="BP337" s="18"/>
      <c r="BQ337" s="12" t="str">
        <f t="shared" si="38"/>
        <v>Aderente</v>
      </c>
      <c r="BR337" s="19" t="str">
        <f t="shared" si="39"/>
        <v>*</v>
      </c>
      <c r="BS337" s="19" t="str">
        <f t="shared" si="40"/>
        <v>*</v>
      </c>
      <c r="BT337" s="188" t="str">
        <f t="shared" si="41"/>
        <v/>
      </c>
    </row>
    <row r="338" spans="1:72" hidden="1">
      <c r="A338" s="47" t="str">
        <f t="shared" si="37"/>
        <v>W6246066</v>
      </c>
      <c r="B338" s="102">
        <v>46066</v>
      </c>
      <c r="C338" s="135">
        <f>IF(BS_CONTROLE[[#This Row],[DATA]]="","",WEEKNUM(BS_CONTROLE[[#This Row],[DATA]]))</f>
        <v>7</v>
      </c>
      <c r="D338" s="104" t="s">
        <v>776</v>
      </c>
      <c r="E338" s="157">
        <v>332</v>
      </c>
      <c r="F338" s="126" t="s">
        <v>678</v>
      </c>
      <c r="G338" s="142" t="str">
        <f>IF(D338="","*",VLOOKUP(F338,BS_ATIVIDADE[],3,FALSE))</f>
        <v>OUTROS</v>
      </c>
      <c r="H338" s="106" t="s">
        <v>830</v>
      </c>
      <c r="I338" s="106" t="s">
        <v>830</v>
      </c>
      <c r="J338" s="105">
        <v>92</v>
      </c>
      <c r="K338" s="105">
        <v>83.7</v>
      </c>
      <c r="L338" s="105" t="s">
        <v>679</v>
      </c>
      <c r="M338" s="105" t="str" cm="1">
        <f t="array" ref="M3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38" s="150" t="str" cm="1">
        <f t="array" ref="N3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38" s="106">
        <v>0.33333333333333331</v>
      </c>
      <c r="P338" s="106">
        <v>4.1666666666666664E-2</v>
      </c>
      <c r="Q338" s="170">
        <v>1</v>
      </c>
      <c r="R338" s="10" t="str">
        <f>IFERROR(_xlfn.XLOOKUP(F338, BS_ATIVIDADE[ATIVIDADE],BS_ATIVIDADE[UNIDADE] ), "*")</f>
        <v>BINÁRIO</v>
      </c>
      <c r="S338" s="128" t="str" cm="1">
        <f t="array" ref="S3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8" s="128" t="str" cm="1">
        <f t="array" ref="T3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8" s="11" t="str" cm="1">
        <f t="array" ref="U3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8" s="105" t="s">
        <v>773</v>
      </c>
      <c r="W338" s="151" t="s">
        <v>774</v>
      </c>
      <c r="X338" s="104" t="s">
        <v>416</v>
      </c>
      <c r="Y338" s="129" t="s">
        <v>420</v>
      </c>
      <c r="Z338" s="104"/>
      <c r="AA338" s="105">
        <v>1</v>
      </c>
      <c r="AB338" s="103" t="s">
        <v>412</v>
      </c>
      <c r="AC338" s="152"/>
      <c r="AD338" s="107">
        <v>0.3125</v>
      </c>
      <c r="AE338" s="105">
        <v>9038</v>
      </c>
      <c r="AF338" s="105"/>
      <c r="AG338" s="105"/>
      <c r="AH338" s="15"/>
      <c r="AI338" s="126" t="str">
        <f>IF(BS_CONTROLE[[#This Row],[Atividade]]=0, "-", BS_CONTROLE[[#This Row],[Atividade]])</f>
        <v>DESLOCAMENTO</v>
      </c>
      <c r="AJ338" s="9" t="str">
        <f>IF(BS_CONTROLE[[#This Row],[Atividade]]=0, "-", BS_CONTROLE[[#This Row],[Atividade]])</f>
        <v>DESLOCAMENTO</v>
      </c>
      <c r="AK338" s="31" t="str">
        <f>BS_CONTROLE[[#This Row],[Local - Partida]]</f>
        <v>ZDRZPT</v>
      </c>
      <c r="AL338" s="31" t="str">
        <f>BS_CONTROLE[[#This Row],[Local - Encerramento]]</f>
        <v>ZDRZPT</v>
      </c>
      <c r="AM338" s="105" t="str">
        <f>IF(BS_CONTROLE[[#This Row],[Entre - Estações]]=0, "-", BS_CONTROLE[[#This Row],[Entre - Estações]])</f>
        <v>ZXW-ZGP</v>
      </c>
      <c r="AN338" s="105" t="str">
        <f>IF(BS_CONTROLE[[#This Row],[SB]]=0, "-", BS_CONTROLE[[#This Row],[SB]])</f>
        <v>K84ZXW2</v>
      </c>
      <c r="AO338" s="105">
        <f>IF(BS_CONTROLE[[#This Row],[SUB]]=0, "-", BS_CONTROLE[[#This Row],[SUB]])</f>
        <v>92</v>
      </c>
      <c r="AP338" s="105">
        <f>BS_CONTROLE[[#This Row],[KM - Inicio]]</f>
        <v>83.7</v>
      </c>
      <c r="AQ338" s="105">
        <f>BS_CONTROLE[[#This Row],[KM - Inicio]]</f>
        <v>83.7</v>
      </c>
      <c r="AR338" s="108">
        <v>0.3263888888888889</v>
      </c>
      <c r="AS338" s="108">
        <v>0.3659722222222222</v>
      </c>
      <c r="AT338" s="108">
        <v>0.40763888888888888</v>
      </c>
      <c r="AU338" s="136"/>
      <c r="AV338" s="136"/>
      <c r="AW338" s="14"/>
      <c r="AX338" s="14"/>
      <c r="AY338" s="162">
        <f t="shared" si="36"/>
        <v>4.1666666666666685E-2</v>
      </c>
      <c r="AZ338" s="153"/>
      <c r="BA338" s="109">
        <v>1</v>
      </c>
      <c r="BB338" s="10" t="str">
        <f>IFERROR(_xlfn.XLOOKUP(AI338, BS_ATIVIDADE[ATIVIDADE],BS_ATIVIDADE[UNIDADE] ), "*")</f>
        <v>BINÁRIO</v>
      </c>
      <c r="BC338" s="13" t="str" cm="1">
        <f t="array" ref="BC3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8" s="13" t="str" cm="1">
        <f t="array" ref="BD3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8" s="11" t="str" cm="1">
        <f t="array" ref="BE3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8" s="150"/>
      <c r="BG338" s="16"/>
      <c r="BH338" s="17">
        <v>2</v>
      </c>
      <c r="BI338" s="17"/>
      <c r="BJ338" s="17" t="s">
        <v>1203</v>
      </c>
      <c r="BK338" s="18" t="s">
        <v>1204</v>
      </c>
      <c r="BL338" s="16"/>
      <c r="BM338" s="130" t="s">
        <v>445</v>
      </c>
      <c r="BN338" s="130" t="s">
        <v>445</v>
      </c>
      <c r="BO338" s="130" t="s">
        <v>445</v>
      </c>
      <c r="BP338" s="18" t="s">
        <v>679</v>
      </c>
      <c r="BQ338" s="12" t="str">
        <f t="shared" si="38"/>
        <v>Aderente</v>
      </c>
      <c r="BR338" s="19">
        <f t="shared" si="39"/>
        <v>1.0000000000000004</v>
      </c>
      <c r="BS338" s="19">
        <f t="shared" si="40"/>
        <v>1</v>
      </c>
      <c r="BT338" s="188" t="str">
        <f t="shared" si="41"/>
        <v>OKOK</v>
      </c>
    </row>
    <row r="339" spans="1:72" hidden="1">
      <c r="A339" s="47" t="str">
        <f t="shared" si="37"/>
        <v>ANTONI  (TP-720)46066</v>
      </c>
      <c r="B339" s="102">
        <v>46066</v>
      </c>
      <c r="C339" s="135">
        <f>IF(BS_CONTROLE[[#This Row],[DATA]]="","",WEEKNUM(BS_CONTROLE[[#This Row],[DATA]]))</f>
        <v>7</v>
      </c>
      <c r="D339" s="104" t="s">
        <v>1205</v>
      </c>
      <c r="E339" s="157">
        <v>332</v>
      </c>
      <c r="F339" s="126" t="s">
        <v>870</v>
      </c>
      <c r="G339" s="142" t="str">
        <f>IF(D339="","*",VLOOKUP(F339,BS_ATIVIDADE[],3,FALSE))</f>
        <v>TRILHO - SUBSTITUIÇÂO</v>
      </c>
      <c r="H339" s="106" t="s">
        <v>679</v>
      </c>
      <c r="I339" s="106" t="s">
        <v>679</v>
      </c>
      <c r="J339" s="105">
        <v>92</v>
      </c>
      <c r="K339" s="105">
        <v>87.25</v>
      </c>
      <c r="L339" s="105" t="s">
        <v>679</v>
      </c>
      <c r="M339" s="127" t="str" cm="1">
        <f t="array" ref="M3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39" s="127" t="str" cm="1">
        <f t="array" ref="N3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K89ZES2</v>
      </c>
      <c r="O339" s="106">
        <v>0.45833333333333331</v>
      </c>
      <c r="P339" s="106">
        <v>0.16666666666666666</v>
      </c>
      <c r="Q339" s="105">
        <v>212</v>
      </c>
      <c r="R339" s="10" t="str">
        <f>IFERROR(_xlfn.XLOOKUP(F339, BS_ATIVIDADE[ATIVIDADE],BS_ATIVIDADE[UNIDADE] ), "*")</f>
        <v>M</v>
      </c>
      <c r="S339" s="128" t="str" cm="1">
        <f t="array" ref="S3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39" s="128" t="str" cm="1">
        <f t="array" ref="T3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39" s="11" t="str" cm="1">
        <f t="array" ref="U3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39" s="105" t="s">
        <v>773</v>
      </c>
      <c r="W339" s="151" t="s">
        <v>1206</v>
      </c>
      <c r="X339" s="104" t="s">
        <v>416</v>
      </c>
      <c r="Y339" s="129" t="s">
        <v>420</v>
      </c>
      <c r="Z339" s="104"/>
      <c r="AA339" s="105" t="s">
        <v>679</v>
      </c>
      <c r="AB339" s="103"/>
      <c r="AC339" s="152"/>
      <c r="AD339" s="107"/>
      <c r="AE339" s="105"/>
      <c r="AF339" s="105"/>
      <c r="AG339" s="105"/>
      <c r="AH339" s="15"/>
      <c r="AI339" s="126" t="str">
        <f>IF(BS_CONTROLE[[#This Row],[Atividade]]=0, "-", BS_CONTROLE[[#This Row],[Atividade]])</f>
        <v>PDM - SUBSTITUIÇÃO - TRILHO</v>
      </c>
      <c r="AJ339" s="9" t="str">
        <f>IF(BS_CONTROLE[[#This Row],[Atividade]]=0, "-", BS_CONTROLE[[#This Row],[Atividade]])</f>
        <v>PDM - SUBSTITUIÇÃO - TRILHO</v>
      </c>
      <c r="AK339" s="31" t="str">
        <f>BS_CONTROLE[[#This Row],[Local - Partida]]</f>
        <v>-</v>
      </c>
      <c r="AL339" s="31" t="str">
        <f>BS_CONTROLE[[#This Row],[Local - Encerramento]]</f>
        <v>-</v>
      </c>
      <c r="AM339" s="105" t="str">
        <f>IF(BS_CONTROLE[[#This Row],[Entre - Estações]]=0, "-", BS_CONTROLE[[#This Row],[Entre - Estações]])</f>
        <v>ZXW-ZGP</v>
      </c>
      <c r="AN339" s="105" t="str">
        <f>IF(BS_CONTROLE[[#This Row],[SB]]=0, "-", BS_CONTROLE[[#This Row],[SB]])</f>
        <v>K89ZES2</v>
      </c>
      <c r="AO339" s="105">
        <f>IF(BS_CONTROLE[[#This Row],[SUB]]=0, "-", BS_CONTROLE[[#This Row],[SUB]])</f>
        <v>92</v>
      </c>
      <c r="AP339" s="105">
        <f>BS_CONTROLE[[#This Row],[KM - Inicio]]</f>
        <v>87.25</v>
      </c>
      <c r="AQ339" s="105">
        <f>BS_CONTROLE[[#This Row],[KM - Inicio]]</f>
        <v>87.25</v>
      </c>
      <c r="AR339" s="108">
        <v>0</v>
      </c>
      <c r="AS339" s="108">
        <v>0</v>
      </c>
      <c r="AT339" s="108">
        <v>0</v>
      </c>
      <c r="AU339" s="136"/>
      <c r="AV339" s="136"/>
      <c r="AW339" s="14"/>
      <c r="AX339" s="14"/>
      <c r="AY339" s="162">
        <f t="shared" si="36"/>
        <v>0</v>
      </c>
      <c r="AZ339" s="153"/>
      <c r="BA339" s="109">
        <v>0</v>
      </c>
      <c r="BB339" s="10" t="str">
        <f>IFERROR(_xlfn.XLOOKUP(AI339, BS_ATIVIDADE[ATIVIDADE],BS_ATIVIDADE[UNIDADE] ), "*")</f>
        <v>M</v>
      </c>
      <c r="BC339" s="13" t="str" cm="1">
        <f t="array" ref="BC3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39" s="13" t="str" cm="1">
        <f t="array" ref="BD3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39" s="11" t="str" cm="1">
        <f t="array" ref="BE3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39" s="150"/>
      <c r="BG339" s="16"/>
      <c r="BH339" s="17">
        <v>0</v>
      </c>
      <c r="BI339" s="17"/>
      <c r="BJ339" s="17" t="s">
        <v>1184</v>
      </c>
      <c r="BK339" s="18" t="s">
        <v>1184</v>
      </c>
      <c r="BL339" s="16"/>
      <c r="BM339" s="130" t="s">
        <v>440</v>
      </c>
      <c r="BN339" s="130" t="s">
        <v>460</v>
      </c>
      <c r="BO339" s="130" t="s">
        <v>557</v>
      </c>
      <c r="BP339" s="18" t="s">
        <v>1184</v>
      </c>
      <c r="BQ339" s="12" t="str">
        <f t="shared" si="38"/>
        <v>Produção e Intervalo</v>
      </c>
      <c r="BR339" s="19">
        <f t="shared" si="39"/>
        <v>0</v>
      </c>
      <c r="BS339" s="19">
        <f t="shared" si="40"/>
        <v>0</v>
      </c>
      <c r="BT339" s="188" t="str">
        <f t="shared" si="41"/>
        <v>CCOCirculaçãoIntervaloContrato</v>
      </c>
    </row>
    <row r="340" spans="1:72" hidden="1">
      <c r="A340" s="47" t="str">
        <f t="shared" si="37"/>
        <v>JACIANO (TF-674)46066</v>
      </c>
      <c r="B340" s="102">
        <v>46066</v>
      </c>
      <c r="C340" s="135">
        <f>IF(BS_CONTROLE[[#This Row],[DATA]]="","",WEEKNUM(BS_CONTROLE[[#This Row],[DATA]]))</f>
        <v>7</v>
      </c>
      <c r="D340" s="104" t="s">
        <v>1183</v>
      </c>
      <c r="E340" s="157">
        <v>334</v>
      </c>
      <c r="F340" s="126" t="s">
        <v>870</v>
      </c>
      <c r="G340" s="142" t="str">
        <f>IF(D340="","*",VLOOKUP(F340,BS_ATIVIDADE[],3,FALSE))</f>
        <v>TRILHO - SUBSTITUIÇÂO</v>
      </c>
      <c r="H340" s="106" t="s">
        <v>679</v>
      </c>
      <c r="I340" s="106" t="s">
        <v>679</v>
      </c>
      <c r="J340" s="105">
        <v>92</v>
      </c>
      <c r="K340" s="105">
        <v>87.25</v>
      </c>
      <c r="L340" s="105" t="s">
        <v>679</v>
      </c>
      <c r="M340" s="127" t="str" cm="1">
        <f t="array" ref="M3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40" s="127" t="str" cm="1">
        <f t="array" ref="N3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K89ZES2</v>
      </c>
      <c r="O340" s="106">
        <v>0.45833333333333331</v>
      </c>
      <c r="P340" s="106">
        <v>0.16666666666666666</v>
      </c>
      <c r="Q340" s="105">
        <v>212</v>
      </c>
      <c r="R340" s="10" t="str">
        <f>IFERROR(_xlfn.XLOOKUP(F340, BS_ATIVIDADE[ATIVIDADE],BS_ATIVIDADE[UNIDADE] ), "*")</f>
        <v>M</v>
      </c>
      <c r="S340" s="128" t="str" cm="1">
        <f t="array" ref="S3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0" s="128" t="str" cm="1">
        <f t="array" ref="T3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40" s="11" t="str" cm="1">
        <f t="array" ref="U3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40" s="105" t="s">
        <v>773</v>
      </c>
      <c r="W340" s="151" t="s">
        <v>1206</v>
      </c>
      <c r="X340" s="104" t="s">
        <v>416</v>
      </c>
      <c r="Y340" s="129" t="s">
        <v>420</v>
      </c>
      <c r="Z340" s="104"/>
      <c r="AA340" s="105" t="s">
        <v>679</v>
      </c>
      <c r="AB340" s="103"/>
      <c r="AC340" s="152"/>
      <c r="AD340" s="107"/>
      <c r="AE340" s="105"/>
      <c r="AF340" s="105"/>
      <c r="AG340" s="105"/>
      <c r="AH340" s="15"/>
      <c r="AI340" s="126" t="str">
        <f>IF(BS_CONTROLE[[#This Row],[Atividade]]=0, "-", BS_CONTROLE[[#This Row],[Atividade]])</f>
        <v>PDM - SUBSTITUIÇÃO - TRILHO</v>
      </c>
      <c r="AJ340" s="9" t="str">
        <f>IF(BS_CONTROLE[[#This Row],[Atividade]]=0, "-", BS_CONTROLE[[#This Row],[Atividade]])</f>
        <v>PDM - SUBSTITUIÇÃO - TRILHO</v>
      </c>
      <c r="AK340" s="31" t="str">
        <f>BS_CONTROLE[[#This Row],[Local - Partida]]</f>
        <v>-</v>
      </c>
      <c r="AL340" s="31" t="str">
        <f>BS_CONTROLE[[#This Row],[Local - Encerramento]]</f>
        <v>-</v>
      </c>
      <c r="AM340" s="105" t="str">
        <f>IF(BS_CONTROLE[[#This Row],[Entre - Estações]]=0, "-", BS_CONTROLE[[#This Row],[Entre - Estações]])</f>
        <v>ZXW-ZGP</v>
      </c>
      <c r="AN340" s="105" t="str">
        <f>IF(BS_CONTROLE[[#This Row],[SB]]=0, "-", BS_CONTROLE[[#This Row],[SB]])</f>
        <v>K89ZES2</v>
      </c>
      <c r="AO340" s="105">
        <f>IF(BS_CONTROLE[[#This Row],[SUB]]=0, "-", BS_CONTROLE[[#This Row],[SUB]])</f>
        <v>92</v>
      </c>
      <c r="AP340" s="105">
        <f>BS_CONTROLE[[#This Row],[KM - Inicio]]</f>
        <v>87.25</v>
      </c>
      <c r="AQ340" s="105">
        <f>BS_CONTROLE[[#This Row],[KM - Inicio]]</f>
        <v>87.25</v>
      </c>
      <c r="AR340" s="108">
        <v>0</v>
      </c>
      <c r="AS340" s="108">
        <v>0</v>
      </c>
      <c r="AT340" s="108">
        <v>0</v>
      </c>
      <c r="AU340" s="136"/>
      <c r="AV340" s="136"/>
      <c r="AW340" s="14"/>
      <c r="AX340" s="14"/>
      <c r="AY340" s="162">
        <f t="shared" si="36"/>
        <v>0</v>
      </c>
      <c r="AZ340" s="153"/>
      <c r="BA340" s="109">
        <v>0</v>
      </c>
      <c r="BB340" s="10" t="str">
        <f>IFERROR(_xlfn.XLOOKUP(AI340, BS_ATIVIDADE[ATIVIDADE],BS_ATIVIDADE[UNIDADE] ), "*")</f>
        <v>M</v>
      </c>
      <c r="BC340" s="13" t="str" cm="1">
        <f t="array" ref="BC3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0" s="13" t="str" cm="1">
        <f t="array" ref="BD3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40" s="11" t="str" cm="1">
        <f t="array" ref="BE3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40" s="150"/>
      <c r="BG340" s="16"/>
      <c r="BH340" s="17">
        <v>0</v>
      </c>
      <c r="BI340" s="17"/>
      <c r="BJ340" s="17" t="s">
        <v>1184</v>
      </c>
      <c r="BK340" s="18" t="s">
        <v>1184</v>
      </c>
      <c r="BL340" s="16"/>
      <c r="BM340" s="130" t="s">
        <v>440</v>
      </c>
      <c r="BN340" s="130" t="s">
        <v>460</v>
      </c>
      <c r="BO340" s="130" t="s">
        <v>557</v>
      </c>
      <c r="BP340" s="18" t="s">
        <v>1184</v>
      </c>
      <c r="BQ340" s="12" t="str">
        <f t="shared" si="38"/>
        <v>Produção e Intervalo</v>
      </c>
      <c r="BR340" s="19">
        <f t="shared" si="39"/>
        <v>0</v>
      </c>
      <c r="BS340" s="19">
        <f t="shared" si="40"/>
        <v>0</v>
      </c>
      <c r="BT340" s="188" t="str">
        <f t="shared" si="41"/>
        <v>CCOCirculaçãoIntervaloContrato</v>
      </c>
    </row>
    <row r="341" spans="1:72" hidden="1">
      <c r="A341" s="47" t="str">
        <f t="shared" si="37"/>
        <v>LEANDRO (TP-727)46066</v>
      </c>
      <c r="B341" s="102">
        <v>46066</v>
      </c>
      <c r="C341" s="135">
        <f>IF(BS_CONTROLE[[#This Row],[DATA]]="","",WEEKNUM(BS_CONTROLE[[#This Row],[DATA]]))</f>
        <v>7</v>
      </c>
      <c r="D341" s="104" t="s">
        <v>1207</v>
      </c>
      <c r="E341" s="157">
        <v>335</v>
      </c>
      <c r="F341" s="126" t="s">
        <v>870</v>
      </c>
      <c r="G341" s="142" t="str">
        <f>IF(D341="","*",VLOOKUP(F341,BS_ATIVIDADE[],3,FALSE))</f>
        <v>TRILHO - SUBSTITUIÇÂO</v>
      </c>
      <c r="H341" s="106" t="s">
        <v>679</v>
      </c>
      <c r="I341" s="106" t="s">
        <v>679</v>
      </c>
      <c r="J341" s="105">
        <v>92</v>
      </c>
      <c r="K341" s="105">
        <v>87.25</v>
      </c>
      <c r="L341" s="105" t="s">
        <v>679</v>
      </c>
      <c r="M341" s="127" t="str" cm="1">
        <f t="array" ref="M3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41" s="127" t="str" cm="1">
        <f t="array" ref="N3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K89ZES2</v>
      </c>
      <c r="O341" s="106">
        <v>0.45833333333333331</v>
      </c>
      <c r="P341" s="106">
        <v>0.16666666666666666</v>
      </c>
      <c r="Q341" s="105">
        <v>212</v>
      </c>
      <c r="R341" s="10" t="str">
        <f>IFERROR(_xlfn.XLOOKUP(F341, BS_ATIVIDADE[ATIVIDADE],BS_ATIVIDADE[UNIDADE] ), "*")</f>
        <v>M</v>
      </c>
      <c r="S341" s="128" t="str" cm="1">
        <f t="array" ref="S3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1" s="128" t="str" cm="1">
        <f t="array" ref="T3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41" s="11" t="str" cm="1">
        <f t="array" ref="U3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41" s="105" t="s">
        <v>773</v>
      </c>
      <c r="W341" s="151" t="s">
        <v>1206</v>
      </c>
      <c r="X341" s="104" t="s">
        <v>416</v>
      </c>
      <c r="Y341" s="129" t="s">
        <v>420</v>
      </c>
      <c r="Z341" s="104"/>
      <c r="AA341" s="105" t="s">
        <v>679</v>
      </c>
      <c r="AB341" s="103"/>
      <c r="AC341" s="152"/>
      <c r="AD341" s="107"/>
      <c r="AE341" s="105"/>
      <c r="AF341" s="105"/>
      <c r="AG341" s="105"/>
      <c r="AH341" s="15"/>
      <c r="AI341" s="126" t="str">
        <f>IF(BS_CONTROLE[[#This Row],[Atividade]]=0, "-", BS_CONTROLE[[#This Row],[Atividade]])</f>
        <v>PDM - SUBSTITUIÇÃO - TRILHO</v>
      </c>
      <c r="AJ341" s="9" t="str">
        <f>IF(BS_CONTROLE[[#This Row],[Atividade]]=0, "-", BS_CONTROLE[[#This Row],[Atividade]])</f>
        <v>PDM - SUBSTITUIÇÃO - TRILHO</v>
      </c>
      <c r="AK341" s="31" t="str">
        <f>BS_CONTROLE[[#This Row],[Local - Partida]]</f>
        <v>-</v>
      </c>
      <c r="AL341" s="31" t="str">
        <f>BS_CONTROLE[[#This Row],[Local - Encerramento]]</f>
        <v>-</v>
      </c>
      <c r="AM341" s="105" t="str">
        <f>IF(BS_CONTROLE[[#This Row],[Entre - Estações]]=0, "-", BS_CONTROLE[[#This Row],[Entre - Estações]])</f>
        <v>ZXW-ZGP</v>
      </c>
      <c r="AN341" s="105" t="str">
        <f>IF(BS_CONTROLE[[#This Row],[SB]]=0, "-", BS_CONTROLE[[#This Row],[SB]])</f>
        <v>K89ZES2</v>
      </c>
      <c r="AO341" s="105">
        <f>IF(BS_CONTROLE[[#This Row],[SUB]]=0, "-", BS_CONTROLE[[#This Row],[SUB]])</f>
        <v>92</v>
      </c>
      <c r="AP341" s="105">
        <f>BS_CONTROLE[[#This Row],[KM - Inicio]]</f>
        <v>87.25</v>
      </c>
      <c r="AQ341" s="105">
        <f>BS_CONTROLE[[#This Row],[KM - Inicio]]</f>
        <v>87.25</v>
      </c>
      <c r="AR341" s="108">
        <v>0</v>
      </c>
      <c r="AS341" s="108">
        <v>0</v>
      </c>
      <c r="AT341" s="108">
        <v>0</v>
      </c>
      <c r="AU341" s="136"/>
      <c r="AV341" s="136"/>
      <c r="AW341" s="14"/>
      <c r="AX341" s="14"/>
      <c r="AY341" s="162">
        <f t="shared" si="36"/>
        <v>0</v>
      </c>
      <c r="AZ341" s="153"/>
      <c r="BA341" s="109">
        <v>0</v>
      </c>
      <c r="BB341" s="10" t="str">
        <f>IFERROR(_xlfn.XLOOKUP(AI341, BS_ATIVIDADE[ATIVIDADE],BS_ATIVIDADE[UNIDADE] ), "*")</f>
        <v>M</v>
      </c>
      <c r="BC341" s="13" t="str" cm="1">
        <f t="array" ref="BC3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1" s="13" t="str" cm="1">
        <f t="array" ref="BD3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41" s="11" t="str" cm="1">
        <f t="array" ref="BE3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41" s="150"/>
      <c r="BG341" s="16"/>
      <c r="BH341" s="17">
        <v>0</v>
      </c>
      <c r="BI341" s="17"/>
      <c r="BJ341" s="17" t="s">
        <v>1184</v>
      </c>
      <c r="BK341" s="18" t="s">
        <v>1184</v>
      </c>
      <c r="BL341" s="16"/>
      <c r="BM341" s="130" t="s">
        <v>440</v>
      </c>
      <c r="BN341" s="130" t="s">
        <v>460</v>
      </c>
      <c r="BO341" s="130" t="s">
        <v>557</v>
      </c>
      <c r="BP341" s="18" t="s">
        <v>1184</v>
      </c>
      <c r="BQ341" s="12" t="str">
        <f t="shared" si="38"/>
        <v>Produção e Intervalo</v>
      </c>
      <c r="BR341" s="19">
        <f t="shared" si="39"/>
        <v>0</v>
      </c>
      <c r="BS341" s="19">
        <f t="shared" si="40"/>
        <v>0</v>
      </c>
      <c r="BT341" s="188" t="str">
        <f t="shared" si="41"/>
        <v>CCOCirculaçãoIntervaloContrato</v>
      </c>
    </row>
    <row r="342" spans="1:72" hidden="1">
      <c r="A342" s="47" t="str">
        <f t="shared" si="37"/>
        <v/>
      </c>
      <c r="B342" s="102"/>
      <c r="C342" s="135" t="str">
        <f>IF(BS_CONTROLE[[#This Row],[DATA]]="","",WEEKNUM(BS_CONTROLE[[#This Row],[DATA]]))</f>
        <v/>
      </c>
      <c r="D342" s="104"/>
      <c r="E342" s="157">
        <v>336</v>
      </c>
      <c r="F342" s="126"/>
      <c r="G342" s="142" t="str">
        <f>IF(D342="","*",VLOOKUP(F342,BS_ATIVIDADE[],3,FALSE))</f>
        <v>*</v>
      </c>
      <c r="H342" s="106"/>
      <c r="I342" s="106"/>
      <c r="J342" s="105"/>
      <c r="K342" s="105"/>
      <c r="L342" s="105"/>
      <c r="M342" s="127" t="str" cm="1">
        <f t="array" ref="M3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2" s="127" t="str" cm="1">
        <f t="array" ref="N3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2" s="106"/>
      <c r="P342" s="106"/>
      <c r="Q342" s="105"/>
      <c r="R342" s="10" t="str">
        <f>IFERROR(_xlfn.XLOOKUP(F342, BS_ATIVIDADE[ATIVIDADE],BS_ATIVIDADE[UNIDADE] ), "*")</f>
        <v>*</v>
      </c>
      <c r="S342" s="128" t="str" cm="1">
        <f t="array" ref="S3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2" s="128" t="str" cm="1">
        <f t="array" ref="T3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2" s="11" t="str" cm="1">
        <f t="array" ref="U3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42" s="105"/>
      <c r="W342" s="151"/>
      <c r="X342" s="104"/>
      <c r="Y342" s="129"/>
      <c r="Z342" s="104"/>
      <c r="AA342" s="105"/>
      <c r="AB342" s="103"/>
      <c r="AC342" s="152"/>
      <c r="AD342" s="107"/>
      <c r="AE342" s="105"/>
      <c r="AF342" s="105"/>
      <c r="AG342" s="105"/>
      <c r="AH342" s="15"/>
      <c r="AI342" s="126" t="str">
        <f>IF(BS_CONTROLE[[#This Row],[Atividade]]=0, "-", BS_CONTROLE[[#This Row],[Atividade]])</f>
        <v>-</v>
      </c>
      <c r="AJ342" s="9" t="str">
        <f>IF(BS_CONTROLE[[#This Row],[Atividade]]=0, "-", BS_CONTROLE[[#This Row],[Atividade]])</f>
        <v>-</v>
      </c>
      <c r="AK342" s="31">
        <f>BS_CONTROLE[[#This Row],[Local - Partida]]</f>
        <v>0</v>
      </c>
      <c r="AL342" s="31">
        <f>BS_CONTROLE[[#This Row],[Local - Encerramento]]</f>
        <v>0</v>
      </c>
      <c r="AM342" s="105" t="str">
        <f>IF(BS_CONTROLE[[#This Row],[Entre - Estações]]=0, "-", BS_CONTROLE[[#This Row],[Entre - Estações]])</f>
        <v>-</v>
      </c>
      <c r="AN342" s="105" t="str">
        <f>IF(BS_CONTROLE[[#This Row],[SB]]=0, "-", BS_CONTROLE[[#This Row],[SB]])</f>
        <v>-</v>
      </c>
      <c r="AO342" s="105" t="str">
        <f>IF(BS_CONTROLE[[#This Row],[SUB]]=0, "-", BS_CONTROLE[[#This Row],[SUB]])</f>
        <v>-</v>
      </c>
      <c r="AP342" s="105">
        <f>BS_CONTROLE[[#This Row],[KM - Inicio]]</f>
        <v>0</v>
      </c>
      <c r="AQ342" s="105">
        <f>BS_CONTROLE[[#This Row],[KM - Inicio]]</f>
        <v>0</v>
      </c>
      <c r="AR342" s="108"/>
      <c r="AS342" s="108"/>
      <c r="AT342" s="108"/>
      <c r="AU342" s="136"/>
      <c r="AV342" s="136"/>
      <c r="AW342" s="14"/>
      <c r="AX342" s="14"/>
      <c r="AY342" s="162" t="str">
        <f t="shared" si="36"/>
        <v>*</v>
      </c>
      <c r="AZ342" s="153"/>
      <c r="BA342" s="109"/>
      <c r="BB342" s="10" t="str">
        <f>IFERROR(_xlfn.XLOOKUP(AI342, BS_ATIVIDADE[ATIVIDADE],BS_ATIVIDADE[UNIDADE] ), "*")</f>
        <v>*</v>
      </c>
      <c r="BC342" s="13" t="str" cm="1">
        <f t="array" ref="BC3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42" s="13" t="str" cm="1">
        <f t="array" ref="BD3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42" s="11" t="str" cm="1">
        <f t="array" ref="BE3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42" s="150"/>
      <c r="BG342" s="16"/>
      <c r="BH342" s="17"/>
      <c r="BI342" s="17"/>
      <c r="BJ342" s="17"/>
      <c r="BK342" s="18"/>
      <c r="BL342" s="16"/>
      <c r="BM342" s="130"/>
      <c r="BN342" s="130"/>
      <c r="BO342" s="130"/>
      <c r="BP342" s="18"/>
      <c r="BQ342" s="12" t="str">
        <f t="shared" si="38"/>
        <v>Aderente</v>
      </c>
      <c r="BR342" s="19" t="str">
        <f t="shared" si="39"/>
        <v>*</v>
      </c>
      <c r="BS342" s="19" t="str">
        <f t="shared" si="40"/>
        <v>*</v>
      </c>
      <c r="BT342" s="188" t="str">
        <f t="shared" si="41"/>
        <v/>
      </c>
    </row>
    <row r="343" spans="1:72" hidden="1">
      <c r="A343" s="47" t="str">
        <f t="shared" si="37"/>
        <v>MODERNIZAÇÃO SERRA46066</v>
      </c>
      <c r="B343" s="102">
        <v>46066</v>
      </c>
      <c r="C343" s="135">
        <f>IF(BS_CONTROLE[[#This Row],[DATA]]="","",WEEKNUM(BS_CONTROLE[[#This Row],[DATA]]))</f>
        <v>7</v>
      </c>
      <c r="D343" s="104" t="s">
        <v>819</v>
      </c>
      <c r="E343" s="157">
        <v>61</v>
      </c>
      <c r="F343" s="126" t="s">
        <v>820</v>
      </c>
      <c r="G343" s="142" t="str">
        <f>IF(D343="","*",VLOOKUP(F343,BS_ATIVIDADE[],3,FALSE))</f>
        <v>OUTROS</v>
      </c>
      <c r="H343" s="106" t="s">
        <v>679</v>
      </c>
      <c r="I343" s="106" t="s">
        <v>679</v>
      </c>
      <c r="J343" s="105">
        <v>92</v>
      </c>
      <c r="K343" s="105">
        <v>102.1</v>
      </c>
      <c r="L343" s="105">
        <v>102.3</v>
      </c>
      <c r="M343" s="127" t="s">
        <v>331</v>
      </c>
      <c r="N343" s="127" t="s">
        <v>835</v>
      </c>
      <c r="O343" s="106">
        <v>0.33333333333333331</v>
      </c>
      <c r="P343" s="106">
        <v>0.22916666666666666</v>
      </c>
      <c r="Q343" s="105">
        <v>1</v>
      </c>
      <c r="R343" s="10" t="str">
        <f>IFERROR(_xlfn.XLOOKUP(F343, BS_ATIVIDADE[ATIVIDADE],BS_ATIVIDADE[UNIDADE] ), "*")</f>
        <v>BINÁRIO</v>
      </c>
      <c r="S343" s="128" t="str" cm="1">
        <f t="array" ref="S3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3" s="128" t="str" cm="1">
        <f t="array" ref="T3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43" s="11" t="str" cm="1">
        <f t="array" ref="U3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43" s="105" t="s">
        <v>822</v>
      </c>
      <c r="W343" s="151" t="s">
        <v>1208</v>
      </c>
      <c r="X343" s="104" t="s">
        <v>416</v>
      </c>
      <c r="Y343" s="129" t="s">
        <v>420</v>
      </c>
      <c r="Z343" s="104"/>
      <c r="AA343" s="105" t="s">
        <v>679</v>
      </c>
      <c r="AB343" s="103"/>
      <c r="AC343" s="152"/>
      <c r="AD343" s="107"/>
      <c r="AE343" s="105"/>
      <c r="AF343" s="105"/>
      <c r="AG343" s="105"/>
      <c r="AH343" s="15"/>
      <c r="AI343" s="126" t="str">
        <f>IF(BS_CONTROLE[[#This Row],[Atividade]]=0, "-", BS_CONTROLE[[#This Row],[Atividade]])</f>
        <v>BLOCO</v>
      </c>
      <c r="AJ343" s="9" t="str">
        <f>IF(BS_CONTROLE[[#This Row],[Atividade]]=0, "-", BS_CONTROLE[[#This Row],[Atividade]])</f>
        <v>BLOCO</v>
      </c>
      <c r="AK343" s="31" t="str">
        <f>BS_CONTROLE[[#This Row],[Local - Partida]]</f>
        <v>-</v>
      </c>
      <c r="AL343" s="31" t="str">
        <f>BS_CONTROLE[[#This Row],[Local - Encerramento]]</f>
        <v>-</v>
      </c>
      <c r="AM343" s="105" t="str">
        <f>IF(BS_CONTROLE[[#This Row],[Entre - Estações]]=0, "-", BS_CONTROLE[[#This Row],[Entre - Estações]])</f>
        <v>ZGP-ZPT</v>
      </c>
      <c r="AN343" s="105" t="str">
        <f>IF(BS_CONTROLE[[#This Row],[SB]]=0, "-", BS_CONTROLE[[#This Row],[SB]])</f>
        <v>ZGP2/105ZGP2/ZPT1052</v>
      </c>
      <c r="AO343" s="105">
        <f>IF(BS_CONTROLE[[#This Row],[SUB]]=0, "-", BS_CONTROLE[[#This Row],[SUB]])</f>
        <v>92</v>
      </c>
      <c r="AP343" s="105">
        <f>BS_CONTROLE[[#This Row],[KM - Inicio]]</f>
        <v>102.1</v>
      </c>
      <c r="AQ343" s="105">
        <f>BS_CONTROLE[[#This Row],[KM - Inicio]]</f>
        <v>102.1</v>
      </c>
      <c r="AR343" s="108">
        <v>0</v>
      </c>
      <c r="AS343" s="108">
        <v>0</v>
      </c>
      <c r="AT343" s="108">
        <v>0</v>
      </c>
      <c r="AU343" s="136"/>
      <c r="AV343" s="136"/>
      <c r="AW343" s="14"/>
      <c r="AX343" s="14"/>
      <c r="AY343" s="162">
        <f t="shared" si="36"/>
        <v>0</v>
      </c>
      <c r="AZ343" s="153"/>
      <c r="BA343" s="109">
        <v>0</v>
      </c>
      <c r="BB343" s="10" t="str">
        <f>IFERROR(_xlfn.XLOOKUP(AI343, BS_ATIVIDADE[ATIVIDADE],BS_ATIVIDADE[UNIDADE] ), "*")</f>
        <v>BINÁRIO</v>
      </c>
      <c r="BC343" s="13" t="str" cm="1">
        <f t="array" ref="BC3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3" s="13" t="str" cm="1">
        <f t="array" ref="BD3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43" s="11" t="str" cm="1">
        <f t="array" ref="BE3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43" s="150"/>
      <c r="BG343" s="16"/>
      <c r="BH343" s="17">
        <v>0</v>
      </c>
      <c r="BI343" s="17"/>
      <c r="BJ343" s="17" t="s">
        <v>1184</v>
      </c>
      <c r="BK343" s="18" t="s">
        <v>1184</v>
      </c>
      <c r="BL343" s="16"/>
      <c r="BM343" s="130" t="s">
        <v>440</v>
      </c>
      <c r="BN343" s="130" t="s">
        <v>460</v>
      </c>
      <c r="BO343" s="130" t="s">
        <v>557</v>
      </c>
      <c r="BP343" s="18" t="s">
        <v>1184</v>
      </c>
      <c r="BQ343" s="12" t="str">
        <f t="shared" si="38"/>
        <v>Produção e Intervalo</v>
      </c>
      <c r="BR343" s="19">
        <f t="shared" si="39"/>
        <v>0</v>
      </c>
      <c r="BS343" s="19">
        <f t="shared" si="40"/>
        <v>0</v>
      </c>
      <c r="BT343" s="188" t="str">
        <f t="shared" si="41"/>
        <v>CCOCirculaçãoIntervaloContrato</v>
      </c>
    </row>
    <row r="344" spans="1:72" hidden="1">
      <c r="A344" s="47" t="str">
        <f t="shared" si="37"/>
        <v>EXPANSÃO TURMA 146066</v>
      </c>
      <c r="B344" s="102">
        <v>46066</v>
      </c>
      <c r="C344" s="135">
        <f>IF(BS_CONTROLE[[#This Row],[DATA]]="","",WEEKNUM(BS_CONTROLE[[#This Row],[DATA]]))</f>
        <v>7</v>
      </c>
      <c r="D344" s="104" t="s">
        <v>703</v>
      </c>
      <c r="E344" s="157">
        <v>280</v>
      </c>
      <c r="F344" s="126" t="s">
        <v>704</v>
      </c>
      <c r="G344" s="142" t="str">
        <f>IF(D344="","*",VLOOKUP(F344,BS_ATIVIDADE[],3,FALSE))</f>
        <v>EXPANSÃO</v>
      </c>
      <c r="H344" s="106" t="s">
        <v>679</v>
      </c>
      <c r="I344" s="106" t="s">
        <v>679</v>
      </c>
      <c r="J344" s="105">
        <v>53</v>
      </c>
      <c r="K344" s="105">
        <v>108.76</v>
      </c>
      <c r="L344" s="105" t="s">
        <v>679</v>
      </c>
      <c r="M344" s="127" t="str" cm="1">
        <f t="array" ref="M3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344" s="127" t="str" cm="1">
        <f t="array" ref="N3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344" s="106">
        <v>0.35416666666666669</v>
      </c>
      <c r="P344" s="106">
        <v>6.25E-2</v>
      </c>
      <c r="Q344" s="105">
        <v>1</v>
      </c>
      <c r="R344" s="10" t="str">
        <f>IFERROR(_xlfn.XLOOKUP(F344, BS_ATIVIDADE[ATIVIDADE],BS_ATIVIDADE[UNIDADE] ), "*")</f>
        <v>Nº DE SOLDA</v>
      </c>
      <c r="S344" s="128" t="str" cm="1">
        <f t="array" ref="S3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4" s="128" t="str" cm="1">
        <f t="array" ref="T3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44" s="11" t="str" cm="1">
        <f t="array" ref="U3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44" s="105" t="s">
        <v>785</v>
      </c>
      <c r="W344" s="151" t="s">
        <v>700</v>
      </c>
      <c r="X344" s="104" t="s">
        <v>421</v>
      </c>
      <c r="Y344" s="129" t="s">
        <v>424</v>
      </c>
      <c r="Z344" s="104"/>
      <c r="AA344" s="105" t="s">
        <v>679</v>
      </c>
      <c r="AB344" s="103"/>
      <c r="AC344" s="152"/>
      <c r="AD344" s="107"/>
      <c r="AE344" s="105"/>
      <c r="AF344" s="105"/>
      <c r="AG344" s="105"/>
      <c r="AH344" s="15"/>
      <c r="AI344" s="126" t="str">
        <f>IF(BS_CONTROLE[[#This Row],[Atividade]]=0, "-", BS_CONTROLE[[#This Row],[Atividade]])</f>
        <v>EXPANSÃO - SOLDA</v>
      </c>
      <c r="AJ344" s="9" t="str">
        <f>IF(BS_CONTROLE[[#This Row],[Atividade]]=0, "-", BS_CONTROLE[[#This Row],[Atividade]])</f>
        <v>EXPANSÃO - SOLDA</v>
      </c>
      <c r="AK344" s="31" t="str">
        <f>BS_CONTROLE[[#This Row],[Local - Partida]]</f>
        <v>-</v>
      </c>
      <c r="AL344" s="31" t="str">
        <f>BS_CONTROLE[[#This Row],[Local - Encerramento]]</f>
        <v>-</v>
      </c>
      <c r="AM344" s="105" t="str">
        <f>IF(BS_CONTROLE[[#This Row],[Entre - Estações]]=0, "-", BS_CONTROLE[[#This Row],[Entre - Estações]])</f>
        <v>PAT-ZGM</v>
      </c>
      <c r="AN344" s="105" t="str">
        <f>IF(BS_CONTROLE[[#This Row],[SB]]=0, "-", BS_CONTROLE[[#This Row],[SB]])</f>
        <v>PAT1102</v>
      </c>
      <c r="AO344" s="105">
        <f>IF(BS_CONTROLE[[#This Row],[SUB]]=0, "-", BS_CONTROLE[[#This Row],[SUB]])</f>
        <v>53</v>
      </c>
      <c r="AP344" s="105">
        <f>BS_CONTROLE[[#This Row],[KM - Inicio]]</f>
        <v>108.76</v>
      </c>
      <c r="AQ344" s="105">
        <f>BS_CONTROLE[[#This Row],[KM - Inicio]]</f>
        <v>108.76</v>
      </c>
      <c r="AR344" s="108">
        <v>0.33333333333333331</v>
      </c>
      <c r="AS344" s="108">
        <v>0.4152777777777778</v>
      </c>
      <c r="AT344" s="108">
        <v>0.4777777777777778</v>
      </c>
      <c r="AU344" s="136"/>
      <c r="AV344" s="136"/>
      <c r="AW344" s="14"/>
      <c r="AX344" s="14"/>
      <c r="AY344" s="162">
        <f t="shared" si="36"/>
        <v>6.25E-2</v>
      </c>
      <c r="AZ344" s="153"/>
      <c r="BA344" s="109">
        <v>3</v>
      </c>
      <c r="BB344" s="10" t="str">
        <f>IFERROR(_xlfn.XLOOKUP(AI344, BS_ATIVIDADE[ATIVIDADE],BS_ATIVIDADE[UNIDADE] ), "*")</f>
        <v>Nº DE SOLDA</v>
      </c>
      <c r="BC344" s="13" t="str" cm="1">
        <f t="array" ref="BC3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4" s="13" t="str" cm="1">
        <f t="array" ref="BD3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44" s="11" t="str" cm="1">
        <f t="array" ref="BE3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44" s="150"/>
      <c r="BG344" s="16"/>
      <c r="BH344" s="17">
        <v>2</v>
      </c>
      <c r="BI344" s="17"/>
      <c r="BJ344" s="17" t="s">
        <v>1209</v>
      </c>
      <c r="BK344" s="18" t="s">
        <v>1210</v>
      </c>
      <c r="BL344" s="16"/>
      <c r="BM344" s="130" t="s">
        <v>445</v>
      </c>
      <c r="BN344" s="130" t="s">
        <v>445</v>
      </c>
      <c r="BO344" s="130" t="s">
        <v>445</v>
      </c>
      <c r="BP344" s="18" t="s">
        <v>679</v>
      </c>
      <c r="BQ344" s="12" t="str">
        <f t="shared" si="38"/>
        <v>Aderente</v>
      </c>
      <c r="BR344" s="19">
        <f t="shared" si="39"/>
        <v>1</v>
      </c>
      <c r="BS344" s="19">
        <f t="shared" si="40"/>
        <v>3</v>
      </c>
      <c r="BT344" s="188" t="str">
        <f t="shared" si="41"/>
        <v>OKOK</v>
      </c>
    </row>
    <row r="345" spans="1:72" hidden="1">
      <c r="A345" s="47" t="str">
        <f t="shared" si="37"/>
        <v>RAFAEL (TP-695)46066</v>
      </c>
      <c r="B345" s="102">
        <v>46066</v>
      </c>
      <c r="C345" s="135">
        <f>IF(BS_CONTROLE[[#This Row],[DATA]]="","",WEEKNUM(BS_CONTROLE[[#This Row],[DATA]]))</f>
        <v>7</v>
      </c>
      <c r="D345" s="104" t="s">
        <v>1003</v>
      </c>
      <c r="E345" s="157">
        <v>338</v>
      </c>
      <c r="F345" s="126" t="s">
        <v>1211</v>
      </c>
      <c r="G345" s="142" t="str">
        <f>IF(D345="","*",VLOOKUP(F345,BS_ATIVIDADE[],3,FALSE))</f>
        <v>JIC</v>
      </c>
      <c r="H345" s="106" t="s">
        <v>679</v>
      </c>
      <c r="I345" s="106" t="s">
        <v>679</v>
      </c>
      <c r="J345" s="105">
        <v>53</v>
      </c>
      <c r="K345" s="105">
        <v>116.81</v>
      </c>
      <c r="L345" s="105" t="s">
        <v>679</v>
      </c>
      <c r="M345" s="127" t="str" cm="1">
        <f t="array" ref="M3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ZGM-ZZV</v>
      </c>
      <c r="N345" s="127" cm="1">
        <f t="array" ref="N3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1181172</v>
      </c>
      <c r="O345" s="106">
        <v>0.45833333333333331</v>
      </c>
      <c r="P345" s="106">
        <v>8.3333333333333329E-2</v>
      </c>
      <c r="Q345" s="105">
        <v>1</v>
      </c>
      <c r="R345" s="10" t="str">
        <f>IFERROR(_xlfn.XLOOKUP(F345, BS_ATIVIDADE[ATIVIDADE],BS_ATIVIDADE[UNIDADE] ), "*")</f>
        <v>Nº DE PEÇAS</v>
      </c>
      <c r="S345" s="128" t="str" cm="1">
        <f t="array" ref="S3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5" s="128" t="str" cm="1">
        <f t="array" ref="T3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45" s="11" t="str" cm="1">
        <f t="array" ref="U3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45" s="105" t="s">
        <v>773</v>
      </c>
      <c r="W345" s="151" t="s">
        <v>1212</v>
      </c>
      <c r="X345" s="104" t="s">
        <v>421</v>
      </c>
      <c r="Y345" s="129" t="s">
        <v>424</v>
      </c>
      <c r="Z345" s="104"/>
      <c r="AA345" s="105" t="s">
        <v>679</v>
      </c>
      <c r="AB345" s="103"/>
      <c r="AC345" s="152"/>
      <c r="AD345" s="107"/>
      <c r="AE345" s="105"/>
      <c r="AF345" s="105"/>
      <c r="AG345" s="105"/>
      <c r="AH345" s="15"/>
      <c r="AI345" s="126" t="str">
        <f>IF(BS_CONTROLE[[#This Row],[Atividade]]=0, "-", BS_CONTROLE[[#This Row],[Atividade]])</f>
        <v>JIC</v>
      </c>
      <c r="AJ345" s="9" t="str">
        <f>IF(BS_CONTROLE[[#This Row],[Atividade]]=0, "-", BS_CONTROLE[[#This Row],[Atividade]])</f>
        <v>JIC</v>
      </c>
      <c r="AK345" s="31" t="str">
        <f>BS_CONTROLE[[#This Row],[Local - Partida]]</f>
        <v>-</v>
      </c>
      <c r="AL345" s="31" t="str">
        <f>BS_CONTROLE[[#This Row],[Local - Encerramento]]</f>
        <v>-</v>
      </c>
      <c r="AM345" s="105" t="str">
        <f>IF(BS_CONTROLE[[#This Row],[Entre - Estações]]=0, "-", BS_CONTROLE[[#This Row],[Entre - Estações]])</f>
        <v>ZGM-ZZV</v>
      </c>
      <c r="AN345" s="105">
        <f>IF(BS_CONTROLE[[#This Row],[SB]]=0, "-", BS_CONTROLE[[#This Row],[SB]])</f>
        <v>1181172</v>
      </c>
      <c r="AO345" s="105">
        <f>IF(BS_CONTROLE[[#This Row],[SUB]]=0, "-", BS_CONTROLE[[#This Row],[SUB]])</f>
        <v>53</v>
      </c>
      <c r="AP345" s="105">
        <f>BS_CONTROLE[[#This Row],[KM - Inicio]]</f>
        <v>116.81</v>
      </c>
      <c r="AQ345" s="105">
        <f>BS_CONTROLE[[#This Row],[KM - Inicio]]</f>
        <v>116.81</v>
      </c>
      <c r="AR345" s="108">
        <v>0.52361111111111114</v>
      </c>
      <c r="AS345" s="108">
        <v>0.56388888888888888</v>
      </c>
      <c r="AT345" s="108">
        <v>0.64722222222222225</v>
      </c>
      <c r="AU345" s="136"/>
      <c r="AV345" s="136"/>
      <c r="AW345" s="14"/>
      <c r="AX345" s="14"/>
      <c r="AY345" s="162">
        <f t="shared" si="36"/>
        <v>8.333333333333337E-2</v>
      </c>
      <c r="AZ345" s="153"/>
      <c r="BA345" s="109">
        <v>1</v>
      </c>
      <c r="BB345" s="10" t="str">
        <f>IFERROR(_xlfn.XLOOKUP(AI345, BS_ATIVIDADE[ATIVIDADE],BS_ATIVIDADE[UNIDADE] ), "*")</f>
        <v>Nº DE PEÇAS</v>
      </c>
      <c r="BC345" s="13" t="str" cm="1">
        <f t="array" ref="BC3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5" s="13" t="str" cm="1">
        <f t="array" ref="BD3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45" s="11" t="str" cm="1">
        <f t="array" ref="BE3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45" s="150"/>
      <c r="BG345" s="16"/>
      <c r="BH345" s="17">
        <v>2</v>
      </c>
      <c r="BI345" s="17"/>
      <c r="BJ345" s="17" t="s">
        <v>736</v>
      </c>
      <c r="BK345" s="18" t="s">
        <v>1213</v>
      </c>
      <c r="BL345" s="16"/>
      <c r="BM345" s="130" t="s">
        <v>445</v>
      </c>
      <c r="BN345" s="130" t="s">
        <v>445</v>
      </c>
      <c r="BO345" s="130" t="s">
        <v>445</v>
      </c>
      <c r="BP345" s="18" t="s">
        <v>1213</v>
      </c>
      <c r="BQ345" s="12" t="str">
        <f t="shared" si="38"/>
        <v>Aderente</v>
      </c>
      <c r="BR345" s="19">
        <f t="shared" si="39"/>
        <v>1.0000000000000004</v>
      </c>
      <c r="BS345" s="19">
        <f t="shared" si="40"/>
        <v>1</v>
      </c>
      <c r="BT345" s="188" t="str">
        <f t="shared" si="41"/>
        <v>OKOK</v>
      </c>
    </row>
    <row r="346" spans="1:72" hidden="1">
      <c r="A346" s="47" t="str">
        <f t="shared" si="37"/>
        <v>CLEBISON (TP-728)46066</v>
      </c>
      <c r="B346" s="102">
        <v>46066</v>
      </c>
      <c r="C346" s="135">
        <f>IF(BS_CONTROLE[[#This Row],[DATA]]="","",WEEKNUM(BS_CONTROLE[[#This Row],[DATA]]))</f>
        <v>7</v>
      </c>
      <c r="D346" s="104" t="s">
        <v>813</v>
      </c>
      <c r="E346" s="157">
        <v>340</v>
      </c>
      <c r="F346" s="126" t="s">
        <v>696</v>
      </c>
      <c r="G346" s="142" t="str">
        <f>IF(D346="","*",VLOOKUP(F346,BS_ATIVIDADE[],3,FALSE))</f>
        <v>SOLDA</v>
      </c>
      <c r="H346" s="106" t="s">
        <v>679</v>
      </c>
      <c r="I346" s="106"/>
      <c r="J346" s="105">
        <v>55</v>
      </c>
      <c r="K346" s="105">
        <v>102.5</v>
      </c>
      <c r="L346" s="105" t="s">
        <v>679</v>
      </c>
      <c r="M346" s="127" t="str" cm="1">
        <f t="array" ref="M3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46" s="127" cm="1">
        <f t="array" ref="N3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1031022</v>
      </c>
      <c r="O346" s="106">
        <v>0.45833333333333331</v>
      </c>
      <c r="P346" s="106">
        <v>6.9444444444444447E-4</v>
      </c>
      <c r="Q346" s="105">
        <v>1</v>
      </c>
      <c r="R346" s="10" t="str">
        <f>IFERROR(_xlfn.XLOOKUP(F346, BS_ATIVIDADE[ATIVIDADE],BS_ATIVIDADE[UNIDADE] ), "*")</f>
        <v>Nº DE SOLDA</v>
      </c>
      <c r="S346" s="128" t="str" cm="1">
        <f t="array" ref="S3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6" s="128" t="str" cm="1">
        <f t="array" ref="T3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46" s="11" t="str" cm="1">
        <f t="array" ref="U3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46" s="105" t="s">
        <v>908</v>
      </c>
      <c r="W346" s="151" t="s">
        <v>700</v>
      </c>
      <c r="X346" s="104" t="s">
        <v>421</v>
      </c>
      <c r="Y346" s="129"/>
      <c r="Z346" s="104"/>
      <c r="AA346" s="105"/>
      <c r="AB346" s="103"/>
      <c r="AC346" s="152"/>
      <c r="AD346" s="107"/>
      <c r="AE346" s="105"/>
      <c r="AF346" s="105"/>
      <c r="AG346" s="105"/>
      <c r="AH346" s="15"/>
      <c r="AI346" s="126" t="str">
        <f>IF(BS_CONTROLE[[#This Row],[Atividade]]=0, "-", BS_CONTROLE[[#This Row],[Atividade]])</f>
        <v>PDM - SOLDA</v>
      </c>
      <c r="AJ346" s="9" t="str">
        <f>IF(BS_CONTROLE[[#This Row],[Atividade]]=0, "-", BS_CONTROLE[[#This Row],[Atividade]])</f>
        <v>PDM - SOLDA</v>
      </c>
      <c r="AK346" s="31" t="str">
        <f>BS_CONTROLE[[#This Row],[Local - Partida]]</f>
        <v>-</v>
      </c>
      <c r="AL346" s="31">
        <f>BS_CONTROLE[[#This Row],[Local - Encerramento]]</f>
        <v>0</v>
      </c>
      <c r="AM346" s="105" t="str">
        <f>IF(BS_CONTROLE[[#This Row],[Entre - Estações]]=0, "-", BS_CONTROLE[[#This Row],[Entre - Estações]])</f>
        <v>ZKW-ZLU</v>
      </c>
      <c r="AN346" s="105">
        <f>IF(BS_CONTROLE[[#This Row],[SB]]=0, "-", BS_CONTROLE[[#This Row],[SB]])</f>
        <v>1031022</v>
      </c>
      <c r="AO346" s="105">
        <f>IF(BS_CONTROLE[[#This Row],[SUB]]=0, "-", BS_CONTROLE[[#This Row],[SUB]])</f>
        <v>55</v>
      </c>
      <c r="AP346" s="105">
        <f>BS_CONTROLE[[#This Row],[KM - Inicio]]</f>
        <v>102.5</v>
      </c>
      <c r="AQ346" s="105">
        <f>BS_CONTROLE[[#This Row],[KM - Inicio]]</f>
        <v>102.5</v>
      </c>
      <c r="AR346" s="108">
        <v>0.45833333333333331</v>
      </c>
      <c r="AS346" s="108">
        <v>0</v>
      </c>
      <c r="AT346" s="108">
        <v>6.9444444444444447E-4</v>
      </c>
      <c r="AU346" s="136"/>
      <c r="AV346" s="136"/>
      <c r="AW346" s="14"/>
      <c r="AX346" s="14"/>
      <c r="AY346" s="162">
        <f t="shared" si="36"/>
        <v>6.9444444444444447E-4</v>
      </c>
      <c r="AZ346" s="153"/>
      <c r="BA346" s="109">
        <v>1</v>
      </c>
      <c r="BB346" s="10" t="str">
        <f>IFERROR(_xlfn.XLOOKUP(AI346, BS_ATIVIDADE[ATIVIDADE],BS_ATIVIDADE[UNIDADE] ), "*")</f>
        <v>Nº DE SOLDA</v>
      </c>
      <c r="BC346" s="13" t="str" cm="1">
        <f t="array" ref="BC3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6" s="13" t="str" cm="1">
        <f t="array" ref="BD3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46" s="11" t="str" cm="1">
        <f t="array" ref="BE3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46" s="150"/>
      <c r="BG346" s="16"/>
      <c r="BH346" s="17">
        <v>2</v>
      </c>
      <c r="BI346" s="17"/>
      <c r="BJ346" s="17"/>
      <c r="BK346" s="18" t="s">
        <v>1214</v>
      </c>
      <c r="BL346" s="16"/>
      <c r="BM346" s="130" t="s">
        <v>445</v>
      </c>
      <c r="BN346" s="130" t="s">
        <v>445</v>
      </c>
      <c r="BO346" s="130" t="s">
        <v>445</v>
      </c>
      <c r="BP346" s="18" t="s">
        <v>679</v>
      </c>
      <c r="BQ346" s="12" t="str">
        <f t="shared" si="38"/>
        <v>Aderente</v>
      </c>
      <c r="BR346" s="19">
        <f t="shared" si="39"/>
        <v>1</v>
      </c>
      <c r="BS346" s="19">
        <f t="shared" si="40"/>
        <v>1</v>
      </c>
      <c r="BT346" s="188" t="str">
        <f t="shared" si="41"/>
        <v>OKOK</v>
      </c>
    </row>
    <row r="347" spans="1:72" hidden="1">
      <c r="A347" s="47" t="str">
        <f t="shared" si="37"/>
        <v>ISMAEL(TP-726)46066</v>
      </c>
      <c r="B347" s="102">
        <v>46066</v>
      </c>
      <c r="C347" s="135">
        <f>IF(BS_CONTROLE[[#This Row],[DATA]]="","",WEEKNUM(BS_CONTROLE[[#This Row],[DATA]]))</f>
        <v>7</v>
      </c>
      <c r="D347" s="104" t="s">
        <v>755</v>
      </c>
      <c r="E347" s="157">
        <v>341</v>
      </c>
      <c r="F347" s="126" t="s">
        <v>696</v>
      </c>
      <c r="G347" s="142" t="str">
        <f>IF(D347="","*",VLOOKUP(F347,BS_ATIVIDADE[],3,FALSE))</f>
        <v>SOLDA</v>
      </c>
      <c r="H347" s="106" t="s">
        <v>679</v>
      </c>
      <c r="I347" s="106"/>
      <c r="J347" s="105">
        <v>55</v>
      </c>
      <c r="K347" s="105">
        <v>102.5</v>
      </c>
      <c r="L347" s="105" t="s">
        <v>679</v>
      </c>
      <c r="M347" s="127" t="str" cm="1">
        <f t="array" ref="M3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47" s="127" cm="1">
        <f t="array" ref="N3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1031022</v>
      </c>
      <c r="O347" s="106">
        <v>0.45833333333333331</v>
      </c>
      <c r="P347" s="106">
        <v>6.9444444444444447E-4</v>
      </c>
      <c r="Q347" s="105">
        <v>1</v>
      </c>
      <c r="R347" s="10" t="str">
        <f>IFERROR(_xlfn.XLOOKUP(F347, BS_ATIVIDADE[ATIVIDADE],BS_ATIVIDADE[UNIDADE] ), "*")</f>
        <v>Nº DE SOLDA</v>
      </c>
      <c r="S347" s="128" t="str" cm="1">
        <f t="array" ref="S3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7" s="128" t="str" cm="1">
        <f t="array" ref="T3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47" s="11" t="str" cm="1">
        <f t="array" ref="U3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47" s="105" t="s">
        <v>908</v>
      </c>
      <c r="W347" s="151" t="s">
        <v>700</v>
      </c>
      <c r="X347" s="104" t="s">
        <v>421</v>
      </c>
      <c r="Y347" s="129"/>
      <c r="Z347" s="104"/>
      <c r="AA347" s="105"/>
      <c r="AB347" s="103"/>
      <c r="AC347" s="152"/>
      <c r="AD347" s="107"/>
      <c r="AE347" s="105"/>
      <c r="AF347" s="105"/>
      <c r="AG347" s="105"/>
      <c r="AH347" s="15"/>
      <c r="AI347" s="126" t="str">
        <f>IF(BS_CONTROLE[[#This Row],[Atividade]]=0, "-", BS_CONTROLE[[#This Row],[Atividade]])</f>
        <v>PDM - SOLDA</v>
      </c>
      <c r="AJ347" s="9" t="str">
        <f>IF(BS_CONTROLE[[#This Row],[Atividade]]=0, "-", BS_CONTROLE[[#This Row],[Atividade]])</f>
        <v>PDM - SOLDA</v>
      </c>
      <c r="AK347" s="31" t="str">
        <f>BS_CONTROLE[[#This Row],[Local - Partida]]</f>
        <v>-</v>
      </c>
      <c r="AL347" s="31">
        <f>BS_CONTROLE[[#This Row],[Local - Encerramento]]</f>
        <v>0</v>
      </c>
      <c r="AM347" s="105" t="str">
        <f>IF(BS_CONTROLE[[#This Row],[Entre - Estações]]=0, "-", BS_CONTROLE[[#This Row],[Entre - Estações]])</f>
        <v>ZKW-ZLU</v>
      </c>
      <c r="AN347" s="105">
        <f>IF(BS_CONTROLE[[#This Row],[SB]]=0, "-", BS_CONTROLE[[#This Row],[SB]])</f>
        <v>1031022</v>
      </c>
      <c r="AO347" s="105">
        <f>IF(BS_CONTROLE[[#This Row],[SUB]]=0, "-", BS_CONTROLE[[#This Row],[SUB]])</f>
        <v>55</v>
      </c>
      <c r="AP347" s="105">
        <f>BS_CONTROLE[[#This Row],[KM - Inicio]]</f>
        <v>102.5</v>
      </c>
      <c r="AQ347" s="105">
        <f>BS_CONTROLE[[#This Row],[KM - Inicio]]</f>
        <v>102.5</v>
      </c>
      <c r="AR347" s="108">
        <v>0.45833333333333331</v>
      </c>
      <c r="AS347" s="108">
        <v>0</v>
      </c>
      <c r="AT347" s="108">
        <v>6.9444444444444447E-4</v>
      </c>
      <c r="AU347" s="136"/>
      <c r="AV347" s="136"/>
      <c r="AW347" s="14"/>
      <c r="AX347" s="14"/>
      <c r="AY347" s="162">
        <f t="shared" si="36"/>
        <v>6.9444444444444447E-4</v>
      </c>
      <c r="AZ347" s="153"/>
      <c r="BA347" s="109">
        <v>1</v>
      </c>
      <c r="BB347" s="10" t="str">
        <f>IFERROR(_xlfn.XLOOKUP(AI347, BS_ATIVIDADE[ATIVIDADE],BS_ATIVIDADE[UNIDADE] ), "*")</f>
        <v>Nº DE SOLDA</v>
      </c>
      <c r="BC347" s="13" t="str" cm="1">
        <f t="array" ref="BC3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7" s="13" t="str" cm="1">
        <f t="array" ref="BD3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47" s="11" t="str" cm="1">
        <f t="array" ref="BE3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47" s="150"/>
      <c r="BG347" s="16"/>
      <c r="BH347" s="17">
        <v>2</v>
      </c>
      <c r="BI347" s="17"/>
      <c r="BJ347" s="17"/>
      <c r="BK347" s="18" t="s">
        <v>1214</v>
      </c>
      <c r="BL347" s="16"/>
      <c r="BM347" s="130" t="s">
        <v>445</v>
      </c>
      <c r="BN347" s="130" t="s">
        <v>445</v>
      </c>
      <c r="BO347" s="130" t="s">
        <v>445</v>
      </c>
      <c r="BP347" s="18" t="s">
        <v>679</v>
      </c>
      <c r="BQ347" s="12" t="str">
        <f t="shared" si="38"/>
        <v>Aderente</v>
      </c>
      <c r="BR347" s="19">
        <f t="shared" si="39"/>
        <v>1</v>
      </c>
      <c r="BS347" s="19">
        <f t="shared" si="40"/>
        <v>1</v>
      </c>
      <c r="BT347" s="188" t="str">
        <f t="shared" si="41"/>
        <v>OKOK</v>
      </c>
    </row>
    <row r="348" spans="1:72" hidden="1">
      <c r="A348" s="47" t="str">
        <f t="shared" si="37"/>
        <v/>
      </c>
      <c r="B348" s="102"/>
      <c r="C348" s="135" t="str">
        <f>IF(BS_CONTROLE[[#This Row],[DATA]]="","",WEEKNUM(BS_CONTROLE[[#This Row],[DATA]]))</f>
        <v/>
      </c>
      <c r="D348" s="104"/>
      <c r="E348" s="157">
        <v>342</v>
      </c>
      <c r="F348" s="126"/>
      <c r="G348" s="142" t="str">
        <f>IF(D348="","*",VLOOKUP(F348,BS_ATIVIDADE[],3,FALSE))</f>
        <v>*</v>
      </c>
      <c r="H348" s="106"/>
      <c r="I348" s="106"/>
      <c r="J348" s="105"/>
      <c r="K348" s="105"/>
      <c r="L348" s="105"/>
      <c r="M348" s="127" t="str" cm="1">
        <f t="array" ref="M3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8" s="127" t="str" cm="1">
        <f t="array" ref="N3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8" s="106"/>
      <c r="P348" s="106"/>
      <c r="Q348" s="105"/>
      <c r="R348" s="10" t="str">
        <f>IFERROR(_xlfn.XLOOKUP(F348, BS_ATIVIDADE[ATIVIDADE],BS_ATIVIDADE[UNIDADE] ), "*")</f>
        <v>*</v>
      </c>
      <c r="S348" s="128" t="str" cm="1">
        <f t="array" ref="S3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8" s="128" t="str" cm="1">
        <f t="array" ref="T3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8" s="11" t="str" cm="1">
        <f t="array" ref="U3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48" s="105"/>
      <c r="W348" s="151"/>
      <c r="X348" s="104"/>
      <c r="Y348" s="129"/>
      <c r="Z348" s="104"/>
      <c r="AA348" s="105"/>
      <c r="AB348" s="103"/>
      <c r="AC348" s="152"/>
      <c r="AD348" s="107"/>
      <c r="AE348" s="105"/>
      <c r="AF348" s="105"/>
      <c r="AG348" s="105"/>
      <c r="AH348" s="15"/>
      <c r="AI348" s="126" t="str">
        <f>IF(BS_CONTROLE[[#This Row],[Atividade]]=0, "-", BS_CONTROLE[[#This Row],[Atividade]])</f>
        <v>-</v>
      </c>
      <c r="AJ348" s="9" t="str">
        <f>IF(BS_CONTROLE[[#This Row],[Atividade]]=0, "-", BS_CONTROLE[[#This Row],[Atividade]])</f>
        <v>-</v>
      </c>
      <c r="AK348" s="31">
        <f>BS_CONTROLE[[#This Row],[Local - Partida]]</f>
        <v>0</v>
      </c>
      <c r="AL348" s="31">
        <f>BS_CONTROLE[[#This Row],[Local - Encerramento]]</f>
        <v>0</v>
      </c>
      <c r="AM348" s="105" t="str">
        <f>IF(BS_CONTROLE[[#This Row],[Entre - Estações]]=0, "-", BS_CONTROLE[[#This Row],[Entre - Estações]])</f>
        <v>-</v>
      </c>
      <c r="AN348" s="105" t="str">
        <f>IF(BS_CONTROLE[[#This Row],[SB]]=0, "-", BS_CONTROLE[[#This Row],[SB]])</f>
        <v>-</v>
      </c>
      <c r="AO348" s="105" t="str">
        <f>IF(BS_CONTROLE[[#This Row],[SUB]]=0, "-", BS_CONTROLE[[#This Row],[SUB]])</f>
        <v>-</v>
      </c>
      <c r="AP348" s="105">
        <f>BS_CONTROLE[[#This Row],[KM - Inicio]]</f>
        <v>0</v>
      </c>
      <c r="AQ348" s="105">
        <f>BS_CONTROLE[[#This Row],[KM - Inicio]]</f>
        <v>0</v>
      </c>
      <c r="AR348" s="108"/>
      <c r="AS348" s="108"/>
      <c r="AT348" s="108"/>
      <c r="AU348" s="136"/>
      <c r="AV348" s="136"/>
      <c r="AW348" s="14"/>
      <c r="AX348" s="14"/>
      <c r="AY348" s="162" t="str">
        <f t="shared" si="36"/>
        <v>*</v>
      </c>
      <c r="AZ348" s="153"/>
      <c r="BA348" s="109"/>
      <c r="BB348" s="10" t="str">
        <f>IFERROR(_xlfn.XLOOKUP(AI348, BS_ATIVIDADE[ATIVIDADE],BS_ATIVIDADE[UNIDADE] ), "*")</f>
        <v>*</v>
      </c>
      <c r="BC348" s="13" t="str" cm="1">
        <f t="array" ref="BC3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48" s="13" t="str" cm="1">
        <f t="array" ref="BD3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48" s="11" t="str" cm="1">
        <f t="array" ref="BE3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48" s="150"/>
      <c r="BG348" s="16"/>
      <c r="BH348" s="17"/>
      <c r="BI348" s="17"/>
      <c r="BJ348" s="17"/>
      <c r="BK348" s="18"/>
      <c r="BL348" s="16"/>
      <c r="BM348" s="130"/>
      <c r="BN348" s="130"/>
      <c r="BO348" s="130"/>
      <c r="BP348" s="18"/>
      <c r="BQ348" s="12" t="str">
        <f t="shared" si="38"/>
        <v>Aderente</v>
      </c>
      <c r="BR348" s="19" t="str">
        <f t="shared" si="39"/>
        <v>*</v>
      </c>
      <c r="BS348" s="19" t="str">
        <f t="shared" si="40"/>
        <v>*</v>
      </c>
      <c r="BT348" s="188" t="str">
        <f t="shared" si="41"/>
        <v/>
      </c>
    </row>
    <row r="349" spans="1:72" hidden="1">
      <c r="A349" s="47" t="str">
        <f t="shared" si="37"/>
        <v>EXPANSÃO TURMA 146067</v>
      </c>
      <c r="B349" s="102">
        <v>46067</v>
      </c>
      <c r="C349" s="135">
        <f>IF(BS_CONTROLE[[#This Row],[DATA]]="","",WEEKNUM(BS_CONTROLE[[#This Row],[DATA]]))</f>
        <v>7</v>
      </c>
      <c r="D349" s="104" t="s">
        <v>703</v>
      </c>
      <c r="E349" s="157">
        <v>343</v>
      </c>
      <c r="F349" s="126" t="s">
        <v>704</v>
      </c>
      <c r="G349" s="142" t="str">
        <f>IF(D349="","*",VLOOKUP(F349,BS_ATIVIDADE[],3,FALSE))</f>
        <v>EXPANSÃO</v>
      </c>
      <c r="H349" s="106" t="s">
        <v>386</v>
      </c>
      <c r="I349" s="106" t="s">
        <v>679</v>
      </c>
      <c r="J349" s="105">
        <v>70</v>
      </c>
      <c r="K349" s="105">
        <v>113</v>
      </c>
      <c r="L349" s="105" t="s">
        <v>679</v>
      </c>
      <c r="M349" s="127" t="str" cm="1">
        <f t="array" ref="M3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349" s="127" t="str" cm="1">
        <f t="array" ref="N3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ZCD1</v>
      </c>
      <c r="O349" s="106">
        <v>0.375</v>
      </c>
      <c r="P349" s="106">
        <v>6.25E-2</v>
      </c>
      <c r="Q349" s="105">
        <v>1</v>
      </c>
      <c r="R349" s="10" t="str">
        <f>IFERROR(_xlfn.XLOOKUP(F349, BS_ATIVIDADE[ATIVIDADE],BS_ATIVIDADE[UNIDADE] ), "*")</f>
        <v>Nº DE SOLDA</v>
      </c>
      <c r="S349" s="128" t="str" cm="1">
        <f t="array" ref="S3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49" s="128" t="str" cm="1">
        <f t="array" ref="T3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49" s="11" t="str" cm="1">
        <f t="array" ref="U3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349" s="105" t="s">
        <v>706</v>
      </c>
      <c r="W349" s="151" t="s">
        <v>700</v>
      </c>
      <c r="X349" s="104" t="s">
        <v>421</v>
      </c>
      <c r="Y349" s="129"/>
      <c r="Z349" s="104"/>
      <c r="AA349" s="105" t="s">
        <v>679</v>
      </c>
      <c r="AB349" s="103"/>
      <c r="AC349" s="152"/>
      <c r="AD349" s="107"/>
      <c r="AE349" s="105"/>
      <c r="AF349" s="105"/>
      <c r="AG349" s="105"/>
      <c r="AH349" s="15"/>
      <c r="AI349" s="126" t="str">
        <f>IF(BS_CONTROLE[[#This Row],[Atividade]]=0, "-", BS_CONTROLE[[#This Row],[Atividade]])</f>
        <v>EXPANSÃO - SOLDA</v>
      </c>
      <c r="AJ349" s="9" t="str">
        <f>IF(BS_CONTROLE[[#This Row],[Atividade]]=0, "-", BS_CONTROLE[[#This Row],[Atividade]])</f>
        <v>EXPANSÃO - SOLDA</v>
      </c>
      <c r="AK349" s="31" t="str">
        <f>BS_CONTROLE[[#This Row],[Local - Partida]]</f>
        <v>ZCD1</v>
      </c>
      <c r="AL349" s="31" t="str">
        <f>BS_CONTROLE[[#This Row],[Local - Encerramento]]</f>
        <v>-</v>
      </c>
      <c r="AM349" s="105" t="str">
        <f>IF(BS_CONTROLE[[#This Row],[Entre - Estações]]=0, "-", BS_CONTROLE[[#This Row],[Entre - Estações]])</f>
        <v>ZCD</v>
      </c>
      <c r="AN349" s="105" t="str">
        <f>IF(BS_CONTROLE[[#This Row],[SB]]=0, "-", BS_CONTROLE[[#This Row],[SB]])</f>
        <v>ZCD1</v>
      </c>
      <c r="AO349" s="105">
        <f>IF(BS_CONTROLE[[#This Row],[SUB]]=0, "-", BS_CONTROLE[[#This Row],[SUB]])</f>
        <v>70</v>
      </c>
      <c r="AP349" s="105">
        <f>BS_CONTROLE[[#This Row],[KM - Inicio]]</f>
        <v>113</v>
      </c>
      <c r="AQ349" s="105">
        <f>BS_CONTROLE[[#This Row],[KM - Inicio]]</f>
        <v>113</v>
      </c>
      <c r="AR349" s="108">
        <v>0.30902777777777779</v>
      </c>
      <c r="AS349" s="108">
        <v>0.35069444444444442</v>
      </c>
      <c r="AT349" s="108">
        <v>0.4201388888888889</v>
      </c>
      <c r="AU349" s="136"/>
      <c r="AV349" s="136"/>
      <c r="AW349" s="14"/>
      <c r="AX349" s="14"/>
      <c r="AY349" s="162">
        <f t="shared" si="36"/>
        <v>6.9444444444444475E-2</v>
      </c>
      <c r="AZ349" s="153"/>
      <c r="BA349" s="109">
        <v>1</v>
      </c>
      <c r="BB349" s="10" t="str">
        <f>IFERROR(_xlfn.XLOOKUP(AI349, BS_ATIVIDADE[ATIVIDADE],BS_ATIVIDADE[UNIDADE] ), "*")</f>
        <v>Nº DE SOLDA</v>
      </c>
      <c r="BC349" s="13" t="str" cm="1">
        <f t="array" ref="BC3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49" s="13" t="str" cm="1">
        <f t="array" ref="BD3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49" s="11" t="str" cm="1">
        <f t="array" ref="BE3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349" s="150"/>
      <c r="BG349" s="16"/>
      <c r="BH349" s="17">
        <v>2</v>
      </c>
      <c r="BI349" s="17"/>
      <c r="BJ349" s="17" t="s">
        <v>1215</v>
      </c>
      <c r="BK349" s="17" t="s">
        <v>1215</v>
      </c>
      <c r="BL349" s="16"/>
      <c r="BM349" s="130" t="s">
        <v>445</v>
      </c>
      <c r="BN349" s="130" t="s">
        <v>445</v>
      </c>
      <c r="BO349" s="130" t="s">
        <v>445</v>
      </c>
      <c r="BP349" s="18"/>
      <c r="BQ349" s="12" t="str">
        <f t="shared" si="38"/>
        <v>Aderente</v>
      </c>
      <c r="BR349" s="19">
        <f t="shared" si="39"/>
        <v>1.1111111111111116</v>
      </c>
      <c r="BS349" s="19">
        <f t="shared" si="40"/>
        <v>1</v>
      </c>
      <c r="BT349" s="188" t="str">
        <f t="shared" si="41"/>
        <v>OKOK</v>
      </c>
    </row>
    <row r="350" spans="1:72" hidden="1">
      <c r="A350" s="47" t="str">
        <f t="shared" si="37"/>
        <v>KLECIO (TP-699)46067</v>
      </c>
      <c r="B350" s="102">
        <v>46067</v>
      </c>
      <c r="C350" s="135">
        <f>IF(BS_CONTROLE[[#This Row],[DATA]]="","",WEEKNUM(BS_CONTROLE[[#This Row],[DATA]]))</f>
        <v>7</v>
      </c>
      <c r="D350" s="104" t="s">
        <v>695</v>
      </c>
      <c r="E350" s="157"/>
      <c r="F350" s="126" t="s">
        <v>696</v>
      </c>
      <c r="G350" s="142" t="str">
        <f>IF(D350="","*",VLOOKUP(F350,BS_ATIVIDADE[],3,FALSE))</f>
        <v>SOLDA</v>
      </c>
      <c r="H350" s="106" t="s">
        <v>679</v>
      </c>
      <c r="I350" s="106" t="s">
        <v>679</v>
      </c>
      <c r="J350" s="105">
        <v>70</v>
      </c>
      <c r="K350" s="105">
        <v>92</v>
      </c>
      <c r="L350" s="105" t="s">
        <v>679</v>
      </c>
      <c r="M350" s="127" t="str" cm="1">
        <f t="array" ref="M3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ZSW-ZTT</v>
      </c>
      <c r="N350" s="127" t="str" cm="1">
        <f t="array" ref="N3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K90ZTT</v>
      </c>
      <c r="O350" s="106">
        <v>0.35416666666666669</v>
      </c>
      <c r="P350" s="106">
        <v>6.25E-2</v>
      </c>
      <c r="Q350" s="105">
        <v>1</v>
      </c>
      <c r="R350" s="10" t="str">
        <f>IFERROR(_xlfn.XLOOKUP(F350, BS_ATIVIDADE[ATIVIDADE],BS_ATIVIDADE[UNIDADE] ), "*")</f>
        <v>Nº DE SOLDA</v>
      </c>
      <c r="S350" s="128" t="str" cm="1">
        <f t="array" ref="S3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0" s="128" t="str" cm="1">
        <f t="array" ref="T3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50" s="11" t="str" cm="1">
        <f t="array" ref="U3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350" s="105" t="s">
        <v>699</v>
      </c>
      <c r="W350" s="151" t="s">
        <v>700</v>
      </c>
      <c r="X350" s="104" t="s">
        <v>421</v>
      </c>
      <c r="Y350" s="129" t="s">
        <v>424</v>
      </c>
      <c r="Z350" s="104"/>
      <c r="AA350" s="105" t="s">
        <v>679</v>
      </c>
      <c r="AB350" s="103"/>
      <c r="AC350" s="152"/>
      <c r="AD350" s="107"/>
      <c r="AE350" s="105"/>
      <c r="AF350" s="105"/>
      <c r="AG350" s="105"/>
      <c r="AH350" s="15"/>
      <c r="AI350" s="126" t="str">
        <f>IF(BS_CONTROLE[[#This Row],[Atividade]]=0, "-", BS_CONTROLE[[#This Row],[Atividade]])</f>
        <v>PDM - SOLDA</v>
      </c>
      <c r="AJ350" s="9" t="str">
        <f>IF(BS_CONTROLE[[#This Row],[Atividade]]=0, "-", BS_CONTROLE[[#This Row],[Atividade]])</f>
        <v>PDM - SOLDA</v>
      </c>
      <c r="AK350" s="31" t="str">
        <f>BS_CONTROLE[[#This Row],[Local - Partida]]</f>
        <v>-</v>
      </c>
      <c r="AL350" s="31" t="str">
        <f>BS_CONTROLE[[#This Row],[Local - Encerramento]]</f>
        <v>-</v>
      </c>
      <c r="AM350" s="105" t="str">
        <f>IF(BS_CONTROLE[[#This Row],[Entre - Estações]]=0, "-", BS_CONTROLE[[#This Row],[Entre - Estações]])</f>
        <v>ZSW-ZTT</v>
      </c>
      <c r="AN350" s="105" t="str">
        <f>IF(BS_CONTROLE[[#This Row],[SB]]=0, "-", BS_CONTROLE[[#This Row],[SB]])</f>
        <v>K90ZTT</v>
      </c>
      <c r="AO350" s="105">
        <f>IF(BS_CONTROLE[[#This Row],[SUB]]=0, "-", BS_CONTROLE[[#This Row],[SUB]])</f>
        <v>70</v>
      </c>
      <c r="AP350" s="105">
        <f>BS_CONTROLE[[#This Row],[KM - Inicio]]</f>
        <v>92</v>
      </c>
      <c r="AQ350" s="105">
        <f>BS_CONTROLE[[#This Row],[KM - Inicio]]</f>
        <v>92</v>
      </c>
      <c r="AR350" s="108">
        <v>0.29166666666666669</v>
      </c>
      <c r="AS350" s="108">
        <v>0</v>
      </c>
      <c r="AT350" s="108">
        <v>0</v>
      </c>
      <c r="AU350" s="136"/>
      <c r="AV350" s="136"/>
      <c r="AW350" s="14"/>
      <c r="AX350" s="14"/>
      <c r="AY350" s="162">
        <f t="shared" si="36"/>
        <v>0</v>
      </c>
      <c r="AZ350" s="153"/>
      <c r="BA350" s="109">
        <v>0</v>
      </c>
      <c r="BB350" s="10" t="str">
        <f>IFERROR(_xlfn.XLOOKUP(AI350, BS_ATIVIDADE[ATIVIDADE],BS_ATIVIDADE[UNIDADE] ), "*")</f>
        <v>Nº DE SOLDA</v>
      </c>
      <c r="BC350" s="13" t="str" cm="1">
        <f t="array" ref="BC3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0" s="13" t="str" cm="1">
        <f t="array" ref="BD3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50" s="11" t="str" cm="1">
        <f t="array" ref="BE3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350" s="150"/>
      <c r="BG350" s="16"/>
      <c r="BH350" s="17">
        <v>0</v>
      </c>
      <c r="BI350" s="17"/>
      <c r="BJ350" s="17" t="s">
        <v>1216</v>
      </c>
      <c r="BK350" s="17" t="s">
        <v>1216</v>
      </c>
      <c r="BL350" s="16"/>
      <c r="BM350" s="130" t="s">
        <v>440</v>
      </c>
      <c r="BN350" s="130" t="s">
        <v>469</v>
      </c>
      <c r="BO350" s="130" t="s">
        <v>530</v>
      </c>
      <c r="BP350" s="18"/>
      <c r="BQ350" s="12" t="str">
        <f t="shared" si="38"/>
        <v>Produção e Intervalo</v>
      </c>
      <c r="BR350" s="19">
        <f t="shared" si="39"/>
        <v>0</v>
      </c>
      <c r="BS350" s="19">
        <f t="shared" si="40"/>
        <v>0</v>
      </c>
      <c r="BT350" s="188" t="str">
        <f t="shared" si="41"/>
        <v>CCOCirculaçãoIntervaloOportunidade</v>
      </c>
    </row>
    <row r="351" spans="1:72" hidden="1">
      <c r="A351" s="47" t="str">
        <f t="shared" si="37"/>
        <v/>
      </c>
      <c r="B351" s="102"/>
      <c r="C351" s="135" t="str">
        <f>IF(BS_CONTROLE[[#This Row],[DATA]]="","",WEEKNUM(BS_CONTROLE[[#This Row],[DATA]]))</f>
        <v/>
      </c>
      <c r="D351" s="104"/>
      <c r="E351" s="157">
        <v>345</v>
      </c>
      <c r="F351" s="126"/>
      <c r="G351" s="142" t="str">
        <f>IF(D351="","*",VLOOKUP(F351,BS_ATIVIDADE[],3,FALSE))</f>
        <v>*</v>
      </c>
      <c r="H351" s="106"/>
      <c r="I351" s="106"/>
      <c r="J351" s="105"/>
      <c r="K351" s="105"/>
      <c r="L351" s="105"/>
      <c r="M351" s="127" t="str" cm="1">
        <f t="array" ref="M3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1" s="127" t="str" cm="1">
        <f t="array" ref="N3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1" s="106"/>
      <c r="P351" s="106"/>
      <c r="Q351" s="105"/>
      <c r="R351" s="10" t="str">
        <f>IFERROR(_xlfn.XLOOKUP(F351, BS_ATIVIDADE[ATIVIDADE],BS_ATIVIDADE[UNIDADE] ), "*")</f>
        <v>*</v>
      </c>
      <c r="S351" s="128" t="str" cm="1">
        <f t="array" ref="S3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1" s="128" t="str" cm="1">
        <f t="array" ref="T3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1" s="11" t="str" cm="1">
        <f t="array" ref="U3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51" s="105"/>
      <c r="W351" s="151"/>
      <c r="X351" s="104"/>
      <c r="Y351" s="129"/>
      <c r="Z351" s="104"/>
      <c r="AA351" s="105"/>
      <c r="AB351" s="103"/>
      <c r="AC351" s="152"/>
      <c r="AD351" s="107"/>
      <c r="AE351" s="105"/>
      <c r="AF351" s="105"/>
      <c r="AG351" s="105"/>
      <c r="AH351" s="15"/>
      <c r="AI351" s="126" t="str">
        <f>IF(BS_CONTROLE[[#This Row],[Atividade]]=0, "-", BS_CONTROLE[[#This Row],[Atividade]])</f>
        <v>-</v>
      </c>
      <c r="AJ351" s="9" t="str">
        <f>IF(BS_CONTROLE[[#This Row],[Atividade]]=0, "-", BS_CONTROLE[[#This Row],[Atividade]])</f>
        <v>-</v>
      </c>
      <c r="AK351" s="31">
        <f>BS_CONTROLE[[#This Row],[Local - Partida]]</f>
        <v>0</v>
      </c>
      <c r="AL351" s="31">
        <f>BS_CONTROLE[[#This Row],[Local - Encerramento]]</f>
        <v>0</v>
      </c>
      <c r="AM351" s="105" t="str">
        <f>IF(BS_CONTROLE[[#This Row],[Entre - Estações]]=0, "-", BS_CONTROLE[[#This Row],[Entre - Estações]])</f>
        <v>-</v>
      </c>
      <c r="AN351" s="105" t="str">
        <f>IF(BS_CONTROLE[[#This Row],[SB]]=0, "-", BS_CONTROLE[[#This Row],[SB]])</f>
        <v>-</v>
      </c>
      <c r="AO351" s="105" t="str">
        <f>IF(BS_CONTROLE[[#This Row],[SUB]]=0, "-", BS_CONTROLE[[#This Row],[SUB]])</f>
        <v>-</v>
      </c>
      <c r="AP351" s="105">
        <f>BS_CONTROLE[[#This Row],[KM - Inicio]]</f>
        <v>0</v>
      </c>
      <c r="AQ351" s="105">
        <f>BS_CONTROLE[[#This Row],[KM - Inicio]]</f>
        <v>0</v>
      </c>
      <c r="AR351" s="108"/>
      <c r="AS351" s="108"/>
      <c r="AT351" s="108"/>
      <c r="AU351" s="136"/>
      <c r="AV351" s="136"/>
      <c r="AW351" s="14"/>
      <c r="AX351" s="14"/>
      <c r="AY351" s="162" t="str">
        <f t="shared" si="36"/>
        <v>*</v>
      </c>
      <c r="AZ351" s="153"/>
      <c r="BA351" s="109"/>
      <c r="BB351" s="10" t="str">
        <f>IFERROR(_xlfn.XLOOKUP(AI351, BS_ATIVIDADE[ATIVIDADE],BS_ATIVIDADE[UNIDADE] ), "*")</f>
        <v>*</v>
      </c>
      <c r="BC351" s="13" t="str" cm="1">
        <f t="array" ref="BC3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51" s="13" t="str" cm="1">
        <f t="array" ref="BD3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51" s="11" t="str" cm="1">
        <f t="array" ref="BE3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51" s="150"/>
      <c r="BG351" s="16"/>
      <c r="BH351" s="17"/>
      <c r="BI351" s="17"/>
      <c r="BJ351" s="17"/>
      <c r="BK351" s="18"/>
      <c r="BL351" s="16"/>
      <c r="BM351" s="130"/>
      <c r="BN351" s="130"/>
      <c r="BO351" s="130"/>
      <c r="BP351" s="18"/>
      <c r="BQ351" s="12" t="str">
        <f t="shared" si="38"/>
        <v>Aderente</v>
      </c>
      <c r="BR351" s="19" t="str">
        <f t="shared" si="39"/>
        <v>*</v>
      </c>
      <c r="BS351" s="19" t="str">
        <f t="shared" si="40"/>
        <v>*</v>
      </c>
      <c r="BT351" s="188" t="str">
        <f t="shared" si="41"/>
        <v/>
      </c>
    </row>
    <row r="352" spans="1:72" hidden="1">
      <c r="A352" s="47" t="str">
        <f t="shared" si="37"/>
        <v>ROGÉRIO (TP-730)46067</v>
      </c>
      <c r="B352" s="102">
        <v>46067</v>
      </c>
      <c r="C352" s="135">
        <f>IF(BS_CONTROLE[[#This Row],[DATA]]="","",WEEKNUM(BS_CONTROLE[[#This Row],[DATA]]))</f>
        <v>7</v>
      </c>
      <c r="D352" s="104" t="s">
        <v>857</v>
      </c>
      <c r="E352" s="157">
        <v>81</v>
      </c>
      <c r="F352" s="126" t="s">
        <v>721</v>
      </c>
      <c r="G352" s="142" t="str">
        <f>IF(D352="","*",VLOOKUP(F352,BS_ATIVIDADE[],3,FALSE))</f>
        <v>DORMENTE - SUBSTITUIÇÂO</v>
      </c>
      <c r="H352" s="106" t="s">
        <v>679</v>
      </c>
      <c r="I352" s="106" t="s">
        <v>679</v>
      </c>
      <c r="J352" s="105">
        <v>56</v>
      </c>
      <c r="K352" s="105">
        <v>206.9</v>
      </c>
      <c r="L352" s="105">
        <v>205.9</v>
      </c>
      <c r="M352" s="127" t="str" cm="1">
        <f t="array" ref="M3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52" s="127" t="str" cm="1">
        <f t="array" ref="N3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352" s="106">
        <v>0.41666666666666669</v>
      </c>
      <c r="P352" s="106">
        <v>8.3333333333333329E-2</v>
      </c>
      <c r="Q352" s="105">
        <v>40</v>
      </c>
      <c r="R352" s="10" t="str">
        <f>IFERROR(_xlfn.XLOOKUP(F352, BS_ATIVIDADE[ATIVIDADE],BS_ATIVIDADE[UNIDADE] ), "*")</f>
        <v>Nº DE DORMENTES</v>
      </c>
      <c r="S352" s="128" t="str" cm="1">
        <f t="array" ref="S3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2" s="128" t="str" cm="1">
        <f t="array" ref="T3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52" s="11" t="str" cm="1">
        <f t="array" ref="U3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52" s="105" t="s">
        <v>773</v>
      </c>
      <c r="W352" s="151" t="s">
        <v>1024</v>
      </c>
      <c r="X352" s="104" t="s">
        <v>421</v>
      </c>
      <c r="Y352" s="129" t="s">
        <v>424</v>
      </c>
      <c r="Z352" s="104"/>
      <c r="AA352" s="105" t="s">
        <v>679</v>
      </c>
      <c r="AB352" s="103"/>
      <c r="AC352" s="152"/>
      <c r="AD352" s="107"/>
      <c r="AE352" s="105"/>
      <c r="AF352" s="105"/>
      <c r="AG352" s="105"/>
      <c r="AH352" s="15"/>
      <c r="AI352" s="126" t="str">
        <f>IF(BS_CONTROLE[[#This Row],[Atividade]]=0, "-", BS_CONTROLE[[#This Row],[Atividade]])</f>
        <v>PDM - SUBSTITUIÇÃO - DORMENTE</v>
      </c>
      <c r="AJ352" s="9" t="str">
        <f>IF(BS_CONTROLE[[#This Row],[Atividade]]=0, "-", BS_CONTROLE[[#This Row],[Atividade]])</f>
        <v>PDM - SUBSTITUIÇÃO - DORMENTE</v>
      </c>
      <c r="AK352" s="31" t="str">
        <f>BS_CONTROLE[[#This Row],[Local - Partida]]</f>
        <v>-</v>
      </c>
      <c r="AL352" s="31" t="str">
        <f>BS_CONTROLE[[#This Row],[Local - Encerramento]]</f>
        <v>-</v>
      </c>
      <c r="AM352" s="105" t="str">
        <f>IF(BS_CONTROLE[[#This Row],[Entre - Estações]]=0, "-", BS_CONTROLE[[#This Row],[Entre - Estações]])</f>
        <v>ZYU-ZST</v>
      </c>
      <c r="AN352" s="105" t="str">
        <f>IF(BS_CONTROLE[[#This Row],[SB]]=0, "-", BS_CONTROLE[[#This Row],[SB]])</f>
        <v>206ZST</v>
      </c>
      <c r="AO352" s="105">
        <f>IF(BS_CONTROLE[[#This Row],[SUB]]=0, "-", BS_CONTROLE[[#This Row],[SUB]])</f>
        <v>56</v>
      </c>
      <c r="AP352" s="105">
        <f>BS_CONTROLE[[#This Row],[KM - Inicio]]</f>
        <v>206.9</v>
      </c>
      <c r="AQ352" s="105">
        <f>BS_CONTROLE[[#This Row],[KM - Inicio]]</f>
        <v>206.9</v>
      </c>
      <c r="AR352" s="108">
        <v>0.29166666666666669</v>
      </c>
      <c r="AS352" s="108">
        <v>0</v>
      </c>
      <c r="AT352" s="108">
        <v>8.3333333333333329E-2</v>
      </c>
      <c r="AU352" s="136"/>
      <c r="AV352" s="136"/>
      <c r="AW352" s="14"/>
      <c r="AX352" s="14"/>
      <c r="AY352" s="162">
        <f t="shared" si="36"/>
        <v>8.3333333333333329E-2</v>
      </c>
      <c r="AZ352" s="153"/>
      <c r="BA352" s="109">
        <v>40</v>
      </c>
      <c r="BB352" s="10" t="str">
        <f>IFERROR(_xlfn.XLOOKUP(AI352, BS_ATIVIDADE[ATIVIDADE],BS_ATIVIDADE[UNIDADE] ), "*")</f>
        <v>Nº DE DORMENTES</v>
      </c>
      <c r="BC352" s="13" t="str" cm="1">
        <f t="array" ref="BC3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2" s="13" t="str" cm="1">
        <f t="array" ref="BD3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52" s="11" t="str" cm="1">
        <f t="array" ref="BE3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52" s="150"/>
      <c r="BG352" s="16"/>
      <c r="BH352" s="17">
        <v>2</v>
      </c>
      <c r="BI352" s="17"/>
      <c r="BJ352" s="17" t="s">
        <v>1217</v>
      </c>
      <c r="BK352" s="17" t="s">
        <v>1217</v>
      </c>
      <c r="BL352" s="16"/>
      <c r="BM352" s="130" t="s">
        <v>445</v>
      </c>
      <c r="BN352" s="130" t="s">
        <v>445</v>
      </c>
      <c r="BO352" s="130" t="s">
        <v>445</v>
      </c>
      <c r="BP352" s="18"/>
      <c r="BQ352" s="12" t="str">
        <f t="shared" si="38"/>
        <v>Aderente</v>
      </c>
      <c r="BR352" s="19">
        <f t="shared" si="39"/>
        <v>1</v>
      </c>
      <c r="BS352" s="19">
        <f t="shared" si="40"/>
        <v>1</v>
      </c>
      <c r="BT352" s="188" t="str">
        <f t="shared" si="41"/>
        <v>OKOK</v>
      </c>
    </row>
    <row r="353" spans="1:72" hidden="1">
      <c r="A353" s="47" t="str">
        <f t="shared" si="37"/>
        <v>V9346067</v>
      </c>
      <c r="B353" s="102">
        <v>46067</v>
      </c>
      <c r="C353" s="135">
        <f>IF(BS_CONTROLE[[#This Row],[DATA]]="","",WEEKNUM(BS_CONTROLE[[#This Row],[DATA]]))</f>
        <v>7</v>
      </c>
      <c r="D353" s="104" t="s">
        <v>978</v>
      </c>
      <c r="E353" s="157">
        <v>162</v>
      </c>
      <c r="F353" s="126" t="s">
        <v>687</v>
      </c>
      <c r="G353" s="142" t="str">
        <f>IF(D353="","*",VLOOKUP(F353,BS_ATIVIDADE[],3,FALSE))</f>
        <v>MECANIZAÇÃO - SOCADORA</v>
      </c>
      <c r="H353" s="105" t="s">
        <v>104</v>
      </c>
      <c r="I353" s="105" t="s">
        <v>104</v>
      </c>
      <c r="J353" s="105">
        <v>56</v>
      </c>
      <c r="K353" s="105">
        <v>204.4</v>
      </c>
      <c r="L353" s="105">
        <v>205.8</v>
      </c>
      <c r="M353" s="127" t="str" cm="1">
        <f t="array" ref="M3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53" s="127" t="str" cm="1">
        <f t="array" ref="N3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353" s="106">
        <v>0.375</v>
      </c>
      <c r="P353" s="106">
        <v>8.3333333333333329E-2</v>
      </c>
      <c r="Q353" s="105">
        <v>200</v>
      </c>
      <c r="R353" s="10" t="str">
        <f>IFERROR(_xlfn.XLOOKUP(F353, BS_ATIVIDADE[ATIVIDADE],BS_ATIVIDADE[UNIDADE] ), "*")</f>
        <v>M</v>
      </c>
      <c r="S353" s="128" t="str" cm="1">
        <f t="array" ref="S3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3" s="128" t="str" cm="1">
        <f t="array" ref="T3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53" s="11" t="str" cm="1">
        <f t="array" ref="U3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53" s="105" t="s">
        <v>773</v>
      </c>
      <c r="W353" s="151" t="s">
        <v>688</v>
      </c>
      <c r="X353" s="104" t="s">
        <v>421</v>
      </c>
      <c r="Y353" s="129" t="s">
        <v>424</v>
      </c>
      <c r="Z353" s="104"/>
      <c r="AA353" s="105">
        <v>1</v>
      </c>
      <c r="AB353" s="103" t="s">
        <v>418</v>
      </c>
      <c r="AC353" s="152"/>
      <c r="AD353" s="107">
        <v>0.29166666666666669</v>
      </c>
      <c r="AE353" s="105">
        <v>7309</v>
      </c>
      <c r="AF353" s="105" t="s">
        <v>679</v>
      </c>
      <c r="AG353" s="105" t="s">
        <v>679</v>
      </c>
      <c r="AH353" s="15"/>
      <c r="AI353" s="126" t="str">
        <f>IF(BS_CONTROLE[[#This Row],[Atividade]]=0, "-", BS_CONTROLE[[#This Row],[Atividade]])</f>
        <v>MECANIZAÇÃO - SOCADORA</v>
      </c>
      <c r="AJ353" s="9" t="str">
        <f>IF(BS_CONTROLE[[#This Row],[Atividade]]=0, "-", BS_CONTROLE[[#This Row],[Atividade]])</f>
        <v>MECANIZAÇÃO - SOCADORA</v>
      </c>
      <c r="AK353" s="31" t="str">
        <f>BS_CONTROLE[[#This Row],[Local - Partida]]</f>
        <v>ZYU1</v>
      </c>
      <c r="AL353" s="31" t="str">
        <f>BS_CONTROLE[[#This Row],[Local - Encerramento]]</f>
        <v>ZYU1</v>
      </c>
      <c r="AM353" s="105" t="str">
        <f>IF(BS_CONTROLE[[#This Row],[Entre - Estações]]=0, "-", BS_CONTROLE[[#This Row],[Entre - Estações]])</f>
        <v>ZYU-ZST</v>
      </c>
      <c r="AN353" s="105" t="str">
        <f>IF(BS_CONTROLE[[#This Row],[SB]]=0, "-", BS_CONTROLE[[#This Row],[SB]])</f>
        <v>ZYU206</v>
      </c>
      <c r="AO353" s="105">
        <f>IF(BS_CONTROLE[[#This Row],[SUB]]=0, "-", BS_CONTROLE[[#This Row],[SUB]])</f>
        <v>56</v>
      </c>
      <c r="AP353" s="105">
        <f>BS_CONTROLE[[#This Row],[KM - Inicio]]</f>
        <v>204.4</v>
      </c>
      <c r="AQ353" s="105">
        <f>BS_CONTROLE[[#This Row],[KM - Inicio]]</f>
        <v>204.4</v>
      </c>
      <c r="AR353" s="108">
        <v>0</v>
      </c>
      <c r="AS353" s="108">
        <v>0</v>
      </c>
      <c r="AT353" s="108">
        <v>0</v>
      </c>
      <c r="AU353" s="136"/>
      <c r="AV353" s="136"/>
      <c r="AW353" s="14"/>
      <c r="AX353" s="14"/>
      <c r="AY353" s="162">
        <f t="shared" si="36"/>
        <v>0</v>
      </c>
      <c r="AZ353" s="153"/>
      <c r="BA353" s="109">
        <v>0</v>
      </c>
      <c r="BB353" s="10" t="str">
        <f>IFERROR(_xlfn.XLOOKUP(AI353, BS_ATIVIDADE[ATIVIDADE],BS_ATIVIDADE[UNIDADE] ), "*")</f>
        <v>M</v>
      </c>
      <c r="BC353" s="13" t="str" cm="1">
        <f t="array" ref="BC3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3" s="13" t="str" cm="1">
        <f t="array" ref="BD3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53" s="11" t="str" cm="1">
        <f t="array" ref="BE3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53" s="150"/>
      <c r="BG353" s="16"/>
      <c r="BH353" s="17">
        <v>0</v>
      </c>
      <c r="BI353" s="17"/>
      <c r="BJ353" s="17" t="s">
        <v>1218</v>
      </c>
      <c r="BK353" s="17" t="s">
        <v>1219</v>
      </c>
      <c r="BL353" s="16"/>
      <c r="BM353" s="130" t="s">
        <v>441</v>
      </c>
      <c r="BN353" s="130" t="s">
        <v>470</v>
      </c>
      <c r="BO353" s="130" t="s">
        <v>521</v>
      </c>
      <c r="BP353" s="18"/>
      <c r="BQ353" s="12" t="str">
        <f t="shared" si="38"/>
        <v>Produção e Intervalo</v>
      </c>
      <c r="BR353" s="19">
        <f t="shared" si="39"/>
        <v>0</v>
      </c>
      <c r="BS353" s="19">
        <f t="shared" si="40"/>
        <v>0</v>
      </c>
      <c r="BT353" s="188" t="str">
        <f t="shared" si="41"/>
        <v>SuperExecução</v>
      </c>
    </row>
    <row r="354" spans="1:72" hidden="1">
      <c r="A354" s="47" t="str">
        <f t="shared" si="37"/>
        <v>ROBSON (TF-701)46067</v>
      </c>
      <c r="B354" s="102">
        <v>46067</v>
      </c>
      <c r="C354" s="135">
        <f>IF(BS_CONTROLE[[#This Row],[DATA]]="","",WEEKNUM(BS_CONTROLE[[#This Row],[DATA]]))</f>
        <v>7</v>
      </c>
      <c r="D354" s="104" t="s">
        <v>732</v>
      </c>
      <c r="E354" s="157">
        <v>310</v>
      </c>
      <c r="F354" s="126" t="s">
        <v>721</v>
      </c>
      <c r="G354" s="142" t="str">
        <f>IF(D354="","*",VLOOKUP(F354,BS_ATIVIDADE[],3,FALSE))</f>
        <v>DORMENTE - SUBSTITUIÇÂO</v>
      </c>
      <c r="H354" s="106" t="s">
        <v>679</v>
      </c>
      <c r="I354" s="106" t="s">
        <v>679</v>
      </c>
      <c r="J354" s="105">
        <v>56</v>
      </c>
      <c r="K354" s="105">
        <v>190.3</v>
      </c>
      <c r="L354" s="105">
        <v>190.5</v>
      </c>
      <c r="M354" s="127" t="str" cm="1">
        <f t="array" ref="M3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54" s="127" t="str" cm="1">
        <f t="array" ref="N3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54" s="106">
        <v>0.375</v>
      </c>
      <c r="P354" s="106">
        <v>8.3333333333333329E-2</v>
      </c>
      <c r="Q354" s="105">
        <v>50</v>
      </c>
      <c r="R354" s="10" t="str">
        <f>IFERROR(_xlfn.XLOOKUP(F354, BS_ATIVIDADE[ATIVIDADE],BS_ATIVIDADE[UNIDADE] ), "*")</f>
        <v>Nº DE DORMENTES</v>
      </c>
      <c r="S354" s="128" t="str" cm="1">
        <f t="array" ref="S3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4" s="128" t="str" cm="1">
        <f t="array" ref="T3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54" s="11" t="str" cm="1">
        <f t="array" ref="U3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54" s="105" t="s">
        <v>773</v>
      </c>
      <c r="W354" s="151" t="s">
        <v>1024</v>
      </c>
      <c r="X354" s="104" t="s">
        <v>421</v>
      </c>
      <c r="Y354" s="129" t="s">
        <v>424</v>
      </c>
      <c r="Z354" s="104"/>
      <c r="AA354" s="105"/>
      <c r="AB354" s="103"/>
      <c r="AC354" s="152"/>
      <c r="AD354" s="107"/>
      <c r="AE354" s="105"/>
      <c r="AF354" s="105"/>
      <c r="AG354" s="105"/>
      <c r="AH354" s="15"/>
      <c r="AI354" s="126" t="str">
        <f>IF(BS_CONTROLE[[#This Row],[Atividade]]=0, "-", BS_CONTROLE[[#This Row],[Atividade]])</f>
        <v>PDM - SUBSTITUIÇÃO - DORMENTE</v>
      </c>
      <c r="AJ354" s="9" t="str">
        <f>IF(BS_CONTROLE[[#This Row],[Atividade]]=0, "-", BS_CONTROLE[[#This Row],[Atividade]])</f>
        <v>PDM - SUBSTITUIÇÃO - DORMENTE</v>
      </c>
      <c r="AK354" s="31" t="str">
        <f>BS_CONTROLE[[#This Row],[Local - Partida]]</f>
        <v>-</v>
      </c>
      <c r="AL354" s="31" t="str">
        <f>BS_CONTROLE[[#This Row],[Local - Encerramento]]</f>
        <v>-</v>
      </c>
      <c r="AM354" s="105" t="str">
        <f>IF(BS_CONTROLE[[#This Row],[Entre - Estações]]=0, "-", BS_CONTROLE[[#This Row],[Entre - Estações]])</f>
        <v>ZDY-ZFY</v>
      </c>
      <c r="AN354" s="105" t="str">
        <f>IF(BS_CONTROLE[[#This Row],[SB]]=0, "-", BS_CONTROLE[[#This Row],[SB]])</f>
        <v>189ZFY</v>
      </c>
      <c r="AO354" s="105">
        <f>IF(BS_CONTROLE[[#This Row],[SUB]]=0, "-", BS_CONTROLE[[#This Row],[SUB]])</f>
        <v>56</v>
      </c>
      <c r="AP354" s="105">
        <f>BS_CONTROLE[[#This Row],[KM - Inicio]]</f>
        <v>190.3</v>
      </c>
      <c r="AQ354" s="105">
        <f>BS_CONTROLE[[#This Row],[KM - Inicio]]</f>
        <v>190.3</v>
      </c>
      <c r="AR354" s="108">
        <v>0.29166666666666669</v>
      </c>
      <c r="AS354" s="108">
        <v>0</v>
      </c>
      <c r="AT354" s="108">
        <v>8.3333333333333329E-2</v>
      </c>
      <c r="AU354" s="136"/>
      <c r="AV354" s="136"/>
      <c r="AW354" s="14"/>
      <c r="AX354" s="14"/>
      <c r="AY354" s="162">
        <f t="shared" si="36"/>
        <v>8.3333333333333329E-2</v>
      </c>
      <c r="AZ354" s="153"/>
      <c r="BA354" s="109">
        <v>60</v>
      </c>
      <c r="BB354" s="10" t="str">
        <f>IFERROR(_xlfn.XLOOKUP(AI354, BS_ATIVIDADE[ATIVIDADE],BS_ATIVIDADE[UNIDADE] ), "*")</f>
        <v>Nº DE DORMENTES</v>
      </c>
      <c r="BC354" s="13" t="str" cm="1">
        <f t="array" ref="BC3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4" s="13" t="str" cm="1">
        <f t="array" ref="BD3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54" s="11" t="str" cm="1">
        <f t="array" ref="BE3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54" s="150"/>
      <c r="BG354" s="16"/>
      <c r="BH354" s="17">
        <v>2</v>
      </c>
      <c r="BI354" s="17"/>
      <c r="BJ354" s="17" t="s">
        <v>1217</v>
      </c>
      <c r="BK354" s="17" t="s">
        <v>1217</v>
      </c>
      <c r="BL354" s="16"/>
      <c r="BM354" s="130" t="s">
        <v>445</v>
      </c>
      <c r="BN354" s="130" t="s">
        <v>445</v>
      </c>
      <c r="BO354" s="130" t="s">
        <v>445</v>
      </c>
      <c r="BP354" s="18"/>
      <c r="BQ354" s="12" t="str">
        <f t="shared" si="38"/>
        <v>Aderente</v>
      </c>
      <c r="BR354" s="19">
        <f t="shared" si="39"/>
        <v>1</v>
      </c>
      <c r="BS354" s="19">
        <f t="shared" si="40"/>
        <v>1.2</v>
      </c>
      <c r="BT354" s="188" t="str">
        <f t="shared" si="41"/>
        <v>OKOK</v>
      </c>
    </row>
    <row r="355" spans="1:72" hidden="1">
      <c r="A355" s="47" t="str">
        <f t="shared" si="37"/>
        <v>JACIANO (TF-674)</v>
      </c>
      <c r="B355" s="102"/>
      <c r="C355" s="135" t="str">
        <f>IF(BS_CONTROLE[[#This Row],[DATA]]="","",WEEKNUM(BS_CONTROLE[[#This Row],[DATA]]))</f>
        <v/>
      </c>
      <c r="D355" s="182" t="s">
        <v>1183</v>
      </c>
      <c r="E355" s="157"/>
      <c r="F355" s="126" t="s">
        <v>721</v>
      </c>
      <c r="G355" s="142" t="str">
        <f>IF(D355="","*",VLOOKUP(F355,BS_ATIVIDADE[],3,FALSE))</f>
        <v>DORMENTE - SUBSTITUIÇÂO</v>
      </c>
      <c r="H355" s="106" t="s">
        <v>679</v>
      </c>
      <c r="I355" s="106" t="s">
        <v>679</v>
      </c>
      <c r="J355" s="105">
        <v>56</v>
      </c>
      <c r="K355" s="105">
        <v>191</v>
      </c>
      <c r="L355" s="105">
        <v>190.5</v>
      </c>
      <c r="M355" s="127" t="str" cm="1">
        <f t="array" ref="M3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55" s="127" t="str" cm="1">
        <f t="array" ref="N3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55" s="106">
        <v>0.375</v>
      </c>
      <c r="P355" s="106">
        <v>8.3333333333333329E-2</v>
      </c>
      <c r="Q355" s="105">
        <v>50</v>
      </c>
      <c r="R355" s="10" t="str">
        <f>IFERROR(_xlfn.XLOOKUP(F355, BS_ATIVIDADE[ATIVIDADE],BS_ATIVIDADE[UNIDADE] ), "*")</f>
        <v>Nº DE DORMENTES</v>
      </c>
      <c r="S355" s="128" t="str" cm="1">
        <f t="array" ref="S3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5" s="128" t="str" cm="1">
        <f t="array" ref="T3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55" s="11" t="str" cm="1">
        <f t="array" ref="U3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55" s="105" t="s">
        <v>773</v>
      </c>
      <c r="W355" s="151" t="s">
        <v>1024</v>
      </c>
      <c r="X355" s="104" t="s">
        <v>421</v>
      </c>
      <c r="Y355" s="129" t="s">
        <v>424</v>
      </c>
      <c r="Z355" s="104"/>
      <c r="AA355" s="105"/>
      <c r="AB355" s="103"/>
      <c r="AC355" s="152"/>
      <c r="AD355" s="107"/>
      <c r="AE355" s="105"/>
      <c r="AF355" s="105"/>
      <c r="AG355" s="105"/>
      <c r="AH355" s="15"/>
      <c r="AI355" s="126" t="str">
        <f>IF(BS_CONTROLE[[#This Row],[Atividade]]=0, "-", BS_CONTROLE[[#This Row],[Atividade]])</f>
        <v>PDM - SUBSTITUIÇÃO - DORMENTE</v>
      </c>
      <c r="AJ355" s="9" t="str">
        <f>IF(BS_CONTROLE[[#This Row],[Atividade]]=0, "-", BS_CONTROLE[[#This Row],[Atividade]])</f>
        <v>PDM - SUBSTITUIÇÃO - DORMENTE</v>
      </c>
      <c r="AK355" s="31" t="str">
        <f>BS_CONTROLE[[#This Row],[Local - Partida]]</f>
        <v>-</v>
      </c>
      <c r="AL355" s="31" t="str">
        <f>BS_CONTROLE[[#This Row],[Local - Encerramento]]</f>
        <v>-</v>
      </c>
      <c r="AM355" s="105" t="str">
        <f>IF(BS_CONTROLE[[#This Row],[Entre - Estações]]=0, "-", BS_CONTROLE[[#This Row],[Entre - Estações]])</f>
        <v>ZDY-ZFY</v>
      </c>
      <c r="AN355" s="105" t="str">
        <f>IF(BS_CONTROLE[[#This Row],[SB]]=0, "-", BS_CONTROLE[[#This Row],[SB]])</f>
        <v>189ZFY</v>
      </c>
      <c r="AO355" s="105">
        <f>IF(BS_CONTROLE[[#This Row],[SUB]]=0, "-", BS_CONTROLE[[#This Row],[SUB]])</f>
        <v>56</v>
      </c>
      <c r="AP355" s="105">
        <f>BS_CONTROLE[[#This Row],[KM - Inicio]]</f>
        <v>191</v>
      </c>
      <c r="AQ355" s="105">
        <f>BS_CONTROLE[[#This Row],[KM - Inicio]]</f>
        <v>191</v>
      </c>
      <c r="AR355" s="108"/>
      <c r="AS355" s="108"/>
      <c r="AT355" s="108"/>
      <c r="AU355" s="136"/>
      <c r="AV355" s="136"/>
      <c r="AW355" s="14"/>
      <c r="AX355" s="14"/>
      <c r="AY355" s="162">
        <f t="shared" si="36"/>
        <v>0</v>
      </c>
      <c r="AZ355" s="153"/>
      <c r="BA355" s="109"/>
      <c r="BB355" s="10" t="str">
        <f>IFERROR(_xlfn.XLOOKUP(AI355, BS_ATIVIDADE[ATIVIDADE],BS_ATIVIDADE[UNIDADE] ), "*")</f>
        <v>Nº DE DORMENTES</v>
      </c>
      <c r="BC355" s="13" t="str" cm="1">
        <f t="array" ref="BC3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5" s="13" t="str" cm="1">
        <f t="array" ref="BD3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55" s="11" t="str" cm="1">
        <f t="array" ref="BE3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55" s="150"/>
      <c r="BG355" s="16"/>
      <c r="BH355" s="17">
        <v>2</v>
      </c>
      <c r="BI355" s="17"/>
      <c r="BJ355" s="17" t="s">
        <v>1217</v>
      </c>
      <c r="BK355" s="17" t="s">
        <v>1217</v>
      </c>
      <c r="BL355" s="16"/>
      <c r="BM355" s="130"/>
      <c r="BN355" s="130"/>
      <c r="BO355" s="130"/>
      <c r="BP355" s="18"/>
      <c r="BQ355" s="12" t="str">
        <f t="shared" si="38"/>
        <v>Aderente</v>
      </c>
      <c r="BR355" s="19" t="str">
        <f t="shared" si="39"/>
        <v>*</v>
      </c>
      <c r="BS355" s="19" t="str">
        <f t="shared" si="40"/>
        <v>*</v>
      </c>
      <c r="BT355" s="188" t="str">
        <f t="shared" si="41"/>
        <v/>
      </c>
    </row>
    <row r="356" spans="1:72" hidden="1">
      <c r="A356" s="47" t="str">
        <f t="shared" si="37"/>
        <v/>
      </c>
      <c r="B356" s="102"/>
      <c r="C356" s="135" t="str">
        <f>IF(BS_CONTROLE[[#This Row],[DATA]]="","",WEEKNUM(BS_CONTROLE[[#This Row],[DATA]]))</f>
        <v/>
      </c>
      <c r="D356" s="104"/>
      <c r="E356" s="157">
        <v>350</v>
      </c>
      <c r="F356" s="126"/>
      <c r="G356" s="142" t="str">
        <f>IF(D356="","*",VLOOKUP(F356,BS_ATIVIDADE[],3,FALSE))</f>
        <v>*</v>
      </c>
      <c r="H356" s="106"/>
      <c r="I356" s="106"/>
      <c r="J356" s="105"/>
      <c r="K356" s="105"/>
      <c r="L356" s="105"/>
      <c r="M356" s="127" t="str" cm="1">
        <f t="array" ref="M3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6" s="127" t="str" cm="1">
        <f t="array" ref="N3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6" s="106"/>
      <c r="P356" s="106"/>
      <c r="Q356" s="105"/>
      <c r="R356" s="10" t="str">
        <f>IFERROR(_xlfn.XLOOKUP(F356, BS_ATIVIDADE[ATIVIDADE],BS_ATIVIDADE[UNIDADE] ), "*")</f>
        <v>*</v>
      </c>
      <c r="S356" s="128" t="str" cm="1">
        <f t="array" ref="S3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6" s="128" t="str" cm="1">
        <f t="array" ref="T3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6" s="11" t="str" cm="1">
        <f t="array" ref="U3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56" s="105"/>
      <c r="W356" s="151"/>
      <c r="X356" s="104"/>
      <c r="Y356" s="129"/>
      <c r="Z356" s="104"/>
      <c r="AA356" s="105"/>
      <c r="AB356" s="103"/>
      <c r="AC356" s="152"/>
      <c r="AD356" s="107"/>
      <c r="AE356" s="105"/>
      <c r="AF356" s="105"/>
      <c r="AG356" s="105"/>
      <c r="AH356" s="15"/>
      <c r="AI356" s="126" t="str">
        <f>IF(BS_CONTROLE[[#This Row],[Atividade]]=0, "-", BS_CONTROLE[[#This Row],[Atividade]])</f>
        <v>-</v>
      </c>
      <c r="AJ356" s="9" t="str">
        <f>IF(BS_CONTROLE[[#This Row],[Atividade]]=0, "-", BS_CONTROLE[[#This Row],[Atividade]])</f>
        <v>-</v>
      </c>
      <c r="AK356" s="31">
        <f>BS_CONTROLE[[#This Row],[Local - Partida]]</f>
        <v>0</v>
      </c>
      <c r="AL356" s="31">
        <f>BS_CONTROLE[[#This Row],[Local - Encerramento]]</f>
        <v>0</v>
      </c>
      <c r="AM356" s="105" t="str">
        <f>IF(BS_CONTROLE[[#This Row],[Entre - Estações]]=0, "-", BS_CONTROLE[[#This Row],[Entre - Estações]])</f>
        <v>-</v>
      </c>
      <c r="AN356" s="105" t="str">
        <f>IF(BS_CONTROLE[[#This Row],[SB]]=0, "-", BS_CONTROLE[[#This Row],[SB]])</f>
        <v>-</v>
      </c>
      <c r="AO356" s="105" t="str">
        <f>IF(BS_CONTROLE[[#This Row],[SUB]]=0, "-", BS_CONTROLE[[#This Row],[SUB]])</f>
        <v>-</v>
      </c>
      <c r="AP356" s="105">
        <f>BS_CONTROLE[[#This Row],[KM - Inicio]]</f>
        <v>0</v>
      </c>
      <c r="AQ356" s="105">
        <f>BS_CONTROLE[[#This Row],[KM - Inicio]]</f>
        <v>0</v>
      </c>
      <c r="AR356" s="108"/>
      <c r="AS356" s="108"/>
      <c r="AT356" s="108"/>
      <c r="AU356" s="136"/>
      <c r="AV356" s="136"/>
      <c r="AW356" s="14"/>
      <c r="AX356" s="14"/>
      <c r="AY356" s="162" t="str">
        <f t="shared" si="36"/>
        <v>*</v>
      </c>
      <c r="AZ356" s="153"/>
      <c r="BA356" s="109"/>
      <c r="BB356" s="10" t="str">
        <f>IFERROR(_xlfn.XLOOKUP(AI356, BS_ATIVIDADE[ATIVIDADE],BS_ATIVIDADE[UNIDADE] ), "*")</f>
        <v>*</v>
      </c>
      <c r="BC356" s="13" t="str" cm="1">
        <f t="array" ref="BC3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56" s="13" t="str" cm="1">
        <f t="array" ref="BD3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56" s="11" t="str" cm="1">
        <f t="array" ref="BE3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56" s="150"/>
      <c r="BG356" s="16"/>
      <c r="BH356" s="17"/>
      <c r="BI356" s="17"/>
      <c r="BJ356" s="17"/>
      <c r="BK356" s="18"/>
      <c r="BL356" s="16"/>
      <c r="BM356" s="130"/>
      <c r="BN356" s="130"/>
      <c r="BO356" s="130"/>
      <c r="BP356" s="18"/>
      <c r="BQ356" s="12" t="str">
        <f t="shared" si="38"/>
        <v>Aderente</v>
      </c>
      <c r="BR356" s="19" t="str">
        <f t="shared" si="39"/>
        <v>*</v>
      </c>
      <c r="BS356" s="19" t="str">
        <f t="shared" si="40"/>
        <v>*</v>
      </c>
      <c r="BT356" s="188" t="str">
        <f t="shared" si="41"/>
        <v/>
      </c>
    </row>
    <row r="357" spans="1:72" hidden="1">
      <c r="A357" s="47" t="str">
        <f t="shared" si="37"/>
        <v>E1746067</v>
      </c>
      <c r="B357" s="102">
        <v>46067</v>
      </c>
      <c r="C357" s="135">
        <f>IF(BS_CONTROLE[[#This Row],[DATA]]="","",WEEKNUM(BS_CONTROLE[[#This Row],[DATA]]))</f>
        <v>7</v>
      </c>
      <c r="D357" s="104" t="s">
        <v>692</v>
      </c>
      <c r="E357" s="157">
        <v>4</v>
      </c>
      <c r="F357" s="126" t="s">
        <v>693</v>
      </c>
      <c r="G357" s="142" t="str">
        <f>IF(D357="","*",VLOOKUP(F357,BS_ATIVIDADE[],3,FALSE))</f>
        <v>CAMINHÂO - SOLDA</v>
      </c>
      <c r="H357" s="106" t="s">
        <v>201</v>
      </c>
      <c r="I357" s="106" t="s">
        <v>201</v>
      </c>
      <c r="J357" s="105">
        <v>55</v>
      </c>
      <c r="K357" s="105">
        <v>100.95099999999999</v>
      </c>
      <c r="L357" s="105">
        <v>101.16500000000001</v>
      </c>
      <c r="M357" s="127" t="str" cm="1">
        <f t="array" ref="M3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57" s="127" t="str" cm="1">
        <f t="array" ref="N3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57" s="106">
        <v>0.39583333333333331</v>
      </c>
      <c r="P357" s="106">
        <v>0.125</v>
      </c>
      <c r="Q357" s="105">
        <v>2</v>
      </c>
      <c r="R357" s="10" t="str">
        <f>IFERROR(_xlfn.XLOOKUP(F357, BS_ATIVIDADE[ATIVIDADE],BS_ATIVIDADE[UNIDADE] ), "*")</f>
        <v>Nº DE SOLDA</v>
      </c>
      <c r="S357" s="128" t="str" cm="1">
        <f t="array" ref="S3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7" s="128" t="str" cm="1">
        <f t="array" ref="T3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57" s="11" t="str" cm="1">
        <f t="array" ref="U3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57" s="105" t="s">
        <v>742</v>
      </c>
      <c r="W357" s="151" t="s">
        <v>743</v>
      </c>
      <c r="X357" s="104" t="s">
        <v>421</v>
      </c>
      <c r="Y357" s="129" t="s">
        <v>424</v>
      </c>
      <c r="Z357" s="104"/>
      <c r="AA357" s="105">
        <v>1</v>
      </c>
      <c r="AB357" s="103" t="s">
        <v>412</v>
      </c>
      <c r="AC357" s="152"/>
      <c r="AD357" s="107">
        <v>0.35416666666666669</v>
      </c>
      <c r="AE357" s="105">
        <v>6251</v>
      </c>
      <c r="AF357" s="105" t="s">
        <v>679</v>
      </c>
      <c r="AG357" s="105" t="s">
        <v>679</v>
      </c>
      <c r="AH357" s="15"/>
      <c r="AI357" s="126" t="str">
        <f>IF(BS_CONTROLE[[#This Row],[Atividade]]=0, "-", BS_CONTROLE[[#This Row],[Atividade]])</f>
        <v>CAMINHÃO DE SOLDA</v>
      </c>
      <c r="AJ357" s="9" t="str">
        <f>IF(BS_CONTROLE[[#This Row],[Atividade]]=0, "-", BS_CONTROLE[[#This Row],[Atividade]])</f>
        <v>CAMINHÃO DE SOLDA</v>
      </c>
      <c r="AK357" s="31" t="str">
        <f>BS_CONTROLE[[#This Row],[Local - Partida]]</f>
        <v>102ZKW2</v>
      </c>
      <c r="AL357" s="31" t="str">
        <f>BS_CONTROLE[[#This Row],[Local - Encerramento]]</f>
        <v>102ZKW2</v>
      </c>
      <c r="AM357" s="105" t="str">
        <f>IF(BS_CONTROLE[[#This Row],[Entre - Estações]]=0, "-", BS_CONTROLE[[#This Row],[Entre - Estações]])</f>
        <v>ZKW-ZLU</v>
      </c>
      <c r="AN357" s="105" t="str">
        <f>IF(BS_CONTROLE[[#This Row],[SB]]=0, "-", BS_CONTROLE[[#This Row],[SB]])</f>
        <v>102ZKW2</v>
      </c>
      <c r="AO357" s="105">
        <f>IF(BS_CONTROLE[[#This Row],[SUB]]=0, "-", BS_CONTROLE[[#This Row],[SUB]])</f>
        <v>55</v>
      </c>
      <c r="AP357" s="105">
        <f>BS_CONTROLE[[#This Row],[KM - Inicio]]</f>
        <v>100.95099999999999</v>
      </c>
      <c r="AQ357" s="105">
        <f>BS_CONTROLE[[#This Row],[KM - Inicio]]</f>
        <v>100.95099999999999</v>
      </c>
      <c r="AR357" s="108">
        <v>0.34097222222222223</v>
      </c>
      <c r="AS357" s="108">
        <v>0</v>
      </c>
      <c r="AT357" s="108">
        <v>0</v>
      </c>
      <c r="AU357" s="136"/>
      <c r="AV357" s="136"/>
      <c r="AW357" s="14"/>
      <c r="AX357" s="14"/>
      <c r="AY357" s="162">
        <f t="shared" si="36"/>
        <v>0</v>
      </c>
      <c r="AZ357" s="153"/>
      <c r="BA357" s="109">
        <v>0</v>
      </c>
      <c r="BB357" s="10" t="str">
        <f>IFERROR(_xlfn.XLOOKUP(AI357, BS_ATIVIDADE[ATIVIDADE],BS_ATIVIDADE[UNIDADE] ), "*")</f>
        <v>Nº DE SOLDA</v>
      </c>
      <c r="BC357" s="13" t="str" cm="1">
        <f t="array" ref="BC3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7" s="13" t="str" cm="1">
        <f t="array" ref="BD3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57" s="11" t="str" cm="1">
        <f t="array" ref="BE3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57" s="150"/>
      <c r="BG357" s="16"/>
      <c r="BH357" s="17">
        <v>0</v>
      </c>
      <c r="BI357" s="17"/>
      <c r="BJ357" s="17" t="s">
        <v>1220</v>
      </c>
      <c r="BK357" s="17" t="s">
        <v>1220</v>
      </c>
      <c r="BL357" s="16"/>
      <c r="BM357" s="130" t="s">
        <v>440</v>
      </c>
      <c r="BN357" s="130" t="s">
        <v>469</v>
      </c>
      <c r="BO357" s="130" t="s">
        <v>530</v>
      </c>
      <c r="BP357" s="18"/>
      <c r="BQ357" s="12" t="str">
        <f t="shared" si="38"/>
        <v>Produção e Intervalo</v>
      </c>
      <c r="BR357" s="19">
        <f t="shared" si="39"/>
        <v>0</v>
      </c>
      <c r="BS357" s="19">
        <f t="shared" si="40"/>
        <v>0</v>
      </c>
      <c r="BT357" s="188" t="str">
        <f t="shared" si="41"/>
        <v>CCOCirculaçãoIntervaloOportunidade</v>
      </c>
    </row>
    <row r="358" spans="1:72" hidden="1">
      <c r="A358" s="47" t="str">
        <f t="shared" si="37"/>
        <v>W6046067</v>
      </c>
      <c r="B358" s="102">
        <v>46067</v>
      </c>
      <c r="C358" s="135">
        <f>IF(BS_CONTROLE[[#This Row],[DATA]]="","",WEEKNUM(BS_CONTROLE[[#This Row],[DATA]]))</f>
        <v>7</v>
      </c>
      <c r="D358" s="104" t="s">
        <v>760</v>
      </c>
      <c r="E358" s="157">
        <v>352</v>
      </c>
      <c r="F358" s="126" t="s">
        <v>1221</v>
      </c>
      <c r="G358" s="142" t="str">
        <f>IF(D358="","*",VLOOKUP(F358,BS_ATIVIDADE[],3,FALSE))</f>
        <v>OUTROS</v>
      </c>
      <c r="H358" s="106" t="s">
        <v>201</v>
      </c>
      <c r="I358" s="106" t="s">
        <v>201</v>
      </c>
      <c r="J358" s="105">
        <v>55</v>
      </c>
      <c r="K358" s="105">
        <v>103.6</v>
      </c>
      <c r="L358" s="105">
        <v>113.3</v>
      </c>
      <c r="M358" s="127" t="str" cm="1">
        <f t="array" ref="M3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58" s="127" cm="1">
        <f t="array" ref="N3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358" s="106">
        <v>0.39583333333333331</v>
      </c>
      <c r="P358" s="106">
        <v>4.1666666666666664E-2</v>
      </c>
      <c r="Q358" s="105">
        <v>1</v>
      </c>
      <c r="R358" s="10" t="str">
        <f>IFERROR(_xlfn.XLOOKUP(F358, BS_ATIVIDADE[ATIVIDADE],BS_ATIVIDADE[UNIDADE] ), "*")</f>
        <v>BINÁRIO</v>
      </c>
      <c r="S358" s="128" t="str" cm="1">
        <f t="array" ref="S3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8" s="128" t="str" cm="1">
        <f t="array" ref="T3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58" s="11" t="str" cm="1">
        <f t="array" ref="U3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58" s="105" t="s">
        <v>908</v>
      </c>
      <c r="W358" s="151" t="s">
        <v>1222</v>
      </c>
      <c r="X358" s="104" t="s">
        <v>421</v>
      </c>
      <c r="Y358" s="129" t="s">
        <v>424</v>
      </c>
      <c r="Z358" s="104"/>
      <c r="AA358" s="105">
        <v>1</v>
      </c>
      <c r="AB358" s="103" t="s">
        <v>412</v>
      </c>
      <c r="AC358" s="152"/>
      <c r="AD358" s="107">
        <v>0.35416666666666669</v>
      </c>
      <c r="AE358" s="105">
        <v>7694</v>
      </c>
      <c r="AF358" s="105" t="s">
        <v>679</v>
      </c>
      <c r="AG358" s="105" t="s">
        <v>679</v>
      </c>
      <c r="AH358" s="15"/>
      <c r="AI358" s="126" t="str">
        <f>IF(BS_CONTROLE[[#This Row],[Atividade]]=0, "-", BS_CONTROLE[[#This Row],[Atividade]])</f>
        <v>DESCARGA DE MATERIAL</v>
      </c>
      <c r="AJ358" s="9" t="str">
        <f>IF(BS_CONTROLE[[#This Row],[Atividade]]=0, "-", BS_CONTROLE[[#This Row],[Atividade]])</f>
        <v>DESCARGA DE MATERIAL</v>
      </c>
      <c r="AK358" s="31" t="str">
        <f>BS_CONTROLE[[#This Row],[Local - Partida]]</f>
        <v>102ZKW2</v>
      </c>
      <c r="AL358" s="31" t="str">
        <f>BS_CONTROLE[[#This Row],[Local - Encerramento]]</f>
        <v>102ZKW2</v>
      </c>
      <c r="AM358" s="105" t="str">
        <f>IF(BS_CONTROLE[[#This Row],[Entre - Estações]]=0, "-", BS_CONTROLE[[#This Row],[Entre - Estações]])</f>
        <v>ZKW-ZLU</v>
      </c>
      <c r="AN358" s="105">
        <f>IF(BS_CONTROLE[[#This Row],[SB]]=0, "-", BS_CONTROLE[[#This Row],[SB]])</f>
        <v>1051032</v>
      </c>
      <c r="AO358" s="105">
        <f>IF(BS_CONTROLE[[#This Row],[SUB]]=0, "-", BS_CONTROLE[[#This Row],[SUB]])</f>
        <v>55</v>
      </c>
      <c r="AP358" s="105">
        <f>BS_CONTROLE[[#This Row],[KM - Inicio]]</f>
        <v>103.6</v>
      </c>
      <c r="AQ358" s="105">
        <f>BS_CONTROLE[[#This Row],[KM - Inicio]]</f>
        <v>103.6</v>
      </c>
      <c r="AR358" s="108">
        <v>0.37638888888888888</v>
      </c>
      <c r="AS358" s="108">
        <v>0.51388888888888884</v>
      </c>
      <c r="AT358" s="108">
        <v>0.55555555555555558</v>
      </c>
      <c r="AU358" s="136"/>
      <c r="AV358" s="136"/>
      <c r="AW358" s="14"/>
      <c r="AX358" s="14"/>
      <c r="AY358" s="162">
        <f t="shared" si="36"/>
        <v>4.1666666666666741E-2</v>
      </c>
      <c r="AZ358" s="153"/>
      <c r="BA358" s="109">
        <v>1</v>
      </c>
      <c r="BB358" s="10" t="str">
        <f>IFERROR(_xlfn.XLOOKUP(AI358, BS_ATIVIDADE[ATIVIDADE],BS_ATIVIDADE[UNIDADE] ), "*")</f>
        <v>BINÁRIO</v>
      </c>
      <c r="BC358" s="13" t="str" cm="1">
        <f t="array" ref="BC3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8" s="13" t="str" cm="1">
        <f t="array" ref="BD3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58" s="11" t="str" cm="1">
        <f t="array" ref="BE3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58" s="150"/>
      <c r="BG358" s="16"/>
      <c r="BH358" s="17">
        <v>2</v>
      </c>
      <c r="BI358" s="17"/>
      <c r="BJ358" s="17" t="s">
        <v>1223</v>
      </c>
      <c r="BK358" s="17" t="s">
        <v>1223</v>
      </c>
      <c r="BL358" s="16"/>
      <c r="BM358" s="130" t="s">
        <v>445</v>
      </c>
      <c r="BN358" s="130" t="s">
        <v>445</v>
      </c>
      <c r="BO358" s="130" t="s">
        <v>445</v>
      </c>
      <c r="BP358" s="18"/>
      <c r="BQ358" s="12" t="str">
        <f t="shared" si="38"/>
        <v>Aderente</v>
      </c>
      <c r="BR358" s="19">
        <f t="shared" si="39"/>
        <v>1.0000000000000018</v>
      </c>
      <c r="BS358" s="19">
        <f t="shared" si="40"/>
        <v>1</v>
      </c>
      <c r="BT358" s="188" t="str">
        <f t="shared" si="41"/>
        <v>OKOK</v>
      </c>
    </row>
    <row r="359" spans="1:72" hidden="1">
      <c r="A359" s="47" t="str">
        <f t="shared" si="37"/>
        <v>DIEGO (TP-681)46067</v>
      </c>
      <c r="B359" s="102">
        <v>46067</v>
      </c>
      <c r="C359" s="135">
        <f>IF(BS_CONTROLE[[#This Row],[DATA]]="","",WEEKNUM(BS_CONTROLE[[#This Row],[DATA]]))</f>
        <v>7</v>
      </c>
      <c r="D359" s="104" t="s">
        <v>1028</v>
      </c>
      <c r="E359" s="157">
        <v>316</v>
      </c>
      <c r="F359" s="126" t="s">
        <v>870</v>
      </c>
      <c r="G359" s="142" t="str">
        <f>IF(D359="","*",VLOOKUP(F359,BS_ATIVIDADE[],3,FALSE))</f>
        <v>TRILHO - SUBSTITUIÇÂO</v>
      </c>
      <c r="H359" s="106" t="s">
        <v>679</v>
      </c>
      <c r="I359" s="106" t="s">
        <v>679</v>
      </c>
      <c r="J359" s="105">
        <v>55</v>
      </c>
      <c r="K359" s="105">
        <v>104.83</v>
      </c>
      <c r="L359" s="105" t="s">
        <v>679</v>
      </c>
      <c r="M359" s="127" t="str" cm="1">
        <f t="array" ref="M3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59" s="127" cm="1">
        <f t="array" ref="N3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359" s="106">
        <v>0.45833333333333331</v>
      </c>
      <c r="P359" s="106">
        <v>8.3333333333333329E-2</v>
      </c>
      <c r="Q359" s="105">
        <v>312</v>
      </c>
      <c r="R359" s="10" t="str">
        <f>IFERROR(_xlfn.XLOOKUP(F359, BS_ATIVIDADE[ATIVIDADE],BS_ATIVIDADE[UNIDADE] ), "*")</f>
        <v>M</v>
      </c>
      <c r="S359" s="128" t="str" cm="1">
        <f t="array" ref="S3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59" s="128" t="str" cm="1">
        <f t="array" ref="T3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59" s="11" t="str" cm="1">
        <f t="array" ref="U3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59" s="105" t="s">
        <v>908</v>
      </c>
      <c r="W359" s="151" t="s">
        <v>1029</v>
      </c>
      <c r="X359" s="104" t="s">
        <v>421</v>
      </c>
      <c r="Y359" s="129" t="s">
        <v>424</v>
      </c>
      <c r="Z359" s="104"/>
      <c r="AA359" s="105" t="s">
        <v>679</v>
      </c>
      <c r="AB359" s="103"/>
      <c r="AC359" s="152"/>
      <c r="AD359" s="107"/>
      <c r="AE359" s="105"/>
      <c r="AF359" s="105"/>
      <c r="AG359" s="105"/>
      <c r="AH359" s="15"/>
      <c r="AI359" s="126" t="str">
        <f>IF(BS_CONTROLE[[#This Row],[Atividade]]=0, "-", BS_CONTROLE[[#This Row],[Atividade]])</f>
        <v>PDM - SUBSTITUIÇÃO - TRILHO</v>
      </c>
      <c r="AJ359" s="9" t="str">
        <f>IF(BS_CONTROLE[[#This Row],[Atividade]]=0, "-", BS_CONTROLE[[#This Row],[Atividade]])</f>
        <v>PDM - SUBSTITUIÇÃO - TRILHO</v>
      </c>
      <c r="AK359" s="31" t="str">
        <f>BS_CONTROLE[[#This Row],[Local - Partida]]</f>
        <v>-</v>
      </c>
      <c r="AL359" s="31" t="str">
        <f>BS_CONTROLE[[#This Row],[Local - Encerramento]]</f>
        <v>-</v>
      </c>
      <c r="AM359" s="105" t="str">
        <f>IF(BS_CONTROLE[[#This Row],[Entre - Estações]]=0, "-", BS_CONTROLE[[#This Row],[Entre - Estações]])</f>
        <v>ZKW-ZLU</v>
      </c>
      <c r="AN359" s="105">
        <f>IF(BS_CONTROLE[[#This Row],[SB]]=0, "-", BS_CONTROLE[[#This Row],[SB]])</f>
        <v>1051032</v>
      </c>
      <c r="AO359" s="105">
        <f>IF(BS_CONTROLE[[#This Row],[SUB]]=0, "-", BS_CONTROLE[[#This Row],[SUB]])</f>
        <v>55</v>
      </c>
      <c r="AP359" s="105">
        <f>BS_CONTROLE[[#This Row],[KM - Inicio]]</f>
        <v>104.83</v>
      </c>
      <c r="AQ359" s="105">
        <f>BS_CONTROLE[[#This Row],[KM - Inicio]]</f>
        <v>104.83</v>
      </c>
      <c r="AR359" s="108">
        <v>0.5541666666666667</v>
      </c>
      <c r="AS359" s="108">
        <v>0.55625000000000002</v>
      </c>
      <c r="AT359" s="108">
        <v>0.68125000000000002</v>
      </c>
      <c r="AU359" s="136"/>
      <c r="AV359" s="136"/>
      <c r="AW359" s="14"/>
      <c r="AX359" s="14"/>
      <c r="AY359" s="162">
        <f t="shared" si="36"/>
        <v>0.125</v>
      </c>
      <c r="AZ359" s="153"/>
      <c r="BA359" s="109">
        <v>312</v>
      </c>
      <c r="BB359" s="10" t="str">
        <f>IFERROR(_xlfn.XLOOKUP(AI359, BS_ATIVIDADE[ATIVIDADE],BS_ATIVIDADE[UNIDADE] ), "*")</f>
        <v>M</v>
      </c>
      <c r="BC359" s="13" t="str" cm="1">
        <f t="array" ref="BC3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59" s="13" t="str" cm="1">
        <f t="array" ref="BD3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59" s="11" t="str" cm="1">
        <f t="array" ref="BE3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59" s="150"/>
      <c r="BG359" s="16"/>
      <c r="BH359" s="17">
        <v>2</v>
      </c>
      <c r="BI359" s="17"/>
      <c r="BJ359" s="17" t="s">
        <v>1224</v>
      </c>
      <c r="BK359" s="18" t="s">
        <v>1225</v>
      </c>
      <c r="BL359" s="16"/>
      <c r="BM359" s="130" t="s">
        <v>445</v>
      </c>
      <c r="BN359" s="130" t="s">
        <v>445</v>
      </c>
      <c r="BO359" s="130" t="s">
        <v>445</v>
      </c>
      <c r="BP359" s="18"/>
      <c r="BQ359" s="12" t="str">
        <f t="shared" si="38"/>
        <v>Aderente</v>
      </c>
      <c r="BR359" s="19">
        <f t="shared" si="39"/>
        <v>1.5</v>
      </c>
      <c r="BS359" s="19">
        <f t="shared" si="40"/>
        <v>1</v>
      </c>
      <c r="BT359" s="188" t="str">
        <f t="shared" si="41"/>
        <v>OKOK</v>
      </c>
    </row>
    <row r="360" spans="1:72" hidden="1">
      <c r="A360" s="47" t="str">
        <f t="shared" si="37"/>
        <v>V8946067</v>
      </c>
      <c r="B360" s="102">
        <v>46067</v>
      </c>
      <c r="C360" s="135">
        <f>IF(BS_CONTROLE[[#This Row],[DATA]]="","",WEEKNUM(BS_CONTROLE[[#This Row],[DATA]]))</f>
        <v>7</v>
      </c>
      <c r="D360" s="104" t="s">
        <v>746</v>
      </c>
      <c r="E360" s="157"/>
      <c r="F360" s="126" t="s">
        <v>687</v>
      </c>
      <c r="G360" s="142" t="str">
        <f>IF(D360="","*",VLOOKUP(F360,BS_ATIVIDADE[],3,FALSE))</f>
        <v>MECANIZAÇÃO - SOCADORA</v>
      </c>
      <c r="H360" s="106" t="s">
        <v>201</v>
      </c>
      <c r="I360" s="106" t="s">
        <v>201</v>
      </c>
      <c r="J360" s="105">
        <v>55</v>
      </c>
      <c r="K360" s="105">
        <v>146</v>
      </c>
      <c r="L360" s="105" t="s">
        <v>679</v>
      </c>
      <c r="M360" s="127" t="str" cm="1">
        <f t="array" ref="M3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</v>
      </c>
      <c r="N360" s="127" t="str" cm="1">
        <f t="array" ref="N3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ZEJ2</v>
      </c>
      <c r="O360" s="106">
        <v>0.375</v>
      </c>
      <c r="P360" s="106">
        <v>8.3333333333333329E-2</v>
      </c>
      <c r="Q360" s="105">
        <v>480</v>
      </c>
      <c r="R360" s="10" t="str">
        <f>IFERROR(_xlfn.XLOOKUP(F360, BS_ATIVIDADE[ATIVIDADE],BS_ATIVIDADE[UNIDADE] ), "*")</f>
        <v>M</v>
      </c>
      <c r="S360" s="128" t="str" cm="1">
        <f t="array" ref="S3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0" s="128" t="str" cm="1">
        <f t="array" ref="T3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60" s="11" t="str" cm="1">
        <f t="array" ref="U3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60" s="151" t="s">
        <v>709</v>
      </c>
      <c r="W360" s="151" t="s">
        <v>688</v>
      </c>
      <c r="X360" s="104" t="s">
        <v>421</v>
      </c>
      <c r="Y360" s="129" t="s">
        <v>424</v>
      </c>
      <c r="Z360" s="104"/>
      <c r="AA360" s="105">
        <v>1</v>
      </c>
      <c r="AB360" s="103" t="s">
        <v>412</v>
      </c>
      <c r="AC360" s="152"/>
      <c r="AD360" s="107">
        <v>0.35416666666666669</v>
      </c>
      <c r="AE360" s="105">
        <v>6239</v>
      </c>
      <c r="AF360" s="105" t="s">
        <v>679</v>
      </c>
      <c r="AG360" s="105"/>
      <c r="AH360" s="15"/>
      <c r="AI360" s="126" t="str">
        <f>IF(BS_CONTROLE[[#This Row],[Atividade]]=0, "-", BS_CONTROLE[[#This Row],[Atividade]])</f>
        <v>MECANIZAÇÃO - SOCADORA</v>
      </c>
      <c r="AJ360" s="9" t="str">
        <f>IF(BS_CONTROLE[[#This Row],[Atividade]]=0, "-", BS_CONTROLE[[#This Row],[Atividade]])</f>
        <v>MECANIZAÇÃO - SOCADORA</v>
      </c>
      <c r="AK360" s="31" t="str">
        <f>BS_CONTROLE[[#This Row],[Local - Partida]]</f>
        <v>102ZKW2</v>
      </c>
      <c r="AL360" s="31" t="str">
        <f>BS_CONTROLE[[#This Row],[Local - Encerramento]]</f>
        <v>102ZKW2</v>
      </c>
      <c r="AM360" s="105" t="str">
        <f>IF(BS_CONTROLE[[#This Row],[Entre - Estações]]=0, "-", BS_CONTROLE[[#This Row],[Entre - Estações]])</f>
        <v>ZEJ</v>
      </c>
      <c r="AN360" s="105" t="str">
        <f>IF(BS_CONTROLE[[#This Row],[SB]]=0, "-", BS_CONTROLE[[#This Row],[SB]])</f>
        <v>ZEJ2</v>
      </c>
      <c r="AO360" s="105">
        <f>IF(BS_CONTROLE[[#This Row],[SUB]]=0, "-", BS_CONTROLE[[#This Row],[SUB]])</f>
        <v>55</v>
      </c>
      <c r="AP360" s="105">
        <f>BS_CONTROLE[[#This Row],[KM - Inicio]]</f>
        <v>146</v>
      </c>
      <c r="AQ360" s="105">
        <f>BS_CONTROLE[[#This Row],[KM - Inicio]]</f>
        <v>146</v>
      </c>
      <c r="AR360" s="108">
        <v>0.37361111111111112</v>
      </c>
      <c r="AS360" s="108">
        <v>0.56180555555555556</v>
      </c>
      <c r="AT360" s="108">
        <v>0.625</v>
      </c>
      <c r="AU360" s="136">
        <v>0.8125</v>
      </c>
      <c r="AV360" s="136">
        <v>0.86805555555555558</v>
      </c>
      <c r="AW360" s="14"/>
      <c r="AX360" s="14"/>
      <c r="AY360" s="162">
        <f t="shared" si="36"/>
        <v>0.11875000000000002</v>
      </c>
      <c r="AZ360" s="153"/>
      <c r="BA360" s="109">
        <v>860</v>
      </c>
      <c r="BB360" s="10" t="str">
        <f>IFERROR(_xlfn.XLOOKUP(AI360, BS_ATIVIDADE[ATIVIDADE],BS_ATIVIDADE[UNIDADE] ), "*")</f>
        <v>M</v>
      </c>
      <c r="BC360" s="13" t="str" cm="1">
        <f t="array" ref="BC3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0" s="13" t="str" cm="1">
        <f t="array" ref="BD3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60" s="11" t="str" cm="1">
        <f t="array" ref="BE3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60" s="150"/>
      <c r="BG360" s="16"/>
      <c r="BH360" s="17">
        <v>2</v>
      </c>
      <c r="BI360" s="17"/>
      <c r="BJ360" s="17" t="s">
        <v>1226</v>
      </c>
      <c r="BK360" s="18" t="s">
        <v>1227</v>
      </c>
      <c r="BL360" s="16"/>
      <c r="BM360" s="130" t="s">
        <v>445</v>
      </c>
      <c r="BN360" s="130" t="s">
        <v>445</v>
      </c>
      <c r="BO360" s="130" t="s">
        <v>445</v>
      </c>
      <c r="BP360" s="18"/>
      <c r="BQ360" s="12" t="str">
        <f t="shared" si="38"/>
        <v>Aderente</v>
      </c>
      <c r="BR360" s="19">
        <f t="shared" si="39"/>
        <v>1.4250000000000003</v>
      </c>
      <c r="BS360" s="19">
        <f t="shared" si="40"/>
        <v>1.7916666666666667</v>
      </c>
      <c r="BT360" s="188" t="str">
        <f t="shared" si="41"/>
        <v>OKOK</v>
      </c>
    </row>
    <row r="361" spans="1:72" hidden="1">
      <c r="A361" s="47" t="str">
        <f t="shared" si="37"/>
        <v>CLEBISON (TP-728)46067</v>
      </c>
      <c r="B361" s="102">
        <v>46067</v>
      </c>
      <c r="C361" s="135">
        <f>IF(BS_CONTROLE[[#This Row],[DATA]]="","",WEEKNUM(BS_CONTROLE[[#This Row],[DATA]]))</f>
        <v>7</v>
      </c>
      <c r="D361" s="104" t="s">
        <v>813</v>
      </c>
      <c r="E361" s="157">
        <v>355</v>
      </c>
      <c r="F361" s="126" t="s">
        <v>696</v>
      </c>
      <c r="G361" s="142" t="str">
        <f>IF(D361="","*",VLOOKUP(F361,BS_ATIVIDADE[],3,FALSE))</f>
        <v>SOLDA</v>
      </c>
      <c r="H361" s="106" t="s">
        <v>679</v>
      </c>
      <c r="I361" s="106" t="s">
        <v>679</v>
      </c>
      <c r="J361" s="105">
        <v>55</v>
      </c>
      <c r="K361" s="105">
        <v>148.72999999999999</v>
      </c>
      <c r="L361" s="105">
        <v>149.04</v>
      </c>
      <c r="M361" s="127" t="str" cm="1">
        <f t="array" ref="M3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361" s="127" cm="1">
        <f t="array" ref="N3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1491482</v>
      </c>
      <c r="O361" s="106">
        <v>0.45833333333333331</v>
      </c>
      <c r="P361" s="106">
        <v>8.3333333333333329E-2</v>
      </c>
      <c r="Q361" s="105">
        <v>1</v>
      </c>
      <c r="R361" s="10" t="str">
        <f>IFERROR(_xlfn.XLOOKUP(F361, BS_ATIVIDADE[ATIVIDADE],BS_ATIVIDADE[UNIDADE] ), "*")</f>
        <v>Nº DE SOLDA</v>
      </c>
      <c r="S361" s="128" t="str" cm="1">
        <f t="array" ref="S3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1" s="128" t="str" cm="1">
        <f t="array" ref="T3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61" s="11" t="str" cm="1">
        <f t="array" ref="U3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61" s="105" t="s">
        <v>908</v>
      </c>
      <c r="W361" s="151" t="s">
        <v>700</v>
      </c>
      <c r="X361" s="104" t="s">
        <v>421</v>
      </c>
      <c r="Y361" s="129" t="s">
        <v>424</v>
      </c>
      <c r="Z361" s="104"/>
      <c r="AA361" s="105"/>
      <c r="AB361" s="103"/>
      <c r="AC361" s="152"/>
      <c r="AD361" s="107"/>
      <c r="AE361" s="105"/>
      <c r="AF361" s="105"/>
      <c r="AG361" s="105"/>
      <c r="AH361" s="15"/>
      <c r="AI361" s="126" t="str">
        <f>IF(BS_CONTROLE[[#This Row],[Atividade]]=0, "-", BS_CONTROLE[[#This Row],[Atividade]])</f>
        <v>PDM - SOLDA</v>
      </c>
      <c r="AJ361" s="9" t="str">
        <f>IF(BS_CONTROLE[[#This Row],[Atividade]]=0, "-", BS_CONTROLE[[#This Row],[Atividade]])</f>
        <v>PDM - SOLDA</v>
      </c>
      <c r="AK361" s="31" t="str">
        <f>BS_CONTROLE[[#This Row],[Local - Partida]]</f>
        <v>-</v>
      </c>
      <c r="AL361" s="31" t="str">
        <f>BS_CONTROLE[[#This Row],[Local - Encerramento]]</f>
        <v>-</v>
      </c>
      <c r="AM361" s="105" t="str">
        <f>IF(BS_CONTROLE[[#This Row],[Entre - Estações]]=0, "-", BS_CONTROLE[[#This Row],[Entre - Estações]])</f>
        <v>ZEJ-ZRB</v>
      </c>
      <c r="AN361" s="105">
        <f>IF(BS_CONTROLE[[#This Row],[SB]]=0, "-", BS_CONTROLE[[#This Row],[SB]])</f>
        <v>1491482</v>
      </c>
      <c r="AO361" s="105">
        <f>IF(BS_CONTROLE[[#This Row],[SUB]]=0, "-", BS_CONTROLE[[#This Row],[SUB]])</f>
        <v>55</v>
      </c>
      <c r="AP361" s="105">
        <f>BS_CONTROLE[[#This Row],[KM - Inicio]]</f>
        <v>148.72999999999999</v>
      </c>
      <c r="AQ361" s="105">
        <f>BS_CONTROLE[[#This Row],[KM - Inicio]]</f>
        <v>148.72999999999999</v>
      </c>
      <c r="AR361" s="108">
        <v>0</v>
      </c>
      <c r="AS361" s="108">
        <v>0</v>
      </c>
      <c r="AT361" s="108">
        <v>0</v>
      </c>
      <c r="AU361" s="136"/>
      <c r="AV361" s="136"/>
      <c r="AW361" s="14"/>
      <c r="AX361" s="14"/>
      <c r="AY361" s="162">
        <f t="shared" si="36"/>
        <v>0</v>
      </c>
      <c r="AZ361" s="153"/>
      <c r="BA361" s="109">
        <v>0</v>
      </c>
      <c r="BB361" s="10" t="str">
        <f>IFERROR(_xlfn.XLOOKUP(AI361, BS_ATIVIDADE[ATIVIDADE],BS_ATIVIDADE[UNIDADE] ), "*")</f>
        <v>Nº DE SOLDA</v>
      </c>
      <c r="BC361" s="13" t="str" cm="1">
        <f t="array" ref="BC3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1" s="13" t="str" cm="1">
        <f t="array" ref="BD3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61" s="11" t="str" cm="1">
        <f t="array" ref="BE3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61" s="150"/>
      <c r="BG361" s="16"/>
      <c r="BH361" s="17">
        <v>0</v>
      </c>
      <c r="BI361" s="17"/>
      <c r="BJ361" s="17" t="s">
        <v>1228</v>
      </c>
      <c r="BK361" s="17" t="s">
        <v>1228</v>
      </c>
      <c r="BL361" s="16"/>
      <c r="BM361" s="130" t="s">
        <v>447</v>
      </c>
      <c r="BN361" s="130" t="s">
        <v>471</v>
      </c>
      <c r="BO361" s="130" t="s">
        <v>471</v>
      </c>
      <c r="BP361" s="18"/>
      <c r="BQ361" s="12" t="str">
        <f t="shared" si="38"/>
        <v>Produção e Intervalo</v>
      </c>
      <c r="BR361" s="19">
        <f t="shared" si="39"/>
        <v>0</v>
      </c>
      <c r="BS361" s="19">
        <f t="shared" si="40"/>
        <v>0</v>
      </c>
      <c r="BT361" s="188" t="str">
        <f t="shared" si="41"/>
        <v>CondiçõesClimáticaChuva</v>
      </c>
    </row>
    <row r="362" spans="1:72" hidden="1">
      <c r="A362" s="47" t="str">
        <f t="shared" si="37"/>
        <v>ISMAEL(TP-726)46067</v>
      </c>
      <c r="B362" s="102">
        <v>46067</v>
      </c>
      <c r="C362" s="135">
        <f>IF(BS_CONTROLE[[#This Row],[DATA]]="","",WEEKNUM(BS_CONTROLE[[#This Row],[DATA]]))</f>
        <v>7</v>
      </c>
      <c r="D362" s="104" t="s">
        <v>755</v>
      </c>
      <c r="E362" s="157">
        <v>356</v>
      </c>
      <c r="F362" s="126" t="s">
        <v>696</v>
      </c>
      <c r="G362" s="142" t="str">
        <f>IF(D362="","*",VLOOKUP(F362,BS_ATIVIDADE[],3,FALSE))</f>
        <v>SOLDA</v>
      </c>
      <c r="H362" s="106"/>
      <c r="I362" s="106"/>
      <c r="J362" s="105">
        <v>55</v>
      </c>
      <c r="K362" s="105">
        <v>148.72999999999999</v>
      </c>
      <c r="L362" s="105">
        <v>149.04</v>
      </c>
      <c r="M362" s="127" t="str" cm="1">
        <f t="array" ref="M3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362" s="127" cm="1">
        <f t="array" ref="N3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1491482</v>
      </c>
      <c r="O362" s="106">
        <v>0.45833333333333331</v>
      </c>
      <c r="P362" s="106">
        <v>8.3333333333333329E-2</v>
      </c>
      <c r="Q362" s="105">
        <v>1</v>
      </c>
      <c r="R362" s="10" t="str">
        <f>IFERROR(_xlfn.XLOOKUP(F362, BS_ATIVIDADE[ATIVIDADE],BS_ATIVIDADE[UNIDADE] ), "*")</f>
        <v>Nº DE SOLDA</v>
      </c>
      <c r="S362" s="128" t="str" cm="1">
        <f t="array" ref="S3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2" s="128" t="str" cm="1">
        <f t="array" ref="T3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62" s="11" t="str" cm="1">
        <f t="array" ref="U3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62" s="105" t="s">
        <v>908</v>
      </c>
      <c r="W362" s="151" t="s">
        <v>700</v>
      </c>
      <c r="X362" s="104" t="s">
        <v>421</v>
      </c>
      <c r="Y362" s="129" t="s">
        <v>424</v>
      </c>
      <c r="Z362" s="104"/>
      <c r="AA362" s="105"/>
      <c r="AB362" s="103"/>
      <c r="AC362" s="152"/>
      <c r="AD362" s="107"/>
      <c r="AE362" s="105"/>
      <c r="AF362" s="105"/>
      <c r="AG362" s="105"/>
      <c r="AH362" s="15"/>
      <c r="AI362" s="126" t="str">
        <f>IF(BS_CONTROLE[[#This Row],[Atividade]]=0, "-", BS_CONTROLE[[#This Row],[Atividade]])</f>
        <v>PDM - SOLDA</v>
      </c>
      <c r="AJ362" s="9" t="str">
        <f>IF(BS_CONTROLE[[#This Row],[Atividade]]=0, "-", BS_CONTROLE[[#This Row],[Atividade]])</f>
        <v>PDM - SOLDA</v>
      </c>
      <c r="AK362" s="31">
        <f>BS_CONTROLE[[#This Row],[Local - Partida]]</f>
        <v>0</v>
      </c>
      <c r="AL362" s="31">
        <f>BS_CONTROLE[[#This Row],[Local - Encerramento]]</f>
        <v>0</v>
      </c>
      <c r="AM362" s="105" t="str">
        <f>IF(BS_CONTROLE[[#This Row],[Entre - Estações]]=0, "-", BS_CONTROLE[[#This Row],[Entre - Estações]])</f>
        <v>ZEJ-ZRB</v>
      </c>
      <c r="AN362" s="105">
        <f>IF(BS_CONTROLE[[#This Row],[SB]]=0, "-", BS_CONTROLE[[#This Row],[SB]])</f>
        <v>1491482</v>
      </c>
      <c r="AO362" s="105">
        <f>IF(BS_CONTROLE[[#This Row],[SUB]]=0, "-", BS_CONTROLE[[#This Row],[SUB]])</f>
        <v>55</v>
      </c>
      <c r="AP362" s="105">
        <f>BS_CONTROLE[[#This Row],[KM - Inicio]]</f>
        <v>148.72999999999999</v>
      </c>
      <c r="AQ362" s="105">
        <f>BS_CONTROLE[[#This Row],[KM - Inicio]]</f>
        <v>148.72999999999999</v>
      </c>
      <c r="AR362" s="108">
        <v>0</v>
      </c>
      <c r="AS362" s="108">
        <v>0</v>
      </c>
      <c r="AT362" s="108">
        <v>0</v>
      </c>
      <c r="AU362" s="136"/>
      <c r="AV362" s="136"/>
      <c r="AW362" s="14"/>
      <c r="AX362" s="14"/>
      <c r="AY362" s="162">
        <f t="shared" si="36"/>
        <v>0</v>
      </c>
      <c r="AZ362" s="153"/>
      <c r="BA362" s="109">
        <v>0</v>
      </c>
      <c r="BB362" s="10" t="str">
        <f>IFERROR(_xlfn.XLOOKUP(AI362, BS_ATIVIDADE[ATIVIDADE],BS_ATIVIDADE[UNIDADE] ), "*")</f>
        <v>Nº DE SOLDA</v>
      </c>
      <c r="BC362" s="13" t="str" cm="1">
        <f t="array" ref="BC3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2" s="13" t="str" cm="1">
        <f t="array" ref="BD3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62" s="11" t="str" cm="1">
        <f t="array" ref="BE3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62" s="150"/>
      <c r="BG362" s="16"/>
      <c r="BH362" s="17">
        <v>0</v>
      </c>
      <c r="BI362" s="17"/>
      <c r="BJ362" s="17" t="s">
        <v>1228</v>
      </c>
      <c r="BK362" s="17" t="s">
        <v>1228</v>
      </c>
      <c r="BL362" s="16"/>
      <c r="BM362" s="130" t="s">
        <v>447</v>
      </c>
      <c r="BN362" s="130" t="s">
        <v>471</v>
      </c>
      <c r="BO362" s="130" t="s">
        <v>471</v>
      </c>
      <c r="BP362" s="18"/>
      <c r="BQ362" s="12" t="str">
        <f t="shared" si="38"/>
        <v>Produção e Intervalo</v>
      </c>
      <c r="BR362" s="19">
        <f t="shared" si="39"/>
        <v>0</v>
      </c>
      <c r="BS362" s="19">
        <f t="shared" si="40"/>
        <v>0</v>
      </c>
      <c r="BT362" s="188" t="str">
        <f t="shared" si="41"/>
        <v>CondiçõesClimáticaChuva</v>
      </c>
    </row>
    <row r="363" spans="1:72" hidden="1">
      <c r="A363" s="47" t="str">
        <f t="shared" si="37"/>
        <v/>
      </c>
      <c r="B363" s="102"/>
      <c r="C363" s="135" t="str">
        <f>IF(BS_CONTROLE[[#This Row],[DATA]]="","",WEEKNUM(BS_CONTROLE[[#This Row],[DATA]]))</f>
        <v/>
      </c>
      <c r="D363" s="104"/>
      <c r="E363" s="157">
        <v>357</v>
      </c>
      <c r="F363" s="126"/>
      <c r="G363" s="142" t="str">
        <f>IF(D363="","*",VLOOKUP(F363,BS_ATIVIDADE[],3,FALSE))</f>
        <v>*</v>
      </c>
      <c r="H363" s="106"/>
      <c r="I363" s="106"/>
      <c r="J363" s="105"/>
      <c r="K363" s="105"/>
      <c r="L363" s="105"/>
      <c r="M363" s="127" t="str" cm="1">
        <f t="array" ref="M3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3" s="127" t="str" cm="1">
        <f t="array" ref="N3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3" s="106"/>
      <c r="P363" s="106"/>
      <c r="Q363" s="105"/>
      <c r="R363" s="10" t="str">
        <f>IFERROR(_xlfn.XLOOKUP(F363, BS_ATIVIDADE[ATIVIDADE],BS_ATIVIDADE[UNIDADE] ), "*")</f>
        <v>*</v>
      </c>
      <c r="S363" s="128" t="str" cm="1">
        <f t="array" ref="S3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3" s="128" t="str" cm="1">
        <f t="array" ref="T3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3" s="11" t="str" cm="1">
        <f t="array" ref="U3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63" s="105"/>
      <c r="W363" s="151"/>
      <c r="X363" s="104"/>
      <c r="Y363" s="129"/>
      <c r="Z363" s="104"/>
      <c r="AA363" s="105"/>
      <c r="AB363" s="103"/>
      <c r="AC363" s="152"/>
      <c r="AD363" s="107"/>
      <c r="AE363" s="105"/>
      <c r="AF363" s="105"/>
      <c r="AG363" s="105"/>
      <c r="AH363" s="15"/>
      <c r="AI363" s="126" t="str">
        <f>IF(BS_CONTROLE[[#This Row],[Atividade]]=0, "-", BS_CONTROLE[[#This Row],[Atividade]])</f>
        <v>-</v>
      </c>
      <c r="AJ363" s="9" t="str">
        <f>IF(BS_CONTROLE[[#This Row],[Atividade]]=0, "-", BS_CONTROLE[[#This Row],[Atividade]])</f>
        <v>-</v>
      </c>
      <c r="AK363" s="31">
        <f>BS_CONTROLE[[#This Row],[Local - Partida]]</f>
        <v>0</v>
      </c>
      <c r="AL363" s="31">
        <f>BS_CONTROLE[[#This Row],[Local - Encerramento]]</f>
        <v>0</v>
      </c>
      <c r="AM363" s="105" t="str">
        <f>IF(BS_CONTROLE[[#This Row],[Entre - Estações]]=0, "-", BS_CONTROLE[[#This Row],[Entre - Estações]])</f>
        <v>-</v>
      </c>
      <c r="AN363" s="105" t="str">
        <f>IF(BS_CONTROLE[[#This Row],[SB]]=0, "-", BS_CONTROLE[[#This Row],[SB]])</f>
        <v>-</v>
      </c>
      <c r="AO363" s="105" t="str">
        <f>IF(BS_CONTROLE[[#This Row],[SUB]]=0, "-", BS_CONTROLE[[#This Row],[SUB]])</f>
        <v>-</v>
      </c>
      <c r="AP363" s="105">
        <f>BS_CONTROLE[[#This Row],[KM - Inicio]]</f>
        <v>0</v>
      </c>
      <c r="AQ363" s="105">
        <f>BS_CONTROLE[[#This Row],[KM - Inicio]]</f>
        <v>0</v>
      </c>
      <c r="AR363" s="108"/>
      <c r="AS363" s="108"/>
      <c r="AT363" s="108"/>
      <c r="AU363" s="136"/>
      <c r="AV363" s="136"/>
      <c r="AW363" s="14"/>
      <c r="AX363" s="14"/>
      <c r="AY363" s="162" t="str">
        <f t="shared" si="36"/>
        <v>*</v>
      </c>
      <c r="AZ363" s="153"/>
      <c r="BA363" s="109"/>
      <c r="BB363" s="10" t="str">
        <f>IFERROR(_xlfn.XLOOKUP(AI363, BS_ATIVIDADE[ATIVIDADE],BS_ATIVIDADE[UNIDADE] ), "*")</f>
        <v>*</v>
      </c>
      <c r="BC363" s="13" t="str" cm="1">
        <f t="array" ref="BC3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63" s="13" t="str" cm="1">
        <f t="array" ref="BD3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63" s="11" t="str" cm="1">
        <f t="array" ref="BE3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63" s="150"/>
      <c r="BG363" s="16"/>
      <c r="BH363" s="17"/>
      <c r="BI363" s="17"/>
      <c r="BJ363" s="17"/>
      <c r="BK363" s="18"/>
      <c r="BL363" s="16"/>
      <c r="BM363" s="130"/>
      <c r="BN363" s="130"/>
      <c r="BO363" s="130"/>
      <c r="BP363" s="18"/>
      <c r="BQ363" s="12" t="str">
        <f t="shared" si="38"/>
        <v>Aderente</v>
      </c>
      <c r="BR363" s="19" t="str">
        <f t="shared" si="39"/>
        <v>*</v>
      </c>
      <c r="BS363" s="19" t="str">
        <f t="shared" si="40"/>
        <v>*</v>
      </c>
      <c r="BT363" s="188" t="str">
        <f t="shared" si="41"/>
        <v/>
      </c>
    </row>
    <row r="364" spans="1:72" hidden="1">
      <c r="A364" s="47" t="str">
        <f t="shared" si="37"/>
        <v>MATEUS (TP-809)46067</v>
      </c>
      <c r="B364" s="102">
        <v>46067</v>
      </c>
      <c r="C364" s="135">
        <f>IF(BS_CONTROLE[[#This Row],[DATA]]="","",WEEKNUM(BS_CONTROLE[[#This Row],[DATA]]))</f>
        <v>7</v>
      </c>
      <c r="D364" s="104" t="s">
        <v>1196</v>
      </c>
      <c r="E364" s="157">
        <v>358</v>
      </c>
      <c r="F364" s="126" t="s">
        <v>758</v>
      </c>
      <c r="G364" s="142" t="str">
        <f>IF(D364="","*",VLOOKUP(F364,BS_ATIVIDADE[],3,FALSE))</f>
        <v>MODERNIZAÇÃO</v>
      </c>
      <c r="H364" s="106" t="s">
        <v>679</v>
      </c>
      <c r="I364" s="106" t="s">
        <v>679</v>
      </c>
      <c r="J364" s="105">
        <v>48</v>
      </c>
      <c r="K364" s="105">
        <v>126.83</v>
      </c>
      <c r="L364" s="105" t="s">
        <v>679</v>
      </c>
      <c r="M364" s="127" t="str" cm="1">
        <f t="array" ref="M3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64" s="127" t="str" cm="1">
        <f t="array" ref="N3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ZYQ1261</v>
      </c>
      <c r="O364" s="106">
        <v>0.35416666666666669</v>
      </c>
      <c r="P364" s="106">
        <v>8.3333333333333329E-2</v>
      </c>
      <c r="Q364" s="105">
        <v>1</v>
      </c>
      <c r="R364" s="10" t="str">
        <f>IFERROR(_xlfn.XLOOKUP(F364, BS_ATIVIDADE[ATIVIDADE],BS_ATIVIDADE[UNIDADE] ), "*")</f>
        <v>Nº DE SOLDA</v>
      </c>
      <c r="S364" s="128" t="str" cm="1">
        <f t="array" ref="S3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4" s="128" t="str" cm="1">
        <f t="array" ref="T3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64" s="11" t="str" cm="1">
        <f t="array" ref="U3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64" s="105" t="s">
        <v>1229</v>
      </c>
      <c r="W364" s="151" t="s">
        <v>700</v>
      </c>
      <c r="X364" s="104" t="s">
        <v>421</v>
      </c>
      <c r="Y364" s="129" t="s">
        <v>424</v>
      </c>
      <c r="Z364" s="104"/>
      <c r="AA364" s="105" t="s">
        <v>679</v>
      </c>
      <c r="AB364" s="103"/>
      <c r="AC364" s="152"/>
      <c r="AD364" s="107"/>
      <c r="AE364" s="105"/>
      <c r="AF364" s="105"/>
      <c r="AG364" s="105"/>
      <c r="AH364" s="15"/>
      <c r="AI364" s="126" t="str">
        <f>IF(BS_CONTROLE[[#This Row],[Atividade]]=0, "-", BS_CONTROLE[[#This Row],[Atividade]])</f>
        <v>MODERNIZAÇÃO - SOLDA</v>
      </c>
      <c r="AJ364" s="9" t="str">
        <f>IF(BS_CONTROLE[[#This Row],[Atividade]]=0, "-", BS_CONTROLE[[#This Row],[Atividade]])</f>
        <v>MODERNIZAÇÃO - SOLDA</v>
      </c>
      <c r="AK364" s="31" t="str">
        <f>BS_CONTROLE[[#This Row],[Local - Partida]]</f>
        <v>-</v>
      </c>
      <c r="AL364" s="31" t="str">
        <f>BS_CONTROLE[[#This Row],[Local - Encerramento]]</f>
        <v>-</v>
      </c>
      <c r="AM364" s="105" t="str">
        <f>IF(BS_CONTROLE[[#This Row],[Entre - Estações]]=0, "-", BS_CONTROLE[[#This Row],[Entre - Estações]])</f>
        <v>ZWI-ZEM</v>
      </c>
      <c r="AN364" s="105" t="str">
        <f>IF(BS_CONTROLE[[#This Row],[SB]]=0, "-", BS_CONTROLE[[#This Row],[SB]])</f>
        <v>ZYQ1261</v>
      </c>
      <c r="AO364" s="105">
        <f>IF(BS_CONTROLE[[#This Row],[SUB]]=0, "-", BS_CONTROLE[[#This Row],[SUB]])</f>
        <v>48</v>
      </c>
      <c r="AP364" s="105">
        <f>BS_CONTROLE[[#This Row],[KM - Inicio]]</f>
        <v>126.83</v>
      </c>
      <c r="AQ364" s="105">
        <f>BS_CONTROLE[[#This Row],[KM - Inicio]]</f>
        <v>126.83</v>
      </c>
      <c r="AR364" s="108">
        <v>0</v>
      </c>
      <c r="AS364" s="108">
        <v>0</v>
      </c>
      <c r="AT364" s="108">
        <v>0</v>
      </c>
      <c r="AU364" s="136"/>
      <c r="AV364" s="136"/>
      <c r="AW364" s="14"/>
      <c r="AX364" s="14"/>
      <c r="AY364" s="162">
        <f t="shared" si="36"/>
        <v>0</v>
      </c>
      <c r="AZ364" s="153"/>
      <c r="BA364" s="109">
        <v>0</v>
      </c>
      <c r="BB364" s="10" t="str">
        <f>IFERROR(_xlfn.XLOOKUP(AI364, BS_ATIVIDADE[ATIVIDADE],BS_ATIVIDADE[UNIDADE] ), "*")</f>
        <v>Nº DE SOLDA</v>
      </c>
      <c r="BC364" s="13" t="str" cm="1">
        <f t="array" ref="BC3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4" s="13" t="str" cm="1">
        <f t="array" ref="BD3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64" s="11" t="str" cm="1">
        <f t="array" ref="BE3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64" s="150"/>
      <c r="BG364" s="16"/>
      <c r="BH364" s="17">
        <v>0</v>
      </c>
      <c r="BI364" s="17"/>
      <c r="BJ364" s="17" t="s">
        <v>1230</v>
      </c>
      <c r="BK364" s="17" t="s">
        <v>1231</v>
      </c>
      <c r="BL364" s="16"/>
      <c r="BM364" s="130" t="s">
        <v>443</v>
      </c>
      <c r="BN364" s="130" t="s">
        <v>470</v>
      </c>
      <c r="BO364" s="130" t="s">
        <v>521</v>
      </c>
      <c r="BP364" s="18"/>
      <c r="BQ364" s="12" t="str">
        <f t="shared" si="38"/>
        <v>Produção e Intervalo</v>
      </c>
      <c r="BR364" s="19">
        <f t="shared" si="39"/>
        <v>0</v>
      </c>
      <c r="BS364" s="19">
        <f t="shared" si="40"/>
        <v>0</v>
      </c>
      <c r="BT364" s="188" t="str">
        <f t="shared" si="41"/>
        <v>ModernizaçãoExecução</v>
      </c>
    </row>
    <row r="365" spans="1:72" hidden="1">
      <c r="A365" s="47" t="str">
        <f t="shared" si="37"/>
        <v>ADENISON (TP-810)46067</v>
      </c>
      <c r="B365" s="102">
        <v>46067</v>
      </c>
      <c r="C365" s="135">
        <f>IF(BS_CONTROLE[[#This Row],[DATA]]="","",WEEKNUM(BS_CONTROLE[[#This Row],[DATA]]))</f>
        <v>7</v>
      </c>
      <c r="D365" s="104" t="s">
        <v>1122</v>
      </c>
      <c r="E365" s="157">
        <v>359</v>
      </c>
      <c r="F365" s="126" t="s">
        <v>758</v>
      </c>
      <c r="G365" s="142" t="str">
        <f>IF(D365="","*",VLOOKUP(F365,BS_ATIVIDADE[],3,FALSE))</f>
        <v>MODERNIZAÇÃO</v>
      </c>
      <c r="H365" s="106" t="s">
        <v>679</v>
      </c>
      <c r="I365" s="106" t="s">
        <v>679</v>
      </c>
      <c r="J365" s="105">
        <v>48</v>
      </c>
      <c r="K365" s="105">
        <v>125.559</v>
      </c>
      <c r="L365" s="105" t="s">
        <v>679</v>
      </c>
      <c r="M365" s="127" t="str" cm="1">
        <f t="array" ref="M3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65" s="127" cm="1">
        <f t="array" ref="N3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1261251</v>
      </c>
      <c r="O365" s="106">
        <v>0.35416666666666669</v>
      </c>
      <c r="P365" s="106">
        <v>8.3333333333333329E-2</v>
      </c>
      <c r="Q365" s="105">
        <v>1</v>
      </c>
      <c r="R365" s="10" t="str">
        <f>IFERROR(_xlfn.XLOOKUP(F365, BS_ATIVIDADE[ATIVIDADE],BS_ATIVIDADE[UNIDADE] ), "*")</f>
        <v>Nº DE SOLDA</v>
      </c>
      <c r="S365" s="128" t="str" cm="1">
        <f t="array" ref="S3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5" s="128" t="str" cm="1">
        <f t="array" ref="T3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65" s="11" t="str" cm="1">
        <f t="array" ref="U3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65" s="105" t="s">
        <v>1229</v>
      </c>
      <c r="W365" s="151" t="s">
        <v>700</v>
      </c>
      <c r="X365" s="104" t="s">
        <v>421</v>
      </c>
      <c r="Y365" s="129" t="s">
        <v>424</v>
      </c>
      <c r="Z365" s="104"/>
      <c r="AA365" s="105" t="s">
        <v>679</v>
      </c>
      <c r="AB365" s="103"/>
      <c r="AC365" s="152"/>
      <c r="AD365" s="107"/>
      <c r="AE365" s="105"/>
      <c r="AF365" s="105"/>
      <c r="AG365" s="105"/>
      <c r="AH365" s="15"/>
      <c r="AI365" s="126" t="str">
        <f>IF(BS_CONTROLE[[#This Row],[Atividade]]=0, "-", BS_CONTROLE[[#This Row],[Atividade]])</f>
        <v>MODERNIZAÇÃO - SOLDA</v>
      </c>
      <c r="AJ365" s="9" t="str">
        <f>IF(BS_CONTROLE[[#This Row],[Atividade]]=0, "-", BS_CONTROLE[[#This Row],[Atividade]])</f>
        <v>MODERNIZAÇÃO - SOLDA</v>
      </c>
      <c r="AK365" s="31" t="str">
        <f>BS_CONTROLE[[#This Row],[Local - Partida]]</f>
        <v>-</v>
      </c>
      <c r="AL365" s="31" t="str">
        <f>BS_CONTROLE[[#This Row],[Local - Encerramento]]</f>
        <v>-</v>
      </c>
      <c r="AM365" s="105" t="str">
        <f>IF(BS_CONTROLE[[#This Row],[Entre - Estações]]=0, "-", BS_CONTROLE[[#This Row],[Entre - Estações]])</f>
        <v>ZWI-ZEM</v>
      </c>
      <c r="AN365" s="105">
        <f>IF(BS_CONTROLE[[#This Row],[SB]]=0, "-", BS_CONTROLE[[#This Row],[SB]])</f>
        <v>1261251</v>
      </c>
      <c r="AO365" s="105">
        <f>IF(BS_CONTROLE[[#This Row],[SUB]]=0, "-", BS_CONTROLE[[#This Row],[SUB]])</f>
        <v>48</v>
      </c>
      <c r="AP365" s="105">
        <f>BS_CONTROLE[[#This Row],[KM - Inicio]]</f>
        <v>125.559</v>
      </c>
      <c r="AQ365" s="105">
        <f>BS_CONTROLE[[#This Row],[KM - Inicio]]</f>
        <v>125.559</v>
      </c>
      <c r="AR365" s="108">
        <v>0</v>
      </c>
      <c r="AS365" s="108">
        <v>0</v>
      </c>
      <c r="AT365" s="108">
        <v>0</v>
      </c>
      <c r="AU365" s="136"/>
      <c r="AV365" s="136"/>
      <c r="AW365" s="14"/>
      <c r="AX365" s="14"/>
      <c r="AY365" s="162">
        <f t="shared" si="36"/>
        <v>0</v>
      </c>
      <c r="AZ365" s="153"/>
      <c r="BA365" s="109">
        <v>0</v>
      </c>
      <c r="BB365" s="10" t="str">
        <f>IFERROR(_xlfn.XLOOKUP(AI365, BS_ATIVIDADE[ATIVIDADE],BS_ATIVIDADE[UNIDADE] ), "*")</f>
        <v>Nº DE SOLDA</v>
      </c>
      <c r="BC365" s="13" t="str" cm="1">
        <f t="array" ref="BC3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5" s="13" t="str" cm="1">
        <f t="array" ref="BD3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65" s="11" t="str" cm="1">
        <f t="array" ref="BE3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65" s="150"/>
      <c r="BG365" s="16"/>
      <c r="BH365" s="17">
        <v>0</v>
      </c>
      <c r="BI365" s="17"/>
      <c r="BJ365" s="17" t="s">
        <v>1230</v>
      </c>
      <c r="BK365" s="17" t="s">
        <v>1231</v>
      </c>
      <c r="BL365" s="16"/>
      <c r="BM365" s="130" t="s">
        <v>443</v>
      </c>
      <c r="BN365" s="130" t="s">
        <v>470</v>
      </c>
      <c r="BO365" s="130" t="s">
        <v>521</v>
      </c>
      <c r="BP365" s="18"/>
      <c r="BQ365" s="12" t="str">
        <f t="shared" si="38"/>
        <v>Produção e Intervalo</v>
      </c>
      <c r="BR365" s="19">
        <f t="shared" si="39"/>
        <v>0</v>
      </c>
      <c r="BS365" s="19">
        <f t="shared" si="40"/>
        <v>0</v>
      </c>
      <c r="BT365" s="188" t="str">
        <f t="shared" si="41"/>
        <v>ModernizaçãoExecução</v>
      </c>
    </row>
    <row r="366" spans="1:72" hidden="1">
      <c r="A366" s="47" t="str">
        <f t="shared" si="37"/>
        <v>JACIANO (TF-674)46067</v>
      </c>
      <c r="B366" s="102">
        <v>46067</v>
      </c>
      <c r="C366" s="135">
        <f>IF(BS_CONTROLE[[#This Row],[DATA]]="","",WEEKNUM(BS_CONTROLE[[#This Row],[DATA]]))</f>
        <v>7</v>
      </c>
      <c r="D366" s="104" t="s">
        <v>1183</v>
      </c>
      <c r="E366" s="157">
        <v>360</v>
      </c>
      <c r="F366" s="126" t="s">
        <v>721</v>
      </c>
      <c r="G366" s="142" t="str">
        <f>IF(D366="","*",VLOOKUP(F366,BS_ATIVIDADE[],3,FALSE))</f>
        <v>DORMENTE - SUBSTITUIÇÂO</v>
      </c>
      <c r="H366" s="106" t="s">
        <v>679</v>
      </c>
      <c r="I366" s="106"/>
      <c r="J366" s="105">
        <v>92</v>
      </c>
      <c r="K366" s="105">
        <v>66.25</v>
      </c>
      <c r="L366" s="105"/>
      <c r="M366" s="127" t="str" cm="1">
        <f t="array" ref="M3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</v>
      </c>
      <c r="N366" s="127" t="str" cm="1">
        <f t="array" ref="N3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K67ZEV2</v>
      </c>
      <c r="O366" s="106">
        <v>0.41666666666666669</v>
      </c>
      <c r="P366" s="106">
        <v>8.3333333333333329E-2</v>
      </c>
      <c r="Q366" s="105">
        <v>15</v>
      </c>
      <c r="R366" s="10" t="str">
        <f>IFERROR(_xlfn.XLOOKUP(F366, BS_ATIVIDADE[ATIVIDADE],BS_ATIVIDADE[UNIDADE] ), "*")</f>
        <v>Nº DE DORMENTES</v>
      </c>
      <c r="S366" s="128" t="str" cm="1">
        <f t="array" ref="S3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6" s="128" t="str" cm="1">
        <f t="array" ref="T3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66" s="11" t="str" cm="1">
        <f t="array" ref="U3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66" s="105" t="s">
        <v>773</v>
      </c>
      <c r="W366" s="151" t="s">
        <v>799</v>
      </c>
      <c r="X366" s="104" t="s">
        <v>421</v>
      </c>
      <c r="Y366" s="129" t="s">
        <v>424</v>
      </c>
      <c r="Z366" s="104"/>
      <c r="AA366" s="105" t="s">
        <v>679</v>
      </c>
      <c r="AB366" s="103"/>
      <c r="AC366" s="152"/>
      <c r="AD366" s="107"/>
      <c r="AE366" s="105"/>
      <c r="AF366" s="105"/>
      <c r="AG366" s="105"/>
      <c r="AH366" s="15"/>
      <c r="AI366" s="126" t="str">
        <f>IF(BS_CONTROLE[[#This Row],[Atividade]]=0, "-", BS_CONTROLE[[#This Row],[Atividade]])</f>
        <v>PDM - SUBSTITUIÇÃO - DORMENTE</v>
      </c>
      <c r="AJ366" s="9" t="str">
        <f>IF(BS_CONTROLE[[#This Row],[Atividade]]=0, "-", BS_CONTROLE[[#This Row],[Atividade]])</f>
        <v>PDM - SUBSTITUIÇÃO - DORMENTE</v>
      </c>
      <c r="AK366" s="31" t="str">
        <f>BS_CONTROLE[[#This Row],[Local - Partida]]</f>
        <v>-</v>
      </c>
      <c r="AL366" s="31">
        <f>BS_CONTROLE[[#This Row],[Local - Encerramento]]</f>
        <v>0</v>
      </c>
      <c r="AM366" s="105" t="str">
        <f>IF(BS_CONTROLE[[#This Row],[Entre - Estações]]=0, "-", BS_CONTROLE[[#This Row],[Entre - Estações]])</f>
        <v>ZEZ</v>
      </c>
      <c r="AN366" s="105" t="str">
        <f>IF(BS_CONTROLE[[#This Row],[SB]]=0, "-", BS_CONTROLE[[#This Row],[SB]])</f>
        <v>K67ZEV2</v>
      </c>
      <c r="AO366" s="105">
        <f>IF(BS_CONTROLE[[#This Row],[SUB]]=0, "-", BS_CONTROLE[[#This Row],[SUB]])</f>
        <v>92</v>
      </c>
      <c r="AP366" s="105">
        <f>BS_CONTROLE[[#This Row],[KM - Inicio]]</f>
        <v>66.25</v>
      </c>
      <c r="AQ366" s="105">
        <f>BS_CONTROLE[[#This Row],[KM - Inicio]]</f>
        <v>66.25</v>
      </c>
      <c r="AR366" s="108">
        <v>0.3527777777777778</v>
      </c>
      <c r="AS366" s="108">
        <v>0</v>
      </c>
      <c r="AT366" s="108">
        <v>0</v>
      </c>
      <c r="AU366" s="136"/>
      <c r="AV366" s="136"/>
      <c r="AW366" s="14"/>
      <c r="AX366" s="14"/>
      <c r="AY366" s="162">
        <f t="shared" si="36"/>
        <v>0</v>
      </c>
      <c r="AZ366" s="153"/>
      <c r="BA366" s="109">
        <v>0</v>
      </c>
      <c r="BB366" s="10" t="str">
        <f>IFERROR(_xlfn.XLOOKUP(AI366, BS_ATIVIDADE[ATIVIDADE],BS_ATIVIDADE[UNIDADE] ), "*")</f>
        <v>Nº DE DORMENTES</v>
      </c>
      <c r="BC366" s="13" t="str" cm="1">
        <f t="array" ref="BC3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6" s="13" t="str" cm="1">
        <f t="array" ref="BD3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66" s="11" t="str" cm="1">
        <f t="array" ref="BE3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66" s="150"/>
      <c r="BG366" s="16"/>
      <c r="BH366" s="17">
        <v>0</v>
      </c>
      <c r="BI366" s="17"/>
      <c r="BJ366" s="17" t="s">
        <v>1232</v>
      </c>
      <c r="BK366" s="17" t="s">
        <v>1232</v>
      </c>
      <c r="BL366" s="16"/>
      <c r="BM366" s="130" t="s">
        <v>440</v>
      </c>
      <c r="BN366" s="130" t="s">
        <v>469</v>
      </c>
      <c r="BO366" s="130" t="s">
        <v>530</v>
      </c>
      <c r="BP366" s="18"/>
      <c r="BQ366" s="12" t="str">
        <f t="shared" si="38"/>
        <v>Produção e Intervalo</v>
      </c>
      <c r="BR366" s="19">
        <f t="shared" si="39"/>
        <v>0</v>
      </c>
      <c r="BS366" s="19">
        <f t="shared" si="40"/>
        <v>0</v>
      </c>
      <c r="BT366" s="188" t="str">
        <f t="shared" si="41"/>
        <v>CCOCirculaçãoIntervaloOportunidade</v>
      </c>
    </row>
    <row r="367" spans="1:72" hidden="1">
      <c r="A367" s="47" t="str">
        <f t="shared" si="37"/>
        <v>W6146067</v>
      </c>
      <c r="B367" s="102">
        <v>46067</v>
      </c>
      <c r="C367" s="135">
        <f>IF(BS_CONTROLE[[#This Row],[DATA]]="","",WEEKNUM(BS_CONTROLE[[#This Row],[DATA]]))</f>
        <v>7</v>
      </c>
      <c r="D367" s="104" t="s">
        <v>772</v>
      </c>
      <c r="E367" s="157">
        <v>361</v>
      </c>
      <c r="F367" s="126" t="s">
        <v>678</v>
      </c>
      <c r="G367" s="142" t="str">
        <f>IF(D367="","*",VLOOKUP(F367,BS_ATIVIDADE[],3,FALSE))</f>
        <v>OUTROS</v>
      </c>
      <c r="H367" s="106" t="s">
        <v>306</v>
      </c>
      <c r="I367" s="106" t="s">
        <v>306</v>
      </c>
      <c r="J367" s="105">
        <v>92</v>
      </c>
      <c r="K367" s="105">
        <v>83.7</v>
      </c>
      <c r="L367" s="105" t="s">
        <v>679</v>
      </c>
      <c r="M367" s="105" t="str" cm="1">
        <f t="array" ref="M3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67" s="150" t="str" cm="1">
        <f t="array" ref="N3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67" s="106">
        <v>0.33333333333333331</v>
      </c>
      <c r="P367" s="106">
        <v>4.1666666666666664E-2</v>
      </c>
      <c r="Q367" s="170">
        <v>1</v>
      </c>
      <c r="R367" s="10" t="str">
        <f>IFERROR(_xlfn.XLOOKUP(F367, BS_ATIVIDADE[ATIVIDADE],BS_ATIVIDADE[UNIDADE] ), "*")</f>
        <v>BINÁRIO</v>
      </c>
      <c r="S367" s="128" t="str" cm="1">
        <f t="array" ref="S3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7" s="128" t="str" cm="1">
        <f t="array" ref="T3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67" s="11" t="str" cm="1">
        <f t="array" ref="U3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67" s="151" t="s">
        <v>773</v>
      </c>
      <c r="W367" s="151" t="s">
        <v>774</v>
      </c>
      <c r="X367" s="104" t="s">
        <v>416</v>
      </c>
      <c r="Y367" s="129" t="s">
        <v>424</v>
      </c>
      <c r="Z367" s="104"/>
      <c r="AA367" s="105">
        <v>1</v>
      </c>
      <c r="AB367" s="103" t="s">
        <v>412</v>
      </c>
      <c r="AC367" s="126" t="s">
        <v>679</v>
      </c>
      <c r="AD367" s="107">
        <v>0.3125</v>
      </c>
      <c r="AE367" s="105">
        <v>7663</v>
      </c>
      <c r="AF367" s="107" t="s">
        <v>679</v>
      </c>
      <c r="AG367" s="107" t="s">
        <v>679</v>
      </c>
      <c r="AH367" s="15"/>
      <c r="AI367" s="126" t="str">
        <f>IF(BS_CONTROLE[[#This Row],[Atividade]]=0, "-", BS_CONTROLE[[#This Row],[Atividade]])</f>
        <v>DESLOCAMENTO</v>
      </c>
      <c r="AJ367" s="9" t="str">
        <f>IF(BS_CONTROLE[[#This Row],[Atividade]]=0, "-", BS_CONTROLE[[#This Row],[Atividade]])</f>
        <v>DESLOCAMENTO</v>
      </c>
      <c r="AK367" s="31" t="str">
        <f>BS_CONTROLE[[#This Row],[Local - Partida]]</f>
        <v>K67ZEV2</v>
      </c>
      <c r="AL367" s="31" t="str">
        <f>BS_CONTROLE[[#This Row],[Local - Encerramento]]</f>
        <v>K67ZEV2</v>
      </c>
      <c r="AM367" s="105" t="str">
        <f>IF(BS_CONTROLE[[#This Row],[Entre - Estações]]=0, "-", BS_CONTROLE[[#This Row],[Entre - Estações]])</f>
        <v>ZXW-ZGP</v>
      </c>
      <c r="AN367" s="105" t="str">
        <f>IF(BS_CONTROLE[[#This Row],[SB]]=0, "-", BS_CONTROLE[[#This Row],[SB]])</f>
        <v>K84ZXW2</v>
      </c>
      <c r="AO367" s="105">
        <f>IF(BS_CONTROLE[[#This Row],[SUB]]=0, "-", BS_CONTROLE[[#This Row],[SUB]])</f>
        <v>92</v>
      </c>
      <c r="AP367" s="105">
        <f>BS_CONTROLE[[#This Row],[KM - Inicio]]</f>
        <v>83.7</v>
      </c>
      <c r="AQ367" s="105">
        <f>BS_CONTROLE[[#This Row],[KM - Inicio]]</f>
        <v>83.7</v>
      </c>
      <c r="AR367" s="108">
        <v>0.34513888888888888</v>
      </c>
      <c r="AS367" s="108">
        <v>0</v>
      </c>
      <c r="AT367" s="108">
        <v>0</v>
      </c>
      <c r="AU367" s="136"/>
      <c r="AV367" s="136"/>
      <c r="AW367" s="14"/>
      <c r="AX367" s="14"/>
      <c r="AY367" s="162">
        <f t="shared" si="36"/>
        <v>0</v>
      </c>
      <c r="AZ367" s="153"/>
      <c r="BA367" s="109">
        <v>0</v>
      </c>
      <c r="BB367" s="10" t="str">
        <f>IFERROR(_xlfn.XLOOKUP(AI367, BS_ATIVIDADE[ATIVIDADE],BS_ATIVIDADE[UNIDADE] ), "*")</f>
        <v>BINÁRIO</v>
      </c>
      <c r="BC367" s="13" t="str" cm="1">
        <f t="array" ref="BC3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7" s="13" t="str" cm="1">
        <f t="array" ref="BD3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67" s="11" t="str" cm="1">
        <f t="array" ref="BE3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67" s="150"/>
      <c r="BG367" s="16"/>
      <c r="BH367" s="17">
        <v>0</v>
      </c>
      <c r="BI367" s="17"/>
      <c r="BJ367" s="17" t="s">
        <v>1233</v>
      </c>
      <c r="BK367" s="17" t="s">
        <v>1233</v>
      </c>
      <c r="BL367" s="16"/>
      <c r="BM367" s="130" t="s">
        <v>436</v>
      </c>
      <c r="BN367" s="130" t="s">
        <v>456</v>
      </c>
      <c r="BO367" s="130" t="s">
        <v>522</v>
      </c>
      <c r="BP367" s="18"/>
      <c r="BQ367" s="12" t="str">
        <f t="shared" si="38"/>
        <v>Produção e Intervalo</v>
      </c>
      <c r="BR367" s="19">
        <f t="shared" si="39"/>
        <v>0</v>
      </c>
      <c r="BS367" s="19">
        <f t="shared" si="40"/>
        <v>0</v>
      </c>
      <c r="BT367" s="188" t="str">
        <f t="shared" si="41"/>
        <v>MecânicaLocomotiva</v>
      </c>
    </row>
    <row r="368" spans="1:72" hidden="1">
      <c r="A368" s="47" t="str">
        <f t="shared" si="37"/>
        <v>EXPANSÃO TURMA 146067</v>
      </c>
      <c r="B368" s="102">
        <v>46067</v>
      </c>
      <c r="C368" s="135">
        <f>IF(BS_CONTROLE[[#This Row],[DATA]]="","",WEEKNUM(BS_CONTROLE[[#This Row],[DATA]]))</f>
        <v>7</v>
      </c>
      <c r="D368" s="104" t="s">
        <v>703</v>
      </c>
      <c r="E368" s="157">
        <v>280</v>
      </c>
      <c r="F368" s="126" t="s">
        <v>704</v>
      </c>
      <c r="G368" s="142" t="str">
        <f>IF(D368="","*",VLOOKUP(F368,BS_ATIVIDADE[],3,FALSE))</f>
        <v>EXPANSÃO</v>
      </c>
      <c r="H368" s="106" t="s">
        <v>679</v>
      </c>
      <c r="I368" s="106"/>
      <c r="J368" s="105">
        <v>53</v>
      </c>
      <c r="K368" s="105">
        <v>108.79</v>
      </c>
      <c r="L368" s="105" t="s">
        <v>679</v>
      </c>
      <c r="M368" s="127" t="str" cm="1">
        <f t="array" ref="M3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368" s="127" t="str" cm="1">
        <f t="array" ref="N3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368" s="106">
        <v>0.35416666666666669</v>
      </c>
      <c r="P368" s="106">
        <v>6.25E-2</v>
      </c>
      <c r="Q368" s="105">
        <v>1</v>
      </c>
      <c r="R368" s="10" t="str">
        <f>IFERROR(_xlfn.XLOOKUP(F368, BS_ATIVIDADE[ATIVIDADE],BS_ATIVIDADE[UNIDADE] ), "*")</f>
        <v>Nº DE SOLDA</v>
      </c>
      <c r="S368" s="128" t="str" cm="1">
        <f t="array" ref="S3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68" s="128" t="str" cm="1">
        <f t="array" ref="T3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68" s="11" t="str" cm="1">
        <f t="array" ref="U3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68" s="105" t="s">
        <v>785</v>
      </c>
      <c r="W368" s="151" t="s">
        <v>700</v>
      </c>
      <c r="X368" s="104" t="s">
        <v>421</v>
      </c>
      <c r="Y368" s="129" t="s">
        <v>424</v>
      </c>
      <c r="Z368" s="104"/>
      <c r="AA368" s="105" t="s">
        <v>679</v>
      </c>
      <c r="AB368" s="103"/>
      <c r="AC368" s="152"/>
      <c r="AD368" s="107"/>
      <c r="AE368" s="105"/>
      <c r="AF368" s="105"/>
      <c r="AG368" s="105"/>
      <c r="AH368" s="15"/>
      <c r="AI368" s="126" t="str">
        <f>IF(BS_CONTROLE[[#This Row],[Atividade]]=0, "-", BS_CONTROLE[[#This Row],[Atividade]])</f>
        <v>EXPANSÃO - SOLDA</v>
      </c>
      <c r="AJ368" s="9" t="str">
        <f>IF(BS_CONTROLE[[#This Row],[Atividade]]=0, "-", BS_CONTROLE[[#This Row],[Atividade]])</f>
        <v>EXPANSÃO - SOLDA</v>
      </c>
      <c r="AK368" s="31" t="str">
        <f>BS_CONTROLE[[#This Row],[Local - Partida]]</f>
        <v>-</v>
      </c>
      <c r="AL368" s="31">
        <f>BS_CONTROLE[[#This Row],[Local - Encerramento]]</f>
        <v>0</v>
      </c>
      <c r="AM368" s="105" t="str">
        <f>IF(BS_CONTROLE[[#This Row],[Entre - Estações]]=0, "-", BS_CONTROLE[[#This Row],[Entre - Estações]])</f>
        <v>PAT-ZGM</v>
      </c>
      <c r="AN368" s="105" t="str">
        <f>IF(BS_CONTROLE[[#This Row],[SB]]=0, "-", BS_CONTROLE[[#This Row],[SB]])</f>
        <v>PAT1102</v>
      </c>
      <c r="AO368" s="105">
        <f>IF(BS_CONTROLE[[#This Row],[SUB]]=0, "-", BS_CONTROLE[[#This Row],[SUB]])</f>
        <v>53</v>
      </c>
      <c r="AP368" s="105">
        <f>BS_CONTROLE[[#This Row],[KM - Inicio]]</f>
        <v>108.79</v>
      </c>
      <c r="AQ368" s="105">
        <f>BS_CONTROLE[[#This Row],[KM - Inicio]]</f>
        <v>108.79</v>
      </c>
      <c r="AR368" s="108">
        <v>0.30902777777777779</v>
      </c>
      <c r="AS368" s="108">
        <v>0</v>
      </c>
      <c r="AT368" s="108">
        <v>0</v>
      </c>
      <c r="AU368" s="136"/>
      <c r="AV368" s="136"/>
      <c r="AW368" s="14"/>
      <c r="AX368" s="14"/>
      <c r="AY368" s="162">
        <f t="shared" si="36"/>
        <v>0</v>
      </c>
      <c r="AZ368" s="153"/>
      <c r="BA368" s="109">
        <v>0</v>
      </c>
      <c r="BB368" s="10" t="str">
        <f>IFERROR(_xlfn.XLOOKUP(AI368, BS_ATIVIDADE[ATIVIDADE],BS_ATIVIDADE[UNIDADE] ), "*")</f>
        <v>Nº DE SOLDA</v>
      </c>
      <c r="BC368" s="13" t="str" cm="1">
        <f t="array" ref="BC3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68" s="13" t="str" cm="1">
        <f t="array" ref="BD3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68" s="11" t="str" cm="1">
        <f t="array" ref="BE3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68" s="150"/>
      <c r="BG368" s="16"/>
      <c r="BH368" s="17">
        <v>0</v>
      </c>
      <c r="BI368" s="17"/>
      <c r="BJ368" s="17" t="s">
        <v>1234</v>
      </c>
      <c r="BK368" s="17" t="s">
        <v>1234</v>
      </c>
      <c r="BL368" s="16"/>
      <c r="BM368" s="130" t="s">
        <v>447</v>
      </c>
      <c r="BN368" s="130" t="s">
        <v>471</v>
      </c>
      <c r="BO368" s="130" t="s">
        <v>471</v>
      </c>
      <c r="BP368" s="18"/>
      <c r="BQ368" s="12" t="str">
        <f t="shared" si="38"/>
        <v>Produção e Intervalo</v>
      </c>
      <c r="BR368" s="19">
        <f t="shared" si="39"/>
        <v>0</v>
      </c>
      <c r="BS368" s="19">
        <f t="shared" si="40"/>
        <v>0</v>
      </c>
      <c r="BT368" s="188" t="str">
        <f t="shared" si="41"/>
        <v>CondiçõesClimáticaChuva</v>
      </c>
    </row>
    <row r="369" spans="1:72" hidden="1">
      <c r="A369" s="47" t="str">
        <f t="shared" si="37"/>
        <v/>
      </c>
      <c r="B369" s="102"/>
      <c r="C369" s="135" t="str">
        <f>IF(BS_CONTROLE[[#This Row],[DATA]]="","",WEEKNUM(BS_CONTROLE[[#This Row],[DATA]]))</f>
        <v/>
      </c>
      <c r="D369" s="104"/>
      <c r="E369" s="157">
        <v>363</v>
      </c>
      <c r="F369" s="126"/>
      <c r="G369" s="142" t="str">
        <f>IF(D369="","*",VLOOKUP(F369,BS_ATIVIDADE[],3,FALSE))</f>
        <v>*</v>
      </c>
      <c r="H369" s="106"/>
      <c r="I369" s="106"/>
      <c r="J369" s="105"/>
      <c r="K369" s="105"/>
      <c r="L369" s="105"/>
      <c r="M369" s="127" t="str" cm="1">
        <f t="array" ref="M3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9" s="127" t="str" cm="1">
        <f t="array" ref="N3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9" s="106"/>
      <c r="P369" s="106"/>
      <c r="Q369" s="105"/>
      <c r="R369" s="10" t="str">
        <f>IFERROR(_xlfn.XLOOKUP(F369, BS_ATIVIDADE[ATIVIDADE],BS_ATIVIDADE[UNIDADE] ), "*")</f>
        <v>*</v>
      </c>
      <c r="S369" s="128" t="str" cm="1">
        <f t="array" ref="S3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9" s="128" t="str" cm="1">
        <f t="array" ref="T3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9" s="11" t="str" cm="1">
        <f t="array" ref="U3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69" s="105"/>
      <c r="W369" s="151"/>
      <c r="X369" s="104"/>
      <c r="Y369" s="129"/>
      <c r="Z369" s="104"/>
      <c r="AA369" s="105"/>
      <c r="AB369" s="103"/>
      <c r="AC369" s="152"/>
      <c r="AD369" s="107"/>
      <c r="AE369" s="105"/>
      <c r="AF369" s="105"/>
      <c r="AG369" s="105"/>
      <c r="AH369" s="15"/>
      <c r="AI369" s="126" t="str">
        <f>IF(BS_CONTROLE[[#This Row],[Atividade]]=0, "-", BS_CONTROLE[[#This Row],[Atividade]])</f>
        <v>-</v>
      </c>
      <c r="AJ369" s="9" t="str">
        <f>IF(BS_CONTROLE[[#This Row],[Atividade]]=0, "-", BS_CONTROLE[[#This Row],[Atividade]])</f>
        <v>-</v>
      </c>
      <c r="AK369" s="31">
        <f>BS_CONTROLE[[#This Row],[Local - Partida]]</f>
        <v>0</v>
      </c>
      <c r="AL369" s="31">
        <f>BS_CONTROLE[[#This Row],[Local - Encerramento]]</f>
        <v>0</v>
      </c>
      <c r="AM369" s="105" t="str">
        <f>IF(BS_CONTROLE[[#This Row],[Entre - Estações]]=0, "-", BS_CONTROLE[[#This Row],[Entre - Estações]])</f>
        <v>-</v>
      </c>
      <c r="AN369" s="105" t="str">
        <f>IF(BS_CONTROLE[[#This Row],[SB]]=0, "-", BS_CONTROLE[[#This Row],[SB]])</f>
        <v>-</v>
      </c>
      <c r="AO369" s="105" t="str">
        <f>IF(BS_CONTROLE[[#This Row],[SUB]]=0, "-", BS_CONTROLE[[#This Row],[SUB]])</f>
        <v>-</v>
      </c>
      <c r="AP369" s="105">
        <f>BS_CONTROLE[[#This Row],[KM - Inicio]]</f>
        <v>0</v>
      </c>
      <c r="AQ369" s="105">
        <f>BS_CONTROLE[[#This Row],[KM - Inicio]]</f>
        <v>0</v>
      </c>
      <c r="AR369" s="108"/>
      <c r="AS369" s="108"/>
      <c r="AT369" s="108"/>
      <c r="AU369" s="136"/>
      <c r="AV369" s="136"/>
      <c r="AW369" s="14"/>
      <c r="AX369" s="14"/>
      <c r="AY369" s="162" t="str">
        <f t="shared" si="36"/>
        <v>*</v>
      </c>
      <c r="AZ369" s="153"/>
      <c r="BA369" s="109"/>
      <c r="BB369" s="10" t="str">
        <f>IFERROR(_xlfn.XLOOKUP(AI369, BS_ATIVIDADE[ATIVIDADE],BS_ATIVIDADE[UNIDADE] ), "*")</f>
        <v>*</v>
      </c>
      <c r="BC369" s="13" t="str" cm="1">
        <f t="array" ref="BC3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69" s="13" t="str" cm="1">
        <f t="array" ref="BD3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69" s="11" t="str" cm="1">
        <f t="array" ref="BE3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69" s="150"/>
      <c r="BG369" s="16"/>
      <c r="BH369" s="17"/>
      <c r="BI369" s="17"/>
      <c r="BJ369" s="17"/>
      <c r="BK369" s="18"/>
      <c r="BL369" s="16"/>
      <c r="BM369" s="130"/>
      <c r="BN369" s="130"/>
      <c r="BO369" s="130"/>
      <c r="BP369" s="18"/>
      <c r="BQ369" s="12" t="str">
        <f t="shared" si="38"/>
        <v>Aderente</v>
      </c>
      <c r="BR369" s="19" t="str">
        <f t="shared" si="39"/>
        <v>*</v>
      </c>
      <c r="BS369" s="19" t="str">
        <f t="shared" si="40"/>
        <v>*</v>
      </c>
      <c r="BT369" s="188" t="str">
        <f t="shared" si="41"/>
        <v/>
      </c>
    </row>
    <row r="370" spans="1:72" hidden="1">
      <c r="A370" s="47" t="str">
        <f t="shared" si="37"/>
        <v>V9346068</v>
      </c>
      <c r="B370" s="102">
        <v>46068</v>
      </c>
      <c r="C370" s="135">
        <f>IF(BS_CONTROLE[[#This Row],[DATA]]="","",WEEKNUM(BS_CONTROLE[[#This Row],[DATA]]))</f>
        <v>8</v>
      </c>
      <c r="D370" s="104" t="s">
        <v>978</v>
      </c>
      <c r="E370" s="157">
        <v>162</v>
      </c>
      <c r="F370" s="126" t="s">
        <v>687</v>
      </c>
      <c r="G370" s="142" t="str">
        <f>IF(D370="","*",VLOOKUP(F370,BS_ATIVIDADE[],3,FALSE))</f>
        <v>MECANIZAÇÃO - SOCADORA</v>
      </c>
      <c r="H370" s="105" t="s">
        <v>104</v>
      </c>
      <c r="I370" s="105" t="s">
        <v>104</v>
      </c>
      <c r="J370" s="105">
        <v>56</v>
      </c>
      <c r="K370" s="105">
        <v>204.4</v>
      </c>
      <c r="L370" s="105">
        <v>205.8</v>
      </c>
      <c r="M370" s="127" t="str" cm="1">
        <f t="array" ref="M3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70" s="127" t="str" cm="1">
        <f t="array" ref="N3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370" s="106">
        <v>0.375</v>
      </c>
      <c r="P370" s="106">
        <v>8.3333333333333329E-2</v>
      </c>
      <c r="Q370" s="105">
        <v>200</v>
      </c>
      <c r="R370" s="10" t="str">
        <f>IFERROR(_xlfn.XLOOKUP(F370, BS_ATIVIDADE[ATIVIDADE],BS_ATIVIDADE[UNIDADE] ), "*")</f>
        <v>M</v>
      </c>
      <c r="S370" s="128" t="str" cm="1">
        <f t="array" ref="S3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0" s="128" t="str" cm="1">
        <f t="array" ref="T3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70" s="11" t="str" cm="1">
        <f t="array" ref="U3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70" s="105" t="s">
        <v>773</v>
      </c>
      <c r="W370" s="151" t="s">
        <v>688</v>
      </c>
      <c r="X370" s="104" t="s">
        <v>421</v>
      </c>
      <c r="Y370" s="129" t="s">
        <v>424</v>
      </c>
      <c r="Z370" s="104"/>
      <c r="AA370" s="105">
        <v>1</v>
      </c>
      <c r="AB370" s="103" t="s">
        <v>418</v>
      </c>
      <c r="AC370" s="152"/>
      <c r="AD370" s="107">
        <v>0.29166666666666669</v>
      </c>
      <c r="AE370" s="105">
        <v>7309</v>
      </c>
      <c r="AF370" s="105" t="s">
        <v>679</v>
      </c>
      <c r="AG370" s="105" t="s">
        <v>679</v>
      </c>
      <c r="AH370" s="15"/>
      <c r="AI370" s="126" t="str">
        <f>IF(BS_CONTROLE[[#This Row],[Atividade]]=0, "-", BS_CONTROLE[[#This Row],[Atividade]])</f>
        <v>MECANIZAÇÃO - SOCADORA</v>
      </c>
      <c r="AJ370" s="9" t="str">
        <f>IF(BS_CONTROLE[[#This Row],[Atividade]]=0, "-", BS_CONTROLE[[#This Row],[Atividade]])</f>
        <v>MECANIZAÇÃO - SOCADORA</v>
      </c>
      <c r="AK370" s="31" t="str">
        <f>BS_CONTROLE[[#This Row],[Local - Partida]]</f>
        <v>ZYU1</v>
      </c>
      <c r="AL370" s="31" t="str">
        <f>BS_CONTROLE[[#This Row],[Local - Encerramento]]</f>
        <v>ZYU1</v>
      </c>
      <c r="AM370" s="105" t="str">
        <f>IF(BS_CONTROLE[[#This Row],[Entre - Estações]]=0, "-", BS_CONTROLE[[#This Row],[Entre - Estações]])</f>
        <v>ZYU-ZST</v>
      </c>
      <c r="AN370" s="105" t="str">
        <f>IF(BS_CONTROLE[[#This Row],[SB]]=0, "-", BS_CONTROLE[[#This Row],[SB]])</f>
        <v>ZYU206</v>
      </c>
      <c r="AO370" s="105">
        <f>IF(BS_CONTROLE[[#This Row],[SUB]]=0, "-", BS_CONTROLE[[#This Row],[SUB]])</f>
        <v>56</v>
      </c>
      <c r="AP370" s="105">
        <f>BS_CONTROLE[[#This Row],[KM - Inicio]]</f>
        <v>204.4</v>
      </c>
      <c r="AQ370" s="105">
        <f>BS_CONTROLE[[#This Row],[KM - Inicio]]</f>
        <v>204.4</v>
      </c>
      <c r="AR370" s="108">
        <v>0</v>
      </c>
      <c r="AS370" s="108">
        <v>0</v>
      </c>
      <c r="AT370" s="108">
        <v>0</v>
      </c>
      <c r="AU370" s="136"/>
      <c r="AV370" s="136"/>
      <c r="AW370" s="14"/>
      <c r="AX370" s="14"/>
      <c r="AY370" s="162">
        <f t="shared" si="36"/>
        <v>0</v>
      </c>
      <c r="AZ370" s="153"/>
      <c r="BA370" s="109">
        <v>0</v>
      </c>
      <c r="BB370" s="10" t="str">
        <f>IFERROR(_xlfn.XLOOKUP(AI370, BS_ATIVIDADE[ATIVIDADE],BS_ATIVIDADE[UNIDADE] ), "*")</f>
        <v>M</v>
      </c>
      <c r="BC370" s="13" t="str" cm="1">
        <f t="array" ref="BC3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0" s="13" t="str" cm="1">
        <f t="array" ref="BD3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70" s="11" t="str" cm="1">
        <f t="array" ref="BE3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70" s="150"/>
      <c r="BG370" s="16"/>
      <c r="BH370" s="17">
        <v>0</v>
      </c>
      <c r="BI370" s="17"/>
      <c r="BJ370" s="17" t="s">
        <v>1235</v>
      </c>
      <c r="BK370" s="18" t="s">
        <v>1235</v>
      </c>
      <c r="BL370" s="16"/>
      <c r="BM370" s="130" t="s">
        <v>441</v>
      </c>
      <c r="BN370" s="130" t="s">
        <v>470</v>
      </c>
      <c r="BO370" s="130" t="s">
        <v>521</v>
      </c>
      <c r="BP370" s="18"/>
      <c r="BQ370" s="12" t="str">
        <f t="shared" si="38"/>
        <v>Produção e Intervalo</v>
      </c>
      <c r="BR370" s="19">
        <f t="shared" si="39"/>
        <v>0</v>
      </c>
      <c r="BS370" s="19">
        <f t="shared" si="40"/>
        <v>0</v>
      </c>
      <c r="BT370" s="188" t="str">
        <f t="shared" si="41"/>
        <v>SuperExecução</v>
      </c>
    </row>
    <row r="371" spans="1:72" hidden="1">
      <c r="A371" s="47" t="str">
        <f t="shared" si="37"/>
        <v>E1746068</v>
      </c>
      <c r="B371" s="102">
        <v>46068</v>
      </c>
      <c r="C371" s="135">
        <f>IF(BS_CONTROLE[[#This Row],[DATA]]="","",WEEKNUM(BS_CONTROLE[[#This Row],[DATA]]))</f>
        <v>8</v>
      </c>
      <c r="D371" s="104" t="s">
        <v>692</v>
      </c>
      <c r="E371" s="157">
        <v>4</v>
      </c>
      <c r="F371" s="126" t="s">
        <v>693</v>
      </c>
      <c r="G371" s="142" t="str">
        <f>IF(D371="","*",VLOOKUP(F371,BS_ATIVIDADE[],3,FALSE))</f>
        <v>CAMINHÂO - SOLDA</v>
      </c>
      <c r="H371" s="106" t="s">
        <v>201</v>
      </c>
      <c r="I371" s="106" t="s">
        <v>201</v>
      </c>
      <c r="J371" s="105">
        <v>55</v>
      </c>
      <c r="K371" s="105">
        <v>100.95099999999999</v>
      </c>
      <c r="L371" s="105">
        <v>101.16500000000001</v>
      </c>
      <c r="M371" s="127" t="str" cm="1">
        <f t="array" ref="M3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71" s="127" t="str" cm="1">
        <f t="array" ref="N3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71" s="106">
        <v>0.39583333333333331</v>
      </c>
      <c r="P371" s="106">
        <v>0.125</v>
      </c>
      <c r="Q371" s="105">
        <v>2</v>
      </c>
      <c r="R371" s="10" t="str">
        <f>IFERROR(_xlfn.XLOOKUP(F371, BS_ATIVIDADE[ATIVIDADE],BS_ATIVIDADE[UNIDADE] ), "*")</f>
        <v>Nº DE SOLDA</v>
      </c>
      <c r="S371" s="128" t="str" cm="1">
        <f t="array" ref="S3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1" s="128" t="str" cm="1">
        <f t="array" ref="T3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71" s="11" t="str" cm="1">
        <f t="array" ref="U3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71" s="105" t="s">
        <v>742</v>
      </c>
      <c r="W371" s="151" t="s">
        <v>743</v>
      </c>
      <c r="X371" s="104" t="s">
        <v>421</v>
      </c>
      <c r="Y371" s="129" t="s">
        <v>424</v>
      </c>
      <c r="Z371" s="104"/>
      <c r="AA371" s="105">
        <v>1</v>
      </c>
      <c r="AB371" s="103" t="s">
        <v>412</v>
      </c>
      <c r="AC371" s="152"/>
      <c r="AD371" s="107">
        <v>0.35416666666666669</v>
      </c>
      <c r="AE371" s="105">
        <v>6251</v>
      </c>
      <c r="AF371" s="105" t="s">
        <v>679</v>
      </c>
      <c r="AG371" s="105" t="s">
        <v>679</v>
      </c>
      <c r="AH371" s="15"/>
      <c r="AI371" s="126" t="str">
        <f>IF(BS_CONTROLE[[#This Row],[Atividade]]=0, "-", BS_CONTROLE[[#This Row],[Atividade]])</f>
        <v>CAMINHÃO DE SOLDA</v>
      </c>
      <c r="AJ371" s="9" t="str">
        <f>IF(BS_CONTROLE[[#This Row],[Atividade]]=0, "-", BS_CONTROLE[[#This Row],[Atividade]])</f>
        <v>CAMINHÃO DE SOLDA</v>
      </c>
      <c r="AK371" s="31" t="str">
        <f>BS_CONTROLE[[#This Row],[Local - Partida]]</f>
        <v>102ZKW2</v>
      </c>
      <c r="AL371" s="31" t="str">
        <f>BS_CONTROLE[[#This Row],[Local - Encerramento]]</f>
        <v>102ZKW2</v>
      </c>
      <c r="AM371" s="105" t="str">
        <f>IF(BS_CONTROLE[[#This Row],[Entre - Estações]]=0, "-", BS_CONTROLE[[#This Row],[Entre - Estações]])</f>
        <v>ZKW-ZLU</v>
      </c>
      <c r="AN371" s="105" t="str">
        <f>IF(BS_CONTROLE[[#This Row],[SB]]=0, "-", BS_CONTROLE[[#This Row],[SB]])</f>
        <v>102ZKW2</v>
      </c>
      <c r="AO371" s="105">
        <f>IF(BS_CONTROLE[[#This Row],[SUB]]=0, "-", BS_CONTROLE[[#This Row],[SUB]])</f>
        <v>55</v>
      </c>
      <c r="AP371" s="105">
        <f>BS_CONTROLE[[#This Row],[KM - Inicio]]</f>
        <v>100.95099999999999</v>
      </c>
      <c r="AQ371" s="105">
        <f>BS_CONTROLE[[#This Row],[KM - Inicio]]</f>
        <v>100.95099999999999</v>
      </c>
      <c r="AR371" s="108">
        <v>0.33680555555555558</v>
      </c>
      <c r="AS371" s="108">
        <v>0</v>
      </c>
      <c r="AT371" s="108">
        <v>0</v>
      </c>
      <c r="AU371" s="136"/>
      <c r="AV371" s="136"/>
      <c r="AW371" s="14"/>
      <c r="AX371" s="14"/>
      <c r="AY371" s="162">
        <f t="shared" si="36"/>
        <v>0</v>
      </c>
      <c r="AZ371" s="153"/>
      <c r="BA371" s="109">
        <v>0</v>
      </c>
      <c r="BB371" s="10" t="str">
        <f>IFERROR(_xlfn.XLOOKUP(AI371, BS_ATIVIDADE[ATIVIDADE],BS_ATIVIDADE[UNIDADE] ), "*")</f>
        <v>Nº DE SOLDA</v>
      </c>
      <c r="BC371" s="13" t="str" cm="1">
        <f t="array" ref="BC3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1" s="13" t="str" cm="1">
        <f t="array" ref="BD3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71" s="11" t="str" cm="1">
        <f t="array" ref="BE3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71" s="150"/>
      <c r="BG371" s="16"/>
      <c r="BH371" s="17">
        <v>0</v>
      </c>
      <c r="BI371" s="17"/>
      <c r="BJ371" s="17" t="s">
        <v>1236</v>
      </c>
      <c r="BK371" s="17" t="s">
        <v>1237</v>
      </c>
      <c r="BL371" s="16"/>
      <c r="BM371" s="130" t="s">
        <v>440</v>
      </c>
      <c r="BN371" s="130" t="s">
        <v>469</v>
      </c>
      <c r="BO371" s="130" t="s">
        <v>530</v>
      </c>
      <c r="BP371" s="18"/>
      <c r="BQ371" s="12" t="str">
        <f t="shared" si="38"/>
        <v>Produção e Intervalo</v>
      </c>
      <c r="BR371" s="19">
        <f t="shared" si="39"/>
        <v>0</v>
      </c>
      <c r="BS371" s="19">
        <f t="shared" si="40"/>
        <v>0</v>
      </c>
      <c r="BT371" s="188" t="str">
        <f t="shared" si="41"/>
        <v>CCOCirculaçãoIntervaloOportunidade</v>
      </c>
    </row>
    <row r="372" spans="1:72" hidden="1">
      <c r="A372" s="47" t="str">
        <f t="shared" si="37"/>
        <v/>
      </c>
      <c r="B372" s="102"/>
      <c r="C372" s="135" t="str">
        <f>IF(BS_CONTROLE[[#This Row],[DATA]]="","",WEEKNUM(BS_CONTROLE[[#This Row],[DATA]]))</f>
        <v/>
      </c>
      <c r="D372" s="104"/>
      <c r="E372" s="157">
        <v>366</v>
      </c>
      <c r="F372" s="126"/>
      <c r="G372" s="142" t="str">
        <f>IF(D372="","*",VLOOKUP(F372,BS_ATIVIDADE[],3,FALSE))</f>
        <v>*</v>
      </c>
      <c r="H372" s="106"/>
      <c r="I372" s="106"/>
      <c r="J372" s="105"/>
      <c r="K372" s="105"/>
      <c r="L372" s="105"/>
      <c r="M372" s="127" t="str" cm="1">
        <f t="array" ref="M3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2" s="127" t="str" cm="1">
        <f t="array" ref="N3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2" s="106"/>
      <c r="P372" s="106"/>
      <c r="Q372" s="105"/>
      <c r="R372" s="10" t="str">
        <f>IFERROR(_xlfn.XLOOKUP(F372, BS_ATIVIDADE[ATIVIDADE],BS_ATIVIDADE[UNIDADE] ), "*")</f>
        <v>*</v>
      </c>
      <c r="S372" s="128" t="str" cm="1">
        <f t="array" ref="S3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2" s="128" t="str" cm="1">
        <f t="array" ref="T3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2" s="11" t="str" cm="1">
        <f t="array" ref="U3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72" s="105"/>
      <c r="W372" s="151"/>
      <c r="X372" s="104"/>
      <c r="Y372" s="129"/>
      <c r="Z372" s="104"/>
      <c r="AA372" s="105"/>
      <c r="AB372" s="103"/>
      <c r="AC372" s="152"/>
      <c r="AD372" s="107"/>
      <c r="AE372" s="105"/>
      <c r="AF372" s="105"/>
      <c r="AG372" s="105"/>
      <c r="AH372" s="15"/>
      <c r="AI372" s="126" t="str">
        <f>IF(BS_CONTROLE[[#This Row],[Atividade]]=0, "-", BS_CONTROLE[[#This Row],[Atividade]])</f>
        <v>-</v>
      </c>
      <c r="AJ372" s="9" t="str">
        <f>IF(BS_CONTROLE[[#This Row],[Atividade]]=0, "-", BS_CONTROLE[[#This Row],[Atividade]])</f>
        <v>-</v>
      </c>
      <c r="AK372" s="31">
        <f>BS_CONTROLE[[#This Row],[Local - Partida]]</f>
        <v>0</v>
      </c>
      <c r="AL372" s="31">
        <f>BS_CONTROLE[[#This Row],[Local - Encerramento]]</f>
        <v>0</v>
      </c>
      <c r="AM372" s="105" t="str">
        <f>IF(BS_CONTROLE[[#This Row],[Entre - Estações]]=0, "-", BS_CONTROLE[[#This Row],[Entre - Estações]])</f>
        <v>-</v>
      </c>
      <c r="AN372" s="105" t="str">
        <f>IF(BS_CONTROLE[[#This Row],[SB]]=0, "-", BS_CONTROLE[[#This Row],[SB]])</f>
        <v>-</v>
      </c>
      <c r="AO372" s="105" t="str">
        <f>IF(BS_CONTROLE[[#This Row],[SUB]]=0, "-", BS_CONTROLE[[#This Row],[SUB]])</f>
        <v>-</v>
      </c>
      <c r="AP372" s="105">
        <f>BS_CONTROLE[[#This Row],[KM - Inicio]]</f>
        <v>0</v>
      </c>
      <c r="AQ372" s="105">
        <f>BS_CONTROLE[[#This Row],[KM - Inicio]]</f>
        <v>0</v>
      </c>
      <c r="AR372" s="108"/>
      <c r="AS372" s="108"/>
      <c r="AT372" s="108"/>
      <c r="AU372" s="136"/>
      <c r="AV372" s="136"/>
      <c r="AW372" s="14"/>
      <c r="AX372" s="14"/>
      <c r="AY372" s="162" t="str">
        <f t="shared" si="36"/>
        <v>*</v>
      </c>
      <c r="AZ372" s="153"/>
      <c r="BA372" s="109"/>
      <c r="BB372" s="10" t="str">
        <f>IFERROR(_xlfn.XLOOKUP(AI372, BS_ATIVIDADE[ATIVIDADE],BS_ATIVIDADE[UNIDADE] ), "*")</f>
        <v>*</v>
      </c>
      <c r="BC372" s="13" t="str" cm="1">
        <f t="array" ref="BC3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72" s="13" t="str" cm="1">
        <f t="array" ref="BD3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72" s="11" t="str" cm="1">
        <f t="array" ref="BE3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72" s="150"/>
      <c r="BG372" s="16"/>
      <c r="BH372" s="17"/>
      <c r="BI372" s="17"/>
      <c r="BJ372" s="17"/>
      <c r="BK372" s="18"/>
      <c r="BL372" s="16"/>
      <c r="BM372" s="130"/>
      <c r="BN372" s="130"/>
      <c r="BO372" s="130"/>
      <c r="BP372" s="18"/>
      <c r="BQ372" s="12" t="str">
        <f t="shared" si="38"/>
        <v>Aderente</v>
      </c>
      <c r="BR372" s="19" t="str">
        <f t="shared" si="39"/>
        <v>*</v>
      </c>
      <c r="BS372" s="19" t="str">
        <f t="shared" si="40"/>
        <v>*</v>
      </c>
      <c r="BT372" s="188" t="str">
        <f t="shared" si="41"/>
        <v/>
      </c>
    </row>
    <row r="373" spans="1:72" hidden="1">
      <c r="A373" s="47" t="str">
        <f t="shared" si="37"/>
        <v>EXPANSÃO TURMA 146069</v>
      </c>
      <c r="B373" s="102">
        <v>46069</v>
      </c>
      <c r="C373" s="135">
        <f>IF(BS_CONTROLE[[#This Row],[DATA]]="","",WEEKNUM(BS_CONTROLE[[#This Row],[DATA]]))</f>
        <v>8</v>
      </c>
      <c r="D373" s="104" t="s">
        <v>703</v>
      </c>
      <c r="E373" s="157">
        <v>185</v>
      </c>
      <c r="F373" s="126" t="s">
        <v>704</v>
      </c>
      <c r="G373" s="142" t="str">
        <f>IF(D373="","*",VLOOKUP(F373,BS_ATIVIDADE[],3,FALSE))</f>
        <v>EXPANSÃO</v>
      </c>
      <c r="H373" s="106" t="s">
        <v>679</v>
      </c>
      <c r="I373" s="106" t="s">
        <v>679</v>
      </c>
      <c r="J373" s="105">
        <v>170</v>
      </c>
      <c r="K373" s="105">
        <v>110.35</v>
      </c>
      <c r="L373" s="105">
        <v>112.3</v>
      </c>
      <c r="M373" s="127" t="str" cm="1">
        <f t="array" ref="M3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373" s="127" t="str" cm="1">
        <f t="array" ref="N3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373" s="106">
        <v>0.35416666666666669</v>
      </c>
      <c r="P373" s="106">
        <v>0.125</v>
      </c>
      <c r="Q373" s="105">
        <v>1</v>
      </c>
      <c r="R373" s="10" t="str">
        <f>IFERROR(_xlfn.XLOOKUP(F373, BS_ATIVIDADE[ATIVIDADE],BS_ATIVIDADE[UNIDADE] ), "*")</f>
        <v>Nº DE SOLDA</v>
      </c>
      <c r="S373" s="128" t="str" cm="1">
        <f t="array" ref="S3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3" s="128" t="str" cm="1">
        <f t="array" ref="T3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73" s="11" t="str" cm="1">
        <f t="array" ref="U3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373" s="105" t="s">
        <v>961</v>
      </c>
      <c r="W373" s="151" t="s">
        <v>1165</v>
      </c>
      <c r="X373" s="104" t="s">
        <v>421</v>
      </c>
      <c r="Y373" s="129" t="s">
        <v>424</v>
      </c>
      <c r="Z373" s="104"/>
      <c r="AA373" s="105" t="s">
        <v>679</v>
      </c>
      <c r="AB373" s="103"/>
      <c r="AC373" s="152"/>
      <c r="AD373" s="107"/>
      <c r="AE373" s="105"/>
      <c r="AF373" s="105"/>
      <c r="AG373" s="105"/>
      <c r="AH373" s="15"/>
      <c r="AI373" s="126" t="s">
        <v>790</v>
      </c>
      <c r="AJ373" s="9" t="str">
        <f>IF(BS_CONTROLE[[#This Row],[Atividade]]=0, "-", BS_CONTROLE[[#This Row],[Atividade]])</f>
        <v>EXPANSÃO - SOLDA</v>
      </c>
      <c r="AK373" s="31" t="str">
        <f>BS_CONTROLE[[#This Row],[Local - Partida]]</f>
        <v>-</v>
      </c>
      <c r="AL373" s="31" t="str">
        <f>BS_CONTROLE[[#This Row],[Local - Encerramento]]</f>
        <v>-</v>
      </c>
      <c r="AM373" s="105" t="str">
        <f>IF(BS_CONTROLE[[#This Row],[Entre - Estações]]=0, "-", BS_CONTROLE[[#This Row],[Entre - Estações]])</f>
        <v>ZCD</v>
      </c>
      <c r="AN373" s="105" t="str">
        <f>IF(BS_CONTROLE[[#This Row],[SB]]=0, "-", BS_CONTROLE[[#This Row],[SB]])</f>
        <v>109ZCD2</v>
      </c>
      <c r="AO373" s="105">
        <f>IF(BS_CONTROLE[[#This Row],[SUB]]=0, "-", BS_CONTROLE[[#This Row],[SUB]])</f>
        <v>170</v>
      </c>
      <c r="AP373" s="105">
        <f>BS_CONTROLE[[#This Row],[KM - Inicio]]</f>
        <v>110.35</v>
      </c>
      <c r="AQ373" s="105">
        <f>BS_CONTROLE[[#This Row],[KM - Inicio]]</f>
        <v>110.35</v>
      </c>
      <c r="AR373" s="108">
        <v>0.36249999999999999</v>
      </c>
      <c r="AS373" s="108">
        <v>0.40416666666666667</v>
      </c>
      <c r="AT373" s="108">
        <v>0.45833333333333331</v>
      </c>
      <c r="AU373" s="136"/>
      <c r="AV373" s="136"/>
      <c r="AW373" s="14"/>
      <c r="AX373" s="14"/>
      <c r="AY373" s="162">
        <f t="shared" si="36"/>
        <v>5.4166666666666641E-2</v>
      </c>
      <c r="AZ373" s="153"/>
      <c r="BA373" s="109">
        <v>1040</v>
      </c>
      <c r="BB373" s="10" t="str">
        <f>IFERROR(_xlfn.XLOOKUP(AI373, BS_ATIVIDADE[ATIVIDADE],BS_ATIVIDADE[UNIDADE] ), "*")</f>
        <v>M</v>
      </c>
      <c r="BC373" s="13" t="str" cm="1">
        <f t="array" ref="BC3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3" s="13" t="str" cm="1">
        <f t="array" ref="BD3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73" s="11" t="str" cm="1">
        <f t="array" ref="BE3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373" s="150"/>
      <c r="BG373" s="16"/>
      <c r="BH373" s="184">
        <v>2</v>
      </c>
      <c r="BI373" s="17"/>
      <c r="BJ373" s="17" t="s">
        <v>1238</v>
      </c>
      <c r="BK373" s="18" t="s">
        <v>1238</v>
      </c>
      <c r="BL373" s="16"/>
      <c r="BM373" s="130" t="s">
        <v>440</v>
      </c>
      <c r="BN373" s="130" t="s">
        <v>469</v>
      </c>
      <c r="BO373" s="130" t="s">
        <v>547</v>
      </c>
      <c r="BP373" s="18" t="s">
        <v>1238</v>
      </c>
      <c r="BQ373" s="12" t="str">
        <f t="shared" si="38"/>
        <v>Intervalo</v>
      </c>
      <c r="BR373" s="19">
        <f t="shared" si="39"/>
        <v>0.43333333333333313</v>
      </c>
      <c r="BS373" s="19">
        <f t="shared" si="40"/>
        <v>1040</v>
      </c>
      <c r="BT373" s="188" t="str">
        <f t="shared" si="41"/>
        <v>CCOCirculaçãoIntervaloOportunidade</v>
      </c>
    </row>
    <row r="374" spans="1:72" hidden="1">
      <c r="A374" s="47" t="str">
        <f t="shared" si="37"/>
        <v>KLECIO (TP-699)46069</v>
      </c>
      <c r="B374" s="102">
        <v>46069</v>
      </c>
      <c r="C374" s="135">
        <f>IF(BS_CONTROLE[[#This Row],[DATA]]="","",WEEKNUM(BS_CONTROLE[[#This Row],[DATA]]))</f>
        <v>8</v>
      </c>
      <c r="D374" s="104" t="s">
        <v>695</v>
      </c>
      <c r="E374" s="157"/>
      <c r="F374" s="126" t="s">
        <v>696</v>
      </c>
      <c r="G374" s="142" t="str">
        <f>IF(D374="","*",VLOOKUP(F374,BS_ATIVIDADE[],3,FALSE))</f>
        <v>SOLDA</v>
      </c>
      <c r="H374" s="106" t="s">
        <v>679</v>
      </c>
      <c r="I374" s="106" t="s">
        <v>679</v>
      </c>
      <c r="J374" s="105">
        <v>68</v>
      </c>
      <c r="K374" s="105">
        <v>77.212999999999994</v>
      </c>
      <c r="L374" s="105" t="s">
        <v>679</v>
      </c>
      <c r="M374" s="127" t="s">
        <v>1239</v>
      </c>
      <c r="N374" s="127" t="s">
        <v>1240</v>
      </c>
      <c r="O374" s="106">
        <v>0.375</v>
      </c>
      <c r="P374" s="106">
        <v>6.25E-2</v>
      </c>
      <c r="Q374" s="105">
        <v>1</v>
      </c>
      <c r="R374" s="10" t="str">
        <f>IFERROR(_xlfn.XLOOKUP(F374, BS_ATIVIDADE[ATIVIDADE],BS_ATIVIDADE[UNIDADE] ), "*")</f>
        <v>Nº DE SOLDA</v>
      </c>
      <c r="S374" s="128" t="str" cm="1">
        <f t="array" ref="S3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4" s="128" t="str" cm="1">
        <f t="array" ref="T3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74" s="11" t="str" cm="1">
        <f t="array" ref="U3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374" s="105" t="s">
        <v>699</v>
      </c>
      <c r="W374" s="151" t="s">
        <v>700</v>
      </c>
      <c r="X374" s="104" t="s">
        <v>421</v>
      </c>
      <c r="Y374" s="129" t="s">
        <v>424</v>
      </c>
      <c r="Z374" s="104"/>
      <c r="AA374" s="105" t="s">
        <v>679</v>
      </c>
      <c r="AB374" s="103"/>
      <c r="AC374" s="152"/>
      <c r="AD374" s="107"/>
      <c r="AE374" s="105"/>
      <c r="AF374" s="105"/>
      <c r="AG374" s="105"/>
      <c r="AH374" s="15"/>
      <c r="AI374" s="126" t="str">
        <f>IF(BS_CONTROLE[[#This Row],[Atividade]]=0, "-", BS_CONTROLE[[#This Row],[Atividade]])</f>
        <v>PDM - SOLDA</v>
      </c>
      <c r="AJ374" s="9" t="str">
        <f>IF(BS_CONTROLE[[#This Row],[Atividade]]=0, "-", BS_CONTROLE[[#This Row],[Atividade]])</f>
        <v>PDM - SOLDA</v>
      </c>
      <c r="AK374" s="31" t="str">
        <f>BS_CONTROLE[[#This Row],[Local - Partida]]</f>
        <v>-</v>
      </c>
      <c r="AL374" s="31" t="str">
        <f>BS_CONTROLE[[#This Row],[Local - Encerramento]]</f>
        <v>-</v>
      </c>
      <c r="AM374" s="105" t="str">
        <f>IF(BS_CONTROLE[[#This Row],[Entre - Estações]]=0, "-", BS_CONTROLE[[#This Row],[Entre - Estações]])</f>
        <v>ZAC-S</v>
      </c>
      <c r="AN374" s="105" t="str">
        <f>IF(BS_CONTROLE[[#This Row],[SB]]=0, "-", BS_CONTROLE[[#This Row],[SB]])</f>
        <v>ZACS</v>
      </c>
      <c r="AO374" s="105">
        <f>IF(BS_CONTROLE[[#This Row],[SUB]]=0, "-", BS_CONTROLE[[#This Row],[SUB]])</f>
        <v>68</v>
      </c>
      <c r="AP374" s="105">
        <f>BS_CONTROLE[[#This Row],[KM - Inicio]]</f>
        <v>77.212999999999994</v>
      </c>
      <c r="AQ374" s="105">
        <f>BS_CONTROLE[[#This Row],[KM - Inicio]]</f>
        <v>77.212999999999994</v>
      </c>
      <c r="AR374" s="108">
        <v>0.36944444444444446</v>
      </c>
      <c r="AS374" s="108">
        <v>0</v>
      </c>
      <c r="AT374" s="108">
        <v>0</v>
      </c>
      <c r="AU374" s="136"/>
      <c r="AV374" s="136"/>
      <c r="AW374" s="14"/>
      <c r="AX374" s="14"/>
      <c r="AY374" s="162">
        <f t="shared" si="36"/>
        <v>0</v>
      </c>
      <c r="AZ374" s="153"/>
      <c r="BA374" s="109">
        <v>0</v>
      </c>
      <c r="BB374" s="10" t="str">
        <f>IFERROR(_xlfn.XLOOKUP(AI374, BS_ATIVIDADE[ATIVIDADE],BS_ATIVIDADE[UNIDADE] ), "*")</f>
        <v>Nº DE SOLDA</v>
      </c>
      <c r="BC374" s="13" t="str" cm="1">
        <f t="array" ref="BC3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4" s="13" t="str" cm="1">
        <f t="array" ref="BD3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74" s="11" t="str" cm="1">
        <f t="array" ref="BE3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374" s="150"/>
      <c r="BG374" s="16"/>
      <c r="BH374" s="17">
        <v>0</v>
      </c>
      <c r="BI374" s="17"/>
      <c r="BJ374" s="17" t="s">
        <v>1241</v>
      </c>
      <c r="BK374" s="18" t="s">
        <v>1242</v>
      </c>
      <c r="BL374" s="16"/>
      <c r="BM374" s="130" t="s">
        <v>440</v>
      </c>
      <c r="BN374" s="130" t="s">
        <v>469</v>
      </c>
      <c r="BO374" s="130" t="s">
        <v>530</v>
      </c>
      <c r="BP374" s="18" t="s">
        <v>1242</v>
      </c>
      <c r="BQ374" s="12" t="str">
        <f t="shared" si="38"/>
        <v>Produção e Intervalo</v>
      </c>
      <c r="BR374" s="19">
        <f t="shared" si="39"/>
        <v>0</v>
      </c>
      <c r="BS374" s="19">
        <f t="shared" si="40"/>
        <v>0</v>
      </c>
      <c r="BT374" s="188" t="str">
        <f t="shared" si="41"/>
        <v>CCOCirculaçãoIntervaloOportunidade</v>
      </c>
    </row>
    <row r="375" spans="1:72" hidden="1">
      <c r="A375" s="47" t="str">
        <f t="shared" si="37"/>
        <v>E4246069</v>
      </c>
      <c r="B375" s="102">
        <v>46069</v>
      </c>
      <c r="C375" s="135">
        <f>IF(BS_CONTROLE[[#This Row],[DATA]]="","",WEEKNUM(BS_CONTROLE[[#This Row],[DATA]]))</f>
        <v>8</v>
      </c>
      <c r="D375" s="104" t="s">
        <v>749</v>
      </c>
      <c r="E375" s="157">
        <v>193</v>
      </c>
      <c r="F375" s="126" t="s">
        <v>750</v>
      </c>
      <c r="G375" s="142" t="str">
        <f>IF(D375="","*",VLOOKUP(F375,BS_ATIVIDADE[],3,FALSE))</f>
        <v>TRILHEIRO - DESCARGA</v>
      </c>
      <c r="H375" s="106" t="s">
        <v>1017</v>
      </c>
      <c r="I375" s="106" t="s">
        <v>1017</v>
      </c>
      <c r="J375" s="105">
        <v>68</v>
      </c>
      <c r="K375" s="105">
        <v>54.96</v>
      </c>
      <c r="L375" s="105">
        <v>56</v>
      </c>
      <c r="M375" s="127" t="str" cm="1">
        <f t="array" ref="M3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ZBM</v>
      </c>
      <c r="N375" s="127" t="s">
        <v>285</v>
      </c>
      <c r="O375" s="106">
        <v>0.45833333333333331</v>
      </c>
      <c r="P375" s="106">
        <v>0.125</v>
      </c>
      <c r="Q375" s="105">
        <v>1872</v>
      </c>
      <c r="R375" s="10" t="str">
        <f>IFERROR(_xlfn.XLOOKUP(F375, BS_ATIVIDADE[ATIVIDADE],BS_ATIVIDADE[UNIDADE] ), "*")</f>
        <v>M</v>
      </c>
      <c r="S375" s="128" t="str" cm="1">
        <f t="array" ref="S3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5" s="128" t="str" cm="1">
        <f t="array" ref="T3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375" s="11" t="str" cm="1">
        <f t="array" ref="U3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375" s="105" t="s">
        <v>714</v>
      </c>
      <c r="W375" s="151" t="s">
        <v>754</v>
      </c>
      <c r="X375" s="104" t="s">
        <v>425</v>
      </c>
      <c r="Y375" s="129"/>
      <c r="Z375" s="104"/>
      <c r="AA375" s="105" t="s">
        <v>1019</v>
      </c>
      <c r="AB375" s="103" t="s">
        <v>423</v>
      </c>
      <c r="AC375" s="152" t="s">
        <v>419</v>
      </c>
      <c r="AD375" s="107">
        <v>0.41666666666666669</v>
      </c>
      <c r="AE375" s="105" t="s">
        <v>1020</v>
      </c>
      <c r="AF375" s="105" t="s">
        <v>1021</v>
      </c>
      <c r="AG375" s="105" t="s">
        <v>679</v>
      </c>
      <c r="AH375" s="15"/>
      <c r="AI375" s="126" t="str">
        <f>IF(BS_CONTROLE[[#This Row],[Atividade]]=0, "-", BS_CONTROLE[[#This Row],[Atividade]])</f>
        <v>TRILHEIRO - DESCARGA</v>
      </c>
      <c r="AJ375" s="9" t="str">
        <f>IF(BS_CONTROLE[[#This Row],[Atividade]]=0, "-", BS_CONTROLE[[#This Row],[Atividade]])</f>
        <v>TRILHEIRO - DESCARGA</v>
      </c>
      <c r="AK375" s="31" t="str">
        <f>BS_CONTROLE[[#This Row],[Local - Partida]]</f>
        <v>ZBV3</v>
      </c>
      <c r="AL375" s="31" t="str">
        <f>BS_CONTROLE[[#This Row],[Local - Encerramento]]</f>
        <v>ZBV3</v>
      </c>
      <c r="AM375" s="105" t="str">
        <f>IF(BS_CONTROLE[[#This Row],[Entre - Estações]]=0, "-", BS_CONTROLE[[#This Row],[Entre - Estações]])</f>
        <v>ZBM</v>
      </c>
      <c r="AN375" s="105" t="str">
        <f>IF(BS_CONTROLE[[#This Row],[SB]]=0, "-", BS_CONTROLE[[#This Row],[SB]])</f>
        <v>ZBM1</v>
      </c>
      <c r="AO375" s="105">
        <f>IF(BS_CONTROLE[[#This Row],[SUB]]=0, "-", BS_CONTROLE[[#This Row],[SUB]])</f>
        <v>68</v>
      </c>
      <c r="AP375" s="105">
        <f>BS_CONTROLE[[#This Row],[KM - Inicio]]</f>
        <v>54.96</v>
      </c>
      <c r="AQ375" s="105">
        <f>BS_CONTROLE[[#This Row],[KM - Inicio]]</f>
        <v>54.96</v>
      </c>
      <c r="AR375" s="108">
        <v>0.57847222222222228</v>
      </c>
      <c r="AS375" s="108">
        <v>0.625</v>
      </c>
      <c r="AT375" s="108">
        <v>0.75</v>
      </c>
      <c r="AU375" s="136"/>
      <c r="AV375" s="136"/>
      <c r="AW375" s="14"/>
      <c r="AX375" s="14"/>
      <c r="AY375" s="162">
        <f t="shared" si="36"/>
        <v>0.125</v>
      </c>
      <c r="AZ375" s="153"/>
      <c r="BA375" s="109">
        <v>1872</v>
      </c>
      <c r="BB375" s="10" t="str">
        <f>IFERROR(_xlfn.XLOOKUP(AI375, BS_ATIVIDADE[ATIVIDADE],BS_ATIVIDADE[UNIDADE] ), "*")</f>
        <v>M</v>
      </c>
      <c r="BC375" s="13" t="str" cm="1">
        <f t="array" ref="BC3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5" s="13" t="str" cm="1">
        <f t="array" ref="BD3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375" s="11" t="str" cm="1">
        <f t="array" ref="BE3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375" s="150"/>
      <c r="BG375" s="16"/>
      <c r="BH375" s="17">
        <v>2</v>
      </c>
      <c r="BI375" s="17"/>
      <c r="BJ375" s="17" t="s">
        <v>1243</v>
      </c>
      <c r="BK375" s="18" t="s">
        <v>1244</v>
      </c>
      <c r="BL375" s="16"/>
      <c r="BM375" s="130" t="s">
        <v>440</v>
      </c>
      <c r="BN375" s="130" t="s">
        <v>469</v>
      </c>
      <c r="BO375" s="130" t="s">
        <v>547</v>
      </c>
      <c r="BP375" s="18"/>
      <c r="BQ375" s="12" t="str">
        <f t="shared" si="38"/>
        <v>Aderente</v>
      </c>
      <c r="BR375" s="19">
        <f t="shared" si="39"/>
        <v>1</v>
      </c>
      <c r="BS375" s="19">
        <f t="shared" si="40"/>
        <v>1</v>
      </c>
      <c r="BT375" s="188" t="str">
        <f t="shared" si="41"/>
        <v>CCOCirculaçãoIntervaloOportunidade</v>
      </c>
    </row>
    <row r="376" spans="1:72" hidden="1">
      <c r="A376" s="47" t="str">
        <f t="shared" si="37"/>
        <v/>
      </c>
      <c r="B376" s="102"/>
      <c r="C376" s="135" t="str">
        <f>IF(BS_CONTROLE[[#This Row],[DATA]]="","",WEEKNUM(BS_CONTROLE[[#This Row],[DATA]]))</f>
        <v/>
      </c>
      <c r="D376" s="104"/>
      <c r="E376" s="157">
        <v>370</v>
      </c>
      <c r="F376" s="126"/>
      <c r="G376" s="142" t="str">
        <f>IF(D376="","*",VLOOKUP(F376,BS_ATIVIDADE[],3,FALSE))</f>
        <v>*</v>
      </c>
      <c r="H376" s="106"/>
      <c r="I376" s="106"/>
      <c r="J376" s="105"/>
      <c r="K376" s="105"/>
      <c r="L376" s="105"/>
      <c r="M376" s="127" t="str" cm="1">
        <f t="array" ref="M3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6" s="127" t="str" cm="1">
        <f t="array" ref="N3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6" s="106"/>
      <c r="P376" s="106"/>
      <c r="Q376" s="105"/>
      <c r="R376" s="10" t="str">
        <f>IFERROR(_xlfn.XLOOKUP(F376, BS_ATIVIDADE[ATIVIDADE],BS_ATIVIDADE[UNIDADE] ), "*")</f>
        <v>*</v>
      </c>
      <c r="S376" s="128" t="str" cm="1">
        <f t="array" ref="S3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6" s="128" t="str" cm="1">
        <f t="array" ref="T3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6" s="11" t="str" cm="1">
        <f t="array" ref="U3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76" s="105"/>
      <c r="W376" s="151"/>
      <c r="X376" s="104"/>
      <c r="Y376" s="129"/>
      <c r="Z376" s="104"/>
      <c r="AA376" s="105"/>
      <c r="AB376" s="103"/>
      <c r="AC376" s="152"/>
      <c r="AD376" s="107"/>
      <c r="AE376" s="105"/>
      <c r="AF376" s="105"/>
      <c r="AG376" s="105"/>
      <c r="AH376" s="15"/>
      <c r="AI376" s="126" t="str">
        <f>IF(BS_CONTROLE[[#This Row],[Atividade]]=0, "-", BS_CONTROLE[[#This Row],[Atividade]])</f>
        <v>-</v>
      </c>
      <c r="AJ376" s="9" t="str">
        <f>IF(BS_CONTROLE[[#This Row],[Atividade]]=0, "-", BS_CONTROLE[[#This Row],[Atividade]])</f>
        <v>-</v>
      </c>
      <c r="AK376" s="31">
        <f>BS_CONTROLE[[#This Row],[Local - Partida]]</f>
        <v>0</v>
      </c>
      <c r="AL376" s="31">
        <f>BS_CONTROLE[[#This Row],[Local - Encerramento]]</f>
        <v>0</v>
      </c>
      <c r="AM376" s="105" t="str">
        <f>IF(BS_CONTROLE[[#This Row],[Entre - Estações]]=0, "-", BS_CONTROLE[[#This Row],[Entre - Estações]])</f>
        <v>-</v>
      </c>
      <c r="AN376" s="105" t="str">
        <f>IF(BS_CONTROLE[[#This Row],[SB]]=0, "-", BS_CONTROLE[[#This Row],[SB]])</f>
        <v>-</v>
      </c>
      <c r="AO376" s="105" t="str">
        <f>IF(BS_CONTROLE[[#This Row],[SUB]]=0, "-", BS_CONTROLE[[#This Row],[SUB]])</f>
        <v>-</v>
      </c>
      <c r="AP376" s="105">
        <f>BS_CONTROLE[[#This Row],[KM - Inicio]]</f>
        <v>0</v>
      </c>
      <c r="AQ376" s="105">
        <f>BS_CONTROLE[[#This Row],[KM - Inicio]]</f>
        <v>0</v>
      </c>
      <c r="AR376" s="108"/>
      <c r="AS376" s="108"/>
      <c r="AT376" s="108"/>
      <c r="AU376" s="136"/>
      <c r="AV376" s="136"/>
      <c r="AW376" s="14"/>
      <c r="AX376" s="14"/>
      <c r="AY376" s="162" t="str">
        <f t="shared" si="36"/>
        <v>*</v>
      </c>
      <c r="AZ376" s="153"/>
      <c r="BA376" s="109"/>
      <c r="BB376" s="10" t="str">
        <f>IFERROR(_xlfn.XLOOKUP(AI376, BS_ATIVIDADE[ATIVIDADE],BS_ATIVIDADE[UNIDADE] ), "*")</f>
        <v>*</v>
      </c>
      <c r="BC376" s="13" t="str" cm="1">
        <f t="array" ref="BC3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76" s="13" t="str" cm="1">
        <f t="array" ref="BD3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76" s="11" t="str" cm="1">
        <f t="array" ref="BE3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76" s="150"/>
      <c r="BG376" s="16"/>
      <c r="BH376" s="17"/>
      <c r="BI376" s="17"/>
      <c r="BJ376" s="17"/>
      <c r="BK376" s="18"/>
      <c r="BL376" s="16"/>
      <c r="BM376" s="130"/>
      <c r="BN376" s="130"/>
      <c r="BO376" s="130"/>
      <c r="BP376" s="18"/>
      <c r="BQ376" s="12" t="str">
        <f t="shared" si="38"/>
        <v>Aderente</v>
      </c>
      <c r="BR376" s="19" t="str">
        <f t="shared" si="39"/>
        <v>*</v>
      </c>
      <c r="BS376" s="19" t="str">
        <f t="shared" si="40"/>
        <v>*</v>
      </c>
      <c r="BT376" s="188" t="str">
        <f t="shared" si="41"/>
        <v/>
      </c>
    </row>
    <row r="377" spans="1:72" hidden="1">
      <c r="A377" s="47" t="str">
        <f t="shared" si="37"/>
        <v>ROGÉRIO (TP-730)46069</v>
      </c>
      <c r="B377" s="102">
        <v>46069</v>
      </c>
      <c r="C377" s="135">
        <f>IF(BS_CONTROLE[[#This Row],[DATA]]="","",WEEKNUM(BS_CONTROLE[[#This Row],[DATA]]))</f>
        <v>8</v>
      </c>
      <c r="D377" s="104" t="s">
        <v>857</v>
      </c>
      <c r="E377" s="157">
        <v>81</v>
      </c>
      <c r="F377" s="126" t="s">
        <v>721</v>
      </c>
      <c r="G377" s="142" t="str">
        <f>IF(D377="","*",VLOOKUP(F377,BS_ATIVIDADE[],3,FALSE))</f>
        <v>DORMENTE - SUBSTITUIÇÂO</v>
      </c>
      <c r="H377" s="106" t="s">
        <v>679</v>
      </c>
      <c r="I377" s="106" t="s">
        <v>679</v>
      </c>
      <c r="J377" s="105">
        <v>56</v>
      </c>
      <c r="K377" s="105">
        <v>206.9</v>
      </c>
      <c r="L377" s="105">
        <v>205.9</v>
      </c>
      <c r="M377" s="127" t="str" cm="1">
        <f t="array" ref="M3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77" s="127" t="str" cm="1">
        <f t="array" ref="N3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206ZST</v>
      </c>
      <c r="O377" s="106">
        <v>0.41666666666666669</v>
      </c>
      <c r="P377" s="106">
        <v>8.3333333333333329E-2</v>
      </c>
      <c r="Q377" s="105">
        <v>65</v>
      </c>
      <c r="R377" s="10" t="str">
        <f>IFERROR(_xlfn.XLOOKUP(F377, BS_ATIVIDADE[ATIVIDADE],BS_ATIVIDADE[UNIDADE] ), "*")</f>
        <v>Nº DE DORMENTES</v>
      </c>
      <c r="S377" s="128" t="str" cm="1">
        <f t="array" ref="S3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7" s="128" t="str" cm="1">
        <f t="array" ref="T3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77" s="11" t="str" cm="1">
        <f t="array" ref="U3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77" s="105" t="s">
        <v>773</v>
      </c>
      <c r="W377" s="151" t="s">
        <v>1024</v>
      </c>
      <c r="X377" s="104" t="s">
        <v>421</v>
      </c>
      <c r="Y377" s="129" t="s">
        <v>424</v>
      </c>
      <c r="Z377" s="104"/>
      <c r="AA377" s="105" t="s">
        <v>679</v>
      </c>
      <c r="AB377" s="103"/>
      <c r="AC377" s="152"/>
      <c r="AD377" s="107"/>
      <c r="AE377" s="105"/>
      <c r="AF377" s="105"/>
      <c r="AG377" s="105"/>
      <c r="AH377" s="15"/>
      <c r="AI377" s="126" t="str">
        <f>IF(BS_CONTROLE[[#This Row],[Atividade]]=0, "-", BS_CONTROLE[[#This Row],[Atividade]])</f>
        <v>PDM - SUBSTITUIÇÃO - DORMENTE</v>
      </c>
      <c r="AJ377" s="9" t="str">
        <f>IF(BS_CONTROLE[[#This Row],[Atividade]]=0, "-", BS_CONTROLE[[#This Row],[Atividade]])</f>
        <v>PDM - SUBSTITUIÇÃO - DORMENTE</v>
      </c>
      <c r="AK377" s="31" t="str">
        <f>BS_CONTROLE[[#This Row],[Local - Partida]]</f>
        <v>-</v>
      </c>
      <c r="AL377" s="31" t="str">
        <f>BS_CONTROLE[[#This Row],[Local - Encerramento]]</f>
        <v>-</v>
      </c>
      <c r="AM377" s="105" t="str">
        <f>IF(BS_CONTROLE[[#This Row],[Entre - Estações]]=0, "-", BS_CONTROLE[[#This Row],[Entre - Estações]])</f>
        <v>ZYU-ZST</v>
      </c>
      <c r="AN377" s="105" t="str">
        <f>IF(BS_CONTROLE[[#This Row],[SB]]=0, "-", BS_CONTROLE[[#This Row],[SB]])</f>
        <v>206ZST</v>
      </c>
      <c r="AO377" s="105">
        <f>IF(BS_CONTROLE[[#This Row],[SUB]]=0, "-", BS_CONTROLE[[#This Row],[SUB]])</f>
        <v>56</v>
      </c>
      <c r="AP377" s="105">
        <f>BS_CONTROLE[[#This Row],[KM - Inicio]]</f>
        <v>206.9</v>
      </c>
      <c r="AQ377" s="105">
        <f>BS_CONTROLE[[#This Row],[KM - Inicio]]</f>
        <v>206.9</v>
      </c>
      <c r="AR377" s="108">
        <v>0</v>
      </c>
      <c r="AS377" s="108">
        <v>0</v>
      </c>
      <c r="AT377" s="108">
        <v>0</v>
      </c>
      <c r="AU377" s="136"/>
      <c r="AV377" s="136"/>
      <c r="AW377" s="14"/>
      <c r="AX377" s="14"/>
      <c r="AY377" s="162">
        <f t="shared" si="36"/>
        <v>0</v>
      </c>
      <c r="AZ377" s="153"/>
      <c r="BA377" s="109">
        <v>0</v>
      </c>
      <c r="BB377" s="10" t="str">
        <f>IFERROR(_xlfn.XLOOKUP(AI377, BS_ATIVIDADE[ATIVIDADE],BS_ATIVIDADE[UNIDADE] ), "*")</f>
        <v>Nº DE DORMENTES</v>
      </c>
      <c r="BC377" s="13" t="str" cm="1">
        <f t="array" ref="BC3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7" s="13" t="str" cm="1">
        <f t="array" ref="BD3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77" s="11" t="str" cm="1">
        <f t="array" ref="BE3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77" s="150"/>
      <c r="BG377" s="16"/>
      <c r="BH377" s="17">
        <v>0</v>
      </c>
      <c r="BI377" s="17"/>
      <c r="BJ377" s="17" t="s">
        <v>1245</v>
      </c>
      <c r="BK377" s="18" t="s">
        <v>1245</v>
      </c>
      <c r="BL377" s="16"/>
      <c r="BM377" s="130" t="s">
        <v>441</v>
      </c>
      <c r="BN377" s="130" t="s">
        <v>470</v>
      </c>
      <c r="BO377" s="130" t="s">
        <v>521</v>
      </c>
      <c r="BP377" s="185" t="s">
        <v>1245</v>
      </c>
      <c r="BQ377" s="12" t="str">
        <f t="shared" si="38"/>
        <v>Produção e Intervalo</v>
      </c>
      <c r="BR377" s="19">
        <f t="shared" si="39"/>
        <v>0</v>
      </c>
      <c r="BS377" s="19">
        <f t="shared" si="40"/>
        <v>0</v>
      </c>
      <c r="BT377" s="188" t="str">
        <f t="shared" si="41"/>
        <v>SuperExecução</v>
      </c>
    </row>
    <row r="378" spans="1:72" hidden="1">
      <c r="A378" s="47" t="str">
        <f t="shared" si="37"/>
        <v>V9346069</v>
      </c>
      <c r="B378" s="102">
        <v>46069</v>
      </c>
      <c r="C378" s="135">
        <f>IF(BS_CONTROLE[[#This Row],[DATA]]="","",WEEKNUM(BS_CONTROLE[[#This Row],[DATA]]))</f>
        <v>8</v>
      </c>
      <c r="D378" s="104" t="s">
        <v>978</v>
      </c>
      <c r="E378" s="157">
        <v>162</v>
      </c>
      <c r="F378" s="126" t="s">
        <v>687</v>
      </c>
      <c r="G378" s="142" t="str">
        <f>IF(D378="","*",VLOOKUP(F378,BS_ATIVIDADE[],3,FALSE))</f>
        <v>MECANIZAÇÃO - SOCADORA</v>
      </c>
      <c r="H378" s="105" t="s">
        <v>104</v>
      </c>
      <c r="I378" s="105" t="s">
        <v>104</v>
      </c>
      <c r="J378" s="105">
        <v>56</v>
      </c>
      <c r="K378" s="105">
        <v>204.4</v>
      </c>
      <c r="L378" s="105">
        <v>205.8</v>
      </c>
      <c r="M378" s="127" t="str" cm="1">
        <f t="array" ref="M3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378" s="127" t="str" cm="1">
        <f t="array" ref="N3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378" s="106">
        <v>0.375</v>
      </c>
      <c r="P378" s="106">
        <v>0.125</v>
      </c>
      <c r="Q378" s="105">
        <v>200</v>
      </c>
      <c r="R378" s="10" t="str">
        <f>IFERROR(_xlfn.XLOOKUP(F378, BS_ATIVIDADE[ATIVIDADE],BS_ATIVIDADE[UNIDADE] ), "*")</f>
        <v>M</v>
      </c>
      <c r="S378" s="128" t="str" cm="1">
        <f t="array" ref="S3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8" s="128" t="str" cm="1">
        <f t="array" ref="T3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78" s="11" t="str" cm="1">
        <f t="array" ref="U3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78" s="105" t="s">
        <v>773</v>
      </c>
      <c r="W378" s="151" t="s">
        <v>688</v>
      </c>
      <c r="X378" s="104" t="s">
        <v>416</v>
      </c>
      <c r="Y378" s="129" t="s">
        <v>415</v>
      </c>
      <c r="Z378" s="104"/>
      <c r="AA378" s="105">
        <v>1</v>
      </c>
      <c r="AB378" s="103" t="s">
        <v>418</v>
      </c>
      <c r="AC378" s="152" t="s">
        <v>406</v>
      </c>
      <c r="AD378" s="107">
        <v>0.29166666666666669</v>
      </c>
      <c r="AE378" s="105">
        <v>7309</v>
      </c>
      <c r="AF378" s="105" t="s">
        <v>679</v>
      </c>
      <c r="AG378" s="105" t="s">
        <v>679</v>
      </c>
      <c r="AH378" s="15"/>
      <c r="AI378" s="126" t="str">
        <f>IF(BS_CONTROLE[[#This Row],[Atividade]]=0, "-", BS_CONTROLE[[#This Row],[Atividade]])</f>
        <v>MECANIZAÇÃO - SOCADORA</v>
      </c>
      <c r="AJ378" s="9" t="str">
        <f>IF(BS_CONTROLE[[#This Row],[Atividade]]=0, "-", BS_CONTROLE[[#This Row],[Atividade]])</f>
        <v>MECANIZAÇÃO - SOCADORA</v>
      </c>
      <c r="AK378" s="31" t="str">
        <f>BS_CONTROLE[[#This Row],[Local - Partida]]</f>
        <v>ZYU1</v>
      </c>
      <c r="AL378" s="31" t="str">
        <f>BS_CONTROLE[[#This Row],[Local - Encerramento]]</f>
        <v>ZYU1</v>
      </c>
      <c r="AM378" s="105" t="str">
        <f>IF(BS_CONTROLE[[#This Row],[Entre - Estações]]=0, "-", BS_CONTROLE[[#This Row],[Entre - Estações]])</f>
        <v>ZYU-ZST</v>
      </c>
      <c r="AN378" s="105" t="str">
        <f>IF(BS_CONTROLE[[#This Row],[SB]]=0, "-", BS_CONTROLE[[#This Row],[SB]])</f>
        <v>ZYU206</v>
      </c>
      <c r="AO378" s="105">
        <f>IF(BS_CONTROLE[[#This Row],[SUB]]=0, "-", BS_CONTROLE[[#This Row],[SUB]])</f>
        <v>56</v>
      </c>
      <c r="AP378" s="105">
        <f>BS_CONTROLE[[#This Row],[KM - Inicio]]</f>
        <v>204.4</v>
      </c>
      <c r="AQ378" s="105">
        <f>BS_CONTROLE[[#This Row],[KM - Inicio]]</f>
        <v>204.4</v>
      </c>
      <c r="AR378" s="108">
        <v>0.43819444444444444</v>
      </c>
      <c r="AS378" s="108">
        <v>0.55555555555555558</v>
      </c>
      <c r="AT378" s="108">
        <v>0.64861111111111114</v>
      </c>
      <c r="AU378" s="136"/>
      <c r="AV378" s="136"/>
      <c r="AW378" s="14"/>
      <c r="AX378" s="14"/>
      <c r="AY378" s="162">
        <f t="shared" si="36"/>
        <v>9.3055555555555558E-2</v>
      </c>
      <c r="AZ378" s="153"/>
      <c r="BA378" s="175">
        <v>229</v>
      </c>
      <c r="BB378" s="10" t="str">
        <f>IFERROR(_xlfn.XLOOKUP(AI378, BS_ATIVIDADE[ATIVIDADE],BS_ATIVIDADE[UNIDADE] ), "*")</f>
        <v>M</v>
      </c>
      <c r="BC378" s="13" t="str" cm="1">
        <f t="array" ref="BC3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8" s="13" t="str" cm="1">
        <f t="array" ref="BD3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78" s="11" t="str" cm="1">
        <f t="array" ref="BE3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78" s="150"/>
      <c r="BG378" s="16"/>
      <c r="BH378" s="17">
        <v>2</v>
      </c>
      <c r="BI378" s="17"/>
      <c r="BJ378" s="17" t="s">
        <v>1246</v>
      </c>
      <c r="BK378" s="18" t="s">
        <v>1247</v>
      </c>
      <c r="BL378" s="16"/>
      <c r="BM378" s="130" t="s">
        <v>437</v>
      </c>
      <c r="BN378" s="130" t="s">
        <v>467</v>
      </c>
      <c r="BO378" s="130" t="s">
        <v>524</v>
      </c>
      <c r="BP378" s="18" t="s">
        <v>1247</v>
      </c>
      <c r="BQ378" s="12" t="str">
        <f t="shared" si="38"/>
        <v>Intervalo</v>
      </c>
      <c r="BR378" s="19">
        <f t="shared" si="39"/>
        <v>0.74444444444444446</v>
      </c>
      <c r="BS378" s="19">
        <f t="shared" si="40"/>
        <v>1.145</v>
      </c>
      <c r="BT378" s="188" t="str">
        <f t="shared" si="41"/>
        <v>MecanizaçãoAtivos</v>
      </c>
    </row>
    <row r="379" spans="1:72" hidden="1">
      <c r="A379" s="47" t="str">
        <f t="shared" si="37"/>
        <v>W5946069</v>
      </c>
      <c r="B379" s="102">
        <v>46069</v>
      </c>
      <c r="C379" s="135">
        <f>IF(BS_CONTROLE[[#This Row],[DATA]]="","",WEEKNUM(BS_CONTROLE[[#This Row],[DATA]]))</f>
        <v>8</v>
      </c>
      <c r="D379" s="104" t="s">
        <v>726</v>
      </c>
      <c r="E379" s="157">
        <v>373</v>
      </c>
      <c r="F379" s="126" t="s">
        <v>761</v>
      </c>
      <c r="G379" s="142" t="str">
        <f>IF(D379="","*",VLOOKUP(F379,BS_ATIVIDADE[],3,FALSE))</f>
        <v>OUTROS</v>
      </c>
      <c r="H379" s="105" t="s">
        <v>104</v>
      </c>
      <c r="I379" s="105" t="s">
        <v>104</v>
      </c>
      <c r="J379" s="105">
        <v>49</v>
      </c>
      <c r="K379" s="105">
        <v>203.8</v>
      </c>
      <c r="L379" s="105">
        <v>202</v>
      </c>
      <c r="M379" s="127" t="str" cm="1">
        <f t="array" ref="M3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379" s="127" t="str" cm="1">
        <f t="array" ref="N3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ZYU1</v>
      </c>
      <c r="O379" s="106">
        <v>0.39583333333333331</v>
      </c>
      <c r="P379" s="106">
        <v>4.1666666666666664E-2</v>
      </c>
      <c r="Q379" s="105">
        <v>1</v>
      </c>
      <c r="R379" s="10" t="str">
        <f>IFERROR(_xlfn.XLOOKUP(F379, BS_ATIVIDADE[ATIVIDADE],BS_ATIVIDADE[UNIDADE] ), "*")</f>
        <v>BINÁRIO</v>
      </c>
      <c r="S379" s="128" t="str" cm="1">
        <f t="array" ref="S3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79" s="128" t="str" cm="1">
        <f t="array" ref="T3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79" s="11" t="str" cm="1">
        <f t="array" ref="U3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379" s="105" t="s">
        <v>773</v>
      </c>
      <c r="W379" s="151" t="s">
        <v>1248</v>
      </c>
      <c r="X379" s="104" t="s">
        <v>421</v>
      </c>
      <c r="Y379" s="129" t="s">
        <v>424</v>
      </c>
      <c r="Z379" s="104"/>
      <c r="AA379" s="105">
        <v>1</v>
      </c>
      <c r="AB379" s="103" t="s">
        <v>412</v>
      </c>
      <c r="AC379" s="152"/>
      <c r="AD379" s="107">
        <v>0.29166666666666669</v>
      </c>
      <c r="AE379" s="105">
        <v>7629</v>
      </c>
      <c r="AF379" s="105" t="s">
        <v>679</v>
      </c>
      <c r="AG379" s="105"/>
      <c r="AH379" s="15"/>
      <c r="AI379" s="126" t="str">
        <f>IF(BS_CONTROLE[[#This Row],[Atividade]]=0, "-", BS_CONTROLE[[#This Row],[Atividade]])</f>
        <v>RECOLHIMENTO DE MATERIAL</v>
      </c>
      <c r="AJ379" s="9" t="str">
        <f>IF(BS_CONTROLE[[#This Row],[Atividade]]=0, "-", BS_CONTROLE[[#This Row],[Atividade]])</f>
        <v>RECOLHIMENTO DE MATERIAL</v>
      </c>
      <c r="AK379" s="31" t="str">
        <f>BS_CONTROLE[[#This Row],[Local - Partida]]</f>
        <v>ZYU1</v>
      </c>
      <c r="AL379" s="31" t="str">
        <f>BS_CONTROLE[[#This Row],[Local - Encerramento]]</f>
        <v>ZYU1</v>
      </c>
      <c r="AM379" s="105" t="str">
        <f>IF(BS_CONTROLE[[#This Row],[Entre - Estações]]=0, "-", BS_CONTROLE[[#This Row],[Entre - Estações]])</f>
        <v>ZYU</v>
      </c>
      <c r="AN379" s="105" t="str">
        <f>IF(BS_CONTROLE[[#This Row],[SB]]=0, "-", BS_CONTROLE[[#This Row],[SB]])</f>
        <v>ZYU1</v>
      </c>
      <c r="AO379" s="105">
        <f>IF(BS_CONTROLE[[#This Row],[SUB]]=0, "-", BS_CONTROLE[[#This Row],[SUB]])</f>
        <v>49</v>
      </c>
      <c r="AP379" s="105">
        <f>BS_CONTROLE[[#This Row],[KM - Inicio]]</f>
        <v>203.8</v>
      </c>
      <c r="AQ379" s="105">
        <f>BS_CONTROLE[[#This Row],[KM - Inicio]]</f>
        <v>203.8</v>
      </c>
      <c r="AR379" s="108">
        <v>0.36666666666666664</v>
      </c>
      <c r="AS379" s="108">
        <v>0.46319444444444446</v>
      </c>
      <c r="AT379" s="108">
        <v>0.49722222222222223</v>
      </c>
      <c r="AU379" s="136">
        <v>0.51736111111111116</v>
      </c>
      <c r="AV379" s="136">
        <v>0.54166666666666663</v>
      </c>
      <c r="AW379" s="14"/>
      <c r="AX379" s="14"/>
      <c r="AY379" s="162">
        <f t="shared" si="36"/>
        <v>5.8333333333333237E-2</v>
      </c>
      <c r="AZ379" s="153"/>
      <c r="BA379" s="109">
        <v>1</v>
      </c>
      <c r="BB379" s="10" t="str">
        <f>IFERROR(_xlfn.XLOOKUP(AI379, BS_ATIVIDADE[ATIVIDADE],BS_ATIVIDADE[UNIDADE] ), "*")</f>
        <v>BINÁRIO</v>
      </c>
      <c r="BC379" s="13" t="str" cm="1">
        <f t="array" ref="BC3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79" s="13" t="str" cm="1">
        <f t="array" ref="BD3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79" s="11" t="str" cm="1">
        <f t="array" ref="BE3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379" s="150"/>
      <c r="BG379" s="16"/>
      <c r="BH379" s="17">
        <v>2</v>
      </c>
      <c r="BI379" s="17"/>
      <c r="BJ379" s="17" t="s">
        <v>1249</v>
      </c>
      <c r="BK379" s="18" t="s">
        <v>1250</v>
      </c>
      <c r="BL379" s="16"/>
      <c r="BM379" s="130" t="s">
        <v>445</v>
      </c>
      <c r="BN379" s="130" t="s">
        <v>445</v>
      </c>
      <c r="BO379" s="130" t="s">
        <v>445</v>
      </c>
      <c r="BP379" s="18" t="s">
        <v>679</v>
      </c>
      <c r="BQ379" s="12" t="str">
        <f t="shared" si="38"/>
        <v>Aderente</v>
      </c>
      <c r="BR379" s="19">
        <f t="shared" si="39"/>
        <v>1.3999999999999977</v>
      </c>
      <c r="BS379" s="19">
        <f t="shared" si="40"/>
        <v>1</v>
      </c>
      <c r="BT379" s="188" t="str">
        <f t="shared" si="41"/>
        <v>OKOK</v>
      </c>
    </row>
    <row r="380" spans="1:72" hidden="1">
      <c r="A380" s="47" t="str">
        <f t="shared" si="37"/>
        <v>ROBSON (TF-701)46069</v>
      </c>
      <c r="B380" s="102">
        <v>46069</v>
      </c>
      <c r="C380" s="135">
        <f>IF(BS_CONTROLE[[#This Row],[DATA]]="","",WEEKNUM(BS_CONTROLE[[#This Row],[DATA]]))</f>
        <v>8</v>
      </c>
      <c r="D380" s="104" t="s">
        <v>732</v>
      </c>
      <c r="E380" s="157">
        <v>310</v>
      </c>
      <c r="F380" s="126" t="s">
        <v>721</v>
      </c>
      <c r="G380" s="142" t="str">
        <f>IF(D380="","*",VLOOKUP(F380,BS_ATIVIDADE[],3,FALSE))</f>
        <v>DORMENTE - SUBSTITUIÇÂO</v>
      </c>
      <c r="H380" s="106" t="s">
        <v>679</v>
      </c>
      <c r="I380" s="106" t="s">
        <v>679</v>
      </c>
      <c r="J380" s="105">
        <v>56</v>
      </c>
      <c r="K380" s="105">
        <v>190.3</v>
      </c>
      <c r="L380" s="105">
        <v>190.5</v>
      </c>
      <c r="M380" s="127" t="str" cm="1">
        <f t="array" ref="M3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80" s="127" t="str" cm="1">
        <f t="array" ref="N3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80" s="106">
        <v>0.375</v>
      </c>
      <c r="P380" s="106">
        <v>8.3333333333333329E-2</v>
      </c>
      <c r="Q380" s="105">
        <v>50</v>
      </c>
      <c r="R380" s="10" t="str">
        <f>IFERROR(_xlfn.XLOOKUP(F380, BS_ATIVIDADE[ATIVIDADE],BS_ATIVIDADE[UNIDADE] ), "*")</f>
        <v>Nº DE DORMENTES</v>
      </c>
      <c r="S380" s="128" t="str" cm="1">
        <f t="array" ref="S3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0" s="128" t="str" cm="1">
        <f t="array" ref="T3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80" s="11" t="str" cm="1">
        <f t="array" ref="U3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80" s="105" t="s">
        <v>773</v>
      </c>
      <c r="W380" s="151" t="s">
        <v>1024</v>
      </c>
      <c r="X380" s="104" t="s">
        <v>421</v>
      </c>
      <c r="Y380" s="129" t="s">
        <v>424</v>
      </c>
      <c r="Z380" s="104"/>
      <c r="AA380" s="105" t="s">
        <v>679</v>
      </c>
      <c r="AB380" s="103"/>
      <c r="AC380" s="152"/>
      <c r="AD380" s="107"/>
      <c r="AE380" s="105"/>
      <c r="AF380" s="105"/>
      <c r="AG380" s="105"/>
      <c r="AH380" s="15"/>
      <c r="AI380" s="126" t="str">
        <f>IF(BS_CONTROLE[[#This Row],[Atividade]]=0, "-", BS_CONTROLE[[#This Row],[Atividade]])</f>
        <v>PDM - SUBSTITUIÇÃO - DORMENTE</v>
      </c>
      <c r="AJ380" s="9" t="str">
        <f>IF(BS_CONTROLE[[#This Row],[Atividade]]=0, "-", BS_CONTROLE[[#This Row],[Atividade]])</f>
        <v>PDM - SUBSTITUIÇÃO - DORMENTE</v>
      </c>
      <c r="AK380" s="31" t="str">
        <f>BS_CONTROLE[[#This Row],[Local - Partida]]</f>
        <v>-</v>
      </c>
      <c r="AL380" s="31" t="str">
        <f>BS_CONTROLE[[#This Row],[Local - Encerramento]]</f>
        <v>-</v>
      </c>
      <c r="AM380" s="105" t="str">
        <f>IF(BS_CONTROLE[[#This Row],[Entre - Estações]]=0, "-", BS_CONTROLE[[#This Row],[Entre - Estações]])</f>
        <v>ZDY-ZFY</v>
      </c>
      <c r="AN380" s="105" t="str">
        <f>IF(BS_CONTROLE[[#This Row],[SB]]=0, "-", BS_CONTROLE[[#This Row],[SB]])</f>
        <v>189ZFY</v>
      </c>
      <c r="AO380" s="105">
        <f>IF(BS_CONTROLE[[#This Row],[SUB]]=0, "-", BS_CONTROLE[[#This Row],[SUB]])</f>
        <v>56</v>
      </c>
      <c r="AP380" s="105">
        <f>BS_CONTROLE[[#This Row],[KM - Inicio]]</f>
        <v>190.3</v>
      </c>
      <c r="AQ380" s="105">
        <f>BS_CONTROLE[[#This Row],[KM - Inicio]]</f>
        <v>190.3</v>
      </c>
      <c r="AR380" s="108">
        <v>0</v>
      </c>
      <c r="AS380" s="108">
        <v>0</v>
      </c>
      <c r="AT380" s="108">
        <v>0</v>
      </c>
      <c r="AU380" s="136"/>
      <c r="AV380" s="136"/>
      <c r="AW380" s="14"/>
      <c r="AX380" s="14"/>
      <c r="AY380" s="162">
        <f t="shared" si="36"/>
        <v>0</v>
      </c>
      <c r="AZ380" s="153"/>
      <c r="BA380" s="109">
        <v>0</v>
      </c>
      <c r="BB380" s="10" t="str">
        <f>IFERROR(_xlfn.XLOOKUP(AI380, BS_ATIVIDADE[ATIVIDADE],BS_ATIVIDADE[UNIDADE] ), "*")</f>
        <v>Nº DE DORMENTES</v>
      </c>
      <c r="BC380" s="13" t="str" cm="1">
        <f t="array" ref="BC3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0" s="13" t="str" cm="1">
        <f t="array" ref="BD3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80" s="11" t="str" cm="1">
        <f t="array" ref="BE3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80" s="150"/>
      <c r="BG380" s="16"/>
      <c r="BH380" s="17">
        <v>0</v>
      </c>
      <c r="BI380" s="17"/>
      <c r="BJ380" s="17" t="s">
        <v>736</v>
      </c>
      <c r="BK380" s="18" t="s">
        <v>1251</v>
      </c>
      <c r="BL380" s="16"/>
      <c r="BM380" s="130" t="s">
        <v>438</v>
      </c>
      <c r="BN380" s="130" t="s">
        <v>458</v>
      </c>
      <c r="BO380" s="130" t="s">
        <v>525</v>
      </c>
      <c r="BP380" s="18" t="s">
        <v>1251</v>
      </c>
      <c r="BQ380" s="12" t="str">
        <f t="shared" si="38"/>
        <v>Produção e Intervalo</v>
      </c>
      <c r="BR380" s="19">
        <f t="shared" si="39"/>
        <v>0</v>
      </c>
      <c r="BS380" s="19">
        <f t="shared" si="40"/>
        <v>0</v>
      </c>
      <c r="BT380" s="188" t="str">
        <f t="shared" si="41"/>
        <v>PCMVIARecursosInternos</v>
      </c>
    </row>
    <row r="381" spans="1:72" hidden="1">
      <c r="A381" s="47" t="str">
        <f t="shared" si="37"/>
        <v>JACIANO (TF-674)46069</v>
      </c>
      <c r="B381" s="102">
        <v>46069</v>
      </c>
      <c r="C381" s="135">
        <f>IF(BS_CONTROLE[[#This Row],[DATA]]="","",WEEKNUM(BS_CONTROLE[[#This Row],[DATA]]))</f>
        <v>8</v>
      </c>
      <c r="D381" s="104" t="s">
        <v>1183</v>
      </c>
      <c r="E381" s="157"/>
      <c r="F381" s="126" t="s">
        <v>721</v>
      </c>
      <c r="G381" s="142" t="str">
        <f>IF(D381="","*",VLOOKUP(F381,BS_ATIVIDADE[],3,FALSE))</f>
        <v>DORMENTE - SUBSTITUIÇÂO</v>
      </c>
      <c r="H381" s="106" t="s">
        <v>679</v>
      </c>
      <c r="I381" s="106" t="s">
        <v>679</v>
      </c>
      <c r="J381" s="105">
        <v>56</v>
      </c>
      <c r="K381" s="105">
        <v>191</v>
      </c>
      <c r="L381" s="105">
        <v>190.5</v>
      </c>
      <c r="M381" s="127" t="str" cm="1">
        <f t="array" ref="M3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381" s="127" t="str" cm="1">
        <f t="array" ref="N3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381" s="106">
        <v>0.375</v>
      </c>
      <c r="P381" s="106">
        <v>8.3333333333333329E-2</v>
      </c>
      <c r="Q381" s="105">
        <v>50</v>
      </c>
      <c r="R381" s="10" t="str">
        <f>IFERROR(_xlfn.XLOOKUP(F381, BS_ATIVIDADE[ATIVIDADE],BS_ATIVIDADE[UNIDADE] ), "*")</f>
        <v>Nº DE DORMENTES</v>
      </c>
      <c r="S381" s="128" t="str" cm="1">
        <f t="array" ref="S3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1" s="128" t="str" cm="1">
        <f t="array" ref="T3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81" s="11" t="str" cm="1">
        <f t="array" ref="U3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381" s="105" t="s">
        <v>773</v>
      </c>
      <c r="W381" s="151" t="s">
        <v>1024</v>
      </c>
      <c r="X381" s="104" t="s">
        <v>421</v>
      </c>
      <c r="Y381" s="129" t="s">
        <v>424</v>
      </c>
      <c r="Z381" s="104"/>
      <c r="AA381" s="105" t="s">
        <v>679</v>
      </c>
      <c r="AB381" s="103"/>
      <c r="AC381" s="152"/>
      <c r="AD381" s="107"/>
      <c r="AE381" s="105"/>
      <c r="AF381" s="105"/>
      <c r="AG381" s="105"/>
      <c r="AH381" s="15"/>
      <c r="AI381" s="126" t="str">
        <f>IF(BS_CONTROLE[[#This Row],[Atividade]]=0, "-", BS_CONTROLE[[#This Row],[Atividade]])</f>
        <v>PDM - SUBSTITUIÇÃO - DORMENTE</v>
      </c>
      <c r="AJ381" s="9" t="str">
        <f>IF(BS_CONTROLE[[#This Row],[Atividade]]=0, "-", BS_CONTROLE[[#This Row],[Atividade]])</f>
        <v>PDM - SUBSTITUIÇÃO - DORMENTE</v>
      </c>
      <c r="AK381" s="31" t="str">
        <f>BS_CONTROLE[[#This Row],[Local - Partida]]</f>
        <v>-</v>
      </c>
      <c r="AL381" s="31" t="str">
        <f>BS_CONTROLE[[#This Row],[Local - Encerramento]]</f>
        <v>-</v>
      </c>
      <c r="AM381" s="105" t="str">
        <f>IF(BS_CONTROLE[[#This Row],[Entre - Estações]]=0, "-", BS_CONTROLE[[#This Row],[Entre - Estações]])</f>
        <v>ZDY-ZFY</v>
      </c>
      <c r="AN381" s="105" t="str">
        <f>IF(BS_CONTROLE[[#This Row],[SB]]=0, "-", BS_CONTROLE[[#This Row],[SB]])</f>
        <v>189ZFY</v>
      </c>
      <c r="AO381" s="105">
        <f>IF(BS_CONTROLE[[#This Row],[SUB]]=0, "-", BS_CONTROLE[[#This Row],[SUB]])</f>
        <v>56</v>
      </c>
      <c r="AP381" s="105">
        <f>BS_CONTROLE[[#This Row],[KM - Inicio]]</f>
        <v>191</v>
      </c>
      <c r="AQ381" s="105">
        <f>BS_CONTROLE[[#This Row],[KM - Inicio]]</f>
        <v>191</v>
      </c>
      <c r="AR381" s="108">
        <v>0</v>
      </c>
      <c r="AS381" s="108">
        <v>0</v>
      </c>
      <c r="AT381" s="108">
        <v>0</v>
      </c>
      <c r="AU381" s="136"/>
      <c r="AV381" s="136"/>
      <c r="AW381" s="14"/>
      <c r="AX381" s="14"/>
      <c r="AY381" s="162">
        <f t="shared" si="36"/>
        <v>0</v>
      </c>
      <c r="AZ381" s="153"/>
      <c r="BA381" s="109">
        <v>0</v>
      </c>
      <c r="BB381" s="10" t="str">
        <f>IFERROR(_xlfn.XLOOKUP(AI381, BS_ATIVIDADE[ATIVIDADE],BS_ATIVIDADE[UNIDADE] ), "*")</f>
        <v>Nº DE DORMENTES</v>
      </c>
      <c r="BC381" s="13" t="str" cm="1">
        <f t="array" ref="BC3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1" s="13" t="str" cm="1">
        <f t="array" ref="BD3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81" s="11" t="str" cm="1">
        <f t="array" ref="BE3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381" s="150"/>
      <c r="BG381" s="16"/>
      <c r="BH381" s="17">
        <v>0</v>
      </c>
      <c r="BI381" s="17"/>
      <c r="BJ381" s="17" t="s">
        <v>736</v>
      </c>
      <c r="BK381" s="18" t="s">
        <v>1251</v>
      </c>
      <c r="BL381" s="16"/>
      <c r="BM381" s="130" t="s">
        <v>438</v>
      </c>
      <c r="BN381" s="130" t="s">
        <v>458</v>
      </c>
      <c r="BO381" s="130" t="s">
        <v>525</v>
      </c>
      <c r="BP381" s="18" t="s">
        <v>1251</v>
      </c>
      <c r="BQ381" s="12" t="str">
        <f t="shared" si="38"/>
        <v>Produção e Intervalo</v>
      </c>
      <c r="BR381" s="19">
        <f t="shared" si="39"/>
        <v>0</v>
      </c>
      <c r="BS381" s="19">
        <f t="shared" si="40"/>
        <v>0</v>
      </c>
      <c r="BT381" s="188" t="str">
        <f t="shared" si="41"/>
        <v>PCMVIARecursosInternos</v>
      </c>
    </row>
    <row r="382" spans="1:72" hidden="1">
      <c r="A382" s="47" t="str">
        <f t="shared" si="37"/>
        <v>V9546069</v>
      </c>
      <c r="B382" s="102">
        <v>46069</v>
      </c>
      <c r="C382" s="135">
        <f>IF(BS_CONTROLE[[#This Row],[DATA]]="","",WEEKNUM(BS_CONTROLE[[#This Row],[DATA]]))</f>
        <v>8</v>
      </c>
      <c r="D382" s="104" t="s">
        <v>1252</v>
      </c>
      <c r="E382" s="157">
        <v>376</v>
      </c>
      <c r="F382" s="126" t="s">
        <v>678</v>
      </c>
      <c r="G382" s="142" t="str">
        <f>IF(D382="","*",VLOOKUP(F382,BS_ATIVIDADE[],3,FALSE))</f>
        <v>OUTROS</v>
      </c>
      <c r="H382" s="105" t="s">
        <v>104</v>
      </c>
      <c r="I382" s="106" t="s">
        <v>55</v>
      </c>
      <c r="J382" s="105">
        <v>49</v>
      </c>
      <c r="K382" s="105">
        <v>202</v>
      </c>
      <c r="L382" s="105" t="s">
        <v>679</v>
      </c>
      <c r="M382" s="127" t="str" cm="1">
        <f t="array" ref="M3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</v>
      </c>
      <c r="N382" s="127" t="str" cm="1">
        <f t="array" ref="N3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ZYU1</v>
      </c>
      <c r="O382" s="106">
        <v>0.33333333333333331</v>
      </c>
      <c r="P382" s="106">
        <v>4.1666666666666664E-2</v>
      </c>
      <c r="Q382" s="105">
        <v>1</v>
      </c>
      <c r="R382" s="10" t="str">
        <f>IFERROR(_xlfn.XLOOKUP(F382, BS_ATIVIDADE[ATIVIDADE],BS_ATIVIDADE[UNIDADE] ), "*")</f>
        <v>BINÁRIO</v>
      </c>
      <c r="S382" s="128" t="str" cm="1">
        <f t="array" ref="S3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2" s="128" t="str" cm="1">
        <f t="array" ref="T3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382" s="11" t="str" cm="1">
        <f t="array" ref="U3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382" s="105" t="s">
        <v>1229</v>
      </c>
      <c r="W382" s="151" t="s">
        <v>683</v>
      </c>
      <c r="X382" s="104" t="s">
        <v>421</v>
      </c>
      <c r="Y382" s="129" t="s">
        <v>424</v>
      </c>
      <c r="Z382" s="104"/>
      <c r="AA382" s="105">
        <v>1</v>
      </c>
      <c r="AB382" s="103" t="s">
        <v>412</v>
      </c>
      <c r="AC382" s="152"/>
      <c r="AD382" s="107">
        <v>0.3125</v>
      </c>
      <c r="AE382" s="105" t="s">
        <v>679</v>
      </c>
      <c r="AF382" s="105"/>
      <c r="AG382" s="105"/>
      <c r="AH382" s="15"/>
      <c r="AI382" s="126" t="str">
        <f>IF(BS_CONTROLE[[#This Row],[Atividade]]=0, "-", BS_CONTROLE[[#This Row],[Atividade]])</f>
        <v>DESLOCAMENTO</v>
      </c>
      <c r="AJ382" s="9" t="str">
        <f>IF(BS_CONTROLE[[#This Row],[Atividade]]=0, "-", BS_CONTROLE[[#This Row],[Atividade]])</f>
        <v>DESLOCAMENTO</v>
      </c>
      <c r="AK382" s="31" t="str">
        <f>BS_CONTROLE[[#This Row],[Local - Partida]]</f>
        <v>ZYU1</v>
      </c>
      <c r="AL382" s="31" t="str">
        <f>BS_CONTROLE[[#This Row],[Local - Encerramento]]</f>
        <v>ZEM1</v>
      </c>
      <c r="AM382" s="105" t="str">
        <f>IF(BS_CONTROLE[[#This Row],[Entre - Estações]]=0, "-", BS_CONTROLE[[#This Row],[Entre - Estações]])</f>
        <v>ZYU</v>
      </c>
      <c r="AN382" s="105" t="str">
        <f>IF(BS_CONTROLE[[#This Row],[SB]]=0, "-", BS_CONTROLE[[#This Row],[SB]])</f>
        <v>ZYU1</v>
      </c>
      <c r="AO382" s="105">
        <f>IF(BS_CONTROLE[[#This Row],[SUB]]=0, "-", BS_CONTROLE[[#This Row],[SUB]])</f>
        <v>49</v>
      </c>
      <c r="AP382" s="105">
        <f>BS_CONTROLE[[#This Row],[KM - Inicio]]</f>
        <v>202</v>
      </c>
      <c r="AQ382" s="105">
        <f>BS_CONTROLE[[#This Row],[KM - Inicio]]</f>
        <v>202</v>
      </c>
      <c r="AR382" s="108">
        <v>0</v>
      </c>
      <c r="AS382" s="108">
        <v>0</v>
      </c>
      <c r="AT382" s="108">
        <v>0</v>
      </c>
      <c r="AU382" s="136"/>
      <c r="AV382" s="136"/>
      <c r="AW382" s="14"/>
      <c r="AX382" s="14"/>
      <c r="AY382" s="162">
        <f t="shared" si="36"/>
        <v>0</v>
      </c>
      <c r="AZ382" s="153"/>
      <c r="BA382" s="109">
        <v>0</v>
      </c>
      <c r="BB382" s="10" t="str">
        <f>IFERROR(_xlfn.XLOOKUP(AI382, BS_ATIVIDADE[ATIVIDADE],BS_ATIVIDADE[UNIDADE] ), "*")</f>
        <v>BINÁRIO</v>
      </c>
      <c r="BC382" s="13" t="str" cm="1">
        <f t="array" ref="BC3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2" s="13" t="str" cm="1">
        <f t="array" ref="BD3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382" s="11" t="str" cm="1">
        <f t="array" ref="BE3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382" s="150"/>
      <c r="BG382" s="16"/>
      <c r="BH382" s="17">
        <v>0</v>
      </c>
      <c r="BI382" s="17"/>
      <c r="BJ382" s="17" t="s">
        <v>1253</v>
      </c>
      <c r="BK382" s="18" t="s">
        <v>1253</v>
      </c>
      <c r="BL382" s="16"/>
      <c r="BM382" s="130" t="s">
        <v>443</v>
      </c>
      <c r="BN382" s="130" t="s">
        <v>470</v>
      </c>
      <c r="BO382" s="130" t="s">
        <v>521</v>
      </c>
      <c r="BP382" s="18" t="s">
        <v>1253</v>
      </c>
      <c r="BQ382" s="12" t="str">
        <f t="shared" si="38"/>
        <v>Produção e Intervalo</v>
      </c>
      <c r="BR382" s="19">
        <f t="shared" si="39"/>
        <v>0</v>
      </c>
      <c r="BS382" s="19">
        <f t="shared" si="40"/>
        <v>0</v>
      </c>
      <c r="BT382" s="188" t="str">
        <f t="shared" si="41"/>
        <v>ModernizaçãoExecução</v>
      </c>
    </row>
    <row r="383" spans="1:72" hidden="1">
      <c r="A383" s="47" t="str">
        <f t="shared" si="37"/>
        <v/>
      </c>
      <c r="B383" s="102"/>
      <c r="C383" s="135" t="str">
        <f>IF(BS_CONTROLE[[#This Row],[DATA]]="","",WEEKNUM(BS_CONTROLE[[#This Row],[DATA]]))</f>
        <v/>
      </c>
      <c r="D383" s="104"/>
      <c r="E383" s="157"/>
      <c r="F383" s="126"/>
      <c r="G383" s="142" t="str">
        <f>IF(D383="","*",VLOOKUP(F383,BS_ATIVIDADE[],3,FALSE))</f>
        <v>*</v>
      </c>
      <c r="H383" s="106"/>
      <c r="I383" s="106"/>
      <c r="J383" s="105"/>
      <c r="K383" s="105"/>
      <c r="L383" s="105"/>
      <c r="M383" s="127" t="str" cm="1">
        <f t="array" ref="M3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3" s="127" t="str" cm="1">
        <f t="array" ref="N3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3" s="106"/>
      <c r="P383" s="106"/>
      <c r="Q383" s="105"/>
      <c r="R383" s="10" t="str">
        <f>IFERROR(_xlfn.XLOOKUP(F383, BS_ATIVIDADE[ATIVIDADE],BS_ATIVIDADE[UNIDADE] ), "*")</f>
        <v>*</v>
      </c>
      <c r="S383" s="128" t="str" cm="1">
        <f t="array" ref="S3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3" s="128" t="str" cm="1">
        <f t="array" ref="T3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3" s="11" t="str" cm="1">
        <f t="array" ref="U3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83" s="105"/>
      <c r="W383" s="151"/>
      <c r="X383" s="104"/>
      <c r="Y383" s="129"/>
      <c r="Z383" s="104"/>
      <c r="AA383" s="105"/>
      <c r="AB383" s="103"/>
      <c r="AC383" s="152"/>
      <c r="AD383" s="107"/>
      <c r="AE383" s="105"/>
      <c r="AF383" s="105"/>
      <c r="AG383" s="105"/>
      <c r="AH383" s="15"/>
      <c r="AI383" s="126" t="str">
        <f>IF(BS_CONTROLE[[#This Row],[Atividade]]=0, "-", BS_CONTROLE[[#This Row],[Atividade]])</f>
        <v>-</v>
      </c>
      <c r="AJ383" s="9" t="str">
        <f>IF(BS_CONTROLE[[#This Row],[Atividade]]=0, "-", BS_CONTROLE[[#This Row],[Atividade]])</f>
        <v>-</v>
      </c>
      <c r="AK383" s="31">
        <f>BS_CONTROLE[[#This Row],[Local - Partida]]</f>
        <v>0</v>
      </c>
      <c r="AL383" s="31">
        <f>BS_CONTROLE[[#This Row],[Local - Encerramento]]</f>
        <v>0</v>
      </c>
      <c r="AM383" s="105" t="str">
        <f>IF(BS_CONTROLE[[#This Row],[Entre - Estações]]=0, "-", BS_CONTROLE[[#This Row],[Entre - Estações]])</f>
        <v>-</v>
      </c>
      <c r="AN383" s="105" t="str">
        <f>IF(BS_CONTROLE[[#This Row],[SB]]=0, "-", BS_CONTROLE[[#This Row],[SB]])</f>
        <v>-</v>
      </c>
      <c r="AO383" s="105" t="str">
        <f>IF(BS_CONTROLE[[#This Row],[SUB]]=0, "-", BS_CONTROLE[[#This Row],[SUB]])</f>
        <v>-</v>
      </c>
      <c r="AP383" s="105">
        <f>BS_CONTROLE[[#This Row],[KM - Inicio]]</f>
        <v>0</v>
      </c>
      <c r="AQ383" s="105">
        <f>BS_CONTROLE[[#This Row],[KM - Inicio]]</f>
        <v>0</v>
      </c>
      <c r="AR383" s="108"/>
      <c r="AS383" s="108"/>
      <c r="AT383" s="108"/>
      <c r="AU383" s="136"/>
      <c r="AV383" s="136"/>
      <c r="AW383" s="14"/>
      <c r="AX383" s="14"/>
      <c r="AY383" s="162" t="str">
        <f t="shared" si="36"/>
        <v>*</v>
      </c>
      <c r="AZ383" s="153"/>
      <c r="BA383" s="109"/>
      <c r="BB383" s="10" t="str">
        <f>IFERROR(_xlfn.XLOOKUP(AI383, BS_ATIVIDADE[ATIVIDADE],BS_ATIVIDADE[UNIDADE] ), "*")</f>
        <v>*</v>
      </c>
      <c r="BC383" s="13" t="str" cm="1">
        <f t="array" ref="BC3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83" s="13" t="str" cm="1">
        <f t="array" ref="BD3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83" s="11" t="str" cm="1">
        <f t="array" ref="BE3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83" s="150"/>
      <c r="BG383" s="16"/>
      <c r="BH383" s="17"/>
      <c r="BI383" s="17"/>
      <c r="BJ383" s="17"/>
      <c r="BK383" s="18"/>
      <c r="BL383" s="16"/>
      <c r="BM383" s="130"/>
      <c r="BN383" s="130"/>
      <c r="BO383" s="130"/>
      <c r="BP383" s="18"/>
      <c r="BQ383" s="12" t="str">
        <f t="shared" si="38"/>
        <v>Aderente</v>
      </c>
      <c r="BR383" s="19" t="str">
        <f t="shared" si="39"/>
        <v>*</v>
      </c>
      <c r="BS383" s="19" t="str">
        <f t="shared" si="40"/>
        <v>*</v>
      </c>
      <c r="BT383" s="188" t="str">
        <f t="shared" si="41"/>
        <v/>
      </c>
    </row>
    <row r="384" spans="1:72" hidden="1">
      <c r="A384" s="47" t="str">
        <f t="shared" si="37"/>
        <v>W6046069</v>
      </c>
      <c r="B384" s="102">
        <v>46069</v>
      </c>
      <c r="C384" s="135">
        <f>IF(BS_CONTROLE[[#This Row],[DATA]]="","",WEEKNUM(BS_CONTROLE[[#This Row],[DATA]]))</f>
        <v>8</v>
      </c>
      <c r="D384" s="104" t="s">
        <v>760</v>
      </c>
      <c r="E384" s="157">
        <v>352</v>
      </c>
      <c r="F384" s="126" t="s">
        <v>885</v>
      </c>
      <c r="G384" s="142" t="str">
        <f>IF(D384="","*",VLOOKUP(F384,BS_ATIVIDADE[],3,FALSE))</f>
        <v>PEDRA</v>
      </c>
      <c r="H384" s="106" t="s">
        <v>201</v>
      </c>
      <c r="I384" s="106" t="s">
        <v>201</v>
      </c>
      <c r="J384" s="105">
        <v>55</v>
      </c>
      <c r="K384" s="105">
        <v>83</v>
      </c>
      <c r="L384" s="105">
        <v>83.1</v>
      </c>
      <c r="M384" s="127" t="str" cm="1">
        <f t="array" ref="M3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384" s="127" t="str" cm="1">
        <f t="array" ref="N3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384" s="106">
        <v>0.39583333333333331</v>
      </c>
      <c r="P384" s="106">
        <v>4.1666666666666664E-2</v>
      </c>
      <c r="Q384" s="105">
        <v>4</v>
      </c>
      <c r="R384" s="10" t="str">
        <f>IFERROR(_xlfn.XLOOKUP(F384, BS_ATIVIDADE[ATIVIDADE],BS_ATIVIDADE[UNIDADE] ), "*")</f>
        <v>VAGÕES</v>
      </c>
      <c r="S384" s="128" t="str" cm="1">
        <f t="array" ref="S3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4" s="128" t="str" cm="1">
        <f t="array" ref="T3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4" s="11" t="str" cm="1">
        <f t="array" ref="U3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4" s="105" t="s">
        <v>908</v>
      </c>
      <c r="W384" s="151" t="s">
        <v>1254</v>
      </c>
      <c r="X384" s="104" t="s">
        <v>421</v>
      </c>
      <c r="Y384" s="129" t="s">
        <v>424</v>
      </c>
      <c r="Z384" s="104"/>
      <c r="AA384" s="105">
        <v>1</v>
      </c>
      <c r="AB384" s="103" t="s">
        <v>412</v>
      </c>
      <c r="AC384" s="152"/>
      <c r="AD384" s="107">
        <v>0.35416666666666669</v>
      </c>
      <c r="AE384" s="105">
        <v>7694</v>
      </c>
      <c r="AF384" s="105" t="s">
        <v>679</v>
      </c>
      <c r="AG384" s="105" t="s">
        <v>679</v>
      </c>
      <c r="AH384" s="15"/>
      <c r="AI384" s="126" t="str">
        <f>IF(BS_CONTROLE[[#This Row],[Atividade]]=0, "-", BS_CONTROLE[[#This Row],[Atividade]])</f>
        <v>PDM - PEDRA - DESCARGA</v>
      </c>
      <c r="AJ384" s="9" t="str">
        <f>IF(BS_CONTROLE[[#This Row],[Atividade]]=0, "-", BS_CONTROLE[[#This Row],[Atividade]])</f>
        <v>PDM - PEDRA - DESCARGA</v>
      </c>
      <c r="AK384" s="31" t="str">
        <f>BS_CONTROLE[[#This Row],[Local - Partida]]</f>
        <v>102ZKW2</v>
      </c>
      <c r="AL384" s="31" t="str">
        <f>BS_CONTROLE[[#This Row],[Local - Encerramento]]</f>
        <v>102ZKW2</v>
      </c>
      <c r="AM384" s="105" t="str">
        <f>IF(BS_CONTROLE[[#This Row],[Entre - Estações]]=0, "-", BS_CONTROLE[[#This Row],[Entre - Estações]])</f>
        <v>ZKE-ZWW</v>
      </c>
      <c r="AN384" s="105" t="str">
        <f>IF(BS_CONTROLE[[#This Row],[SB]]=0, "-", BS_CONTROLE[[#This Row],[SB]])</f>
        <v>K83K802</v>
      </c>
      <c r="AO384" s="105">
        <f>IF(BS_CONTROLE[[#This Row],[SUB]]=0, "-", BS_CONTROLE[[#This Row],[SUB]])</f>
        <v>55</v>
      </c>
      <c r="AP384" s="105">
        <f>BS_CONTROLE[[#This Row],[KM - Inicio]]</f>
        <v>83</v>
      </c>
      <c r="AQ384" s="105">
        <f>BS_CONTROLE[[#This Row],[KM - Inicio]]</f>
        <v>83</v>
      </c>
      <c r="AR384" s="108">
        <v>0.42083333333333334</v>
      </c>
      <c r="AS384" s="108">
        <v>0</v>
      </c>
      <c r="AT384" s="108">
        <v>0</v>
      </c>
      <c r="AU384" s="136"/>
      <c r="AV384" s="136"/>
      <c r="AW384" s="14"/>
      <c r="AX384" s="14"/>
      <c r="AY384" s="162">
        <f t="shared" si="36"/>
        <v>0</v>
      </c>
      <c r="AZ384" s="153"/>
      <c r="BA384" s="109">
        <v>0</v>
      </c>
      <c r="BB384" s="10" t="str">
        <f>IFERROR(_xlfn.XLOOKUP(AI384, BS_ATIVIDADE[ATIVIDADE],BS_ATIVIDADE[UNIDADE] ), "*")</f>
        <v>VAGÕES</v>
      </c>
      <c r="BC384" s="13" t="str" cm="1">
        <f t="array" ref="BC3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4" s="13" t="str" cm="1">
        <f t="array" ref="BD3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4" s="11" t="str" cm="1">
        <f t="array" ref="BE3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4" s="150"/>
      <c r="BG384" s="16"/>
      <c r="BH384" s="17">
        <v>0</v>
      </c>
      <c r="BI384" s="17"/>
      <c r="BJ384" s="17" t="s">
        <v>1255</v>
      </c>
      <c r="BK384" s="18" t="s">
        <v>1255</v>
      </c>
      <c r="BL384" s="16"/>
      <c r="BM384" s="130" t="s">
        <v>438</v>
      </c>
      <c r="BN384" s="130" t="s">
        <v>458</v>
      </c>
      <c r="BO384" s="130" t="s">
        <v>525</v>
      </c>
      <c r="BP384" s="18" t="s">
        <v>1255</v>
      </c>
      <c r="BQ384" s="12" t="str">
        <f t="shared" si="38"/>
        <v>Produção e Intervalo</v>
      </c>
      <c r="BR384" s="19">
        <f t="shared" si="39"/>
        <v>0</v>
      </c>
      <c r="BS384" s="19">
        <f t="shared" si="40"/>
        <v>0</v>
      </c>
      <c r="BT384" s="188" t="str">
        <f t="shared" si="41"/>
        <v>PCMVIARecursosInternos</v>
      </c>
    </row>
    <row r="385" spans="1:72" hidden="1">
      <c r="A385" s="47" t="str">
        <f t="shared" si="37"/>
        <v>E1746069</v>
      </c>
      <c r="B385" s="102">
        <v>46069</v>
      </c>
      <c r="C385" s="135">
        <f>IF(BS_CONTROLE[[#This Row],[DATA]]="","",WEEKNUM(BS_CONTROLE[[#This Row],[DATA]]))</f>
        <v>8</v>
      </c>
      <c r="D385" s="104" t="s">
        <v>692</v>
      </c>
      <c r="E385" s="157">
        <v>4</v>
      </c>
      <c r="F385" s="126" t="s">
        <v>693</v>
      </c>
      <c r="G385" s="142" t="str">
        <f>IF(D385="","*",VLOOKUP(F385,BS_ATIVIDADE[],3,FALSE))</f>
        <v>CAMINHÂO - SOLDA</v>
      </c>
      <c r="H385" s="106" t="s">
        <v>201</v>
      </c>
      <c r="I385" s="106" t="s">
        <v>201</v>
      </c>
      <c r="J385" s="105">
        <v>55</v>
      </c>
      <c r="K385" s="105">
        <v>100.95099999999999</v>
      </c>
      <c r="L385" s="105">
        <v>101.16500000000001</v>
      </c>
      <c r="M385" s="127" t="str" cm="1">
        <f t="array" ref="M3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85" s="127" t="str" cm="1">
        <f t="array" ref="N3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85" s="106">
        <v>0.39583333333333331</v>
      </c>
      <c r="P385" s="106">
        <v>0.125</v>
      </c>
      <c r="Q385" s="105">
        <v>2</v>
      </c>
      <c r="R385" s="10" t="str">
        <f>IFERROR(_xlfn.XLOOKUP(F385, BS_ATIVIDADE[ATIVIDADE],BS_ATIVIDADE[UNIDADE] ), "*")</f>
        <v>Nº DE SOLDA</v>
      </c>
      <c r="S385" s="128" t="str" cm="1">
        <f t="array" ref="S3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5" s="128" t="str" cm="1">
        <f t="array" ref="T3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5" s="11" t="str" cm="1">
        <f t="array" ref="U3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5" s="105" t="s">
        <v>742</v>
      </c>
      <c r="W385" s="151" t="s">
        <v>743</v>
      </c>
      <c r="X385" s="104" t="s">
        <v>421</v>
      </c>
      <c r="Y385" s="129" t="s">
        <v>424</v>
      </c>
      <c r="Z385" s="104"/>
      <c r="AA385" s="105">
        <v>1</v>
      </c>
      <c r="AB385" s="103" t="s">
        <v>412</v>
      </c>
      <c r="AC385" s="152"/>
      <c r="AD385" s="107">
        <v>0.35416666666666669</v>
      </c>
      <c r="AE385" s="105">
        <v>6251</v>
      </c>
      <c r="AF385" s="105" t="s">
        <v>679</v>
      </c>
      <c r="AG385" s="105" t="s">
        <v>679</v>
      </c>
      <c r="AH385" s="15"/>
      <c r="AI385" s="126" t="str">
        <f>IF(BS_CONTROLE[[#This Row],[Atividade]]=0, "-", BS_CONTROLE[[#This Row],[Atividade]])</f>
        <v>CAMINHÃO DE SOLDA</v>
      </c>
      <c r="AJ385" s="9" t="str">
        <f>IF(BS_CONTROLE[[#This Row],[Atividade]]=0, "-", BS_CONTROLE[[#This Row],[Atividade]])</f>
        <v>CAMINHÃO DE SOLDA</v>
      </c>
      <c r="AK385" s="31" t="str">
        <f>BS_CONTROLE[[#This Row],[Local - Partida]]</f>
        <v>102ZKW2</v>
      </c>
      <c r="AL385" s="31" t="str">
        <f>BS_CONTROLE[[#This Row],[Local - Encerramento]]</f>
        <v>102ZKW2</v>
      </c>
      <c r="AM385" s="105" t="str">
        <f>IF(BS_CONTROLE[[#This Row],[Entre - Estações]]=0, "-", BS_CONTROLE[[#This Row],[Entre - Estações]])</f>
        <v>ZKW-ZLU</v>
      </c>
      <c r="AN385" s="105" t="str">
        <f>IF(BS_CONTROLE[[#This Row],[SB]]=0, "-", BS_CONTROLE[[#This Row],[SB]])</f>
        <v>102ZKW2</v>
      </c>
      <c r="AO385" s="105">
        <f>IF(BS_CONTROLE[[#This Row],[SUB]]=0, "-", BS_CONTROLE[[#This Row],[SUB]])</f>
        <v>55</v>
      </c>
      <c r="AP385" s="105">
        <f>BS_CONTROLE[[#This Row],[KM - Inicio]]</f>
        <v>100.95099999999999</v>
      </c>
      <c r="AQ385" s="105">
        <f>BS_CONTROLE[[#This Row],[KM - Inicio]]</f>
        <v>100.95099999999999</v>
      </c>
      <c r="AR385" s="108">
        <v>0.33750000000000002</v>
      </c>
      <c r="AS385" s="108">
        <v>0.38333333333333336</v>
      </c>
      <c r="AT385" s="108">
        <v>0.5083333333333333</v>
      </c>
      <c r="AU385" s="136"/>
      <c r="AV385" s="136"/>
      <c r="AW385" s="14"/>
      <c r="AX385" s="14"/>
      <c r="AY385" s="162">
        <f t="shared" si="36"/>
        <v>0.12499999999999994</v>
      </c>
      <c r="AZ385" s="153"/>
      <c r="BA385" s="109">
        <v>2</v>
      </c>
      <c r="BB385" s="10" t="str">
        <f>IFERROR(_xlfn.XLOOKUP(AI385, BS_ATIVIDADE[ATIVIDADE],BS_ATIVIDADE[UNIDADE] ), "*")</f>
        <v>Nº DE SOLDA</v>
      </c>
      <c r="BC385" s="13" t="str" cm="1">
        <f t="array" ref="BC3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5" s="13" t="str" cm="1">
        <f t="array" ref="BD3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5" s="11" t="str" cm="1">
        <f t="array" ref="BE3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5" s="150"/>
      <c r="BG385" s="16"/>
      <c r="BH385" s="17">
        <v>2</v>
      </c>
      <c r="BI385" s="17"/>
      <c r="BJ385" s="17" t="s">
        <v>1256</v>
      </c>
      <c r="BK385" s="18" t="s">
        <v>1257</v>
      </c>
      <c r="BL385" s="16"/>
      <c r="BM385" s="130" t="s">
        <v>445</v>
      </c>
      <c r="BN385" s="130" t="s">
        <v>445</v>
      </c>
      <c r="BO385" s="130" t="s">
        <v>445</v>
      </c>
      <c r="BP385" s="18" t="s">
        <v>679</v>
      </c>
      <c r="BQ385" s="12" t="str">
        <f t="shared" si="38"/>
        <v>Aderente</v>
      </c>
      <c r="BR385" s="19">
        <f t="shared" si="39"/>
        <v>0.99999999999999956</v>
      </c>
      <c r="BS385" s="19">
        <f t="shared" si="40"/>
        <v>1</v>
      </c>
      <c r="BT385" s="188" t="str">
        <f t="shared" si="41"/>
        <v>OKOK</v>
      </c>
    </row>
    <row r="386" spans="1:72" hidden="1">
      <c r="A386" s="47" t="str">
        <f t="shared" si="37"/>
        <v>V8946069</v>
      </c>
      <c r="B386" s="102">
        <v>46069</v>
      </c>
      <c r="C386" s="135">
        <f>IF(BS_CONTROLE[[#This Row],[DATA]]="","",WEEKNUM(BS_CONTROLE[[#This Row],[DATA]]))</f>
        <v>8</v>
      </c>
      <c r="D386" s="104" t="s">
        <v>746</v>
      </c>
      <c r="E386" s="157"/>
      <c r="F386" s="126" t="s">
        <v>687</v>
      </c>
      <c r="G386" s="142" t="str">
        <f>IF(D386="","*",VLOOKUP(F386,BS_ATIVIDADE[],3,FALSE))</f>
        <v>MECANIZAÇÃO - SOCADORA</v>
      </c>
      <c r="H386" s="106" t="s">
        <v>201</v>
      </c>
      <c r="I386" s="106" t="s">
        <v>201</v>
      </c>
      <c r="J386" s="105">
        <v>55</v>
      </c>
      <c r="K386" s="105">
        <v>101.8</v>
      </c>
      <c r="L386" s="105">
        <v>103.3</v>
      </c>
      <c r="M386" s="127" t="str" cm="1">
        <f t="array" ref="M3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86" s="127" t="str" cm="1">
        <f t="array" ref="N3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386" s="106">
        <v>0.41666666666666669</v>
      </c>
      <c r="P386" s="106">
        <v>8.3333333333333329E-2</v>
      </c>
      <c r="Q386" s="105">
        <v>480</v>
      </c>
      <c r="R386" s="10" t="str">
        <f>IFERROR(_xlfn.XLOOKUP(F386, BS_ATIVIDADE[ATIVIDADE],BS_ATIVIDADE[UNIDADE] ), "*")</f>
        <v>M</v>
      </c>
      <c r="S386" s="128" t="str" cm="1">
        <f t="array" ref="S3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6" s="128" t="str" cm="1">
        <f t="array" ref="T3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6" s="11" t="str" cm="1">
        <f t="array" ref="U3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6" s="151" t="s">
        <v>709</v>
      </c>
      <c r="W386" s="151" t="s">
        <v>688</v>
      </c>
      <c r="X386" s="104" t="s">
        <v>421</v>
      </c>
      <c r="Y386" s="129" t="s">
        <v>424</v>
      </c>
      <c r="Z386" s="104"/>
      <c r="AA386" s="105">
        <v>1</v>
      </c>
      <c r="AB386" s="103" t="s">
        <v>412</v>
      </c>
      <c r="AC386" s="152"/>
      <c r="AD386" s="107">
        <v>0.35416666666666669</v>
      </c>
      <c r="AE386" s="105">
        <v>6239</v>
      </c>
      <c r="AF386" s="105" t="s">
        <v>679</v>
      </c>
      <c r="AG386" s="105"/>
      <c r="AH386" s="15"/>
      <c r="AI386" s="126" t="s">
        <v>678</v>
      </c>
      <c r="AJ386" s="9" t="str">
        <f>IF(BS_CONTROLE[[#This Row],[Atividade]]=0, "-", BS_CONTROLE[[#This Row],[Atividade]])</f>
        <v>MECANIZAÇÃO - SOCADORA</v>
      </c>
      <c r="AK386" s="31" t="s">
        <v>1258</v>
      </c>
      <c r="AL386" s="31" t="str">
        <f>BS_CONTROLE[[#This Row],[Local - Encerramento]]</f>
        <v>102ZKW2</v>
      </c>
      <c r="AM386" s="105" t="s">
        <v>1259</v>
      </c>
      <c r="AN386" s="105" t="s">
        <v>1260</v>
      </c>
      <c r="AO386" s="105">
        <f>IF(BS_CONTROLE[[#This Row],[SUB]]=0, "-", BS_CONTROLE[[#This Row],[SUB]])</f>
        <v>55</v>
      </c>
      <c r="AP386" s="105">
        <v>135</v>
      </c>
      <c r="AQ386" s="105" t="s">
        <v>679</v>
      </c>
      <c r="AR386" s="108">
        <v>0.40902777777777777</v>
      </c>
      <c r="AS386" s="108">
        <v>0</v>
      </c>
      <c r="AT386" s="108">
        <v>0</v>
      </c>
      <c r="AU386" s="136"/>
      <c r="AV386" s="136"/>
      <c r="AW386" s="14"/>
      <c r="AX386" s="14"/>
      <c r="AY386" s="162">
        <f t="shared" si="36"/>
        <v>0</v>
      </c>
      <c r="AZ386" s="153"/>
      <c r="BA386" s="109">
        <v>0</v>
      </c>
      <c r="BB386" s="10" t="str">
        <f>IFERROR(_xlfn.XLOOKUP(AI386, BS_ATIVIDADE[ATIVIDADE],BS_ATIVIDADE[UNIDADE] ), "*")</f>
        <v>BINÁRIO</v>
      </c>
      <c r="BC386" s="13" t="str" cm="1">
        <f t="array" ref="BC3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6" s="13" t="str" cm="1">
        <f t="array" ref="BD3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6" s="11" t="str" cm="1">
        <f t="array" ref="BE3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6" s="150"/>
      <c r="BG386" s="16"/>
      <c r="BH386" s="17">
        <v>0</v>
      </c>
      <c r="BI386" s="17"/>
      <c r="BJ386" s="17" t="s">
        <v>1261</v>
      </c>
      <c r="BK386" s="18" t="s">
        <v>1262</v>
      </c>
      <c r="BL386" s="16"/>
      <c r="BM386" s="130" t="s">
        <v>440</v>
      </c>
      <c r="BN386" s="130" t="s">
        <v>469</v>
      </c>
      <c r="BO386" s="130" t="s">
        <v>530</v>
      </c>
      <c r="BP386" s="18" t="s">
        <v>1262</v>
      </c>
      <c r="BQ386" s="12" t="str">
        <f t="shared" si="38"/>
        <v>Produção e Intervalo</v>
      </c>
      <c r="BR386" s="19">
        <f t="shared" si="39"/>
        <v>0</v>
      </c>
      <c r="BS386" s="19">
        <f t="shared" si="40"/>
        <v>0</v>
      </c>
      <c r="BT386" s="188" t="str">
        <f t="shared" si="41"/>
        <v>CCOCirculaçãoIntervaloOportunidade</v>
      </c>
    </row>
    <row r="387" spans="1:72" hidden="1">
      <c r="A387" s="47" t="str">
        <f t="shared" si="37"/>
        <v>CLEBISON (TP-728)46069</v>
      </c>
      <c r="B387" s="102">
        <v>46069</v>
      </c>
      <c r="C387" s="135">
        <f>IF(BS_CONTROLE[[#This Row],[DATA]]="","",WEEKNUM(BS_CONTROLE[[#This Row],[DATA]]))</f>
        <v>8</v>
      </c>
      <c r="D387" s="104" t="s">
        <v>813</v>
      </c>
      <c r="E387" s="157">
        <v>381</v>
      </c>
      <c r="F387" s="126" t="s">
        <v>696</v>
      </c>
      <c r="G387" s="142" t="str">
        <f>IF(D387="","*",VLOOKUP(F387,BS_ATIVIDADE[],3,FALSE))</f>
        <v>SOLDA</v>
      </c>
      <c r="H387" s="106" t="s">
        <v>679</v>
      </c>
      <c r="I387" s="106" t="s">
        <v>679</v>
      </c>
      <c r="J387" s="105">
        <v>55</v>
      </c>
      <c r="K387" s="105">
        <v>156</v>
      </c>
      <c r="L387" s="105">
        <v>156.31</v>
      </c>
      <c r="M387" s="127" t="str" cm="1">
        <f t="array" ref="M3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87" s="127" cm="1">
        <f t="array" ref="N3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1561552</v>
      </c>
      <c r="O387" s="106">
        <v>0.41666666666666669</v>
      </c>
      <c r="P387" s="106">
        <v>8.3333333333333329E-2</v>
      </c>
      <c r="Q387" s="105">
        <v>1</v>
      </c>
      <c r="R387" s="10" t="str">
        <f>IFERROR(_xlfn.XLOOKUP(F387, BS_ATIVIDADE[ATIVIDADE],BS_ATIVIDADE[UNIDADE] ), "*")</f>
        <v>Nº DE SOLDA</v>
      </c>
      <c r="S387" s="128" t="str" cm="1">
        <f t="array" ref="S3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7" s="128" t="str" cm="1">
        <f t="array" ref="T3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7" s="11" t="str" cm="1">
        <f t="array" ref="U3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7" s="105" t="s">
        <v>908</v>
      </c>
      <c r="W387" s="151" t="s">
        <v>700</v>
      </c>
      <c r="X387" s="104" t="s">
        <v>421</v>
      </c>
      <c r="Y387" s="129" t="s">
        <v>424</v>
      </c>
      <c r="Z387" s="104"/>
      <c r="AA387" s="105" t="s">
        <v>679</v>
      </c>
      <c r="AB387" s="103"/>
      <c r="AC387" s="152"/>
      <c r="AD387" s="107"/>
      <c r="AE387" s="105"/>
      <c r="AF387" s="105"/>
      <c r="AG387" s="105"/>
      <c r="AH387" s="15"/>
      <c r="AI387" s="126" t="str">
        <f>IF(BS_CONTROLE[[#This Row],[Atividade]]=0, "-", BS_CONTROLE[[#This Row],[Atividade]])</f>
        <v>PDM - SOLDA</v>
      </c>
      <c r="AJ387" s="9" t="str">
        <f>IF(BS_CONTROLE[[#This Row],[Atividade]]=0, "-", BS_CONTROLE[[#This Row],[Atividade]])</f>
        <v>PDM - SOLDA</v>
      </c>
      <c r="AK387" s="31" t="str">
        <f>BS_CONTROLE[[#This Row],[Local - Partida]]</f>
        <v>-</v>
      </c>
      <c r="AL387" s="31" t="str">
        <f>BS_CONTROLE[[#This Row],[Local - Encerramento]]</f>
        <v>-</v>
      </c>
      <c r="AM387" s="105" t="s">
        <v>1263</v>
      </c>
      <c r="AN387" s="105">
        <v>1031022</v>
      </c>
      <c r="AO387" s="105">
        <f>IF(BS_CONTROLE[[#This Row],[SUB]]=0, "-", BS_CONTROLE[[#This Row],[SUB]])</f>
        <v>55</v>
      </c>
      <c r="AP387" s="105">
        <v>102.5</v>
      </c>
      <c r="AQ387" s="105" t="s">
        <v>679</v>
      </c>
      <c r="AR387" s="108">
        <v>0.3972222222222222</v>
      </c>
      <c r="AS387" s="108">
        <v>0.3972222222222222</v>
      </c>
      <c r="AT387" s="108">
        <v>0.5</v>
      </c>
      <c r="AU387" s="136"/>
      <c r="AV387" s="136"/>
      <c r="AW387" s="14"/>
      <c r="AX387" s="14"/>
      <c r="AY387" s="162">
        <f t="shared" si="36"/>
        <v>0.1027777777777778</v>
      </c>
      <c r="AZ387" s="153"/>
      <c r="BA387" s="109">
        <v>2</v>
      </c>
      <c r="BB387" s="10" t="str">
        <f>IFERROR(_xlfn.XLOOKUP(AI387, BS_ATIVIDADE[ATIVIDADE],BS_ATIVIDADE[UNIDADE] ), "*")</f>
        <v>Nº DE SOLDA</v>
      </c>
      <c r="BC387" s="13" t="str" cm="1">
        <f t="array" ref="BC3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7" s="13" t="str" cm="1">
        <f t="array" ref="BD3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7" s="11" t="str" cm="1">
        <f t="array" ref="BE3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7" s="150"/>
      <c r="BG387" s="16"/>
      <c r="BH387" s="17">
        <v>2</v>
      </c>
      <c r="BI387" s="17"/>
      <c r="BJ387" s="17" t="s">
        <v>1264</v>
      </c>
      <c r="BK387" s="18" t="s">
        <v>1265</v>
      </c>
      <c r="BL387" s="16"/>
      <c r="BM387" s="130" t="s">
        <v>445</v>
      </c>
      <c r="BN387" s="130" t="s">
        <v>445</v>
      </c>
      <c r="BO387" s="130" t="s">
        <v>445</v>
      </c>
      <c r="BP387" s="18" t="s">
        <v>679</v>
      </c>
      <c r="BQ387" s="12" t="str">
        <f t="shared" si="38"/>
        <v>Aderente</v>
      </c>
      <c r="BR387" s="19">
        <f t="shared" si="39"/>
        <v>1.2333333333333336</v>
      </c>
      <c r="BS387" s="19">
        <f t="shared" si="40"/>
        <v>2</v>
      </c>
      <c r="BT387" s="188" t="str">
        <f t="shared" si="41"/>
        <v>OKOK</v>
      </c>
    </row>
    <row r="388" spans="1:72" hidden="1">
      <c r="A388" s="47" t="str">
        <f t="shared" si="37"/>
        <v>ISMAEL(TP-726)46069</v>
      </c>
      <c r="B388" s="102">
        <v>46069</v>
      </c>
      <c r="C388" s="135">
        <f>IF(BS_CONTROLE[[#This Row],[DATA]]="","",WEEKNUM(BS_CONTROLE[[#This Row],[DATA]]))</f>
        <v>8</v>
      </c>
      <c r="D388" s="104" t="s">
        <v>755</v>
      </c>
      <c r="E388" s="157">
        <v>382</v>
      </c>
      <c r="F388" s="126" t="s">
        <v>696</v>
      </c>
      <c r="G388" s="142" t="str">
        <f>IF(D388="","*",VLOOKUP(F388,BS_ATIVIDADE[],3,FALSE))</f>
        <v>SOLDA</v>
      </c>
      <c r="H388" s="106" t="s">
        <v>679</v>
      </c>
      <c r="I388" s="106" t="s">
        <v>679</v>
      </c>
      <c r="J388" s="105">
        <v>55</v>
      </c>
      <c r="K388" s="105">
        <v>156</v>
      </c>
      <c r="L388" s="105">
        <v>156.31</v>
      </c>
      <c r="M388" s="127" t="str" cm="1">
        <f t="array" ref="M3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ZRB-ZEV</v>
      </c>
      <c r="N388" s="127" cm="1">
        <f t="array" ref="N3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1561552</v>
      </c>
      <c r="O388" s="106">
        <v>0.41666666666666669</v>
      </c>
      <c r="P388" s="106">
        <v>8.3333333333333329E-2</v>
      </c>
      <c r="Q388" s="105">
        <v>1</v>
      </c>
      <c r="R388" s="10" t="str">
        <f>IFERROR(_xlfn.XLOOKUP(F388, BS_ATIVIDADE[ATIVIDADE],BS_ATIVIDADE[UNIDADE] ), "*")</f>
        <v>Nº DE SOLDA</v>
      </c>
      <c r="S388" s="128" t="str" cm="1">
        <f t="array" ref="S3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8" s="128" t="str" cm="1">
        <f t="array" ref="T3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8" s="11" t="str" cm="1">
        <f t="array" ref="U3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8" s="105" t="s">
        <v>908</v>
      </c>
      <c r="W388" s="151" t="s">
        <v>700</v>
      </c>
      <c r="X388" s="104" t="s">
        <v>421</v>
      </c>
      <c r="Y388" s="129" t="s">
        <v>424</v>
      </c>
      <c r="Z388" s="104"/>
      <c r="AA388" s="105" t="s">
        <v>679</v>
      </c>
      <c r="AB388" s="103"/>
      <c r="AC388" s="152"/>
      <c r="AD388" s="107"/>
      <c r="AE388" s="105"/>
      <c r="AF388" s="105"/>
      <c r="AG388" s="105"/>
      <c r="AH388" s="15"/>
      <c r="AI388" s="126" t="str">
        <f>IF(BS_CONTROLE[[#This Row],[Atividade]]=0, "-", BS_CONTROLE[[#This Row],[Atividade]])</f>
        <v>PDM - SOLDA</v>
      </c>
      <c r="AJ388" s="9" t="str">
        <f>IF(BS_CONTROLE[[#This Row],[Atividade]]=0, "-", BS_CONTROLE[[#This Row],[Atividade]])</f>
        <v>PDM - SOLDA</v>
      </c>
      <c r="AK388" s="31" t="str">
        <f>BS_CONTROLE[[#This Row],[Local - Partida]]</f>
        <v>-</v>
      </c>
      <c r="AL388" s="31" t="str">
        <f>BS_CONTROLE[[#This Row],[Local - Encerramento]]</f>
        <v>-</v>
      </c>
      <c r="AM388" s="105" t="s">
        <v>1263</v>
      </c>
      <c r="AN388" s="105">
        <v>1031022</v>
      </c>
      <c r="AO388" s="105">
        <f>IF(BS_CONTROLE[[#This Row],[SUB]]=0, "-", BS_CONTROLE[[#This Row],[SUB]])</f>
        <v>55</v>
      </c>
      <c r="AP388" s="105">
        <v>102.5</v>
      </c>
      <c r="AQ388" s="105" t="s">
        <v>679</v>
      </c>
      <c r="AR388" s="108">
        <v>0.3972222222222222</v>
      </c>
      <c r="AS388" s="108">
        <v>0.3972222222222222</v>
      </c>
      <c r="AT388" s="108">
        <v>0.5</v>
      </c>
      <c r="AU388" s="136"/>
      <c r="AV388" s="136"/>
      <c r="AW388" s="14"/>
      <c r="AX388" s="14"/>
      <c r="AY388" s="162">
        <f t="shared" si="36"/>
        <v>0.1027777777777778</v>
      </c>
      <c r="AZ388" s="153"/>
      <c r="BA388" s="109">
        <v>2</v>
      </c>
      <c r="BB388" s="10" t="str">
        <f>IFERROR(_xlfn.XLOOKUP(AI388, BS_ATIVIDADE[ATIVIDADE],BS_ATIVIDADE[UNIDADE] ), "*")</f>
        <v>Nº DE SOLDA</v>
      </c>
      <c r="BC388" s="13" t="str" cm="1">
        <f t="array" ref="BC3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8" s="13" t="str" cm="1">
        <f t="array" ref="BD3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8" s="11" t="str" cm="1">
        <f t="array" ref="BE3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8" s="150"/>
      <c r="BG388" s="16"/>
      <c r="BH388" s="17">
        <v>2</v>
      </c>
      <c r="BI388" s="17"/>
      <c r="BJ388" s="17" t="s">
        <v>1264</v>
      </c>
      <c r="BK388" s="18" t="s">
        <v>1265</v>
      </c>
      <c r="BL388" s="16"/>
      <c r="BM388" s="130" t="s">
        <v>445</v>
      </c>
      <c r="BN388" s="130" t="s">
        <v>445</v>
      </c>
      <c r="BO388" s="130" t="s">
        <v>445</v>
      </c>
      <c r="BP388" s="18" t="s">
        <v>679</v>
      </c>
      <c r="BQ388" s="12" t="str">
        <f t="shared" si="38"/>
        <v>Aderente</v>
      </c>
      <c r="BR388" s="19">
        <f t="shared" si="39"/>
        <v>1.2333333333333336</v>
      </c>
      <c r="BS388" s="19">
        <f t="shared" si="40"/>
        <v>2</v>
      </c>
      <c r="BT388" s="188" t="str">
        <f t="shared" si="41"/>
        <v>OKOK</v>
      </c>
    </row>
    <row r="389" spans="1:72" hidden="1">
      <c r="A389" s="47" t="str">
        <f t="shared" si="37"/>
        <v>DIEGO (TP-681)46069</v>
      </c>
      <c r="B389" s="102">
        <v>46069</v>
      </c>
      <c r="C389" s="135">
        <f>IF(BS_CONTROLE[[#This Row],[DATA]]="","",WEEKNUM(BS_CONTROLE[[#This Row],[DATA]]))</f>
        <v>8</v>
      </c>
      <c r="D389" s="104" t="s">
        <v>1028</v>
      </c>
      <c r="E389" s="157">
        <v>383</v>
      </c>
      <c r="F389" s="126" t="s">
        <v>870</v>
      </c>
      <c r="G389" s="142" t="str">
        <f>IF(D389="","*",VLOOKUP(F389,BS_ATIVIDADE[],3,FALSE))</f>
        <v>TRILHO - SUBSTITUIÇÂO</v>
      </c>
      <c r="H389" s="106" t="s">
        <v>679</v>
      </c>
      <c r="I389" s="106" t="s">
        <v>679</v>
      </c>
      <c r="J389" s="105">
        <v>55</v>
      </c>
      <c r="K389" s="105">
        <v>104.5</v>
      </c>
      <c r="L389" s="105" t="s">
        <v>679</v>
      </c>
      <c r="M389" s="127" t="str" cm="1">
        <f t="array" ref="M3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389" s="127" cm="1">
        <f t="array" ref="N3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389" s="106">
        <v>0.41666666666666669</v>
      </c>
      <c r="P389" s="106">
        <v>8.3333333333333329E-2</v>
      </c>
      <c r="Q389" s="105">
        <v>312</v>
      </c>
      <c r="R389" s="10" t="str">
        <f>IFERROR(_xlfn.XLOOKUP(F389, BS_ATIVIDADE[ATIVIDADE],BS_ATIVIDADE[UNIDADE] ), "*")</f>
        <v>M</v>
      </c>
      <c r="S389" s="128" t="str" cm="1">
        <f t="array" ref="S3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89" s="128" t="str" cm="1">
        <f t="array" ref="T3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89" s="11" t="str" cm="1">
        <f t="array" ref="U3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389" s="105" t="s">
        <v>908</v>
      </c>
      <c r="W389" s="151" t="s">
        <v>1029</v>
      </c>
      <c r="X389" s="104" t="s">
        <v>425</v>
      </c>
      <c r="Y389" s="129"/>
      <c r="Z389" s="104"/>
      <c r="AA389" s="105"/>
      <c r="AB389" s="103"/>
      <c r="AC389" s="152"/>
      <c r="AD389" s="107"/>
      <c r="AE389" s="105"/>
      <c r="AF389" s="105"/>
      <c r="AG389" s="105"/>
      <c r="AH389" s="15"/>
      <c r="AI389" s="126" t="str">
        <f>IF(BS_CONTROLE[[#This Row],[Atividade]]=0, "-", BS_CONTROLE[[#This Row],[Atividade]])</f>
        <v>PDM - SUBSTITUIÇÃO - TRILHO</v>
      </c>
      <c r="AJ389" s="9" t="str">
        <f>IF(BS_CONTROLE[[#This Row],[Atividade]]=0, "-", BS_CONTROLE[[#This Row],[Atividade]])</f>
        <v>PDM - SUBSTITUIÇÃO - TRILHO</v>
      </c>
      <c r="AK389" s="31" t="str">
        <f>BS_CONTROLE[[#This Row],[Local - Partida]]</f>
        <v>-</v>
      </c>
      <c r="AL389" s="31" t="str">
        <f>BS_CONTROLE[[#This Row],[Local - Encerramento]]</f>
        <v>-</v>
      </c>
      <c r="AM389" s="105" t="str">
        <f>IF(BS_CONTROLE[[#This Row],[Entre - Estações]]=0, "-", BS_CONTROLE[[#This Row],[Entre - Estações]])</f>
        <v>ZKW-ZLU</v>
      </c>
      <c r="AN389" s="105">
        <f>IF(BS_CONTROLE[[#This Row],[SB]]=0, "-", BS_CONTROLE[[#This Row],[SB]])</f>
        <v>1051032</v>
      </c>
      <c r="AO389" s="105">
        <f>IF(BS_CONTROLE[[#This Row],[SUB]]=0, "-", BS_CONTROLE[[#This Row],[SUB]])</f>
        <v>55</v>
      </c>
      <c r="AP389" s="105">
        <f>BS_CONTROLE[[#This Row],[KM - Inicio]]</f>
        <v>104.5</v>
      </c>
      <c r="AQ389" s="105">
        <f>BS_CONTROLE[[#This Row],[KM - Inicio]]</f>
        <v>104.5</v>
      </c>
      <c r="AR389" s="108">
        <v>0.3972222222222222</v>
      </c>
      <c r="AS389" s="108">
        <v>0.3972222222222222</v>
      </c>
      <c r="AT389" s="108">
        <v>0.5</v>
      </c>
      <c r="AU389" s="136"/>
      <c r="AV389" s="136"/>
      <c r="AW389" s="14"/>
      <c r="AX389" s="14"/>
      <c r="AY389" s="162">
        <f t="shared" si="36"/>
        <v>0.1027777777777778</v>
      </c>
      <c r="AZ389" s="153"/>
      <c r="BA389" s="109">
        <v>312</v>
      </c>
      <c r="BB389" s="10" t="str">
        <f>IFERROR(_xlfn.XLOOKUP(AI389, BS_ATIVIDADE[ATIVIDADE],BS_ATIVIDADE[UNIDADE] ), "*")</f>
        <v>M</v>
      </c>
      <c r="BC389" s="13" t="str" cm="1">
        <f t="array" ref="BC3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89" s="13" t="str" cm="1">
        <f t="array" ref="BD3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89" s="11" t="str" cm="1">
        <f t="array" ref="BE3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389" s="150"/>
      <c r="BG389" s="16"/>
      <c r="BH389" s="17">
        <v>2</v>
      </c>
      <c r="BI389" s="17"/>
      <c r="BJ389" s="17" t="s">
        <v>1266</v>
      </c>
      <c r="BK389" s="18" t="s">
        <v>1267</v>
      </c>
      <c r="BL389" s="16"/>
      <c r="BM389" s="130" t="s">
        <v>445</v>
      </c>
      <c r="BN389" s="130" t="s">
        <v>445</v>
      </c>
      <c r="BO389" s="130" t="s">
        <v>445</v>
      </c>
      <c r="BP389" s="18" t="s">
        <v>679</v>
      </c>
      <c r="BQ389" s="12" t="str">
        <f t="shared" si="38"/>
        <v>Aderente</v>
      </c>
      <c r="BR389" s="19">
        <f t="shared" si="39"/>
        <v>1.2333333333333336</v>
      </c>
      <c r="BS389" s="19">
        <f t="shared" si="40"/>
        <v>1</v>
      </c>
      <c r="BT389" s="188" t="str">
        <f t="shared" si="41"/>
        <v>OKOK</v>
      </c>
    </row>
    <row r="390" spans="1:72" hidden="1">
      <c r="A390" s="47" t="str">
        <f t="shared" si="37"/>
        <v>MATEUS (TP-809)46069</v>
      </c>
      <c r="B390" s="102">
        <v>46069</v>
      </c>
      <c r="C390" s="135">
        <f>IF(BS_CONTROLE[[#This Row],[DATA]]="","",WEEKNUM(BS_CONTROLE[[#This Row],[DATA]]))</f>
        <v>8</v>
      </c>
      <c r="D390" s="104" t="s">
        <v>1196</v>
      </c>
      <c r="E390" s="157">
        <v>384</v>
      </c>
      <c r="F390" s="126" t="s">
        <v>758</v>
      </c>
      <c r="G390" s="142" t="str">
        <f>IF(D390="","*",VLOOKUP(F390,BS_ATIVIDADE[],3,FALSE))</f>
        <v>MODERNIZAÇÃO</v>
      </c>
      <c r="H390" s="106" t="s">
        <v>679</v>
      </c>
      <c r="I390" s="106" t="s">
        <v>679</v>
      </c>
      <c r="J390" s="105">
        <v>48</v>
      </c>
      <c r="K390" s="105">
        <v>121</v>
      </c>
      <c r="L390" s="105" t="s">
        <v>679</v>
      </c>
      <c r="M390" s="127" t="str" cm="1">
        <f t="array" ref="M3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90" s="127" t="str" cm="1">
        <f t="array" ref="N3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121ZWI1</v>
      </c>
      <c r="O390" s="106">
        <v>0.35416666666666669</v>
      </c>
      <c r="P390" s="106">
        <v>8.3333333333333329E-2</v>
      </c>
      <c r="Q390" s="105">
        <v>1</v>
      </c>
      <c r="R390" s="10" t="str">
        <f>IFERROR(_xlfn.XLOOKUP(F390, BS_ATIVIDADE[ATIVIDADE],BS_ATIVIDADE[UNIDADE] ), "*")</f>
        <v>Nº DE SOLDA</v>
      </c>
      <c r="S390" s="128" t="str" cm="1">
        <f t="array" ref="S3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0" s="128" t="str" cm="1">
        <f t="array" ref="T3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90" s="11" t="str" cm="1">
        <f t="array" ref="U3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90" s="105" t="s">
        <v>1229</v>
      </c>
      <c r="W390" s="151" t="s">
        <v>700</v>
      </c>
      <c r="X390" s="104" t="s">
        <v>421</v>
      </c>
      <c r="Y390" s="129" t="s">
        <v>424</v>
      </c>
      <c r="Z390" s="104"/>
      <c r="AA390" s="105" t="s">
        <v>679</v>
      </c>
      <c r="AB390" s="103"/>
      <c r="AC390" s="152"/>
      <c r="AD390" s="107"/>
      <c r="AE390" s="105"/>
      <c r="AF390" s="105"/>
      <c r="AG390" s="105"/>
      <c r="AH390" s="15"/>
      <c r="AI390" s="126" t="str">
        <f>IF(BS_CONTROLE[[#This Row],[Atividade]]=0, "-", BS_CONTROLE[[#This Row],[Atividade]])</f>
        <v>MODERNIZAÇÃO - SOLDA</v>
      </c>
      <c r="AJ390" s="9" t="str">
        <f>IF(BS_CONTROLE[[#This Row],[Atividade]]=0, "-", BS_CONTROLE[[#This Row],[Atividade]])</f>
        <v>MODERNIZAÇÃO - SOLDA</v>
      </c>
      <c r="AK390" s="31" t="str">
        <f>BS_CONTROLE[[#This Row],[Local - Partida]]</f>
        <v>-</v>
      </c>
      <c r="AL390" s="31" t="str">
        <f>BS_CONTROLE[[#This Row],[Local - Encerramento]]</f>
        <v>-</v>
      </c>
      <c r="AM390" s="105" t="str">
        <f>IF(BS_CONTROLE[[#This Row],[Entre - Estações]]=0, "-", BS_CONTROLE[[#This Row],[Entre - Estações]])</f>
        <v>ZWI-ZEM</v>
      </c>
      <c r="AN390" s="105" t="str">
        <f>IF(BS_CONTROLE[[#This Row],[SB]]=0, "-", BS_CONTROLE[[#This Row],[SB]])</f>
        <v>121ZWI1</v>
      </c>
      <c r="AO390" s="105">
        <f>IF(BS_CONTROLE[[#This Row],[SUB]]=0, "-", BS_CONTROLE[[#This Row],[SUB]])</f>
        <v>48</v>
      </c>
      <c r="AP390" s="105">
        <f>BS_CONTROLE[[#This Row],[KM - Inicio]]</f>
        <v>121</v>
      </c>
      <c r="AQ390" s="105">
        <f>BS_CONTROLE[[#This Row],[KM - Inicio]]</f>
        <v>121</v>
      </c>
      <c r="AR390" s="108">
        <v>0.36805555555555558</v>
      </c>
      <c r="AS390" s="108">
        <v>0.38333333333333336</v>
      </c>
      <c r="AT390" s="108">
        <v>0.46666666666666667</v>
      </c>
      <c r="AU390" s="136"/>
      <c r="AV390" s="136"/>
      <c r="AW390" s="14"/>
      <c r="AX390" s="14"/>
      <c r="AY390" s="162">
        <f t="shared" si="36"/>
        <v>8.3333333333333315E-2</v>
      </c>
      <c r="AZ390" s="153"/>
      <c r="BA390" s="109">
        <v>2</v>
      </c>
      <c r="BB390" s="10" t="str">
        <f>IFERROR(_xlfn.XLOOKUP(AI390, BS_ATIVIDADE[ATIVIDADE],BS_ATIVIDADE[UNIDADE] ), "*")</f>
        <v>Nº DE SOLDA</v>
      </c>
      <c r="BC390" s="13" t="str" cm="1">
        <f t="array" ref="BC3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0" s="13" t="str" cm="1">
        <f t="array" ref="BD3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90" s="11" t="str" cm="1">
        <f t="array" ref="BE3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90" s="150"/>
      <c r="BG390" s="16"/>
      <c r="BH390" s="17">
        <v>2</v>
      </c>
      <c r="BI390" s="17"/>
      <c r="BJ390" s="17" t="s">
        <v>1268</v>
      </c>
      <c r="BK390" s="18" t="s">
        <v>1268</v>
      </c>
      <c r="BL390" s="16"/>
      <c r="BM390" s="130" t="s">
        <v>445</v>
      </c>
      <c r="BN390" s="130" t="s">
        <v>445</v>
      </c>
      <c r="BO390" s="130" t="s">
        <v>445</v>
      </c>
      <c r="BP390" s="18" t="s">
        <v>679</v>
      </c>
      <c r="BQ390" s="12" t="str">
        <f t="shared" si="38"/>
        <v>Aderente</v>
      </c>
      <c r="BR390" s="19">
        <f t="shared" si="39"/>
        <v>0.99999999999999978</v>
      </c>
      <c r="BS390" s="19">
        <f t="shared" si="40"/>
        <v>2</v>
      </c>
      <c r="BT390" s="188" t="str">
        <f t="shared" si="41"/>
        <v>OKOK</v>
      </c>
    </row>
    <row r="391" spans="1:72" hidden="1">
      <c r="A391" s="47" t="str">
        <f t="shared" si="37"/>
        <v>ADENISON (TP-810)46069</v>
      </c>
      <c r="B391" s="102">
        <v>46069</v>
      </c>
      <c r="C391" s="135">
        <f>IF(BS_CONTROLE[[#This Row],[DATA]]="","",WEEKNUM(BS_CONTROLE[[#This Row],[DATA]]))</f>
        <v>8</v>
      </c>
      <c r="D391" s="104" t="s">
        <v>1122</v>
      </c>
      <c r="E391" s="157">
        <v>385</v>
      </c>
      <c r="F391" s="126" t="s">
        <v>758</v>
      </c>
      <c r="G391" s="142" t="str">
        <f>IF(D391="","*",VLOOKUP(F391,BS_ATIVIDADE[],3,FALSE))</f>
        <v>MODERNIZAÇÃO</v>
      </c>
      <c r="H391" s="106" t="s">
        <v>679</v>
      </c>
      <c r="I391" s="106" t="s">
        <v>679</v>
      </c>
      <c r="J391" s="105">
        <v>48</v>
      </c>
      <c r="K391" s="105">
        <v>123.929</v>
      </c>
      <c r="L391" s="105" t="s">
        <v>679</v>
      </c>
      <c r="M391" s="127" t="str" cm="1">
        <f t="array" ref="M3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391" s="127" cm="1">
        <f t="array" ref="N3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391" s="106">
        <v>0.35416666666666669</v>
      </c>
      <c r="P391" s="106">
        <v>8.3333333333333329E-2</v>
      </c>
      <c r="Q391" s="105">
        <v>1</v>
      </c>
      <c r="R391" s="10" t="str">
        <f>IFERROR(_xlfn.XLOOKUP(F391, BS_ATIVIDADE[ATIVIDADE],BS_ATIVIDADE[UNIDADE] ), "*")</f>
        <v>Nº DE SOLDA</v>
      </c>
      <c r="S391" s="128" t="str" cm="1">
        <f t="array" ref="S3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1" s="128" t="str" cm="1">
        <f t="array" ref="T3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391" s="11" t="str" cm="1">
        <f t="array" ref="U3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391" s="105" t="s">
        <v>1229</v>
      </c>
      <c r="W391" s="151" t="s">
        <v>700</v>
      </c>
      <c r="X391" s="104" t="s">
        <v>421</v>
      </c>
      <c r="Y391" s="129" t="s">
        <v>424</v>
      </c>
      <c r="Z391" s="104"/>
      <c r="AA391" s="105" t="s">
        <v>679</v>
      </c>
      <c r="AB391" s="103"/>
      <c r="AC391" s="152"/>
      <c r="AD391" s="107"/>
      <c r="AE391" s="105"/>
      <c r="AF391" s="105"/>
      <c r="AG391" s="105"/>
      <c r="AH391" s="15"/>
      <c r="AI391" s="126" t="str">
        <f>IF(BS_CONTROLE[[#This Row],[Atividade]]=0, "-", BS_CONTROLE[[#This Row],[Atividade]])</f>
        <v>MODERNIZAÇÃO - SOLDA</v>
      </c>
      <c r="AJ391" s="9" t="str">
        <f>IF(BS_CONTROLE[[#This Row],[Atividade]]=0, "-", BS_CONTROLE[[#This Row],[Atividade]])</f>
        <v>MODERNIZAÇÃO - SOLDA</v>
      </c>
      <c r="AK391" s="31" t="str">
        <f>BS_CONTROLE[[#This Row],[Local - Partida]]</f>
        <v>-</v>
      </c>
      <c r="AL391" s="31" t="str">
        <f>BS_CONTROLE[[#This Row],[Local - Encerramento]]</f>
        <v>-</v>
      </c>
      <c r="AM391" s="105" t="str">
        <f>IF(BS_CONTROLE[[#This Row],[Entre - Estações]]=0, "-", BS_CONTROLE[[#This Row],[Entre - Estações]])</f>
        <v>ZWI-ZEM</v>
      </c>
      <c r="AN391" s="105">
        <f>IF(BS_CONTROLE[[#This Row],[SB]]=0, "-", BS_CONTROLE[[#This Row],[SB]])</f>
        <v>1241231</v>
      </c>
      <c r="AO391" s="105">
        <f>IF(BS_CONTROLE[[#This Row],[SUB]]=0, "-", BS_CONTROLE[[#This Row],[SUB]])</f>
        <v>48</v>
      </c>
      <c r="AP391" s="105">
        <f>BS_CONTROLE[[#This Row],[KM - Inicio]]</f>
        <v>123.929</v>
      </c>
      <c r="AQ391" s="105">
        <f>BS_CONTROLE[[#This Row],[KM - Inicio]]</f>
        <v>123.929</v>
      </c>
      <c r="AR391" s="108">
        <v>0.36805555555555558</v>
      </c>
      <c r="AS391" s="108">
        <v>0.38333333333333336</v>
      </c>
      <c r="AT391" s="108">
        <v>0.46666666666666667</v>
      </c>
      <c r="AU391" s="136"/>
      <c r="AV391" s="136"/>
      <c r="AW391" s="14"/>
      <c r="AX391" s="14"/>
      <c r="AY391" s="162">
        <f t="shared" ref="AY391:AY454" si="42">IF(D391="","*",IFERROR(IF(ISODD(COUNT(AS391:AX391)),"ERRO",SUM((AT391-AS391),(AV391-AU391),(AX391-AW391))),"ERRO"))</f>
        <v>8.3333333333333315E-2</v>
      </c>
      <c r="AZ391" s="153"/>
      <c r="BA391" s="109">
        <v>1</v>
      </c>
      <c r="BB391" s="10" t="str">
        <f>IFERROR(_xlfn.XLOOKUP(AI391, BS_ATIVIDADE[ATIVIDADE],BS_ATIVIDADE[UNIDADE] ), "*")</f>
        <v>Nº DE SOLDA</v>
      </c>
      <c r="BC391" s="13" t="str" cm="1">
        <f t="array" ref="BC3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1" s="13" t="str" cm="1">
        <f t="array" ref="BD3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391" s="11" t="str" cm="1">
        <f t="array" ref="BE3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391" s="150"/>
      <c r="BG391" s="16"/>
      <c r="BH391" s="17">
        <v>2</v>
      </c>
      <c r="BI391" s="17"/>
      <c r="BJ391" s="17" t="s">
        <v>1268</v>
      </c>
      <c r="BK391" s="18" t="s">
        <v>1268</v>
      </c>
      <c r="BL391" s="16"/>
      <c r="BM391" s="130" t="s">
        <v>445</v>
      </c>
      <c r="BN391" s="130" t="s">
        <v>445</v>
      </c>
      <c r="BO391" s="130" t="s">
        <v>445</v>
      </c>
      <c r="BP391" s="18" t="s">
        <v>679</v>
      </c>
      <c r="BQ391" s="12" t="str">
        <f t="shared" si="38"/>
        <v>Aderente</v>
      </c>
      <c r="BR391" s="19">
        <f t="shared" si="39"/>
        <v>0.99999999999999978</v>
      </c>
      <c r="BS391" s="19">
        <f t="shared" si="40"/>
        <v>1</v>
      </c>
      <c r="BT391" s="188" t="str">
        <f t="shared" si="41"/>
        <v>OKOK</v>
      </c>
    </row>
    <row r="392" spans="1:72" hidden="1">
      <c r="A392" s="47" t="str">
        <f t="shared" ref="A392:A455" si="43">D392&amp;B392</f>
        <v>JACIANO (TF-674)46069</v>
      </c>
      <c r="B392" s="102">
        <v>46069</v>
      </c>
      <c r="C392" s="135">
        <f>IF(BS_CONTROLE[[#This Row],[DATA]]="","",WEEKNUM(BS_CONTROLE[[#This Row],[DATA]]))</f>
        <v>8</v>
      </c>
      <c r="D392" s="104" t="s">
        <v>1183</v>
      </c>
      <c r="E392" s="157">
        <v>360</v>
      </c>
      <c r="F392" s="126" t="s">
        <v>721</v>
      </c>
      <c r="G392" s="142" t="str">
        <f>IF(D392="","*",VLOOKUP(F392,BS_ATIVIDADE[],3,FALSE))</f>
        <v>DORMENTE - SUBSTITUIÇÂO</v>
      </c>
      <c r="H392" s="106" t="s">
        <v>679</v>
      </c>
      <c r="I392" s="106"/>
      <c r="J392" s="105">
        <v>92</v>
      </c>
      <c r="K392" s="105">
        <v>66.25</v>
      </c>
      <c r="L392" s="105"/>
      <c r="M392" s="127" t="str" cm="1">
        <f t="array" ref="M3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</v>
      </c>
      <c r="N392" s="127" t="str" cm="1">
        <f t="array" ref="N3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K67ZEV2</v>
      </c>
      <c r="O392" s="106">
        <v>0.41666666666666669</v>
      </c>
      <c r="P392" s="106">
        <v>8.3333333333333329E-2</v>
      </c>
      <c r="Q392" s="105">
        <v>15</v>
      </c>
      <c r="R392" s="10" t="str">
        <f>IFERROR(_xlfn.XLOOKUP(F392, BS_ATIVIDADE[ATIVIDADE],BS_ATIVIDADE[UNIDADE] ), "*")</f>
        <v>Nº DE DORMENTES</v>
      </c>
      <c r="S392" s="128" t="str" cm="1">
        <f t="array" ref="S3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2" s="128" t="str" cm="1">
        <f t="array" ref="T3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92" s="11" t="str" cm="1">
        <f t="array" ref="U3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92" s="105" t="s">
        <v>773</v>
      </c>
      <c r="W392" s="151" t="s">
        <v>799</v>
      </c>
      <c r="X392" s="104" t="s">
        <v>421</v>
      </c>
      <c r="Y392" s="129" t="s">
        <v>424</v>
      </c>
      <c r="Z392" s="104"/>
      <c r="AA392" s="105" t="s">
        <v>679</v>
      </c>
      <c r="AB392" s="103"/>
      <c r="AC392" s="152"/>
      <c r="AD392" s="107"/>
      <c r="AE392" s="105"/>
      <c r="AF392" s="105"/>
      <c r="AG392" s="105"/>
      <c r="AH392" s="15"/>
      <c r="AI392" s="126" t="str">
        <f>IF(BS_CONTROLE[[#This Row],[Atividade]]=0, "-", BS_CONTROLE[[#This Row],[Atividade]])</f>
        <v>PDM - SUBSTITUIÇÃO - DORMENTE</v>
      </c>
      <c r="AJ392" s="9" t="str">
        <f>IF(BS_CONTROLE[[#This Row],[Atividade]]=0, "-", BS_CONTROLE[[#This Row],[Atividade]])</f>
        <v>PDM - SUBSTITUIÇÃO - DORMENTE</v>
      </c>
      <c r="AK392" s="31" t="str">
        <f>BS_CONTROLE[[#This Row],[Local - Partida]]</f>
        <v>-</v>
      </c>
      <c r="AL392" s="31">
        <f>BS_CONTROLE[[#This Row],[Local - Encerramento]]</f>
        <v>0</v>
      </c>
      <c r="AM392" s="105" t="str">
        <f>IF(BS_CONTROLE[[#This Row],[Entre - Estações]]=0, "-", BS_CONTROLE[[#This Row],[Entre - Estações]])</f>
        <v>ZEZ</v>
      </c>
      <c r="AN392" s="105" t="str">
        <f>IF(BS_CONTROLE[[#This Row],[SB]]=0, "-", BS_CONTROLE[[#This Row],[SB]])</f>
        <v>K67ZEV2</v>
      </c>
      <c r="AO392" s="105">
        <f>IF(BS_CONTROLE[[#This Row],[SUB]]=0, "-", BS_CONTROLE[[#This Row],[SUB]])</f>
        <v>92</v>
      </c>
      <c r="AP392" s="105">
        <f>BS_CONTROLE[[#This Row],[KM - Inicio]]</f>
        <v>66.25</v>
      </c>
      <c r="AQ392" s="105">
        <f>BS_CONTROLE[[#This Row],[KM - Inicio]]</f>
        <v>66.25</v>
      </c>
      <c r="AR392" s="108">
        <v>0.41041666666666665</v>
      </c>
      <c r="AS392" s="108">
        <v>0</v>
      </c>
      <c r="AT392" s="108">
        <v>0</v>
      </c>
      <c r="AU392" s="136"/>
      <c r="AV392" s="136"/>
      <c r="AW392" s="14"/>
      <c r="AX392" s="14"/>
      <c r="AY392" s="162">
        <f t="shared" si="42"/>
        <v>0</v>
      </c>
      <c r="AZ392" s="153"/>
      <c r="BA392" s="109">
        <v>0</v>
      </c>
      <c r="BB392" s="10" t="str">
        <f>IFERROR(_xlfn.XLOOKUP(AI392, BS_ATIVIDADE[ATIVIDADE],BS_ATIVIDADE[UNIDADE] ), "*")</f>
        <v>Nº DE DORMENTES</v>
      </c>
      <c r="BC392" s="13" t="str" cm="1">
        <f t="array" ref="BC3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2" s="13" t="str" cm="1">
        <f t="array" ref="BD3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92" s="11" t="str" cm="1">
        <f t="array" ref="BE3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92" s="150"/>
      <c r="BG392" s="16"/>
      <c r="BH392" s="17">
        <v>0</v>
      </c>
      <c r="BI392" s="17"/>
      <c r="BJ392" s="17" t="s">
        <v>1269</v>
      </c>
      <c r="BK392" s="18" t="s">
        <v>1270</v>
      </c>
      <c r="BL392" s="16"/>
      <c r="BM392" s="130" t="s">
        <v>440</v>
      </c>
      <c r="BN392" s="130" t="s">
        <v>469</v>
      </c>
      <c r="BO392" s="130" t="s">
        <v>530</v>
      </c>
      <c r="BP392" s="18" t="s">
        <v>1270</v>
      </c>
      <c r="BQ392" s="12" t="str">
        <f t="shared" ref="BQ392:BQ455" si="44">IF(AND(BR392&lt;1,BS392&lt;1),"Produção e Intervalo",IF(BR392&lt;1,"Intervalo",IF(BS392&lt;1,"Produção","Aderente")))</f>
        <v>Produção e Intervalo</v>
      </c>
      <c r="BR392" s="19">
        <f t="shared" ref="BR392:BR455" si="45">IF(OR(B392="",F392=""),"*",AY392/P392)</f>
        <v>0</v>
      </c>
      <c r="BS392" s="19">
        <f t="shared" ref="BS392:BS455" si="46">IF(OR(B392="",F392=""),"*",BA392/Q392)</f>
        <v>0</v>
      </c>
      <c r="BT392" s="188" t="str">
        <f t="shared" ref="BT392:BT455" si="47">IF(BN392="","",SUBSTITUTE(BM392," ","")&amp;SUBSTITUTE(BN392," ",""))</f>
        <v>CCOCirculaçãoIntervaloOportunidade</v>
      </c>
    </row>
    <row r="393" spans="1:72" hidden="1">
      <c r="A393" s="47" t="str">
        <f t="shared" si="43"/>
        <v>A8446069</v>
      </c>
      <c r="B393" s="102">
        <v>46069</v>
      </c>
      <c r="C393" s="135">
        <f>IF(BS_CONTROLE[[#This Row],[DATA]]="","",WEEKNUM(BS_CONTROLE[[#This Row],[DATA]]))</f>
        <v>8</v>
      </c>
      <c r="D393" s="104" t="s">
        <v>1036</v>
      </c>
      <c r="E393" s="157">
        <v>360</v>
      </c>
      <c r="F393" s="126" t="s">
        <v>1037</v>
      </c>
      <c r="G393" s="142" t="str">
        <f>IF(D393="","*",VLOOKUP(F393,BS_ATIVIDADE[],3,FALSE))</f>
        <v>DETECÇÃO</v>
      </c>
      <c r="H393" s="106" t="s">
        <v>831</v>
      </c>
      <c r="I393" s="106" t="s">
        <v>1124</v>
      </c>
      <c r="J393" s="105">
        <v>92</v>
      </c>
      <c r="K393" s="105">
        <v>66</v>
      </c>
      <c r="L393" s="105" t="s">
        <v>679</v>
      </c>
      <c r="M393" s="127" t="s">
        <v>11</v>
      </c>
      <c r="N393" s="127" t="s">
        <v>1050</v>
      </c>
      <c r="O393" s="106">
        <v>0.3125</v>
      </c>
      <c r="P393" s="106">
        <v>4.1666666666666664E-2</v>
      </c>
      <c r="Q393" s="105">
        <v>52</v>
      </c>
      <c r="R393" s="10" t="str">
        <f>IFERROR(_xlfn.XLOOKUP(F393, BS_ATIVIDADE[ATIVIDADE],BS_ATIVIDADE[UNIDADE] ), "*")</f>
        <v>KM</v>
      </c>
      <c r="S393" s="128" t="str" cm="1">
        <f t="array" ref="S3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3" s="128" t="str" cm="1">
        <f t="array" ref="T3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93" s="11" t="str" cm="1">
        <f t="array" ref="U3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93" s="105" t="s">
        <v>1041</v>
      </c>
      <c r="W393" s="151" t="s">
        <v>1080</v>
      </c>
      <c r="X393" s="104" t="s">
        <v>416</v>
      </c>
      <c r="Y393" s="129" t="s">
        <v>415</v>
      </c>
      <c r="Z393" s="104"/>
      <c r="AA393" s="105">
        <v>1</v>
      </c>
      <c r="AB393" s="103" t="s">
        <v>412</v>
      </c>
      <c r="AC393" s="152"/>
      <c r="AD393" s="107">
        <v>0.29166666666666669</v>
      </c>
      <c r="AE393" s="105">
        <v>6293</v>
      </c>
      <c r="AF393" s="105"/>
      <c r="AG393" s="105"/>
      <c r="AH393" s="15"/>
      <c r="AI393" s="126" t="str">
        <f>IF(BS_CONTROLE[[#This Row],[Atividade]]=0, "-", BS_CONTROLE[[#This Row],[Atividade]])</f>
        <v>DETECÇÃO - RONDA 7 DIAS</v>
      </c>
      <c r="AJ393" s="9" t="str">
        <f>IF(BS_CONTROLE[[#This Row],[Atividade]]=0, "-", BS_CONTROLE[[#This Row],[Atividade]])</f>
        <v>DETECÇÃO - RONDA 7 DIAS</v>
      </c>
      <c r="AK393" s="31" t="str">
        <f>BS_CONTROLE[[#This Row],[Local - Partida]]</f>
        <v>ZEV-2</v>
      </c>
      <c r="AL393" s="31" t="str">
        <f>BS_CONTROLE[[#This Row],[Local - Encerramento]]</f>
        <v>ZPT109</v>
      </c>
      <c r="AM393" s="105" t="str">
        <f>IF(BS_CONTROLE[[#This Row],[Entre - Estações]]=0, "-", BS_CONTROLE[[#This Row],[Entre - Estações]])</f>
        <v>ZEV-ZPT</v>
      </c>
      <c r="AN393" s="105" t="str">
        <f>IF(BS_CONTROLE[[#This Row],[SB]]=0, "-", BS_CONTROLE[[#This Row],[SB]])</f>
        <v>ZEVZPT</v>
      </c>
      <c r="AO393" s="105">
        <f>IF(BS_CONTROLE[[#This Row],[SUB]]=0, "-", BS_CONTROLE[[#This Row],[SUB]])</f>
        <v>92</v>
      </c>
      <c r="AP393" s="105">
        <f>BS_CONTROLE[[#This Row],[KM - Inicio]]</f>
        <v>66</v>
      </c>
      <c r="AQ393" s="105">
        <f>BS_CONTROLE[[#This Row],[KM - Inicio]]</f>
        <v>66</v>
      </c>
      <c r="AR393" s="108">
        <v>0.3298611111111111</v>
      </c>
      <c r="AS393" s="108">
        <v>0.37430555555555556</v>
      </c>
      <c r="AT393" s="108">
        <v>0.41597222222222224</v>
      </c>
      <c r="AU393" s="136"/>
      <c r="AV393" s="136"/>
      <c r="AW393" s="14"/>
      <c r="AX393" s="14"/>
      <c r="AY393" s="162">
        <f t="shared" si="42"/>
        <v>4.1666666666666685E-2</v>
      </c>
      <c r="AZ393" s="153"/>
      <c r="BA393" s="109">
        <v>52</v>
      </c>
      <c r="BB393" s="10" t="str">
        <f>IFERROR(_xlfn.XLOOKUP(AI393, BS_ATIVIDADE[ATIVIDADE],BS_ATIVIDADE[UNIDADE] ), "*")</f>
        <v>KM</v>
      </c>
      <c r="BC393" s="13" t="str" cm="1">
        <f t="array" ref="BC3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3" s="13" t="str" cm="1">
        <f t="array" ref="BD3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93" s="11" t="str" cm="1">
        <f t="array" ref="BE3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93" s="150"/>
      <c r="BG393" s="16"/>
      <c r="BH393" s="17">
        <v>2</v>
      </c>
      <c r="BI393" s="17"/>
      <c r="BJ393" s="17" t="s">
        <v>1271</v>
      </c>
      <c r="BK393" s="18" t="s">
        <v>1271</v>
      </c>
      <c r="BL393" s="16"/>
      <c r="BM393" s="130" t="s">
        <v>445</v>
      </c>
      <c r="BN393" s="130" t="s">
        <v>445</v>
      </c>
      <c r="BO393" s="130" t="s">
        <v>445</v>
      </c>
      <c r="BP393" s="18"/>
      <c r="BQ393" s="12" t="str">
        <f t="shared" si="44"/>
        <v>Aderente</v>
      </c>
      <c r="BR393" s="19">
        <f t="shared" si="45"/>
        <v>1.0000000000000004</v>
      </c>
      <c r="BS393" s="19">
        <f t="shared" si="46"/>
        <v>1</v>
      </c>
      <c r="BT393" s="188" t="str">
        <f t="shared" si="47"/>
        <v>OKOK</v>
      </c>
    </row>
    <row r="394" spans="1:72" hidden="1">
      <c r="A394" s="47" t="str">
        <f t="shared" si="43"/>
        <v>W6146069</v>
      </c>
      <c r="B394" s="102">
        <v>46069</v>
      </c>
      <c r="C394" s="135">
        <f>IF(BS_CONTROLE[[#This Row],[DATA]]="","",WEEKNUM(BS_CONTROLE[[#This Row],[DATA]]))</f>
        <v>8</v>
      </c>
      <c r="D394" s="104" t="s">
        <v>772</v>
      </c>
      <c r="E394" s="157">
        <v>388</v>
      </c>
      <c r="F394" s="126" t="s">
        <v>678</v>
      </c>
      <c r="G394" s="142" t="str">
        <f>IF(D394="","*",VLOOKUP(F394,BS_ATIVIDADE[],3,FALSE))</f>
        <v>OUTROS</v>
      </c>
      <c r="H394" s="106" t="s">
        <v>306</v>
      </c>
      <c r="I394" s="106" t="s">
        <v>306</v>
      </c>
      <c r="J394" s="105">
        <v>92</v>
      </c>
      <c r="K394" s="105">
        <v>83.7</v>
      </c>
      <c r="L394" s="105" t="s">
        <v>679</v>
      </c>
      <c r="M394" s="105" t="str" cm="1">
        <f t="array" ref="M3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94" s="150" t="str" cm="1">
        <f t="array" ref="N3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94" s="106">
        <v>0.33333333333333331</v>
      </c>
      <c r="P394" s="106">
        <v>4.1666666666666664E-2</v>
      </c>
      <c r="Q394" s="170">
        <v>1</v>
      </c>
      <c r="R394" s="10" t="str">
        <f>IFERROR(_xlfn.XLOOKUP(F394, BS_ATIVIDADE[ATIVIDADE],BS_ATIVIDADE[UNIDADE] ), "*")</f>
        <v>BINÁRIO</v>
      </c>
      <c r="S394" s="128" t="str" cm="1">
        <f t="array" ref="S3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4" s="128" t="str" cm="1">
        <f t="array" ref="T3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94" s="11" t="str" cm="1">
        <f t="array" ref="U3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94" s="151" t="s">
        <v>773</v>
      </c>
      <c r="W394" s="151" t="s">
        <v>774</v>
      </c>
      <c r="X394" s="104" t="s">
        <v>416</v>
      </c>
      <c r="Y394" s="129" t="s">
        <v>415</v>
      </c>
      <c r="Z394" s="104"/>
      <c r="AA394" s="105">
        <v>1</v>
      </c>
      <c r="AB394" s="103" t="s">
        <v>412</v>
      </c>
      <c r="AC394" s="126" t="s">
        <v>679</v>
      </c>
      <c r="AD394" s="107">
        <v>0.3125</v>
      </c>
      <c r="AE394" s="105">
        <v>7663</v>
      </c>
      <c r="AF394" s="107" t="s">
        <v>679</v>
      </c>
      <c r="AG394" s="107" t="s">
        <v>679</v>
      </c>
      <c r="AH394" s="15"/>
      <c r="AI394" s="126" t="str">
        <f>IF(BS_CONTROLE[[#This Row],[Atividade]]=0, "-", BS_CONTROLE[[#This Row],[Atividade]])</f>
        <v>DESLOCAMENTO</v>
      </c>
      <c r="AJ394" s="9" t="str">
        <f>IF(BS_CONTROLE[[#This Row],[Atividade]]=0, "-", BS_CONTROLE[[#This Row],[Atividade]])</f>
        <v>DESLOCAMENTO</v>
      </c>
      <c r="AK394" s="31" t="str">
        <f>BS_CONTROLE[[#This Row],[Local - Partida]]</f>
        <v>K67ZEV2</v>
      </c>
      <c r="AL394" s="31" t="str">
        <f>BS_CONTROLE[[#This Row],[Local - Encerramento]]</f>
        <v>K67ZEV2</v>
      </c>
      <c r="AM394" s="105" t="str">
        <f>IF(BS_CONTROLE[[#This Row],[Entre - Estações]]=0, "-", BS_CONTROLE[[#This Row],[Entre - Estações]])</f>
        <v>ZXW-ZGP</v>
      </c>
      <c r="AN394" s="105" t="str">
        <f>IF(BS_CONTROLE[[#This Row],[SB]]=0, "-", BS_CONTROLE[[#This Row],[SB]])</f>
        <v>K84ZXW2</v>
      </c>
      <c r="AO394" s="105">
        <f>IF(BS_CONTROLE[[#This Row],[SUB]]=0, "-", BS_CONTROLE[[#This Row],[SUB]])</f>
        <v>92</v>
      </c>
      <c r="AP394" s="105">
        <f>BS_CONTROLE[[#This Row],[KM - Inicio]]</f>
        <v>83.7</v>
      </c>
      <c r="AQ394" s="105">
        <f>BS_CONTROLE[[#This Row],[KM - Inicio]]</f>
        <v>83.7</v>
      </c>
      <c r="AR394" s="108">
        <v>0.35069444444444442</v>
      </c>
      <c r="AS394" s="108">
        <v>0.36944444444444446</v>
      </c>
      <c r="AT394" s="108">
        <v>0.41111111111111109</v>
      </c>
      <c r="AU394" s="136"/>
      <c r="AV394" s="136"/>
      <c r="AW394" s="14"/>
      <c r="AX394" s="14"/>
      <c r="AY394" s="162">
        <f t="shared" si="42"/>
        <v>4.166666666666663E-2</v>
      </c>
      <c r="AZ394" s="153"/>
      <c r="BA394" s="109">
        <v>1</v>
      </c>
      <c r="BB394" s="10" t="str">
        <f>IFERROR(_xlfn.XLOOKUP(AI394, BS_ATIVIDADE[ATIVIDADE],BS_ATIVIDADE[UNIDADE] ), "*")</f>
        <v>BINÁRIO</v>
      </c>
      <c r="BC394" s="13" t="str" cm="1">
        <f t="array" ref="BC3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4" s="13" t="str" cm="1">
        <f t="array" ref="BD3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94" s="11" t="str" cm="1">
        <f t="array" ref="BE3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94" s="150"/>
      <c r="BG394" s="16"/>
      <c r="BH394" s="17">
        <v>2</v>
      </c>
      <c r="BI394" s="17"/>
      <c r="BJ394" s="17" t="s">
        <v>1272</v>
      </c>
      <c r="BK394" s="18" t="s">
        <v>1273</v>
      </c>
      <c r="BL394" s="16"/>
      <c r="BM394" s="130" t="s">
        <v>445</v>
      </c>
      <c r="BN394" s="130" t="s">
        <v>445</v>
      </c>
      <c r="BO394" s="130" t="s">
        <v>445</v>
      </c>
      <c r="BP394" s="18" t="s">
        <v>679</v>
      </c>
      <c r="BQ394" s="12" t="str">
        <f t="shared" si="44"/>
        <v>Intervalo</v>
      </c>
      <c r="BR394" s="19">
        <f t="shared" si="45"/>
        <v>0.99999999999999911</v>
      </c>
      <c r="BS394" s="19">
        <f t="shared" si="46"/>
        <v>1</v>
      </c>
      <c r="BT394" s="188" t="str">
        <f t="shared" si="47"/>
        <v>OKOK</v>
      </c>
    </row>
    <row r="395" spans="1:72" hidden="1">
      <c r="A395" s="47" t="str">
        <f t="shared" si="43"/>
        <v>W6246069</v>
      </c>
      <c r="B395" s="102">
        <v>46069</v>
      </c>
      <c r="C395" s="135">
        <f>IF(BS_CONTROLE[[#This Row],[DATA]]="","",WEEKNUM(BS_CONTROLE[[#This Row],[DATA]]))</f>
        <v>8</v>
      </c>
      <c r="D395" s="104" t="s">
        <v>776</v>
      </c>
      <c r="E395" s="157">
        <v>389</v>
      </c>
      <c r="F395" s="126" t="s">
        <v>678</v>
      </c>
      <c r="G395" s="142" t="str">
        <f>IF(D395="","*",VLOOKUP(F395,BS_ATIVIDADE[],3,FALSE))</f>
        <v>OUTROS</v>
      </c>
      <c r="H395" s="106" t="s">
        <v>830</v>
      </c>
      <c r="I395" s="106" t="s">
        <v>830</v>
      </c>
      <c r="J395" s="105">
        <v>92</v>
      </c>
      <c r="K395" s="105">
        <v>83.7</v>
      </c>
      <c r="L395" s="105" t="s">
        <v>679</v>
      </c>
      <c r="M395" s="105" t="str" cm="1">
        <f t="array" ref="M3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ZXW-ZGP</v>
      </c>
      <c r="N395" s="150" t="str" cm="1">
        <f t="array" ref="N3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K84ZXW2</v>
      </c>
      <c r="O395" s="106">
        <v>0.33333333333333331</v>
      </c>
      <c r="P395" s="106">
        <v>4.1666666666666664E-2</v>
      </c>
      <c r="Q395" s="170">
        <v>1</v>
      </c>
      <c r="R395" s="10" t="str">
        <f>IFERROR(_xlfn.XLOOKUP(F395, BS_ATIVIDADE[ATIVIDADE],BS_ATIVIDADE[UNIDADE] ), "*")</f>
        <v>BINÁRIO</v>
      </c>
      <c r="S395" s="128" t="str" cm="1">
        <f t="array" ref="S3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5" s="128" t="str" cm="1">
        <f t="array" ref="T3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395" s="11" t="str" cm="1">
        <f t="array" ref="U3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395" s="105" t="s">
        <v>773</v>
      </c>
      <c r="W395" s="151" t="s">
        <v>774</v>
      </c>
      <c r="X395" s="104" t="s">
        <v>416</v>
      </c>
      <c r="Y395" s="129" t="s">
        <v>415</v>
      </c>
      <c r="Z395" s="104"/>
      <c r="AA395" s="105">
        <v>1</v>
      </c>
      <c r="AB395" s="103" t="s">
        <v>412</v>
      </c>
      <c r="AC395" s="152"/>
      <c r="AD395" s="107">
        <v>0.3125</v>
      </c>
      <c r="AE395" s="105">
        <v>9038</v>
      </c>
      <c r="AF395" s="105"/>
      <c r="AG395" s="105"/>
      <c r="AH395" s="15"/>
      <c r="AI395" s="126" t="str">
        <f>IF(BS_CONTROLE[[#This Row],[Atividade]]=0, "-", BS_CONTROLE[[#This Row],[Atividade]])</f>
        <v>DESLOCAMENTO</v>
      </c>
      <c r="AJ395" s="9" t="str">
        <f>IF(BS_CONTROLE[[#This Row],[Atividade]]=0, "-", BS_CONTROLE[[#This Row],[Atividade]])</f>
        <v>DESLOCAMENTO</v>
      </c>
      <c r="AK395" s="31" t="str">
        <f>BS_CONTROLE[[#This Row],[Local - Partida]]</f>
        <v>ZDRZPT</v>
      </c>
      <c r="AL395" s="31" t="str">
        <f>BS_CONTROLE[[#This Row],[Local - Encerramento]]</f>
        <v>ZDRZPT</v>
      </c>
      <c r="AM395" s="105" t="str">
        <f>IF(BS_CONTROLE[[#This Row],[Entre - Estações]]=0, "-", BS_CONTROLE[[#This Row],[Entre - Estações]])</f>
        <v>ZXW-ZGP</v>
      </c>
      <c r="AN395" s="105" t="str">
        <f>IF(BS_CONTROLE[[#This Row],[SB]]=0, "-", BS_CONTROLE[[#This Row],[SB]])</f>
        <v>K84ZXW2</v>
      </c>
      <c r="AO395" s="105">
        <f>IF(BS_CONTROLE[[#This Row],[SUB]]=0, "-", BS_CONTROLE[[#This Row],[SUB]])</f>
        <v>92</v>
      </c>
      <c r="AP395" s="105">
        <f>BS_CONTROLE[[#This Row],[KM - Inicio]]</f>
        <v>83.7</v>
      </c>
      <c r="AQ395" s="105">
        <f>BS_CONTROLE[[#This Row],[KM - Inicio]]</f>
        <v>83.7</v>
      </c>
      <c r="AR395" s="108">
        <v>0.30069444444444443</v>
      </c>
      <c r="AS395" s="108">
        <v>0.25416666666666665</v>
      </c>
      <c r="AT395" s="108">
        <v>0.37916666666666665</v>
      </c>
      <c r="AU395" s="136"/>
      <c r="AV395" s="136"/>
      <c r="AW395" s="14"/>
      <c r="AX395" s="14"/>
      <c r="AY395" s="162">
        <f t="shared" si="42"/>
        <v>0.125</v>
      </c>
      <c r="AZ395" s="153"/>
      <c r="BA395" s="109">
        <v>1</v>
      </c>
      <c r="BB395" s="10" t="str">
        <f>IFERROR(_xlfn.XLOOKUP(AI395, BS_ATIVIDADE[ATIVIDADE],BS_ATIVIDADE[UNIDADE] ), "*")</f>
        <v>BINÁRIO</v>
      </c>
      <c r="BC395" s="13" t="str" cm="1">
        <f t="array" ref="BC3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5" s="13" t="str" cm="1">
        <f t="array" ref="BD3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395" s="11" t="str" cm="1">
        <f t="array" ref="BE3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395" s="150"/>
      <c r="BG395" s="16"/>
      <c r="BH395" s="17">
        <v>2</v>
      </c>
      <c r="BI395" s="17"/>
      <c r="BJ395" s="17" t="s">
        <v>1274</v>
      </c>
      <c r="BK395" s="18" t="s">
        <v>1274</v>
      </c>
      <c r="BL395" s="16"/>
      <c r="BM395" s="130" t="s">
        <v>445</v>
      </c>
      <c r="BN395" s="130" t="s">
        <v>445</v>
      </c>
      <c r="BO395" s="130" t="s">
        <v>445</v>
      </c>
      <c r="BP395" s="18"/>
      <c r="BQ395" s="12" t="str">
        <f t="shared" si="44"/>
        <v>Aderente</v>
      </c>
      <c r="BR395" s="19">
        <f t="shared" si="45"/>
        <v>3</v>
      </c>
      <c r="BS395" s="19">
        <f t="shared" si="46"/>
        <v>1</v>
      </c>
      <c r="BT395" s="188" t="str">
        <f t="shared" si="47"/>
        <v>OKOK</v>
      </c>
    </row>
    <row r="396" spans="1:72" hidden="1">
      <c r="A396" s="47" t="str">
        <f t="shared" si="43"/>
        <v>EXPANSÃO TURMA 146069</v>
      </c>
      <c r="B396" s="102">
        <v>46069</v>
      </c>
      <c r="C396" s="135">
        <f>IF(BS_CONTROLE[[#This Row],[DATA]]="","",WEEKNUM(BS_CONTROLE[[#This Row],[DATA]]))</f>
        <v>8</v>
      </c>
      <c r="D396" s="104" t="s">
        <v>703</v>
      </c>
      <c r="E396" s="157">
        <v>280</v>
      </c>
      <c r="F396" s="126" t="s">
        <v>704</v>
      </c>
      <c r="G396" s="142" t="str">
        <f>IF(D396="","*",VLOOKUP(F396,BS_ATIVIDADE[],3,FALSE))</f>
        <v>EXPANSÃO</v>
      </c>
      <c r="H396" s="106" t="s">
        <v>679</v>
      </c>
      <c r="I396" s="106" t="s">
        <v>679</v>
      </c>
      <c r="J396" s="105">
        <v>53</v>
      </c>
      <c r="K396" s="105">
        <v>108.9</v>
      </c>
      <c r="L396" s="105" t="s">
        <v>679</v>
      </c>
      <c r="M396" s="127" t="str" cm="1">
        <f t="array" ref="M3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396" s="127" t="str" cm="1">
        <f t="array" ref="N3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396" s="106">
        <v>0.35416666666666669</v>
      </c>
      <c r="P396" s="106">
        <v>6.25E-2</v>
      </c>
      <c r="Q396" s="105">
        <v>1</v>
      </c>
      <c r="R396" s="10" t="str">
        <f>IFERROR(_xlfn.XLOOKUP(F396, BS_ATIVIDADE[ATIVIDADE],BS_ATIVIDADE[UNIDADE] ), "*")</f>
        <v>Nº DE SOLDA</v>
      </c>
      <c r="S396" s="128" t="str" cm="1">
        <f t="array" ref="S3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6" s="128" t="str" cm="1">
        <f t="array" ref="T3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96" s="11" t="str" cm="1">
        <f t="array" ref="U3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96" s="105" t="s">
        <v>785</v>
      </c>
      <c r="W396" s="151" t="s">
        <v>700</v>
      </c>
      <c r="X396" s="104" t="s">
        <v>421</v>
      </c>
      <c r="Y396" s="129" t="s">
        <v>424</v>
      </c>
      <c r="Z396" s="104"/>
      <c r="AA396" s="105"/>
      <c r="AB396" s="103"/>
      <c r="AC396" s="152"/>
      <c r="AD396" s="107"/>
      <c r="AE396" s="105"/>
      <c r="AF396" s="105"/>
      <c r="AG396" s="105"/>
      <c r="AH396" s="15"/>
      <c r="AI396" s="126" t="str">
        <f>IF(BS_CONTROLE[[#This Row],[Atividade]]=0, "-", BS_CONTROLE[[#This Row],[Atividade]])</f>
        <v>EXPANSÃO - SOLDA</v>
      </c>
      <c r="AJ396" s="9" t="str">
        <f>IF(BS_CONTROLE[[#This Row],[Atividade]]=0, "-", BS_CONTROLE[[#This Row],[Atividade]])</f>
        <v>EXPANSÃO - SOLDA</v>
      </c>
      <c r="AK396" s="31" t="str">
        <f>BS_CONTROLE[[#This Row],[Local - Partida]]</f>
        <v>-</v>
      </c>
      <c r="AL396" s="31" t="str">
        <f>BS_CONTROLE[[#This Row],[Local - Encerramento]]</f>
        <v>-</v>
      </c>
      <c r="AM396" s="105" t="str">
        <f>IF(BS_CONTROLE[[#This Row],[Entre - Estações]]=0, "-", BS_CONTROLE[[#This Row],[Entre - Estações]])</f>
        <v>PAT-ZGM</v>
      </c>
      <c r="AN396" s="105" t="str">
        <f>IF(BS_CONTROLE[[#This Row],[SB]]=0, "-", BS_CONTROLE[[#This Row],[SB]])</f>
        <v>PAT1102</v>
      </c>
      <c r="AO396" s="105">
        <f>IF(BS_CONTROLE[[#This Row],[SUB]]=0, "-", BS_CONTROLE[[#This Row],[SUB]])</f>
        <v>53</v>
      </c>
      <c r="AP396" s="105">
        <f>BS_CONTROLE[[#This Row],[KM - Inicio]]</f>
        <v>108.9</v>
      </c>
      <c r="AQ396" s="105">
        <f>BS_CONTROLE[[#This Row],[KM - Inicio]]</f>
        <v>108.9</v>
      </c>
      <c r="AR396" s="108">
        <v>0.37847222222222221</v>
      </c>
      <c r="AS396" s="108">
        <v>0</v>
      </c>
      <c r="AT396" s="108">
        <v>0</v>
      </c>
      <c r="AU396" s="136"/>
      <c r="AV396" s="136"/>
      <c r="AW396" s="14"/>
      <c r="AX396" s="14"/>
      <c r="AY396" s="162">
        <f t="shared" si="42"/>
        <v>0</v>
      </c>
      <c r="AZ396" s="153"/>
      <c r="BA396" s="109">
        <v>0</v>
      </c>
      <c r="BB396" s="10" t="str">
        <f>IFERROR(_xlfn.XLOOKUP(AI396, BS_ATIVIDADE[ATIVIDADE],BS_ATIVIDADE[UNIDADE] ), "*")</f>
        <v>Nº DE SOLDA</v>
      </c>
      <c r="BC396" s="13" t="str" cm="1">
        <f t="array" ref="BC3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6" s="13" t="str" cm="1">
        <f t="array" ref="BD3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96" s="11" t="str" cm="1">
        <f t="array" ref="BE3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96" s="150"/>
      <c r="BG396" s="16"/>
      <c r="BH396" s="17">
        <v>0</v>
      </c>
      <c r="BI396" s="17"/>
      <c r="BJ396" s="17" t="s">
        <v>1275</v>
      </c>
      <c r="BK396" s="183" t="s">
        <v>1275</v>
      </c>
      <c r="BL396" s="16"/>
      <c r="BM396" s="130" t="s">
        <v>440</v>
      </c>
      <c r="BN396" s="130" t="s">
        <v>469</v>
      </c>
      <c r="BO396" s="130" t="s">
        <v>530</v>
      </c>
      <c r="BP396" s="18" t="s">
        <v>1276</v>
      </c>
      <c r="BQ396" s="12" t="str">
        <f t="shared" si="44"/>
        <v>Produção e Intervalo</v>
      </c>
      <c r="BR396" s="19">
        <f t="shared" si="45"/>
        <v>0</v>
      </c>
      <c r="BS396" s="19">
        <f t="shared" si="46"/>
        <v>0</v>
      </c>
      <c r="BT396" s="188" t="str">
        <f t="shared" si="47"/>
        <v>CCOCirculaçãoIntervaloOportunidade</v>
      </c>
    </row>
    <row r="397" spans="1:72" hidden="1">
      <c r="A397" s="47" t="str">
        <f t="shared" si="43"/>
        <v>RAFAEL (TP-695)46069</v>
      </c>
      <c r="B397" s="102">
        <v>46069</v>
      </c>
      <c r="C397" s="135">
        <f>IF(BS_CONTROLE[[#This Row],[DATA]]="","",WEEKNUM(BS_CONTROLE[[#This Row],[DATA]]))</f>
        <v>8</v>
      </c>
      <c r="D397" s="104" t="s">
        <v>1003</v>
      </c>
      <c r="E397" s="157">
        <v>338</v>
      </c>
      <c r="F397" s="126" t="s">
        <v>1211</v>
      </c>
      <c r="G397" s="142" t="str">
        <f>IF(D397="","*",VLOOKUP(F397,BS_ATIVIDADE[],3,FALSE))</f>
        <v>JIC</v>
      </c>
      <c r="H397" s="106" t="s">
        <v>679</v>
      </c>
      <c r="I397" s="106" t="s">
        <v>679</v>
      </c>
      <c r="J397" s="105">
        <v>53</v>
      </c>
      <c r="K397" s="105">
        <v>116.81</v>
      </c>
      <c r="L397" s="105" t="s">
        <v>679</v>
      </c>
      <c r="M397" s="127" t="str" cm="1">
        <f t="array" ref="M3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ZGM-ZZV</v>
      </c>
      <c r="N397" s="127" cm="1">
        <f t="array" ref="N3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1181172</v>
      </c>
      <c r="O397" s="106">
        <v>0.45833333333333331</v>
      </c>
      <c r="P397" s="106">
        <v>8.3333333333333329E-2</v>
      </c>
      <c r="Q397" s="105">
        <v>1</v>
      </c>
      <c r="R397" s="10" t="str">
        <f>IFERROR(_xlfn.XLOOKUP(F397, BS_ATIVIDADE[ATIVIDADE],BS_ATIVIDADE[UNIDADE] ), "*")</f>
        <v>Nº DE PEÇAS</v>
      </c>
      <c r="S397" s="128" t="str" cm="1">
        <f t="array" ref="S3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397" s="128" t="str" cm="1">
        <f t="array" ref="T3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397" s="11" t="str" cm="1">
        <f t="array" ref="U3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397" s="105" t="s">
        <v>773</v>
      </c>
      <c r="W397" s="151" t="s">
        <v>1212</v>
      </c>
      <c r="X397" s="104" t="s">
        <v>421</v>
      </c>
      <c r="Y397" s="129"/>
      <c r="Z397" s="104"/>
      <c r="AA397" s="105" t="s">
        <v>679</v>
      </c>
      <c r="AB397" s="103"/>
      <c r="AC397" s="152"/>
      <c r="AD397" s="107"/>
      <c r="AE397" s="105"/>
      <c r="AF397" s="105"/>
      <c r="AG397" s="105"/>
      <c r="AH397" s="15"/>
      <c r="AI397" s="126" t="str">
        <f>IF(BS_CONTROLE[[#This Row],[Atividade]]=0, "-", BS_CONTROLE[[#This Row],[Atividade]])</f>
        <v>JIC</v>
      </c>
      <c r="AJ397" s="9" t="str">
        <f>IF(BS_CONTROLE[[#This Row],[Atividade]]=0, "-", BS_CONTROLE[[#This Row],[Atividade]])</f>
        <v>JIC</v>
      </c>
      <c r="AK397" s="31" t="str">
        <f>BS_CONTROLE[[#This Row],[Local - Partida]]</f>
        <v>-</v>
      </c>
      <c r="AL397" s="31" t="str">
        <f>BS_CONTROLE[[#This Row],[Local - Encerramento]]</f>
        <v>-</v>
      </c>
      <c r="AM397" s="105" t="str">
        <f>IF(BS_CONTROLE[[#This Row],[Entre - Estações]]=0, "-", BS_CONTROLE[[#This Row],[Entre - Estações]])</f>
        <v>ZGM-ZZV</v>
      </c>
      <c r="AN397" s="105">
        <f>IF(BS_CONTROLE[[#This Row],[SB]]=0, "-", BS_CONTROLE[[#This Row],[SB]])</f>
        <v>1181172</v>
      </c>
      <c r="AO397" s="105">
        <f>IF(BS_CONTROLE[[#This Row],[SUB]]=0, "-", BS_CONTROLE[[#This Row],[SUB]])</f>
        <v>53</v>
      </c>
      <c r="AP397" s="105">
        <f>BS_CONTROLE[[#This Row],[KM - Inicio]]</f>
        <v>116.81</v>
      </c>
      <c r="AQ397" s="105">
        <f>BS_CONTROLE[[#This Row],[KM - Inicio]]</f>
        <v>116.81</v>
      </c>
      <c r="AR397" s="108">
        <v>0.44930555555555557</v>
      </c>
      <c r="AS397" s="108">
        <v>0</v>
      </c>
      <c r="AT397" s="108">
        <v>0</v>
      </c>
      <c r="AU397" s="136"/>
      <c r="AV397" s="136"/>
      <c r="AW397" s="14"/>
      <c r="AX397" s="14"/>
      <c r="AY397" s="162">
        <f t="shared" si="42"/>
        <v>0</v>
      </c>
      <c r="AZ397" s="153"/>
      <c r="BA397" s="109">
        <v>0</v>
      </c>
      <c r="BB397" s="10" t="str">
        <f>IFERROR(_xlfn.XLOOKUP(AI397, BS_ATIVIDADE[ATIVIDADE],BS_ATIVIDADE[UNIDADE] ), "*")</f>
        <v>Nº DE PEÇAS</v>
      </c>
      <c r="BC397" s="13" t="str" cm="1">
        <f t="array" ref="BC3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397" s="13" t="str" cm="1">
        <f t="array" ref="BD3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397" s="11" t="str" cm="1">
        <f t="array" ref="BE3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397" s="150"/>
      <c r="BG397" s="16"/>
      <c r="BH397" s="17">
        <v>0</v>
      </c>
      <c r="BI397" s="17"/>
      <c r="BJ397" s="17" t="s">
        <v>1277</v>
      </c>
      <c r="BK397" s="18" t="s">
        <v>1278</v>
      </c>
      <c r="BL397" s="16"/>
      <c r="BM397" s="130" t="s">
        <v>441</v>
      </c>
      <c r="BN397" s="130" t="s">
        <v>470</v>
      </c>
      <c r="BO397" s="130" t="s">
        <v>575</v>
      </c>
      <c r="BP397" s="18" t="s">
        <v>1278</v>
      </c>
      <c r="BQ397" s="12" t="str">
        <f t="shared" si="44"/>
        <v>Produção e Intervalo</v>
      </c>
      <c r="BR397" s="19">
        <f t="shared" si="45"/>
        <v>0</v>
      </c>
      <c r="BS397" s="19">
        <f t="shared" si="46"/>
        <v>0</v>
      </c>
      <c r="BT397" s="188" t="str">
        <f t="shared" si="47"/>
        <v>SuperExecução</v>
      </c>
    </row>
    <row r="398" spans="1:72" hidden="1">
      <c r="A398" s="47" t="str">
        <f t="shared" si="43"/>
        <v/>
      </c>
      <c r="B398" s="102"/>
      <c r="C398" s="135" t="str">
        <f>IF(BS_CONTROLE[[#This Row],[DATA]]="","",WEEKNUM(BS_CONTROLE[[#This Row],[DATA]]))</f>
        <v/>
      </c>
      <c r="D398" s="104"/>
      <c r="E398" s="157">
        <v>392</v>
      </c>
      <c r="F398" s="126"/>
      <c r="G398" s="142" t="str">
        <f>IF(D398="","*",VLOOKUP(F398,BS_ATIVIDADE[],3,FALSE))</f>
        <v>*</v>
      </c>
      <c r="H398" s="106"/>
      <c r="I398" s="106"/>
      <c r="J398" s="105"/>
      <c r="K398" s="105"/>
      <c r="L398" s="105"/>
      <c r="M398" s="127" t="str" cm="1">
        <f t="array" ref="M3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8" s="127" t="str" cm="1">
        <f t="array" ref="N3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8" s="106"/>
      <c r="P398" s="106"/>
      <c r="Q398" s="105"/>
      <c r="R398" s="10" t="str">
        <f>IFERROR(_xlfn.XLOOKUP(F398, BS_ATIVIDADE[ATIVIDADE],BS_ATIVIDADE[UNIDADE] ), "*")</f>
        <v>*</v>
      </c>
      <c r="S398" s="128" t="str" cm="1">
        <f t="array" ref="S3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8" s="128" t="str" cm="1">
        <f t="array" ref="T3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8" s="11" t="str" cm="1">
        <f t="array" ref="U3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98" s="105"/>
      <c r="W398" s="151"/>
      <c r="X398" s="104"/>
      <c r="Y398" s="129"/>
      <c r="Z398" s="104"/>
      <c r="AA398" s="105"/>
      <c r="AB398" s="103"/>
      <c r="AC398" s="152"/>
      <c r="AD398" s="107"/>
      <c r="AE398" s="105"/>
      <c r="AF398" s="105"/>
      <c r="AG398" s="105"/>
      <c r="AH398" s="15"/>
      <c r="AI398" s="126" t="str">
        <f>IF(BS_CONTROLE[[#This Row],[Atividade]]=0, "-", BS_CONTROLE[[#This Row],[Atividade]])</f>
        <v>-</v>
      </c>
      <c r="AJ398" s="9" t="str">
        <f>IF(BS_CONTROLE[[#This Row],[Atividade]]=0, "-", BS_CONTROLE[[#This Row],[Atividade]])</f>
        <v>-</v>
      </c>
      <c r="AK398" s="31">
        <f>BS_CONTROLE[[#This Row],[Local - Partida]]</f>
        <v>0</v>
      </c>
      <c r="AL398" s="31">
        <f>BS_CONTROLE[[#This Row],[Local - Encerramento]]</f>
        <v>0</v>
      </c>
      <c r="AM398" s="105" t="str">
        <f>IF(BS_CONTROLE[[#This Row],[Entre - Estações]]=0, "-", BS_CONTROLE[[#This Row],[Entre - Estações]])</f>
        <v>-</v>
      </c>
      <c r="AN398" s="105" t="str">
        <f>IF(BS_CONTROLE[[#This Row],[SB]]=0, "-", BS_CONTROLE[[#This Row],[SB]])</f>
        <v>-</v>
      </c>
      <c r="AO398" s="105" t="str">
        <f>IF(BS_CONTROLE[[#This Row],[SUB]]=0, "-", BS_CONTROLE[[#This Row],[SUB]])</f>
        <v>-</v>
      </c>
      <c r="AP398" s="105">
        <f>BS_CONTROLE[[#This Row],[KM - Inicio]]</f>
        <v>0</v>
      </c>
      <c r="AQ398" s="105">
        <f>BS_CONTROLE[[#This Row],[KM - Inicio]]</f>
        <v>0</v>
      </c>
      <c r="AR398" s="108"/>
      <c r="AS398" s="108"/>
      <c r="AT398" s="108"/>
      <c r="AU398" s="136"/>
      <c r="AV398" s="136"/>
      <c r="AW398" s="14"/>
      <c r="AX398" s="14"/>
      <c r="AY398" s="162" t="str">
        <f t="shared" si="42"/>
        <v>*</v>
      </c>
      <c r="AZ398" s="153"/>
      <c r="BA398" s="109"/>
      <c r="BB398" s="10" t="str">
        <f>IFERROR(_xlfn.XLOOKUP(AI398, BS_ATIVIDADE[ATIVIDADE],BS_ATIVIDADE[UNIDADE] ), "*")</f>
        <v>*</v>
      </c>
      <c r="BC398" s="13" t="str" cm="1">
        <f t="array" ref="BC3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98" s="13" t="str" cm="1">
        <f t="array" ref="BD3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98" s="11" t="str" cm="1">
        <f t="array" ref="BE3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98" s="150"/>
      <c r="BG398" s="16"/>
      <c r="BH398" s="17"/>
      <c r="BI398" s="17"/>
      <c r="BJ398" s="17"/>
      <c r="BK398" s="18"/>
      <c r="BL398" s="16"/>
      <c r="BM398" s="130"/>
      <c r="BN398" s="130"/>
      <c r="BO398" s="130"/>
      <c r="BP398" s="18"/>
      <c r="BQ398" s="12" t="str">
        <f t="shared" si="44"/>
        <v>Aderente</v>
      </c>
      <c r="BR398" s="19" t="str">
        <f t="shared" si="45"/>
        <v>*</v>
      </c>
      <c r="BS398" s="19" t="str">
        <f t="shared" si="46"/>
        <v>*</v>
      </c>
      <c r="BT398" s="188" t="str">
        <f t="shared" si="47"/>
        <v/>
      </c>
    </row>
    <row r="399" spans="1:72" hidden="1">
      <c r="A399" s="47" t="str">
        <f t="shared" si="43"/>
        <v/>
      </c>
      <c r="B399" s="102"/>
      <c r="C399" s="135" t="str">
        <f>IF(BS_CONTROLE[[#This Row],[DATA]]="","",WEEKNUM(BS_CONTROLE[[#This Row],[DATA]]))</f>
        <v/>
      </c>
      <c r="D399" s="104"/>
      <c r="E399" s="157">
        <v>393</v>
      </c>
      <c r="F399" s="126"/>
      <c r="G399" s="142" t="str">
        <f>IF(D399="","*",VLOOKUP(F399,BS_ATIVIDADE[],3,FALSE))</f>
        <v>*</v>
      </c>
      <c r="H399" s="106"/>
      <c r="I399" s="106"/>
      <c r="J399" s="105"/>
      <c r="K399" s="105"/>
      <c r="L399" s="105"/>
      <c r="M399" s="127" t="str" cm="1">
        <f t="array" ref="M3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9" s="127" t="str" cm="1">
        <f t="array" ref="N3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9" s="106"/>
      <c r="P399" s="106"/>
      <c r="Q399" s="105"/>
      <c r="R399" s="10" t="str">
        <f>IFERROR(_xlfn.XLOOKUP(F399, BS_ATIVIDADE[ATIVIDADE],BS_ATIVIDADE[UNIDADE] ), "*")</f>
        <v>*</v>
      </c>
      <c r="S399" s="128" t="str" cm="1">
        <f t="array" ref="S3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9" s="128" t="str" cm="1">
        <f t="array" ref="T3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9" s="11" t="str" cm="1">
        <f t="array" ref="U3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399" s="105"/>
      <c r="W399" s="151"/>
      <c r="X399" s="104"/>
      <c r="Y399" s="129"/>
      <c r="Z399" s="104"/>
      <c r="AA399" s="105"/>
      <c r="AB399" s="103"/>
      <c r="AC399" s="152"/>
      <c r="AD399" s="107"/>
      <c r="AE399" s="105"/>
      <c r="AF399" s="105"/>
      <c r="AG399" s="105"/>
      <c r="AH399" s="15"/>
      <c r="AI399" s="126" t="str">
        <f>IF(BS_CONTROLE[[#This Row],[Atividade]]=0, "-", BS_CONTROLE[[#This Row],[Atividade]])</f>
        <v>-</v>
      </c>
      <c r="AJ399" s="9" t="str">
        <f>IF(BS_CONTROLE[[#This Row],[Atividade]]=0, "-", BS_CONTROLE[[#This Row],[Atividade]])</f>
        <v>-</v>
      </c>
      <c r="AK399" s="31">
        <f>BS_CONTROLE[[#This Row],[Local - Partida]]</f>
        <v>0</v>
      </c>
      <c r="AL399" s="31">
        <f>BS_CONTROLE[[#This Row],[Local - Encerramento]]</f>
        <v>0</v>
      </c>
      <c r="AM399" s="105" t="str">
        <f>IF(BS_CONTROLE[[#This Row],[Entre - Estações]]=0, "-", BS_CONTROLE[[#This Row],[Entre - Estações]])</f>
        <v>-</v>
      </c>
      <c r="AN399" s="105" t="str">
        <f>IF(BS_CONTROLE[[#This Row],[SB]]=0, "-", BS_CONTROLE[[#This Row],[SB]])</f>
        <v>-</v>
      </c>
      <c r="AO399" s="105" t="str">
        <f>IF(BS_CONTROLE[[#This Row],[SUB]]=0, "-", BS_CONTROLE[[#This Row],[SUB]])</f>
        <v>-</v>
      </c>
      <c r="AP399" s="105">
        <f>BS_CONTROLE[[#This Row],[KM - Inicio]]</f>
        <v>0</v>
      </c>
      <c r="AQ399" s="105">
        <f>BS_CONTROLE[[#This Row],[KM - Inicio]]</f>
        <v>0</v>
      </c>
      <c r="AR399" s="108"/>
      <c r="AS399" s="108"/>
      <c r="AT399" s="108"/>
      <c r="AU399" s="136"/>
      <c r="AV399" s="136"/>
      <c r="AW399" s="14"/>
      <c r="AX399" s="14"/>
      <c r="AY399" s="162" t="str">
        <f t="shared" si="42"/>
        <v>*</v>
      </c>
      <c r="AZ399" s="153"/>
      <c r="BA399" s="109"/>
      <c r="BB399" s="10" t="str">
        <f>IFERROR(_xlfn.XLOOKUP(AI399, BS_ATIVIDADE[ATIVIDADE],BS_ATIVIDADE[UNIDADE] ), "*")</f>
        <v>*</v>
      </c>
      <c r="BC399" s="13" t="str" cm="1">
        <f t="array" ref="BC3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399" s="13" t="str" cm="1">
        <f t="array" ref="BD3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399" s="11" t="str" cm="1">
        <f t="array" ref="BE3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399" s="150"/>
      <c r="BG399" s="16"/>
      <c r="BH399" s="17"/>
      <c r="BI399" s="17"/>
      <c r="BJ399" s="17"/>
      <c r="BK399" s="18"/>
      <c r="BL399" s="16"/>
      <c r="BM399" s="130"/>
      <c r="BN399" s="130"/>
      <c r="BO399" s="130"/>
      <c r="BP399" s="18"/>
      <c r="BQ399" s="12" t="str">
        <f t="shared" si="44"/>
        <v>Aderente</v>
      </c>
      <c r="BR399" s="19" t="str">
        <f t="shared" si="45"/>
        <v>*</v>
      </c>
      <c r="BS399" s="19" t="str">
        <f t="shared" si="46"/>
        <v>*</v>
      </c>
      <c r="BT399" s="188" t="str">
        <f t="shared" si="47"/>
        <v/>
      </c>
    </row>
    <row r="400" spans="1:72">
      <c r="A400" s="47" t="str">
        <f t="shared" si="43"/>
        <v>EXPANSÃO TURMA 146070</v>
      </c>
      <c r="B400" s="102">
        <v>46070</v>
      </c>
      <c r="C400" s="135">
        <f>IF(BS_CONTROLE[[#This Row],[DATA]]="","",WEEKNUM(BS_CONTROLE[[#This Row],[DATA]]))</f>
        <v>8</v>
      </c>
      <c r="D400" s="104" t="s">
        <v>703</v>
      </c>
      <c r="E400" s="157">
        <v>185</v>
      </c>
      <c r="F400" s="126" t="s">
        <v>704</v>
      </c>
      <c r="G400" s="142" t="str">
        <f>IF(D400="","*",VLOOKUP(F400,BS_ATIVIDADE[],3,FALSE))</f>
        <v>EXPANSÃO</v>
      </c>
      <c r="H400" s="106" t="s">
        <v>679</v>
      </c>
      <c r="I400" s="106" t="s">
        <v>679</v>
      </c>
      <c r="J400" s="105">
        <v>170</v>
      </c>
      <c r="K400" s="105">
        <v>110.87</v>
      </c>
      <c r="L400" s="105">
        <v>111.62</v>
      </c>
      <c r="M400" s="127" t="str" cm="1">
        <f t="array" ref="M4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400" s="127" t="str" cm="1">
        <f t="array" ref="N4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400" s="106">
        <v>0.35416666666666669</v>
      </c>
      <c r="P400" s="106">
        <v>0.125</v>
      </c>
      <c r="Q400" s="105">
        <v>1</v>
      </c>
      <c r="R400" s="10" t="str">
        <f>IFERROR(_xlfn.XLOOKUP(F400, BS_ATIVIDADE[ATIVIDADE],BS_ATIVIDADE[UNIDADE] ), "*")</f>
        <v>Nº DE SOLDA</v>
      </c>
      <c r="S400" s="128" t="str" cm="1">
        <f t="array" ref="S4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0" s="128" t="str" cm="1">
        <f t="array" ref="T4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00" s="11" t="str" cm="1">
        <f t="array" ref="U4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400" s="105" t="s">
        <v>961</v>
      </c>
      <c r="W400" s="151" t="s">
        <v>1165</v>
      </c>
      <c r="X400" s="104" t="s">
        <v>421</v>
      </c>
      <c r="Y400" s="129" t="s">
        <v>424</v>
      </c>
      <c r="Z400" s="104"/>
      <c r="AA400" s="105" t="s">
        <v>679</v>
      </c>
      <c r="AB400" s="103"/>
      <c r="AC400" s="152"/>
      <c r="AD400" s="107"/>
      <c r="AE400" s="105"/>
      <c r="AF400" s="105"/>
      <c r="AG400" s="105"/>
      <c r="AH400" s="15"/>
      <c r="AI400" s="126" t="str">
        <f>IF(BS_CONTROLE[[#This Row],[Atividade]]=0, "-", BS_CONTROLE[[#This Row],[Atividade]])</f>
        <v>EXPANSÃO - SOLDA</v>
      </c>
      <c r="AJ400" s="9" t="str">
        <f>IF(BS_CONTROLE[[#This Row],[Atividade]]=0, "-", BS_CONTROLE[[#This Row],[Atividade]])</f>
        <v>EXPANSÃO - SOLDA</v>
      </c>
      <c r="AK400" s="31" t="str">
        <f>BS_CONTROLE[[#This Row],[Local - Partida]]</f>
        <v>-</v>
      </c>
      <c r="AL400" s="31" t="str">
        <f>BS_CONTROLE[[#This Row],[Local - Encerramento]]</f>
        <v>-</v>
      </c>
      <c r="AM400" s="105" t="str">
        <f>IF(BS_CONTROLE[[#This Row],[Entre - Estações]]=0, "-", BS_CONTROLE[[#This Row],[Entre - Estações]])</f>
        <v>ZCD</v>
      </c>
      <c r="AN400" s="105" t="str">
        <f>IF(BS_CONTROLE[[#This Row],[SB]]=0, "-", BS_CONTROLE[[#This Row],[SB]])</f>
        <v>109ZCD2</v>
      </c>
      <c r="AO400" s="105">
        <f>IF(BS_CONTROLE[[#This Row],[SUB]]=0, "-", BS_CONTROLE[[#This Row],[SUB]])</f>
        <v>170</v>
      </c>
      <c r="AP400" s="105">
        <f>BS_CONTROLE[[#This Row],[KM - Inicio]]</f>
        <v>110.87</v>
      </c>
      <c r="AQ400" s="105">
        <f>BS_CONTROLE[[#This Row],[KM - Inicio]]</f>
        <v>110.87</v>
      </c>
      <c r="AR400" s="108">
        <v>0.33333333333333331</v>
      </c>
      <c r="AS400" s="108">
        <v>0.46736111111111112</v>
      </c>
      <c r="AT400" s="108">
        <v>0.5229166666666667</v>
      </c>
      <c r="AU400" s="136"/>
      <c r="AV400" s="136"/>
      <c r="AW400" s="14"/>
      <c r="AX400" s="14"/>
      <c r="AY400" s="162">
        <f t="shared" si="42"/>
        <v>5.555555555555558E-2</v>
      </c>
      <c r="AZ400" s="153"/>
      <c r="BA400" s="109">
        <v>2</v>
      </c>
      <c r="BB400" s="10" t="str">
        <f>IFERROR(_xlfn.XLOOKUP(AI400, BS_ATIVIDADE[ATIVIDADE],BS_ATIVIDADE[UNIDADE] ), "*")</f>
        <v>Nº DE SOLDA</v>
      </c>
      <c r="BC400" s="13" t="str" cm="1">
        <f t="array" ref="BC4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0" s="13" t="str" cm="1">
        <f t="array" ref="BD4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00" s="11" t="str" cm="1">
        <f t="array" ref="BE4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400" s="150"/>
      <c r="BG400" s="16">
        <v>0</v>
      </c>
      <c r="BH400" s="17">
        <v>2</v>
      </c>
      <c r="BI400" s="17"/>
      <c r="BJ400" s="17" t="s">
        <v>1279</v>
      </c>
      <c r="BK400" s="18" t="s">
        <v>1280</v>
      </c>
      <c r="BL400" s="16"/>
      <c r="BM400" s="130" t="s">
        <v>440</v>
      </c>
      <c r="BN400" s="130" t="s">
        <v>469</v>
      </c>
      <c r="BO400" s="130" t="s">
        <v>547</v>
      </c>
      <c r="BP400" s="18" t="s">
        <v>1281</v>
      </c>
      <c r="BQ400" s="12" t="str">
        <f t="shared" si="44"/>
        <v>Intervalo</v>
      </c>
      <c r="BR400" s="19">
        <f t="shared" si="45"/>
        <v>0.44444444444444464</v>
      </c>
      <c r="BS400" s="19">
        <f t="shared" si="46"/>
        <v>2</v>
      </c>
      <c r="BT400" s="188" t="str">
        <f t="shared" si="47"/>
        <v>CCOCirculaçãoIntervaloOportunidade</v>
      </c>
    </row>
    <row r="401" spans="1:72">
      <c r="A401" s="47" t="str">
        <f t="shared" si="43"/>
        <v>KLECIO (TP-699)46070</v>
      </c>
      <c r="B401" s="102">
        <v>46070</v>
      </c>
      <c r="C401" s="135">
        <f>IF(BS_CONTROLE[[#This Row],[DATA]]="","",WEEKNUM(BS_CONTROLE[[#This Row],[DATA]]))</f>
        <v>8</v>
      </c>
      <c r="D401" s="104" t="s">
        <v>695</v>
      </c>
      <c r="E401" s="157"/>
      <c r="F401" s="126" t="s">
        <v>696</v>
      </c>
      <c r="G401" s="142" t="str">
        <f>IF(D401="","*",VLOOKUP(F401,BS_ATIVIDADE[],3,FALSE))</f>
        <v>SOLDA</v>
      </c>
      <c r="H401" s="106" t="s">
        <v>679</v>
      </c>
      <c r="I401" s="106" t="s">
        <v>679</v>
      </c>
      <c r="J401" s="105">
        <v>68</v>
      </c>
      <c r="K401" s="105">
        <v>77.212999999999994</v>
      </c>
      <c r="L401" s="105" t="s">
        <v>679</v>
      </c>
      <c r="M401" s="127" t="s">
        <v>1239</v>
      </c>
      <c r="N401" s="127" t="s">
        <v>1240</v>
      </c>
      <c r="O401" s="106">
        <v>0.375</v>
      </c>
      <c r="P401" s="106">
        <v>6.25E-2</v>
      </c>
      <c r="Q401" s="105">
        <v>1</v>
      </c>
      <c r="R401" s="10" t="str">
        <f>IFERROR(_xlfn.XLOOKUP(F401, BS_ATIVIDADE[ATIVIDADE],BS_ATIVIDADE[UNIDADE] ), "*")</f>
        <v>Nº DE SOLDA</v>
      </c>
      <c r="S401" s="128" t="str" cm="1">
        <f t="array" ref="S4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1" s="128" t="str" cm="1">
        <f t="array" ref="T4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01" s="11" t="str" cm="1">
        <f t="array" ref="U4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401" s="105" t="s">
        <v>699</v>
      </c>
      <c r="W401" s="151" t="s">
        <v>700</v>
      </c>
      <c r="X401" s="104" t="s">
        <v>421</v>
      </c>
      <c r="Y401" s="129" t="s">
        <v>424</v>
      </c>
      <c r="Z401" s="104"/>
      <c r="AA401" s="105" t="s">
        <v>679</v>
      </c>
      <c r="AB401" s="103"/>
      <c r="AC401" s="152"/>
      <c r="AD401" s="107"/>
      <c r="AE401" s="105"/>
      <c r="AF401" s="105"/>
      <c r="AG401" s="105"/>
      <c r="AH401" s="15"/>
      <c r="AI401" s="126" t="str">
        <f>IF(BS_CONTROLE[[#This Row],[Atividade]]=0, "-", BS_CONTROLE[[#This Row],[Atividade]])</f>
        <v>PDM - SOLDA</v>
      </c>
      <c r="AJ401" s="9" t="str">
        <f>IF(BS_CONTROLE[[#This Row],[Atividade]]=0, "-", BS_CONTROLE[[#This Row],[Atividade]])</f>
        <v>PDM - SOLDA</v>
      </c>
      <c r="AK401" s="31" t="str">
        <f>BS_CONTROLE[[#This Row],[Local - Partida]]</f>
        <v>-</v>
      </c>
      <c r="AL401" s="31" t="str">
        <f>BS_CONTROLE[[#This Row],[Local - Encerramento]]</f>
        <v>-</v>
      </c>
      <c r="AM401" s="105" t="s">
        <v>358</v>
      </c>
      <c r="AN401" s="105" t="s">
        <v>356</v>
      </c>
      <c r="AO401" s="105">
        <v>70</v>
      </c>
      <c r="AP401" s="105">
        <v>77.400000000000006</v>
      </c>
      <c r="AQ401" s="105" t="s">
        <v>679</v>
      </c>
      <c r="AR401" s="108">
        <v>0.33124999999999999</v>
      </c>
      <c r="AS401" s="108">
        <v>0.37777777777777777</v>
      </c>
      <c r="AT401" s="108">
        <v>0.44027777777777777</v>
      </c>
      <c r="AU401" s="136"/>
      <c r="AV401" s="136"/>
      <c r="AW401" s="14"/>
      <c r="AX401" s="14"/>
      <c r="AY401" s="162">
        <f t="shared" si="42"/>
        <v>6.25E-2</v>
      </c>
      <c r="AZ401" s="153"/>
      <c r="BA401" s="109">
        <v>1</v>
      </c>
      <c r="BB401" s="10" t="str">
        <f>IFERROR(_xlfn.XLOOKUP(AI401, BS_ATIVIDADE[ATIVIDADE],BS_ATIVIDADE[UNIDADE] ), "*")</f>
        <v>Nº DE SOLDA</v>
      </c>
      <c r="BC401" s="13" t="str" cm="1">
        <f t="array" ref="BC4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1" s="13" t="str" cm="1">
        <f t="array" ref="BD4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01" s="11" t="str" cm="1">
        <f t="array" ref="BE4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01" s="150"/>
      <c r="BG401" s="16"/>
      <c r="BH401" s="17">
        <v>2</v>
      </c>
      <c r="BI401" s="17"/>
      <c r="BJ401" s="17" t="s">
        <v>1282</v>
      </c>
      <c r="BK401" s="18" t="s">
        <v>1282</v>
      </c>
      <c r="BL401" s="16"/>
      <c r="BM401" s="130" t="s">
        <v>445</v>
      </c>
      <c r="BN401" s="130" t="s">
        <v>445</v>
      </c>
      <c r="BO401" s="130" t="s">
        <v>445</v>
      </c>
      <c r="BP401" s="18" t="s">
        <v>679</v>
      </c>
      <c r="BQ401" s="12" t="str">
        <f t="shared" si="44"/>
        <v>Aderente</v>
      </c>
      <c r="BR401" s="19">
        <f t="shared" si="45"/>
        <v>1</v>
      </c>
      <c r="BS401" s="19">
        <f t="shared" si="46"/>
        <v>1</v>
      </c>
      <c r="BT401" s="188" t="str">
        <f t="shared" si="47"/>
        <v>OKOK</v>
      </c>
    </row>
    <row r="402" spans="1:72">
      <c r="A402" s="47" t="str">
        <f t="shared" si="43"/>
        <v>E4246070</v>
      </c>
      <c r="B402" s="102">
        <v>46070</v>
      </c>
      <c r="C402" s="135">
        <f>IF(BS_CONTROLE[[#This Row],[DATA]]="","",WEEKNUM(BS_CONTROLE[[#This Row],[DATA]]))</f>
        <v>8</v>
      </c>
      <c r="D402" s="104" t="s">
        <v>749</v>
      </c>
      <c r="E402" s="157">
        <v>193</v>
      </c>
      <c r="F402" s="126" t="s">
        <v>750</v>
      </c>
      <c r="G402" s="142" t="str">
        <f>IF(D402="","*",VLOOKUP(F402,BS_ATIVIDADE[],3,FALSE))</f>
        <v>TRILHEIRO - DESCARGA</v>
      </c>
      <c r="H402" s="106" t="s">
        <v>1017</v>
      </c>
      <c r="I402" s="106" t="s">
        <v>1017</v>
      </c>
      <c r="J402" s="105">
        <v>68</v>
      </c>
      <c r="K402" s="105">
        <v>54.96</v>
      </c>
      <c r="L402" s="105">
        <v>57.484000000000002</v>
      </c>
      <c r="M402" s="127" t="s">
        <v>286</v>
      </c>
      <c r="N402" s="127" t="s">
        <v>1283</v>
      </c>
      <c r="O402" s="106">
        <v>0.4375</v>
      </c>
      <c r="P402" s="106">
        <v>0.16666666666666666</v>
      </c>
      <c r="Q402" s="105">
        <v>2496</v>
      </c>
      <c r="R402" s="10" t="str">
        <f>IFERROR(_xlfn.XLOOKUP(F402, BS_ATIVIDADE[ATIVIDADE],BS_ATIVIDADE[UNIDADE] ), "*")</f>
        <v>M</v>
      </c>
      <c r="S402" s="128" t="str" cm="1">
        <f t="array" ref="S4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2" s="128" t="str" cm="1">
        <f t="array" ref="T4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02" s="11" t="str" cm="1">
        <f t="array" ref="U4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402" s="105" t="s">
        <v>714</v>
      </c>
      <c r="W402" s="151" t="s">
        <v>754</v>
      </c>
      <c r="X402" s="104" t="s">
        <v>416</v>
      </c>
      <c r="Y402" s="129" t="s">
        <v>415</v>
      </c>
      <c r="Z402" s="104"/>
      <c r="AA402" s="105" t="s">
        <v>1284</v>
      </c>
      <c r="AB402" s="103" t="s">
        <v>423</v>
      </c>
      <c r="AC402" s="152" t="s">
        <v>419</v>
      </c>
      <c r="AD402" s="107">
        <v>0.41666666666666669</v>
      </c>
      <c r="AE402" s="105" t="s">
        <v>1020</v>
      </c>
      <c r="AF402" s="105" t="s">
        <v>1021</v>
      </c>
      <c r="AG402" s="105" t="s">
        <v>679</v>
      </c>
      <c r="AH402" s="15"/>
      <c r="AI402" s="126" t="str">
        <f>IF(BS_CONTROLE[[#This Row],[Atividade]]=0, "-", BS_CONTROLE[[#This Row],[Atividade]])</f>
        <v>TRILHEIRO - DESCARGA</v>
      </c>
      <c r="AJ402" s="9" t="str">
        <f>IF(BS_CONTROLE[[#This Row],[Atividade]]=0, "-", BS_CONTROLE[[#This Row],[Atividade]])</f>
        <v>TRILHEIRO - DESCARGA</v>
      </c>
      <c r="AK402" s="31" t="str">
        <f>BS_CONTROLE[[#This Row],[Local - Partida]]</f>
        <v>ZBV3</v>
      </c>
      <c r="AL402" s="31" t="str">
        <f>BS_CONTROLE[[#This Row],[Local - Encerramento]]</f>
        <v>ZBV3</v>
      </c>
      <c r="AM402" s="105" t="str">
        <f>IF(BS_CONTROLE[[#This Row],[Entre - Estações]]=0, "-", BS_CONTROLE[[#This Row],[Entre - Estações]])</f>
        <v>ZBM-ZHO</v>
      </c>
      <c r="AN402" s="105" t="str">
        <f>IF(BS_CONTROLE[[#This Row],[SB]]=0, "-", BS_CONTROLE[[#This Row],[SB]])</f>
        <v>ZBM1/ZK57ZHO</v>
      </c>
      <c r="AO402" s="105">
        <f>IF(BS_CONTROLE[[#This Row],[SUB]]=0, "-", BS_CONTROLE[[#This Row],[SUB]])</f>
        <v>68</v>
      </c>
      <c r="AP402" s="105">
        <f>BS_CONTROLE[[#This Row],[KM - Inicio]]</f>
        <v>54.96</v>
      </c>
      <c r="AQ402" s="105">
        <f>BS_CONTROLE[[#This Row],[KM - Inicio]]</f>
        <v>54.96</v>
      </c>
      <c r="AR402" s="108">
        <v>0</v>
      </c>
      <c r="AS402" s="108">
        <v>0</v>
      </c>
      <c r="AT402" s="108">
        <v>0</v>
      </c>
      <c r="AU402" s="136"/>
      <c r="AV402" s="136"/>
      <c r="AW402" s="14"/>
      <c r="AX402" s="14"/>
      <c r="AY402" s="162">
        <f t="shared" si="42"/>
        <v>0</v>
      </c>
      <c r="AZ402" s="153"/>
      <c r="BA402" s="109">
        <v>0</v>
      </c>
      <c r="BB402" s="10" t="str">
        <f>IFERROR(_xlfn.XLOOKUP(AI402, BS_ATIVIDADE[ATIVIDADE],BS_ATIVIDADE[UNIDADE] ), "*")</f>
        <v>M</v>
      </c>
      <c r="BC402" s="13" t="str" cm="1">
        <f t="array" ref="BC4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2" s="13" t="str" cm="1">
        <f t="array" ref="BD4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02" s="11" t="str" cm="1">
        <f t="array" ref="BE4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402" s="150"/>
      <c r="BG402" s="16"/>
      <c r="BH402" s="17">
        <v>0</v>
      </c>
      <c r="BI402" s="17"/>
      <c r="BJ402" s="17" t="s">
        <v>1285</v>
      </c>
      <c r="BK402" s="18" t="s">
        <v>1285</v>
      </c>
      <c r="BL402" s="16"/>
      <c r="BM402" s="130" t="s">
        <v>439</v>
      </c>
      <c r="BN402" s="130" t="s">
        <v>459</v>
      </c>
      <c r="BO402" s="130" t="s">
        <v>556</v>
      </c>
      <c r="BP402" s="18" t="s">
        <v>1285</v>
      </c>
      <c r="BQ402" s="12" t="str">
        <f t="shared" si="44"/>
        <v>Produção e Intervalo</v>
      </c>
      <c r="BR402" s="19">
        <f t="shared" si="45"/>
        <v>0</v>
      </c>
      <c r="BS402" s="19">
        <f t="shared" si="46"/>
        <v>0</v>
      </c>
      <c r="BT402" s="188" t="str">
        <f t="shared" si="47"/>
        <v>CCOEscalaEquipagem</v>
      </c>
    </row>
    <row r="403" spans="1:72" hidden="1">
      <c r="A403" s="47" t="str">
        <f t="shared" si="43"/>
        <v/>
      </c>
      <c r="B403" s="102"/>
      <c r="C403" s="135" t="str">
        <f>IF(BS_CONTROLE[[#This Row],[DATA]]="","",WEEKNUM(BS_CONTROLE[[#This Row],[DATA]]))</f>
        <v/>
      </c>
      <c r="D403" s="104"/>
      <c r="E403" s="157">
        <v>397</v>
      </c>
      <c r="F403" s="126"/>
      <c r="G403" s="142" t="str">
        <f>IF(D403="","*",VLOOKUP(F403,BS_ATIVIDADE[],3,FALSE))</f>
        <v>*</v>
      </c>
      <c r="H403" s="106"/>
      <c r="I403" s="106"/>
      <c r="J403" s="105"/>
      <c r="K403" s="105"/>
      <c r="L403" s="105"/>
      <c r="M403" s="127" t="str" cm="1">
        <f t="array" ref="M4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3" s="127" t="str" cm="1">
        <f t="array" ref="N4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3" s="106"/>
      <c r="P403" s="106"/>
      <c r="Q403" s="105"/>
      <c r="R403" s="10" t="str">
        <f>IFERROR(_xlfn.XLOOKUP(F403, BS_ATIVIDADE[ATIVIDADE],BS_ATIVIDADE[UNIDADE] ), "*")</f>
        <v>*</v>
      </c>
      <c r="S403" s="128" t="str" cm="1">
        <f t="array" ref="S4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3" s="128" t="str" cm="1">
        <f t="array" ref="T4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3" s="11" t="str" cm="1">
        <f t="array" ref="U4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03" s="105"/>
      <c r="W403" s="151"/>
      <c r="X403" s="104"/>
      <c r="Y403" s="129"/>
      <c r="Z403" s="104"/>
      <c r="AA403" s="105"/>
      <c r="AB403" s="103"/>
      <c r="AC403" s="152"/>
      <c r="AD403" s="107"/>
      <c r="AE403" s="105"/>
      <c r="AF403" s="105"/>
      <c r="AG403" s="105"/>
      <c r="AH403" s="15"/>
      <c r="AI403" s="126" t="str">
        <f>IF(BS_CONTROLE[[#This Row],[Atividade]]=0, "-", BS_CONTROLE[[#This Row],[Atividade]])</f>
        <v>-</v>
      </c>
      <c r="AJ403" s="9" t="str">
        <f>IF(BS_CONTROLE[[#This Row],[Atividade]]=0, "-", BS_CONTROLE[[#This Row],[Atividade]])</f>
        <v>-</v>
      </c>
      <c r="AK403" s="31">
        <f>BS_CONTROLE[[#This Row],[Local - Partida]]</f>
        <v>0</v>
      </c>
      <c r="AL403" s="31">
        <f>BS_CONTROLE[[#This Row],[Local - Encerramento]]</f>
        <v>0</v>
      </c>
      <c r="AM403" s="105" t="str">
        <f>IF(BS_CONTROLE[[#This Row],[Entre - Estações]]=0, "-", BS_CONTROLE[[#This Row],[Entre - Estações]])</f>
        <v>-</v>
      </c>
      <c r="AN403" s="105" t="str">
        <f>IF(BS_CONTROLE[[#This Row],[SB]]=0, "-", BS_CONTROLE[[#This Row],[SB]])</f>
        <v>-</v>
      </c>
      <c r="AO403" s="105" t="str">
        <f>IF(BS_CONTROLE[[#This Row],[SUB]]=0, "-", BS_CONTROLE[[#This Row],[SUB]])</f>
        <v>-</v>
      </c>
      <c r="AP403" s="105">
        <f>BS_CONTROLE[[#This Row],[KM - Inicio]]</f>
        <v>0</v>
      </c>
      <c r="AQ403" s="105">
        <f>BS_CONTROLE[[#This Row],[KM - Inicio]]</f>
        <v>0</v>
      </c>
      <c r="AR403" s="108"/>
      <c r="AS403" s="108"/>
      <c r="AT403" s="108"/>
      <c r="AU403" s="136"/>
      <c r="AV403" s="136"/>
      <c r="AW403" s="14"/>
      <c r="AX403" s="14"/>
      <c r="AY403" s="162" t="str">
        <f t="shared" si="42"/>
        <v>*</v>
      </c>
      <c r="AZ403" s="153"/>
      <c r="BA403" s="109"/>
      <c r="BB403" s="10" t="str">
        <f>IFERROR(_xlfn.XLOOKUP(AI403, BS_ATIVIDADE[ATIVIDADE],BS_ATIVIDADE[UNIDADE] ), "*")</f>
        <v>*</v>
      </c>
      <c r="BC403" s="13" t="str" cm="1">
        <f t="array" ref="BC4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03" s="13" t="str" cm="1">
        <f t="array" ref="BD4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03" s="11" t="str" cm="1">
        <f t="array" ref="BE4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03" s="150"/>
      <c r="BG403" s="16"/>
      <c r="BH403" s="17"/>
      <c r="BI403" s="17"/>
      <c r="BJ403" s="17"/>
      <c r="BK403" s="18"/>
      <c r="BL403" s="16"/>
      <c r="BM403" s="130"/>
      <c r="BN403" s="130"/>
      <c r="BO403" s="130"/>
      <c r="BP403" s="18"/>
      <c r="BQ403" s="12" t="str">
        <f t="shared" si="44"/>
        <v>Aderente</v>
      </c>
      <c r="BR403" s="19" t="str">
        <f t="shared" si="45"/>
        <v>*</v>
      </c>
      <c r="BS403" s="19" t="str">
        <f t="shared" si="46"/>
        <v>*</v>
      </c>
      <c r="BT403" s="188" t="str">
        <f t="shared" si="47"/>
        <v/>
      </c>
    </row>
    <row r="404" spans="1:72">
      <c r="A404" s="47" t="str">
        <f t="shared" si="43"/>
        <v>ROGÉRIO (TP-730)46070</v>
      </c>
      <c r="B404" s="102">
        <v>46070</v>
      </c>
      <c r="C404" s="135">
        <f>IF(BS_CONTROLE[[#This Row],[DATA]]="","",WEEKNUM(BS_CONTROLE[[#This Row],[DATA]]))</f>
        <v>8</v>
      </c>
      <c r="D404" s="104" t="s">
        <v>857</v>
      </c>
      <c r="E404" s="157">
        <v>81</v>
      </c>
      <c r="F404" s="126" t="s">
        <v>721</v>
      </c>
      <c r="G404" s="142" t="str">
        <f>IF(D404="","*",VLOOKUP(F404,BS_ATIVIDADE[],3,FALSE))</f>
        <v>DORMENTE - SUBSTITUIÇÂO</v>
      </c>
      <c r="H404" s="106" t="s">
        <v>679</v>
      </c>
      <c r="I404" s="106" t="s">
        <v>679</v>
      </c>
      <c r="J404" s="105">
        <v>49</v>
      </c>
      <c r="K404" s="105">
        <v>225</v>
      </c>
      <c r="L404" s="105" t="s">
        <v>679</v>
      </c>
      <c r="M404" s="127" t="str" cm="1">
        <f t="array" ref="M4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ZXI-ZIC</v>
      </c>
      <c r="N404" s="127" t="str" cm="1">
        <f t="array" ref="N4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224ZIC1</v>
      </c>
      <c r="O404" s="106">
        <v>0.375</v>
      </c>
      <c r="P404" s="106">
        <v>8.3333333333333329E-2</v>
      </c>
      <c r="Q404" s="105">
        <v>20</v>
      </c>
      <c r="R404" s="10" t="str">
        <f>IFERROR(_xlfn.XLOOKUP(F404, BS_ATIVIDADE[ATIVIDADE],BS_ATIVIDADE[UNIDADE] ), "*")</f>
        <v>Nº DE DORMENTES</v>
      </c>
      <c r="S404" s="128" t="str" cm="1">
        <f t="array" ref="S4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4" s="128" t="str" cm="1">
        <f t="array" ref="T4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04" s="11" t="str" cm="1">
        <f t="array" ref="U4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404" s="105" t="s">
        <v>860</v>
      </c>
      <c r="W404" s="151" t="s">
        <v>1024</v>
      </c>
      <c r="X404" s="104" t="s">
        <v>421</v>
      </c>
      <c r="Y404" s="129" t="s">
        <v>424</v>
      </c>
      <c r="Z404" s="104"/>
      <c r="AA404" s="105" t="s">
        <v>679</v>
      </c>
      <c r="AB404" s="103"/>
      <c r="AC404" s="152"/>
      <c r="AD404" s="107"/>
      <c r="AE404" s="105"/>
      <c r="AF404" s="105"/>
      <c r="AG404" s="105"/>
      <c r="AH404" s="15"/>
      <c r="AI404" s="126" t="str">
        <f>IF(BS_CONTROLE[[#This Row],[Atividade]]=0, "-", BS_CONTROLE[[#This Row],[Atividade]])</f>
        <v>PDM - SUBSTITUIÇÃO - DORMENTE</v>
      </c>
      <c r="AJ404" s="9" t="str">
        <f>IF(BS_CONTROLE[[#This Row],[Atividade]]=0, "-", BS_CONTROLE[[#This Row],[Atividade]])</f>
        <v>PDM - SUBSTITUIÇÃO - DORMENTE</v>
      </c>
      <c r="AK404" s="31" t="str">
        <f>BS_CONTROLE[[#This Row],[Local - Partida]]</f>
        <v>-</v>
      </c>
      <c r="AL404" s="31" t="str">
        <f>BS_CONTROLE[[#This Row],[Local - Encerramento]]</f>
        <v>-</v>
      </c>
      <c r="AM404" s="105" t="s">
        <v>1286</v>
      </c>
      <c r="AN404" s="105" t="s">
        <v>248</v>
      </c>
      <c r="AO404" s="105">
        <v>56</v>
      </c>
      <c r="AP404" s="105">
        <v>205</v>
      </c>
      <c r="AQ404" s="105" t="s">
        <v>679</v>
      </c>
      <c r="AR404" s="108">
        <v>0.375</v>
      </c>
      <c r="AS404" s="108">
        <v>0.47847222222222224</v>
      </c>
      <c r="AT404" s="108">
        <v>0.56180555555555556</v>
      </c>
      <c r="AU404" s="136"/>
      <c r="AV404" s="136"/>
      <c r="AW404" s="14"/>
      <c r="AX404" s="14"/>
      <c r="AY404" s="162">
        <f t="shared" si="42"/>
        <v>8.3333333333333315E-2</v>
      </c>
      <c r="AZ404" s="153"/>
      <c r="BA404" s="109">
        <v>43</v>
      </c>
      <c r="BB404" s="10" t="str">
        <f>IFERROR(_xlfn.XLOOKUP(AI404, BS_ATIVIDADE[ATIVIDADE],BS_ATIVIDADE[UNIDADE] ), "*")</f>
        <v>Nº DE DORMENTES</v>
      </c>
      <c r="BC404" s="13" t="str" cm="1">
        <f t="array" ref="BC4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4" s="13" t="str" cm="1">
        <f t="array" ref="BD4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04" s="11" t="str" cm="1">
        <f t="array" ref="BE4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04" s="150"/>
      <c r="BG404" s="16"/>
      <c r="BH404" s="17">
        <v>2</v>
      </c>
      <c r="BI404" s="17"/>
      <c r="BJ404" s="17" t="s">
        <v>1287</v>
      </c>
      <c r="BK404" s="18" t="s">
        <v>1288</v>
      </c>
      <c r="BL404" s="16"/>
      <c r="BM404" s="130" t="s">
        <v>445</v>
      </c>
      <c r="BN404" s="130" t="s">
        <v>445</v>
      </c>
      <c r="BO404" s="130" t="s">
        <v>445</v>
      </c>
      <c r="BP404" s="18" t="s">
        <v>679</v>
      </c>
      <c r="BQ404" s="12" t="str">
        <f t="shared" si="44"/>
        <v>Aderente</v>
      </c>
      <c r="BR404" s="19">
        <f t="shared" si="45"/>
        <v>0.99999999999999978</v>
      </c>
      <c r="BS404" s="19">
        <f t="shared" si="46"/>
        <v>2.15</v>
      </c>
      <c r="BT404" s="188" t="str">
        <f t="shared" si="47"/>
        <v>OKOK</v>
      </c>
    </row>
    <row r="405" spans="1:72">
      <c r="A405" s="47" t="str">
        <f t="shared" si="43"/>
        <v>W5946070</v>
      </c>
      <c r="B405" s="102">
        <v>46070</v>
      </c>
      <c r="C405" s="135">
        <f>IF(BS_CONTROLE[[#This Row],[DATA]]="","",WEEKNUM(BS_CONTROLE[[#This Row],[DATA]]))</f>
        <v>8</v>
      </c>
      <c r="D405" s="104" t="s">
        <v>726</v>
      </c>
      <c r="E405" s="157">
        <v>373</v>
      </c>
      <c r="F405" s="126" t="s">
        <v>713</v>
      </c>
      <c r="G405" s="142" t="str">
        <f>IF(D405="","*",VLOOKUP(F405,BS_ATIVIDADE[],3,FALSE))</f>
        <v>DORMENTE - DESCARGA</v>
      </c>
      <c r="H405" s="105" t="s">
        <v>104</v>
      </c>
      <c r="I405" s="105" t="s">
        <v>104</v>
      </c>
      <c r="J405" s="105">
        <v>49</v>
      </c>
      <c r="K405" s="105">
        <v>225</v>
      </c>
      <c r="L405" s="105">
        <v>225.5</v>
      </c>
      <c r="M405" s="127" t="str" cm="1">
        <f t="array" ref="M4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ZXI-ZIC</v>
      </c>
      <c r="N405" s="127" t="str" cm="1">
        <f t="array" ref="N4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224ZIC1</v>
      </c>
      <c r="O405" s="106">
        <v>0.375</v>
      </c>
      <c r="P405" s="106">
        <v>4.1666666666666664E-2</v>
      </c>
      <c r="Q405" s="105">
        <v>196</v>
      </c>
      <c r="R405" s="10" t="str">
        <f>IFERROR(_xlfn.XLOOKUP(F405, BS_ATIVIDADE[ATIVIDADE],BS_ATIVIDADE[UNIDADE] ), "*")</f>
        <v>Nº DE DORMENTES</v>
      </c>
      <c r="S405" s="128" t="str" cm="1">
        <f t="array" ref="S4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5" s="128" t="str" cm="1">
        <f t="array" ref="T4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05" s="11" t="str" cm="1">
        <f t="array" ref="U4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405" s="105" t="s">
        <v>860</v>
      </c>
      <c r="W405" s="151" t="s">
        <v>1289</v>
      </c>
      <c r="X405" s="104" t="s">
        <v>421</v>
      </c>
      <c r="Y405" s="129" t="s">
        <v>424</v>
      </c>
      <c r="Z405" s="104"/>
      <c r="AA405" s="105">
        <v>1</v>
      </c>
      <c r="AB405" s="103" t="s">
        <v>412</v>
      </c>
      <c r="AC405" s="152"/>
      <c r="AD405" s="107">
        <v>0.29166666666666669</v>
      </c>
      <c r="AE405" s="105">
        <v>7629</v>
      </c>
      <c r="AF405" s="105" t="s">
        <v>679</v>
      </c>
      <c r="AG405" s="105"/>
      <c r="AH405" s="15"/>
      <c r="AI405" s="126" t="str">
        <f>IF(BS_CONTROLE[[#This Row],[Atividade]]=0, "-", BS_CONTROLE[[#This Row],[Atividade]])</f>
        <v>PDM - DESCARGA - DORMENTE</v>
      </c>
      <c r="AJ405" s="9" t="str">
        <f>IF(BS_CONTROLE[[#This Row],[Atividade]]=0, "-", BS_CONTROLE[[#This Row],[Atividade]])</f>
        <v>PDM - DESCARGA - DORMENTE</v>
      </c>
      <c r="AK405" s="31" t="str">
        <f>BS_CONTROLE[[#This Row],[Local - Partida]]</f>
        <v>ZYU1</v>
      </c>
      <c r="AL405" s="31" t="str">
        <f>BS_CONTROLE[[#This Row],[Local - Encerramento]]</f>
        <v>ZYU1</v>
      </c>
      <c r="AM405" s="105" t="str">
        <f>IF(BS_CONTROLE[[#This Row],[Entre - Estações]]=0, "-", BS_CONTROLE[[#This Row],[Entre - Estações]])</f>
        <v>ZXI-ZIC</v>
      </c>
      <c r="AN405" s="105" t="str">
        <f>IF(BS_CONTROLE[[#This Row],[SB]]=0, "-", BS_CONTROLE[[#This Row],[SB]])</f>
        <v>224ZIC1</v>
      </c>
      <c r="AO405" s="105">
        <f>IF(BS_CONTROLE[[#This Row],[SUB]]=0, "-", BS_CONTROLE[[#This Row],[SUB]])</f>
        <v>49</v>
      </c>
      <c r="AP405" s="105">
        <f>BS_CONTROLE[[#This Row],[KM - Inicio]]</f>
        <v>225</v>
      </c>
      <c r="AQ405" s="105">
        <f>BS_CONTROLE[[#This Row],[KM - Inicio]]</f>
        <v>225</v>
      </c>
      <c r="AR405" s="108">
        <v>0.33819444444444446</v>
      </c>
      <c r="AS405" s="108">
        <v>0.44861111111111113</v>
      </c>
      <c r="AT405" s="108">
        <v>0.49027777777777776</v>
      </c>
      <c r="AU405" s="136"/>
      <c r="AV405" s="136"/>
      <c r="AW405" s="14"/>
      <c r="AX405" s="14"/>
      <c r="AY405" s="162">
        <f t="shared" si="42"/>
        <v>4.166666666666663E-2</v>
      </c>
      <c r="AZ405" s="153"/>
      <c r="BA405" s="109">
        <v>196</v>
      </c>
      <c r="BB405" s="10" t="str">
        <f>IFERROR(_xlfn.XLOOKUP(AI405, BS_ATIVIDADE[ATIVIDADE],BS_ATIVIDADE[UNIDADE] ), "*")</f>
        <v>Nº DE DORMENTES</v>
      </c>
      <c r="BC405" s="13" t="str" cm="1">
        <f t="array" ref="BC4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5" s="13" t="str" cm="1">
        <f t="array" ref="BD4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05" s="11" t="str" cm="1">
        <f t="array" ref="BE4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405" s="150"/>
      <c r="BG405" s="16"/>
      <c r="BH405" s="17">
        <v>2</v>
      </c>
      <c r="BI405" s="17"/>
      <c r="BJ405" s="17" t="s">
        <v>1290</v>
      </c>
      <c r="BK405" s="18" t="s">
        <v>1290</v>
      </c>
      <c r="BL405" s="16"/>
      <c r="BM405" s="130" t="s">
        <v>445</v>
      </c>
      <c r="BN405" s="130" t="s">
        <v>445</v>
      </c>
      <c r="BO405" s="130" t="s">
        <v>445</v>
      </c>
      <c r="BP405" s="18" t="s">
        <v>679</v>
      </c>
      <c r="BQ405" s="12" t="str">
        <f t="shared" si="44"/>
        <v>Intervalo</v>
      </c>
      <c r="BR405" s="19">
        <f t="shared" si="45"/>
        <v>0.99999999999999911</v>
      </c>
      <c r="BS405" s="19">
        <f t="shared" si="46"/>
        <v>1</v>
      </c>
      <c r="BT405" s="188" t="str">
        <f t="shared" si="47"/>
        <v>OKOK</v>
      </c>
    </row>
    <row r="406" spans="1:72">
      <c r="A406" s="47" t="str">
        <f t="shared" si="43"/>
        <v>V9346070</v>
      </c>
      <c r="B406" s="102">
        <v>46070</v>
      </c>
      <c r="C406" s="135">
        <f>IF(BS_CONTROLE[[#This Row],[DATA]]="","",WEEKNUM(BS_CONTROLE[[#This Row],[DATA]]))</f>
        <v>8</v>
      </c>
      <c r="D406" s="104" t="s">
        <v>978</v>
      </c>
      <c r="E406" s="157">
        <v>162</v>
      </c>
      <c r="F406" s="126" t="s">
        <v>687</v>
      </c>
      <c r="G406" s="142" t="str">
        <f>IF(D406="","*",VLOOKUP(F406,BS_ATIVIDADE[],3,FALSE))</f>
        <v>MECANIZAÇÃO - SOCADORA</v>
      </c>
      <c r="H406" s="105" t="s">
        <v>104</v>
      </c>
      <c r="I406" s="105" t="s">
        <v>104</v>
      </c>
      <c r="J406" s="105">
        <v>56</v>
      </c>
      <c r="K406" s="105">
        <v>204.4</v>
      </c>
      <c r="L406" s="105">
        <v>205.8</v>
      </c>
      <c r="M406" s="127" t="str" cm="1">
        <f t="array" ref="M4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406" s="127" t="str" cm="1">
        <f t="array" ref="N4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406" s="106">
        <v>0.375</v>
      </c>
      <c r="P406" s="106">
        <v>0.125</v>
      </c>
      <c r="Q406" s="105">
        <v>200</v>
      </c>
      <c r="R406" s="10" t="str">
        <f>IFERROR(_xlfn.XLOOKUP(F406, BS_ATIVIDADE[ATIVIDADE],BS_ATIVIDADE[UNIDADE] ), "*")</f>
        <v>M</v>
      </c>
      <c r="S406" s="128" t="str" cm="1">
        <f t="array" ref="S4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6" s="128" t="str" cm="1">
        <f t="array" ref="T4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06" s="11" t="str" cm="1">
        <f t="array" ref="U4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06" s="105" t="s">
        <v>773</v>
      </c>
      <c r="W406" s="151" t="s">
        <v>688</v>
      </c>
      <c r="X406" s="104" t="s">
        <v>421</v>
      </c>
      <c r="Y406" s="129" t="s">
        <v>424</v>
      </c>
      <c r="Z406" s="104"/>
      <c r="AA406" s="105" t="s">
        <v>679</v>
      </c>
      <c r="AB406" s="103" t="s">
        <v>418</v>
      </c>
      <c r="AC406" s="152" t="s">
        <v>406</v>
      </c>
      <c r="AD406" s="107">
        <v>0.29166666666666669</v>
      </c>
      <c r="AE406" s="105">
        <v>7309</v>
      </c>
      <c r="AF406" s="105" t="s">
        <v>679</v>
      </c>
      <c r="AG406" s="105" t="s">
        <v>679</v>
      </c>
      <c r="AH406" s="15"/>
      <c r="AI406" s="126" t="str">
        <f>IF(BS_CONTROLE[[#This Row],[Atividade]]=0, "-", BS_CONTROLE[[#This Row],[Atividade]])</f>
        <v>MECANIZAÇÃO - SOCADORA</v>
      </c>
      <c r="AJ406" s="9" t="str">
        <f>IF(BS_CONTROLE[[#This Row],[Atividade]]=0, "-", BS_CONTROLE[[#This Row],[Atividade]])</f>
        <v>MECANIZAÇÃO - SOCADORA</v>
      </c>
      <c r="AK406" s="31" t="str">
        <f>BS_CONTROLE[[#This Row],[Local - Partida]]</f>
        <v>ZYU1</v>
      </c>
      <c r="AL406" s="31" t="str">
        <f>BS_CONTROLE[[#This Row],[Local - Encerramento]]</f>
        <v>ZYU1</v>
      </c>
      <c r="AM406" s="105" t="str">
        <f>IF(BS_CONTROLE[[#This Row],[Entre - Estações]]=0, "-", BS_CONTROLE[[#This Row],[Entre - Estações]])</f>
        <v>ZYU-ZST</v>
      </c>
      <c r="AN406" s="105" t="str">
        <f>IF(BS_CONTROLE[[#This Row],[SB]]=0, "-", BS_CONTROLE[[#This Row],[SB]])</f>
        <v>ZYU206</v>
      </c>
      <c r="AO406" s="105">
        <f>IF(BS_CONTROLE[[#This Row],[SUB]]=0, "-", BS_CONTROLE[[#This Row],[SUB]])</f>
        <v>56</v>
      </c>
      <c r="AP406" s="105">
        <f>BS_CONTROLE[[#This Row],[KM - Inicio]]</f>
        <v>204.4</v>
      </c>
      <c r="AQ406" s="105">
        <f>BS_CONTROLE[[#This Row],[KM - Inicio]]</f>
        <v>204.4</v>
      </c>
      <c r="AR406" s="108">
        <v>0</v>
      </c>
      <c r="AS406" s="108">
        <v>0</v>
      </c>
      <c r="AT406" s="108">
        <v>0</v>
      </c>
      <c r="AU406" s="136"/>
      <c r="AV406" s="136"/>
      <c r="AW406" s="14"/>
      <c r="AX406" s="14"/>
      <c r="AY406" s="162">
        <f t="shared" si="42"/>
        <v>0</v>
      </c>
      <c r="AZ406" s="153"/>
      <c r="BA406" s="109">
        <v>0</v>
      </c>
      <c r="BB406" s="10" t="str">
        <f>IFERROR(_xlfn.XLOOKUP(AI406, BS_ATIVIDADE[ATIVIDADE],BS_ATIVIDADE[UNIDADE] ), "*")</f>
        <v>M</v>
      </c>
      <c r="BC406" s="13" t="str" cm="1">
        <f t="array" ref="BC4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6" s="13" t="str" cm="1">
        <f t="array" ref="BD4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06" s="11" t="str" cm="1">
        <f t="array" ref="BE4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06" s="150"/>
      <c r="BG406" s="16"/>
      <c r="BH406" s="17">
        <v>0</v>
      </c>
      <c r="BI406" s="17"/>
      <c r="BJ406" s="17" t="s">
        <v>1291</v>
      </c>
      <c r="BK406" s="18" t="s">
        <v>1291</v>
      </c>
      <c r="BL406" s="16"/>
      <c r="BM406" s="130" t="s">
        <v>437</v>
      </c>
      <c r="BN406" s="130" t="s">
        <v>457</v>
      </c>
      <c r="BO406" s="130" t="s">
        <v>553</v>
      </c>
      <c r="BP406" s="18" t="s">
        <v>1291</v>
      </c>
      <c r="BQ406" s="12" t="str">
        <f t="shared" si="44"/>
        <v>Produção e Intervalo</v>
      </c>
      <c r="BR406" s="19">
        <f t="shared" si="45"/>
        <v>0</v>
      </c>
      <c r="BS406" s="19">
        <f t="shared" si="46"/>
        <v>0</v>
      </c>
      <c r="BT406" s="188" t="str">
        <f t="shared" si="47"/>
        <v>MecanizaçãoOperação</v>
      </c>
    </row>
    <row r="407" spans="1:72">
      <c r="A407" s="47" t="str">
        <f t="shared" si="43"/>
        <v>ROBSON (TF-701)46070</v>
      </c>
      <c r="B407" s="102">
        <v>46070</v>
      </c>
      <c r="C407" s="135">
        <f>IF(BS_CONTROLE[[#This Row],[DATA]]="","",WEEKNUM(BS_CONTROLE[[#This Row],[DATA]]))</f>
        <v>8</v>
      </c>
      <c r="D407" s="104" t="s">
        <v>732</v>
      </c>
      <c r="E407" s="157">
        <v>310</v>
      </c>
      <c r="F407" s="126" t="s">
        <v>721</v>
      </c>
      <c r="G407" s="142" t="str">
        <f>IF(D407="","*",VLOOKUP(F407,BS_ATIVIDADE[],3,FALSE))</f>
        <v>DORMENTE - SUBSTITUIÇÂO</v>
      </c>
      <c r="H407" s="106" t="s">
        <v>679</v>
      </c>
      <c r="I407" s="106" t="s">
        <v>679</v>
      </c>
      <c r="J407" s="105">
        <v>56</v>
      </c>
      <c r="K407" s="105">
        <v>190.3</v>
      </c>
      <c r="L407" s="105">
        <v>190.5</v>
      </c>
      <c r="M407" s="127" t="str" cm="1">
        <f t="array" ref="M4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407" s="127" t="str" cm="1">
        <f t="array" ref="N4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407" s="106">
        <v>0.375</v>
      </c>
      <c r="P407" s="106">
        <v>8.3333333333333329E-2</v>
      </c>
      <c r="Q407" s="105">
        <v>50</v>
      </c>
      <c r="R407" s="10" t="str">
        <f>IFERROR(_xlfn.XLOOKUP(F407, BS_ATIVIDADE[ATIVIDADE],BS_ATIVIDADE[UNIDADE] ), "*")</f>
        <v>Nº DE DORMENTES</v>
      </c>
      <c r="S407" s="128" t="str" cm="1">
        <f t="array" ref="S4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7" s="128" t="str" cm="1">
        <f t="array" ref="T4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07" s="11" t="str" cm="1">
        <f t="array" ref="U4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07" s="105" t="s">
        <v>773</v>
      </c>
      <c r="W407" s="151" t="s">
        <v>1024</v>
      </c>
      <c r="X407" s="104" t="s">
        <v>421</v>
      </c>
      <c r="Y407" s="129" t="s">
        <v>424</v>
      </c>
      <c r="Z407" s="104"/>
      <c r="AA407" s="105" t="s">
        <v>679</v>
      </c>
      <c r="AB407" s="103"/>
      <c r="AC407" s="152"/>
      <c r="AD407" s="107"/>
      <c r="AE407" s="105"/>
      <c r="AF407" s="105"/>
      <c r="AG407" s="105"/>
      <c r="AH407" s="15"/>
      <c r="AI407" s="126" t="str">
        <f>IF(BS_CONTROLE[[#This Row],[Atividade]]=0, "-", BS_CONTROLE[[#This Row],[Atividade]])</f>
        <v>PDM - SUBSTITUIÇÃO - DORMENTE</v>
      </c>
      <c r="AJ407" s="9" t="str">
        <f>IF(BS_CONTROLE[[#This Row],[Atividade]]=0, "-", BS_CONTROLE[[#This Row],[Atividade]])</f>
        <v>PDM - SUBSTITUIÇÃO - DORMENTE</v>
      </c>
      <c r="AK407" s="31" t="str">
        <f>BS_CONTROLE[[#This Row],[Local - Partida]]</f>
        <v>-</v>
      </c>
      <c r="AL407" s="31" t="str">
        <f>BS_CONTROLE[[#This Row],[Local - Encerramento]]</f>
        <v>-</v>
      </c>
      <c r="AM407" s="105" t="str">
        <f>IF(BS_CONTROLE[[#This Row],[Entre - Estações]]=0, "-", BS_CONTROLE[[#This Row],[Entre - Estações]])</f>
        <v>ZDY-ZFY</v>
      </c>
      <c r="AN407" s="105" t="str">
        <f>IF(BS_CONTROLE[[#This Row],[SB]]=0, "-", BS_CONTROLE[[#This Row],[SB]])</f>
        <v>189ZFY</v>
      </c>
      <c r="AO407" s="105">
        <f>IF(BS_CONTROLE[[#This Row],[SUB]]=0, "-", BS_CONTROLE[[#This Row],[SUB]])</f>
        <v>56</v>
      </c>
      <c r="AP407" s="105">
        <f>BS_CONTROLE[[#This Row],[KM - Inicio]]</f>
        <v>190.3</v>
      </c>
      <c r="AQ407" s="105">
        <f>BS_CONTROLE[[#This Row],[KM - Inicio]]</f>
        <v>190.3</v>
      </c>
      <c r="AR407" s="108">
        <v>0.39861111111111114</v>
      </c>
      <c r="AS407" s="108">
        <v>0.47569444444444442</v>
      </c>
      <c r="AT407" s="108">
        <v>0.55902777777777779</v>
      </c>
      <c r="AU407" s="136"/>
      <c r="AV407" s="136"/>
      <c r="AW407" s="14"/>
      <c r="AX407" s="14"/>
      <c r="AY407" s="162">
        <f t="shared" si="42"/>
        <v>8.333333333333337E-2</v>
      </c>
      <c r="AZ407" s="153"/>
      <c r="BA407" s="109">
        <v>39</v>
      </c>
      <c r="BB407" s="10" t="str">
        <f>IFERROR(_xlfn.XLOOKUP(AI407, BS_ATIVIDADE[ATIVIDADE],BS_ATIVIDADE[UNIDADE] ), "*")</f>
        <v>Nº DE DORMENTES</v>
      </c>
      <c r="BC407" s="13" t="str" cm="1">
        <f t="array" ref="BC4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7" s="13" t="str" cm="1">
        <f t="array" ref="BD4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07" s="11" t="str" cm="1">
        <f t="array" ref="BE4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07" s="150"/>
      <c r="BG407" s="16"/>
      <c r="BH407" s="17">
        <v>2</v>
      </c>
      <c r="BI407" s="17"/>
      <c r="BJ407" s="17" t="s">
        <v>1292</v>
      </c>
      <c r="BK407" s="18" t="s">
        <v>1293</v>
      </c>
      <c r="BL407" s="16"/>
      <c r="BM407" s="130" t="s">
        <v>441</v>
      </c>
      <c r="BN407" s="130" t="s">
        <v>470</v>
      </c>
      <c r="BO407" s="130" t="s">
        <v>562</v>
      </c>
      <c r="BP407" s="18" t="s">
        <v>1293</v>
      </c>
      <c r="BQ407" s="12" t="str">
        <f t="shared" si="44"/>
        <v>Produção</v>
      </c>
      <c r="BR407" s="19">
        <f t="shared" si="45"/>
        <v>1.0000000000000004</v>
      </c>
      <c r="BS407" s="19">
        <f t="shared" si="46"/>
        <v>0.78</v>
      </c>
      <c r="BT407" s="188" t="str">
        <f t="shared" si="47"/>
        <v>SuperExecução</v>
      </c>
    </row>
    <row r="408" spans="1:72">
      <c r="A408" s="47" t="str">
        <f t="shared" si="43"/>
        <v>JACIANO (TF-674)46070</v>
      </c>
      <c r="B408" s="102">
        <v>46070</v>
      </c>
      <c r="C408" s="135">
        <f>IF(BS_CONTROLE[[#This Row],[DATA]]="","",WEEKNUM(BS_CONTROLE[[#This Row],[DATA]]))</f>
        <v>8</v>
      </c>
      <c r="D408" s="104" t="s">
        <v>1183</v>
      </c>
      <c r="E408" s="157"/>
      <c r="F408" s="126" t="s">
        <v>721</v>
      </c>
      <c r="G408" s="142" t="str">
        <f>IF(D408="","*",VLOOKUP(F408,BS_ATIVIDADE[],3,FALSE))</f>
        <v>DORMENTE - SUBSTITUIÇÂO</v>
      </c>
      <c r="H408" s="106" t="s">
        <v>679</v>
      </c>
      <c r="I408" s="106" t="s">
        <v>679</v>
      </c>
      <c r="J408" s="105">
        <v>56</v>
      </c>
      <c r="K408" s="105">
        <v>191</v>
      </c>
      <c r="L408" s="105">
        <v>190.5</v>
      </c>
      <c r="M408" s="127" t="str" cm="1">
        <f t="array" ref="M4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408" s="127" t="str" cm="1">
        <f t="array" ref="N4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408" s="106">
        <v>0.375</v>
      </c>
      <c r="P408" s="106">
        <v>8.3333333333333329E-2</v>
      </c>
      <c r="Q408" s="105">
        <v>50</v>
      </c>
      <c r="R408" s="10" t="str">
        <f>IFERROR(_xlfn.XLOOKUP(F408, BS_ATIVIDADE[ATIVIDADE],BS_ATIVIDADE[UNIDADE] ), "*")</f>
        <v>Nº DE DORMENTES</v>
      </c>
      <c r="S408" s="128" t="str" cm="1">
        <f t="array" ref="S4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08" s="128" t="str" cm="1">
        <f t="array" ref="T4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08" s="11" t="str" cm="1">
        <f t="array" ref="U4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08" s="105" t="s">
        <v>773</v>
      </c>
      <c r="W408" s="151" t="s">
        <v>1024</v>
      </c>
      <c r="X408" s="104" t="s">
        <v>421</v>
      </c>
      <c r="Y408" s="129" t="s">
        <v>424</v>
      </c>
      <c r="Z408" s="104"/>
      <c r="AA408" s="105"/>
      <c r="AB408" s="103"/>
      <c r="AC408" s="152"/>
      <c r="AD408" s="107"/>
      <c r="AE408" s="105"/>
      <c r="AF408" s="105"/>
      <c r="AG408" s="105"/>
      <c r="AH408" s="15"/>
      <c r="AI408" s="126" t="str">
        <f>IF(BS_CONTROLE[[#This Row],[Atividade]]=0, "-", BS_CONTROLE[[#This Row],[Atividade]])</f>
        <v>PDM - SUBSTITUIÇÃO - DORMENTE</v>
      </c>
      <c r="AJ408" s="9" t="str">
        <f>IF(BS_CONTROLE[[#This Row],[Atividade]]=0, "-", BS_CONTROLE[[#This Row],[Atividade]])</f>
        <v>PDM - SUBSTITUIÇÃO - DORMENTE</v>
      </c>
      <c r="AK408" s="31" t="str">
        <f>BS_CONTROLE[[#This Row],[Local - Partida]]</f>
        <v>-</v>
      </c>
      <c r="AL408" s="31" t="str">
        <f>BS_CONTROLE[[#This Row],[Local - Encerramento]]</f>
        <v>-</v>
      </c>
      <c r="AM408" s="105" t="str">
        <f>IF(BS_CONTROLE[[#This Row],[Entre - Estações]]=0, "-", BS_CONTROLE[[#This Row],[Entre - Estações]])</f>
        <v>ZDY-ZFY</v>
      </c>
      <c r="AN408" s="105" t="str">
        <f>IF(BS_CONTROLE[[#This Row],[SB]]=0, "-", BS_CONTROLE[[#This Row],[SB]])</f>
        <v>189ZFY</v>
      </c>
      <c r="AO408" s="105">
        <f>IF(BS_CONTROLE[[#This Row],[SUB]]=0, "-", BS_CONTROLE[[#This Row],[SUB]])</f>
        <v>56</v>
      </c>
      <c r="AP408" s="105">
        <f>BS_CONTROLE[[#This Row],[KM - Inicio]]</f>
        <v>191</v>
      </c>
      <c r="AQ408" s="105">
        <f>BS_CONTROLE[[#This Row],[KM - Inicio]]</f>
        <v>191</v>
      </c>
      <c r="AR408" s="108">
        <v>0.39861111111111114</v>
      </c>
      <c r="AS408" s="108">
        <v>0.47569444444444442</v>
      </c>
      <c r="AT408" s="108">
        <v>0.55902777777777779</v>
      </c>
      <c r="AU408" s="136"/>
      <c r="AV408" s="136"/>
      <c r="AW408" s="14"/>
      <c r="AX408" s="14"/>
      <c r="AY408" s="162">
        <f t="shared" si="42"/>
        <v>8.333333333333337E-2</v>
      </c>
      <c r="AZ408" s="153"/>
      <c r="BA408" s="109">
        <v>35</v>
      </c>
      <c r="BB408" s="10" t="str">
        <f>IFERROR(_xlfn.XLOOKUP(AI408, BS_ATIVIDADE[ATIVIDADE],BS_ATIVIDADE[UNIDADE] ), "*")</f>
        <v>Nº DE DORMENTES</v>
      </c>
      <c r="BC408" s="13" t="str" cm="1">
        <f t="array" ref="BC4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08" s="13" t="str" cm="1">
        <f t="array" ref="BD4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08" s="11" t="str" cm="1">
        <f t="array" ref="BE4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08" s="150"/>
      <c r="BG408" s="16"/>
      <c r="BH408" s="17">
        <v>2</v>
      </c>
      <c r="BI408" s="17"/>
      <c r="BJ408" s="17" t="s">
        <v>1292</v>
      </c>
      <c r="BK408" s="18" t="s">
        <v>1293</v>
      </c>
      <c r="BL408" s="16"/>
      <c r="BM408" s="130" t="s">
        <v>441</v>
      </c>
      <c r="BN408" s="130" t="s">
        <v>470</v>
      </c>
      <c r="BO408" s="130" t="s">
        <v>562</v>
      </c>
      <c r="BP408" s="18" t="s">
        <v>1293</v>
      </c>
      <c r="BQ408" s="12" t="str">
        <f t="shared" si="44"/>
        <v>Produção</v>
      </c>
      <c r="BR408" s="19">
        <f t="shared" si="45"/>
        <v>1.0000000000000004</v>
      </c>
      <c r="BS408" s="19">
        <f t="shared" si="46"/>
        <v>0.7</v>
      </c>
      <c r="BT408" s="188" t="str">
        <f t="shared" si="47"/>
        <v>SuperExecução</v>
      </c>
    </row>
    <row r="409" spans="1:72" hidden="1">
      <c r="A409" s="47" t="str">
        <f t="shared" si="43"/>
        <v/>
      </c>
      <c r="B409" s="102"/>
      <c r="C409" s="135" t="str">
        <f>IF(BS_CONTROLE[[#This Row],[DATA]]="","",WEEKNUM(BS_CONTROLE[[#This Row],[DATA]]))</f>
        <v/>
      </c>
      <c r="D409" s="104"/>
      <c r="E409" s="157">
        <v>403</v>
      </c>
      <c r="F409" s="126"/>
      <c r="G409" s="142" t="str">
        <f>IF(D409="","*",VLOOKUP(F409,BS_ATIVIDADE[],3,FALSE))</f>
        <v>*</v>
      </c>
      <c r="H409" s="106"/>
      <c r="I409" s="106"/>
      <c r="J409" s="105"/>
      <c r="K409" s="105"/>
      <c r="L409" s="105"/>
      <c r="M409" s="127" t="str" cm="1">
        <f t="array" ref="M4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9" s="127" t="str" cm="1">
        <f t="array" ref="N4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9" s="106"/>
      <c r="P409" s="106"/>
      <c r="Q409" s="105"/>
      <c r="R409" s="10" t="str">
        <f>IFERROR(_xlfn.XLOOKUP(F409, BS_ATIVIDADE[ATIVIDADE],BS_ATIVIDADE[UNIDADE] ), "*")</f>
        <v>*</v>
      </c>
      <c r="S409" s="128" t="str" cm="1">
        <f t="array" ref="S4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9" s="128" t="str" cm="1">
        <f t="array" ref="T4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9" s="11" t="str" cm="1">
        <f t="array" ref="U4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09" s="105"/>
      <c r="W409" s="151"/>
      <c r="X409" s="104"/>
      <c r="Y409" s="129"/>
      <c r="Z409" s="104"/>
      <c r="AA409" s="105"/>
      <c r="AB409" s="103"/>
      <c r="AC409" s="152"/>
      <c r="AD409" s="107"/>
      <c r="AE409" s="105"/>
      <c r="AF409" s="105"/>
      <c r="AG409" s="105"/>
      <c r="AH409" s="15"/>
      <c r="AI409" s="126" t="str">
        <f>IF(BS_CONTROLE[[#This Row],[Atividade]]=0, "-", BS_CONTROLE[[#This Row],[Atividade]])</f>
        <v>-</v>
      </c>
      <c r="AJ409" s="9" t="str">
        <f>IF(BS_CONTROLE[[#This Row],[Atividade]]=0, "-", BS_CONTROLE[[#This Row],[Atividade]])</f>
        <v>-</v>
      </c>
      <c r="AK409" s="31">
        <f>BS_CONTROLE[[#This Row],[Local - Partida]]</f>
        <v>0</v>
      </c>
      <c r="AL409" s="31">
        <f>BS_CONTROLE[[#This Row],[Local - Encerramento]]</f>
        <v>0</v>
      </c>
      <c r="AM409" s="105" t="str">
        <f>IF(BS_CONTROLE[[#This Row],[Entre - Estações]]=0, "-", BS_CONTROLE[[#This Row],[Entre - Estações]])</f>
        <v>-</v>
      </c>
      <c r="AN409" s="105" t="str">
        <f>IF(BS_CONTROLE[[#This Row],[SB]]=0, "-", BS_CONTROLE[[#This Row],[SB]])</f>
        <v>-</v>
      </c>
      <c r="AO409" s="105" t="str">
        <f>IF(BS_CONTROLE[[#This Row],[SUB]]=0, "-", BS_CONTROLE[[#This Row],[SUB]])</f>
        <v>-</v>
      </c>
      <c r="AP409" s="105">
        <f>BS_CONTROLE[[#This Row],[KM - Inicio]]</f>
        <v>0</v>
      </c>
      <c r="AQ409" s="105">
        <f>BS_CONTROLE[[#This Row],[KM - Inicio]]</f>
        <v>0</v>
      </c>
      <c r="AR409" s="108"/>
      <c r="AS409" s="108"/>
      <c r="AT409" s="108"/>
      <c r="AU409" s="136"/>
      <c r="AV409" s="136"/>
      <c r="AW409" s="14"/>
      <c r="AX409" s="14"/>
      <c r="AY409" s="162" t="str">
        <f t="shared" si="42"/>
        <v>*</v>
      </c>
      <c r="AZ409" s="153"/>
      <c r="BA409" s="109"/>
      <c r="BB409" s="10" t="str">
        <f>IFERROR(_xlfn.XLOOKUP(AI409, BS_ATIVIDADE[ATIVIDADE],BS_ATIVIDADE[UNIDADE] ), "*")</f>
        <v>*</v>
      </c>
      <c r="BC409" s="13" t="str" cm="1">
        <f t="array" ref="BC4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09" s="13" t="str" cm="1">
        <f t="array" ref="BD4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09" s="11" t="str" cm="1">
        <f t="array" ref="BE4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09" s="150"/>
      <c r="BG409" s="16"/>
      <c r="BH409" s="17"/>
      <c r="BI409" s="17"/>
      <c r="BJ409" s="17"/>
      <c r="BK409" s="18"/>
      <c r="BL409" s="16"/>
      <c r="BM409" s="130"/>
      <c r="BN409" s="130"/>
      <c r="BO409" s="130"/>
      <c r="BP409" s="18"/>
      <c r="BQ409" s="12" t="str">
        <f t="shared" si="44"/>
        <v>Aderente</v>
      </c>
      <c r="BR409" s="19" t="str">
        <f t="shared" si="45"/>
        <v>*</v>
      </c>
      <c r="BS409" s="19" t="str">
        <f t="shared" si="46"/>
        <v>*</v>
      </c>
      <c r="BT409" s="188" t="str">
        <f t="shared" si="47"/>
        <v/>
      </c>
    </row>
    <row r="410" spans="1:72" hidden="1">
      <c r="A410" s="47" t="str">
        <f t="shared" si="43"/>
        <v/>
      </c>
      <c r="B410" s="102"/>
      <c r="C410" s="135" t="str">
        <f>IF(BS_CONTROLE[[#This Row],[DATA]]="","",WEEKNUM(BS_CONTROLE[[#This Row],[DATA]]))</f>
        <v/>
      </c>
      <c r="D410" s="104"/>
      <c r="E410" s="157">
        <v>404</v>
      </c>
      <c r="F410" s="126"/>
      <c r="G410" s="142" t="str">
        <f>IF(D410="","*",VLOOKUP(F410,BS_ATIVIDADE[],3,FALSE))</f>
        <v>*</v>
      </c>
      <c r="H410" s="106"/>
      <c r="I410" s="106"/>
      <c r="J410" s="105"/>
      <c r="K410" s="105"/>
      <c r="L410" s="105"/>
      <c r="M410" s="127" t="str" cm="1">
        <f t="array" ref="M4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0" s="127" t="str" cm="1">
        <f t="array" ref="N4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0" s="106"/>
      <c r="P410" s="106"/>
      <c r="Q410" s="105"/>
      <c r="R410" s="10" t="str">
        <f>IFERROR(_xlfn.XLOOKUP(F410, BS_ATIVIDADE[ATIVIDADE],BS_ATIVIDADE[UNIDADE] ), "*")</f>
        <v>*</v>
      </c>
      <c r="S410" s="128" t="str" cm="1">
        <f t="array" ref="S4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0" s="128" t="str" cm="1">
        <f t="array" ref="T4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0" s="11" t="str" cm="1">
        <f t="array" ref="U4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10" s="105"/>
      <c r="W410" s="151"/>
      <c r="X410" s="104"/>
      <c r="Y410" s="129"/>
      <c r="Z410" s="104"/>
      <c r="AA410" s="105"/>
      <c r="AB410" s="103"/>
      <c r="AC410" s="152"/>
      <c r="AD410" s="107"/>
      <c r="AE410" s="105"/>
      <c r="AF410" s="105"/>
      <c r="AG410" s="105"/>
      <c r="AH410" s="15"/>
      <c r="AI410" s="126" t="str">
        <f>IF(BS_CONTROLE[[#This Row],[Atividade]]=0, "-", BS_CONTROLE[[#This Row],[Atividade]])</f>
        <v>-</v>
      </c>
      <c r="AJ410" s="9" t="str">
        <f>IF(BS_CONTROLE[[#This Row],[Atividade]]=0, "-", BS_CONTROLE[[#This Row],[Atividade]])</f>
        <v>-</v>
      </c>
      <c r="AK410" s="31">
        <f>BS_CONTROLE[[#This Row],[Local - Partida]]</f>
        <v>0</v>
      </c>
      <c r="AL410" s="31">
        <f>BS_CONTROLE[[#This Row],[Local - Encerramento]]</f>
        <v>0</v>
      </c>
      <c r="AM410" s="105" t="str">
        <f>IF(BS_CONTROLE[[#This Row],[Entre - Estações]]=0, "-", BS_CONTROLE[[#This Row],[Entre - Estações]])</f>
        <v>-</v>
      </c>
      <c r="AN410" s="105" t="str">
        <f>IF(BS_CONTROLE[[#This Row],[SB]]=0, "-", BS_CONTROLE[[#This Row],[SB]])</f>
        <v>-</v>
      </c>
      <c r="AO410" s="105" t="str">
        <f>IF(BS_CONTROLE[[#This Row],[SUB]]=0, "-", BS_CONTROLE[[#This Row],[SUB]])</f>
        <v>-</v>
      </c>
      <c r="AP410" s="105">
        <f>BS_CONTROLE[[#This Row],[KM - Inicio]]</f>
        <v>0</v>
      </c>
      <c r="AQ410" s="105">
        <f>BS_CONTROLE[[#This Row],[KM - Inicio]]</f>
        <v>0</v>
      </c>
      <c r="AR410" s="108"/>
      <c r="AS410" s="108"/>
      <c r="AT410" s="108"/>
      <c r="AU410" s="136"/>
      <c r="AV410" s="136"/>
      <c r="AW410" s="14"/>
      <c r="AX410" s="14"/>
      <c r="AY410" s="162" t="str">
        <f t="shared" si="42"/>
        <v>*</v>
      </c>
      <c r="AZ410" s="153"/>
      <c r="BA410" s="109"/>
      <c r="BB410" s="10" t="str">
        <f>IFERROR(_xlfn.XLOOKUP(AI410, BS_ATIVIDADE[ATIVIDADE],BS_ATIVIDADE[UNIDADE] ), "*")</f>
        <v>*</v>
      </c>
      <c r="BC410" s="13" t="str" cm="1">
        <f t="array" ref="BC4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10" s="13" t="str" cm="1">
        <f t="array" ref="BD4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10" s="11" t="str" cm="1">
        <f t="array" ref="BE4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10" s="150"/>
      <c r="BG410" s="16"/>
      <c r="BH410" s="17"/>
      <c r="BI410" s="17"/>
      <c r="BJ410" s="17"/>
      <c r="BK410" s="18"/>
      <c r="BL410" s="16"/>
      <c r="BM410" s="130"/>
      <c r="BN410" s="130"/>
      <c r="BO410" s="130"/>
      <c r="BP410" s="18"/>
      <c r="BQ410" s="12" t="str">
        <f t="shared" si="44"/>
        <v>Aderente</v>
      </c>
      <c r="BR410" s="19" t="str">
        <f t="shared" si="45"/>
        <v>*</v>
      </c>
      <c r="BS410" s="19" t="str">
        <f t="shared" si="46"/>
        <v>*</v>
      </c>
      <c r="BT410" s="188" t="str">
        <f t="shared" si="47"/>
        <v/>
      </c>
    </row>
    <row r="411" spans="1:72">
      <c r="A411" s="47" t="str">
        <f t="shared" si="43"/>
        <v>SUPER ZWW46070</v>
      </c>
      <c r="B411" s="102">
        <v>46070</v>
      </c>
      <c r="C411" s="135">
        <f>IF(BS_CONTROLE[[#This Row],[DATA]]="","",WEEKNUM(BS_CONTROLE[[#This Row],[DATA]]))</f>
        <v>8</v>
      </c>
      <c r="D411" s="104" t="s">
        <v>1074</v>
      </c>
      <c r="E411" s="157">
        <v>405</v>
      </c>
      <c r="F411" s="126" t="s">
        <v>820</v>
      </c>
      <c r="G411" s="142" t="str">
        <f>IF(D411="","*",VLOOKUP(F411,BS_ATIVIDADE[],3,FALSE))</f>
        <v>OUTROS</v>
      </c>
      <c r="H411" s="106" t="s">
        <v>679</v>
      </c>
      <c r="I411" s="106" t="s">
        <v>679</v>
      </c>
      <c r="J411" s="105">
        <v>55</v>
      </c>
      <c r="K411" s="105">
        <v>97.843000000000004</v>
      </c>
      <c r="L411" s="105">
        <v>108.22</v>
      </c>
      <c r="M411" s="127" t="str" cm="1">
        <f t="array" ref="M4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411" s="127" t="str" cm="1">
        <f t="array" ref="N4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411" s="106">
        <v>0.40277777777777779</v>
      </c>
      <c r="P411" s="106">
        <v>0.125</v>
      </c>
      <c r="Q411" s="105">
        <v>1</v>
      </c>
      <c r="R411" s="10" t="str">
        <f>IFERROR(_xlfn.XLOOKUP(F411, BS_ATIVIDADE[ATIVIDADE],BS_ATIVIDADE[UNIDADE] ), "*")</f>
        <v>BINÁRIO</v>
      </c>
      <c r="S411" s="128" t="str" cm="1">
        <f t="array" ref="S4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1" s="128" t="str" cm="1">
        <f t="array" ref="T4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1" s="11" t="str" cm="1">
        <f t="array" ref="U4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1" s="105" t="s">
        <v>908</v>
      </c>
      <c r="W411" s="151" t="s">
        <v>1294</v>
      </c>
      <c r="X411" s="104" t="s">
        <v>416</v>
      </c>
      <c r="Y411" s="129" t="s">
        <v>415</v>
      </c>
      <c r="Z411" s="104"/>
      <c r="AA411" s="105"/>
      <c r="AB411" s="103"/>
      <c r="AC411" s="152"/>
      <c r="AD411" s="107"/>
      <c r="AE411" s="105"/>
      <c r="AF411" s="105"/>
      <c r="AG411" s="105"/>
      <c r="AH411" s="15"/>
      <c r="AI411" s="126" t="str">
        <f>IF(BS_CONTROLE[[#This Row],[Atividade]]=0, "-", BS_CONTROLE[[#This Row],[Atividade]])</f>
        <v>BLOCO</v>
      </c>
      <c r="AJ411" s="9" t="str">
        <f>IF(BS_CONTROLE[[#This Row],[Atividade]]=0, "-", BS_CONTROLE[[#This Row],[Atividade]])</f>
        <v>BLOCO</v>
      </c>
      <c r="AK411" s="31" t="str">
        <f>BS_CONTROLE[[#This Row],[Local - Partida]]</f>
        <v>-</v>
      </c>
      <c r="AL411" s="31" t="str">
        <f>BS_CONTROLE[[#This Row],[Local - Encerramento]]</f>
        <v>-</v>
      </c>
      <c r="AM411" s="105" t="str">
        <f>IF(BS_CONTROLE[[#This Row],[Entre - Estações]]=0, "-", BS_CONTROLE[[#This Row],[Entre - Estações]])</f>
        <v>ZKW-ZLU</v>
      </c>
      <c r="AN411" s="105" t="str">
        <f>IF(BS_CONTROLE[[#This Row],[SB]]=0, "-", BS_CONTROLE[[#This Row],[SB]])</f>
        <v>102ZKW2</v>
      </c>
      <c r="AO411" s="105">
        <f>IF(BS_CONTROLE[[#This Row],[SUB]]=0, "-", BS_CONTROLE[[#This Row],[SUB]])</f>
        <v>55</v>
      </c>
      <c r="AP411" s="105">
        <f>BS_CONTROLE[[#This Row],[KM - Inicio]]</f>
        <v>97.843000000000004</v>
      </c>
      <c r="AQ411" s="105">
        <f>BS_CONTROLE[[#This Row],[KM - Inicio]]</f>
        <v>97.843000000000004</v>
      </c>
      <c r="AR411" s="108">
        <v>0</v>
      </c>
      <c r="AS411" s="108">
        <v>0</v>
      </c>
      <c r="AT411" s="108">
        <v>0</v>
      </c>
      <c r="AU411" s="136"/>
      <c r="AV411" s="136"/>
      <c r="AW411" s="14"/>
      <c r="AX411" s="14"/>
      <c r="AY411" s="162">
        <f t="shared" si="42"/>
        <v>0</v>
      </c>
      <c r="AZ411" s="153"/>
      <c r="BA411" s="109">
        <v>0</v>
      </c>
      <c r="BB411" s="10" t="str">
        <f>IFERROR(_xlfn.XLOOKUP(AI411, BS_ATIVIDADE[ATIVIDADE],BS_ATIVIDADE[UNIDADE] ), "*")</f>
        <v>BINÁRIO</v>
      </c>
      <c r="BC411" s="13" t="str" cm="1">
        <f t="array" ref="BC4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1" s="13" t="str" cm="1">
        <f t="array" ref="BD4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1" s="11" t="str" cm="1">
        <f t="array" ref="BE4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1" s="150"/>
      <c r="BG411" s="16"/>
      <c r="BH411" s="17">
        <v>0</v>
      </c>
      <c r="BI411" s="17"/>
      <c r="BJ411" s="17" t="s">
        <v>1295</v>
      </c>
      <c r="BK411" s="18" t="s">
        <v>1295</v>
      </c>
      <c r="BL411" s="16"/>
      <c r="BM411" s="130" t="s">
        <v>441</v>
      </c>
      <c r="BN411" s="130" t="s">
        <v>470</v>
      </c>
      <c r="BO411" s="130" t="s">
        <v>572</v>
      </c>
      <c r="BP411" s="18" t="s">
        <v>1295</v>
      </c>
      <c r="BQ411" s="12" t="str">
        <f t="shared" si="44"/>
        <v>Produção e Intervalo</v>
      </c>
      <c r="BR411" s="19">
        <f t="shared" si="45"/>
        <v>0</v>
      </c>
      <c r="BS411" s="19">
        <f t="shared" si="46"/>
        <v>0</v>
      </c>
      <c r="BT411" s="188" t="str">
        <f t="shared" si="47"/>
        <v>SuperExecução</v>
      </c>
    </row>
    <row r="412" spans="1:72">
      <c r="A412" s="47" t="str">
        <f t="shared" si="43"/>
        <v>V8946070</v>
      </c>
      <c r="B412" s="102">
        <v>46070</v>
      </c>
      <c r="C412" s="135">
        <f>IF(BS_CONTROLE[[#This Row],[DATA]]="","",WEEKNUM(BS_CONTROLE[[#This Row],[DATA]]))</f>
        <v>8</v>
      </c>
      <c r="D412" s="104" t="s">
        <v>746</v>
      </c>
      <c r="E412" s="157"/>
      <c r="F412" s="126" t="s">
        <v>687</v>
      </c>
      <c r="G412" s="142" t="str">
        <f>IF(D412="","*",VLOOKUP(F412,BS_ATIVIDADE[],3,FALSE))</f>
        <v>MECANIZAÇÃO - SOCADORA</v>
      </c>
      <c r="H412" s="106" t="s">
        <v>201</v>
      </c>
      <c r="I412" s="106" t="s">
        <v>201</v>
      </c>
      <c r="J412" s="105">
        <v>55</v>
      </c>
      <c r="K412" s="105">
        <v>97.9</v>
      </c>
      <c r="L412" s="105">
        <v>100</v>
      </c>
      <c r="M412" s="127" t="str" cm="1">
        <f t="array" ref="M4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412" s="127" t="str" cm="1">
        <f t="array" ref="N4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412" s="106">
        <v>0.39583333333333331</v>
      </c>
      <c r="P412" s="106">
        <v>6.9444444444444447E-4</v>
      </c>
      <c r="Q412" s="105">
        <v>480</v>
      </c>
      <c r="R412" s="10" t="str">
        <f>IFERROR(_xlfn.XLOOKUP(F412, BS_ATIVIDADE[ATIVIDADE],BS_ATIVIDADE[UNIDADE] ), "*")</f>
        <v>M</v>
      </c>
      <c r="S412" s="128" t="str" cm="1">
        <f t="array" ref="S4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2" s="128" t="str" cm="1">
        <f t="array" ref="T4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2" s="11" t="str" cm="1">
        <f t="array" ref="U4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2" s="151" t="s">
        <v>709</v>
      </c>
      <c r="W412" s="151" t="s">
        <v>688</v>
      </c>
      <c r="X412" s="104" t="s">
        <v>416</v>
      </c>
      <c r="Y412" s="129" t="s">
        <v>415</v>
      </c>
      <c r="Z412" s="104"/>
      <c r="AA412" s="105">
        <v>1</v>
      </c>
      <c r="AB412" s="103" t="s">
        <v>412</v>
      </c>
      <c r="AC412" s="152"/>
      <c r="AD412" s="107">
        <v>0.35416666666666669</v>
      </c>
      <c r="AE412" s="105">
        <v>6239</v>
      </c>
      <c r="AF412" s="105" t="s">
        <v>679</v>
      </c>
      <c r="AG412" s="105"/>
      <c r="AH412" s="15"/>
      <c r="AI412" s="126" t="s">
        <v>678</v>
      </c>
      <c r="AJ412" s="9" t="str">
        <f>IF(BS_CONTROLE[[#This Row],[Atividade]]=0, "-", BS_CONTROLE[[#This Row],[Atividade]])</f>
        <v>MECANIZAÇÃO - SOCADORA</v>
      </c>
      <c r="AK412" s="31" t="s">
        <v>212</v>
      </c>
      <c r="AL412" s="31" t="str">
        <f>BS_CONTROLE[[#This Row],[Local - Encerramento]]</f>
        <v>102ZKW2</v>
      </c>
      <c r="AM412" s="105" t="s">
        <v>1259</v>
      </c>
      <c r="AN412" s="105" t="s">
        <v>1260</v>
      </c>
      <c r="AO412" s="105">
        <f>IF(BS_CONTROLE[[#This Row],[SUB]]=0, "-", BS_CONTROLE[[#This Row],[SUB]])</f>
        <v>55</v>
      </c>
      <c r="AP412" s="105">
        <v>134</v>
      </c>
      <c r="AQ412" s="105">
        <v>102</v>
      </c>
      <c r="AR412" s="108">
        <v>0.41319444444444442</v>
      </c>
      <c r="AS412" s="108">
        <v>0</v>
      </c>
      <c r="AT412" s="108">
        <v>6.9444444444444447E-4</v>
      </c>
      <c r="AU412" s="136"/>
      <c r="AV412" s="136"/>
      <c r="AW412" s="14"/>
      <c r="AX412" s="14"/>
      <c r="AY412" s="162">
        <f t="shared" si="42"/>
        <v>6.9444444444444447E-4</v>
      </c>
      <c r="AZ412" s="153"/>
      <c r="BA412" s="109">
        <v>1</v>
      </c>
      <c r="BB412" s="10" t="str">
        <f>IFERROR(_xlfn.XLOOKUP(AI412, BS_ATIVIDADE[ATIVIDADE],BS_ATIVIDADE[UNIDADE] ), "*")</f>
        <v>BINÁRIO</v>
      </c>
      <c r="BC412" s="13" t="str" cm="1">
        <f t="array" ref="BC4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2" s="13" t="str" cm="1">
        <f t="array" ref="BD4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2" s="11" t="str" cm="1">
        <f t="array" ref="BE4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2" s="150"/>
      <c r="BG412" s="16"/>
      <c r="BH412" s="17">
        <v>2</v>
      </c>
      <c r="BI412" s="17"/>
      <c r="BJ412" s="17" t="s">
        <v>1296</v>
      </c>
      <c r="BK412" s="18" t="s">
        <v>1297</v>
      </c>
      <c r="BL412" s="16"/>
      <c r="BM412" s="130" t="s">
        <v>437</v>
      </c>
      <c r="BN412" s="130" t="s">
        <v>457</v>
      </c>
      <c r="BO412" s="130" t="s">
        <v>573</v>
      </c>
      <c r="BP412" s="18" t="s">
        <v>1297</v>
      </c>
      <c r="BQ412" s="12" t="str">
        <f t="shared" si="44"/>
        <v>Produção</v>
      </c>
      <c r="BR412" s="19">
        <f t="shared" si="45"/>
        <v>1</v>
      </c>
      <c r="BS412" s="19">
        <f t="shared" si="46"/>
        <v>2.0833333333333333E-3</v>
      </c>
      <c r="BT412" s="188" t="str">
        <f t="shared" si="47"/>
        <v>MecanizaçãoOperação</v>
      </c>
    </row>
    <row r="413" spans="1:72">
      <c r="A413" s="47" t="str">
        <f t="shared" si="43"/>
        <v>E1746070</v>
      </c>
      <c r="B413" s="102">
        <v>46070</v>
      </c>
      <c r="C413" s="135">
        <f>IF(BS_CONTROLE[[#This Row],[DATA]]="","",WEEKNUM(BS_CONTROLE[[#This Row],[DATA]]))</f>
        <v>8</v>
      </c>
      <c r="D413" s="104" t="s">
        <v>692</v>
      </c>
      <c r="E413" s="157">
        <v>4</v>
      </c>
      <c r="F413" s="126" t="s">
        <v>693</v>
      </c>
      <c r="G413" s="142" t="str">
        <f>IF(D413="","*",VLOOKUP(F413,BS_ATIVIDADE[],3,FALSE))</f>
        <v>CAMINHÂO - SOLDA</v>
      </c>
      <c r="H413" s="106" t="s">
        <v>201</v>
      </c>
      <c r="I413" s="106" t="s">
        <v>201</v>
      </c>
      <c r="J413" s="105">
        <v>55</v>
      </c>
      <c r="K413" s="105">
        <v>103.9</v>
      </c>
      <c r="L413" s="105" t="s">
        <v>679</v>
      </c>
      <c r="M413" s="127" t="str" cm="1">
        <f t="array" ref="M4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413" s="127" cm="1">
        <f t="array" ref="N4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413" s="106">
        <v>0.39583333333333331</v>
      </c>
      <c r="P413" s="106">
        <v>6.9444444444444447E-4</v>
      </c>
      <c r="Q413" s="105">
        <v>2</v>
      </c>
      <c r="R413" s="10" t="str">
        <f>IFERROR(_xlfn.XLOOKUP(F413, BS_ATIVIDADE[ATIVIDADE],BS_ATIVIDADE[UNIDADE] ), "*")</f>
        <v>Nº DE SOLDA</v>
      </c>
      <c r="S413" s="128" t="str" cm="1">
        <f t="array" ref="S4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3" s="128" t="str" cm="1">
        <f t="array" ref="T4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3" s="11" t="str" cm="1">
        <f t="array" ref="U4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3" s="105" t="s">
        <v>742</v>
      </c>
      <c r="W413" s="151" t="s">
        <v>743</v>
      </c>
      <c r="X413" s="104" t="s">
        <v>416</v>
      </c>
      <c r="Y413" s="129" t="s">
        <v>415</v>
      </c>
      <c r="Z413" s="104"/>
      <c r="AA413" s="105">
        <v>1</v>
      </c>
      <c r="AB413" s="103" t="s">
        <v>412</v>
      </c>
      <c r="AC413" s="152"/>
      <c r="AD413" s="107">
        <v>0.35416666666666669</v>
      </c>
      <c r="AE413" s="105">
        <v>6251</v>
      </c>
      <c r="AF413" s="105" t="s">
        <v>679</v>
      </c>
      <c r="AG413" s="105" t="s">
        <v>679</v>
      </c>
      <c r="AH413" s="15"/>
      <c r="AI413" s="126" t="str">
        <f>IF(BS_CONTROLE[[#This Row],[Atividade]]=0, "-", BS_CONTROLE[[#This Row],[Atividade]])</f>
        <v>CAMINHÃO DE SOLDA</v>
      </c>
      <c r="AJ413" s="9" t="str">
        <f>IF(BS_CONTROLE[[#This Row],[Atividade]]=0, "-", BS_CONTROLE[[#This Row],[Atividade]])</f>
        <v>CAMINHÃO DE SOLDA</v>
      </c>
      <c r="AK413" s="31" t="str">
        <f>BS_CONTROLE[[#This Row],[Local - Partida]]</f>
        <v>102ZKW2</v>
      </c>
      <c r="AL413" s="31" t="str">
        <f>BS_CONTROLE[[#This Row],[Local - Encerramento]]</f>
        <v>102ZKW2</v>
      </c>
      <c r="AM413" s="105" t="str">
        <f>IF(BS_CONTROLE[[#This Row],[Entre - Estações]]=0, "-", BS_CONTROLE[[#This Row],[Entre - Estações]])</f>
        <v>ZKW-ZLU</v>
      </c>
      <c r="AN413" s="105">
        <f>IF(BS_CONTROLE[[#This Row],[SB]]=0, "-", BS_CONTROLE[[#This Row],[SB]])</f>
        <v>1051032</v>
      </c>
      <c r="AO413" s="105">
        <f>IF(BS_CONTROLE[[#This Row],[SUB]]=0, "-", BS_CONTROLE[[#This Row],[SUB]])</f>
        <v>55</v>
      </c>
      <c r="AP413" s="105">
        <f>BS_CONTROLE[[#This Row],[KM - Inicio]]</f>
        <v>103.9</v>
      </c>
      <c r="AQ413" s="105">
        <f>BS_CONTROLE[[#This Row],[KM - Inicio]]</f>
        <v>103.9</v>
      </c>
      <c r="AR413" s="108">
        <v>0.33680555555555558</v>
      </c>
      <c r="AS413" s="108">
        <v>0</v>
      </c>
      <c r="AT413" s="108">
        <v>0</v>
      </c>
      <c r="AU413" s="136"/>
      <c r="AV413" s="136"/>
      <c r="AW413" s="14"/>
      <c r="AX413" s="14"/>
      <c r="AY413" s="162">
        <f t="shared" si="42"/>
        <v>0</v>
      </c>
      <c r="AZ413" s="153"/>
      <c r="BA413" s="109">
        <v>0</v>
      </c>
      <c r="BB413" s="10" t="str">
        <f>IFERROR(_xlfn.XLOOKUP(AI413, BS_ATIVIDADE[ATIVIDADE],BS_ATIVIDADE[UNIDADE] ), "*")</f>
        <v>Nº DE SOLDA</v>
      </c>
      <c r="BC413" s="13" t="str" cm="1">
        <f t="array" ref="BC4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3" s="13" t="str" cm="1">
        <f t="array" ref="BD4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3" s="11" t="str" cm="1">
        <f t="array" ref="BE4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3" s="150"/>
      <c r="BG413" s="16"/>
      <c r="BH413" s="17">
        <v>0</v>
      </c>
      <c r="BI413" s="17"/>
      <c r="BJ413" s="17" t="s">
        <v>1298</v>
      </c>
      <c r="BK413" s="18" t="s">
        <v>1298</v>
      </c>
      <c r="BL413" s="16"/>
      <c r="BM413" s="130" t="s">
        <v>441</v>
      </c>
      <c r="BN413" s="130" t="s">
        <v>470</v>
      </c>
      <c r="BO413" s="130" t="s">
        <v>580</v>
      </c>
      <c r="BP413" s="18" t="s">
        <v>1298</v>
      </c>
      <c r="BQ413" s="12" t="str">
        <f t="shared" si="44"/>
        <v>Produção e Intervalo</v>
      </c>
      <c r="BR413" s="19">
        <f t="shared" si="45"/>
        <v>0</v>
      </c>
      <c r="BS413" s="19">
        <f t="shared" si="46"/>
        <v>0</v>
      </c>
      <c r="BT413" s="188" t="str">
        <f t="shared" si="47"/>
        <v>SuperExecução</v>
      </c>
    </row>
    <row r="414" spans="1:72" hidden="1">
      <c r="A414" s="47" t="str">
        <f t="shared" si="43"/>
        <v/>
      </c>
      <c r="B414" s="102"/>
      <c r="C414" s="135" t="str">
        <f>IF(BS_CONTROLE[[#This Row],[DATA]]="","",WEEKNUM(BS_CONTROLE[[#This Row],[DATA]]))</f>
        <v/>
      </c>
      <c r="D414" s="104"/>
      <c r="E414" s="157">
        <v>408</v>
      </c>
      <c r="F414" s="126"/>
      <c r="G414" s="142" t="str">
        <f>IF(D414="","*",VLOOKUP(F414,BS_ATIVIDADE[],3,FALSE))</f>
        <v>*</v>
      </c>
      <c r="H414" s="106"/>
      <c r="I414" s="106"/>
      <c r="J414" s="105"/>
      <c r="K414" s="105"/>
      <c r="L414" s="105"/>
      <c r="M414" s="127" t="str" cm="1">
        <f t="array" ref="M4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4" s="127" t="str" cm="1">
        <f t="array" ref="N4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4" s="106"/>
      <c r="P414" s="106"/>
      <c r="Q414" s="105"/>
      <c r="R414" s="10" t="str">
        <f>IFERROR(_xlfn.XLOOKUP(F414, BS_ATIVIDADE[ATIVIDADE],BS_ATIVIDADE[UNIDADE] ), "*")</f>
        <v>*</v>
      </c>
      <c r="S414" s="128" t="str" cm="1">
        <f t="array" ref="S4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4" s="128" t="str" cm="1">
        <f t="array" ref="T4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4" s="11" t="str" cm="1">
        <f t="array" ref="U4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14" s="105"/>
      <c r="W414" s="151"/>
      <c r="X414" s="104"/>
      <c r="Y414" s="129"/>
      <c r="Z414" s="104"/>
      <c r="AA414" s="105"/>
      <c r="AB414" s="103"/>
      <c r="AC414" s="152"/>
      <c r="AD414" s="107"/>
      <c r="AE414" s="105"/>
      <c r="AF414" s="105"/>
      <c r="AG414" s="105"/>
      <c r="AH414" s="15"/>
      <c r="AI414" s="126" t="str">
        <f>IF(BS_CONTROLE[[#This Row],[Atividade]]=0, "-", BS_CONTROLE[[#This Row],[Atividade]])</f>
        <v>-</v>
      </c>
      <c r="AJ414" s="9" t="str">
        <f>IF(BS_CONTROLE[[#This Row],[Atividade]]=0, "-", BS_CONTROLE[[#This Row],[Atividade]])</f>
        <v>-</v>
      </c>
      <c r="AK414" s="31">
        <f>BS_CONTROLE[[#This Row],[Local - Partida]]</f>
        <v>0</v>
      </c>
      <c r="AL414" s="31">
        <f>BS_CONTROLE[[#This Row],[Local - Encerramento]]</f>
        <v>0</v>
      </c>
      <c r="AM414" s="105" t="str">
        <f>IF(BS_CONTROLE[[#This Row],[Entre - Estações]]=0, "-", BS_CONTROLE[[#This Row],[Entre - Estações]])</f>
        <v>-</v>
      </c>
      <c r="AN414" s="105" t="str">
        <f>IF(BS_CONTROLE[[#This Row],[SB]]=0, "-", BS_CONTROLE[[#This Row],[SB]])</f>
        <v>-</v>
      </c>
      <c r="AO414" s="105" t="str">
        <f>IF(BS_CONTROLE[[#This Row],[SUB]]=0, "-", BS_CONTROLE[[#This Row],[SUB]])</f>
        <v>-</v>
      </c>
      <c r="AP414" s="105">
        <f>BS_CONTROLE[[#This Row],[KM - Inicio]]</f>
        <v>0</v>
      </c>
      <c r="AQ414" s="105">
        <f>BS_CONTROLE[[#This Row],[KM - Inicio]]</f>
        <v>0</v>
      </c>
      <c r="AR414" s="108"/>
      <c r="AS414" s="108"/>
      <c r="AT414" s="108"/>
      <c r="AU414" s="136"/>
      <c r="AV414" s="136"/>
      <c r="AW414" s="14"/>
      <c r="AX414" s="14"/>
      <c r="AY414" s="162" t="str">
        <f t="shared" si="42"/>
        <v>*</v>
      </c>
      <c r="AZ414" s="153"/>
      <c r="BA414" s="109"/>
      <c r="BB414" s="10" t="str">
        <f>IFERROR(_xlfn.XLOOKUP(AI414, BS_ATIVIDADE[ATIVIDADE],BS_ATIVIDADE[UNIDADE] ), "*")</f>
        <v>*</v>
      </c>
      <c r="BC414" s="13" t="str" cm="1">
        <f t="array" ref="BC4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14" s="13" t="str" cm="1">
        <f t="array" ref="BD4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14" s="11" t="str" cm="1">
        <f t="array" ref="BE4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14" s="150"/>
      <c r="BG414" s="16"/>
      <c r="BH414" s="17"/>
      <c r="BI414" s="17"/>
      <c r="BJ414" s="17"/>
      <c r="BK414" s="18"/>
      <c r="BL414" s="16"/>
      <c r="BM414" s="130"/>
      <c r="BN414" s="130"/>
      <c r="BO414" s="130"/>
      <c r="BP414" s="18"/>
      <c r="BQ414" s="12" t="str">
        <f t="shared" si="44"/>
        <v>Aderente</v>
      </c>
      <c r="BR414" s="19" t="str">
        <f t="shared" si="45"/>
        <v>*</v>
      </c>
      <c r="BS414" s="19" t="str">
        <f t="shared" si="46"/>
        <v>*</v>
      </c>
      <c r="BT414" s="188" t="str">
        <f t="shared" si="47"/>
        <v/>
      </c>
    </row>
    <row r="415" spans="1:72" hidden="1">
      <c r="A415" s="47" t="str">
        <f t="shared" si="43"/>
        <v/>
      </c>
      <c r="B415" s="102"/>
      <c r="C415" s="135" t="str">
        <f>IF(BS_CONTROLE[[#This Row],[DATA]]="","",WEEKNUM(BS_CONTROLE[[#This Row],[DATA]]))</f>
        <v/>
      </c>
      <c r="D415" s="104"/>
      <c r="E415" s="157">
        <v>409</v>
      </c>
      <c r="F415" s="126"/>
      <c r="G415" s="142" t="str">
        <f>IF(D415="","*",VLOOKUP(F415,BS_ATIVIDADE[],3,FALSE))</f>
        <v>*</v>
      </c>
      <c r="H415" s="106"/>
      <c r="I415" s="106"/>
      <c r="J415" s="105"/>
      <c r="K415" s="105"/>
      <c r="L415" s="105"/>
      <c r="M415" s="127" t="str" cm="1">
        <f t="array" ref="M4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5" s="127" t="str" cm="1">
        <f t="array" ref="N4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5" s="106"/>
      <c r="P415" s="106"/>
      <c r="Q415" s="105"/>
      <c r="R415" s="10" t="str">
        <f>IFERROR(_xlfn.XLOOKUP(F415, BS_ATIVIDADE[ATIVIDADE],BS_ATIVIDADE[UNIDADE] ), "*")</f>
        <v>*</v>
      </c>
      <c r="S415" s="128" t="str" cm="1">
        <f t="array" ref="S4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5" s="128" t="str" cm="1">
        <f t="array" ref="T4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5" s="11" t="str" cm="1">
        <f t="array" ref="U4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15" s="105"/>
      <c r="W415" s="151"/>
      <c r="X415" s="104"/>
      <c r="Y415" s="129"/>
      <c r="Z415" s="104"/>
      <c r="AA415" s="105"/>
      <c r="AB415" s="103"/>
      <c r="AC415" s="152"/>
      <c r="AD415" s="107"/>
      <c r="AE415" s="105"/>
      <c r="AF415" s="105"/>
      <c r="AG415" s="105"/>
      <c r="AH415" s="15"/>
      <c r="AI415" s="126" t="str">
        <f>IF(BS_CONTROLE[[#This Row],[Atividade]]=0, "-", BS_CONTROLE[[#This Row],[Atividade]])</f>
        <v>-</v>
      </c>
      <c r="AJ415" s="9" t="str">
        <f>IF(BS_CONTROLE[[#This Row],[Atividade]]=0, "-", BS_CONTROLE[[#This Row],[Atividade]])</f>
        <v>-</v>
      </c>
      <c r="AK415" s="31">
        <f>BS_CONTROLE[[#This Row],[Local - Partida]]</f>
        <v>0</v>
      </c>
      <c r="AL415" s="31">
        <f>BS_CONTROLE[[#This Row],[Local - Encerramento]]</f>
        <v>0</v>
      </c>
      <c r="AM415" s="105" t="str">
        <f>IF(BS_CONTROLE[[#This Row],[Entre - Estações]]=0, "-", BS_CONTROLE[[#This Row],[Entre - Estações]])</f>
        <v>-</v>
      </c>
      <c r="AN415" s="105" t="str">
        <f>IF(BS_CONTROLE[[#This Row],[SB]]=0, "-", BS_CONTROLE[[#This Row],[SB]])</f>
        <v>-</v>
      </c>
      <c r="AO415" s="105" t="str">
        <f>IF(BS_CONTROLE[[#This Row],[SUB]]=0, "-", BS_CONTROLE[[#This Row],[SUB]])</f>
        <v>-</v>
      </c>
      <c r="AP415" s="105">
        <f>BS_CONTROLE[[#This Row],[KM - Inicio]]</f>
        <v>0</v>
      </c>
      <c r="AQ415" s="105">
        <f>BS_CONTROLE[[#This Row],[KM - Inicio]]</f>
        <v>0</v>
      </c>
      <c r="AR415" s="108"/>
      <c r="AS415" s="108"/>
      <c r="AT415" s="108"/>
      <c r="AU415" s="136"/>
      <c r="AV415" s="136"/>
      <c r="AW415" s="14"/>
      <c r="AX415" s="14"/>
      <c r="AY415" s="162" t="str">
        <f t="shared" si="42"/>
        <v>*</v>
      </c>
      <c r="AZ415" s="153"/>
      <c r="BA415" s="109"/>
      <c r="BB415" s="10" t="str">
        <f>IFERROR(_xlfn.XLOOKUP(AI415, BS_ATIVIDADE[ATIVIDADE],BS_ATIVIDADE[UNIDADE] ), "*")</f>
        <v>*</v>
      </c>
      <c r="BC415" s="13" t="str" cm="1">
        <f t="array" ref="BC4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15" s="13" t="str" cm="1">
        <f t="array" ref="BD4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15" s="11" t="str" cm="1">
        <f t="array" ref="BE4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15" s="150"/>
      <c r="BG415" s="16"/>
      <c r="BH415" s="17"/>
      <c r="BI415" s="17"/>
      <c r="BJ415" s="17"/>
      <c r="BK415" s="18"/>
      <c r="BL415" s="16"/>
      <c r="BM415" s="130"/>
      <c r="BN415" s="130"/>
      <c r="BO415" s="130"/>
      <c r="BP415" s="18"/>
      <c r="BQ415" s="12" t="str">
        <f t="shared" si="44"/>
        <v>Aderente</v>
      </c>
      <c r="BR415" s="19" t="str">
        <f t="shared" si="45"/>
        <v>*</v>
      </c>
      <c r="BS415" s="19" t="str">
        <f t="shared" si="46"/>
        <v>*</v>
      </c>
      <c r="BT415" s="188" t="str">
        <f t="shared" si="47"/>
        <v/>
      </c>
    </row>
    <row r="416" spans="1:72" hidden="1">
      <c r="A416" s="47" t="str">
        <f t="shared" si="43"/>
        <v/>
      </c>
      <c r="B416" s="102"/>
      <c r="C416" s="135" t="str">
        <f>IF(BS_CONTROLE[[#This Row],[DATA]]="","",WEEKNUM(BS_CONTROLE[[#This Row],[DATA]]))</f>
        <v/>
      </c>
      <c r="D416" s="104"/>
      <c r="E416" s="157">
        <v>410</v>
      </c>
      <c r="F416" s="126"/>
      <c r="G416" s="142" t="str">
        <f>IF(D416="","*",VLOOKUP(F416,BS_ATIVIDADE[],3,FALSE))</f>
        <v>*</v>
      </c>
      <c r="H416" s="106"/>
      <c r="I416" s="106"/>
      <c r="J416" s="105"/>
      <c r="K416" s="105"/>
      <c r="L416" s="105"/>
      <c r="M416" s="127" t="str" cm="1">
        <f t="array" ref="M4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6" s="127" t="str" cm="1">
        <f t="array" ref="N4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6" s="106"/>
      <c r="P416" s="106"/>
      <c r="Q416" s="105"/>
      <c r="R416" s="10" t="str">
        <f>IFERROR(_xlfn.XLOOKUP(F416, BS_ATIVIDADE[ATIVIDADE],BS_ATIVIDADE[UNIDADE] ), "*")</f>
        <v>*</v>
      </c>
      <c r="S416" s="128" t="str" cm="1">
        <f t="array" ref="S4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6" s="128" t="str" cm="1">
        <f t="array" ref="T4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6" s="11" t="str" cm="1">
        <f t="array" ref="U4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16" s="105"/>
      <c r="W416" s="151"/>
      <c r="X416" s="104"/>
      <c r="Y416" s="129"/>
      <c r="Z416" s="104"/>
      <c r="AA416" s="105"/>
      <c r="AB416" s="103"/>
      <c r="AC416" s="152"/>
      <c r="AD416" s="107"/>
      <c r="AE416" s="105"/>
      <c r="AF416" s="105"/>
      <c r="AG416" s="105"/>
      <c r="AH416" s="15"/>
      <c r="AI416" s="126" t="str">
        <f>IF(BS_CONTROLE[[#This Row],[Atividade]]=0, "-", BS_CONTROLE[[#This Row],[Atividade]])</f>
        <v>-</v>
      </c>
      <c r="AJ416" s="9" t="str">
        <f>IF(BS_CONTROLE[[#This Row],[Atividade]]=0, "-", BS_CONTROLE[[#This Row],[Atividade]])</f>
        <v>-</v>
      </c>
      <c r="AK416" s="31">
        <f>BS_CONTROLE[[#This Row],[Local - Partida]]</f>
        <v>0</v>
      </c>
      <c r="AL416" s="31">
        <f>BS_CONTROLE[[#This Row],[Local - Encerramento]]</f>
        <v>0</v>
      </c>
      <c r="AM416" s="105" t="str">
        <f>IF(BS_CONTROLE[[#This Row],[Entre - Estações]]=0, "-", BS_CONTROLE[[#This Row],[Entre - Estações]])</f>
        <v>-</v>
      </c>
      <c r="AN416" s="105" t="str">
        <f>IF(BS_CONTROLE[[#This Row],[SB]]=0, "-", BS_CONTROLE[[#This Row],[SB]])</f>
        <v>-</v>
      </c>
      <c r="AO416" s="105" t="str">
        <f>IF(BS_CONTROLE[[#This Row],[SUB]]=0, "-", BS_CONTROLE[[#This Row],[SUB]])</f>
        <v>-</v>
      </c>
      <c r="AP416" s="105">
        <f>BS_CONTROLE[[#This Row],[KM - Inicio]]</f>
        <v>0</v>
      </c>
      <c r="AQ416" s="105">
        <f>BS_CONTROLE[[#This Row],[KM - Inicio]]</f>
        <v>0</v>
      </c>
      <c r="AR416" s="108"/>
      <c r="AS416" s="108"/>
      <c r="AT416" s="108"/>
      <c r="AU416" s="136"/>
      <c r="AV416" s="136"/>
      <c r="AW416" s="14"/>
      <c r="AX416" s="14"/>
      <c r="AY416" s="162" t="str">
        <f t="shared" si="42"/>
        <v>*</v>
      </c>
      <c r="AZ416" s="153"/>
      <c r="BA416" s="109"/>
      <c r="BB416" s="10" t="str">
        <f>IFERROR(_xlfn.XLOOKUP(AI416, BS_ATIVIDADE[ATIVIDADE],BS_ATIVIDADE[UNIDADE] ), "*")</f>
        <v>*</v>
      </c>
      <c r="BC416" s="13" t="str" cm="1">
        <f t="array" ref="BC4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16" s="13" t="str" cm="1">
        <f t="array" ref="BD4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16" s="11" t="str" cm="1">
        <f t="array" ref="BE4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16" s="150"/>
      <c r="BG416" s="16"/>
      <c r="BH416" s="17"/>
      <c r="BI416" s="17"/>
      <c r="BJ416" s="17"/>
      <c r="BK416" s="18"/>
      <c r="BL416" s="16"/>
      <c r="BM416" s="130"/>
      <c r="BN416" s="130"/>
      <c r="BO416" s="130"/>
      <c r="BP416" s="18"/>
      <c r="BQ416" s="12" t="str">
        <f t="shared" si="44"/>
        <v>Aderente</v>
      </c>
      <c r="BR416" s="19" t="str">
        <f t="shared" si="45"/>
        <v>*</v>
      </c>
      <c r="BS416" s="19" t="str">
        <f t="shared" si="46"/>
        <v>*</v>
      </c>
      <c r="BT416" s="188" t="str">
        <f t="shared" si="47"/>
        <v/>
      </c>
    </row>
    <row r="417" spans="1:72" ht="30" customHeight="1">
      <c r="A417" s="47" t="str">
        <f t="shared" si="43"/>
        <v>MODERNIZAÇÃO SERRA46070</v>
      </c>
      <c r="B417" s="102">
        <v>46070</v>
      </c>
      <c r="C417" s="135">
        <f>IF(BS_CONTROLE[[#This Row],[DATA]]="","",WEEKNUM(BS_CONTROLE[[#This Row],[DATA]]))</f>
        <v>8</v>
      </c>
      <c r="D417" s="104" t="s">
        <v>819</v>
      </c>
      <c r="E417" s="157">
        <v>61</v>
      </c>
      <c r="F417" s="126" t="s">
        <v>820</v>
      </c>
      <c r="G417" s="142" t="str">
        <f>IF(D417="","*",VLOOKUP(F417,BS_ATIVIDADE[],3,FALSE))</f>
        <v>OUTROS</v>
      </c>
      <c r="H417" s="106" t="s">
        <v>679</v>
      </c>
      <c r="I417" s="106" t="s">
        <v>679</v>
      </c>
      <c r="J417" s="105">
        <v>55</v>
      </c>
      <c r="K417" s="105">
        <v>145.828</v>
      </c>
      <c r="L417" s="105">
        <v>151.78</v>
      </c>
      <c r="M417" s="127" t="s">
        <v>63</v>
      </c>
      <c r="N417" s="127" t="s">
        <v>987</v>
      </c>
      <c r="O417" s="106">
        <v>0.33333333333333331</v>
      </c>
      <c r="P417" s="106">
        <v>0.33333333333333331</v>
      </c>
      <c r="Q417" s="105">
        <v>1</v>
      </c>
      <c r="R417" s="10" t="str">
        <f>IFERROR(_xlfn.XLOOKUP(F417, BS_ATIVIDADE[ATIVIDADE],BS_ATIVIDADE[UNIDADE] ), "*")</f>
        <v>BINÁRIO</v>
      </c>
      <c r="S417" s="128" t="str" cm="1">
        <f t="array" ref="S4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7" s="128" t="str" cm="1">
        <f t="array" ref="T4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7" s="11" t="str" cm="1">
        <f t="array" ref="U4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7" s="105" t="s">
        <v>1299</v>
      </c>
      <c r="W417" s="151" t="s">
        <v>1300</v>
      </c>
      <c r="X417" s="104" t="s">
        <v>416</v>
      </c>
      <c r="Y417" s="129" t="s">
        <v>415</v>
      </c>
      <c r="Z417" s="104"/>
      <c r="AA417" s="105" t="s">
        <v>679</v>
      </c>
      <c r="AB417" s="103"/>
      <c r="AC417" s="152"/>
      <c r="AD417" s="107"/>
      <c r="AE417" s="105"/>
      <c r="AF417" s="105"/>
      <c r="AG417" s="105"/>
      <c r="AH417" s="15"/>
      <c r="AI417" s="126" t="str">
        <f>IF(BS_CONTROLE[[#This Row],[Atividade]]=0, "-", BS_CONTROLE[[#This Row],[Atividade]])</f>
        <v>BLOCO</v>
      </c>
      <c r="AJ417" s="9" t="str">
        <f>IF(BS_CONTROLE[[#This Row],[Atividade]]=0, "-", BS_CONTROLE[[#This Row],[Atividade]])</f>
        <v>BLOCO</v>
      </c>
      <c r="AK417" s="31" t="str">
        <f>BS_CONTROLE[[#This Row],[Local - Partida]]</f>
        <v>-</v>
      </c>
      <c r="AL417" s="31" t="str">
        <f>BS_CONTROLE[[#This Row],[Local - Encerramento]]</f>
        <v>-</v>
      </c>
      <c r="AM417" s="105" t="str">
        <f>IF(BS_CONTROLE[[#This Row],[Entre - Estações]]=0, "-", BS_CONTROLE[[#This Row],[Entre - Estações]])</f>
        <v>ZEJ-ZRB</v>
      </c>
      <c r="AN417" s="105" t="str">
        <f>IF(BS_CONTROLE[[#This Row],[SB]]=0, "-", BS_CONTROLE[[#This Row],[SB]])</f>
        <v>ZEJZRB</v>
      </c>
      <c r="AO417" s="105">
        <f>IF(BS_CONTROLE[[#This Row],[SUB]]=0, "-", BS_CONTROLE[[#This Row],[SUB]])</f>
        <v>55</v>
      </c>
      <c r="AP417" s="105">
        <f>BS_CONTROLE[[#This Row],[KM - Inicio]]</f>
        <v>145.828</v>
      </c>
      <c r="AQ417" s="105">
        <f>BS_CONTROLE[[#This Row],[KM - Inicio]]</f>
        <v>145.828</v>
      </c>
      <c r="AR417" s="108">
        <v>0.50277777777777777</v>
      </c>
      <c r="AS417" s="108">
        <v>0.50277777777777777</v>
      </c>
      <c r="AT417" s="108">
        <v>0.83611111111111114</v>
      </c>
      <c r="AU417" s="136"/>
      <c r="AV417" s="136"/>
      <c r="AW417" s="14"/>
      <c r="AX417" s="14"/>
      <c r="AY417" s="162">
        <f t="shared" si="42"/>
        <v>0.33333333333333337</v>
      </c>
      <c r="AZ417" s="153"/>
      <c r="BA417" s="109"/>
      <c r="BB417" s="10" t="str">
        <f>IFERROR(_xlfn.XLOOKUP(AI417, BS_ATIVIDADE[ATIVIDADE],BS_ATIVIDADE[UNIDADE] ), "*")</f>
        <v>BINÁRIO</v>
      </c>
      <c r="BC417" s="13" t="str" cm="1">
        <f t="array" ref="BC4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7" s="13" t="str" cm="1">
        <f t="array" ref="BD4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7" s="11" t="str" cm="1">
        <f t="array" ref="BE4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7" s="150"/>
      <c r="BG417" s="16"/>
      <c r="BH417" s="17">
        <v>1</v>
      </c>
      <c r="BI417" s="17"/>
      <c r="BJ417" s="17" t="s">
        <v>1301</v>
      </c>
      <c r="BK417" s="18" t="s">
        <v>1302</v>
      </c>
      <c r="BL417" s="16"/>
      <c r="BM417" s="130"/>
      <c r="BN417" s="130"/>
      <c r="BO417" s="130"/>
      <c r="BP417" s="18"/>
      <c r="BQ417" s="12" t="str">
        <f t="shared" si="44"/>
        <v>Produção</v>
      </c>
      <c r="BR417" s="19">
        <f t="shared" si="45"/>
        <v>1.0000000000000002</v>
      </c>
      <c r="BS417" s="19">
        <f t="shared" si="46"/>
        <v>0</v>
      </c>
      <c r="BT417" s="188" t="str">
        <f t="shared" si="47"/>
        <v/>
      </c>
    </row>
    <row r="418" spans="1:72" ht="19.5" customHeight="1">
      <c r="A418" s="47" t="str">
        <f t="shared" si="43"/>
        <v>W9646070</v>
      </c>
      <c r="B418" s="102">
        <v>46070</v>
      </c>
      <c r="C418" s="135">
        <f>IF(BS_CONTROLE[[#This Row],[DATA]]="","",WEEKNUM(BS_CONTROLE[[#This Row],[DATA]]))</f>
        <v>8</v>
      </c>
      <c r="D418" s="104" t="s">
        <v>766</v>
      </c>
      <c r="E418" s="157">
        <v>412</v>
      </c>
      <c r="F418" s="126" t="s">
        <v>767</v>
      </c>
      <c r="G418" s="142" t="str">
        <f>IF(D418="","*",VLOOKUP(F418,BS_ATIVIDADE[],3,FALSE))</f>
        <v>MODERNIZAÇÃO</v>
      </c>
      <c r="H418" s="106" t="s">
        <v>816</v>
      </c>
      <c r="I418" s="106" t="s">
        <v>816</v>
      </c>
      <c r="J418" s="105">
        <v>55</v>
      </c>
      <c r="K418" s="105">
        <v>151.78</v>
      </c>
      <c r="L418" s="105" t="s">
        <v>679</v>
      </c>
      <c r="M418" s="127" t="str" cm="1">
        <f t="array" ref="M4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418" s="127" t="str" cm="1">
        <f t="array" ref="N4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ZRB1502</v>
      </c>
      <c r="O418" s="106">
        <v>0.3125</v>
      </c>
      <c r="P418" s="106">
        <v>6.9444444444444447E-4</v>
      </c>
      <c r="Q418" s="105">
        <v>1</v>
      </c>
      <c r="R418" s="10" t="str">
        <f>IFERROR(_xlfn.XLOOKUP(F418, BS_ATIVIDADE[ATIVIDADE],BS_ATIVIDADE[UNIDADE] ), "*")</f>
        <v>Nº DE DORMENTES</v>
      </c>
      <c r="S418" s="128" t="str" cm="1">
        <f t="array" ref="S4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8" s="128" t="str" cm="1">
        <f t="array" ref="T4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8" s="11" t="str" cm="1">
        <f t="array" ref="U4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8" s="105" t="s">
        <v>1299</v>
      </c>
      <c r="W418" s="151" t="s">
        <v>1303</v>
      </c>
      <c r="X418" s="104" t="s">
        <v>416</v>
      </c>
      <c r="Y418" s="129" t="s">
        <v>415</v>
      </c>
      <c r="Z418" s="104"/>
      <c r="AA418" s="105">
        <v>1</v>
      </c>
      <c r="AB418" s="103" t="s">
        <v>412</v>
      </c>
      <c r="AC418" s="152"/>
      <c r="AD418" s="107">
        <v>0.29166666666666669</v>
      </c>
      <c r="AE418" s="105" t="s">
        <v>679</v>
      </c>
      <c r="AF418" s="105"/>
      <c r="AG418" s="105"/>
      <c r="AH418" s="15"/>
      <c r="AI418" s="126" t="str">
        <f>IF(BS_CONTROLE[[#This Row],[Atividade]]=0, "-", BS_CONTROLE[[#This Row],[Atividade]])</f>
        <v>MODERNIZAÇÃO - DORMENTE - DESCARGA</v>
      </c>
      <c r="AJ418" s="9" t="str">
        <f>IF(BS_CONTROLE[[#This Row],[Atividade]]=0, "-", BS_CONTROLE[[#This Row],[Atividade]])</f>
        <v>MODERNIZAÇÃO - DORMENTE - DESCARGA</v>
      </c>
      <c r="AK418" s="31" t="str">
        <f>BS_CONTROLE[[#This Row],[Local - Partida]]</f>
        <v>ZEM-1</v>
      </c>
      <c r="AL418" s="31" t="str">
        <f>BS_CONTROLE[[#This Row],[Local - Encerramento]]</f>
        <v>ZEM-1</v>
      </c>
      <c r="AM418" s="105" t="str">
        <f>IF(BS_CONTROLE[[#This Row],[Entre - Estações]]=0, "-", BS_CONTROLE[[#This Row],[Entre - Estações]])</f>
        <v>ZEJ-ZRB</v>
      </c>
      <c r="AN418" s="105" t="str">
        <f>IF(BS_CONTROLE[[#This Row],[SB]]=0, "-", BS_CONTROLE[[#This Row],[SB]])</f>
        <v>ZRB1502</v>
      </c>
      <c r="AO418" s="105">
        <f>IF(BS_CONTROLE[[#This Row],[SUB]]=0, "-", BS_CONTROLE[[#This Row],[SUB]])</f>
        <v>55</v>
      </c>
      <c r="AP418" s="105">
        <f>BS_CONTROLE[[#This Row],[KM - Inicio]]</f>
        <v>151.78</v>
      </c>
      <c r="AQ418" s="105">
        <f>BS_CONTROLE[[#This Row],[KM - Inicio]]</f>
        <v>151.78</v>
      </c>
      <c r="AR418" s="108">
        <v>0.31319444444444444</v>
      </c>
      <c r="AS418" s="108">
        <v>0</v>
      </c>
      <c r="AT418" s="108">
        <v>6.9444444444444447E-4</v>
      </c>
      <c r="AU418" s="136"/>
      <c r="AV418" s="136"/>
      <c r="AW418" s="14"/>
      <c r="AX418" s="14"/>
      <c r="AY418" s="162">
        <f t="shared" si="42"/>
        <v>6.9444444444444447E-4</v>
      </c>
      <c r="AZ418" s="153"/>
      <c r="BA418" s="109"/>
      <c r="BB418" s="10" t="str">
        <f>IFERROR(_xlfn.XLOOKUP(AI418, BS_ATIVIDADE[ATIVIDADE],BS_ATIVIDADE[UNIDADE] ), "*")</f>
        <v>Nº DE DORMENTES</v>
      </c>
      <c r="BC418" s="13" t="str" cm="1">
        <f t="array" ref="BC4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8" s="13" t="str" cm="1">
        <f t="array" ref="BD4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8" s="11" t="str" cm="1">
        <f t="array" ref="BE4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8" s="150"/>
      <c r="BG418" s="16"/>
      <c r="BH418" s="17">
        <v>1</v>
      </c>
      <c r="BI418" s="17"/>
      <c r="BJ418" s="17" t="s">
        <v>1304</v>
      </c>
      <c r="BK418" s="18" t="s">
        <v>1302</v>
      </c>
      <c r="BL418" s="16"/>
      <c r="BM418" s="130"/>
      <c r="BN418" s="130"/>
      <c r="BO418" s="130"/>
      <c r="BP418" s="18"/>
      <c r="BQ418" s="12" t="str">
        <f t="shared" si="44"/>
        <v>Produção</v>
      </c>
      <c r="BR418" s="19">
        <f t="shared" si="45"/>
        <v>1</v>
      </c>
      <c r="BS418" s="19">
        <f t="shared" si="46"/>
        <v>0</v>
      </c>
      <c r="BT418" s="188" t="str">
        <f t="shared" si="47"/>
        <v/>
      </c>
    </row>
    <row r="419" spans="1:72">
      <c r="A419" s="47" t="str">
        <f t="shared" si="43"/>
        <v>MATEUS (TP-809)46070</v>
      </c>
      <c r="B419" s="102">
        <v>46070</v>
      </c>
      <c r="C419" s="135">
        <f>IF(BS_CONTROLE[[#This Row],[DATA]]="","",WEEKNUM(BS_CONTROLE[[#This Row],[DATA]]))</f>
        <v>8</v>
      </c>
      <c r="D419" s="104" t="s">
        <v>1196</v>
      </c>
      <c r="E419" s="157">
        <v>413</v>
      </c>
      <c r="F419" s="126" t="s">
        <v>758</v>
      </c>
      <c r="G419" s="142" t="str">
        <f>IF(D419="","*",VLOOKUP(F419,BS_ATIVIDADE[],3,FALSE))</f>
        <v>MODERNIZAÇÃO</v>
      </c>
      <c r="H419" s="106" t="s">
        <v>679</v>
      </c>
      <c r="I419" s="106" t="s">
        <v>679</v>
      </c>
      <c r="J419" s="105">
        <v>55</v>
      </c>
      <c r="K419" s="105">
        <v>150.16</v>
      </c>
      <c r="L419" s="105">
        <v>150.184</v>
      </c>
      <c r="M419" s="127" t="str" cm="1">
        <f t="array" ref="M4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ZEJ-ZRB</v>
      </c>
      <c r="N419" s="127" t="str" cm="1">
        <f t="array" ref="N4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ZRB1502</v>
      </c>
      <c r="O419" s="106">
        <v>0.33333333333333331</v>
      </c>
      <c r="P419" s="106">
        <v>6.9444444444444447E-4</v>
      </c>
      <c r="Q419" s="105">
        <v>3</v>
      </c>
      <c r="R419" s="10" t="str">
        <f>IFERROR(_xlfn.XLOOKUP(F419, BS_ATIVIDADE[ATIVIDADE],BS_ATIVIDADE[UNIDADE] ), "*")</f>
        <v>Nº DE SOLDA</v>
      </c>
      <c r="S419" s="128" t="str" cm="1">
        <f t="array" ref="S4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19" s="128" t="str" cm="1">
        <f t="array" ref="T4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19" s="11" t="str" cm="1">
        <f t="array" ref="U4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19" s="105" t="s">
        <v>1299</v>
      </c>
      <c r="W419" s="151" t="s">
        <v>700</v>
      </c>
      <c r="X419" s="104" t="s">
        <v>416</v>
      </c>
      <c r="Y419" s="129" t="s">
        <v>415</v>
      </c>
      <c r="Z419" s="104"/>
      <c r="AA419" s="105" t="s">
        <v>679</v>
      </c>
      <c r="AB419" s="103"/>
      <c r="AC419" s="152"/>
      <c r="AD419" s="107"/>
      <c r="AE419" s="105"/>
      <c r="AF419" s="105"/>
      <c r="AG419" s="105"/>
      <c r="AH419" s="15"/>
      <c r="AI419" s="126" t="str">
        <f>IF(BS_CONTROLE[[#This Row],[Atividade]]=0, "-", BS_CONTROLE[[#This Row],[Atividade]])</f>
        <v>MODERNIZAÇÃO - SOLDA</v>
      </c>
      <c r="AJ419" s="9" t="str">
        <f>IF(BS_CONTROLE[[#This Row],[Atividade]]=0, "-", BS_CONTROLE[[#This Row],[Atividade]])</f>
        <v>MODERNIZAÇÃO - SOLDA</v>
      </c>
      <c r="AK419" s="31" t="str">
        <f>BS_CONTROLE[[#This Row],[Local - Partida]]</f>
        <v>-</v>
      </c>
      <c r="AL419" s="31" t="str">
        <f>BS_CONTROLE[[#This Row],[Local - Encerramento]]</f>
        <v>-</v>
      </c>
      <c r="AM419" s="105" t="str">
        <f>IF(BS_CONTROLE[[#This Row],[Entre - Estações]]=0, "-", BS_CONTROLE[[#This Row],[Entre - Estações]])</f>
        <v>ZEJ-ZRB</v>
      </c>
      <c r="AN419" s="105" t="str">
        <f>IF(BS_CONTROLE[[#This Row],[SB]]=0, "-", BS_CONTROLE[[#This Row],[SB]])</f>
        <v>ZRB1502</v>
      </c>
      <c r="AO419" s="105">
        <f>IF(BS_CONTROLE[[#This Row],[SUB]]=0, "-", BS_CONTROLE[[#This Row],[SUB]])</f>
        <v>55</v>
      </c>
      <c r="AP419" s="105">
        <f>BS_CONTROLE[[#This Row],[KM - Inicio]]</f>
        <v>150.16</v>
      </c>
      <c r="AQ419" s="105">
        <f>BS_CONTROLE[[#This Row],[KM - Inicio]]</f>
        <v>150.16</v>
      </c>
      <c r="AR419" s="108">
        <v>0.50277777777777777</v>
      </c>
      <c r="AS419" s="108">
        <v>0</v>
      </c>
      <c r="AT419" s="108">
        <v>6.9444444444444447E-4</v>
      </c>
      <c r="AU419" s="136"/>
      <c r="AV419" s="136"/>
      <c r="AW419" s="14"/>
      <c r="AX419" s="14"/>
      <c r="AY419" s="162">
        <f t="shared" si="42"/>
        <v>6.9444444444444447E-4</v>
      </c>
      <c r="AZ419" s="153"/>
      <c r="BA419" s="109">
        <v>0</v>
      </c>
      <c r="BB419" s="10" t="str">
        <f>IFERROR(_xlfn.XLOOKUP(AI419, BS_ATIVIDADE[ATIVIDADE],BS_ATIVIDADE[UNIDADE] ), "*")</f>
        <v>Nº DE SOLDA</v>
      </c>
      <c r="BC419" s="13" t="str" cm="1">
        <f t="array" ref="BC4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19" s="13" t="str" cm="1">
        <f t="array" ref="BD4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19" s="11" t="str" cm="1">
        <f t="array" ref="BE4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19" s="150"/>
      <c r="BG419" s="16"/>
      <c r="BH419" s="17">
        <v>0</v>
      </c>
      <c r="BI419" s="17"/>
      <c r="BJ419" s="17" t="s">
        <v>1301</v>
      </c>
      <c r="BK419" s="18" t="s">
        <v>1305</v>
      </c>
      <c r="BL419" s="16"/>
      <c r="BM419" s="130" t="s">
        <v>440</v>
      </c>
      <c r="BN419" s="130" t="s">
        <v>460</v>
      </c>
      <c r="BO419" s="130" t="s">
        <v>564</v>
      </c>
      <c r="BP419" s="18" t="s">
        <v>1305</v>
      </c>
      <c r="BQ419" s="12" t="str">
        <f t="shared" si="44"/>
        <v>Produção</v>
      </c>
      <c r="BR419" s="19">
        <f t="shared" si="45"/>
        <v>1</v>
      </c>
      <c r="BS419" s="19">
        <f t="shared" si="46"/>
        <v>0</v>
      </c>
      <c r="BT419" s="188" t="str">
        <f t="shared" si="47"/>
        <v>CCOCirculaçãoIntervaloContrato</v>
      </c>
    </row>
    <row r="420" spans="1:72">
      <c r="A420" s="47" t="str">
        <f t="shared" si="43"/>
        <v>ADENISON (TP-810)46070</v>
      </c>
      <c r="B420" s="102">
        <v>46070</v>
      </c>
      <c r="C420" s="135">
        <f>IF(BS_CONTROLE[[#This Row],[DATA]]="","",WEEKNUM(BS_CONTROLE[[#This Row],[DATA]]))</f>
        <v>8</v>
      </c>
      <c r="D420" s="104" t="s">
        <v>1122</v>
      </c>
      <c r="E420" s="157">
        <v>414</v>
      </c>
      <c r="F420" s="126" t="s">
        <v>758</v>
      </c>
      <c r="G420" s="142" t="str">
        <f>IF(D420="","*",VLOOKUP(F420,BS_ATIVIDADE[],3,FALSE))</f>
        <v>MODERNIZAÇÃO</v>
      </c>
      <c r="H420" s="106" t="s">
        <v>679</v>
      </c>
      <c r="I420" s="106" t="s">
        <v>679</v>
      </c>
      <c r="J420" s="105">
        <v>55</v>
      </c>
      <c r="K420" s="105">
        <v>146.828</v>
      </c>
      <c r="L420" s="105">
        <v>146.84</v>
      </c>
      <c r="M420" s="127" t="str" cm="1">
        <f t="array" ref="M4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ZEJ</v>
      </c>
      <c r="N420" s="127" t="str" cm="1">
        <f t="array" ref="N4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ZEJ2</v>
      </c>
      <c r="O420" s="106">
        <v>0.33333333333333331</v>
      </c>
      <c r="P420" s="106">
        <v>6.9444444444444447E-4</v>
      </c>
      <c r="Q420" s="105">
        <v>2</v>
      </c>
      <c r="R420" s="10" t="str">
        <f>IFERROR(_xlfn.XLOOKUP(F420, BS_ATIVIDADE[ATIVIDADE],BS_ATIVIDADE[UNIDADE] ), "*")</f>
        <v>Nº DE SOLDA</v>
      </c>
      <c r="S420" s="128" t="str" cm="1">
        <f t="array" ref="S4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0" s="128" t="str" cm="1">
        <f t="array" ref="T4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20" s="11" t="str" cm="1">
        <f t="array" ref="U4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20" s="105" t="s">
        <v>1299</v>
      </c>
      <c r="W420" s="151" t="s">
        <v>700</v>
      </c>
      <c r="X420" s="104" t="s">
        <v>416</v>
      </c>
      <c r="Y420" s="129" t="s">
        <v>415</v>
      </c>
      <c r="Z420" s="104"/>
      <c r="AA420" s="105" t="s">
        <v>679</v>
      </c>
      <c r="AB420" s="103"/>
      <c r="AC420" s="152"/>
      <c r="AD420" s="107"/>
      <c r="AE420" s="105"/>
      <c r="AF420" s="105"/>
      <c r="AG420" s="105"/>
      <c r="AH420" s="15"/>
      <c r="AI420" s="126" t="str">
        <f>IF(BS_CONTROLE[[#This Row],[Atividade]]=0, "-", BS_CONTROLE[[#This Row],[Atividade]])</f>
        <v>MODERNIZAÇÃO - SOLDA</v>
      </c>
      <c r="AJ420" s="9" t="str">
        <f>IF(BS_CONTROLE[[#This Row],[Atividade]]=0, "-", BS_CONTROLE[[#This Row],[Atividade]])</f>
        <v>MODERNIZAÇÃO - SOLDA</v>
      </c>
      <c r="AK420" s="31" t="str">
        <f>BS_CONTROLE[[#This Row],[Local - Partida]]</f>
        <v>-</v>
      </c>
      <c r="AL420" s="31" t="str">
        <f>BS_CONTROLE[[#This Row],[Local - Encerramento]]</f>
        <v>-</v>
      </c>
      <c r="AM420" s="105" t="str">
        <f>IF(BS_CONTROLE[[#This Row],[Entre - Estações]]=0, "-", BS_CONTROLE[[#This Row],[Entre - Estações]])</f>
        <v>ZEJ</v>
      </c>
      <c r="AN420" s="105" t="str">
        <f>IF(BS_CONTROLE[[#This Row],[SB]]=0, "-", BS_CONTROLE[[#This Row],[SB]])</f>
        <v>ZEJ2</v>
      </c>
      <c r="AO420" s="105">
        <f>IF(BS_CONTROLE[[#This Row],[SUB]]=0, "-", BS_CONTROLE[[#This Row],[SUB]])</f>
        <v>55</v>
      </c>
      <c r="AP420" s="105">
        <f>BS_CONTROLE[[#This Row],[KM - Inicio]]</f>
        <v>146.828</v>
      </c>
      <c r="AQ420" s="105">
        <f>BS_CONTROLE[[#This Row],[KM - Inicio]]</f>
        <v>146.828</v>
      </c>
      <c r="AR420" s="108">
        <v>0.50277777777777777</v>
      </c>
      <c r="AS420" s="108">
        <v>0</v>
      </c>
      <c r="AT420" s="108">
        <v>6.9444444444444447E-4</v>
      </c>
      <c r="AU420" s="136"/>
      <c r="AV420" s="136"/>
      <c r="AW420" s="14"/>
      <c r="AX420" s="14"/>
      <c r="AY420" s="162">
        <f t="shared" si="42"/>
        <v>6.9444444444444447E-4</v>
      </c>
      <c r="AZ420" s="153"/>
      <c r="BA420" s="109">
        <v>0</v>
      </c>
      <c r="BB420" s="10" t="str">
        <f>IFERROR(_xlfn.XLOOKUP(AI420, BS_ATIVIDADE[ATIVIDADE],BS_ATIVIDADE[UNIDADE] ), "*")</f>
        <v>Nº DE SOLDA</v>
      </c>
      <c r="BC420" s="13" t="str" cm="1">
        <f t="array" ref="BC4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0" s="13" t="str" cm="1">
        <f t="array" ref="BD4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20" s="11" t="str" cm="1">
        <f t="array" ref="BE4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20" s="150"/>
      <c r="BG420" s="16"/>
      <c r="BH420" s="17">
        <v>0</v>
      </c>
      <c r="BI420" s="17"/>
      <c r="BJ420" s="17" t="s">
        <v>1301</v>
      </c>
      <c r="BK420" s="18" t="s">
        <v>1305</v>
      </c>
      <c r="BL420" s="16"/>
      <c r="BM420" s="130" t="s">
        <v>440</v>
      </c>
      <c r="BN420" s="130" t="s">
        <v>460</v>
      </c>
      <c r="BO420" s="130" t="s">
        <v>564</v>
      </c>
      <c r="BP420" s="18" t="s">
        <v>1305</v>
      </c>
      <c r="BQ420" s="12" t="str">
        <f t="shared" si="44"/>
        <v>Produção</v>
      </c>
      <c r="BR420" s="19">
        <f t="shared" si="45"/>
        <v>1</v>
      </c>
      <c r="BS420" s="19">
        <f t="shared" si="46"/>
        <v>0</v>
      </c>
      <c r="BT420" s="188" t="str">
        <f t="shared" si="47"/>
        <v>CCOCirculaçãoIntervaloContrato</v>
      </c>
    </row>
    <row r="421" spans="1:72" hidden="1">
      <c r="A421" s="47" t="str">
        <f t="shared" si="43"/>
        <v/>
      </c>
      <c r="B421" s="102"/>
      <c r="C421" s="135" t="str">
        <f>IF(BS_CONTROLE[[#This Row],[DATA]]="","",WEEKNUM(BS_CONTROLE[[#This Row],[DATA]]))</f>
        <v/>
      </c>
      <c r="D421" s="104"/>
      <c r="E421" s="157">
        <v>415</v>
      </c>
      <c r="F421" s="126"/>
      <c r="G421" s="142" t="str">
        <f>IF(D421="","*",VLOOKUP(F421,BS_ATIVIDADE[],3,FALSE))</f>
        <v>*</v>
      </c>
      <c r="H421" s="106"/>
      <c r="I421" s="106"/>
      <c r="J421" s="105"/>
      <c r="K421" s="105"/>
      <c r="L421" s="105"/>
      <c r="M421" s="127" t="str" cm="1">
        <f t="array" ref="M4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1" s="127" t="str" cm="1">
        <f t="array" ref="N4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1" s="106"/>
      <c r="P421" s="106"/>
      <c r="Q421" s="105"/>
      <c r="R421" s="10" t="str">
        <f>IFERROR(_xlfn.XLOOKUP(F421, BS_ATIVIDADE[ATIVIDADE],BS_ATIVIDADE[UNIDADE] ), "*")</f>
        <v>*</v>
      </c>
      <c r="S421" s="128" t="str" cm="1">
        <f t="array" ref="S4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1" s="128" t="str" cm="1">
        <f t="array" ref="T4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1" s="11" t="str" cm="1">
        <f t="array" ref="U4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21" s="105"/>
      <c r="W421" s="151"/>
      <c r="X421" s="104"/>
      <c r="Y421" s="129"/>
      <c r="Z421" s="104"/>
      <c r="AA421" s="105"/>
      <c r="AB421" s="103"/>
      <c r="AC421" s="152"/>
      <c r="AD421" s="107"/>
      <c r="AE421" s="105"/>
      <c r="AF421" s="105"/>
      <c r="AG421" s="105"/>
      <c r="AH421" s="15"/>
      <c r="AI421" s="126" t="str">
        <f>IF(BS_CONTROLE[[#This Row],[Atividade]]=0, "-", BS_CONTROLE[[#This Row],[Atividade]])</f>
        <v>-</v>
      </c>
      <c r="AJ421" s="9" t="str">
        <f>IF(BS_CONTROLE[[#This Row],[Atividade]]=0, "-", BS_CONTROLE[[#This Row],[Atividade]])</f>
        <v>-</v>
      </c>
      <c r="AK421" s="31">
        <f>BS_CONTROLE[[#This Row],[Local - Partida]]</f>
        <v>0</v>
      </c>
      <c r="AL421" s="31">
        <f>BS_CONTROLE[[#This Row],[Local - Encerramento]]</f>
        <v>0</v>
      </c>
      <c r="AM421" s="105" t="str">
        <f>IF(BS_CONTROLE[[#This Row],[Entre - Estações]]=0, "-", BS_CONTROLE[[#This Row],[Entre - Estações]])</f>
        <v>-</v>
      </c>
      <c r="AN421" s="105" t="str">
        <f>IF(BS_CONTROLE[[#This Row],[SB]]=0, "-", BS_CONTROLE[[#This Row],[SB]])</f>
        <v>-</v>
      </c>
      <c r="AO421" s="105" t="str">
        <f>IF(BS_CONTROLE[[#This Row],[SUB]]=0, "-", BS_CONTROLE[[#This Row],[SUB]])</f>
        <v>-</v>
      </c>
      <c r="AP421" s="105">
        <f>BS_CONTROLE[[#This Row],[KM - Inicio]]</f>
        <v>0</v>
      </c>
      <c r="AQ421" s="105">
        <f>BS_CONTROLE[[#This Row],[KM - Inicio]]</f>
        <v>0</v>
      </c>
      <c r="AR421" s="108"/>
      <c r="AS421" s="108"/>
      <c r="AT421" s="108"/>
      <c r="AU421" s="136"/>
      <c r="AV421" s="136"/>
      <c r="AW421" s="14"/>
      <c r="AX421" s="14"/>
      <c r="AY421" s="162" t="str">
        <f t="shared" si="42"/>
        <v>*</v>
      </c>
      <c r="AZ421" s="153"/>
      <c r="BA421" s="109"/>
      <c r="BB421" s="10" t="str">
        <f>IFERROR(_xlfn.XLOOKUP(AI421, BS_ATIVIDADE[ATIVIDADE],BS_ATIVIDADE[UNIDADE] ), "*")</f>
        <v>*</v>
      </c>
      <c r="BC421" s="13" t="str" cm="1">
        <f t="array" ref="BC4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21" s="13" t="str" cm="1">
        <f t="array" ref="BD4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21" s="11" t="str" cm="1">
        <f t="array" ref="BE4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21" s="150"/>
      <c r="BG421" s="16"/>
      <c r="BH421" s="17"/>
      <c r="BI421" s="17"/>
      <c r="BJ421" s="17"/>
      <c r="BK421" s="18"/>
      <c r="BL421" s="16"/>
      <c r="BM421" s="130"/>
      <c r="BN421" s="130"/>
      <c r="BO421" s="130"/>
      <c r="BP421" s="18"/>
      <c r="BQ421" s="12" t="str">
        <f t="shared" si="44"/>
        <v>Aderente</v>
      </c>
      <c r="BR421" s="19" t="str">
        <f t="shared" si="45"/>
        <v>*</v>
      </c>
      <c r="BS421" s="19" t="str">
        <f t="shared" si="46"/>
        <v>*</v>
      </c>
      <c r="BT421" s="188" t="str">
        <f t="shared" si="47"/>
        <v/>
      </c>
    </row>
    <row r="422" spans="1:72" hidden="1">
      <c r="A422" s="47" t="str">
        <f t="shared" si="43"/>
        <v/>
      </c>
      <c r="B422" s="102"/>
      <c r="C422" s="135" t="str">
        <f>IF(BS_CONTROLE[[#This Row],[DATA]]="","",WEEKNUM(BS_CONTROLE[[#This Row],[DATA]]))</f>
        <v/>
      </c>
      <c r="D422" s="104"/>
      <c r="E422" s="157">
        <v>416</v>
      </c>
      <c r="F422" s="126"/>
      <c r="G422" s="142" t="str">
        <f>IF(D422="","*",VLOOKUP(F422,BS_ATIVIDADE[],3,FALSE))</f>
        <v>*</v>
      </c>
      <c r="H422" s="106"/>
      <c r="I422" s="106"/>
      <c r="J422" s="105"/>
      <c r="K422" s="105"/>
      <c r="L422" s="105"/>
      <c r="M422" s="127" t="str" cm="1">
        <f t="array" ref="M4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2" s="127" t="str" cm="1">
        <f t="array" ref="N4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2" s="106"/>
      <c r="P422" s="106"/>
      <c r="Q422" s="105"/>
      <c r="R422" s="10" t="str">
        <f>IFERROR(_xlfn.XLOOKUP(F422, BS_ATIVIDADE[ATIVIDADE],BS_ATIVIDADE[UNIDADE] ), "*")</f>
        <v>*</v>
      </c>
      <c r="S422" s="128" t="str" cm="1">
        <f t="array" ref="S4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2" s="128" t="str" cm="1">
        <f t="array" ref="T4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2" s="11" t="str" cm="1">
        <f t="array" ref="U4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22" s="105"/>
      <c r="W422" s="151"/>
      <c r="X422" s="104"/>
      <c r="Y422" s="129"/>
      <c r="Z422" s="104"/>
      <c r="AA422" s="105"/>
      <c r="AB422" s="103"/>
      <c r="AC422" s="152"/>
      <c r="AD422" s="107"/>
      <c r="AE422" s="105"/>
      <c r="AF422" s="105"/>
      <c r="AG422" s="105"/>
      <c r="AH422" s="15"/>
      <c r="AI422" s="126" t="str">
        <f>IF(BS_CONTROLE[[#This Row],[Atividade]]=0, "-", BS_CONTROLE[[#This Row],[Atividade]])</f>
        <v>-</v>
      </c>
      <c r="AJ422" s="9" t="str">
        <f>IF(BS_CONTROLE[[#This Row],[Atividade]]=0, "-", BS_CONTROLE[[#This Row],[Atividade]])</f>
        <v>-</v>
      </c>
      <c r="AK422" s="31">
        <f>BS_CONTROLE[[#This Row],[Local - Partida]]</f>
        <v>0</v>
      </c>
      <c r="AL422" s="31">
        <f>BS_CONTROLE[[#This Row],[Local - Encerramento]]</f>
        <v>0</v>
      </c>
      <c r="AM422" s="105" t="str">
        <f>IF(BS_CONTROLE[[#This Row],[Entre - Estações]]=0, "-", BS_CONTROLE[[#This Row],[Entre - Estações]])</f>
        <v>-</v>
      </c>
      <c r="AN422" s="105" t="str">
        <f>IF(BS_CONTROLE[[#This Row],[SB]]=0, "-", BS_CONTROLE[[#This Row],[SB]])</f>
        <v>-</v>
      </c>
      <c r="AO422" s="105" t="str">
        <f>IF(BS_CONTROLE[[#This Row],[SUB]]=0, "-", BS_CONTROLE[[#This Row],[SUB]])</f>
        <v>-</v>
      </c>
      <c r="AP422" s="105">
        <f>BS_CONTROLE[[#This Row],[KM - Inicio]]</f>
        <v>0</v>
      </c>
      <c r="AQ422" s="105">
        <f>BS_CONTROLE[[#This Row],[KM - Inicio]]</f>
        <v>0</v>
      </c>
      <c r="AR422" s="108"/>
      <c r="AS422" s="108"/>
      <c r="AT422" s="108"/>
      <c r="AU422" s="136"/>
      <c r="AV422" s="136"/>
      <c r="AW422" s="14"/>
      <c r="AX422" s="14"/>
      <c r="AY422" s="162" t="str">
        <f t="shared" si="42"/>
        <v>*</v>
      </c>
      <c r="AZ422" s="153"/>
      <c r="BA422" s="109"/>
      <c r="BB422" s="10" t="str">
        <f>IFERROR(_xlfn.XLOOKUP(AI422, BS_ATIVIDADE[ATIVIDADE],BS_ATIVIDADE[UNIDADE] ), "*")</f>
        <v>*</v>
      </c>
      <c r="BC422" s="13" t="str" cm="1">
        <f t="array" ref="BC4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22" s="13" t="str" cm="1">
        <f t="array" ref="BD4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22" s="11" t="str" cm="1">
        <f t="array" ref="BE4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22" s="150"/>
      <c r="BG422" s="16"/>
      <c r="BH422" s="17"/>
      <c r="BI422" s="17"/>
      <c r="BJ422" s="17"/>
      <c r="BK422" s="18"/>
      <c r="BL422" s="16"/>
      <c r="BM422" s="130"/>
      <c r="BN422" s="130"/>
      <c r="BO422" s="130"/>
      <c r="BP422" s="18"/>
      <c r="BQ422" s="12" t="str">
        <f t="shared" si="44"/>
        <v>Aderente</v>
      </c>
      <c r="BR422" s="19" t="str">
        <f t="shared" si="45"/>
        <v>*</v>
      </c>
      <c r="BS422" s="19" t="str">
        <f t="shared" si="46"/>
        <v>*</v>
      </c>
      <c r="BT422" s="188" t="str">
        <f t="shared" si="47"/>
        <v/>
      </c>
    </row>
    <row r="423" spans="1:72">
      <c r="A423" s="47" t="str">
        <f t="shared" si="43"/>
        <v>MODERNIZAÇÃO SERRA46070</v>
      </c>
      <c r="B423" s="102">
        <v>46070</v>
      </c>
      <c r="C423" s="135">
        <f>IF(BS_CONTROLE[[#This Row],[DATA]]="","",WEEKNUM(BS_CONTROLE[[#This Row],[DATA]]))</f>
        <v>8</v>
      </c>
      <c r="D423" s="104" t="s">
        <v>819</v>
      </c>
      <c r="E423" s="157">
        <v>61</v>
      </c>
      <c r="F423" s="126" t="s">
        <v>820</v>
      </c>
      <c r="G423" s="142" t="str">
        <f>IF(D423="","*",VLOOKUP(F423,BS_ATIVIDADE[],3,FALSE))</f>
        <v>OUTROS</v>
      </c>
      <c r="H423" s="106" t="s">
        <v>679</v>
      </c>
      <c r="I423" s="106" t="s">
        <v>679</v>
      </c>
      <c r="J423" s="105">
        <v>92</v>
      </c>
      <c r="K423" s="105">
        <v>75.2</v>
      </c>
      <c r="L423" s="105">
        <v>81.8</v>
      </c>
      <c r="M423" s="127" t="str" cm="1">
        <f t="array" ref="M4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423" s="127" t="s">
        <v>821</v>
      </c>
      <c r="O423" s="106">
        <v>0.33333333333333331</v>
      </c>
      <c r="P423" s="106">
        <v>0.33333333333333331</v>
      </c>
      <c r="Q423" s="105">
        <v>1</v>
      </c>
      <c r="R423" s="10" t="str">
        <f>IFERROR(_xlfn.XLOOKUP(F423, BS_ATIVIDADE[ATIVIDADE],BS_ATIVIDADE[UNIDADE] ), "*")</f>
        <v>BINÁRIO</v>
      </c>
      <c r="S423" s="128" t="str" cm="1">
        <f t="array" ref="S4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3" s="128" t="str" cm="1">
        <f t="array" ref="T4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3" s="11" t="str" cm="1">
        <f t="array" ref="U4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3" s="105" t="s">
        <v>822</v>
      </c>
      <c r="W423" s="151" t="s">
        <v>1092</v>
      </c>
      <c r="X423" s="104" t="s">
        <v>416</v>
      </c>
      <c r="Y423" s="129" t="s">
        <v>415</v>
      </c>
      <c r="Z423" s="104"/>
      <c r="AA423" s="105"/>
      <c r="AB423" s="103"/>
      <c r="AC423" s="152"/>
      <c r="AD423" s="107"/>
      <c r="AE423" s="105"/>
      <c r="AF423" s="105"/>
      <c r="AG423" s="105"/>
      <c r="AH423" s="15"/>
      <c r="AI423" s="126" t="str">
        <f>IF(BS_CONTROLE[[#This Row],[Atividade]]=0, "-", BS_CONTROLE[[#This Row],[Atividade]])</f>
        <v>BLOCO</v>
      </c>
      <c r="AJ423" s="9" t="str">
        <f>IF(BS_CONTROLE[[#This Row],[Atividade]]=0, "-", BS_CONTROLE[[#This Row],[Atividade]])</f>
        <v>BLOCO</v>
      </c>
      <c r="AK423" s="31" t="str">
        <f>BS_CONTROLE[[#This Row],[Local - Partida]]</f>
        <v>-</v>
      </c>
      <c r="AL423" s="31" t="str">
        <f>BS_CONTROLE[[#This Row],[Local - Encerramento]]</f>
        <v>-</v>
      </c>
      <c r="AM423" s="105" t="str">
        <f>IF(BS_CONTROLE[[#This Row],[Entre - Estações]]=0, "-", BS_CONTROLE[[#This Row],[Entre - Estações]])</f>
        <v>ZEZ-ZXW</v>
      </c>
      <c r="AN423" s="105" t="str">
        <f>IF(BS_CONTROLE[[#This Row],[SB]]=0, "-", BS_CONTROLE[[#This Row],[SB]])</f>
        <v>K79ZEZ2/ZXWK792</v>
      </c>
      <c r="AO423" s="105">
        <f>IF(BS_CONTROLE[[#This Row],[SUB]]=0, "-", BS_CONTROLE[[#This Row],[SUB]])</f>
        <v>92</v>
      </c>
      <c r="AP423" s="105">
        <f>BS_CONTROLE[[#This Row],[KM - Inicio]]</f>
        <v>75.2</v>
      </c>
      <c r="AQ423" s="105">
        <f>BS_CONTROLE[[#This Row],[KM - Inicio]]</f>
        <v>75.2</v>
      </c>
      <c r="AR423" s="108">
        <v>0.33333333333333331</v>
      </c>
      <c r="AS423" s="108">
        <v>0.5180555555555556</v>
      </c>
      <c r="AT423" s="108">
        <v>0.85138888888888886</v>
      </c>
      <c r="AU423" s="136"/>
      <c r="AV423" s="136"/>
      <c r="AW423" s="14"/>
      <c r="AX423" s="14"/>
      <c r="AY423" s="162">
        <f t="shared" si="42"/>
        <v>0.33333333333333326</v>
      </c>
      <c r="AZ423" s="153"/>
      <c r="BA423" s="109">
        <v>1</v>
      </c>
      <c r="BB423" s="10" t="str">
        <f>IFERROR(_xlfn.XLOOKUP(AI423, BS_ATIVIDADE[ATIVIDADE],BS_ATIVIDADE[UNIDADE] ), "*")</f>
        <v>BINÁRIO</v>
      </c>
      <c r="BC423" s="13" t="str" cm="1">
        <f t="array" ref="BC4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3" s="13" t="str" cm="1">
        <f t="array" ref="BD4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3" s="11" t="str" cm="1">
        <f t="array" ref="BE4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3" s="150"/>
      <c r="BG423" s="16"/>
      <c r="BH423" s="17">
        <v>2</v>
      </c>
      <c r="BI423" s="17"/>
      <c r="BJ423" s="17" t="s">
        <v>1306</v>
      </c>
      <c r="BK423" s="18" t="s">
        <v>1307</v>
      </c>
      <c r="BL423" s="16"/>
      <c r="BM423" s="130" t="s">
        <v>445</v>
      </c>
      <c r="BN423" s="130" t="s">
        <v>445</v>
      </c>
      <c r="BO423" s="130" t="s">
        <v>445</v>
      </c>
      <c r="BP423" s="18" t="s">
        <v>679</v>
      </c>
      <c r="BQ423" s="12" t="str">
        <f t="shared" si="44"/>
        <v>Aderente</v>
      </c>
      <c r="BR423" s="19">
        <f t="shared" si="45"/>
        <v>0.99999999999999978</v>
      </c>
      <c r="BS423" s="19">
        <f t="shared" si="46"/>
        <v>1</v>
      </c>
      <c r="BT423" s="188" t="str">
        <f t="shared" si="47"/>
        <v>OKOK</v>
      </c>
    </row>
    <row r="424" spans="1:72">
      <c r="A424" s="47" t="str">
        <f t="shared" si="43"/>
        <v>W6146070</v>
      </c>
      <c r="B424" s="102">
        <v>46070</v>
      </c>
      <c r="C424" s="135">
        <f>IF(BS_CONTROLE[[#This Row],[DATA]]="","",WEEKNUM(BS_CONTROLE[[#This Row],[DATA]]))</f>
        <v>8</v>
      </c>
      <c r="D424" s="104" t="s">
        <v>772</v>
      </c>
      <c r="E424" s="157">
        <v>61</v>
      </c>
      <c r="F424" s="126" t="s">
        <v>717</v>
      </c>
      <c r="G424" s="142" t="str">
        <f>IF(D424="","*",VLOOKUP(F424,BS_ATIVIDADE[],3,FALSE))</f>
        <v>OUTROS</v>
      </c>
      <c r="H424" s="106" t="s">
        <v>1094</v>
      </c>
      <c r="I424" s="106" t="s">
        <v>1094</v>
      </c>
      <c r="J424" s="105">
        <v>92</v>
      </c>
      <c r="K424" s="105">
        <v>75.2</v>
      </c>
      <c r="L424" s="105">
        <v>81.8</v>
      </c>
      <c r="M424" s="127" t="str" cm="1">
        <f t="array" ref="M4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424" s="127" t="s">
        <v>821</v>
      </c>
      <c r="O424" s="106">
        <v>0.3125</v>
      </c>
      <c r="P424" s="106">
        <v>6.9444444444444447E-4</v>
      </c>
      <c r="Q424" s="105">
        <v>1</v>
      </c>
      <c r="R424" s="10" t="str">
        <f>IFERROR(_xlfn.XLOOKUP(F424, BS_ATIVIDADE[ATIVIDADE],BS_ATIVIDADE[UNIDADE] ), "*")</f>
        <v>Nº DE PEÇAS</v>
      </c>
      <c r="S424" s="128" t="str" cm="1">
        <f t="array" ref="S4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4" s="128" t="str" cm="1">
        <f t="array" ref="T4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4" s="11" t="str" cm="1">
        <f t="array" ref="U4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4" s="105" t="s">
        <v>822</v>
      </c>
      <c r="W424" s="151" t="s">
        <v>1199</v>
      </c>
      <c r="X424" s="104" t="s">
        <v>416</v>
      </c>
      <c r="Y424" s="129" t="s">
        <v>415</v>
      </c>
      <c r="Z424" s="104"/>
      <c r="AA424" s="105">
        <v>1</v>
      </c>
      <c r="AB424" s="103" t="s">
        <v>412</v>
      </c>
      <c r="AC424" s="152"/>
      <c r="AD424" s="107">
        <v>0.29166666666666669</v>
      </c>
      <c r="AE424" s="105">
        <v>9402</v>
      </c>
      <c r="AF424" s="105" t="s">
        <v>679</v>
      </c>
      <c r="AG424" s="105"/>
      <c r="AH424" s="15"/>
      <c r="AI424" s="126" t="str">
        <f>IF(BS_CONTROLE[[#This Row],[Atividade]]=0, "-", BS_CONTROLE[[#This Row],[Atividade]])</f>
        <v>RECOLHIMENTO DE DORMENTE</v>
      </c>
      <c r="AJ424" s="9" t="str">
        <f>IF(BS_CONTROLE[[#This Row],[Atividade]]=0, "-", BS_CONTROLE[[#This Row],[Atividade]])</f>
        <v>RECOLHIMENTO DE DORMENTE</v>
      </c>
      <c r="AK424" s="31" t="str">
        <f>BS_CONTROLE[[#This Row],[Local - Partida]]</f>
        <v>K67ZEV-1</v>
      </c>
      <c r="AL424" s="31" t="str">
        <f>BS_CONTROLE[[#This Row],[Local - Encerramento]]</f>
        <v>K67ZEV-1</v>
      </c>
      <c r="AM424" s="105" t="str">
        <f>IF(BS_CONTROLE[[#This Row],[Entre - Estações]]=0, "-", BS_CONTROLE[[#This Row],[Entre - Estações]])</f>
        <v>ZEZ-ZXW</v>
      </c>
      <c r="AN424" s="105" t="str">
        <f>IF(BS_CONTROLE[[#This Row],[SB]]=0, "-", BS_CONTROLE[[#This Row],[SB]])</f>
        <v>K79ZEZ2/ZXWK792</v>
      </c>
      <c r="AO424" s="105">
        <f>IF(BS_CONTROLE[[#This Row],[SUB]]=0, "-", BS_CONTROLE[[#This Row],[SUB]])</f>
        <v>92</v>
      </c>
      <c r="AP424" s="105">
        <f>BS_CONTROLE[[#This Row],[KM - Inicio]]</f>
        <v>75.2</v>
      </c>
      <c r="AQ424" s="105">
        <f>BS_CONTROLE[[#This Row],[KM - Inicio]]</f>
        <v>75.2</v>
      </c>
      <c r="AR424" s="108">
        <v>0.30694444444444446</v>
      </c>
      <c r="AS424" s="108">
        <v>0</v>
      </c>
      <c r="AT424" s="108">
        <v>6.9444444444444447E-4</v>
      </c>
      <c r="AU424" s="136"/>
      <c r="AV424" s="136"/>
      <c r="AW424" s="14"/>
      <c r="AX424" s="14"/>
      <c r="AY424" s="162">
        <f t="shared" si="42"/>
        <v>6.9444444444444447E-4</v>
      </c>
      <c r="AZ424" s="153"/>
      <c r="BA424" s="109">
        <v>1</v>
      </c>
      <c r="BB424" s="10" t="str">
        <f>IFERROR(_xlfn.XLOOKUP(AI424, BS_ATIVIDADE[ATIVIDADE],BS_ATIVIDADE[UNIDADE] ), "*")</f>
        <v>Nº DE PEÇAS</v>
      </c>
      <c r="BC424" s="13" t="str" cm="1">
        <f t="array" ref="BC4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4" s="13" t="str" cm="1">
        <f t="array" ref="BD4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4" s="11" t="str" cm="1">
        <f t="array" ref="BE4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4" s="150"/>
      <c r="BG424" s="16"/>
      <c r="BH424" s="17">
        <v>2</v>
      </c>
      <c r="BI424" s="17"/>
      <c r="BJ424" s="17" t="s">
        <v>1308</v>
      </c>
      <c r="BK424" s="18" t="s">
        <v>1309</v>
      </c>
      <c r="BL424" s="16"/>
      <c r="BM424" s="130" t="s">
        <v>445</v>
      </c>
      <c r="BN424" s="130" t="s">
        <v>445</v>
      </c>
      <c r="BO424" s="130" t="s">
        <v>445</v>
      </c>
      <c r="BP424" s="18" t="s">
        <v>679</v>
      </c>
      <c r="BQ424" s="12" t="str">
        <f t="shared" si="44"/>
        <v>Aderente</v>
      </c>
      <c r="BR424" s="19">
        <f t="shared" si="45"/>
        <v>1</v>
      </c>
      <c r="BS424" s="19">
        <f t="shared" si="46"/>
        <v>1</v>
      </c>
      <c r="BT424" s="188" t="str">
        <f t="shared" si="47"/>
        <v>OKOK</v>
      </c>
    </row>
    <row r="425" spans="1:72">
      <c r="A425" s="47" t="str">
        <f t="shared" si="43"/>
        <v>V8546070</v>
      </c>
      <c r="B425" s="102">
        <v>46070</v>
      </c>
      <c r="C425" s="135">
        <f>IF(BS_CONTROLE[[#This Row],[DATA]]="","",WEEKNUM(BS_CONTROLE[[#This Row],[DATA]]))</f>
        <v>8</v>
      </c>
      <c r="D425" s="104" t="s">
        <v>690</v>
      </c>
      <c r="E425" s="157">
        <v>242</v>
      </c>
      <c r="F425" s="126" t="s">
        <v>687</v>
      </c>
      <c r="G425" s="142" t="str">
        <f>IF(D425="","*",VLOOKUP(F425,BS_ATIVIDADE[],3,FALSE))</f>
        <v>MECANIZAÇÃO - SOCADORA</v>
      </c>
      <c r="H425" s="106" t="s">
        <v>1094</v>
      </c>
      <c r="I425" s="106" t="s">
        <v>1094</v>
      </c>
      <c r="J425" s="105">
        <v>92</v>
      </c>
      <c r="K425" s="105">
        <v>75.2</v>
      </c>
      <c r="L425" s="105">
        <v>81.8</v>
      </c>
      <c r="M425" s="127" t="str" cm="1">
        <f t="array" ref="M4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ZEZ-ZXW</v>
      </c>
      <c r="N425" s="127" t="s">
        <v>821</v>
      </c>
      <c r="O425" s="106">
        <v>0.31597222222222221</v>
      </c>
      <c r="P425" s="106">
        <v>6.9444444444444447E-4</v>
      </c>
      <c r="Q425" s="105">
        <v>200</v>
      </c>
      <c r="R425" s="10" t="str">
        <f>IFERROR(_xlfn.XLOOKUP(F425, BS_ATIVIDADE[ATIVIDADE],BS_ATIVIDADE[UNIDADE] ), "*")</f>
        <v>M</v>
      </c>
      <c r="S425" s="128" t="str" cm="1">
        <f t="array" ref="S4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5" s="128" t="str" cm="1">
        <f t="array" ref="T4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5" s="11" t="str" cm="1">
        <f t="array" ref="U4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5" s="105" t="s">
        <v>822</v>
      </c>
      <c r="W425" s="151" t="s">
        <v>1202</v>
      </c>
      <c r="X425" s="104" t="s">
        <v>416</v>
      </c>
      <c r="Y425" s="129" t="s">
        <v>415</v>
      </c>
      <c r="Z425" s="104"/>
      <c r="AA425" s="105">
        <v>1</v>
      </c>
      <c r="AB425" s="103" t="s">
        <v>412</v>
      </c>
      <c r="AC425" s="152"/>
      <c r="AD425" s="107">
        <v>0.29166666666666669</v>
      </c>
      <c r="AE425" s="105">
        <v>6235</v>
      </c>
      <c r="AF425" s="105"/>
      <c r="AG425" s="105"/>
      <c r="AH425" s="15"/>
      <c r="AI425" s="126" t="str">
        <f>IF(BS_CONTROLE[[#This Row],[Atividade]]=0, "-", BS_CONTROLE[[#This Row],[Atividade]])</f>
        <v>MECANIZAÇÃO - SOCADORA</v>
      </c>
      <c r="AJ425" s="9" t="str">
        <f>IF(BS_CONTROLE[[#This Row],[Atividade]]=0, "-", BS_CONTROLE[[#This Row],[Atividade]])</f>
        <v>MECANIZAÇÃO - SOCADORA</v>
      </c>
      <c r="AK425" s="31" t="str">
        <f>BS_CONTROLE[[#This Row],[Local - Partida]]</f>
        <v>K67ZEV-1</v>
      </c>
      <c r="AL425" s="31" t="str">
        <f>BS_CONTROLE[[#This Row],[Local - Encerramento]]</f>
        <v>K67ZEV-1</v>
      </c>
      <c r="AM425" s="105" t="str">
        <f>IF(BS_CONTROLE[[#This Row],[Entre - Estações]]=0, "-", BS_CONTROLE[[#This Row],[Entre - Estações]])</f>
        <v>ZEZ-ZXW</v>
      </c>
      <c r="AN425" s="105" t="str">
        <f>IF(BS_CONTROLE[[#This Row],[SB]]=0, "-", BS_CONTROLE[[#This Row],[SB]])</f>
        <v>K79ZEZ2/ZXWK792</v>
      </c>
      <c r="AO425" s="105">
        <f>IF(BS_CONTROLE[[#This Row],[SUB]]=0, "-", BS_CONTROLE[[#This Row],[SUB]])</f>
        <v>92</v>
      </c>
      <c r="AP425" s="105">
        <f>BS_CONTROLE[[#This Row],[KM - Inicio]]</f>
        <v>75.2</v>
      </c>
      <c r="AQ425" s="105">
        <f>BS_CONTROLE[[#This Row],[KM - Inicio]]</f>
        <v>75.2</v>
      </c>
      <c r="AR425" s="108">
        <v>0.3611111111111111</v>
      </c>
      <c r="AS425" s="108">
        <v>0</v>
      </c>
      <c r="AT425" s="108">
        <v>6.9444444444444447E-4</v>
      </c>
      <c r="AU425" s="136"/>
      <c r="AV425" s="136"/>
      <c r="AW425" s="14"/>
      <c r="AX425" s="14"/>
      <c r="AY425" s="162">
        <f t="shared" si="42"/>
        <v>6.9444444444444447E-4</v>
      </c>
      <c r="AZ425" s="153"/>
      <c r="BA425" s="109">
        <v>1000</v>
      </c>
      <c r="BB425" s="10" t="str">
        <f>IFERROR(_xlfn.XLOOKUP(AI425, BS_ATIVIDADE[ATIVIDADE],BS_ATIVIDADE[UNIDADE] ), "*")</f>
        <v>M</v>
      </c>
      <c r="BC425" s="13" t="str" cm="1">
        <f t="array" ref="BC4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5" s="13" t="str" cm="1">
        <f t="array" ref="BD4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5" s="11" t="str" cm="1">
        <f t="array" ref="BE4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5" s="150"/>
      <c r="BG425" s="16"/>
      <c r="BH425" s="17">
        <v>2</v>
      </c>
      <c r="BI425" s="17"/>
      <c r="BJ425" s="17" t="s">
        <v>1310</v>
      </c>
      <c r="BK425" s="18" t="s">
        <v>1311</v>
      </c>
      <c r="BL425" s="16"/>
      <c r="BM425" s="130" t="s">
        <v>437</v>
      </c>
      <c r="BN425" s="130" t="s">
        <v>467</v>
      </c>
      <c r="BO425" s="130" t="s">
        <v>524</v>
      </c>
      <c r="BP425" s="18" t="s">
        <v>1311</v>
      </c>
      <c r="BQ425" s="12" t="str">
        <f t="shared" si="44"/>
        <v>Aderente</v>
      </c>
      <c r="BR425" s="19">
        <f t="shared" si="45"/>
        <v>1</v>
      </c>
      <c r="BS425" s="19">
        <f t="shared" si="46"/>
        <v>5</v>
      </c>
      <c r="BT425" s="188" t="str">
        <f t="shared" si="47"/>
        <v>MecanizaçãoAtivos</v>
      </c>
    </row>
    <row r="426" spans="1:72" hidden="1">
      <c r="A426" s="47" t="str">
        <f t="shared" si="43"/>
        <v/>
      </c>
      <c r="B426" s="102"/>
      <c r="C426" s="135" t="str">
        <f>IF(BS_CONTROLE[[#This Row],[DATA]]="","",WEEKNUM(BS_CONTROLE[[#This Row],[DATA]]))</f>
        <v/>
      </c>
      <c r="D426" s="104"/>
      <c r="E426" s="157">
        <v>420</v>
      </c>
      <c r="F426" s="126"/>
      <c r="G426" s="142" t="str">
        <f>IF(D426="","*",VLOOKUP(F426,BS_ATIVIDADE[],3,FALSE))</f>
        <v>*</v>
      </c>
      <c r="H426" s="106"/>
      <c r="I426" s="106"/>
      <c r="J426" s="105"/>
      <c r="K426" s="105"/>
      <c r="L426" s="105"/>
      <c r="M426" s="127" t="str" cm="1">
        <f t="array" ref="M4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6" s="127" t="str" cm="1">
        <f t="array" ref="N4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6" s="106"/>
      <c r="P426" s="106"/>
      <c r="Q426" s="105"/>
      <c r="R426" s="10" t="str">
        <f>IFERROR(_xlfn.XLOOKUP(F426, BS_ATIVIDADE[ATIVIDADE],BS_ATIVIDADE[UNIDADE] ), "*")</f>
        <v>*</v>
      </c>
      <c r="S426" s="128" t="str" cm="1">
        <f t="array" ref="S4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6" s="128" t="str" cm="1">
        <f t="array" ref="T4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6" s="11" t="str" cm="1">
        <f t="array" ref="U4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26" s="105"/>
      <c r="W426" s="151"/>
      <c r="X426" s="104"/>
      <c r="Y426" s="129"/>
      <c r="Z426" s="104"/>
      <c r="AA426" s="105"/>
      <c r="AB426" s="103"/>
      <c r="AC426" s="152"/>
      <c r="AD426" s="107"/>
      <c r="AE426" s="105"/>
      <c r="AF426" s="105"/>
      <c r="AG426" s="105"/>
      <c r="AH426" s="15"/>
      <c r="AI426" s="126" t="str">
        <f>IF(BS_CONTROLE[[#This Row],[Atividade]]=0, "-", BS_CONTROLE[[#This Row],[Atividade]])</f>
        <v>-</v>
      </c>
      <c r="AJ426" s="9" t="str">
        <f>IF(BS_CONTROLE[[#This Row],[Atividade]]=0, "-", BS_CONTROLE[[#This Row],[Atividade]])</f>
        <v>-</v>
      </c>
      <c r="AK426" s="31">
        <f>BS_CONTROLE[[#This Row],[Local - Partida]]</f>
        <v>0</v>
      </c>
      <c r="AL426" s="31">
        <f>BS_CONTROLE[[#This Row],[Local - Encerramento]]</f>
        <v>0</v>
      </c>
      <c r="AM426" s="105" t="str">
        <f>IF(BS_CONTROLE[[#This Row],[Entre - Estações]]=0, "-", BS_CONTROLE[[#This Row],[Entre - Estações]])</f>
        <v>-</v>
      </c>
      <c r="AN426" s="105" t="str">
        <f>IF(BS_CONTROLE[[#This Row],[SB]]=0, "-", BS_CONTROLE[[#This Row],[SB]])</f>
        <v>-</v>
      </c>
      <c r="AO426" s="105" t="str">
        <f>IF(BS_CONTROLE[[#This Row],[SUB]]=0, "-", BS_CONTROLE[[#This Row],[SUB]])</f>
        <v>-</v>
      </c>
      <c r="AP426" s="105">
        <f>BS_CONTROLE[[#This Row],[KM - Inicio]]</f>
        <v>0</v>
      </c>
      <c r="AQ426" s="105">
        <f>BS_CONTROLE[[#This Row],[KM - Inicio]]</f>
        <v>0</v>
      </c>
      <c r="AR426" s="108"/>
      <c r="AS426" s="108"/>
      <c r="AT426" s="108"/>
      <c r="AU426" s="136"/>
      <c r="AV426" s="136"/>
      <c r="AW426" s="14"/>
      <c r="AX426" s="14"/>
      <c r="AY426" s="162" t="str">
        <f t="shared" si="42"/>
        <v>*</v>
      </c>
      <c r="AZ426" s="153"/>
      <c r="BA426" s="109"/>
      <c r="BB426" s="10" t="str">
        <f>IFERROR(_xlfn.XLOOKUP(AI426, BS_ATIVIDADE[ATIVIDADE],BS_ATIVIDADE[UNIDADE] ), "*")</f>
        <v>*</v>
      </c>
      <c r="BC426" s="13" t="str" cm="1">
        <f t="array" ref="BC4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26" s="13" t="str" cm="1">
        <f t="array" ref="BD4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26" s="11" t="str" cm="1">
        <f t="array" ref="BE4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26" s="150"/>
      <c r="BG426" s="16"/>
      <c r="BH426" s="17"/>
      <c r="BI426" s="17"/>
      <c r="BJ426" s="17"/>
      <c r="BK426" s="18"/>
      <c r="BL426" s="16"/>
      <c r="BM426" s="130"/>
      <c r="BN426" s="130"/>
      <c r="BO426" s="130"/>
      <c r="BP426" s="18"/>
      <c r="BQ426" s="12" t="str">
        <f t="shared" si="44"/>
        <v>Aderente</v>
      </c>
      <c r="BR426" s="19" t="str">
        <f t="shared" si="45"/>
        <v>*</v>
      </c>
      <c r="BS426" s="19" t="str">
        <f t="shared" si="46"/>
        <v>*</v>
      </c>
      <c r="BT426" s="188" t="str">
        <f t="shared" si="47"/>
        <v/>
      </c>
    </row>
    <row r="427" spans="1:72">
      <c r="A427" s="47" t="str">
        <f t="shared" si="43"/>
        <v>MODERNIZAÇÃO SERRA46070</v>
      </c>
      <c r="B427" s="102">
        <v>46070</v>
      </c>
      <c r="C427" s="135">
        <f>IF(BS_CONTROLE[[#This Row],[DATA]]="","",WEEKNUM(BS_CONTROLE[[#This Row],[DATA]]))</f>
        <v>8</v>
      </c>
      <c r="D427" s="104" t="s">
        <v>819</v>
      </c>
      <c r="E427" s="157">
        <v>61</v>
      </c>
      <c r="F427" s="126" t="s">
        <v>820</v>
      </c>
      <c r="G427" s="142" t="str">
        <f>IF(D427="","*",VLOOKUP(F427,BS_ATIVIDADE[],3,FALSE))</f>
        <v>OUTROS</v>
      </c>
      <c r="H427" s="106" t="s">
        <v>679</v>
      </c>
      <c r="I427" s="106" t="s">
        <v>679</v>
      </c>
      <c r="J427" s="105">
        <v>92</v>
      </c>
      <c r="K427" s="105">
        <v>102</v>
      </c>
      <c r="L427" s="105">
        <v>106.3</v>
      </c>
      <c r="M427" s="127" t="s">
        <v>331</v>
      </c>
      <c r="N427" s="127" t="s">
        <v>835</v>
      </c>
      <c r="O427" s="106">
        <v>0.33333333333333331</v>
      </c>
      <c r="P427" s="106">
        <v>0.22916666666666666</v>
      </c>
      <c r="Q427" s="105">
        <v>1</v>
      </c>
      <c r="R427" s="10" t="str">
        <f>IFERROR(_xlfn.XLOOKUP(F427, BS_ATIVIDADE[ATIVIDADE],BS_ATIVIDADE[UNIDADE] ), "*")</f>
        <v>BINÁRIO</v>
      </c>
      <c r="S427" s="128" t="str" cm="1">
        <f t="array" ref="S4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7" s="128" t="str" cm="1">
        <f t="array" ref="T4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7" s="11" t="str" cm="1">
        <f t="array" ref="U4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7" s="105" t="s">
        <v>822</v>
      </c>
      <c r="W427" s="151" t="s">
        <v>836</v>
      </c>
      <c r="X427" s="104" t="s">
        <v>416</v>
      </c>
      <c r="Y427" s="129" t="s">
        <v>415</v>
      </c>
      <c r="Z427" s="104"/>
      <c r="AA427" s="105" t="s">
        <v>679</v>
      </c>
      <c r="AB427" s="103"/>
      <c r="AC427" s="152"/>
      <c r="AD427" s="107"/>
      <c r="AE427" s="105"/>
      <c r="AF427" s="105"/>
      <c r="AG427" s="105"/>
      <c r="AH427" s="15"/>
      <c r="AI427" s="126" t="str">
        <f>IF(BS_CONTROLE[[#This Row],[Atividade]]=0, "-", BS_CONTROLE[[#This Row],[Atividade]])</f>
        <v>BLOCO</v>
      </c>
      <c r="AJ427" s="9" t="str">
        <f>IF(BS_CONTROLE[[#This Row],[Atividade]]=0, "-", BS_CONTROLE[[#This Row],[Atividade]])</f>
        <v>BLOCO</v>
      </c>
      <c r="AK427" s="31" t="str">
        <f>BS_CONTROLE[[#This Row],[Local - Partida]]</f>
        <v>-</v>
      </c>
      <c r="AL427" s="31" t="str">
        <f>BS_CONTROLE[[#This Row],[Local - Encerramento]]</f>
        <v>-</v>
      </c>
      <c r="AM427" s="105" t="str">
        <f>IF(BS_CONTROLE[[#This Row],[Entre - Estações]]=0, "-", BS_CONTROLE[[#This Row],[Entre - Estações]])</f>
        <v>ZGP-ZPT</v>
      </c>
      <c r="AN427" s="105" t="str">
        <f>IF(BS_CONTROLE[[#This Row],[SB]]=0, "-", BS_CONTROLE[[#This Row],[SB]])</f>
        <v>ZGP2/105ZGP2/ZPT1052</v>
      </c>
      <c r="AO427" s="105">
        <f>IF(BS_CONTROLE[[#This Row],[SUB]]=0, "-", BS_CONTROLE[[#This Row],[SUB]])</f>
        <v>92</v>
      </c>
      <c r="AP427" s="105">
        <f>BS_CONTROLE[[#This Row],[KM - Inicio]]</f>
        <v>102</v>
      </c>
      <c r="AQ427" s="105">
        <f>BS_CONTROLE[[#This Row],[KM - Inicio]]</f>
        <v>102</v>
      </c>
      <c r="AR427" s="108">
        <v>0</v>
      </c>
      <c r="AS427" s="108">
        <v>0</v>
      </c>
      <c r="AT427" s="108">
        <v>0</v>
      </c>
      <c r="AU427" s="136"/>
      <c r="AV427" s="136"/>
      <c r="AW427" s="14"/>
      <c r="AX427" s="14"/>
      <c r="AY427" s="162">
        <f t="shared" si="42"/>
        <v>0</v>
      </c>
      <c r="AZ427" s="153"/>
      <c r="BA427" s="109">
        <v>0</v>
      </c>
      <c r="BB427" s="10" t="str">
        <f>IFERROR(_xlfn.XLOOKUP(AI427, BS_ATIVIDADE[ATIVIDADE],BS_ATIVIDADE[UNIDADE] ), "*")</f>
        <v>BINÁRIO</v>
      </c>
      <c r="BC427" s="13" t="str" cm="1">
        <f t="array" ref="BC4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7" s="13" t="str" cm="1">
        <f t="array" ref="BD4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7" s="11" t="str" cm="1">
        <f t="array" ref="BE4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7" s="150"/>
      <c r="BG427" s="16"/>
      <c r="BH427" s="17">
        <v>0</v>
      </c>
      <c r="BI427" s="17"/>
      <c r="BJ427" s="17" t="s">
        <v>1312</v>
      </c>
      <c r="BK427" s="18" t="s">
        <v>1312</v>
      </c>
      <c r="BL427" s="16"/>
      <c r="BM427" s="130" t="s">
        <v>440</v>
      </c>
      <c r="BN427" s="130" t="s">
        <v>460</v>
      </c>
      <c r="BO427" s="130" t="s">
        <v>568</v>
      </c>
      <c r="BP427" s="18" t="s">
        <v>1313</v>
      </c>
      <c r="BQ427" s="12" t="str">
        <f t="shared" si="44"/>
        <v>Produção e Intervalo</v>
      </c>
      <c r="BR427" s="19">
        <f t="shared" si="45"/>
        <v>0</v>
      </c>
      <c r="BS427" s="19">
        <f t="shared" si="46"/>
        <v>0</v>
      </c>
      <c r="BT427" s="188" t="str">
        <f t="shared" si="47"/>
        <v>CCOCirculaçãoIntervaloContrato</v>
      </c>
    </row>
    <row r="428" spans="1:72">
      <c r="A428" s="47" t="str">
        <f t="shared" si="43"/>
        <v>W6246070</v>
      </c>
      <c r="B428" s="102">
        <v>46070</v>
      </c>
      <c r="C428" s="135">
        <f>IF(BS_CONTROLE[[#This Row],[DATA]]="","",WEEKNUM(BS_CONTROLE[[#This Row],[DATA]]))</f>
        <v>8</v>
      </c>
      <c r="D428" s="104" t="s">
        <v>776</v>
      </c>
      <c r="E428" s="157">
        <v>66</v>
      </c>
      <c r="F428" s="126" t="s">
        <v>717</v>
      </c>
      <c r="G428" s="142" t="str">
        <f>IF(D428="","*",VLOOKUP(F428,BS_ATIVIDADE[],3,FALSE))</f>
        <v>OUTROS</v>
      </c>
      <c r="H428" s="106" t="s">
        <v>184</v>
      </c>
      <c r="I428" s="106" t="s">
        <v>777</v>
      </c>
      <c r="J428" s="105">
        <v>92</v>
      </c>
      <c r="K428" s="105">
        <v>102.1</v>
      </c>
      <c r="L428" s="105">
        <v>106</v>
      </c>
      <c r="M428" s="127" t="str" cm="1">
        <f t="array" ref="M4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</v>
      </c>
      <c r="N428" s="127" t="str" cm="1">
        <f t="array" ref="N4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ZGP2</v>
      </c>
      <c r="O428" s="106">
        <v>0.3125</v>
      </c>
      <c r="P428" s="106">
        <v>6.9444444444444447E-4</v>
      </c>
      <c r="Q428" s="105">
        <v>1</v>
      </c>
      <c r="R428" s="10" t="str">
        <f>IFERROR(_xlfn.XLOOKUP(F428, BS_ATIVIDADE[ATIVIDADE],BS_ATIVIDADE[UNIDADE] ), "*")</f>
        <v>Nº DE PEÇAS</v>
      </c>
      <c r="S428" s="128" t="str" cm="1">
        <f t="array" ref="S4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8" s="128" t="str" cm="1">
        <f t="array" ref="T4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8" s="11" t="str" cm="1">
        <f t="array" ref="U4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8" s="105" t="s">
        <v>822</v>
      </c>
      <c r="W428" s="151" t="s">
        <v>837</v>
      </c>
      <c r="X428" s="104" t="s">
        <v>416</v>
      </c>
      <c r="Y428" s="129" t="s">
        <v>415</v>
      </c>
      <c r="Z428" s="104"/>
      <c r="AA428" s="105">
        <v>1</v>
      </c>
      <c r="AB428" s="103" t="s">
        <v>412</v>
      </c>
      <c r="AC428" s="152"/>
      <c r="AD428" s="107">
        <v>0.29166666666666669</v>
      </c>
      <c r="AE428" s="105">
        <v>9038</v>
      </c>
      <c r="AF428" s="105"/>
      <c r="AG428" s="105"/>
      <c r="AH428" s="15"/>
      <c r="AI428" s="126" t="str">
        <f>IF(BS_CONTROLE[[#This Row],[Atividade]]=0, "-", BS_CONTROLE[[#This Row],[Atividade]])</f>
        <v>RECOLHIMENTO DE DORMENTE</v>
      </c>
      <c r="AJ428" s="9" t="str">
        <f>IF(BS_CONTROLE[[#This Row],[Atividade]]=0, "-", BS_CONTROLE[[#This Row],[Atividade]])</f>
        <v>RECOLHIMENTO DE DORMENTE</v>
      </c>
      <c r="AK428" s="31" t="str">
        <f>BS_CONTROLE[[#This Row],[Local - Partida]]</f>
        <v>ZPT1051</v>
      </c>
      <c r="AL428" s="31" t="str">
        <f>BS_CONTROLE[[#This Row],[Local - Encerramento]]</f>
        <v>ZPTZDR</v>
      </c>
      <c r="AM428" s="105" t="str">
        <f>IF(BS_CONTROLE[[#This Row],[Entre - Estações]]=0, "-", BS_CONTROLE[[#This Row],[Entre - Estações]])</f>
        <v>ZGP</v>
      </c>
      <c r="AN428" s="105" t="str">
        <f>IF(BS_CONTROLE[[#This Row],[SB]]=0, "-", BS_CONTROLE[[#This Row],[SB]])</f>
        <v>ZGP2</v>
      </c>
      <c r="AO428" s="105">
        <f>IF(BS_CONTROLE[[#This Row],[SUB]]=0, "-", BS_CONTROLE[[#This Row],[SUB]])</f>
        <v>92</v>
      </c>
      <c r="AP428" s="105">
        <f>BS_CONTROLE[[#This Row],[KM - Inicio]]</f>
        <v>102.1</v>
      </c>
      <c r="AQ428" s="105">
        <f>BS_CONTROLE[[#This Row],[KM - Inicio]]</f>
        <v>102.1</v>
      </c>
      <c r="AR428" s="108">
        <v>0.32291666666666669</v>
      </c>
      <c r="AS428" s="108">
        <v>0</v>
      </c>
      <c r="AT428" s="108">
        <v>0</v>
      </c>
      <c r="AU428" s="136"/>
      <c r="AV428" s="136"/>
      <c r="AW428" s="14"/>
      <c r="AX428" s="14"/>
      <c r="AY428" s="162">
        <f t="shared" si="42"/>
        <v>0</v>
      </c>
      <c r="AZ428" s="153"/>
      <c r="BA428" s="109">
        <v>0</v>
      </c>
      <c r="BB428" s="10" t="str">
        <f>IFERROR(_xlfn.XLOOKUP(AI428, BS_ATIVIDADE[ATIVIDADE],BS_ATIVIDADE[UNIDADE] ), "*")</f>
        <v>Nº DE PEÇAS</v>
      </c>
      <c r="BC428" s="13" t="str" cm="1">
        <f t="array" ref="BC4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8" s="13" t="str" cm="1">
        <f t="array" ref="BD4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8" s="11" t="str" cm="1">
        <f t="array" ref="BE4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8" s="150"/>
      <c r="BG428" s="16"/>
      <c r="BH428" s="17">
        <v>0</v>
      </c>
      <c r="BI428" s="17"/>
      <c r="BJ428" s="17" t="s">
        <v>1314</v>
      </c>
      <c r="BK428" s="18" t="s">
        <v>1314</v>
      </c>
      <c r="BL428" s="16"/>
      <c r="BM428" s="130" t="s">
        <v>440</v>
      </c>
      <c r="BN428" s="130" t="s">
        <v>460</v>
      </c>
      <c r="BO428" s="130" t="s">
        <v>568</v>
      </c>
      <c r="BP428" s="18" t="s">
        <v>1314</v>
      </c>
      <c r="BQ428" s="12" t="str">
        <f t="shared" si="44"/>
        <v>Produção e Intervalo</v>
      </c>
      <c r="BR428" s="19">
        <f t="shared" si="45"/>
        <v>0</v>
      </c>
      <c r="BS428" s="19">
        <f t="shared" si="46"/>
        <v>0</v>
      </c>
      <c r="BT428" s="188" t="str">
        <f t="shared" si="47"/>
        <v>CCOCirculaçãoIntervaloContrato</v>
      </c>
    </row>
    <row r="429" spans="1:72">
      <c r="A429" s="47" t="str">
        <f t="shared" si="43"/>
        <v>A8446070</v>
      </c>
      <c r="B429" s="102">
        <v>46070</v>
      </c>
      <c r="C429" s="135">
        <f>IF(BS_CONTROLE[[#This Row],[DATA]]="","",WEEKNUM(BS_CONTROLE[[#This Row],[DATA]]))</f>
        <v>8</v>
      </c>
      <c r="D429" s="104" t="s">
        <v>1036</v>
      </c>
      <c r="E429" s="157">
        <v>423</v>
      </c>
      <c r="F429" s="126" t="s">
        <v>1037</v>
      </c>
      <c r="G429" s="142" t="str">
        <f>IF(D429="","*",VLOOKUP(F429,BS_ATIVIDADE[],3,FALSE))</f>
        <v>DETECÇÃO</v>
      </c>
      <c r="H429" s="106" t="s">
        <v>338</v>
      </c>
      <c r="I429" s="106" t="s">
        <v>1315</v>
      </c>
      <c r="J429" s="105">
        <v>92</v>
      </c>
      <c r="K429" s="105">
        <v>108</v>
      </c>
      <c r="L429" s="105" t="s">
        <v>679</v>
      </c>
      <c r="M429" s="127" t="s">
        <v>1316</v>
      </c>
      <c r="N429" s="127" t="s">
        <v>1317</v>
      </c>
      <c r="O429" s="106">
        <v>0.33333333333333331</v>
      </c>
      <c r="P429" s="106">
        <v>4.1666666666666664E-2</v>
      </c>
      <c r="Q429" s="105">
        <v>50</v>
      </c>
      <c r="R429" s="10" t="str">
        <f>IFERROR(_xlfn.XLOOKUP(F429, BS_ATIVIDADE[ATIVIDADE],BS_ATIVIDADE[UNIDADE] ), "*")</f>
        <v>KM</v>
      </c>
      <c r="S429" s="128" t="str" cm="1">
        <f t="array" ref="S4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29" s="128" t="str" cm="1">
        <f t="array" ref="T4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29" s="11" t="str" cm="1">
        <f t="array" ref="U4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29" s="105" t="s">
        <v>1041</v>
      </c>
      <c r="W429" s="151" t="s">
        <v>1080</v>
      </c>
      <c r="X429" s="104" t="s">
        <v>416</v>
      </c>
      <c r="Y429" s="129" t="s">
        <v>415</v>
      </c>
      <c r="Z429" s="104"/>
      <c r="AA429" s="105">
        <v>1</v>
      </c>
      <c r="AB429" s="103" t="s">
        <v>412</v>
      </c>
      <c r="AC429" s="152"/>
      <c r="AD429" s="107">
        <v>0.29166666666666669</v>
      </c>
      <c r="AE429" s="105">
        <v>6293</v>
      </c>
      <c r="AF429" s="105"/>
      <c r="AG429" s="105"/>
      <c r="AH429" s="15"/>
      <c r="AI429" s="126" t="str">
        <f>IF(BS_CONTROLE[[#This Row],[Atividade]]=0, "-", BS_CONTROLE[[#This Row],[Atividade]])</f>
        <v>DETECÇÃO - RONDA 7 DIAS</v>
      </c>
      <c r="AJ429" s="9" t="str">
        <f>IF(BS_CONTROLE[[#This Row],[Atividade]]=0, "-", BS_CONTROLE[[#This Row],[Atividade]])</f>
        <v>DETECÇÃO - RONDA 7 DIAS</v>
      </c>
      <c r="AK429" s="31" t="str">
        <f>BS_CONTROLE[[#This Row],[Local - Partida]]</f>
        <v>109ZPT</v>
      </c>
      <c r="AL429" s="31" t="str">
        <f>BS_CONTROLE[[#This Row],[Local - Encerramento]]</f>
        <v>ZPT105</v>
      </c>
      <c r="AM429" s="105" t="str">
        <f>IF(BS_CONTROLE[[#This Row],[Entre - Estações]]=0, "-", BS_CONTROLE[[#This Row],[Entre - Estações]])</f>
        <v>ZPT-ZPG-ZPT</v>
      </c>
      <c r="AN429" s="105" t="str">
        <f>IF(BS_CONTROLE[[#This Row],[SB]]=0, "-", BS_CONTROLE[[#This Row],[SB]])</f>
        <v>ZPTZPGZPT</v>
      </c>
      <c r="AO429" s="105">
        <f>IF(BS_CONTROLE[[#This Row],[SUB]]=0, "-", BS_CONTROLE[[#This Row],[SUB]])</f>
        <v>92</v>
      </c>
      <c r="AP429" s="105">
        <f>BS_CONTROLE[[#This Row],[KM - Inicio]]</f>
        <v>108</v>
      </c>
      <c r="AQ429" s="105">
        <f>BS_CONTROLE[[#This Row],[KM - Inicio]]</f>
        <v>108</v>
      </c>
      <c r="AR429" s="108">
        <v>0.33819444444444446</v>
      </c>
      <c r="AS429" s="108">
        <v>0.38958333333333334</v>
      </c>
      <c r="AT429" s="108">
        <v>0.43125000000000002</v>
      </c>
      <c r="AU429" s="136"/>
      <c r="AV429" s="136"/>
      <c r="AW429" s="14"/>
      <c r="AX429" s="14"/>
      <c r="AY429" s="162">
        <f t="shared" si="42"/>
        <v>4.1666666666666685E-2</v>
      </c>
      <c r="AZ429" s="153"/>
      <c r="BA429" s="109">
        <v>25</v>
      </c>
      <c r="BB429" s="10" t="str">
        <f>IFERROR(_xlfn.XLOOKUP(AI429, BS_ATIVIDADE[ATIVIDADE],BS_ATIVIDADE[UNIDADE] ), "*")</f>
        <v>KM</v>
      </c>
      <c r="BC429" s="13" t="str" cm="1">
        <f t="array" ref="BC4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29" s="13" t="str" cm="1">
        <f t="array" ref="BD4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29" s="11" t="str" cm="1">
        <f t="array" ref="BE4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29" s="150"/>
      <c r="BG429" s="16"/>
      <c r="BH429" s="17">
        <v>2</v>
      </c>
      <c r="BI429" s="17"/>
      <c r="BJ429" s="17" t="s">
        <v>1318</v>
      </c>
      <c r="BK429" s="18" t="s">
        <v>1319</v>
      </c>
      <c r="BL429" s="16"/>
      <c r="BM429" s="130" t="s">
        <v>445</v>
      </c>
      <c r="BN429" s="130" t="s">
        <v>445</v>
      </c>
      <c r="BO429" s="130" t="s">
        <v>445</v>
      </c>
      <c r="BP429" s="18" t="s">
        <v>679</v>
      </c>
      <c r="BQ429" s="12" t="str">
        <f t="shared" si="44"/>
        <v>Produção</v>
      </c>
      <c r="BR429" s="19">
        <f t="shared" si="45"/>
        <v>1.0000000000000004</v>
      </c>
      <c r="BS429" s="19">
        <f t="shared" si="46"/>
        <v>0.5</v>
      </c>
      <c r="BT429" s="188" t="str">
        <f t="shared" si="47"/>
        <v>OKOK</v>
      </c>
    </row>
    <row r="430" spans="1:72">
      <c r="A430" s="47" t="str">
        <f t="shared" si="43"/>
        <v>ANDERSON (TF-680)46070</v>
      </c>
      <c r="B430" s="102">
        <v>46070</v>
      </c>
      <c r="C430" s="135">
        <f>IF(BS_CONTROLE[[#This Row],[DATA]]="","",WEEKNUM(BS_CONTROLE[[#This Row],[DATA]]))</f>
        <v>8</v>
      </c>
      <c r="D430" s="104" t="s">
        <v>1320</v>
      </c>
      <c r="E430" s="157">
        <v>424</v>
      </c>
      <c r="F430" s="126" t="s">
        <v>1211</v>
      </c>
      <c r="G430" s="142" t="str">
        <f>IF(D430="","*",VLOOKUP(F430,BS_ATIVIDADE[],3,FALSE))</f>
        <v>JIC</v>
      </c>
      <c r="H430" s="106" t="s">
        <v>679</v>
      </c>
      <c r="I430" s="106"/>
      <c r="J430" s="105">
        <v>92</v>
      </c>
      <c r="K430" s="105">
        <v>106.32</v>
      </c>
      <c r="L430" s="105" t="s">
        <v>679</v>
      </c>
      <c r="M430" s="127" t="str" cm="1">
        <f t="array" ref="M4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ZGP-ZPT</v>
      </c>
      <c r="N430" s="127" t="str" cm="1">
        <f t="array" ref="N4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ZPT1052</v>
      </c>
      <c r="O430" s="106">
        <v>0.45833333333333331</v>
      </c>
      <c r="P430" s="106">
        <v>4.1666666666666664E-2</v>
      </c>
      <c r="Q430" s="105">
        <v>1</v>
      </c>
      <c r="R430" s="10" t="str">
        <f>IFERROR(_xlfn.XLOOKUP(F430, BS_ATIVIDADE[ATIVIDADE],BS_ATIVIDADE[UNIDADE] ), "*")</f>
        <v>Nº DE PEÇAS</v>
      </c>
      <c r="S430" s="128" t="str" cm="1">
        <f t="array" ref="S4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0" s="128" t="str" cm="1">
        <f t="array" ref="T4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30" s="11" t="str" cm="1">
        <f t="array" ref="U4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30" s="105" t="s">
        <v>773</v>
      </c>
      <c r="W430" s="151" t="s">
        <v>1212</v>
      </c>
      <c r="X430" s="104" t="s">
        <v>421</v>
      </c>
      <c r="Y430" s="129" t="s">
        <v>424</v>
      </c>
      <c r="Z430" s="104"/>
      <c r="AA430" s="105" t="s">
        <v>679</v>
      </c>
      <c r="AB430" s="103"/>
      <c r="AC430" s="152"/>
      <c r="AD430" s="107"/>
      <c r="AE430" s="105"/>
      <c r="AF430" s="105"/>
      <c r="AG430" s="105"/>
      <c r="AH430" s="15"/>
      <c r="AI430" s="126" t="str">
        <f>IF(BS_CONTROLE[[#This Row],[Atividade]]=0, "-", BS_CONTROLE[[#This Row],[Atividade]])</f>
        <v>JIC</v>
      </c>
      <c r="AJ430" s="9" t="str">
        <f>IF(BS_CONTROLE[[#This Row],[Atividade]]=0, "-", BS_CONTROLE[[#This Row],[Atividade]])</f>
        <v>JIC</v>
      </c>
      <c r="AK430" s="31" t="str">
        <f>BS_CONTROLE[[#This Row],[Local - Partida]]</f>
        <v>-</v>
      </c>
      <c r="AL430" s="31">
        <f>BS_CONTROLE[[#This Row],[Local - Encerramento]]</f>
        <v>0</v>
      </c>
      <c r="AM430" s="105" t="str">
        <f>IF(BS_CONTROLE[[#This Row],[Entre - Estações]]=0, "-", BS_CONTROLE[[#This Row],[Entre - Estações]])</f>
        <v>ZGP-ZPT</v>
      </c>
      <c r="AN430" s="105" t="str">
        <f>IF(BS_CONTROLE[[#This Row],[SB]]=0, "-", BS_CONTROLE[[#This Row],[SB]])</f>
        <v>ZPT1052</v>
      </c>
      <c r="AO430" s="105">
        <f>IF(BS_CONTROLE[[#This Row],[SUB]]=0, "-", BS_CONTROLE[[#This Row],[SUB]])</f>
        <v>92</v>
      </c>
      <c r="AP430" s="105">
        <f>BS_CONTROLE[[#This Row],[KM - Inicio]]</f>
        <v>106.32</v>
      </c>
      <c r="AQ430" s="105">
        <f>BS_CONTROLE[[#This Row],[KM - Inicio]]</f>
        <v>106.32</v>
      </c>
      <c r="AR430" s="108">
        <v>0</v>
      </c>
      <c r="AS430" s="108">
        <v>0</v>
      </c>
      <c r="AT430" s="108">
        <v>0</v>
      </c>
      <c r="AU430" s="136"/>
      <c r="AV430" s="136"/>
      <c r="AW430" s="14"/>
      <c r="AX430" s="14"/>
      <c r="AY430" s="162">
        <f t="shared" si="42"/>
        <v>0</v>
      </c>
      <c r="AZ430" s="153"/>
      <c r="BA430" s="109">
        <v>0</v>
      </c>
      <c r="BB430" s="10" t="str">
        <f>IFERROR(_xlfn.XLOOKUP(AI430, BS_ATIVIDADE[ATIVIDADE],BS_ATIVIDADE[UNIDADE] ), "*")</f>
        <v>Nº DE PEÇAS</v>
      </c>
      <c r="BC430" s="13" t="str" cm="1">
        <f t="array" ref="BC4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0" s="13" t="str" cm="1">
        <f t="array" ref="BD4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30" s="11" t="str" cm="1">
        <f t="array" ref="BE4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30" s="150"/>
      <c r="BG430" s="16"/>
      <c r="BH430" s="17">
        <v>0</v>
      </c>
      <c r="BI430" s="17"/>
      <c r="BJ430" s="17" t="s">
        <v>1321</v>
      </c>
      <c r="BK430" s="18" t="s">
        <v>1321</v>
      </c>
      <c r="BL430" s="16"/>
      <c r="BM430" s="130" t="s">
        <v>440</v>
      </c>
      <c r="BN430" s="130" t="s">
        <v>469</v>
      </c>
      <c r="BO430" s="130" t="s">
        <v>530</v>
      </c>
      <c r="BP430" s="18" t="s">
        <v>1321</v>
      </c>
      <c r="BQ430" s="12" t="str">
        <f t="shared" si="44"/>
        <v>Produção e Intervalo</v>
      </c>
      <c r="BR430" s="19">
        <f t="shared" si="45"/>
        <v>0</v>
      </c>
      <c r="BS430" s="19">
        <f t="shared" si="46"/>
        <v>0</v>
      </c>
      <c r="BT430" s="188" t="str">
        <f t="shared" si="47"/>
        <v>CCOCirculaçãoIntervaloOportunidade</v>
      </c>
    </row>
    <row r="431" spans="1:72">
      <c r="A431" s="47" t="str">
        <f t="shared" si="43"/>
        <v>DIEGO (TF-42)46070</v>
      </c>
      <c r="B431" s="102">
        <v>46070</v>
      </c>
      <c r="C431" s="135">
        <f>IF(BS_CONTROLE[[#This Row],[DATA]]="","",WEEKNUM(BS_CONTROLE[[#This Row],[DATA]]))</f>
        <v>8</v>
      </c>
      <c r="D431" s="104" t="s">
        <v>876</v>
      </c>
      <c r="E431" s="157">
        <v>425</v>
      </c>
      <c r="F431" s="126" t="s">
        <v>877</v>
      </c>
      <c r="G431" s="142" t="str">
        <f>IF(D431="","*",VLOOKUP(F431,BS_ATIVIDADE[],3,FALSE))</f>
        <v>LIMPEZA LASTRO</v>
      </c>
      <c r="H431" s="106" t="s">
        <v>679</v>
      </c>
      <c r="I431" s="106"/>
      <c r="J431" s="105">
        <v>53</v>
      </c>
      <c r="K431" s="105">
        <v>109.05</v>
      </c>
      <c r="L431" s="105" t="s">
        <v>679</v>
      </c>
      <c r="M431" s="127" t="str" cm="1">
        <f t="array" ref="M4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431" s="127" t="str" cm="1">
        <f t="array" ref="N4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431" s="106">
        <v>0.41666666666666669</v>
      </c>
      <c r="P431" s="106">
        <v>8.3333333333333329E-2</v>
      </c>
      <c r="Q431" s="105">
        <v>20</v>
      </c>
      <c r="R431" s="10" t="str">
        <f>IFERROR(_xlfn.XLOOKUP(F431, BS_ATIVIDADE[ATIVIDADE],BS_ATIVIDADE[UNIDADE] ), "*")</f>
        <v>M</v>
      </c>
      <c r="S431" s="128" t="str" cm="1">
        <f t="array" ref="S4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1" s="128" t="str" cm="1">
        <f t="array" ref="T4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31" s="11" t="str" cm="1">
        <f t="array" ref="U4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31" s="105" t="s">
        <v>773</v>
      </c>
      <c r="W431" s="151" t="s">
        <v>878</v>
      </c>
      <c r="X431" s="104" t="s">
        <v>421</v>
      </c>
      <c r="Y431" s="129" t="s">
        <v>424</v>
      </c>
      <c r="Z431" s="104"/>
      <c r="AA431" s="105" t="s">
        <v>679</v>
      </c>
      <c r="AB431" s="103"/>
      <c r="AC431" s="152"/>
      <c r="AD431" s="107"/>
      <c r="AE431" s="105"/>
      <c r="AF431" s="105"/>
      <c r="AG431" s="105"/>
      <c r="AH431" s="15"/>
      <c r="AI431" s="126" t="str">
        <f>IF(BS_CONTROLE[[#This Row],[Atividade]]=0, "-", BS_CONTROLE[[#This Row],[Atividade]])</f>
        <v>LIMPEZA LASTRO</v>
      </c>
      <c r="AJ431" s="9" t="str">
        <f>IF(BS_CONTROLE[[#This Row],[Atividade]]=0, "-", BS_CONTROLE[[#This Row],[Atividade]])</f>
        <v>LIMPEZA LASTRO</v>
      </c>
      <c r="AK431" s="31" t="str">
        <f>BS_CONTROLE[[#This Row],[Local - Partida]]</f>
        <v>-</v>
      </c>
      <c r="AL431" s="31">
        <f>BS_CONTROLE[[#This Row],[Local - Encerramento]]</f>
        <v>0</v>
      </c>
      <c r="AM431" s="105" t="str">
        <f>IF(BS_CONTROLE[[#This Row],[Entre - Estações]]=0, "-", BS_CONTROLE[[#This Row],[Entre - Estações]])</f>
        <v>PAT-ZGM</v>
      </c>
      <c r="AN431" s="105" t="str">
        <f>IF(BS_CONTROLE[[#This Row],[SB]]=0, "-", BS_CONTROLE[[#This Row],[SB]])</f>
        <v>PAT1102</v>
      </c>
      <c r="AO431" s="105">
        <f>IF(BS_CONTROLE[[#This Row],[SUB]]=0, "-", BS_CONTROLE[[#This Row],[SUB]])</f>
        <v>53</v>
      </c>
      <c r="AP431" s="105">
        <f>BS_CONTROLE[[#This Row],[KM - Inicio]]</f>
        <v>109.05</v>
      </c>
      <c r="AQ431" s="105">
        <f>BS_CONTROLE[[#This Row],[KM - Inicio]]</f>
        <v>109.05</v>
      </c>
      <c r="AR431" s="108">
        <v>0.35347222222222224</v>
      </c>
      <c r="AS431" s="108">
        <v>0.44444444444444442</v>
      </c>
      <c r="AT431" s="108">
        <v>0.50694444444444442</v>
      </c>
      <c r="AU431" s="136"/>
      <c r="AV431" s="136"/>
      <c r="AW431" s="14"/>
      <c r="AX431" s="14"/>
      <c r="AY431" s="162">
        <f t="shared" si="42"/>
        <v>6.25E-2</v>
      </c>
      <c r="AZ431" s="153"/>
      <c r="BA431" s="109">
        <v>20</v>
      </c>
      <c r="BB431" s="10" t="str">
        <f>IFERROR(_xlfn.XLOOKUP(AI431, BS_ATIVIDADE[ATIVIDADE],BS_ATIVIDADE[UNIDADE] ), "*")</f>
        <v>M</v>
      </c>
      <c r="BC431" s="13" t="str" cm="1">
        <f t="array" ref="BC4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1" s="13" t="str" cm="1">
        <f t="array" ref="BD4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31" s="11" t="str" cm="1">
        <f t="array" ref="BE4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31" s="150"/>
      <c r="BG431" s="16"/>
      <c r="BH431" s="17">
        <v>2</v>
      </c>
      <c r="BI431" s="17"/>
      <c r="BJ431" s="17" t="s">
        <v>1322</v>
      </c>
      <c r="BK431" s="18" t="s">
        <v>1323</v>
      </c>
      <c r="BL431" s="16"/>
      <c r="BM431" s="130" t="s">
        <v>440</v>
      </c>
      <c r="BN431" s="130" t="s">
        <v>469</v>
      </c>
      <c r="BO431" s="130" t="s">
        <v>547</v>
      </c>
      <c r="BP431" s="18" t="s">
        <v>1323</v>
      </c>
      <c r="BQ431" s="12" t="str">
        <f t="shared" si="44"/>
        <v>Intervalo</v>
      </c>
      <c r="BR431" s="19">
        <f t="shared" si="45"/>
        <v>0.75</v>
      </c>
      <c r="BS431" s="19">
        <f t="shared" si="46"/>
        <v>1</v>
      </c>
      <c r="BT431" s="188" t="str">
        <f t="shared" si="47"/>
        <v>CCOCirculaçãoIntervaloOportunidade</v>
      </c>
    </row>
    <row r="432" spans="1:72">
      <c r="A432" s="47" t="str">
        <f t="shared" si="43"/>
        <v>EXPANSÃO TURMA 146070</v>
      </c>
      <c r="B432" s="102">
        <v>46070</v>
      </c>
      <c r="C432" s="135">
        <f>IF(BS_CONTROLE[[#This Row],[DATA]]="","",WEEKNUM(BS_CONTROLE[[#This Row],[DATA]]))</f>
        <v>8</v>
      </c>
      <c r="D432" s="104" t="s">
        <v>703</v>
      </c>
      <c r="E432" s="157">
        <v>280</v>
      </c>
      <c r="F432" s="126" t="s">
        <v>704</v>
      </c>
      <c r="G432" s="142" t="str">
        <f>IF(D432="","*",VLOOKUP(F432,BS_ATIVIDADE[],3,FALSE))</f>
        <v>EXPANSÃO</v>
      </c>
      <c r="H432" s="106" t="s">
        <v>679</v>
      </c>
      <c r="I432" s="106" t="s">
        <v>679</v>
      </c>
      <c r="J432" s="105">
        <v>53</v>
      </c>
      <c r="K432" s="105">
        <v>108.9</v>
      </c>
      <c r="L432" s="105" t="s">
        <v>679</v>
      </c>
      <c r="M432" s="127" t="str" cm="1">
        <f t="array" ref="M4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432" s="127" t="str" cm="1">
        <f t="array" ref="N4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432" s="106">
        <v>0.35416666666666669</v>
      </c>
      <c r="P432" s="106">
        <v>6.25E-2</v>
      </c>
      <c r="Q432" s="105">
        <v>1</v>
      </c>
      <c r="R432" s="10" t="str">
        <f>IFERROR(_xlfn.XLOOKUP(F432, BS_ATIVIDADE[ATIVIDADE],BS_ATIVIDADE[UNIDADE] ), "*")</f>
        <v>Nº DE SOLDA</v>
      </c>
      <c r="S432" s="128" t="str" cm="1">
        <f t="array" ref="S4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2" s="128" t="str" cm="1">
        <f t="array" ref="T4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32" s="11" t="str" cm="1">
        <f t="array" ref="U4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32" s="105" t="s">
        <v>785</v>
      </c>
      <c r="W432" s="151" t="s">
        <v>700</v>
      </c>
      <c r="X432" s="104" t="s">
        <v>421</v>
      </c>
      <c r="Y432" s="129" t="s">
        <v>424</v>
      </c>
      <c r="Z432" s="104"/>
      <c r="AA432" s="105" t="s">
        <v>679</v>
      </c>
      <c r="AB432" s="103"/>
      <c r="AC432" s="152"/>
      <c r="AD432" s="107"/>
      <c r="AE432" s="105"/>
      <c r="AF432" s="105"/>
      <c r="AG432" s="105"/>
      <c r="AH432" s="15"/>
      <c r="AI432" s="126" t="str">
        <f>IF(BS_CONTROLE[[#This Row],[Atividade]]=0, "-", BS_CONTROLE[[#This Row],[Atividade]])</f>
        <v>EXPANSÃO - SOLDA</v>
      </c>
      <c r="AJ432" s="9" t="str">
        <f>IF(BS_CONTROLE[[#This Row],[Atividade]]=0, "-", BS_CONTROLE[[#This Row],[Atividade]])</f>
        <v>EXPANSÃO - SOLDA</v>
      </c>
      <c r="AK432" s="31" t="str">
        <f>BS_CONTROLE[[#This Row],[Local - Partida]]</f>
        <v>-</v>
      </c>
      <c r="AL432" s="31" t="str">
        <f>BS_CONTROLE[[#This Row],[Local - Encerramento]]</f>
        <v>-</v>
      </c>
      <c r="AM432" s="105" t="str">
        <f>IF(BS_CONTROLE[[#This Row],[Entre - Estações]]=0, "-", BS_CONTROLE[[#This Row],[Entre - Estações]])</f>
        <v>PAT-ZGM</v>
      </c>
      <c r="AN432" s="105" t="str">
        <f>IF(BS_CONTROLE[[#This Row],[SB]]=0, "-", BS_CONTROLE[[#This Row],[SB]])</f>
        <v>PAT1102</v>
      </c>
      <c r="AO432" s="105">
        <f>IF(BS_CONTROLE[[#This Row],[SUB]]=0, "-", BS_CONTROLE[[#This Row],[SUB]])</f>
        <v>53</v>
      </c>
      <c r="AP432" s="105">
        <f>BS_CONTROLE[[#This Row],[KM - Inicio]]</f>
        <v>108.9</v>
      </c>
      <c r="AQ432" s="105">
        <f>BS_CONTROLE[[#This Row],[KM - Inicio]]</f>
        <v>108.9</v>
      </c>
      <c r="AR432" s="108">
        <v>0.35416666666666669</v>
      </c>
      <c r="AS432" s="108">
        <v>0.44444444444444442</v>
      </c>
      <c r="AT432" s="108">
        <v>0.50694444444444442</v>
      </c>
      <c r="AU432" s="136"/>
      <c r="AV432" s="136"/>
      <c r="AW432" s="14"/>
      <c r="AX432" s="14"/>
      <c r="AY432" s="162">
        <f t="shared" si="42"/>
        <v>6.25E-2</v>
      </c>
      <c r="AZ432" s="153"/>
      <c r="BA432" s="109">
        <v>1</v>
      </c>
      <c r="BB432" s="10" t="str">
        <f>IFERROR(_xlfn.XLOOKUP(AI432, BS_ATIVIDADE[ATIVIDADE],BS_ATIVIDADE[UNIDADE] ), "*")</f>
        <v>Nº DE SOLDA</v>
      </c>
      <c r="BC432" s="13" t="str" cm="1">
        <f t="array" ref="BC4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2" s="13" t="str" cm="1">
        <f t="array" ref="BD4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32" s="11" t="str" cm="1">
        <f t="array" ref="BE4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32" s="150"/>
      <c r="BG432" s="16"/>
      <c r="BH432" s="17">
        <v>2</v>
      </c>
      <c r="BI432" s="17"/>
      <c r="BJ432" s="17" t="s">
        <v>1324</v>
      </c>
      <c r="BK432" s="18" t="s">
        <v>1324</v>
      </c>
      <c r="BL432" s="16"/>
      <c r="BM432" s="130" t="s">
        <v>445</v>
      </c>
      <c r="BN432" s="130" t="s">
        <v>445</v>
      </c>
      <c r="BO432" s="130" t="s">
        <v>445</v>
      </c>
      <c r="BP432" s="18" t="s">
        <v>679</v>
      </c>
      <c r="BQ432" s="12" t="str">
        <f t="shared" si="44"/>
        <v>Aderente</v>
      </c>
      <c r="BR432" s="19">
        <f t="shared" si="45"/>
        <v>1</v>
      </c>
      <c r="BS432" s="19">
        <f t="shared" si="46"/>
        <v>1</v>
      </c>
      <c r="BT432" s="188" t="str">
        <f t="shared" si="47"/>
        <v>OKOK</v>
      </c>
    </row>
    <row r="433" spans="1:72" hidden="1">
      <c r="A433" s="47" t="str">
        <f t="shared" si="43"/>
        <v/>
      </c>
      <c r="B433" s="102"/>
      <c r="C433" s="135" t="str">
        <f>IF(BS_CONTROLE[[#This Row],[DATA]]="","",WEEKNUM(BS_CONTROLE[[#This Row],[DATA]]))</f>
        <v/>
      </c>
      <c r="D433" s="104"/>
      <c r="E433" s="157">
        <v>427</v>
      </c>
      <c r="F433" s="126"/>
      <c r="G433" s="142" t="str">
        <f>IF(D433="","*",VLOOKUP(F433,BS_ATIVIDADE[],3,FALSE))</f>
        <v>*</v>
      </c>
      <c r="H433" s="106"/>
      <c r="I433" s="106"/>
      <c r="J433" s="105"/>
      <c r="K433" s="105"/>
      <c r="L433" s="105"/>
      <c r="M433" s="127" t="str" cm="1">
        <f t="array" ref="M4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3" s="127" t="str" cm="1">
        <f t="array" ref="N4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3" s="106"/>
      <c r="P433" s="106"/>
      <c r="Q433" s="105"/>
      <c r="R433" s="10" t="str">
        <f>IFERROR(_xlfn.XLOOKUP(F433, BS_ATIVIDADE[ATIVIDADE],BS_ATIVIDADE[UNIDADE] ), "*")</f>
        <v>*</v>
      </c>
      <c r="S433" s="128" t="str" cm="1">
        <f t="array" ref="S4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3" s="128" t="str" cm="1">
        <f t="array" ref="T4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3" s="11" t="str" cm="1">
        <f t="array" ref="U4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33" s="105"/>
      <c r="W433" s="151"/>
      <c r="X433" s="104"/>
      <c r="Y433" s="129"/>
      <c r="Z433" s="104"/>
      <c r="AA433" s="105"/>
      <c r="AB433" s="103"/>
      <c r="AC433" s="152"/>
      <c r="AD433" s="107"/>
      <c r="AE433" s="105"/>
      <c r="AF433" s="105"/>
      <c r="AG433" s="105"/>
      <c r="AH433" s="15"/>
      <c r="AI433" s="126" t="str">
        <f>IF(BS_CONTROLE[[#This Row],[Atividade]]=0, "-", BS_CONTROLE[[#This Row],[Atividade]])</f>
        <v>-</v>
      </c>
      <c r="AJ433" s="9" t="str">
        <f>IF(BS_CONTROLE[[#This Row],[Atividade]]=0, "-", BS_CONTROLE[[#This Row],[Atividade]])</f>
        <v>-</v>
      </c>
      <c r="AK433" s="31">
        <f>BS_CONTROLE[[#This Row],[Local - Partida]]</f>
        <v>0</v>
      </c>
      <c r="AL433" s="31">
        <f>BS_CONTROLE[[#This Row],[Local - Encerramento]]</f>
        <v>0</v>
      </c>
      <c r="AM433" s="105" t="str">
        <f>IF(BS_CONTROLE[[#This Row],[Entre - Estações]]=0, "-", BS_CONTROLE[[#This Row],[Entre - Estações]])</f>
        <v>-</v>
      </c>
      <c r="AN433" s="105" t="str">
        <f>IF(BS_CONTROLE[[#This Row],[SB]]=0, "-", BS_CONTROLE[[#This Row],[SB]])</f>
        <v>-</v>
      </c>
      <c r="AO433" s="105" t="str">
        <f>IF(BS_CONTROLE[[#This Row],[SUB]]=0, "-", BS_CONTROLE[[#This Row],[SUB]])</f>
        <v>-</v>
      </c>
      <c r="AP433" s="105">
        <f>BS_CONTROLE[[#This Row],[KM - Inicio]]</f>
        <v>0</v>
      </c>
      <c r="AQ433" s="105">
        <f>BS_CONTROLE[[#This Row],[KM - Inicio]]</f>
        <v>0</v>
      </c>
      <c r="AR433" s="108"/>
      <c r="AS433" s="108"/>
      <c r="AT433" s="108"/>
      <c r="AU433" s="136"/>
      <c r="AV433" s="136"/>
      <c r="AW433" s="14"/>
      <c r="AX433" s="14"/>
      <c r="AY433" s="162" t="str">
        <f t="shared" si="42"/>
        <v>*</v>
      </c>
      <c r="AZ433" s="153"/>
      <c r="BA433" s="109"/>
      <c r="BB433" s="10" t="str">
        <f>IFERROR(_xlfn.XLOOKUP(AI433, BS_ATIVIDADE[ATIVIDADE],BS_ATIVIDADE[UNIDADE] ), "*")</f>
        <v>*</v>
      </c>
      <c r="BC433" s="13" t="str" cm="1">
        <f t="array" ref="BC4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33" s="13" t="str" cm="1">
        <f t="array" ref="BD4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33" s="11" t="str" cm="1">
        <f t="array" ref="BE4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33" s="150"/>
      <c r="BG433" s="16"/>
      <c r="BH433" s="17"/>
      <c r="BI433" s="17"/>
      <c r="BJ433" s="17"/>
      <c r="BK433" s="18"/>
      <c r="BL433" s="16"/>
      <c r="BM433" s="130"/>
      <c r="BN433" s="130"/>
      <c r="BO433" s="130"/>
      <c r="BP433" s="18"/>
      <c r="BQ433" s="12" t="str">
        <f t="shared" si="44"/>
        <v>Aderente</v>
      </c>
      <c r="BR433" s="19" t="str">
        <f t="shared" si="45"/>
        <v>*</v>
      </c>
      <c r="BS433" s="19" t="str">
        <f t="shared" si="46"/>
        <v>*</v>
      </c>
      <c r="BT433" s="188" t="str">
        <f t="shared" si="47"/>
        <v/>
      </c>
    </row>
    <row r="434" spans="1:72" hidden="1">
      <c r="A434" s="47" t="str">
        <f t="shared" si="43"/>
        <v>V9546071</v>
      </c>
      <c r="B434" s="102">
        <v>46071</v>
      </c>
      <c r="C434" s="135">
        <f>IF(BS_CONTROLE[[#This Row],[DATA]]="","",WEEKNUM(BS_CONTROLE[[#This Row],[DATA]]))</f>
        <v>8</v>
      </c>
      <c r="D434" s="104" t="s">
        <v>1252</v>
      </c>
      <c r="E434" s="157">
        <v>428</v>
      </c>
      <c r="F434" s="126" t="s">
        <v>678</v>
      </c>
      <c r="G434" s="142" t="str">
        <f>IF(D434="","*",VLOOKUP(F434,BS_ATIVIDADE[],3,FALSE))</f>
        <v>OUTROS</v>
      </c>
      <c r="H434" s="106" t="s">
        <v>394</v>
      </c>
      <c r="I434" s="106" t="s">
        <v>1325</v>
      </c>
      <c r="J434" s="105">
        <v>70</v>
      </c>
      <c r="K434" s="105">
        <v>134</v>
      </c>
      <c r="L434" s="105" t="s">
        <v>679</v>
      </c>
      <c r="M434" s="127" t="s">
        <v>1326</v>
      </c>
      <c r="N434" s="127" t="s">
        <v>1327</v>
      </c>
      <c r="O434" s="106">
        <v>0.41666666666666669</v>
      </c>
      <c r="P434" s="106">
        <v>4.1666666666666664E-2</v>
      </c>
      <c r="Q434" s="105">
        <v>1</v>
      </c>
      <c r="R434" s="10" t="str">
        <f>IFERROR(_xlfn.XLOOKUP(F434, BS_ATIVIDADE[ATIVIDADE],BS_ATIVIDADE[UNIDADE] ), "*")</f>
        <v>BINÁRIO</v>
      </c>
      <c r="S434" s="128" t="str" cm="1">
        <f t="array" ref="S4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4" s="128" t="str" cm="1">
        <f t="array" ref="T4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34" s="11" t="str" cm="1">
        <f t="array" ref="U4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(L1 PRINCIPAL)</v>
      </c>
      <c r="V434" s="105" t="s">
        <v>1328</v>
      </c>
      <c r="W434" s="151" t="s">
        <v>774</v>
      </c>
      <c r="X434" s="104" t="s">
        <v>421</v>
      </c>
      <c r="Y434" s="129"/>
      <c r="Z434" s="104"/>
      <c r="AA434" s="105">
        <v>1</v>
      </c>
      <c r="AB434" s="103" t="s">
        <v>418</v>
      </c>
      <c r="AC434" s="152"/>
      <c r="AD434" s="107">
        <v>0.375</v>
      </c>
      <c r="AE434" s="105" t="s">
        <v>679</v>
      </c>
      <c r="AF434" s="105" t="s">
        <v>679</v>
      </c>
      <c r="AG434" s="105"/>
      <c r="AH434" s="15"/>
      <c r="AI434" s="126" t="str">
        <f>IF(BS_CONTROLE[[#This Row],[Atividade]]=0, "-", BS_CONTROLE[[#This Row],[Atividade]])</f>
        <v>DESLOCAMENTO</v>
      </c>
      <c r="AJ434" s="9" t="str">
        <f>IF(BS_CONTROLE[[#This Row],[Atividade]]=0, "-", BS_CONTROLE[[#This Row],[Atividade]])</f>
        <v>DESLOCAMENTO</v>
      </c>
      <c r="AK434" s="31" t="str">
        <f>BS_CONTROLE[[#This Row],[Local - Partida]]</f>
        <v>ZRX</v>
      </c>
      <c r="AL434" s="31" t="str">
        <f>BS_CONTROLE[[#This Row],[Local - Encerramento]]</f>
        <v>ZXP</v>
      </c>
      <c r="AM434" s="105" t="str">
        <f>IF(BS_CONTROLE[[#This Row],[Entre - Estações]]=0, "-", BS_CONTROLE[[#This Row],[Entre - Estações]])</f>
        <v>ZRX-ZXP</v>
      </c>
      <c r="AN434" s="105" t="str">
        <f>IF(BS_CONTROLE[[#This Row],[SB]]=0, "-", BS_CONTROLE[[#This Row],[SB]])</f>
        <v>ZRXZXP</v>
      </c>
      <c r="AO434" s="105">
        <f>IF(BS_CONTROLE[[#This Row],[SUB]]=0, "-", BS_CONTROLE[[#This Row],[SUB]])</f>
        <v>70</v>
      </c>
      <c r="AP434" s="105">
        <f>BS_CONTROLE[[#This Row],[KM - Inicio]]</f>
        <v>134</v>
      </c>
      <c r="AQ434" s="105">
        <f>BS_CONTROLE[[#This Row],[KM - Inicio]]</f>
        <v>134</v>
      </c>
      <c r="AR434" s="108"/>
      <c r="AS434" s="108"/>
      <c r="AT434" s="108"/>
      <c r="AU434" s="136"/>
      <c r="AV434" s="136"/>
      <c r="AW434" s="14"/>
      <c r="AX434" s="14"/>
      <c r="AY434" s="162">
        <f t="shared" si="42"/>
        <v>0</v>
      </c>
      <c r="AZ434" s="153"/>
      <c r="BA434" s="109"/>
      <c r="BB434" s="10" t="str">
        <f>IFERROR(_xlfn.XLOOKUP(AI434, BS_ATIVIDADE[ATIVIDADE],BS_ATIVIDADE[UNIDADE] ), "*")</f>
        <v>BINÁRIO</v>
      </c>
      <c r="BC434" s="13" t="str" cm="1">
        <f t="array" ref="BC4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4" s="13" t="str" cm="1">
        <f t="array" ref="BD4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34" s="11" t="str" cm="1">
        <f t="array" ref="BE4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(L1 PRINCIPAL)</v>
      </c>
      <c r="BF434" s="150"/>
      <c r="BG434" s="16"/>
      <c r="BH434" s="17"/>
      <c r="BI434" s="17"/>
      <c r="BJ434" s="17"/>
      <c r="BK434" s="18"/>
      <c r="BL434" s="16"/>
      <c r="BM434" s="130"/>
      <c r="BN434" s="130"/>
      <c r="BO434" s="130"/>
      <c r="BP434" s="18"/>
      <c r="BQ434" s="12" t="str">
        <f t="shared" si="44"/>
        <v>Produção e Intervalo</v>
      </c>
      <c r="BR434" s="19">
        <f t="shared" si="45"/>
        <v>0</v>
      </c>
      <c r="BS434" s="19">
        <f t="shared" si="46"/>
        <v>0</v>
      </c>
      <c r="BT434" s="188" t="str">
        <f t="shared" si="47"/>
        <v/>
      </c>
    </row>
    <row r="435" spans="1:72" hidden="1">
      <c r="A435" s="47" t="str">
        <f t="shared" si="43"/>
        <v>EXPANSÃO TURMA 146071</v>
      </c>
      <c r="B435" s="102">
        <v>46071</v>
      </c>
      <c r="C435" s="135">
        <f>IF(BS_CONTROLE[[#This Row],[DATA]]="","",WEEKNUM(BS_CONTROLE[[#This Row],[DATA]]))</f>
        <v>8</v>
      </c>
      <c r="D435" s="104" t="s">
        <v>703</v>
      </c>
      <c r="E435" s="157">
        <v>185</v>
      </c>
      <c r="F435" s="126" t="s">
        <v>704</v>
      </c>
      <c r="G435" s="142" t="str">
        <f>IF(D435="","*",VLOOKUP(F435,BS_ATIVIDADE[],3,FALSE))</f>
        <v>EXPANSÃO</v>
      </c>
      <c r="H435" s="106" t="s">
        <v>679</v>
      </c>
      <c r="I435" s="106" t="s">
        <v>679</v>
      </c>
      <c r="J435" s="105">
        <v>170</v>
      </c>
      <c r="K435" s="105">
        <v>110.87</v>
      </c>
      <c r="L435" s="105">
        <v>111.62</v>
      </c>
      <c r="M435" s="127" t="str" cm="1">
        <f t="array" ref="M4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ZCD</v>
      </c>
      <c r="N435" s="127" t="str" cm="1">
        <f t="array" ref="N4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109ZCD2</v>
      </c>
      <c r="O435" s="106">
        <v>0.35416666666666669</v>
      </c>
      <c r="P435" s="106">
        <v>0.125</v>
      </c>
      <c r="Q435" s="105">
        <v>1</v>
      </c>
      <c r="R435" s="10" t="str">
        <f>IFERROR(_xlfn.XLOOKUP(F435, BS_ATIVIDADE[ATIVIDADE],BS_ATIVIDADE[UNIDADE] ), "*")</f>
        <v>Nº DE SOLDA</v>
      </c>
      <c r="S435" s="128" t="str" cm="1">
        <f t="array" ref="S4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5" s="128" t="str" cm="1">
        <f t="array" ref="T4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35" s="11" t="str" cm="1">
        <f t="array" ref="U4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RECANTO - ITIRAPINA  (L2 PRINCIPAL)</v>
      </c>
      <c r="V435" s="105" t="s">
        <v>961</v>
      </c>
      <c r="W435" s="151" t="s">
        <v>1165</v>
      </c>
      <c r="X435" s="104" t="s">
        <v>421</v>
      </c>
      <c r="Y435" s="129"/>
      <c r="Z435" s="104"/>
      <c r="AA435" s="105" t="s">
        <v>679</v>
      </c>
      <c r="AB435" s="103"/>
      <c r="AC435" s="152"/>
      <c r="AD435" s="107"/>
      <c r="AE435" s="105"/>
      <c r="AF435" s="105"/>
      <c r="AG435" s="105"/>
      <c r="AH435" s="15"/>
      <c r="AI435" s="126" t="str">
        <f>IF(BS_CONTROLE[[#This Row],[Atividade]]=0, "-", BS_CONTROLE[[#This Row],[Atividade]])</f>
        <v>EXPANSÃO - SOLDA</v>
      </c>
      <c r="AJ435" s="9" t="str">
        <f>IF(BS_CONTROLE[[#This Row],[Atividade]]=0, "-", BS_CONTROLE[[#This Row],[Atividade]])</f>
        <v>EXPANSÃO - SOLDA</v>
      </c>
      <c r="AK435" s="31" t="str">
        <f>BS_CONTROLE[[#This Row],[Local - Partida]]</f>
        <v>-</v>
      </c>
      <c r="AL435" s="31" t="str">
        <f>BS_CONTROLE[[#This Row],[Local - Encerramento]]</f>
        <v>-</v>
      </c>
      <c r="AM435" s="105" t="str">
        <f>IF(BS_CONTROLE[[#This Row],[Entre - Estações]]=0, "-", BS_CONTROLE[[#This Row],[Entre - Estações]])</f>
        <v>ZCD</v>
      </c>
      <c r="AN435" s="105" t="str">
        <f>IF(BS_CONTROLE[[#This Row],[SB]]=0, "-", BS_CONTROLE[[#This Row],[SB]])</f>
        <v>109ZCD2</v>
      </c>
      <c r="AO435" s="105">
        <f>IF(BS_CONTROLE[[#This Row],[SUB]]=0, "-", BS_CONTROLE[[#This Row],[SUB]])</f>
        <v>170</v>
      </c>
      <c r="AP435" s="105">
        <f>BS_CONTROLE[[#This Row],[KM - Inicio]]</f>
        <v>110.87</v>
      </c>
      <c r="AQ435" s="105">
        <f>BS_CONTROLE[[#This Row],[KM - Inicio]]</f>
        <v>110.87</v>
      </c>
      <c r="AR435" s="108"/>
      <c r="AS435" s="108"/>
      <c r="AT435" s="108"/>
      <c r="AU435" s="136"/>
      <c r="AV435" s="136"/>
      <c r="AW435" s="14"/>
      <c r="AX435" s="14"/>
      <c r="AY435" s="162">
        <f t="shared" si="42"/>
        <v>0</v>
      </c>
      <c r="AZ435" s="153"/>
      <c r="BA435" s="109"/>
      <c r="BB435" s="10" t="str">
        <f>IFERROR(_xlfn.XLOOKUP(AI435, BS_ATIVIDADE[ATIVIDADE],BS_ATIVIDADE[UNIDADE] ), "*")</f>
        <v>Nº DE SOLDA</v>
      </c>
      <c r="BC435" s="13" t="str" cm="1">
        <f t="array" ref="BC4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5" s="13" t="str" cm="1">
        <f t="array" ref="BD4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35" s="11" t="str" cm="1">
        <f t="array" ref="BE4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RECANTO - ITIRAPINA  (L2 PRINCIPAL)</v>
      </c>
      <c r="BF435" s="150"/>
      <c r="BG435" s="16"/>
      <c r="BH435" s="17"/>
      <c r="BI435" s="17"/>
      <c r="BJ435" s="17"/>
      <c r="BK435" s="18"/>
      <c r="BL435" s="16"/>
      <c r="BM435" s="130"/>
      <c r="BN435" s="130"/>
      <c r="BO435" s="130"/>
      <c r="BP435" s="18"/>
      <c r="BQ435" s="12" t="str">
        <f t="shared" si="44"/>
        <v>Produção e Intervalo</v>
      </c>
      <c r="BR435" s="19">
        <f t="shared" si="45"/>
        <v>0</v>
      </c>
      <c r="BS435" s="19">
        <f t="shared" si="46"/>
        <v>0</v>
      </c>
      <c r="BT435" s="188" t="str">
        <f t="shared" si="47"/>
        <v/>
      </c>
    </row>
    <row r="436" spans="1:72" hidden="1">
      <c r="A436" s="47" t="str">
        <f t="shared" si="43"/>
        <v>KLECIO (TP-699)46071</v>
      </c>
      <c r="B436" s="102">
        <v>46071</v>
      </c>
      <c r="C436" s="135">
        <f>IF(BS_CONTROLE[[#This Row],[DATA]]="","",WEEKNUM(BS_CONTROLE[[#This Row],[DATA]]))</f>
        <v>8</v>
      </c>
      <c r="D436" s="104" t="s">
        <v>695</v>
      </c>
      <c r="E436" s="157"/>
      <c r="F436" s="126" t="s">
        <v>696</v>
      </c>
      <c r="G436" s="142" t="str">
        <f>IF(D436="","*",VLOOKUP(F436,BS_ATIVIDADE[],3,FALSE))</f>
        <v>SOLDA</v>
      </c>
      <c r="H436" s="106" t="s">
        <v>679</v>
      </c>
      <c r="I436" s="106" t="s">
        <v>679</v>
      </c>
      <c r="J436" s="105">
        <v>68</v>
      </c>
      <c r="K436" s="105">
        <v>77.212999999999994</v>
      </c>
      <c r="L436" s="105" t="s">
        <v>679</v>
      </c>
      <c r="M436" s="127" t="s">
        <v>1239</v>
      </c>
      <c r="N436" s="127" t="s">
        <v>1240</v>
      </c>
      <c r="O436" s="106">
        <v>0.375</v>
      </c>
      <c r="P436" s="106">
        <v>6.25E-2</v>
      </c>
      <c r="Q436" s="105">
        <v>1</v>
      </c>
      <c r="R436" s="10" t="str">
        <f>IFERROR(_xlfn.XLOOKUP(F436, BS_ATIVIDADE[ATIVIDADE],BS_ATIVIDADE[UNIDADE] ), "*")</f>
        <v>Nº DE SOLDA</v>
      </c>
      <c r="S436" s="128" t="str" cm="1">
        <f t="array" ref="S4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6" s="128" t="str" cm="1">
        <f t="array" ref="T4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36" s="11" t="str" cm="1">
        <f t="array" ref="U4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436" s="105" t="s">
        <v>699</v>
      </c>
      <c r="W436" s="151" t="s">
        <v>700</v>
      </c>
      <c r="X436" s="104" t="s">
        <v>421</v>
      </c>
      <c r="Y436" s="129"/>
      <c r="Z436" s="104"/>
      <c r="AA436" s="105" t="s">
        <v>679</v>
      </c>
      <c r="AB436" s="103"/>
      <c r="AC436" s="152"/>
      <c r="AD436" s="107"/>
      <c r="AE436" s="105"/>
      <c r="AF436" s="105"/>
      <c r="AG436" s="105"/>
      <c r="AH436" s="15"/>
      <c r="AI436" s="126" t="str">
        <f>IF(BS_CONTROLE[[#This Row],[Atividade]]=0, "-", BS_CONTROLE[[#This Row],[Atividade]])</f>
        <v>PDM - SOLDA</v>
      </c>
      <c r="AJ436" s="9" t="str">
        <f>IF(BS_CONTROLE[[#This Row],[Atividade]]=0, "-", BS_CONTROLE[[#This Row],[Atividade]])</f>
        <v>PDM - SOLDA</v>
      </c>
      <c r="AK436" s="31" t="str">
        <f>BS_CONTROLE[[#This Row],[Local - Partida]]</f>
        <v>-</v>
      </c>
      <c r="AL436" s="31" t="str">
        <f>BS_CONTROLE[[#This Row],[Local - Encerramento]]</f>
        <v>-</v>
      </c>
      <c r="AM436" s="105" t="str">
        <f>IF(BS_CONTROLE[[#This Row],[Entre - Estações]]=0, "-", BS_CONTROLE[[#This Row],[Entre - Estações]])</f>
        <v>ZAC-S</v>
      </c>
      <c r="AN436" s="105" t="str">
        <f>IF(BS_CONTROLE[[#This Row],[SB]]=0, "-", BS_CONTROLE[[#This Row],[SB]])</f>
        <v>ZACS</v>
      </c>
      <c r="AO436" s="105">
        <f>IF(BS_CONTROLE[[#This Row],[SUB]]=0, "-", BS_CONTROLE[[#This Row],[SUB]])</f>
        <v>68</v>
      </c>
      <c r="AP436" s="105">
        <f>BS_CONTROLE[[#This Row],[KM - Inicio]]</f>
        <v>77.212999999999994</v>
      </c>
      <c r="AQ436" s="105">
        <f>BS_CONTROLE[[#This Row],[KM - Inicio]]</f>
        <v>77.212999999999994</v>
      </c>
      <c r="AR436" s="108"/>
      <c r="AS436" s="108"/>
      <c r="AT436" s="108"/>
      <c r="AU436" s="136"/>
      <c r="AV436" s="136"/>
      <c r="AW436" s="14"/>
      <c r="AX436" s="14"/>
      <c r="AY436" s="162">
        <f t="shared" si="42"/>
        <v>0</v>
      </c>
      <c r="AZ436" s="153"/>
      <c r="BA436" s="109"/>
      <c r="BB436" s="10" t="str">
        <f>IFERROR(_xlfn.XLOOKUP(AI436, BS_ATIVIDADE[ATIVIDADE],BS_ATIVIDADE[UNIDADE] ), "*")</f>
        <v>Nº DE SOLDA</v>
      </c>
      <c r="BC436" s="13" t="str" cm="1">
        <f t="array" ref="BC4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6" s="13" t="str" cm="1">
        <f t="array" ref="BD4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36" s="11" t="str" cm="1">
        <f t="array" ref="BE4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436" s="150"/>
      <c r="BG436" s="16"/>
      <c r="BH436" s="17"/>
      <c r="BI436" s="17"/>
      <c r="BJ436" s="17"/>
      <c r="BK436" s="18"/>
      <c r="BL436" s="16"/>
      <c r="BM436" s="130"/>
      <c r="BN436" s="130"/>
      <c r="BO436" s="130"/>
      <c r="BP436" s="18"/>
      <c r="BQ436" s="12" t="str">
        <f t="shared" si="44"/>
        <v>Produção e Intervalo</v>
      </c>
      <c r="BR436" s="19">
        <f t="shared" si="45"/>
        <v>0</v>
      </c>
      <c r="BS436" s="19">
        <f t="shared" si="46"/>
        <v>0</v>
      </c>
      <c r="BT436" s="188" t="str">
        <f t="shared" si="47"/>
        <v/>
      </c>
    </row>
    <row r="437" spans="1:72" hidden="1">
      <c r="A437" s="47" t="str">
        <f t="shared" si="43"/>
        <v>E4246071</v>
      </c>
      <c r="B437" s="102">
        <v>46071</v>
      </c>
      <c r="C437" s="135">
        <f>IF(BS_CONTROLE[[#This Row],[DATA]]="","",WEEKNUM(BS_CONTROLE[[#This Row],[DATA]]))</f>
        <v>8</v>
      </c>
      <c r="D437" s="104" t="s">
        <v>749</v>
      </c>
      <c r="E437" s="157">
        <v>193</v>
      </c>
      <c r="F437" s="126" t="s">
        <v>750</v>
      </c>
      <c r="G437" s="142" t="str">
        <f>IF(D437="","*",VLOOKUP(F437,BS_ATIVIDADE[],3,FALSE))</f>
        <v>TRILHEIRO - DESCARGA</v>
      </c>
      <c r="H437" s="106" t="s">
        <v>1017</v>
      </c>
      <c r="I437" s="106" t="s">
        <v>1017</v>
      </c>
      <c r="J437" s="105">
        <v>68</v>
      </c>
      <c r="K437" s="105">
        <v>54.96</v>
      </c>
      <c r="L437" s="105">
        <v>57.484000000000002</v>
      </c>
      <c r="M437" s="127" t="s">
        <v>286</v>
      </c>
      <c r="N437" s="127" t="s">
        <v>1283</v>
      </c>
      <c r="O437" s="106">
        <v>0.4375</v>
      </c>
      <c r="P437" s="106">
        <v>0.125</v>
      </c>
      <c r="Q437" s="105">
        <v>2496</v>
      </c>
      <c r="R437" s="10" t="str">
        <f>IFERROR(_xlfn.XLOOKUP(F437, BS_ATIVIDADE[ATIVIDADE],BS_ATIVIDADE[UNIDADE] ), "*")</f>
        <v>M</v>
      </c>
      <c r="S437" s="128" t="str" cm="1">
        <f t="array" ref="S4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7" s="128" t="str" cm="1">
        <f t="array" ref="T4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ZBV-ZRX</v>
      </c>
      <c r="U437" s="11" t="str" cm="1">
        <f t="array" ref="U4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BOA VISTA VELHA - RECANTO</v>
      </c>
      <c r="V437" s="105" t="s">
        <v>714</v>
      </c>
      <c r="W437" s="151" t="s">
        <v>754</v>
      </c>
      <c r="X437" s="104" t="s">
        <v>421</v>
      </c>
      <c r="Y437" s="129"/>
      <c r="Z437" s="104"/>
      <c r="AA437" s="105" t="s">
        <v>1329</v>
      </c>
      <c r="AB437" s="103" t="s">
        <v>423</v>
      </c>
      <c r="AC437" s="152" t="s">
        <v>419</v>
      </c>
      <c r="AD437" s="107">
        <v>0.41666666666666669</v>
      </c>
      <c r="AE437" s="105" t="s">
        <v>1020</v>
      </c>
      <c r="AF437" s="105" t="s">
        <v>1021</v>
      </c>
      <c r="AG437" s="105" t="s">
        <v>679</v>
      </c>
      <c r="AH437" s="15"/>
      <c r="AI437" s="126" t="str">
        <f>IF(BS_CONTROLE[[#This Row],[Atividade]]=0, "-", BS_CONTROLE[[#This Row],[Atividade]])</f>
        <v>TRILHEIRO - DESCARGA</v>
      </c>
      <c r="AJ437" s="9" t="str">
        <f>IF(BS_CONTROLE[[#This Row],[Atividade]]=0, "-", BS_CONTROLE[[#This Row],[Atividade]])</f>
        <v>TRILHEIRO - DESCARGA</v>
      </c>
      <c r="AK437" s="31" t="str">
        <f>BS_CONTROLE[[#This Row],[Local - Partida]]</f>
        <v>ZBV3</v>
      </c>
      <c r="AL437" s="31" t="str">
        <f>BS_CONTROLE[[#This Row],[Local - Encerramento]]</f>
        <v>ZBV3</v>
      </c>
      <c r="AM437" s="105" t="str">
        <f>IF(BS_CONTROLE[[#This Row],[Entre - Estações]]=0, "-", BS_CONTROLE[[#This Row],[Entre - Estações]])</f>
        <v>ZBM-ZHO</v>
      </c>
      <c r="AN437" s="105" t="str">
        <f>IF(BS_CONTROLE[[#This Row],[SB]]=0, "-", BS_CONTROLE[[#This Row],[SB]])</f>
        <v>ZBM1/ZK57ZHO</v>
      </c>
      <c r="AO437" s="105">
        <f>IF(BS_CONTROLE[[#This Row],[SUB]]=0, "-", BS_CONTROLE[[#This Row],[SUB]])</f>
        <v>68</v>
      </c>
      <c r="AP437" s="105">
        <f>BS_CONTROLE[[#This Row],[KM - Inicio]]</f>
        <v>54.96</v>
      </c>
      <c r="AQ437" s="105">
        <f>BS_CONTROLE[[#This Row],[KM - Inicio]]</f>
        <v>54.96</v>
      </c>
      <c r="AR437" s="108"/>
      <c r="AS437" s="108"/>
      <c r="AT437" s="108"/>
      <c r="AU437" s="136"/>
      <c r="AV437" s="136"/>
      <c r="AW437" s="14"/>
      <c r="AX437" s="14"/>
      <c r="AY437" s="162">
        <f t="shared" si="42"/>
        <v>0</v>
      </c>
      <c r="AZ437" s="153"/>
      <c r="BA437" s="109"/>
      <c r="BB437" s="10" t="str">
        <f>IFERROR(_xlfn.XLOOKUP(AI437, BS_ATIVIDADE[ATIVIDADE],BS_ATIVIDADE[UNIDADE] ), "*")</f>
        <v>M</v>
      </c>
      <c r="BC437" s="13" t="str" cm="1">
        <f t="array" ref="BC4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7" s="13" t="str" cm="1">
        <f t="array" ref="BD4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ZBV-ZRX</v>
      </c>
      <c r="BE437" s="11" t="str" cm="1">
        <f t="array" ref="BE4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BOA VISTA VELHA - RECANTO</v>
      </c>
      <c r="BF437" s="150"/>
      <c r="BG437" s="16"/>
      <c r="BH437" s="17"/>
      <c r="BI437" s="17"/>
      <c r="BJ437" s="17"/>
      <c r="BK437" s="18"/>
      <c r="BL437" s="16"/>
      <c r="BM437" s="130"/>
      <c r="BN437" s="130"/>
      <c r="BO437" s="130"/>
      <c r="BP437" s="18"/>
      <c r="BQ437" s="12" t="str">
        <f t="shared" si="44"/>
        <v>Produção e Intervalo</v>
      </c>
      <c r="BR437" s="19">
        <f t="shared" si="45"/>
        <v>0</v>
      </c>
      <c r="BS437" s="19">
        <f t="shared" si="46"/>
        <v>0</v>
      </c>
      <c r="BT437" s="188" t="str">
        <f t="shared" si="47"/>
        <v/>
      </c>
    </row>
    <row r="438" spans="1:72" hidden="1">
      <c r="A438" s="47" t="str">
        <f t="shared" si="43"/>
        <v/>
      </c>
      <c r="B438" s="102"/>
      <c r="C438" s="135" t="str">
        <f>IF(BS_CONTROLE[[#This Row],[DATA]]="","",WEEKNUM(BS_CONTROLE[[#This Row],[DATA]]))</f>
        <v/>
      </c>
      <c r="D438" s="104"/>
      <c r="E438" s="157">
        <v>432</v>
      </c>
      <c r="F438" s="126"/>
      <c r="G438" s="142" t="str">
        <f>IF(D438="","*",VLOOKUP(F438,BS_ATIVIDADE[],3,FALSE))</f>
        <v>*</v>
      </c>
      <c r="H438" s="106"/>
      <c r="I438" s="106"/>
      <c r="J438" s="105"/>
      <c r="K438" s="105"/>
      <c r="L438" s="105"/>
      <c r="M438" s="127" t="str" cm="1">
        <f t="array" ref="M4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8" s="127" t="str" cm="1">
        <f t="array" ref="N4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8" s="106"/>
      <c r="P438" s="106"/>
      <c r="Q438" s="105"/>
      <c r="R438" s="10" t="str">
        <f>IFERROR(_xlfn.XLOOKUP(F438, BS_ATIVIDADE[ATIVIDADE],BS_ATIVIDADE[UNIDADE] ), "*")</f>
        <v>*</v>
      </c>
      <c r="S438" s="128" t="str" cm="1">
        <f t="array" ref="S4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8" s="128" t="str" cm="1">
        <f t="array" ref="T4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8" s="11" t="str" cm="1">
        <f t="array" ref="U4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38" s="105"/>
      <c r="W438" s="151"/>
      <c r="X438" s="104"/>
      <c r="Y438" s="129"/>
      <c r="Z438" s="104"/>
      <c r="AA438" s="105"/>
      <c r="AB438" s="103"/>
      <c r="AC438" s="152"/>
      <c r="AD438" s="107"/>
      <c r="AE438" s="105"/>
      <c r="AF438" s="105"/>
      <c r="AG438" s="105"/>
      <c r="AH438" s="15"/>
      <c r="AI438" s="126" t="str">
        <f>IF(BS_CONTROLE[[#This Row],[Atividade]]=0, "-", BS_CONTROLE[[#This Row],[Atividade]])</f>
        <v>-</v>
      </c>
      <c r="AJ438" s="9" t="str">
        <f>IF(BS_CONTROLE[[#This Row],[Atividade]]=0, "-", BS_CONTROLE[[#This Row],[Atividade]])</f>
        <v>-</v>
      </c>
      <c r="AK438" s="31">
        <f>BS_CONTROLE[[#This Row],[Local - Partida]]</f>
        <v>0</v>
      </c>
      <c r="AL438" s="31">
        <f>BS_CONTROLE[[#This Row],[Local - Encerramento]]</f>
        <v>0</v>
      </c>
      <c r="AM438" s="105" t="str">
        <f>IF(BS_CONTROLE[[#This Row],[Entre - Estações]]=0, "-", BS_CONTROLE[[#This Row],[Entre - Estações]])</f>
        <v>-</v>
      </c>
      <c r="AN438" s="105" t="str">
        <f>IF(BS_CONTROLE[[#This Row],[SB]]=0, "-", BS_CONTROLE[[#This Row],[SB]])</f>
        <v>-</v>
      </c>
      <c r="AO438" s="105" t="str">
        <f>IF(BS_CONTROLE[[#This Row],[SUB]]=0, "-", BS_CONTROLE[[#This Row],[SUB]])</f>
        <v>-</v>
      </c>
      <c r="AP438" s="105">
        <f>BS_CONTROLE[[#This Row],[KM - Inicio]]</f>
        <v>0</v>
      </c>
      <c r="AQ438" s="105">
        <f>BS_CONTROLE[[#This Row],[KM - Inicio]]</f>
        <v>0</v>
      </c>
      <c r="AR438" s="108"/>
      <c r="AS438" s="108"/>
      <c r="AT438" s="108"/>
      <c r="AU438" s="136"/>
      <c r="AV438" s="136"/>
      <c r="AW438" s="14"/>
      <c r="AX438" s="14"/>
      <c r="AY438" s="162" t="str">
        <f t="shared" si="42"/>
        <v>*</v>
      </c>
      <c r="AZ438" s="153"/>
      <c r="BA438" s="109"/>
      <c r="BB438" s="10" t="str">
        <f>IFERROR(_xlfn.XLOOKUP(AI438, BS_ATIVIDADE[ATIVIDADE],BS_ATIVIDADE[UNIDADE] ), "*")</f>
        <v>*</v>
      </c>
      <c r="BC438" s="13" t="str" cm="1">
        <f t="array" ref="BC4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38" s="13" t="str" cm="1">
        <f t="array" ref="BD4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38" s="11" t="str" cm="1">
        <f t="array" ref="BE4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38" s="150"/>
      <c r="BG438" s="16"/>
      <c r="BH438" s="17"/>
      <c r="BI438" s="17"/>
      <c r="BJ438" s="17"/>
      <c r="BK438" s="18"/>
      <c r="BL438" s="16"/>
      <c r="BM438" s="130"/>
      <c r="BN438" s="130"/>
      <c r="BO438" s="130"/>
      <c r="BP438" s="18"/>
      <c r="BQ438" s="12" t="str">
        <f t="shared" si="44"/>
        <v>Aderente</v>
      </c>
      <c r="BR438" s="19" t="str">
        <f t="shared" si="45"/>
        <v>*</v>
      </c>
      <c r="BS438" s="19" t="str">
        <f t="shared" si="46"/>
        <v>*</v>
      </c>
      <c r="BT438" s="188" t="str">
        <f t="shared" si="47"/>
        <v/>
      </c>
    </row>
    <row r="439" spans="1:72" hidden="1">
      <c r="A439" s="47" t="str">
        <f t="shared" si="43"/>
        <v>ROGÉRIO (TP-730)46071</v>
      </c>
      <c r="B439" s="102">
        <v>46071</v>
      </c>
      <c r="C439" s="135">
        <f>IF(BS_CONTROLE[[#This Row],[DATA]]="","",WEEKNUM(BS_CONTROLE[[#This Row],[DATA]]))</f>
        <v>8</v>
      </c>
      <c r="D439" s="104" t="s">
        <v>857</v>
      </c>
      <c r="E439" s="157">
        <v>81</v>
      </c>
      <c r="F439" s="126" t="s">
        <v>721</v>
      </c>
      <c r="G439" s="142" t="str">
        <f>IF(D439="","*",VLOOKUP(F439,BS_ATIVIDADE[],3,FALSE))</f>
        <v>DORMENTE - SUBSTITUIÇÂO</v>
      </c>
      <c r="H439" s="106" t="s">
        <v>679</v>
      </c>
      <c r="I439" s="106" t="s">
        <v>679</v>
      </c>
      <c r="J439" s="105">
        <v>49</v>
      </c>
      <c r="K439" s="105">
        <v>225</v>
      </c>
      <c r="L439" s="105" t="s">
        <v>679</v>
      </c>
      <c r="M439" s="127" t="str" cm="1">
        <f t="array" ref="M4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ZXI-ZIC</v>
      </c>
      <c r="N439" s="127" t="str" cm="1">
        <f t="array" ref="N4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224ZIC1</v>
      </c>
      <c r="O439" s="106">
        <v>0.375</v>
      </c>
      <c r="P439" s="106">
        <v>8.3333333333333329E-2</v>
      </c>
      <c r="Q439" s="105">
        <v>20</v>
      </c>
      <c r="R439" s="10" t="str">
        <f>IFERROR(_xlfn.XLOOKUP(F439, BS_ATIVIDADE[ATIVIDADE],BS_ATIVIDADE[UNIDADE] ), "*")</f>
        <v>Nº DE DORMENTES</v>
      </c>
      <c r="S439" s="128" t="str" cm="1">
        <f t="array" ref="S4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39" s="128" t="str" cm="1">
        <f t="array" ref="T4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39" s="11" t="str" cm="1">
        <f t="array" ref="U4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(L1 PRINCIPAL)</v>
      </c>
      <c r="V439" s="105" t="s">
        <v>860</v>
      </c>
      <c r="W439" s="151" t="s">
        <v>1024</v>
      </c>
      <c r="X439" s="104" t="s">
        <v>421</v>
      </c>
      <c r="Y439" s="129"/>
      <c r="Z439" s="104"/>
      <c r="AA439" s="105" t="s">
        <v>679</v>
      </c>
      <c r="AB439" s="103"/>
      <c r="AC439" s="152"/>
      <c r="AD439" s="107"/>
      <c r="AE439" s="105"/>
      <c r="AF439" s="105"/>
      <c r="AG439" s="105"/>
      <c r="AH439" s="15"/>
      <c r="AI439" s="126" t="str">
        <f>IF(BS_CONTROLE[[#This Row],[Atividade]]=0, "-", BS_CONTROLE[[#This Row],[Atividade]])</f>
        <v>PDM - SUBSTITUIÇÃO - DORMENTE</v>
      </c>
      <c r="AJ439" s="9" t="str">
        <f>IF(BS_CONTROLE[[#This Row],[Atividade]]=0, "-", BS_CONTROLE[[#This Row],[Atividade]])</f>
        <v>PDM - SUBSTITUIÇÃO - DORMENTE</v>
      </c>
      <c r="AK439" s="31" t="str">
        <f>BS_CONTROLE[[#This Row],[Local - Partida]]</f>
        <v>-</v>
      </c>
      <c r="AL439" s="31" t="str">
        <f>BS_CONTROLE[[#This Row],[Local - Encerramento]]</f>
        <v>-</v>
      </c>
      <c r="AM439" s="105" t="str">
        <f>IF(BS_CONTROLE[[#This Row],[Entre - Estações]]=0, "-", BS_CONTROLE[[#This Row],[Entre - Estações]])</f>
        <v>ZXI-ZIC</v>
      </c>
      <c r="AN439" s="105" t="str">
        <f>IF(BS_CONTROLE[[#This Row],[SB]]=0, "-", BS_CONTROLE[[#This Row],[SB]])</f>
        <v>224ZIC1</v>
      </c>
      <c r="AO439" s="105">
        <f>IF(BS_CONTROLE[[#This Row],[SUB]]=0, "-", BS_CONTROLE[[#This Row],[SUB]])</f>
        <v>49</v>
      </c>
      <c r="AP439" s="105">
        <f>BS_CONTROLE[[#This Row],[KM - Inicio]]</f>
        <v>225</v>
      </c>
      <c r="AQ439" s="105">
        <f>BS_CONTROLE[[#This Row],[KM - Inicio]]</f>
        <v>225</v>
      </c>
      <c r="AR439" s="108"/>
      <c r="AS439" s="108"/>
      <c r="AT439" s="108"/>
      <c r="AU439" s="136"/>
      <c r="AV439" s="136"/>
      <c r="AW439" s="14"/>
      <c r="AX439" s="14"/>
      <c r="AY439" s="162">
        <f t="shared" si="42"/>
        <v>0</v>
      </c>
      <c r="AZ439" s="153"/>
      <c r="BA439" s="109"/>
      <c r="BB439" s="10" t="str">
        <f>IFERROR(_xlfn.XLOOKUP(AI439, BS_ATIVIDADE[ATIVIDADE],BS_ATIVIDADE[UNIDADE] ), "*")</f>
        <v>Nº DE DORMENTES</v>
      </c>
      <c r="BC439" s="13" t="str" cm="1">
        <f t="array" ref="BC4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39" s="13" t="str" cm="1">
        <f t="array" ref="BD4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39" s="11" t="str" cm="1">
        <f t="array" ref="BE4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(L1 PRINCIPAL)</v>
      </c>
      <c r="BF439" s="150"/>
      <c r="BG439" s="16"/>
      <c r="BH439" s="17"/>
      <c r="BI439" s="17"/>
      <c r="BJ439" s="17"/>
      <c r="BK439" s="18"/>
      <c r="BL439" s="16"/>
      <c r="BM439" s="130"/>
      <c r="BN439" s="130"/>
      <c r="BO439" s="130"/>
      <c r="BP439" s="18"/>
      <c r="BQ439" s="12" t="str">
        <f t="shared" si="44"/>
        <v>Produção e Intervalo</v>
      </c>
      <c r="BR439" s="19">
        <f t="shared" si="45"/>
        <v>0</v>
      </c>
      <c r="BS439" s="19">
        <f t="shared" si="46"/>
        <v>0</v>
      </c>
      <c r="BT439" s="188" t="str">
        <f t="shared" si="47"/>
        <v/>
      </c>
    </row>
    <row r="440" spans="1:72" hidden="1">
      <c r="A440" s="47" t="str">
        <f t="shared" si="43"/>
        <v>V9346071</v>
      </c>
      <c r="B440" s="102">
        <v>46071</v>
      </c>
      <c r="C440" s="135">
        <f>IF(BS_CONTROLE[[#This Row],[DATA]]="","",WEEKNUM(BS_CONTROLE[[#This Row],[DATA]]))</f>
        <v>8</v>
      </c>
      <c r="D440" s="104" t="s">
        <v>978</v>
      </c>
      <c r="E440" s="157">
        <v>162</v>
      </c>
      <c r="F440" s="126" t="s">
        <v>687</v>
      </c>
      <c r="G440" s="142" t="str">
        <f>IF(D440="","*",VLOOKUP(F440,BS_ATIVIDADE[],3,FALSE))</f>
        <v>MECANIZAÇÃO - SOCADORA</v>
      </c>
      <c r="H440" s="105" t="s">
        <v>104</v>
      </c>
      <c r="I440" s="105" t="s">
        <v>104</v>
      </c>
      <c r="J440" s="105">
        <v>56</v>
      </c>
      <c r="K440" s="105">
        <v>204.4</v>
      </c>
      <c r="L440" s="105">
        <v>205.8</v>
      </c>
      <c r="M440" s="127" t="str" cm="1">
        <f t="array" ref="M4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ZYU-ZST</v>
      </c>
      <c r="N440" s="127" t="str" cm="1">
        <f t="array" ref="N4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ZYU206</v>
      </c>
      <c r="O440" s="106">
        <v>0.375</v>
      </c>
      <c r="P440" s="106">
        <v>0.125</v>
      </c>
      <c r="Q440" s="105">
        <v>200</v>
      </c>
      <c r="R440" s="10" t="str">
        <f>IFERROR(_xlfn.XLOOKUP(F440, BS_ATIVIDADE[ATIVIDADE],BS_ATIVIDADE[UNIDADE] ), "*")</f>
        <v>M</v>
      </c>
      <c r="S440" s="128" t="str" cm="1">
        <f t="array" ref="S4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0" s="128" t="str" cm="1">
        <f t="array" ref="T4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40" s="11" t="str" cm="1">
        <f t="array" ref="U4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40" s="105" t="s">
        <v>773</v>
      </c>
      <c r="W440" s="151" t="s">
        <v>688</v>
      </c>
      <c r="X440" s="104" t="s">
        <v>416</v>
      </c>
      <c r="Y440" s="129"/>
      <c r="Z440" s="104"/>
      <c r="AA440" s="105">
        <v>1</v>
      </c>
      <c r="AB440" s="103" t="s">
        <v>418</v>
      </c>
      <c r="AC440" s="152" t="s">
        <v>406</v>
      </c>
      <c r="AD440" s="107">
        <v>0.29166666666666669</v>
      </c>
      <c r="AE440" s="105">
        <v>7309</v>
      </c>
      <c r="AF440" s="105" t="s">
        <v>679</v>
      </c>
      <c r="AG440" s="105" t="s">
        <v>679</v>
      </c>
      <c r="AH440" s="15"/>
      <c r="AI440" s="126" t="str">
        <f>IF(BS_CONTROLE[[#This Row],[Atividade]]=0, "-", BS_CONTROLE[[#This Row],[Atividade]])</f>
        <v>MECANIZAÇÃO - SOCADORA</v>
      </c>
      <c r="AJ440" s="9" t="str">
        <f>IF(BS_CONTROLE[[#This Row],[Atividade]]=0, "-", BS_CONTROLE[[#This Row],[Atividade]])</f>
        <v>MECANIZAÇÃO - SOCADORA</v>
      </c>
      <c r="AK440" s="31" t="str">
        <f>BS_CONTROLE[[#This Row],[Local - Partida]]</f>
        <v>ZYU1</v>
      </c>
      <c r="AL440" s="31" t="str">
        <f>BS_CONTROLE[[#This Row],[Local - Encerramento]]</f>
        <v>ZYU1</v>
      </c>
      <c r="AM440" s="105" t="str">
        <f>IF(BS_CONTROLE[[#This Row],[Entre - Estações]]=0, "-", BS_CONTROLE[[#This Row],[Entre - Estações]])</f>
        <v>ZYU-ZST</v>
      </c>
      <c r="AN440" s="105" t="str">
        <f>IF(BS_CONTROLE[[#This Row],[SB]]=0, "-", BS_CONTROLE[[#This Row],[SB]])</f>
        <v>ZYU206</v>
      </c>
      <c r="AO440" s="105">
        <f>IF(BS_CONTROLE[[#This Row],[SUB]]=0, "-", BS_CONTROLE[[#This Row],[SUB]])</f>
        <v>56</v>
      </c>
      <c r="AP440" s="105">
        <f>BS_CONTROLE[[#This Row],[KM - Inicio]]</f>
        <v>204.4</v>
      </c>
      <c r="AQ440" s="105">
        <f>BS_CONTROLE[[#This Row],[KM - Inicio]]</f>
        <v>204.4</v>
      </c>
      <c r="AR440" s="108"/>
      <c r="AS440" s="108"/>
      <c r="AT440" s="108"/>
      <c r="AU440" s="136"/>
      <c r="AV440" s="136"/>
      <c r="AW440" s="14"/>
      <c r="AX440" s="14"/>
      <c r="AY440" s="162">
        <f t="shared" si="42"/>
        <v>0</v>
      </c>
      <c r="AZ440" s="153"/>
      <c r="BA440" s="109"/>
      <c r="BB440" s="10" t="str">
        <f>IFERROR(_xlfn.XLOOKUP(AI440, BS_ATIVIDADE[ATIVIDADE],BS_ATIVIDADE[UNIDADE] ), "*")</f>
        <v>M</v>
      </c>
      <c r="BC440" s="13" t="str" cm="1">
        <f t="array" ref="BC4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0" s="13" t="str" cm="1">
        <f t="array" ref="BD4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40" s="11" t="str" cm="1">
        <f t="array" ref="BE4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40" s="150"/>
      <c r="BG440" s="16"/>
      <c r="BH440" s="17"/>
      <c r="BI440" s="17"/>
      <c r="BJ440" s="17"/>
      <c r="BK440" s="18"/>
      <c r="BL440" s="16"/>
      <c r="BM440" s="130"/>
      <c r="BN440" s="130"/>
      <c r="BO440" s="130"/>
      <c r="BP440" s="18"/>
      <c r="BQ440" s="12" t="str">
        <f t="shared" si="44"/>
        <v>Produção e Intervalo</v>
      </c>
      <c r="BR440" s="19">
        <f t="shared" si="45"/>
        <v>0</v>
      </c>
      <c r="BS440" s="19">
        <f t="shared" si="46"/>
        <v>0</v>
      </c>
      <c r="BT440" s="188" t="str">
        <f t="shared" si="47"/>
        <v/>
      </c>
    </row>
    <row r="441" spans="1:72" hidden="1">
      <c r="A441" s="47" t="str">
        <f t="shared" si="43"/>
        <v>W5946071</v>
      </c>
      <c r="B441" s="102">
        <v>46071</v>
      </c>
      <c r="C441" s="135">
        <f>IF(BS_CONTROLE[[#This Row],[DATA]]="","",WEEKNUM(BS_CONTROLE[[#This Row],[DATA]]))</f>
        <v>8</v>
      </c>
      <c r="D441" s="104" t="s">
        <v>726</v>
      </c>
      <c r="E441" s="157">
        <v>373</v>
      </c>
      <c r="F441" s="126" t="s">
        <v>761</v>
      </c>
      <c r="G441" s="142" t="str">
        <f>IF(D441="","*",VLOOKUP(F441,BS_ATIVIDADE[],3,FALSE))</f>
        <v>OUTROS</v>
      </c>
      <c r="H441" s="105" t="s">
        <v>104</v>
      </c>
      <c r="I441" s="105" t="s">
        <v>104</v>
      </c>
      <c r="J441" s="105">
        <v>56</v>
      </c>
      <c r="K441" s="105">
        <v>190</v>
      </c>
      <c r="L441" s="105" t="s">
        <v>679</v>
      </c>
      <c r="M441" s="127" t="str" cm="1">
        <f t="array" ref="M4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441" s="127" t="str" cm="1">
        <f t="array" ref="N4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441" s="106">
        <v>0.375</v>
      </c>
      <c r="P441" s="106">
        <v>4.1666666666666664E-2</v>
      </c>
      <c r="Q441" s="105">
        <v>300</v>
      </c>
      <c r="R441" s="10" t="str">
        <f>IFERROR(_xlfn.XLOOKUP(F441, BS_ATIVIDADE[ATIVIDADE],BS_ATIVIDADE[UNIDADE] ), "*")</f>
        <v>BINÁRIO</v>
      </c>
      <c r="S441" s="128" t="str" cm="1">
        <f t="array" ref="S4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1" s="128" t="str" cm="1">
        <f t="array" ref="T4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41" s="11" t="str" cm="1">
        <f t="array" ref="U4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41" s="105" t="s">
        <v>860</v>
      </c>
      <c r="W441" s="151" t="s">
        <v>1289</v>
      </c>
      <c r="X441" s="104" t="s">
        <v>421</v>
      </c>
      <c r="Y441" s="129"/>
      <c r="Z441" s="104"/>
      <c r="AA441" s="105">
        <v>1</v>
      </c>
      <c r="AB441" s="103" t="s">
        <v>412</v>
      </c>
      <c r="AC441" s="152"/>
      <c r="AD441" s="107">
        <v>0.29166666666666669</v>
      </c>
      <c r="AE441" s="105">
        <v>7629</v>
      </c>
      <c r="AF441" s="105" t="s">
        <v>679</v>
      </c>
      <c r="AG441" s="105" t="s">
        <v>679</v>
      </c>
      <c r="AH441" s="15"/>
      <c r="AI441" s="126" t="str">
        <f>IF(BS_CONTROLE[[#This Row],[Atividade]]=0, "-", BS_CONTROLE[[#This Row],[Atividade]])</f>
        <v>RECOLHIMENTO DE MATERIAL</v>
      </c>
      <c r="AJ441" s="9" t="str">
        <f>IF(BS_CONTROLE[[#This Row],[Atividade]]=0, "-", BS_CONTROLE[[#This Row],[Atividade]])</f>
        <v>RECOLHIMENTO DE MATERIAL</v>
      </c>
      <c r="AK441" s="31" t="str">
        <f>BS_CONTROLE[[#This Row],[Local - Partida]]</f>
        <v>ZYU1</v>
      </c>
      <c r="AL441" s="31" t="str">
        <f>BS_CONTROLE[[#This Row],[Local - Encerramento]]</f>
        <v>ZYU1</v>
      </c>
      <c r="AM441" s="105" t="str">
        <f>IF(BS_CONTROLE[[#This Row],[Entre - Estações]]=0, "-", BS_CONTROLE[[#This Row],[Entre - Estações]])</f>
        <v>ZDY-ZFY</v>
      </c>
      <c r="AN441" s="105" t="str">
        <f>IF(BS_CONTROLE[[#This Row],[SB]]=0, "-", BS_CONTROLE[[#This Row],[SB]])</f>
        <v>189ZFY</v>
      </c>
      <c r="AO441" s="105">
        <f>IF(BS_CONTROLE[[#This Row],[SUB]]=0, "-", BS_CONTROLE[[#This Row],[SUB]])</f>
        <v>56</v>
      </c>
      <c r="AP441" s="105">
        <f>BS_CONTROLE[[#This Row],[KM - Inicio]]</f>
        <v>190</v>
      </c>
      <c r="AQ441" s="105">
        <f>BS_CONTROLE[[#This Row],[KM - Inicio]]</f>
        <v>190</v>
      </c>
      <c r="AR441" s="108"/>
      <c r="AS441" s="108"/>
      <c r="AT441" s="108"/>
      <c r="AU441" s="136"/>
      <c r="AV441" s="136"/>
      <c r="AW441" s="14"/>
      <c r="AX441" s="14"/>
      <c r="AY441" s="162">
        <f t="shared" si="42"/>
        <v>0</v>
      </c>
      <c r="AZ441" s="153"/>
      <c r="BA441" s="109"/>
      <c r="BB441" s="10" t="str">
        <f>IFERROR(_xlfn.XLOOKUP(AI441, BS_ATIVIDADE[ATIVIDADE],BS_ATIVIDADE[UNIDADE] ), "*")</f>
        <v>BINÁRIO</v>
      </c>
      <c r="BC441" s="13" t="str" cm="1">
        <f t="array" ref="BC4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1" s="13" t="str" cm="1">
        <f t="array" ref="BD4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41" s="11" t="str" cm="1">
        <f t="array" ref="BE4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41" s="150"/>
      <c r="BG441" s="16"/>
      <c r="BH441" s="17"/>
      <c r="BI441" s="17"/>
      <c r="BJ441" s="17"/>
      <c r="BK441" s="18"/>
      <c r="BL441" s="16"/>
      <c r="BM441" s="130"/>
      <c r="BN441" s="130"/>
      <c r="BO441" s="130"/>
      <c r="BP441" s="18"/>
      <c r="BQ441" s="12" t="str">
        <f t="shared" si="44"/>
        <v>Produção e Intervalo</v>
      </c>
      <c r="BR441" s="19">
        <f t="shared" si="45"/>
        <v>0</v>
      </c>
      <c r="BS441" s="19">
        <f t="shared" si="46"/>
        <v>0</v>
      </c>
      <c r="BT441" s="188" t="str">
        <f t="shared" si="47"/>
        <v/>
      </c>
    </row>
    <row r="442" spans="1:72" hidden="1">
      <c r="A442" s="47" t="str">
        <f t="shared" si="43"/>
        <v>ROBSON (TF-701)46071</v>
      </c>
      <c r="B442" s="102">
        <v>46071</v>
      </c>
      <c r="C442" s="135">
        <f>IF(BS_CONTROLE[[#This Row],[DATA]]="","",WEEKNUM(BS_CONTROLE[[#This Row],[DATA]]))</f>
        <v>8</v>
      </c>
      <c r="D442" s="104" t="s">
        <v>732</v>
      </c>
      <c r="E442" s="157">
        <v>310</v>
      </c>
      <c r="F442" s="126" t="s">
        <v>721</v>
      </c>
      <c r="G442" s="142" t="str">
        <f>IF(D442="","*",VLOOKUP(F442,BS_ATIVIDADE[],3,FALSE))</f>
        <v>DORMENTE - SUBSTITUIÇÂO</v>
      </c>
      <c r="H442" s="106" t="s">
        <v>679</v>
      </c>
      <c r="I442" s="106" t="s">
        <v>679</v>
      </c>
      <c r="J442" s="105">
        <v>56</v>
      </c>
      <c r="K442" s="105">
        <v>190.3</v>
      </c>
      <c r="L442" s="105">
        <v>190.5</v>
      </c>
      <c r="M442" s="127" t="str" cm="1">
        <f t="array" ref="M4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442" s="127" t="str" cm="1">
        <f t="array" ref="N4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442" s="106">
        <v>0.375</v>
      </c>
      <c r="P442" s="106">
        <v>8.3333333333333329E-2</v>
      </c>
      <c r="Q442" s="105">
        <v>50</v>
      </c>
      <c r="R442" s="10" t="str">
        <f>IFERROR(_xlfn.XLOOKUP(F442, BS_ATIVIDADE[ATIVIDADE],BS_ATIVIDADE[UNIDADE] ), "*")</f>
        <v>Nº DE DORMENTES</v>
      </c>
      <c r="S442" s="128" t="str" cm="1">
        <f t="array" ref="S4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2" s="128" t="str" cm="1">
        <f t="array" ref="T4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42" s="11" t="str" cm="1">
        <f t="array" ref="U4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42" s="105" t="s">
        <v>773</v>
      </c>
      <c r="W442" s="151" t="s">
        <v>1024</v>
      </c>
      <c r="X442" s="104" t="s">
        <v>421</v>
      </c>
      <c r="Y442" s="129"/>
      <c r="Z442" s="104"/>
      <c r="AA442" s="105" t="s">
        <v>679</v>
      </c>
      <c r="AB442" s="103"/>
      <c r="AC442" s="152"/>
      <c r="AD442" s="107"/>
      <c r="AE442" s="105"/>
      <c r="AF442" s="105"/>
      <c r="AG442" s="105"/>
      <c r="AH442" s="15"/>
      <c r="AI442" s="126" t="str">
        <f>IF(BS_CONTROLE[[#This Row],[Atividade]]=0, "-", BS_CONTROLE[[#This Row],[Atividade]])</f>
        <v>PDM - SUBSTITUIÇÃO - DORMENTE</v>
      </c>
      <c r="AJ442" s="9" t="str">
        <f>IF(BS_CONTROLE[[#This Row],[Atividade]]=0, "-", BS_CONTROLE[[#This Row],[Atividade]])</f>
        <v>PDM - SUBSTITUIÇÃO - DORMENTE</v>
      </c>
      <c r="AK442" s="31" t="str">
        <f>BS_CONTROLE[[#This Row],[Local - Partida]]</f>
        <v>-</v>
      </c>
      <c r="AL442" s="31" t="str">
        <f>BS_CONTROLE[[#This Row],[Local - Encerramento]]</f>
        <v>-</v>
      </c>
      <c r="AM442" s="105" t="str">
        <f>IF(BS_CONTROLE[[#This Row],[Entre - Estações]]=0, "-", BS_CONTROLE[[#This Row],[Entre - Estações]])</f>
        <v>ZDY-ZFY</v>
      </c>
      <c r="AN442" s="105" t="str">
        <f>IF(BS_CONTROLE[[#This Row],[SB]]=0, "-", BS_CONTROLE[[#This Row],[SB]])</f>
        <v>189ZFY</v>
      </c>
      <c r="AO442" s="105">
        <f>IF(BS_CONTROLE[[#This Row],[SUB]]=0, "-", BS_CONTROLE[[#This Row],[SUB]])</f>
        <v>56</v>
      </c>
      <c r="AP442" s="105">
        <f>BS_CONTROLE[[#This Row],[KM - Inicio]]</f>
        <v>190.3</v>
      </c>
      <c r="AQ442" s="105">
        <f>BS_CONTROLE[[#This Row],[KM - Inicio]]</f>
        <v>190.3</v>
      </c>
      <c r="AR442" s="108"/>
      <c r="AS442" s="108"/>
      <c r="AT442" s="108"/>
      <c r="AU442" s="136"/>
      <c r="AV442" s="136"/>
      <c r="AW442" s="14"/>
      <c r="AX442" s="14"/>
      <c r="AY442" s="162">
        <f t="shared" si="42"/>
        <v>0</v>
      </c>
      <c r="AZ442" s="153"/>
      <c r="BA442" s="109"/>
      <c r="BB442" s="10" t="str">
        <f>IFERROR(_xlfn.XLOOKUP(AI442, BS_ATIVIDADE[ATIVIDADE],BS_ATIVIDADE[UNIDADE] ), "*")</f>
        <v>Nº DE DORMENTES</v>
      </c>
      <c r="BC442" s="13" t="str" cm="1">
        <f t="array" ref="BC4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2" s="13" t="str" cm="1">
        <f t="array" ref="BD4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42" s="11" t="str" cm="1">
        <f t="array" ref="BE4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42" s="150"/>
      <c r="BG442" s="16"/>
      <c r="BH442" s="17"/>
      <c r="BI442" s="17"/>
      <c r="BJ442" s="17"/>
      <c r="BK442" s="18"/>
      <c r="BL442" s="16"/>
      <c r="BM442" s="130"/>
      <c r="BN442" s="130"/>
      <c r="BO442" s="130"/>
      <c r="BP442" s="18"/>
      <c r="BQ442" s="12" t="str">
        <f t="shared" si="44"/>
        <v>Produção e Intervalo</v>
      </c>
      <c r="BR442" s="19">
        <f t="shared" si="45"/>
        <v>0</v>
      </c>
      <c r="BS442" s="19">
        <f t="shared" si="46"/>
        <v>0</v>
      </c>
      <c r="BT442" s="188" t="str">
        <f t="shared" si="47"/>
        <v/>
      </c>
    </row>
    <row r="443" spans="1:72" hidden="1">
      <c r="A443" s="47" t="str">
        <f t="shared" si="43"/>
        <v>JACIANO (TF-674)46071</v>
      </c>
      <c r="B443" s="102">
        <v>46071</v>
      </c>
      <c r="C443" s="135">
        <f>IF(BS_CONTROLE[[#This Row],[DATA]]="","",WEEKNUM(BS_CONTROLE[[#This Row],[DATA]]))</f>
        <v>8</v>
      </c>
      <c r="D443" s="104" t="s">
        <v>1183</v>
      </c>
      <c r="E443" s="157"/>
      <c r="F443" s="126" t="s">
        <v>721</v>
      </c>
      <c r="G443" s="142" t="str">
        <f>IF(D443="","*",VLOOKUP(F443,BS_ATIVIDADE[],3,FALSE))</f>
        <v>DORMENTE - SUBSTITUIÇÂO</v>
      </c>
      <c r="H443" s="106" t="s">
        <v>679</v>
      </c>
      <c r="I443" s="106" t="s">
        <v>679</v>
      </c>
      <c r="J443" s="105">
        <v>56</v>
      </c>
      <c r="K443" s="105">
        <v>191</v>
      </c>
      <c r="L443" s="105">
        <v>190.5</v>
      </c>
      <c r="M443" s="127" t="str" cm="1">
        <f t="array" ref="M4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ZDY-ZFY</v>
      </c>
      <c r="N443" s="127" t="str" cm="1">
        <f t="array" ref="N4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189ZFY</v>
      </c>
      <c r="O443" s="106">
        <v>0.375</v>
      </c>
      <c r="P443" s="106">
        <v>8.3333333333333329E-2</v>
      </c>
      <c r="Q443" s="105">
        <v>50</v>
      </c>
      <c r="R443" s="10" t="str">
        <f>IFERROR(_xlfn.XLOOKUP(F443, BS_ATIVIDADE[ATIVIDADE],BS_ATIVIDADE[UNIDADE] ), "*")</f>
        <v>Nº DE DORMENTES</v>
      </c>
      <c r="S443" s="128" t="str" cm="1">
        <f t="array" ref="S4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3" s="128" t="str" cm="1">
        <f t="array" ref="T4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43" s="11" t="str" cm="1">
        <f t="array" ref="U4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43" s="105" t="s">
        <v>773</v>
      </c>
      <c r="W443" s="151" t="s">
        <v>1024</v>
      </c>
      <c r="X443" s="104" t="s">
        <v>421</v>
      </c>
      <c r="Y443" s="129"/>
      <c r="Z443" s="104"/>
      <c r="AA443" s="105" t="s">
        <v>679</v>
      </c>
      <c r="AB443" s="103"/>
      <c r="AC443" s="152"/>
      <c r="AD443" s="107"/>
      <c r="AE443" s="105"/>
      <c r="AF443" s="105" t="s">
        <v>679</v>
      </c>
      <c r="AG443" s="105"/>
      <c r="AH443" s="15"/>
      <c r="AI443" s="126" t="str">
        <f>IF(BS_CONTROLE[[#This Row],[Atividade]]=0, "-", BS_CONTROLE[[#This Row],[Atividade]])</f>
        <v>PDM - SUBSTITUIÇÃO - DORMENTE</v>
      </c>
      <c r="AJ443" s="9" t="str">
        <f>IF(BS_CONTROLE[[#This Row],[Atividade]]=0, "-", BS_CONTROLE[[#This Row],[Atividade]])</f>
        <v>PDM - SUBSTITUIÇÃO - DORMENTE</v>
      </c>
      <c r="AK443" s="31" t="str">
        <f>BS_CONTROLE[[#This Row],[Local - Partida]]</f>
        <v>-</v>
      </c>
      <c r="AL443" s="31" t="str">
        <f>BS_CONTROLE[[#This Row],[Local - Encerramento]]</f>
        <v>-</v>
      </c>
      <c r="AM443" s="105" t="str">
        <f>IF(BS_CONTROLE[[#This Row],[Entre - Estações]]=0, "-", BS_CONTROLE[[#This Row],[Entre - Estações]])</f>
        <v>ZDY-ZFY</v>
      </c>
      <c r="AN443" s="105" t="str">
        <f>IF(BS_CONTROLE[[#This Row],[SB]]=0, "-", BS_CONTROLE[[#This Row],[SB]])</f>
        <v>189ZFY</v>
      </c>
      <c r="AO443" s="105">
        <f>IF(BS_CONTROLE[[#This Row],[SUB]]=0, "-", BS_CONTROLE[[#This Row],[SUB]])</f>
        <v>56</v>
      </c>
      <c r="AP443" s="105">
        <f>BS_CONTROLE[[#This Row],[KM - Inicio]]</f>
        <v>191</v>
      </c>
      <c r="AQ443" s="105">
        <f>BS_CONTROLE[[#This Row],[KM - Inicio]]</f>
        <v>191</v>
      </c>
      <c r="AR443" s="108"/>
      <c r="AS443" s="108"/>
      <c r="AT443" s="108"/>
      <c r="AU443" s="136"/>
      <c r="AV443" s="136"/>
      <c r="AW443" s="14"/>
      <c r="AX443" s="14"/>
      <c r="AY443" s="162">
        <f t="shared" si="42"/>
        <v>0</v>
      </c>
      <c r="AZ443" s="153"/>
      <c r="BA443" s="109"/>
      <c r="BB443" s="10" t="str">
        <f>IFERROR(_xlfn.XLOOKUP(AI443, BS_ATIVIDADE[ATIVIDADE],BS_ATIVIDADE[UNIDADE] ), "*")</f>
        <v>Nº DE DORMENTES</v>
      </c>
      <c r="BC443" s="13" t="str" cm="1">
        <f t="array" ref="BC4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3" s="13" t="str" cm="1">
        <f t="array" ref="BD4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43" s="11" t="str" cm="1">
        <f t="array" ref="BE4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43" s="150"/>
      <c r="BG443" s="16"/>
      <c r="BH443" s="17"/>
      <c r="BI443" s="17"/>
      <c r="BJ443" s="17"/>
      <c r="BK443" s="18"/>
      <c r="BL443" s="16"/>
      <c r="BM443" s="130"/>
      <c r="BN443" s="130"/>
      <c r="BO443" s="130"/>
      <c r="BP443" s="18"/>
      <c r="BQ443" s="12" t="str">
        <f t="shared" si="44"/>
        <v>Produção e Intervalo</v>
      </c>
      <c r="BR443" s="19">
        <f t="shared" si="45"/>
        <v>0</v>
      </c>
      <c r="BS443" s="19">
        <f t="shared" si="46"/>
        <v>0</v>
      </c>
      <c r="BT443" s="188" t="str">
        <f t="shared" si="47"/>
        <v/>
      </c>
    </row>
    <row r="444" spans="1:72" hidden="1">
      <c r="A444" s="47" t="str">
        <f t="shared" si="43"/>
        <v>OSMAR (TMA-677)46071</v>
      </c>
      <c r="B444" s="102">
        <v>46071</v>
      </c>
      <c r="C444" s="135">
        <f>IF(BS_CONTROLE[[#This Row],[DATA]]="","",WEEKNUM(BS_CONTROLE[[#This Row],[DATA]]))</f>
        <v>8</v>
      </c>
      <c r="D444" s="104" t="s">
        <v>737</v>
      </c>
      <c r="E444" s="157">
        <v>373</v>
      </c>
      <c r="F444" s="126" t="s">
        <v>738</v>
      </c>
      <c r="G444" s="142" t="str">
        <f>IF(D444="","*",VLOOKUP(F444,BS_ATIVIDADE[],3,FALSE))</f>
        <v>AMV</v>
      </c>
      <c r="H444" s="105" t="s">
        <v>679</v>
      </c>
      <c r="I444" s="105" t="s">
        <v>679</v>
      </c>
      <c r="J444" s="105">
        <v>56</v>
      </c>
      <c r="K444" s="105">
        <v>157.94999999999999</v>
      </c>
      <c r="L444" s="105" t="s">
        <v>679</v>
      </c>
      <c r="M444" s="127" t="str" cm="1">
        <f t="array" ref="M4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ZGA-ZCX</v>
      </c>
      <c r="N444" s="127" t="str" cm="1">
        <f t="array" ref="N4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ZPSZCX</v>
      </c>
      <c r="O444" s="106">
        <v>0.41666666666666669</v>
      </c>
      <c r="P444" s="106">
        <v>0.125</v>
      </c>
      <c r="Q444" s="105">
        <v>1</v>
      </c>
      <c r="R444" s="10" t="str">
        <f>IFERROR(_xlfn.XLOOKUP(F444, BS_ATIVIDADE[ATIVIDADE],BS_ATIVIDADE[UNIDADE] ), "*")</f>
        <v>Nº DE PEÇAS</v>
      </c>
      <c r="S444" s="128" t="str" cm="1">
        <f t="array" ref="S4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4" s="128" t="str" cm="1">
        <f t="array" ref="T4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ZBV-ZKE</v>
      </c>
      <c r="U444" s="11" t="str" cm="1">
        <f t="array" ref="U4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BOA VISTA NOVA (L2 PRINCIPAL)</v>
      </c>
      <c r="V444" s="105" t="s">
        <v>860</v>
      </c>
      <c r="W444" s="151" t="s">
        <v>780</v>
      </c>
      <c r="X444" s="104" t="s">
        <v>421</v>
      </c>
      <c r="Y444" s="129"/>
      <c r="Z444" s="104"/>
      <c r="AA444" s="105" t="s">
        <v>679</v>
      </c>
      <c r="AB444" s="103"/>
      <c r="AC444" s="152"/>
      <c r="AD444" s="107"/>
      <c r="AE444" s="105"/>
      <c r="AF444" s="105"/>
      <c r="AG444" s="105"/>
      <c r="AH444" s="15"/>
      <c r="AI444" s="126" t="str">
        <f>IF(BS_CONTROLE[[#This Row],[Atividade]]=0, "-", BS_CONTROLE[[#This Row],[Atividade]])</f>
        <v>PDM - AMV - MEIA CHAVE</v>
      </c>
      <c r="AJ444" s="9" t="str">
        <f>IF(BS_CONTROLE[[#This Row],[Atividade]]=0, "-", BS_CONTROLE[[#This Row],[Atividade]])</f>
        <v>PDM - AMV - MEIA CHAVE</v>
      </c>
      <c r="AK444" s="31" t="str">
        <f>BS_CONTROLE[[#This Row],[Local - Partida]]</f>
        <v>-</v>
      </c>
      <c r="AL444" s="31" t="str">
        <f>BS_CONTROLE[[#This Row],[Local - Encerramento]]</f>
        <v>-</v>
      </c>
      <c r="AM444" s="105" t="str">
        <f>IF(BS_CONTROLE[[#This Row],[Entre - Estações]]=0, "-", BS_CONTROLE[[#This Row],[Entre - Estações]])</f>
        <v>ZGA-ZCX</v>
      </c>
      <c r="AN444" s="105" t="str">
        <f>IF(BS_CONTROLE[[#This Row],[SB]]=0, "-", BS_CONTROLE[[#This Row],[SB]])</f>
        <v>ZPSZCX</v>
      </c>
      <c r="AO444" s="105">
        <f>IF(BS_CONTROLE[[#This Row],[SUB]]=0, "-", BS_CONTROLE[[#This Row],[SUB]])</f>
        <v>56</v>
      </c>
      <c r="AP444" s="105">
        <f>BS_CONTROLE[[#This Row],[KM - Inicio]]</f>
        <v>157.94999999999999</v>
      </c>
      <c r="AQ444" s="105">
        <f>BS_CONTROLE[[#This Row],[KM - Inicio]]</f>
        <v>157.94999999999999</v>
      </c>
      <c r="AR444" s="108"/>
      <c r="AS444" s="108"/>
      <c r="AT444" s="108"/>
      <c r="AU444" s="136"/>
      <c r="AV444" s="136"/>
      <c r="AW444" s="14"/>
      <c r="AX444" s="14"/>
      <c r="AY444" s="162">
        <f t="shared" si="42"/>
        <v>0</v>
      </c>
      <c r="AZ444" s="153"/>
      <c r="BA444" s="109"/>
      <c r="BB444" s="10" t="str">
        <f>IFERROR(_xlfn.XLOOKUP(AI444, BS_ATIVIDADE[ATIVIDADE],BS_ATIVIDADE[UNIDADE] ), "*")</f>
        <v>Nº DE PEÇAS</v>
      </c>
      <c r="BC444" s="13" t="str" cm="1">
        <f t="array" ref="BC4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4" s="13" t="str" cm="1">
        <f t="array" ref="BD4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ZBV-ZKE</v>
      </c>
      <c r="BE444" s="11" t="str" cm="1">
        <f t="array" ref="BE4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BOA VISTA NOVA (L2 PRINCIPAL)</v>
      </c>
      <c r="BF444" s="150"/>
      <c r="BG444" s="16"/>
      <c r="BH444" s="17"/>
      <c r="BI444" s="17"/>
      <c r="BJ444" s="17"/>
      <c r="BK444" s="18"/>
      <c r="BL444" s="16"/>
      <c r="BM444" s="130"/>
      <c r="BN444" s="130"/>
      <c r="BO444" s="130"/>
      <c r="BP444" s="18"/>
      <c r="BQ444" s="12" t="str">
        <f t="shared" si="44"/>
        <v>Produção e Intervalo</v>
      </c>
      <c r="BR444" s="19">
        <f t="shared" si="45"/>
        <v>0</v>
      </c>
      <c r="BS444" s="19">
        <f t="shared" si="46"/>
        <v>0</v>
      </c>
      <c r="BT444" s="188" t="str">
        <f t="shared" si="47"/>
        <v/>
      </c>
    </row>
    <row r="445" spans="1:72" hidden="1">
      <c r="A445" s="47" t="str">
        <f t="shared" si="43"/>
        <v/>
      </c>
      <c r="B445" s="102"/>
      <c r="C445" s="135" t="str">
        <f>IF(BS_CONTROLE[[#This Row],[DATA]]="","",WEEKNUM(BS_CONTROLE[[#This Row],[DATA]]))</f>
        <v/>
      </c>
      <c r="D445" s="104"/>
      <c r="E445" s="157"/>
      <c r="F445" s="126"/>
      <c r="G445" s="142" t="str">
        <f>IF(D445="","*",VLOOKUP(F445,BS_ATIVIDADE[],3,FALSE))</f>
        <v>*</v>
      </c>
      <c r="H445" s="106"/>
      <c r="I445" s="106"/>
      <c r="J445" s="105"/>
      <c r="K445" s="105"/>
      <c r="L445" s="105"/>
      <c r="M445" s="127" t="str" cm="1">
        <f t="array" ref="M4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5" s="127" t="str" cm="1">
        <f t="array" ref="N4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5" s="106"/>
      <c r="P445" s="106"/>
      <c r="Q445" s="105"/>
      <c r="R445" s="10" t="str">
        <f>IFERROR(_xlfn.XLOOKUP(F445, BS_ATIVIDADE[ATIVIDADE],BS_ATIVIDADE[UNIDADE] ), "*")</f>
        <v>*</v>
      </c>
      <c r="S445" s="128" t="str" cm="1">
        <f t="array" ref="S4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5" s="128" t="str" cm="1">
        <f t="array" ref="T4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5" s="11" t="str" cm="1">
        <f t="array" ref="U4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45" s="105"/>
      <c r="W445" s="151"/>
      <c r="X445" s="104"/>
      <c r="Y445" s="129"/>
      <c r="Z445" s="104"/>
      <c r="AA445" s="105"/>
      <c r="AB445" s="103"/>
      <c r="AC445" s="152"/>
      <c r="AD445" s="107"/>
      <c r="AE445" s="105"/>
      <c r="AF445" s="105"/>
      <c r="AG445" s="105"/>
      <c r="AH445" s="15"/>
      <c r="AI445" s="126" t="str">
        <f>IF(BS_CONTROLE[[#This Row],[Atividade]]=0, "-", BS_CONTROLE[[#This Row],[Atividade]])</f>
        <v>-</v>
      </c>
      <c r="AJ445" s="9" t="str">
        <f>IF(BS_CONTROLE[[#This Row],[Atividade]]=0, "-", BS_CONTROLE[[#This Row],[Atividade]])</f>
        <v>-</v>
      </c>
      <c r="AK445" s="31">
        <f>BS_CONTROLE[[#This Row],[Local - Partida]]</f>
        <v>0</v>
      </c>
      <c r="AL445" s="31">
        <f>BS_CONTROLE[[#This Row],[Local - Encerramento]]</f>
        <v>0</v>
      </c>
      <c r="AM445" s="105" t="str">
        <f>IF(BS_CONTROLE[[#This Row],[Entre - Estações]]=0, "-", BS_CONTROLE[[#This Row],[Entre - Estações]])</f>
        <v>-</v>
      </c>
      <c r="AN445" s="105" t="str">
        <f>IF(BS_CONTROLE[[#This Row],[SB]]=0, "-", BS_CONTROLE[[#This Row],[SB]])</f>
        <v>-</v>
      </c>
      <c r="AO445" s="105" t="str">
        <f>IF(BS_CONTROLE[[#This Row],[SUB]]=0, "-", BS_CONTROLE[[#This Row],[SUB]])</f>
        <v>-</v>
      </c>
      <c r="AP445" s="105">
        <f>BS_CONTROLE[[#This Row],[KM - Inicio]]</f>
        <v>0</v>
      </c>
      <c r="AQ445" s="105">
        <f>BS_CONTROLE[[#This Row],[KM - Inicio]]</f>
        <v>0</v>
      </c>
      <c r="AR445" s="108"/>
      <c r="AS445" s="108"/>
      <c r="AT445" s="108"/>
      <c r="AU445" s="136"/>
      <c r="AV445" s="136"/>
      <c r="AW445" s="14"/>
      <c r="AX445" s="14"/>
      <c r="AY445" s="162" t="str">
        <f t="shared" si="42"/>
        <v>*</v>
      </c>
      <c r="AZ445" s="153"/>
      <c r="BA445" s="109"/>
      <c r="BB445" s="10" t="str">
        <f>IFERROR(_xlfn.XLOOKUP(AI445, BS_ATIVIDADE[ATIVIDADE],BS_ATIVIDADE[UNIDADE] ), "*")</f>
        <v>*</v>
      </c>
      <c r="BC445" s="13" t="str" cm="1">
        <f t="array" ref="BC4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45" s="13" t="str" cm="1">
        <f t="array" ref="BD4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45" s="11" t="str" cm="1">
        <f t="array" ref="BE4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45" s="150"/>
      <c r="BG445" s="16"/>
      <c r="BH445" s="17"/>
      <c r="BI445" s="17"/>
      <c r="BJ445" s="17"/>
      <c r="BK445" s="18"/>
      <c r="BL445" s="16"/>
      <c r="BM445" s="130"/>
      <c r="BN445" s="130"/>
      <c r="BO445" s="130"/>
      <c r="BP445" s="18"/>
      <c r="BQ445" s="12" t="str">
        <f t="shared" si="44"/>
        <v>Aderente</v>
      </c>
      <c r="BR445" s="19" t="str">
        <f t="shared" si="45"/>
        <v>*</v>
      </c>
      <c r="BS445" s="19" t="str">
        <f t="shared" si="46"/>
        <v>*</v>
      </c>
      <c r="BT445" s="188" t="str">
        <f t="shared" si="47"/>
        <v/>
      </c>
    </row>
    <row r="446" spans="1:72" hidden="1">
      <c r="A446" s="47" t="str">
        <f t="shared" si="43"/>
        <v>EDSON (TP-780)46071</v>
      </c>
      <c r="B446" s="102">
        <v>46071</v>
      </c>
      <c r="C446" s="135">
        <f>IF(BS_CONTROLE[[#This Row],[DATA]]="","",WEEKNUM(BS_CONTROLE[[#This Row],[DATA]]))</f>
        <v>8</v>
      </c>
      <c r="D446" s="104" t="s">
        <v>720</v>
      </c>
      <c r="E446" s="157">
        <v>4</v>
      </c>
      <c r="F446" s="126" t="s">
        <v>870</v>
      </c>
      <c r="G446" s="142" t="str">
        <f>IF(D446="","*",VLOOKUP(F446,BS_ATIVIDADE[],3,FALSE))</f>
        <v>TRILHO - SUBSTITUIÇÂO</v>
      </c>
      <c r="H446" s="106" t="s">
        <v>679</v>
      </c>
      <c r="I446" s="106" t="s">
        <v>679</v>
      </c>
      <c r="J446" s="105">
        <v>55</v>
      </c>
      <c r="K446" s="105">
        <v>82.424999999999997</v>
      </c>
      <c r="L446" s="105">
        <v>82.71</v>
      </c>
      <c r="M446" s="127" t="str" cm="1">
        <f t="array" ref="M4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446" s="127" t="str" cm="1">
        <f t="array" ref="N4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446" s="106">
        <v>0.45833333333333331</v>
      </c>
      <c r="P446" s="106">
        <v>6.25E-2</v>
      </c>
      <c r="Q446" s="105">
        <v>312</v>
      </c>
      <c r="R446" s="10" t="str">
        <f>IFERROR(_xlfn.XLOOKUP(F446, BS_ATIVIDADE[ATIVIDADE],BS_ATIVIDADE[UNIDADE] ), "*")</f>
        <v>M</v>
      </c>
      <c r="S446" s="128" t="str" cm="1">
        <f t="array" ref="S4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6" s="128" t="str" cm="1">
        <f t="array" ref="T4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46" s="11" t="str" cm="1">
        <f t="array" ref="U4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46" s="105" t="s">
        <v>908</v>
      </c>
      <c r="W446" s="151" t="s">
        <v>1029</v>
      </c>
      <c r="X446" s="104" t="s">
        <v>421</v>
      </c>
      <c r="Y446" s="129"/>
      <c r="Z446" s="104"/>
      <c r="AA446" s="105" t="s">
        <v>679</v>
      </c>
      <c r="AB446" s="103"/>
      <c r="AC446" s="152"/>
      <c r="AD446" s="107"/>
      <c r="AE446" s="105"/>
      <c r="AF446" s="105"/>
      <c r="AG446" s="105"/>
      <c r="AH446" s="15"/>
      <c r="AI446" s="126" t="str">
        <f>IF(BS_CONTROLE[[#This Row],[Atividade]]=0, "-", BS_CONTROLE[[#This Row],[Atividade]])</f>
        <v>PDM - SUBSTITUIÇÃO - TRILHO</v>
      </c>
      <c r="AJ446" s="9" t="str">
        <f>IF(BS_CONTROLE[[#This Row],[Atividade]]=0, "-", BS_CONTROLE[[#This Row],[Atividade]])</f>
        <v>PDM - SUBSTITUIÇÃO - TRILHO</v>
      </c>
      <c r="AK446" s="31" t="str">
        <f>BS_CONTROLE[[#This Row],[Local - Partida]]</f>
        <v>-</v>
      </c>
      <c r="AL446" s="31" t="str">
        <f>BS_CONTROLE[[#This Row],[Local - Encerramento]]</f>
        <v>-</v>
      </c>
      <c r="AM446" s="105" t="str">
        <f>IF(BS_CONTROLE[[#This Row],[Entre - Estações]]=0, "-", BS_CONTROLE[[#This Row],[Entre - Estações]])</f>
        <v>ZKE-ZWW</v>
      </c>
      <c r="AN446" s="105" t="str">
        <f>IF(BS_CONTROLE[[#This Row],[SB]]=0, "-", BS_CONTROLE[[#This Row],[SB]])</f>
        <v>K83K802</v>
      </c>
      <c r="AO446" s="105">
        <f>IF(BS_CONTROLE[[#This Row],[SUB]]=0, "-", BS_CONTROLE[[#This Row],[SUB]])</f>
        <v>55</v>
      </c>
      <c r="AP446" s="105">
        <f>BS_CONTROLE[[#This Row],[KM - Inicio]]</f>
        <v>82.424999999999997</v>
      </c>
      <c r="AQ446" s="105">
        <f>BS_CONTROLE[[#This Row],[KM - Inicio]]</f>
        <v>82.424999999999997</v>
      </c>
      <c r="AR446" s="108"/>
      <c r="AS446" s="108"/>
      <c r="AT446" s="108"/>
      <c r="AU446" s="136"/>
      <c r="AV446" s="136"/>
      <c r="AW446" s="14"/>
      <c r="AX446" s="14"/>
      <c r="AY446" s="162">
        <f t="shared" si="42"/>
        <v>0</v>
      </c>
      <c r="AZ446" s="153"/>
      <c r="BA446" s="109"/>
      <c r="BB446" s="10" t="str">
        <f>IFERROR(_xlfn.XLOOKUP(AI446, BS_ATIVIDADE[ATIVIDADE],BS_ATIVIDADE[UNIDADE] ), "*")</f>
        <v>M</v>
      </c>
      <c r="BC446" s="13" t="str" cm="1">
        <f t="array" ref="BC4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6" s="13" t="str" cm="1">
        <f t="array" ref="BD4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46" s="11" t="str" cm="1">
        <f t="array" ref="BE4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46" s="150"/>
      <c r="BG446" s="16"/>
      <c r="BH446" s="17"/>
      <c r="BI446" s="17"/>
      <c r="BJ446" s="17"/>
      <c r="BK446" s="18"/>
      <c r="BL446" s="16"/>
      <c r="BM446" s="130"/>
      <c r="BN446" s="130"/>
      <c r="BO446" s="130"/>
      <c r="BP446" s="18"/>
      <c r="BQ446" s="12" t="str">
        <f t="shared" si="44"/>
        <v>Produção e Intervalo</v>
      </c>
      <c r="BR446" s="19">
        <f t="shared" si="45"/>
        <v>0</v>
      </c>
      <c r="BS446" s="19">
        <f t="shared" si="46"/>
        <v>0</v>
      </c>
      <c r="BT446" s="188" t="str">
        <f t="shared" si="47"/>
        <v/>
      </c>
    </row>
    <row r="447" spans="1:72" hidden="1">
      <c r="A447" s="47" t="str">
        <f t="shared" si="43"/>
        <v>W6046071</v>
      </c>
      <c r="B447" s="102">
        <v>46071</v>
      </c>
      <c r="C447" s="135">
        <f>IF(BS_CONTROLE[[#This Row],[DATA]]="","",WEEKNUM(BS_CONTROLE[[#This Row],[DATA]]))</f>
        <v>8</v>
      </c>
      <c r="D447" s="104" t="s">
        <v>760</v>
      </c>
      <c r="E447" s="157">
        <v>352</v>
      </c>
      <c r="F447" s="126" t="s">
        <v>885</v>
      </c>
      <c r="G447" s="142" t="str">
        <f>IF(D447="","*",VLOOKUP(F447,BS_ATIVIDADE[],3,FALSE))</f>
        <v>PEDRA</v>
      </c>
      <c r="H447" s="106" t="s">
        <v>201</v>
      </c>
      <c r="I447" s="106" t="s">
        <v>201</v>
      </c>
      <c r="J447" s="105">
        <v>55</v>
      </c>
      <c r="K447" s="105">
        <v>83</v>
      </c>
      <c r="L447" s="105">
        <v>83.1</v>
      </c>
      <c r="M447" s="127" t="str" cm="1">
        <f t="array" ref="M4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ZKE-ZWW</v>
      </c>
      <c r="N447" s="127" t="str" cm="1">
        <f t="array" ref="N4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K83K802</v>
      </c>
      <c r="O447" s="106">
        <v>0.39583333333333331</v>
      </c>
      <c r="P447" s="106">
        <v>4.1666666666666664E-2</v>
      </c>
      <c r="Q447" s="105">
        <v>4</v>
      </c>
      <c r="R447" s="10" t="str">
        <f>IFERROR(_xlfn.XLOOKUP(F447, BS_ATIVIDADE[ATIVIDADE],BS_ATIVIDADE[UNIDADE] ), "*")</f>
        <v>VAGÕES</v>
      </c>
      <c r="S447" s="128" t="str" cm="1">
        <f t="array" ref="S4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7" s="128" t="str" cm="1">
        <f t="array" ref="T4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47" s="11" t="str" cm="1">
        <f t="array" ref="U4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47" s="105" t="s">
        <v>908</v>
      </c>
      <c r="W447" s="151" t="s">
        <v>1330</v>
      </c>
      <c r="X447" s="104" t="s">
        <v>421</v>
      </c>
      <c r="Y447" s="129"/>
      <c r="Z447" s="104"/>
      <c r="AA447" s="105">
        <v>1</v>
      </c>
      <c r="AB447" s="103" t="s">
        <v>412</v>
      </c>
      <c r="AC447" s="152"/>
      <c r="AD447" s="107">
        <v>0.35416666666666669</v>
      </c>
      <c r="AE447" s="105">
        <v>7694</v>
      </c>
      <c r="AF447" s="105" t="s">
        <v>679</v>
      </c>
      <c r="AG447" s="105" t="s">
        <v>679</v>
      </c>
      <c r="AH447" s="15"/>
      <c r="AI447" s="126" t="str">
        <f>IF(BS_CONTROLE[[#This Row],[Atividade]]=0, "-", BS_CONTROLE[[#This Row],[Atividade]])</f>
        <v>PDM - PEDRA - DESCARGA</v>
      </c>
      <c r="AJ447" s="9" t="str">
        <f>IF(BS_CONTROLE[[#This Row],[Atividade]]=0, "-", BS_CONTROLE[[#This Row],[Atividade]])</f>
        <v>PDM - PEDRA - DESCARGA</v>
      </c>
      <c r="AK447" s="31" t="str">
        <f>BS_CONTROLE[[#This Row],[Local - Partida]]</f>
        <v>102ZKW2</v>
      </c>
      <c r="AL447" s="31" t="str">
        <f>BS_CONTROLE[[#This Row],[Local - Encerramento]]</f>
        <v>102ZKW2</v>
      </c>
      <c r="AM447" s="105" t="str">
        <f>IF(BS_CONTROLE[[#This Row],[Entre - Estações]]=0, "-", BS_CONTROLE[[#This Row],[Entre - Estações]])</f>
        <v>ZKE-ZWW</v>
      </c>
      <c r="AN447" s="105" t="str">
        <f>IF(BS_CONTROLE[[#This Row],[SB]]=0, "-", BS_CONTROLE[[#This Row],[SB]])</f>
        <v>K83K802</v>
      </c>
      <c r="AO447" s="105">
        <f>IF(BS_CONTROLE[[#This Row],[SUB]]=0, "-", BS_CONTROLE[[#This Row],[SUB]])</f>
        <v>55</v>
      </c>
      <c r="AP447" s="105">
        <f>BS_CONTROLE[[#This Row],[KM - Inicio]]</f>
        <v>83</v>
      </c>
      <c r="AQ447" s="105">
        <f>BS_CONTROLE[[#This Row],[KM - Inicio]]</f>
        <v>83</v>
      </c>
      <c r="AR447" s="108"/>
      <c r="AS447" s="108"/>
      <c r="AT447" s="108"/>
      <c r="AU447" s="136"/>
      <c r="AV447" s="136"/>
      <c r="AW447" s="14"/>
      <c r="AX447" s="14"/>
      <c r="AY447" s="162">
        <f t="shared" si="42"/>
        <v>0</v>
      </c>
      <c r="AZ447" s="153"/>
      <c r="BA447" s="109"/>
      <c r="BB447" s="10" t="str">
        <f>IFERROR(_xlfn.XLOOKUP(AI447, BS_ATIVIDADE[ATIVIDADE],BS_ATIVIDADE[UNIDADE] ), "*")</f>
        <v>VAGÕES</v>
      </c>
      <c r="BC447" s="13" t="str" cm="1">
        <f t="array" ref="BC4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7" s="13" t="str" cm="1">
        <f t="array" ref="BD4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47" s="11" t="str" cm="1">
        <f t="array" ref="BE4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47" s="150"/>
      <c r="BG447" s="16"/>
      <c r="BH447" s="17"/>
      <c r="BI447" s="17"/>
      <c r="BJ447" s="17"/>
      <c r="BK447" s="18"/>
      <c r="BL447" s="16"/>
      <c r="BM447" s="130"/>
      <c r="BN447" s="130"/>
      <c r="BO447" s="130"/>
      <c r="BP447" s="18"/>
      <c r="BQ447" s="12" t="str">
        <f t="shared" si="44"/>
        <v>Produção e Intervalo</v>
      </c>
      <c r="BR447" s="19">
        <f t="shared" si="45"/>
        <v>0</v>
      </c>
      <c r="BS447" s="19">
        <f t="shared" si="46"/>
        <v>0</v>
      </c>
      <c r="BT447" s="188" t="str">
        <f t="shared" si="47"/>
        <v/>
      </c>
    </row>
    <row r="448" spans="1:72" hidden="1">
      <c r="A448" s="47" t="str">
        <f t="shared" si="43"/>
        <v>V8946071</v>
      </c>
      <c r="B448" s="102">
        <v>46071</v>
      </c>
      <c r="C448" s="135">
        <f>IF(BS_CONTROLE[[#This Row],[DATA]]="","",WEEKNUM(BS_CONTROLE[[#This Row],[DATA]]))</f>
        <v>8</v>
      </c>
      <c r="D448" s="104" t="s">
        <v>746</v>
      </c>
      <c r="E448" s="157"/>
      <c r="F448" s="126" t="s">
        <v>687</v>
      </c>
      <c r="G448" s="142" t="str">
        <f>IF(D448="","*",VLOOKUP(F448,BS_ATIVIDADE[],3,FALSE))</f>
        <v>MECANIZAÇÃO - SOCADORA</v>
      </c>
      <c r="H448" s="106" t="s">
        <v>201</v>
      </c>
      <c r="I448" s="106" t="s">
        <v>201</v>
      </c>
      <c r="J448" s="105">
        <v>55</v>
      </c>
      <c r="K448" s="105">
        <v>97.9</v>
      </c>
      <c r="L448" s="105">
        <v>100</v>
      </c>
      <c r="M448" s="127" t="str" cm="1">
        <f t="array" ref="M4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448" s="127" t="str" cm="1">
        <f t="array" ref="N4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102ZKW2</v>
      </c>
      <c r="O448" s="106">
        <v>0.39583333333333331</v>
      </c>
      <c r="P448" s="106">
        <v>8.3333333333333329E-2</v>
      </c>
      <c r="Q448" s="105">
        <v>480</v>
      </c>
      <c r="R448" s="10" t="str">
        <f>IFERROR(_xlfn.XLOOKUP(F448, BS_ATIVIDADE[ATIVIDADE],BS_ATIVIDADE[UNIDADE] ), "*")</f>
        <v>M</v>
      </c>
      <c r="S448" s="128" t="str" cm="1">
        <f t="array" ref="S4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8" s="128" t="str" cm="1">
        <f t="array" ref="T4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48" s="11" t="str" cm="1">
        <f t="array" ref="U4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48" s="151" t="s">
        <v>709</v>
      </c>
      <c r="W448" s="151" t="s">
        <v>688</v>
      </c>
      <c r="X448" s="104" t="s">
        <v>421</v>
      </c>
      <c r="Y448" s="129"/>
      <c r="Z448" s="104"/>
      <c r="AA448" s="105">
        <v>1</v>
      </c>
      <c r="AB448" s="103" t="s">
        <v>412</v>
      </c>
      <c r="AC448" s="152"/>
      <c r="AD448" s="107">
        <v>0.35416666666666669</v>
      </c>
      <c r="AE448" s="105">
        <v>6239</v>
      </c>
      <c r="AF448" s="105" t="s">
        <v>679</v>
      </c>
      <c r="AG448" s="105"/>
      <c r="AH448" s="15"/>
      <c r="AI448" s="126" t="str">
        <f>IF(BS_CONTROLE[[#This Row],[Atividade]]=0, "-", BS_CONTROLE[[#This Row],[Atividade]])</f>
        <v>MECANIZAÇÃO - SOCADORA</v>
      </c>
      <c r="AJ448" s="9" t="str">
        <f>IF(BS_CONTROLE[[#This Row],[Atividade]]=0, "-", BS_CONTROLE[[#This Row],[Atividade]])</f>
        <v>MECANIZAÇÃO - SOCADORA</v>
      </c>
      <c r="AK448" s="31" t="str">
        <f>BS_CONTROLE[[#This Row],[Local - Partida]]</f>
        <v>102ZKW2</v>
      </c>
      <c r="AL448" s="31" t="str">
        <f>BS_CONTROLE[[#This Row],[Local - Encerramento]]</f>
        <v>102ZKW2</v>
      </c>
      <c r="AM448" s="105" t="str">
        <f>IF(BS_CONTROLE[[#This Row],[Entre - Estações]]=0, "-", BS_CONTROLE[[#This Row],[Entre - Estações]])</f>
        <v>ZKW-ZLU</v>
      </c>
      <c r="AN448" s="105" t="str">
        <f>IF(BS_CONTROLE[[#This Row],[SB]]=0, "-", BS_CONTROLE[[#This Row],[SB]])</f>
        <v>102ZKW2</v>
      </c>
      <c r="AO448" s="105">
        <f>IF(BS_CONTROLE[[#This Row],[SUB]]=0, "-", BS_CONTROLE[[#This Row],[SUB]])</f>
        <v>55</v>
      </c>
      <c r="AP448" s="105">
        <f>BS_CONTROLE[[#This Row],[KM - Inicio]]</f>
        <v>97.9</v>
      </c>
      <c r="AQ448" s="105">
        <f>BS_CONTROLE[[#This Row],[KM - Inicio]]</f>
        <v>97.9</v>
      </c>
      <c r="AR448" s="108"/>
      <c r="AS448" s="108"/>
      <c r="AT448" s="108"/>
      <c r="AU448" s="136"/>
      <c r="AV448" s="136"/>
      <c r="AW448" s="14"/>
      <c r="AX448" s="14"/>
      <c r="AY448" s="162">
        <f t="shared" si="42"/>
        <v>0</v>
      </c>
      <c r="AZ448" s="153"/>
      <c r="BA448" s="109"/>
      <c r="BB448" s="10" t="str">
        <f>IFERROR(_xlfn.XLOOKUP(AI448, BS_ATIVIDADE[ATIVIDADE],BS_ATIVIDADE[UNIDADE] ), "*")</f>
        <v>M</v>
      </c>
      <c r="BC448" s="13" t="str" cm="1">
        <f t="array" ref="BC4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8" s="13" t="str" cm="1">
        <f t="array" ref="BD4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48" s="11" t="str" cm="1">
        <f t="array" ref="BE4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48" s="150"/>
      <c r="BG448" s="16"/>
      <c r="BH448" s="17"/>
      <c r="BI448" s="17"/>
      <c r="BJ448" s="17"/>
      <c r="BK448" s="18"/>
      <c r="BL448" s="16"/>
      <c r="BM448" s="130"/>
      <c r="BN448" s="130"/>
      <c r="BO448" s="130"/>
      <c r="BP448" s="18"/>
      <c r="BQ448" s="12" t="str">
        <f t="shared" si="44"/>
        <v>Produção e Intervalo</v>
      </c>
      <c r="BR448" s="19">
        <f t="shared" si="45"/>
        <v>0</v>
      </c>
      <c r="BS448" s="19">
        <f t="shared" si="46"/>
        <v>0</v>
      </c>
      <c r="BT448" s="188" t="str">
        <f t="shared" si="47"/>
        <v/>
      </c>
    </row>
    <row r="449" spans="1:72" hidden="1">
      <c r="A449" s="47" t="str">
        <f t="shared" si="43"/>
        <v>E1746071</v>
      </c>
      <c r="B449" s="102">
        <v>46071</v>
      </c>
      <c r="C449" s="135">
        <f>IF(BS_CONTROLE[[#This Row],[DATA]]="","",WEEKNUM(BS_CONTROLE[[#This Row],[DATA]]))</f>
        <v>8</v>
      </c>
      <c r="D449" s="104" t="s">
        <v>692</v>
      </c>
      <c r="E449" s="157">
        <v>4</v>
      </c>
      <c r="F449" s="126" t="s">
        <v>693</v>
      </c>
      <c r="G449" s="142" t="str">
        <f>IF(D449="","*",VLOOKUP(F449,BS_ATIVIDADE[],3,FALSE))</f>
        <v>CAMINHÂO - SOLDA</v>
      </c>
      <c r="H449" s="106" t="s">
        <v>201</v>
      </c>
      <c r="I449" s="106" t="s">
        <v>201</v>
      </c>
      <c r="J449" s="105">
        <v>55</v>
      </c>
      <c r="K449" s="105">
        <v>103.9</v>
      </c>
      <c r="L449" s="105">
        <v>104.4</v>
      </c>
      <c r="M449" s="127" t="str" cm="1">
        <f t="array" ref="M4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ZKW-ZLU</v>
      </c>
      <c r="N449" s="127" cm="1">
        <f t="array" ref="N4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1051032</v>
      </c>
      <c r="O449" s="106">
        <v>0.375</v>
      </c>
      <c r="P449" s="106">
        <v>0.125</v>
      </c>
      <c r="Q449" s="105">
        <v>2</v>
      </c>
      <c r="R449" s="10" t="str">
        <f>IFERROR(_xlfn.XLOOKUP(F449, BS_ATIVIDADE[ATIVIDADE],BS_ATIVIDADE[UNIDADE] ), "*")</f>
        <v>Nº DE SOLDA</v>
      </c>
      <c r="S449" s="128" t="str" cm="1">
        <f t="array" ref="S4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49" s="128" t="str" cm="1">
        <f t="array" ref="T4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49" s="11" t="str" cm="1">
        <f t="array" ref="U4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49" s="105" t="s">
        <v>742</v>
      </c>
      <c r="W449" s="151" t="s">
        <v>743</v>
      </c>
      <c r="X449" s="104" t="s">
        <v>421</v>
      </c>
      <c r="Y449" s="129"/>
      <c r="Z449" s="104"/>
      <c r="AA449" s="105">
        <v>1</v>
      </c>
      <c r="AB449" s="103" t="s">
        <v>412</v>
      </c>
      <c r="AC449" s="152"/>
      <c r="AD449" s="107">
        <v>0.35416666666666669</v>
      </c>
      <c r="AE449" s="105">
        <v>6251</v>
      </c>
      <c r="AF449" s="105" t="s">
        <v>679</v>
      </c>
      <c r="AG449" s="105" t="s">
        <v>679</v>
      </c>
      <c r="AH449" s="15"/>
      <c r="AI449" s="126" t="str">
        <f>IF(BS_CONTROLE[[#This Row],[Atividade]]=0, "-", BS_CONTROLE[[#This Row],[Atividade]])</f>
        <v>CAMINHÃO DE SOLDA</v>
      </c>
      <c r="AJ449" s="9" t="str">
        <f>IF(BS_CONTROLE[[#This Row],[Atividade]]=0, "-", BS_CONTROLE[[#This Row],[Atividade]])</f>
        <v>CAMINHÃO DE SOLDA</v>
      </c>
      <c r="AK449" s="31" t="str">
        <f>BS_CONTROLE[[#This Row],[Local - Partida]]</f>
        <v>102ZKW2</v>
      </c>
      <c r="AL449" s="31" t="str">
        <f>BS_CONTROLE[[#This Row],[Local - Encerramento]]</f>
        <v>102ZKW2</v>
      </c>
      <c r="AM449" s="105" t="str">
        <f>IF(BS_CONTROLE[[#This Row],[Entre - Estações]]=0, "-", BS_CONTROLE[[#This Row],[Entre - Estações]])</f>
        <v>ZKW-ZLU</v>
      </c>
      <c r="AN449" s="105">
        <f>IF(BS_CONTROLE[[#This Row],[SB]]=0, "-", BS_CONTROLE[[#This Row],[SB]])</f>
        <v>1051032</v>
      </c>
      <c r="AO449" s="105">
        <f>IF(BS_CONTROLE[[#This Row],[SUB]]=0, "-", BS_CONTROLE[[#This Row],[SUB]])</f>
        <v>55</v>
      </c>
      <c r="AP449" s="105">
        <f>BS_CONTROLE[[#This Row],[KM - Inicio]]</f>
        <v>103.9</v>
      </c>
      <c r="AQ449" s="105">
        <f>BS_CONTROLE[[#This Row],[KM - Inicio]]</f>
        <v>103.9</v>
      </c>
      <c r="AR449" s="108"/>
      <c r="AS449" s="108"/>
      <c r="AT449" s="108"/>
      <c r="AU449" s="136"/>
      <c r="AV449" s="136"/>
      <c r="AW449" s="14"/>
      <c r="AX449" s="14"/>
      <c r="AY449" s="162">
        <f t="shared" si="42"/>
        <v>0</v>
      </c>
      <c r="AZ449" s="153"/>
      <c r="BA449" s="109"/>
      <c r="BB449" s="10" t="str">
        <f>IFERROR(_xlfn.XLOOKUP(AI449, BS_ATIVIDADE[ATIVIDADE],BS_ATIVIDADE[UNIDADE] ), "*")</f>
        <v>Nº DE SOLDA</v>
      </c>
      <c r="BC449" s="13" t="str" cm="1">
        <f t="array" ref="BC4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49" s="13" t="str" cm="1">
        <f t="array" ref="BD4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49" s="11" t="str" cm="1">
        <f t="array" ref="BE4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49" s="150"/>
      <c r="BG449" s="16"/>
      <c r="BH449" s="17"/>
      <c r="BI449" s="17"/>
      <c r="BJ449" s="17"/>
      <c r="BK449" s="18"/>
      <c r="BL449" s="16"/>
      <c r="BM449" s="130"/>
      <c r="BN449" s="130"/>
      <c r="BO449" s="130"/>
      <c r="BP449" s="18"/>
      <c r="BQ449" s="12" t="str">
        <f t="shared" si="44"/>
        <v>Produção e Intervalo</v>
      </c>
      <c r="BR449" s="19">
        <f t="shared" si="45"/>
        <v>0</v>
      </c>
      <c r="BS449" s="19">
        <f t="shared" si="46"/>
        <v>0</v>
      </c>
      <c r="BT449" s="188" t="str">
        <f t="shared" si="47"/>
        <v/>
      </c>
    </row>
    <row r="450" spans="1:72" hidden="1">
      <c r="A450" s="47" t="str">
        <f t="shared" si="43"/>
        <v>CLEBISON (TP-728)46071</v>
      </c>
      <c r="B450" s="102">
        <v>46071</v>
      </c>
      <c r="C450" s="135">
        <f>IF(BS_CONTROLE[[#This Row],[DATA]]="","",WEEKNUM(BS_CONTROLE[[#This Row],[DATA]]))</f>
        <v>8</v>
      </c>
      <c r="D450" s="104" t="s">
        <v>813</v>
      </c>
      <c r="E450" s="157">
        <v>444</v>
      </c>
      <c r="F450" s="126" t="s">
        <v>696</v>
      </c>
      <c r="G450" s="142" t="str">
        <f>IF(D450="","*",VLOOKUP(F450,BS_ATIVIDADE[],3,FALSE))</f>
        <v>SOLDA</v>
      </c>
      <c r="H450" s="106" t="s">
        <v>679</v>
      </c>
      <c r="I450" s="106" t="s">
        <v>679</v>
      </c>
      <c r="J450" s="105">
        <v>55</v>
      </c>
      <c r="K450" s="105">
        <v>134.47999999999999</v>
      </c>
      <c r="L450" s="105" t="s">
        <v>679</v>
      </c>
      <c r="M450" s="127" t="str" cm="1">
        <f t="array" ref="M4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</v>
      </c>
      <c r="N450" s="127" t="str" cm="1">
        <f t="array" ref="N4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ZEM2</v>
      </c>
      <c r="O450" s="106">
        <v>0.375</v>
      </c>
      <c r="P450" s="106">
        <v>6.25E-2</v>
      </c>
      <c r="Q450" s="105">
        <v>1</v>
      </c>
      <c r="R450" s="10" t="str">
        <f>IFERROR(_xlfn.XLOOKUP(F450, BS_ATIVIDADE[ATIVIDADE],BS_ATIVIDADE[UNIDADE] ), "*")</f>
        <v>Nº DE SOLDA</v>
      </c>
      <c r="S450" s="128" t="str" cm="1">
        <f t="array" ref="S4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0" s="128" t="str" cm="1">
        <f t="array" ref="T4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50" s="11" t="str" cm="1">
        <f t="array" ref="U4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50" s="105" t="s">
        <v>908</v>
      </c>
      <c r="W450" s="151" t="s">
        <v>700</v>
      </c>
      <c r="X450" s="104" t="s">
        <v>421</v>
      </c>
      <c r="Y450" s="129"/>
      <c r="Z450" s="104"/>
      <c r="AA450" s="105" t="s">
        <v>679</v>
      </c>
      <c r="AB450" s="103"/>
      <c r="AC450" s="152"/>
      <c r="AD450" s="107"/>
      <c r="AE450" s="105"/>
      <c r="AF450" s="105"/>
      <c r="AG450" s="105"/>
      <c r="AH450" s="15"/>
      <c r="AI450" s="126" t="str">
        <f>IF(BS_CONTROLE[[#This Row],[Atividade]]=0, "-", BS_CONTROLE[[#This Row],[Atividade]])</f>
        <v>PDM - SOLDA</v>
      </c>
      <c r="AJ450" s="9" t="str">
        <f>IF(BS_CONTROLE[[#This Row],[Atividade]]=0, "-", BS_CONTROLE[[#This Row],[Atividade]])</f>
        <v>PDM - SOLDA</v>
      </c>
      <c r="AK450" s="31" t="str">
        <f>BS_CONTROLE[[#This Row],[Local - Partida]]</f>
        <v>-</v>
      </c>
      <c r="AL450" s="31" t="str">
        <f>BS_CONTROLE[[#This Row],[Local - Encerramento]]</f>
        <v>-</v>
      </c>
      <c r="AM450" s="105" t="str">
        <f>IF(BS_CONTROLE[[#This Row],[Entre - Estações]]=0, "-", BS_CONTROLE[[#This Row],[Entre - Estações]])</f>
        <v>ZEM</v>
      </c>
      <c r="AN450" s="105" t="str">
        <f>IF(BS_CONTROLE[[#This Row],[SB]]=0, "-", BS_CONTROLE[[#This Row],[SB]])</f>
        <v>ZEM2</v>
      </c>
      <c r="AO450" s="105">
        <f>IF(BS_CONTROLE[[#This Row],[SUB]]=0, "-", BS_CONTROLE[[#This Row],[SUB]])</f>
        <v>55</v>
      </c>
      <c r="AP450" s="105">
        <f>BS_CONTROLE[[#This Row],[KM - Inicio]]</f>
        <v>134.47999999999999</v>
      </c>
      <c r="AQ450" s="105">
        <f>BS_CONTROLE[[#This Row],[KM - Inicio]]</f>
        <v>134.47999999999999</v>
      </c>
      <c r="AR450" s="108"/>
      <c r="AS450" s="108"/>
      <c r="AT450" s="108"/>
      <c r="AU450" s="136"/>
      <c r="AV450" s="136"/>
      <c r="AW450" s="14"/>
      <c r="AX450" s="14"/>
      <c r="AY450" s="162">
        <f t="shared" si="42"/>
        <v>0</v>
      </c>
      <c r="AZ450" s="153"/>
      <c r="BA450" s="109"/>
      <c r="BB450" s="10" t="str">
        <f>IFERROR(_xlfn.XLOOKUP(AI450, BS_ATIVIDADE[ATIVIDADE],BS_ATIVIDADE[UNIDADE] ), "*")</f>
        <v>Nº DE SOLDA</v>
      </c>
      <c r="BC450" s="13" t="str" cm="1">
        <f t="array" ref="BC4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0" s="13" t="str" cm="1">
        <f t="array" ref="BD4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50" s="11" t="str" cm="1">
        <f t="array" ref="BE4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50" s="150"/>
      <c r="BG450" s="16"/>
      <c r="BH450" s="17"/>
      <c r="BI450" s="17"/>
      <c r="BJ450" s="17"/>
      <c r="BK450" s="18"/>
      <c r="BL450" s="16"/>
      <c r="BM450" s="130"/>
      <c r="BN450" s="130"/>
      <c r="BO450" s="130"/>
      <c r="BP450" s="18"/>
      <c r="BQ450" s="12" t="str">
        <f t="shared" si="44"/>
        <v>Produção e Intervalo</v>
      </c>
      <c r="BR450" s="19">
        <f t="shared" si="45"/>
        <v>0</v>
      </c>
      <c r="BS450" s="19">
        <f t="shared" si="46"/>
        <v>0</v>
      </c>
      <c r="BT450" s="188" t="str">
        <f t="shared" si="47"/>
        <v/>
      </c>
    </row>
    <row r="451" spans="1:72" hidden="1">
      <c r="A451" s="47" t="str">
        <f t="shared" si="43"/>
        <v>ISMAEL(TP-726)46071</v>
      </c>
      <c r="B451" s="102">
        <v>46071</v>
      </c>
      <c r="C451" s="135">
        <f>IF(BS_CONTROLE[[#This Row],[DATA]]="","",WEEKNUM(BS_CONTROLE[[#This Row],[DATA]]))</f>
        <v>8</v>
      </c>
      <c r="D451" s="104" t="s">
        <v>755</v>
      </c>
      <c r="E451" s="157">
        <v>445</v>
      </c>
      <c r="F451" s="126" t="s">
        <v>696</v>
      </c>
      <c r="G451" s="142" t="str">
        <f>IF(D451="","*",VLOOKUP(F451,BS_ATIVIDADE[],3,FALSE))</f>
        <v>SOLDA</v>
      </c>
      <c r="H451" s="106" t="s">
        <v>679</v>
      </c>
      <c r="I451" s="106" t="s">
        <v>679</v>
      </c>
      <c r="J451" s="105">
        <v>55</v>
      </c>
      <c r="K451" s="105">
        <v>134.47999999999999</v>
      </c>
      <c r="L451" s="105" t="s">
        <v>679</v>
      </c>
      <c r="M451" s="127" t="str" cm="1">
        <f t="array" ref="M4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ZEM</v>
      </c>
      <c r="N451" s="127" t="str" cm="1">
        <f t="array" ref="N4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ZEM2</v>
      </c>
      <c r="O451" s="106">
        <v>0.375</v>
      </c>
      <c r="P451" s="106">
        <v>6.25E-2</v>
      </c>
      <c r="Q451" s="105">
        <v>1</v>
      </c>
      <c r="R451" s="10" t="str">
        <f>IFERROR(_xlfn.XLOOKUP(F451, BS_ATIVIDADE[ATIVIDADE],BS_ATIVIDADE[UNIDADE] ), "*")</f>
        <v>Nº DE SOLDA</v>
      </c>
      <c r="S451" s="128" t="str" cm="1">
        <f t="array" ref="S4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1" s="128" t="str" cm="1">
        <f t="array" ref="T4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51" s="11" t="str" cm="1">
        <f t="array" ref="U4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(L2 PRINCIPAL)</v>
      </c>
      <c r="V451" s="105" t="s">
        <v>908</v>
      </c>
      <c r="W451" s="151" t="s">
        <v>700</v>
      </c>
      <c r="X451" s="104" t="s">
        <v>421</v>
      </c>
      <c r="Y451" s="129"/>
      <c r="Z451" s="104"/>
      <c r="AA451" s="105" t="s">
        <v>679</v>
      </c>
      <c r="AB451" s="103"/>
      <c r="AC451" s="152"/>
      <c r="AD451" s="107"/>
      <c r="AE451" s="105"/>
      <c r="AF451" s="105"/>
      <c r="AG451" s="105"/>
      <c r="AH451" s="15"/>
      <c r="AI451" s="126" t="str">
        <f>IF(BS_CONTROLE[[#This Row],[Atividade]]=0, "-", BS_CONTROLE[[#This Row],[Atividade]])</f>
        <v>PDM - SOLDA</v>
      </c>
      <c r="AJ451" s="9" t="str">
        <f>IF(BS_CONTROLE[[#This Row],[Atividade]]=0, "-", BS_CONTROLE[[#This Row],[Atividade]])</f>
        <v>PDM - SOLDA</v>
      </c>
      <c r="AK451" s="31" t="str">
        <f>BS_CONTROLE[[#This Row],[Local - Partida]]</f>
        <v>-</v>
      </c>
      <c r="AL451" s="31" t="str">
        <f>BS_CONTROLE[[#This Row],[Local - Encerramento]]</f>
        <v>-</v>
      </c>
      <c r="AM451" s="105" t="str">
        <f>IF(BS_CONTROLE[[#This Row],[Entre - Estações]]=0, "-", BS_CONTROLE[[#This Row],[Entre - Estações]])</f>
        <v>ZEM</v>
      </c>
      <c r="AN451" s="105" t="str">
        <f>IF(BS_CONTROLE[[#This Row],[SB]]=0, "-", BS_CONTROLE[[#This Row],[SB]])</f>
        <v>ZEM2</v>
      </c>
      <c r="AO451" s="105">
        <f>IF(BS_CONTROLE[[#This Row],[SUB]]=0, "-", BS_CONTROLE[[#This Row],[SUB]])</f>
        <v>55</v>
      </c>
      <c r="AP451" s="105">
        <f>BS_CONTROLE[[#This Row],[KM - Inicio]]</f>
        <v>134.47999999999999</v>
      </c>
      <c r="AQ451" s="105">
        <f>BS_CONTROLE[[#This Row],[KM - Inicio]]</f>
        <v>134.47999999999999</v>
      </c>
      <c r="AR451" s="108"/>
      <c r="AS451" s="108"/>
      <c r="AT451" s="108"/>
      <c r="AU451" s="136"/>
      <c r="AV451" s="136"/>
      <c r="AW451" s="14"/>
      <c r="AX451" s="14"/>
      <c r="AY451" s="162">
        <f t="shared" si="42"/>
        <v>0</v>
      </c>
      <c r="AZ451" s="153"/>
      <c r="BA451" s="109"/>
      <c r="BB451" s="10" t="str">
        <f>IFERROR(_xlfn.XLOOKUP(AI451, BS_ATIVIDADE[ATIVIDADE],BS_ATIVIDADE[UNIDADE] ), "*")</f>
        <v>Nº DE SOLDA</v>
      </c>
      <c r="BC451" s="13" t="str" cm="1">
        <f t="array" ref="BC4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1" s="13" t="str" cm="1">
        <f t="array" ref="BD4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51" s="11" t="str" cm="1">
        <f t="array" ref="BE4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(L2 PRINCIPAL)</v>
      </c>
      <c r="BF451" s="150"/>
      <c r="BG451" s="16"/>
      <c r="BH451" s="17"/>
      <c r="BI451" s="17"/>
      <c r="BJ451" s="17"/>
      <c r="BK451" s="18"/>
      <c r="BL451" s="16"/>
      <c r="BM451" s="130"/>
      <c r="BN451" s="130"/>
      <c r="BO451" s="130"/>
      <c r="BP451" s="18"/>
      <c r="BQ451" s="12" t="str">
        <f t="shared" si="44"/>
        <v>Produção e Intervalo</v>
      </c>
      <c r="BR451" s="19">
        <f t="shared" si="45"/>
        <v>0</v>
      </c>
      <c r="BS451" s="19">
        <f t="shared" si="46"/>
        <v>0</v>
      </c>
      <c r="BT451" s="188" t="str">
        <f t="shared" si="47"/>
        <v/>
      </c>
    </row>
    <row r="452" spans="1:72" hidden="1">
      <c r="A452" s="47" t="str">
        <f t="shared" si="43"/>
        <v/>
      </c>
      <c r="B452" s="102"/>
      <c r="C452" s="135" t="str">
        <f>IF(BS_CONTROLE[[#This Row],[DATA]]="","",WEEKNUM(BS_CONTROLE[[#This Row],[DATA]]))</f>
        <v/>
      </c>
      <c r="D452" s="104"/>
      <c r="E452" s="157">
        <v>446</v>
      </c>
      <c r="F452" s="126"/>
      <c r="G452" s="142" t="str">
        <f>IF(D452="","*",VLOOKUP(F452,BS_ATIVIDADE[],3,FALSE))</f>
        <v>*</v>
      </c>
      <c r="H452" s="106"/>
      <c r="I452" s="106"/>
      <c r="J452" s="105"/>
      <c r="K452" s="105"/>
      <c r="L452" s="105"/>
      <c r="M452" s="127" t="str" cm="1">
        <f t="array" ref="M4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2" s="127" t="str" cm="1">
        <f t="array" ref="N4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2" s="106"/>
      <c r="P452" s="106"/>
      <c r="Q452" s="105"/>
      <c r="R452" s="10" t="str">
        <f>IFERROR(_xlfn.XLOOKUP(F452, BS_ATIVIDADE[ATIVIDADE],BS_ATIVIDADE[UNIDADE] ), "*")</f>
        <v>*</v>
      </c>
      <c r="S452" s="128" t="str" cm="1">
        <f t="array" ref="S4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2" s="128" t="str" cm="1">
        <f t="array" ref="T4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2" s="11" t="str" cm="1">
        <f t="array" ref="U4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52" s="105"/>
      <c r="W452" s="151"/>
      <c r="X452" s="104"/>
      <c r="Y452" s="129"/>
      <c r="Z452" s="104"/>
      <c r="AA452" s="105"/>
      <c r="AB452" s="103"/>
      <c r="AC452" s="152"/>
      <c r="AD452" s="107"/>
      <c r="AE452" s="105"/>
      <c r="AF452" s="105"/>
      <c r="AG452" s="105"/>
      <c r="AH452" s="15"/>
      <c r="AI452" s="126" t="str">
        <f>IF(BS_CONTROLE[[#This Row],[Atividade]]=0, "-", BS_CONTROLE[[#This Row],[Atividade]])</f>
        <v>-</v>
      </c>
      <c r="AJ452" s="9" t="str">
        <f>IF(BS_CONTROLE[[#This Row],[Atividade]]=0, "-", BS_CONTROLE[[#This Row],[Atividade]])</f>
        <v>-</v>
      </c>
      <c r="AK452" s="31">
        <f>BS_CONTROLE[[#This Row],[Local - Partida]]</f>
        <v>0</v>
      </c>
      <c r="AL452" s="31">
        <f>BS_CONTROLE[[#This Row],[Local - Encerramento]]</f>
        <v>0</v>
      </c>
      <c r="AM452" s="105" t="str">
        <f>IF(BS_CONTROLE[[#This Row],[Entre - Estações]]=0, "-", BS_CONTROLE[[#This Row],[Entre - Estações]])</f>
        <v>-</v>
      </c>
      <c r="AN452" s="105" t="str">
        <f>IF(BS_CONTROLE[[#This Row],[SB]]=0, "-", BS_CONTROLE[[#This Row],[SB]])</f>
        <v>-</v>
      </c>
      <c r="AO452" s="105" t="str">
        <f>IF(BS_CONTROLE[[#This Row],[SUB]]=0, "-", BS_CONTROLE[[#This Row],[SUB]])</f>
        <v>-</v>
      </c>
      <c r="AP452" s="105">
        <f>BS_CONTROLE[[#This Row],[KM - Inicio]]</f>
        <v>0</v>
      </c>
      <c r="AQ452" s="105">
        <f>BS_CONTROLE[[#This Row],[KM - Inicio]]</f>
        <v>0</v>
      </c>
      <c r="AR452" s="108"/>
      <c r="AS452" s="108"/>
      <c r="AT452" s="108"/>
      <c r="AU452" s="136"/>
      <c r="AV452" s="136"/>
      <c r="AW452" s="14"/>
      <c r="AX452" s="14"/>
      <c r="AY452" s="162" t="str">
        <f t="shared" si="42"/>
        <v>*</v>
      </c>
      <c r="AZ452" s="153"/>
      <c r="BA452" s="109"/>
      <c r="BB452" s="10" t="str">
        <f>IFERROR(_xlfn.XLOOKUP(AI452, BS_ATIVIDADE[ATIVIDADE],BS_ATIVIDADE[UNIDADE] ), "*")</f>
        <v>*</v>
      </c>
      <c r="BC452" s="13" t="str" cm="1">
        <f t="array" ref="BC4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52" s="13" t="str" cm="1">
        <f t="array" ref="BD4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52" s="11" t="str" cm="1">
        <f t="array" ref="BE4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52" s="150"/>
      <c r="BG452" s="16"/>
      <c r="BH452" s="17"/>
      <c r="BI452" s="17"/>
      <c r="BJ452" s="17"/>
      <c r="BK452" s="18"/>
      <c r="BL452" s="16"/>
      <c r="BM452" s="130"/>
      <c r="BN452" s="130"/>
      <c r="BO452" s="130"/>
      <c r="BP452" s="18"/>
      <c r="BQ452" s="12" t="str">
        <f t="shared" si="44"/>
        <v>Aderente</v>
      </c>
      <c r="BR452" s="19" t="str">
        <f t="shared" si="45"/>
        <v>*</v>
      </c>
      <c r="BS452" s="19" t="str">
        <f t="shared" si="46"/>
        <v>*</v>
      </c>
      <c r="BT452" s="188" t="str">
        <f t="shared" si="47"/>
        <v/>
      </c>
    </row>
    <row r="453" spans="1:72" hidden="1">
      <c r="A453" s="47" t="str">
        <f t="shared" si="43"/>
        <v>WALTER (TP-810)46071</v>
      </c>
      <c r="B453" s="102">
        <v>46071</v>
      </c>
      <c r="C453" s="135">
        <f>IF(BS_CONTROLE[[#This Row],[DATA]]="","",WEEKNUM(BS_CONTROLE[[#This Row],[DATA]]))</f>
        <v>8</v>
      </c>
      <c r="D453" s="104" t="s">
        <v>812</v>
      </c>
      <c r="E453" s="157">
        <v>447</v>
      </c>
      <c r="F453" s="126" t="s">
        <v>758</v>
      </c>
      <c r="G453" s="142" t="str">
        <f>IF(D453="","*",VLOOKUP(F453,BS_ATIVIDADE[],3,FALSE))</f>
        <v>MODERNIZAÇÃO</v>
      </c>
      <c r="H453" s="106" t="s">
        <v>679</v>
      </c>
      <c r="I453" s="106" t="s">
        <v>679</v>
      </c>
      <c r="J453" s="105">
        <v>48</v>
      </c>
      <c r="K453" s="105">
        <v>121.298</v>
      </c>
      <c r="L453" s="105" t="s">
        <v>679</v>
      </c>
      <c r="M453" s="127" t="str" cm="1">
        <f t="array" ref="M4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453" s="127" cm="1">
        <f t="array" ref="N4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1231211</v>
      </c>
      <c r="O453" s="106">
        <v>0.35416666666666669</v>
      </c>
      <c r="P453" s="106">
        <v>8.3333333333333329E-2</v>
      </c>
      <c r="Q453" s="105">
        <v>1</v>
      </c>
      <c r="R453" s="10" t="str">
        <f>IFERROR(_xlfn.XLOOKUP(F453, BS_ATIVIDADE[ATIVIDADE],BS_ATIVIDADE[UNIDADE] ), "*")</f>
        <v>Nº DE SOLDA</v>
      </c>
      <c r="S453" s="128" t="str" cm="1">
        <f t="array" ref="S4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3" s="128" t="str" cm="1">
        <f t="array" ref="T4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53" s="11" t="str" cm="1">
        <f t="array" ref="U4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453" s="105" t="s">
        <v>1299</v>
      </c>
      <c r="W453" s="151" t="s">
        <v>700</v>
      </c>
      <c r="X453" s="104" t="s">
        <v>421</v>
      </c>
      <c r="Y453" s="129"/>
      <c r="Z453" s="104"/>
      <c r="AA453" s="105" t="s">
        <v>679</v>
      </c>
      <c r="AB453" s="103"/>
      <c r="AC453" s="152"/>
      <c r="AD453" s="107"/>
      <c r="AE453" s="105"/>
      <c r="AF453" s="105"/>
      <c r="AG453" s="105"/>
      <c r="AH453" s="15"/>
      <c r="AI453" s="126" t="str">
        <f>IF(BS_CONTROLE[[#This Row],[Atividade]]=0, "-", BS_CONTROLE[[#This Row],[Atividade]])</f>
        <v>MODERNIZAÇÃO - SOLDA</v>
      </c>
      <c r="AJ453" s="9" t="str">
        <f>IF(BS_CONTROLE[[#This Row],[Atividade]]=0, "-", BS_CONTROLE[[#This Row],[Atividade]])</f>
        <v>MODERNIZAÇÃO - SOLDA</v>
      </c>
      <c r="AK453" s="31" t="str">
        <f>BS_CONTROLE[[#This Row],[Local - Partida]]</f>
        <v>-</v>
      </c>
      <c r="AL453" s="31" t="str">
        <f>BS_CONTROLE[[#This Row],[Local - Encerramento]]</f>
        <v>-</v>
      </c>
      <c r="AM453" s="105" t="str">
        <f>IF(BS_CONTROLE[[#This Row],[Entre - Estações]]=0, "-", BS_CONTROLE[[#This Row],[Entre - Estações]])</f>
        <v>ZWI-ZEM</v>
      </c>
      <c r="AN453" s="105">
        <f>IF(BS_CONTROLE[[#This Row],[SB]]=0, "-", BS_CONTROLE[[#This Row],[SB]])</f>
        <v>1231211</v>
      </c>
      <c r="AO453" s="105">
        <f>IF(BS_CONTROLE[[#This Row],[SUB]]=0, "-", BS_CONTROLE[[#This Row],[SUB]])</f>
        <v>48</v>
      </c>
      <c r="AP453" s="105">
        <f>BS_CONTROLE[[#This Row],[KM - Inicio]]</f>
        <v>121.298</v>
      </c>
      <c r="AQ453" s="105">
        <f>BS_CONTROLE[[#This Row],[KM - Inicio]]</f>
        <v>121.298</v>
      </c>
      <c r="AR453" s="108"/>
      <c r="AS453" s="108"/>
      <c r="AT453" s="108"/>
      <c r="AU453" s="136"/>
      <c r="AV453" s="136"/>
      <c r="AW453" s="14"/>
      <c r="AX453" s="14"/>
      <c r="AY453" s="162">
        <f t="shared" si="42"/>
        <v>0</v>
      </c>
      <c r="AZ453" s="153"/>
      <c r="BA453" s="109"/>
      <c r="BB453" s="10" t="str">
        <f>IFERROR(_xlfn.XLOOKUP(AI453, BS_ATIVIDADE[ATIVIDADE],BS_ATIVIDADE[UNIDADE] ), "*")</f>
        <v>Nº DE SOLDA</v>
      </c>
      <c r="BC453" s="13" t="str" cm="1">
        <f t="array" ref="BC4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3" s="13" t="str" cm="1">
        <f t="array" ref="BD4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53" s="11" t="str" cm="1">
        <f t="array" ref="BE4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453" s="150"/>
      <c r="BG453" s="16"/>
      <c r="BH453" s="17"/>
      <c r="BI453" s="17"/>
      <c r="BJ453" s="17"/>
      <c r="BK453" s="18"/>
      <c r="BL453" s="16"/>
      <c r="BM453" s="130"/>
      <c r="BN453" s="130"/>
      <c r="BO453" s="130"/>
      <c r="BP453" s="18"/>
      <c r="BQ453" s="12" t="str">
        <f t="shared" si="44"/>
        <v>Produção e Intervalo</v>
      </c>
      <c r="BR453" s="19">
        <f t="shared" si="45"/>
        <v>0</v>
      </c>
      <c r="BS453" s="19">
        <f t="shared" si="46"/>
        <v>0</v>
      </c>
      <c r="BT453" s="188" t="str">
        <f t="shared" si="47"/>
        <v/>
      </c>
    </row>
    <row r="454" spans="1:72" hidden="1">
      <c r="A454" s="47" t="str">
        <f t="shared" si="43"/>
        <v>ADENISON (TP-810)46071</v>
      </c>
      <c r="B454" s="102">
        <v>46071</v>
      </c>
      <c r="C454" s="135">
        <f>IF(BS_CONTROLE[[#This Row],[DATA]]="","",WEEKNUM(BS_CONTROLE[[#This Row],[DATA]]))</f>
        <v>8</v>
      </c>
      <c r="D454" s="104" t="s">
        <v>1122</v>
      </c>
      <c r="E454" s="157">
        <v>448</v>
      </c>
      <c r="F454" s="126" t="s">
        <v>758</v>
      </c>
      <c r="G454" s="142" t="str">
        <f>IF(D454="","*",VLOOKUP(F454,BS_ATIVIDADE[],3,FALSE))</f>
        <v>MODERNIZAÇÃO</v>
      </c>
      <c r="H454" s="106" t="s">
        <v>679</v>
      </c>
      <c r="I454" s="106" t="s">
        <v>679</v>
      </c>
      <c r="J454" s="105">
        <v>48</v>
      </c>
      <c r="K454" s="105">
        <v>123.928</v>
      </c>
      <c r="L454" s="105" t="s">
        <v>679</v>
      </c>
      <c r="M454" s="127" t="str" cm="1">
        <f t="array" ref="M4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ZWI-ZEM</v>
      </c>
      <c r="N454" s="127" cm="1">
        <f t="array" ref="N4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1241231</v>
      </c>
      <c r="O454" s="106">
        <v>0.35416666666666669</v>
      </c>
      <c r="P454" s="106">
        <v>8.3333333333333329E-2</v>
      </c>
      <c r="Q454" s="105">
        <v>1</v>
      </c>
      <c r="R454" s="10" t="str">
        <f>IFERROR(_xlfn.XLOOKUP(F454, BS_ATIVIDADE[ATIVIDADE],BS_ATIVIDADE[UNIDADE] ), "*")</f>
        <v>Nº DE SOLDA</v>
      </c>
      <c r="S454" s="128" t="str" cm="1">
        <f t="array" ref="S4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4" s="128" t="str" cm="1">
        <f t="array" ref="T4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ZKE-ZEV</v>
      </c>
      <c r="U454" s="11" t="str" cm="1">
        <f t="array" ref="U4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CANGUERA - EVANGELISTA DE SOUZA (L1 PRINCIPAL)</v>
      </c>
      <c r="V454" s="105" t="s">
        <v>1299</v>
      </c>
      <c r="W454" s="151" t="s">
        <v>700</v>
      </c>
      <c r="X454" s="104" t="s">
        <v>421</v>
      </c>
      <c r="Y454" s="129"/>
      <c r="Z454" s="104"/>
      <c r="AA454" s="105" t="s">
        <v>679</v>
      </c>
      <c r="AB454" s="103"/>
      <c r="AC454" s="152"/>
      <c r="AD454" s="107"/>
      <c r="AE454" s="105"/>
      <c r="AF454" s="105"/>
      <c r="AG454" s="105"/>
      <c r="AH454" s="15"/>
      <c r="AI454" s="126" t="str">
        <f>IF(BS_CONTROLE[[#This Row],[Atividade]]=0, "-", BS_CONTROLE[[#This Row],[Atividade]])</f>
        <v>MODERNIZAÇÃO - SOLDA</v>
      </c>
      <c r="AJ454" s="9" t="str">
        <f>IF(BS_CONTROLE[[#This Row],[Atividade]]=0, "-", BS_CONTROLE[[#This Row],[Atividade]])</f>
        <v>MODERNIZAÇÃO - SOLDA</v>
      </c>
      <c r="AK454" s="31" t="str">
        <f>BS_CONTROLE[[#This Row],[Local - Partida]]</f>
        <v>-</v>
      </c>
      <c r="AL454" s="31" t="str">
        <f>BS_CONTROLE[[#This Row],[Local - Encerramento]]</f>
        <v>-</v>
      </c>
      <c r="AM454" s="105" t="str">
        <f>IF(BS_CONTROLE[[#This Row],[Entre - Estações]]=0, "-", BS_CONTROLE[[#This Row],[Entre - Estações]])</f>
        <v>ZWI-ZEM</v>
      </c>
      <c r="AN454" s="105">
        <f>IF(BS_CONTROLE[[#This Row],[SB]]=0, "-", BS_CONTROLE[[#This Row],[SB]])</f>
        <v>1241231</v>
      </c>
      <c r="AO454" s="105">
        <f>IF(BS_CONTROLE[[#This Row],[SUB]]=0, "-", BS_CONTROLE[[#This Row],[SUB]])</f>
        <v>48</v>
      </c>
      <c r="AP454" s="105">
        <f>BS_CONTROLE[[#This Row],[KM - Inicio]]</f>
        <v>123.928</v>
      </c>
      <c r="AQ454" s="105">
        <f>BS_CONTROLE[[#This Row],[KM - Inicio]]</f>
        <v>123.928</v>
      </c>
      <c r="AR454" s="108"/>
      <c r="AS454" s="108"/>
      <c r="AT454" s="108"/>
      <c r="AU454" s="136"/>
      <c r="AV454" s="136"/>
      <c r="AW454" s="14"/>
      <c r="AX454" s="14"/>
      <c r="AY454" s="162">
        <f t="shared" si="42"/>
        <v>0</v>
      </c>
      <c r="AZ454" s="153"/>
      <c r="BA454" s="109"/>
      <c r="BB454" s="10" t="str">
        <f>IFERROR(_xlfn.XLOOKUP(AI454, BS_ATIVIDADE[ATIVIDADE],BS_ATIVIDADE[UNIDADE] ), "*")</f>
        <v>Nº DE SOLDA</v>
      </c>
      <c r="BC454" s="13" t="str" cm="1">
        <f t="array" ref="BC4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4" s="13" t="str" cm="1">
        <f t="array" ref="BD4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ZKE-ZEV</v>
      </c>
      <c r="BE454" s="11" t="str" cm="1">
        <f t="array" ref="BE4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CANGUERA - EVANGELISTA DE SOUZA (L1 PRINCIPAL)</v>
      </c>
      <c r="BF454" s="150"/>
      <c r="BG454" s="16"/>
      <c r="BH454" s="17"/>
      <c r="BI454" s="17"/>
      <c r="BJ454" s="17"/>
      <c r="BK454" s="18"/>
      <c r="BL454" s="16"/>
      <c r="BM454" s="130"/>
      <c r="BN454" s="130"/>
      <c r="BO454" s="130"/>
      <c r="BP454" s="18"/>
      <c r="BQ454" s="12" t="str">
        <f t="shared" si="44"/>
        <v>Produção e Intervalo</v>
      </c>
      <c r="BR454" s="19">
        <f t="shared" si="45"/>
        <v>0</v>
      </c>
      <c r="BS454" s="19">
        <f t="shared" si="46"/>
        <v>0</v>
      </c>
      <c r="BT454" s="188" t="str">
        <f t="shared" si="47"/>
        <v/>
      </c>
    </row>
    <row r="455" spans="1:72" hidden="1">
      <c r="A455" s="47" t="str">
        <f t="shared" si="43"/>
        <v/>
      </c>
      <c r="B455" s="102"/>
      <c r="C455" s="135" t="str">
        <f>IF(BS_CONTROLE[[#This Row],[DATA]]="","",WEEKNUM(BS_CONTROLE[[#This Row],[DATA]]))</f>
        <v/>
      </c>
      <c r="D455" s="104"/>
      <c r="E455" s="157">
        <v>449</v>
      </c>
      <c r="F455" s="126"/>
      <c r="G455" s="142" t="str">
        <f>IF(D455="","*",VLOOKUP(F455,BS_ATIVIDADE[],3,FALSE))</f>
        <v>*</v>
      </c>
      <c r="H455" s="106"/>
      <c r="I455" s="106"/>
      <c r="J455" s="105"/>
      <c r="K455" s="105"/>
      <c r="L455" s="105"/>
      <c r="M455" s="127" t="str" cm="1">
        <f t="array" ref="M4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5" s="127" t="str" cm="1">
        <f t="array" ref="N4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5" s="106"/>
      <c r="P455" s="106"/>
      <c r="Q455" s="105"/>
      <c r="R455" s="10" t="str">
        <f>IFERROR(_xlfn.XLOOKUP(F455, BS_ATIVIDADE[ATIVIDADE],BS_ATIVIDADE[UNIDADE] ), "*")</f>
        <v>*</v>
      </c>
      <c r="S455" s="128" t="str" cm="1">
        <f t="array" ref="S4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5" s="128" t="str" cm="1">
        <f t="array" ref="T4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5" s="11" t="str" cm="1">
        <f t="array" ref="U4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55" s="105"/>
      <c r="W455" s="151"/>
      <c r="X455" s="104"/>
      <c r="Y455" s="129"/>
      <c r="Z455" s="104"/>
      <c r="AA455" s="105"/>
      <c r="AB455" s="103"/>
      <c r="AC455" s="152"/>
      <c r="AD455" s="107"/>
      <c r="AE455" s="105"/>
      <c r="AF455" s="105"/>
      <c r="AG455" s="105"/>
      <c r="AH455" s="15"/>
      <c r="AI455" s="126" t="str">
        <f>IF(BS_CONTROLE[[#This Row],[Atividade]]=0, "-", BS_CONTROLE[[#This Row],[Atividade]])</f>
        <v>-</v>
      </c>
      <c r="AJ455" s="9" t="str">
        <f>IF(BS_CONTROLE[[#This Row],[Atividade]]=0, "-", BS_CONTROLE[[#This Row],[Atividade]])</f>
        <v>-</v>
      </c>
      <c r="AK455" s="31">
        <f>BS_CONTROLE[[#This Row],[Local - Partida]]</f>
        <v>0</v>
      </c>
      <c r="AL455" s="31">
        <f>BS_CONTROLE[[#This Row],[Local - Encerramento]]</f>
        <v>0</v>
      </c>
      <c r="AM455" s="105" t="str">
        <f>IF(BS_CONTROLE[[#This Row],[Entre - Estações]]=0, "-", BS_CONTROLE[[#This Row],[Entre - Estações]])</f>
        <v>-</v>
      </c>
      <c r="AN455" s="105" t="str">
        <f>IF(BS_CONTROLE[[#This Row],[SB]]=0, "-", BS_CONTROLE[[#This Row],[SB]])</f>
        <v>-</v>
      </c>
      <c r="AO455" s="105" t="str">
        <f>IF(BS_CONTROLE[[#This Row],[SUB]]=0, "-", BS_CONTROLE[[#This Row],[SUB]])</f>
        <v>-</v>
      </c>
      <c r="AP455" s="105">
        <f>BS_CONTROLE[[#This Row],[KM - Inicio]]</f>
        <v>0</v>
      </c>
      <c r="AQ455" s="105">
        <f>BS_CONTROLE[[#This Row],[KM - Inicio]]</f>
        <v>0</v>
      </c>
      <c r="AR455" s="108"/>
      <c r="AS455" s="108"/>
      <c r="AT455" s="108"/>
      <c r="AU455" s="136"/>
      <c r="AV455" s="136"/>
      <c r="AW455" s="14"/>
      <c r="AX455" s="14"/>
      <c r="AY455" s="162" t="str">
        <f t="shared" ref="AY455:AY518" si="48">IF(D455="","*",IFERROR(IF(ISODD(COUNT(AS455:AX455)),"ERRO",SUM((AT455-AS455),(AV455-AU455),(AX455-AW455))),"ERRO"))</f>
        <v>*</v>
      </c>
      <c r="AZ455" s="153"/>
      <c r="BA455" s="109"/>
      <c r="BB455" s="10" t="str">
        <f>IFERROR(_xlfn.XLOOKUP(AI455, BS_ATIVIDADE[ATIVIDADE],BS_ATIVIDADE[UNIDADE] ), "*")</f>
        <v>*</v>
      </c>
      <c r="BC455" s="13" t="str" cm="1">
        <f t="array" ref="BC4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55" s="13" t="str" cm="1">
        <f t="array" ref="BD4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55" s="11" t="str" cm="1">
        <f t="array" ref="BE4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55" s="150"/>
      <c r="BG455" s="16"/>
      <c r="BH455" s="17"/>
      <c r="BI455" s="17"/>
      <c r="BJ455" s="17"/>
      <c r="BK455" s="18"/>
      <c r="BL455" s="16"/>
      <c r="BM455" s="130"/>
      <c r="BN455" s="130"/>
      <c r="BO455" s="130"/>
      <c r="BP455" s="18"/>
      <c r="BQ455" s="12" t="str">
        <f t="shared" si="44"/>
        <v>Aderente</v>
      </c>
      <c r="BR455" s="19" t="str">
        <f t="shared" si="45"/>
        <v>*</v>
      </c>
      <c r="BS455" s="19" t="str">
        <f t="shared" si="46"/>
        <v>*</v>
      </c>
      <c r="BT455" s="188" t="str">
        <f t="shared" si="47"/>
        <v/>
      </c>
    </row>
    <row r="456" spans="1:72" hidden="1">
      <c r="A456" s="47" t="str">
        <f t="shared" ref="A456:A519" si="49">D456&amp;B456</f>
        <v>W6146071</v>
      </c>
      <c r="B456" s="102">
        <v>46071</v>
      </c>
      <c r="C456" s="135">
        <f>IF(BS_CONTROLE[[#This Row],[DATA]]="","",WEEKNUM(BS_CONTROLE[[#This Row],[DATA]]))</f>
        <v>8</v>
      </c>
      <c r="D456" s="104" t="s">
        <v>772</v>
      </c>
      <c r="E456" s="157">
        <v>450</v>
      </c>
      <c r="F456" s="126" t="s">
        <v>678</v>
      </c>
      <c r="G456" s="142" t="str">
        <f>IF(D456="","*",VLOOKUP(F456,BS_ATIVIDADE[],3,FALSE))</f>
        <v>OUTROS</v>
      </c>
      <c r="H456" s="106" t="s">
        <v>71</v>
      </c>
      <c r="I456" s="106" t="s">
        <v>335</v>
      </c>
      <c r="J456" s="105">
        <v>92</v>
      </c>
      <c r="K456" s="105">
        <v>67</v>
      </c>
      <c r="L456" s="105" t="s">
        <v>679</v>
      </c>
      <c r="M456" s="127" t="s">
        <v>11</v>
      </c>
      <c r="N456" s="127" t="s">
        <v>1050</v>
      </c>
      <c r="O456" s="106">
        <v>0.5</v>
      </c>
      <c r="P456" s="106">
        <v>4.1666666666666664E-2</v>
      </c>
      <c r="Q456" s="105">
        <v>1</v>
      </c>
      <c r="R456" s="10" t="str">
        <f>IFERROR(_xlfn.XLOOKUP(F456, BS_ATIVIDADE[ATIVIDADE],BS_ATIVIDADE[UNIDADE] ), "*")</f>
        <v>BINÁRIO</v>
      </c>
      <c r="S456" s="128" t="str" cm="1">
        <f t="array" ref="S4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6" s="128" t="str" cm="1">
        <f t="array" ref="T4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56" s="11" t="str" cm="1">
        <f t="array" ref="U4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56" s="105" t="s">
        <v>822</v>
      </c>
      <c r="W456" s="151" t="s">
        <v>683</v>
      </c>
      <c r="X456" s="104" t="s">
        <v>421</v>
      </c>
      <c r="Y456" s="129"/>
      <c r="Z456" s="104"/>
      <c r="AA456" s="105">
        <v>1</v>
      </c>
      <c r="AB456" s="103" t="s">
        <v>412</v>
      </c>
      <c r="AC456" s="152"/>
      <c r="AD456" s="107">
        <v>0.47916666666666669</v>
      </c>
      <c r="AE456" s="105">
        <v>9402</v>
      </c>
      <c r="AF456" s="105" t="s">
        <v>679</v>
      </c>
      <c r="AG456" s="105"/>
      <c r="AH456" s="15"/>
      <c r="AI456" s="126" t="str">
        <f>IF(BS_CONTROLE[[#This Row],[Atividade]]=0, "-", BS_CONTROLE[[#This Row],[Atividade]])</f>
        <v>DESLOCAMENTO</v>
      </c>
      <c r="AJ456" s="9" t="str">
        <f>IF(BS_CONTROLE[[#This Row],[Atividade]]=0, "-", BS_CONTROLE[[#This Row],[Atividade]])</f>
        <v>DESLOCAMENTO</v>
      </c>
      <c r="AK456" s="31" t="str">
        <f>BS_CONTROLE[[#This Row],[Local - Partida]]</f>
        <v>ZEV</v>
      </c>
      <c r="AL456" s="31" t="str">
        <f>BS_CONTROLE[[#This Row],[Local - Encerramento]]</f>
        <v>ZPT</v>
      </c>
      <c r="AM456" s="105" t="str">
        <f>IF(BS_CONTROLE[[#This Row],[Entre - Estações]]=0, "-", BS_CONTROLE[[#This Row],[Entre - Estações]])</f>
        <v>ZEV-ZPT</v>
      </c>
      <c r="AN456" s="105" t="str">
        <f>IF(BS_CONTROLE[[#This Row],[SB]]=0, "-", BS_CONTROLE[[#This Row],[SB]])</f>
        <v>ZEVZPT</v>
      </c>
      <c r="AO456" s="105">
        <f>IF(BS_CONTROLE[[#This Row],[SUB]]=0, "-", BS_CONTROLE[[#This Row],[SUB]])</f>
        <v>92</v>
      </c>
      <c r="AP456" s="105">
        <f>BS_CONTROLE[[#This Row],[KM - Inicio]]</f>
        <v>67</v>
      </c>
      <c r="AQ456" s="105">
        <f>BS_CONTROLE[[#This Row],[KM - Inicio]]</f>
        <v>67</v>
      </c>
      <c r="AR456" s="108"/>
      <c r="AS456" s="108"/>
      <c r="AT456" s="108"/>
      <c r="AU456" s="136"/>
      <c r="AV456" s="136"/>
      <c r="AW456" s="14"/>
      <c r="AX456" s="14"/>
      <c r="AY456" s="162">
        <f t="shared" si="48"/>
        <v>0</v>
      </c>
      <c r="AZ456" s="153"/>
      <c r="BA456" s="109"/>
      <c r="BB456" s="10" t="str">
        <f>IFERROR(_xlfn.XLOOKUP(AI456, BS_ATIVIDADE[ATIVIDADE],BS_ATIVIDADE[UNIDADE] ), "*")</f>
        <v>BINÁRIO</v>
      </c>
      <c r="BC456" s="13" t="str" cm="1">
        <f t="array" ref="BC4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6" s="13" t="str" cm="1">
        <f t="array" ref="BD4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56" s="11" t="str" cm="1">
        <f t="array" ref="BE4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56" s="150"/>
      <c r="BG456" s="16"/>
      <c r="BH456" s="17"/>
      <c r="BI456" s="17"/>
      <c r="BJ456" s="17"/>
      <c r="BK456" s="18"/>
      <c r="BL456" s="16"/>
      <c r="BM456" s="130"/>
      <c r="BN456" s="130"/>
      <c r="BO456" s="130"/>
      <c r="BP456" s="18"/>
      <c r="BQ456" s="12" t="str">
        <f t="shared" ref="BQ456:BQ519" si="50">IF(AND(BR456&lt;1,BS456&lt;1),"Produção e Intervalo",IF(BR456&lt;1,"Intervalo",IF(BS456&lt;1,"Produção","Aderente")))</f>
        <v>Produção e Intervalo</v>
      </c>
      <c r="BR456" s="19">
        <f t="shared" ref="BR456:BR519" si="51">IF(OR(B456="",F456=""),"*",AY456/P456)</f>
        <v>0</v>
      </c>
      <c r="BS456" s="19">
        <f t="shared" ref="BS456:BS519" si="52">IF(OR(B456="",F456=""),"*",BA456/Q456)</f>
        <v>0</v>
      </c>
      <c r="BT456" s="188" t="str">
        <f t="shared" ref="BT456:BT519" si="53">IF(BN456="","",SUBSTITUTE(BM456," ","")&amp;SUBSTITUTE(BN456," ",""))</f>
        <v/>
      </c>
    </row>
    <row r="457" spans="1:72" hidden="1">
      <c r="A457" s="47" t="str">
        <f t="shared" si="49"/>
        <v>HUELTON (TP-725)46071</v>
      </c>
      <c r="B457" s="102">
        <v>46071</v>
      </c>
      <c r="C457" s="135">
        <f>IF(BS_CONTROLE[[#This Row],[DATA]]="","",WEEKNUM(BS_CONTROLE[[#This Row],[DATA]]))</f>
        <v>8</v>
      </c>
      <c r="D457" s="104" t="s">
        <v>782</v>
      </c>
      <c r="E457" s="157">
        <v>451</v>
      </c>
      <c r="F457" s="126" t="s">
        <v>696</v>
      </c>
      <c r="G457" s="142" t="str">
        <f>IF(D457="","*",VLOOKUP(F457,BS_ATIVIDADE[],3,FALSE))</f>
        <v>SOLDA</v>
      </c>
      <c r="H457" s="106" t="s">
        <v>679</v>
      </c>
      <c r="I457" s="106" t="s">
        <v>679</v>
      </c>
      <c r="J457" s="105">
        <v>54</v>
      </c>
      <c r="K457" s="105">
        <v>65.3</v>
      </c>
      <c r="L457" s="105" t="s">
        <v>679</v>
      </c>
      <c r="M457" s="127" t="str" cm="1">
        <f t="array" ref="M4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ZPG-MRS</v>
      </c>
      <c r="N457" s="127" t="str" cm="1">
        <f t="array" ref="N4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K67ZEV1</v>
      </c>
      <c r="O457" s="106">
        <v>0.41666666666666669</v>
      </c>
      <c r="P457" s="106">
        <v>6.25E-2</v>
      </c>
      <c r="Q457" s="105">
        <v>1</v>
      </c>
      <c r="R457" s="10" t="str">
        <f>IFERROR(_xlfn.XLOOKUP(F457, BS_ATIVIDADE[ATIVIDADE],BS_ATIVIDADE[UNIDADE] ), "*")</f>
        <v>Nº DE SOLDA</v>
      </c>
      <c r="S457" s="128" t="str" cm="1">
        <f t="array" ref="S4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7" s="128" t="str" cm="1">
        <f t="array" ref="T4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57" s="11" t="str" cm="1">
        <f t="array" ref="U4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457" s="105" t="s">
        <v>773</v>
      </c>
      <c r="W457" s="151" t="s">
        <v>700</v>
      </c>
      <c r="X457" s="104" t="s">
        <v>421</v>
      </c>
      <c r="Y457" s="129"/>
      <c r="Z457" s="104"/>
      <c r="AA457" s="105" t="s">
        <v>679</v>
      </c>
      <c r="AB457" s="103"/>
      <c r="AC457" s="152"/>
      <c r="AD457" s="107"/>
      <c r="AE457" s="105"/>
      <c r="AF457" s="105"/>
      <c r="AG457" s="105"/>
      <c r="AH457" s="15"/>
      <c r="AI457" s="126" t="str">
        <f>IF(BS_CONTROLE[[#This Row],[Atividade]]=0, "-", BS_CONTROLE[[#This Row],[Atividade]])</f>
        <v>PDM - SOLDA</v>
      </c>
      <c r="AJ457" s="9" t="str">
        <f>IF(BS_CONTROLE[[#This Row],[Atividade]]=0, "-", BS_CONTROLE[[#This Row],[Atividade]])</f>
        <v>PDM - SOLDA</v>
      </c>
      <c r="AK457" s="31" t="str">
        <f>BS_CONTROLE[[#This Row],[Local - Partida]]</f>
        <v>-</v>
      </c>
      <c r="AL457" s="31" t="str">
        <f>BS_CONTROLE[[#This Row],[Local - Encerramento]]</f>
        <v>-</v>
      </c>
      <c r="AM457" s="105" t="str">
        <f>IF(BS_CONTROLE[[#This Row],[Entre - Estações]]=0, "-", BS_CONTROLE[[#This Row],[Entre - Estações]])</f>
        <v>ZPG-MRS</v>
      </c>
      <c r="AN457" s="105" t="str">
        <f>IF(BS_CONTROLE[[#This Row],[SB]]=0, "-", BS_CONTROLE[[#This Row],[SB]])</f>
        <v>K67ZEV1</v>
      </c>
      <c r="AO457" s="105">
        <f>IF(BS_CONTROLE[[#This Row],[SUB]]=0, "-", BS_CONTROLE[[#This Row],[SUB]])</f>
        <v>54</v>
      </c>
      <c r="AP457" s="105">
        <f>BS_CONTROLE[[#This Row],[KM - Inicio]]</f>
        <v>65.3</v>
      </c>
      <c r="AQ457" s="105">
        <f>BS_CONTROLE[[#This Row],[KM - Inicio]]</f>
        <v>65.3</v>
      </c>
      <c r="AR457" s="108"/>
      <c r="AS457" s="108"/>
      <c r="AT457" s="108"/>
      <c r="AU457" s="136"/>
      <c r="AV457" s="136"/>
      <c r="AW457" s="14"/>
      <c r="AX457" s="14"/>
      <c r="AY457" s="162">
        <f t="shared" si="48"/>
        <v>0</v>
      </c>
      <c r="AZ457" s="153"/>
      <c r="BA457" s="109"/>
      <c r="BB457" s="10" t="str">
        <f>IFERROR(_xlfn.XLOOKUP(AI457, BS_ATIVIDADE[ATIVIDADE],BS_ATIVIDADE[UNIDADE] ), "*")</f>
        <v>Nº DE SOLDA</v>
      </c>
      <c r="BC457" s="13" t="str" cm="1">
        <f t="array" ref="BC4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7" s="13" t="str" cm="1">
        <f t="array" ref="BD4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57" s="11" t="str" cm="1">
        <f t="array" ref="BE4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457" s="150"/>
      <c r="BG457" s="16"/>
      <c r="BH457" s="17"/>
      <c r="BI457" s="17"/>
      <c r="BJ457" s="17"/>
      <c r="BK457" s="18"/>
      <c r="BL457" s="16"/>
      <c r="BM457" s="130"/>
      <c r="BN457" s="130"/>
      <c r="BO457" s="130"/>
      <c r="BP457" s="18"/>
      <c r="BQ457" s="12" t="str">
        <f t="shared" si="50"/>
        <v>Produção e Intervalo</v>
      </c>
      <c r="BR457" s="19">
        <f t="shared" si="51"/>
        <v>0</v>
      </c>
      <c r="BS457" s="19">
        <f t="shared" si="52"/>
        <v>0</v>
      </c>
      <c r="BT457" s="188" t="str">
        <f t="shared" si="53"/>
        <v/>
      </c>
    </row>
    <row r="458" spans="1:72" hidden="1">
      <c r="A458" s="47" t="str">
        <f t="shared" si="49"/>
        <v>ANDERSON (TF-680)46071</v>
      </c>
      <c r="B458" s="102">
        <v>46071</v>
      </c>
      <c r="C458" s="135">
        <f>IF(BS_CONTROLE[[#This Row],[DATA]]="","",WEEKNUM(BS_CONTROLE[[#This Row],[DATA]]))</f>
        <v>8</v>
      </c>
      <c r="D458" s="104" t="s">
        <v>1320</v>
      </c>
      <c r="E458" s="157">
        <v>452</v>
      </c>
      <c r="F458" s="126" t="s">
        <v>738</v>
      </c>
      <c r="G458" s="142" t="str">
        <f>IF(D458="","*",VLOOKUP(F458,BS_ATIVIDADE[],3,FALSE))</f>
        <v>AMV</v>
      </c>
      <c r="H458" s="106" t="s">
        <v>679</v>
      </c>
      <c r="I458" s="106" t="s">
        <v>679</v>
      </c>
      <c r="J458" s="105">
        <v>92</v>
      </c>
      <c r="K458" s="105">
        <v>101.95</v>
      </c>
      <c r="L458" s="105" t="s">
        <v>679</v>
      </c>
      <c r="M458" s="127" t="str" cm="1">
        <f t="array" ref="M4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ZGP</v>
      </c>
      <c r="N458" s="127" t="str" cm="1">
        <f t="array" ref="N4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ZGP2</v>
      </c>
      <c r="O458" s="106">
        <v>0.45833333333333331</v>
      </c>
      <c r="P458" s="106">
        <v>0.125</v>
      </c>
      <c r="Q458" s="105">
        <v>1</v>
      </c>
      <c r="R458" s="10" t="str">
        <f>IFERROR(_xlfn.XLOOKUP(F458, BS_ATIVIDADE[ATIVIDADE],BS_ATIVIDADE[UNIDADE] ), "*")</f>
        <v>Nº DE PEÇAS</v>
      </c>
      <c r="S458" s="128" t="str" cm="1">
        <f t="array" ref="S4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8" s="128" t="str" cm="1">
        <f t="array" ref="T4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58" s="11" t="str" cm="1">
        <f t="array" ref="U4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(L2 PRINCIPAL)</v>
      </c>
      <c r="V458" s="105" t="s">
        <v>773</v>
      </c>
      <c r="W458" s="151" t="s">
        <v>1331</v>
      </c>
      <c r="X458" s="104" t="s">
        <v>421</v>
      </c>
      <c r="Y458" s="129"/>
      <c r="Z458" s="104"/>
      <c r="AA458" s="105" t="s">
        <v>679</v>
      </c>
      <c r="AB458" s="103"/>
      <c r="AC458" s="152"/>
      <c r="AD458" s="107"/>
      <c r="AE458" s="105"/>
      <c r="AF458" s="105"/>
      <c r="AG458" s="105"/>
      <c r="AH458" s="15"/>
      <c r="AI458" s="126" t="str">
        <f>IF(BS_CONTROLE[[#This Row],[Atividade]]=0, "-", BS_CONTROLE[[#This Row],[Atividade]])</f>
        <v>PDM - AMV - MEIA CHAVE</v>
      </c>
      <c r="AJ458" s="9" t="str">
        <f>IF(BS_CONTROLE[[#This Row],[Atividade]]=0, "-", BS_CONTROLE[[#This Row],[Atividade]])</f>
        <v>PDM - AMV - MEIA CHAVE</v>
      </c>
      <c r="AK458" s="31" t="str">
        <f>BS_CONTROLE[[#This Row],[Local - Partida]]</f>
        <v>-</v>
      </c>
      <c r="AL458" s="31" t="str">
        <f>BS_CONTROLE[[#This Row],[Local - Encerramento]]</f>
        <v>-</v>
      </c>
      <c r="AM458" s="105" t="str">
        <f>IF(BS_CONTROLE[[#This Row],[Entre - Estações]]=0, "-", BS_CONTROLE[[#This Row],[Entre - Estações]])</f>
        <v>ZGP</v>
      </c>
      <c r="AN458" s="105" t="str">
        <f>IF(BS_CONTROLE[[#This Row],[SB]]=0, "-", BS_CONTROLE[[#This Row],[SB]])</f>
        <v>ZGP2</v>
      </c>
      <c r="AO458" s="105">
        <f>IF(BS_CONTROLE[[#This Row],[SUB]]=0, "-", BS_CONTROLE[[#This Row],[SUB]])</f>
        <v>92</v>
      </c>
      <c r="AP458" s="105">
        <f>BS_CONTROLE[[#This Row],[KM - Inicio]]</f>
        <v>101.95</v>
      </c>
      <c r="AQ458" s="105">
        <f>BS_CONTROLE[[#This Row],[KM - Inicio]]</f>
        <v>101.95</v>
      </c>
      <c r="AR458" s="108"/>
      <c r="AS458" s="108"/>
      <c r="AT458" s="108"/>
      <c r="AU458" s="136"/>
      <c r="AV458" s="136"/>
      <c r="AW458" s="14"/>
      <c r="AX458" s="14"/>
      <c r="AY458" s="162">
        <f t="shared" si="48"/>
        <v>0</v>
      </c>
      <c r="AZ458" s="153"/>
      <c r="BA458" s="109"/>
      <c r="BB458" s="10" t="str">
        <f>IFERROR(_xlfn.XLOOKUP(AI458, BS_ATIVIDADE[ATIVIDADE],BS_ATIVIDADE[UNIDADE] ), "*")</f>
        <v>Nº DE PEÇAS</v>
      </c>
      <c r="BC458" s="13" t="str" cm="1">
        <f t="array" ref="BC4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8" s="13" t="str" cm="1">
        <f t="array" ref="BD4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58" s="11" t="str" cm="1">
        <f t="array" ref="BE4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(L2 PRINCIPAL)</v>
      </c>
      <c r="BF458" s="150"/>
      <c r="BG458" s="16"/>
      <c r="BH458" s="17"/>
      <c r="BI458" s="17"/>
      <c r="BJ458" s="17"/>
      <c r="BK458" s="18"/>
      <c r="BL458" s="16"/>
      <c r="BM458" s="130"/>
      <c r="BN458" s="130"/>
      <c r="BO458" s="130"/>
      <c r="BP458" s="18"/>
      <c r="BQ458" s="12" t="str">
        <f t="shared" si="50"/>
        <v>Produção e Intervalo</v>
      </c>
      <c r="BR458" s="19">
        <f t="shared" si="51"/>
        <v>0</v>
      </c>
      <c r="BS458" s="19">
        <f t="shared" si="52"/>
        <v>0</v>
      </c>
      <c r="BT458" s="188" t="str">
        <f t="shared" si="53"/>
        <v/>
      </c>
    </row>
    <row r="459" spans="1:72" hidden="1">
      <c r="A459" s="47" t="str">
        <f t="shared" si="49"/>
        <v>A8446071</v>
      </c>
      <c r="B459" s="102">
        <v>46071</v>
      </c>
      <c r="C459" s="135">
        <f>IF(BS_CONTROLE[[#This Row],[DATA]]="","",WEEKNUM(BS_CONTROLE[[#This Row],[DATA]]))</f>
        <v>8</v>
      </c>
      <c r="D459" s="104" t="s">
        <v>1036</v>
      </c>
      <c r="E459" s="157">
        <v>425</v>
      </c>
      <c r="F459" s="126" t="s">
        <v>1037</v>
      </c>
      <c r="G459" s="142" t="str">
        <f>IF(D459="","*",VLOOKUP(F459,BS_ATIVIDADE[],3,FALSE))</f>
        <v>DETECÇÃO</v>
      </c>
      <c r="H459" s="106" t="s">
        <v>1332</v>
      </c>
      <c r="I459" s="106" t="s">
        <v>47</v>
      </c>
      <c r="J459" s="105">
        <v>54</v>
      </c>
      <c r="K459" s="105">
        <v>106</v>
      </c>
      <c r="L459" s="105" t="s">
        <v>679</v>
      </c>
      <c r="M459" s="127" t="s">
        <v>1333</v>
      </c>
      <c r="N459" s="127" t="s">
        <v>1334</v>
      </c>
      <c r="O459" s="106">
        <v>0.3125</v>
      </c>
      <c r="P459" s="106">
        <v>4.1666666666666664E-2</v>
      </c>
      <c r="Q459" s="105">
        <v>100</v>
      </c>
      <c r="R459" s="10" t="str">
        <f>IFERROR(_xlfn.XLOOKUP(F459, BS_ATIVIDADE[ATIVIDADE],BS_ATIVIDADE[UNIDADE] ), "*")</f>
        <v>KM</v>
      </c>
      <c r="S459" s="128" t="str" cm="1">
        <f t="array" ref="S4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59" s="128" t="str" cm="1">
        <f t="array" ref="T4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ZEV-ZPT</v>
      </c>
      <c r="U459" s="11" t="str" cm="1">
        <f t="array" ref="U4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EVANGELISTA DE SOUZA - PARATINGA (L1 PRINCIPAL)</v>
      </c>
      <c r="V459" s="105" t="s">
        <v>1041</v>
      </c>
      <c r="W459" s="151" t="s">
        <v>1080</v>
      </c>
      <c r="X459" s="104" t="s">
        <v>416</v>
      </c>
      <c r="Y459" s="129"/>
      <c r="Z459" s="104"/>
      <c r="AA459" s="105">
        <v>1</v>
      </c>
      <c r="AB459" s="103" t="s">
        <v>412</v>
      </c>
      <c r="AC459" s="152"/>
      <c r="AD459" s="107">
        <v>0.29166666666666669</v>
      </c>
      <c r="AE459" s="105">
        <v>6293</v>
      </c>
      <c r="AF459" s="105"/>
      <c r="AG459" s="105"/>
      <c r="AH459" s="15"/>
      <c r="AI459" s="126" t="str">
        <f>IF(BS_CONTROLE[[#This Row],[Atividade]]=0, "-", BS_CONTROLE[[#This Row],[Atividade]])</f>
        <v>DETECÇÃO - RONDA 7 DIAS</v>
      </c>
      <c r="AJ459" s="9" t="str">
        <f>IF(BS_CONTROLE[[#This Row],[Atividade]]=0, "-", BS_CONTROLE[[#This Row],[Atividade]])</f>
        <v>DETECÇÃO - RONDA 7 DIAS</v>
      </c>
      <c r="AK459" s="31" t="str">
        <f>BS_CONTROLE[[#This Row],[Local - Partida]]</f>
        <v>ZPT105=1</v>
      </c>
      <c r="AL459" s="31" t="str">
        <f>BS_CONTROLE[[#This Row],[Local - Encerramento]]</f>
        <v>ZWI</v>
      </c>
      <c r="AM459" s="105" t="str">
        <f>IF(BS_CONTROLE[[#This Row],[Entre - Estações]]=0, "-", BS_CONTROLE[[#This Row],[Entre - Estações]])</f>
        <v>ZPT-ZWI</v>
      </c>
      <c r="AN459" s="105" t="str">
        <f>IF(BS_CONTROLE[[#This Row],[SB]]=0, "-", BS_CONTROLE[[#This Row],[SB]])</f>
        <v>ZPTZWI</v>
      </c>
      <c r="AO459" s="105">
        <f>IF(BS_CONTROLE[[#This Row],[SUB]]=0, "-", BS_CONTROLE[[#This Row],[SUB]])</f>
        <v>54</v>
      </c>
      <c r="AP459" s="105">
        <f>BS_CONTROLE[[#This Row],[KM - Inicio]]</f>
        <v>106</v>
      </c>
      <c r="AQ459" s="105">
        <f>BS_CONTROLE[[#This Row],[KM - Inicio]]</f>
        <v>106</v>
      </c>
      <c r="AR459" s="108"/>
      <c r="AS459" s="108"/>
      <c r="AT459" s="108"/>
      <c r="AU459" s="136"/>
      <c r="AV459" s="136"/>
      <c r="AW459" s="14"/>
      <c r="AX459" s="14"/>
      <c r="AY459" s="162">
        <f t="shared" si="48"/>
        <v>0</v>
      </c>
      <c r="AZ459" s="153"/>
      <c r="BA459" s="109"/>
      <c r="BB459" s="10" t="str">
        <f>IFERROR(_xlfn.XLOOKUP(AI459, BS_ATIVIDADE[ATIVIDADE],BS_ATIVIDADE[UNIDADE] ), "*")</f>
        <v>KM</v>
      </c>
      <c r="BC459" s="13" t="str" cm="1">
        <f t="array" ref="BC4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59" s="13" t="str" cm="1">
        <f t="array" ref="BD4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ZEV-ZPT</v>
      </c>
      <c r="BE459" s="11" t="str" cm="1">
        <f t="array" ref="BE4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EVANGELISTA DE SOUZA - PARATINGA (L1 PRINCIPAL)</v>
      </c>
      <c r="BF459" s="150"/>
      <c r="BG459" s="16"/>
      <c r="BH459" s="17"/>
      <c r="BI459" s="17"/>
      <c r="BJ459" s="17"/>
      <c r="BK459" s="18"/>
      <c r="BL459" s="16"/>
      <c r="BM459" s="130"/>
      <c r="BN459" s="130"/>
      <c r="BO459" s="130"/>
      <c r="BP459" s="18"/>
      <c r="BQ459" s="12" t="str">
        <f t="shared" si="50"/>
        <v>Produção e Intervalo</v>
      </c>
      <c r="BR459" s="19">
        <f t="shared" si="51"/>
        <v>0</v>
      </c>
      <c r="BS459" s="19">
        <f t="shared" si="52"/>
        <v>0</v>
      </c>
      <c r="BT459" s="188" t="str">
        <f t="shared" si="53"/>
        <v/>
      </c>
    </row>
    <row r="460" spans="1:72" hidden="1">
      <c r="A460" s="47" t="str">
        <f t="shared" si="49"/>
        <v>W6246071</v>
      </c>
      <c r="B460" s="102">
        <v>46071</v>
      </c>
      <c r="C460" s="135">
        <f>IF(BS_CONTROLE[[#This Row],[DATA]]="","",WEEKNUM(BS_CONTROLE[[#This Row],[DATA]]))</f>
        <v>8</v>
      </c>
      <c r="D460" s="104" t="s">
        <v>776</v>
      </c>
      <c r="E460" s="157">
        <v>425</v>
      </c>
      <c r="F460" s="126" t="s">
        <v>717</v>
      </c>
      <c r="G460" s="142" t="str">
        <f>IF(D460="","*",VLOOKUP(F460,BS_ATIVIDADE[],3,FALSE))</f>
        <v>OUTROS</v>
      </c>
      <c r="H460" s="106" t="s">
        <v>777</v>
      </c>
      <c r="I460" s="106" t="s">
        <v>777</v>
      </c>
      <c r="J460" s="105">
        <v>53</v>
      </c>
      <c r="K460" s="105">
        <v>109</v>
      </c>
      <c r="L460" s="105">
        <v>102</v>
      </c>
      <c r="M460" s="127" t="str" cm="1">
        <f t="array" ref="M4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460" s="127" t="str" cm="1">
        <f t="array" ref="N4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460" s="106">
        <v>0.33333333333333331</v>
      </c>
      <c r="P460" s="106">
        <v>4.1666666666666664E-2</v>
      </c>
      <c r="Q460" s="105">
        <v>50</v>
      </c>
      <c r="R460" s="10" t="str">
        <f>IFERROR(_xlfn.XLOOKUP(F460, BS_ATIVIDADE[ATIVIDADE],BS_ATIVIDADE[UNIDADE] ), "*")</f>
        <v>Nº DE PEÇAS</v>
      </c>
      <c r="S460" s="128" t="str" cm="1">
        <f t="array" ref="S4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60" s="128" t="str" cm="1">
        <f t="array" ref="T4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60" s="11" t="str" cm="1">
        <f t="array" ref="U4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60" s="105" t="s">
        <v>773</v>
      </c>
      <c r="W460" s="151" t="s">
        <v>1007</v>
      </c>
      <c r="X460" s="104" t="s">
        <v>421</v>
      </c>
      <c r="Y460" s="129"/>
      <c r="Z460" s="104"/>
      <c r="AA460" s="105">
        <v>1</v>
      </c>
      <c r="AB460" s="103" t="s">
        <v>412</v>
      </c>
      <c r="AC460" s="152"/>
      <c r="AD460" s="107">
        <v>0.29166666666666669</v>
      </c>
      <c r="AE460" s="105">
        <v>9038</v>
      </c>
      <c r="AF460" s="105" t="s">
        <v>679</v>
      </c>
      <c r="AG460" s="105"/>
      <c r="AH460" s="15"/>
      <c r="AI460" s="126" t="str">
        <f>IF(BS_CONTROLE[[#This Row],[Atividade]]=0, "-", BS_CONTROLE[[#This Row],[Atividade]])</f>
        <v>RECOLHIMENTO DE DORMENTE</v>
      </c>
      <c r="AJ460" s="9" t="str">
        <f>IF(BS_CONTROLE[[#This Row],[Atividade]]=0, "-", BS_CONTROLE[[#This Row],[Atividade]])</f>
        <v>RECOLHIMENTO DE DORMENTE</v>
      </c>
      <c r="AK460" s="31" t="str">
        <f>BS_CONTROLE[[#This Row],[Local - Partida]]</f>
        <v>ZPTZDR</v>
      </c>
      <c r="AL460" s="31" t="str">
        <f>BS_CONTROLE[[#This Row],[Local - Encerramento]]</f>
        <v>ZPTZDR</v>
      </c>
      <c r="AM460" s="105" t="str">
        <f>IF(BS_CONTROLE[[#This Row],[Entre - Estações]]=0, "-", BS_CONTROLE[[#This Row],[Entre - Estações]])</f>
        <v>PAT-ZGM</v>
      </c>
      <c r="AN460" s="105" t="str">
        <f>IF(BS_CONTROLE[[#This Row],[SB]]=0, "-", BS_CONTROLE[[#This Row],[SB]])</f>
        <v>PAT1102</v>
      </c>
      <c r="AO460" s="105">
        <f>IF(BS_CONTROLE[[#This Row],[SUB]]=0, "-", BS_CONTROLE[[#This Row],[SUB]])</f>
        <v>53</v>
      </c>
      <c r="AP460" s="105">
        <f>BS_CONTROLE[[#This Row],[KM - Inicio]]</f>
        <v>109</v>
      </c>
      <c r="AQ460" s="105">
        <f>BS_CONTROLE[[#This Row],[KM - Inicio]]</f>
        <v>109</v>
      </c>
      <c r="AR460" s="108"/>
      <c r="AS460" s="108"/>
      <c r="AT460" s="108"/>
      <c r="AU460" s="136"/>
      <c r="AV460" s="136"/>
      <c r="AW460" s="14"/>
      <c r="AX460" s="14"/>
      <c r="AY460" s="162">
        <f t="shared" si="48"/>
        <v>0</v>
      </c>
      <c r="AZ460" s="153"/>
      <c r="BA460" s="109"/>
      <c r="BB460" s="10" t="str">
        <f>IFERROR(_xlfn.XLOOKUP(AI460, BS_ATIVIDADE[ATIVIDADE],BS_ATIVIDADE[UNIDADE] ), "*")</f>
        <v>Nº DE PEÇAS</v>
      </c>
      <c r="BC460" s="13" t="str" cm="1">
        <f t="array" ref="BC4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60" s="13" t="str" cm="1">
        <f t="array" ref="BD4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60" s="11" t="str" cm="1">
        <f t="array" ref="BE4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60" s="150"/>
      <c r="BG460" s="16"/>
      <c r="BH460" s="17"/>
      <c r="BI460" s="17"/>
      <c r="BJ460" s="17"/>
      <c r="BK460" s="18"/>
      <c r="BL460" s="16"/>
      <c r="BM460" s="130"/>
      <c r="BN460" s="130"/>
      <c r="BO460" s="130"/>
      <c r="BP460" s="18"/>
      <c r="BQ460" s="12" t="str">
        <f t="shared" si="50"/>
        <v>Produção e Intervalo</v>
      </c>
      <c r="BR460" s="19">
        <f t="shared" si="51"/>
        <v>0</v>
      </c>
      <c r="BS460" s="19">
        <f t="shared" si="52"/>
        <v>0</v>
      </c>
      <c r="BT460" s="188" t="str">
        <f t="shared" si="53"/>
        <v/>
      </c>
    </row>
    <row r="461" spans="1:72" hidden="1">
      <c r="A461" s="47" t="str">
        <f t="shared" si="49"/>
        <v>DIEGO (TF-42)46071</v>
      </c>
      <c r="B461" s="102">
        <v>46071</v>
      </c>
      <c r="C461" s="135">
        <f>IF(BS_CONTROLE[[#This Row],[DATA]]="","",WEEKNUM(BS_CONTROLE[[#This Row],[DATA]]))</f>
        <v>8</v>
      </c>
      <c r="D461" s="104" t="s">
        <v>876</v>
      </c>
      <c r="E461" s="157">
        <v>425</v>
      </c>
      <c r="F461" s="126" t="s">
        <v>877</v>
      </c>
      <c r="G461" s="142" t="str">
        <f>IF(D461="","*",VLOOKUP(F461,BS_ATIVIDADE[],3,FALSE))</f>
        <v>LIMPEZA LASTRO</v>
      </c>
      <c r="H461" s="106" t="s">
        <v>679</v>
      </c>
      <c r="I461" s="106" t="s">
        <v>679</v>
      </c>
      <c r="J461" s="105">
        <v>53</v>
      </c>
      <c r="K461" s="105">
        <v>109.05</v>
      </c>
      <c r="L461" s="105" t="s">
        <v>679</v>
      </c>
      <c r="M461" s="127" t="str" cm="1">
        <f t="array" ref="M4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461" s="127" t="str" cm="1">
        <f t="array" ref="N4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461" s="106">
        <v>0.35416666666666669</v>
      </c>
      <c r="P461" s="106">
        <v>8.3333333333333329E-2</v>
      </c>
      <c r="Q461" s="105">
        <v>20</v>
      </c>
      <c r="R461" s="10" t="str">
        <f>IFERROR(_xlfn.XLOOKUP(F461, BS_ATIVIDADE[ATIVIDADE],BS_ATIVIDADE[UNIDADE] ), "*")</f>
        <v>M</v>
      </c>
      <c r="S461" s="128" t="str" cm="1">
        <f t="array" ref="S4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61" s="128" t="str" cm="1">
        <f t="array" ref="T4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61" s="11" t="str" cm="1">
        <f t="array" ref="U4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61" s="105" t="s">
        <v>773</v>
      </c>
      <c r="W461" s="151" t="s">
        <v>878</v>
      </c>
      <c r="X461" s="104" t="s">
        <v>421</v>
      </c>
      <c r="Y461" s="129"/>
      <c r="Z461" s="104"/>
      <c r="AA461" s="105" t="s">
        <v>679</v>
      </c>
      <c r="AB461" s="103"/>
      <c r="AC461" s="152"/>
      <c r="AD461" s="107"/>
      <c r="AE461" s="105"/>
      <c r="AF461" s="105"/>
      <c r="AG461" s="105"/>
      <c r="AH461" s="15"/>
      <c r="AI461" s="126" t="str">
        <f>IF(BS_CONTROLE[[#This Row],[Atividade]]=0, "-", BS_CONTROLE[[#This Row],[Atividade]])</f>
        <v>LIMPEZA LASTRO</v>
      </c>
      <c r="AJ461" s="9" t="str">
        <f>IF(BS_CONTROLE[[#This Row],[Atividade]]=0, "-", BS_CONTROLE[[#This Row],[Atividade]])</f>
        <v>LIMPEZA LASTRO</v>
      </c>
      <c r="AK461" s="31" t="str">
        <f>BS_CONTROLE[[#This Row],[Local - Partida]]</f>
        <v>-</v>
      </c>
      <c r="AL461" s="31" t="str">
        <f>BS_CONTROLE[[#This Row],[Local - Encerramento]]</f>
        <v>-</v>
      </c>
      <c r="AM461" s="105" t="str">
        <f>IF(BS_CONTROLE[[#This Row],[Entre - Estações]]=0, "-", BS_CONTROLE[[#This Row],[Entre - Estações]])</f>
        <v>PAT-ZGM</v>
      </c>
      <c r="AN461" s="105" t="str">
        <f>IF(BS_CONTROLE[[#This Row],[SB]]=0, "-", BS_CONTROLE[[#This Row],[SB]])</f>
        <v>PAT1102</v>
      </c>
      <c r="AO461" s="105">
        <f>IF(BS_CONTROLE[[#This Row],[SUB]]=0, "-", BS_CONTROLE[[#This Row],[SUB]])</f>
        <v>53</v>
      </c>
      <c r="AP461" s="105">
        <f>BS_CONTROLE[[#This Row],[KM - Inicio]]</f>
        <v>109.05</v>
      </c>
      <c r="AQ461" s="105">
        <f>BS_CONTROLE[[#This Row],[KM - Inicio]]</f>
        <v>109.05</v>
      </c>
      <c r="AR461" s="108"/>
      <c r="AS461" s="108"/>
      <c r="AT461" s="108"/>
      <c r="AU461" s="136"/>
      <c r="AV461" s="136"/>
      <c r="AW461" s="14"/>
      <c r="AX461" s="14"/>
      <c r="AY461" s="162">
        <f t="shared" si="48"/>
        <v>0</v>
      </c>
      <c r="AZ461" s="153"/>
      <c r="BA461" s="109"/>
      <c r="BB461" s="10" t="str">
        <f>IFERROR(_xlfn.XLOOKUP(AI461, BS_ATIVIDADE[ATIVIDADE],BS_ATIVIDADE[UNIDADE] ), "*")</f>
        <v>M</v>
      </c>
      <c r="BC461" s="13" t="str" cm="1">
        <f t="array" ref="BC4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61" s="13" t="str" cm="1">
        <f t="array" ref="BD4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61" s="11" t="str" cm="1">
        <f t="array" ref="BE4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61" s="150"/>
      <c r="BG461" s="16"/>
      <c r="BH461" s="17"/>
      <c r="BI461" s="17"/>
      <c r="BJ461" s="17"/>
      <c r="BK461" s="18"/>
      <c r="BL461" s="16"/>
      <c r="BM461" s="130"/>
      <c r="BN461" s="130"/>
      <c r="BO461" s="130"/>
      <c r="BP461" s="18"/>
      <c r="BQ461" s="12" t="str">
        <f t="shared" si="50"/>
        <v>Produção e Intervalo</v>
      </c>
      <c r="BR461" s="19">
        <f t="shared" si="51"/>
        <v>0</v>
      </c>
      <c r="BS461" s="19">
        <f t="shared" si="52"/>
        <v>0</v>
      </c>
      <c r="BT461" s="188" t="str">
        <f t="shared" si="53"/>
        <v/>
      </c>
    </row>
    <row r="462" spans="1:72" hidden="1">
      <c r="A462" s="47" t="str">
        <f t="shared" si="49"/>
        <v>EXPANSÃO TURMA 146071</v>
      </c>
      <c r="B462" s="102">
        <v>46071</v>
      </c>
      <c r="C462" s="135">
        <f>IF(BS_CONTROLE[[#This Row],[DATA]]="","",WEEKNUM(BS_CONTROLE[[#This Row],[DATA]]))</f>
        <v>8</v>
      </c>
      <c r="D462" s="104" t="s">
        <v>703</v>
      </c>
      <c r="E462" s="157">
        <v>280</v>
      </c>
      <c r="F462" s="126" t="s">
        <v>704</v>
      </c>
      <c r="G462" s="142" t="str">
        <f>IF(D462="","*",VLOOKUP(F462,BS_ATIVIDADE[],3,FALSE))</f>
        <v>EXPANSÃO</v>
      </c>
      <c r="H462" s="106" t="s">
        <v>679</v>
      </c>
      <c r="I462" s="106" t="s">
        <v>679</v>
      </c>
      <c r="J462" s="105">
        <v>53</v>
      </c>
      <c r="K462" s="105">
        <v>109.8</v>
      </c>
      <c r="L462" s="105" t="s">
        <v>679</v>
      </c>
      <c r="M462" s="127" t="str" cm="1">
        <f t="array" ref="M4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PAT-ZGM</v>
      </c>
      <c r="N462" s="127" t="str" cm="1">
        <f t="array" ref="N4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PAT1102</v>
      </c>
      <c r="O462" s="106">
        <v>0.35416666666666669</v>
      </c>
      <c r="P462" s="106">
        <v>6.25E-2</v>
      </c>
      <c r="Q462" s="105">
        <v>1</v>
      </c>
      <c r="R462" s="10" t="str">
        <f>IFERROR(_xlfn.XLOOKUP(F462, BS_ATIVIDADE[ATIVIDADE],BS_ATIVIDADE[UNIDADE] ), "*")</f>
        <v>Nº DE SOLDA</v>
      </c>
      <c r="S462" s="128" t="str" cm="1">
        <f t="array" ref="S4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SP SUL</v>
      </c>
      <c r="T462" s="128" t="str" cm="1">
        <f t="array" ref="T4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ZPT-ZPG</v>
      </c>
      <c r="U462" s="11" t="str" cm="1">
        <f t="array" ref="U4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PARATINGA - PEREQUÊ (L2 PRINCIPAL)</v>
      </c>
      <c r="V462" s="105" t="s">
        <v>785</v>
      </c>
      <c r="W462" s="151" t="s">
        <v>700</v>
      </c>
      <c r="X462" s="104" t="s">
        <v>421</v>
      </c>
      <c r="Y462" s="129"/>
      <c r="Z462" s="104"/>
      <c r="AA462" s="105" t="s">
        <v>679</v>
      </c>
      <c r="AB462" s="103"/>
      <c r="AC462" s="152"/>
      <c r="AD462" s="107"/>
      <c r="AE462" s="105"/>
      <c r="AF462" s="105"/>
      <c r="AG462" s="105"/>
      <c r="AH462" s="15"/>
      <c r="AI462" s="126" t="str">
        <f>IF(BS_CONTROLE[[#This Row],[Atividade]]=0, "-", BS_CONTROLE[[#This Row],[Atividade]])</f>
        <v>EXPANSÃO - SOLDA</v>
      </c>
      <c r="AJ462" s="9" t="str">
        <f>IF(BS_CONTROLE[[#This Row],[Atividade]]=0, "-", BS_CONTROLE[[#This Row],[Atividade]])</f>
        <v>EXPANSÃO - SOLDA</v>
      </c>
      <c r="AK462" s="31" t="str">
        <f>BS_CONTROLE[[#This Row],[Local - Partida]]</f>
        <v>-</v>
      </c>
      <c r="AL462" s="31" t="str">
        <f>BS_CONTROLE[[#This Row],[Local - Encerramento]]</f>
        <v>-</v>
      </c>
      <c r="AM462" s="105" t="str">
        <f>IF(BS_CONTROLE[[#This Row],[Entre - Estações]]=0, "-", BS_CONTROLE[[#This Row],[Entre - Estações]])</f>
        <v>PAT-ZGM</v>
      </c>
      <c r="AN462" s="105" t="str">
        <f>IF(BS_CONTROLE[[#This Row],[SB]]=0, "-", BS_CONTROLE[[#This Row],[SB]])</f>
        <v>PAT1102</v>
      </c>
      <c r="AO462" s="105">
        <f>IF(BS_CONTROLE[[#This Row],[SUB]]=0, "-", BS_CONTROLE[[#This Row],[SUB]])</f>
        <v>53</v>
      </c>
      <c r="AP462" s="105">
        <f>BS_CONTROLE[[#This Row],[KM - Inicio]]</f>
        <v>109.8</v>
      </c>
      <c r="AQ462" s="105">
        <f>BS_CONTROLE[[#This Row],[KM - Inicio]]</f>
        <v>109.8</v>
      </c>
      <c r="AR462" s="108"/>
      <c r="AS462" s="108"/>
      <c r="AT462" s="108"/>
      <c r="AU462" s="136"/>
      <c r="AV462" s="136"/>
      <c r="AW462" s="14"/>
      <c r="AX462" s="14"/>
      <c r="AY462" s="162">
        <f t="shared" si="48"/>
        <v>0</v>
      </c>
      <c r="AZ462" s="153"/>
      <c r="BA462" s="109"/>
      <c r="BB462" s="10" t="str">
        <f>IFERROR(_xlfn.XLOOKUP(AI462, BS_ATIVIDADE[ATIVIDADE],BS_ATIVIDADE[UNIDADE] ), "*")</f>
        <v>Nº DE SOLDA</v>
      </c>
      <c r="BC462" s="13" t="str" cm="1">
        <f t="array" ref="BC4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SP SUL</v>
      </c>
      <c r="BD462" s="13" t="str" cm="1">
        <f t="array" ref="BD4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ZPT-ZPG</v>
      </c>
      <c r="BE462" s="11" t="str" cm="1">
        <f t="array" ref="BE4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PARATINGA - PEREQUÊ (L2 PRINCIPAL)</v>
      </c>
      <c r="BF462" s="150"/>
      <c r="BG462" s="16"/>
      <c r="BH462" s="17"/>
      <c r="BI462" s="17"/>
      <c r="BJ462" s="17"/>
      <c r="BK462" s="18"/>
      <c r="BL462" s="16"/>
      <c r="BM462" s="130"/>
      <c r="BN462" s="130"/>
      <c r="BO462" s="130"/>
      <c r="BP462" s="18"/>
      <c r="BQ462" s="12" t="str">
        <f t="shared" si="50"/>
        <v>Produção e Intervalo</v>
      </c>
      <c r="BR462" s="19">
        <f t="shared" si="51"/>
        <v>0</v>
      </c>
      <c r="BS462" s="19">
        <f t="shared" si="52"/>
        <v>0</v>
      </c>
      <c r="BT462" s="188" t="str">
        <f t="shared" si="53"/>
        <v/>
      </c>
    </row>
    <row r="463" spans="1:72" hidden="1">
      <c r="A463" s="47" t="str">
        <f t="shared" si="49"/>
        <v/>
      </c>
      <c r="B463" s="102"/>
      <c r="C463" s="135" t="str">
        <f>IF(BS_CONTROLE[[#This Row],[DATA]]="","",WEEKNUM(BS_CONTROLE[[#This Row],[DATA]]))</f>
        <v/>
      </c>
      <c r="D463" s="104"/>
      <c r="E463" s="157">
        <v>457</v>
      </c>
      <c r="F463" s="126"/>
      <c r="G463" s="142" t="str">
        <f>IF(D463="","*",VLOOKUP(F463,BS_ATIVIDADE[],3,FALSE))</f>
        <v>*</v>
      </c>
      <c r="H463" s="106"/>
      <c r="I463" s="106"/>
      <c r="J463" s="105"/>
      <c r="K463" s="105"/>
      <c r="L463" s="105"/>
      <c r="M463" s="127" t="str" cm="1">
        <f t="array" ref="M4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3" s="127" t="str" cm="1">
        <f t="array" ref="N4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3" s="106"/>
      <c r="P463" s="106"/>
      <c r="Q463" s="105"/>
      <c r="R463" s="10" t="str">
        <f>IFERROR(_xlfn.XLOOKUP(F463, BS_ATIVIDADE[ATIVIDADE],BS_ATIVIDADE[UNIDADE] ), "*")</f>
        <v>*</v>
      </c>
      <c r="S463" s="128" t="str" cm="1">
        <f t="array" ref="S4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3" s="128" t="str" cm="1">
        <f t="array" ref="T4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3" s="11" t="str" cm="1">
        <f t="array" ref="U4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3" s="105"/>
      <c r="W463" s="151"/>
      <c r="X463" s="104"/>
      <c r="Y463" s="129"/>
      <c r="Z463" s="104"/>
      <c r="AA463" s="105"/>
      <c r="AB463" s="103"/>
      <c r="AC463" s="152"/>
      <c r="AD463" s="107"/>
      <c r="AE463" s="105"/>
      <c r="AF463" s="105"/>
      <c r="AG463" s="105"/>
      <c r="AH463" s="15"/>
      <c r="AI463" s="126" t="str">
        <f>IF(BS_CONTROLE[[#This Row],[Atividade]]=0, "-", BS_CONTROLE[[#This Row],[Atividade]])</f>
        <v>-</v>
      </c>
      <c r="AJ463" s="9" t="str">
        <f>IF(BS_CONTROLE[[#This Row],[Atividade]]=0, "-", BS_CONTROLE[[#This Row],[Atividade]])</f>
        <v>-</v>
      </c>
      <c r="AK463" s="31">
        <f>BS_CONTROLE[[#This Row],[Local - Partida]]</f>
        <v>0</v>
      </c>
      <c r="AL463" s="31">
        <f>BS_CONTROLE[[#This Row],[Local - Encerramento]]</f>
        <v>0</v>
      </c>
      <c r="AM463" s="105" t="str">
        <f>IF(BS_CONTROLE[[#This Row],[Entre - Estações]]=0, "-", BS_CONTROLE[[#This Row],[Entre - Estações]])</f>
        <v>-</v>
      </c>
      <c r="AN463" s="105" t="str">
        <f>IF(BS_CONTROLE[[#This Row],[SB]]=0, "-", BS_CONTROLE[[#This Row],[SB]])</f>
        <v>-</v>
      </c>
      <c r="AO463" s="105" t="str">
        <f>IF(BS_CONTROLE[[#This Row],[SUB]]=0, "-", BS_CONTROLE[[#This Row],[SUB]])</f>
        <v>-</v>
      </c>
      <c r="AP463" s="105">
        <f>BS_CONTROLE[[#This Row],[KM - Inicio]]</f>
        <v>0</v>
      </c>
      <c r="AQ463" s="105">
        <f>BS_CONTROLE[[#This Row],[KM - Inicio]]</f>
        <v>0</v>
      </c>
      <c r="AR463" s="108"/>
      <c r="AS463" s="108"/>
      <c r="AT463" s="108"/>
      <c r="AU463" s="136"/>
      <c r="AV463" s="136"/>
      <c r="AW463" s="14"/>
      <c r="AX463" s="14"/>
      <c r="AY463" s="162" t="str">
        <f t="shared" si="48"/>
        <v>*</v>
      </c>
      <c r="AZ463" s="153"/>
      <c r="BA463" s="109"/>
      <c r="BB463" s="10" t="str">
        <f>IFERROR(_xlfn.XLOOKUP(AI463, BS_ATIVIDADE[ATIVIDADE],BS_ATIVIDADE[UNIDADE] ), "*")</f>
        <v>*</v>
      </c>
      <c r="BC463" s="13" t="str" cm="1">
        <f t="array" ref="BC4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3" s="13" t="str" cm="1">
        <f t="array" ref="BD4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3" s="11" t="str" cm="1">
        <f t="array" ref="BE4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3" s="150"/>
      <c r="BG463" s="16"/>
      <c r="BH463" s="17"/>
      <c r="BI463" s="17"/>
      <c r="BJ463" s="17"/>
      <c r="BK463" s="18"/>
      <c r="BL463" s="16"/>
      <c r="BM463" s="130"/>
      <c r="BN463" s="130"/>
      <c r="BO463" s="130"/>
      <c r="BP463" s="18"/>
      <c r="BQ463" s="12" t="str">
        <f t="shared" si="50"/>
        <v>Aderente</v>
      </c>
      <c r="BR463" s="19" t="str">
        <f t="shared" si="51"/>
        <v>*</v>
      </c>
      <c r="BS463" s="19" t="str">
        <f t="shared" si="52"/>
        <v>*</v>
      </c>
      <c r="BT463" s="188" t="str">
        <f t="shared" si="53"/>
        <v/>
      </c>
    </row>
    <row r="464" spans="1:72" hidden="1">
      <c r="A464" s="47" t="str">
        <f t="shared" si="49"/>
        <v/>
      </c>
      <c r="B464" s="102"/>
      <c r="C464" s="135" t="str">
        <f>IF(BS_CONTROLE[[#This Row],[DATA]]="","",WEEKNUM(BS_CONTROLE[[#This Row],[DATA]]))</f>
        <v/>
      </c>
      <c r="D464" s="104"/>
      <c r="E464" s="157">
        <v>458</v>
      </c>
      <c r="F464" s="126"/>
      <c r="G464" s="142" t="str">
        <f>IF(D464="","*",VLOOKUP(F464,BS_ATIVIDADE[],3,FALSE))</f>
        <v>*</v>
      </c>
      <c r="H464" s="106"/>
      <c r="I464" s="106"/>
      <c r="J464" s="105"/>
      <c r="K464" s="105"/>
      <c r="L464" s="105"/>
      <c r="M464" s="127" t="str" cm="1">
        <f t="array" ref="M4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4" s="127" t="str" cm="1">
        <f t="array" ref="N4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4" s="106"/>
      <c r="P464" s="106"/>
      <c r="Q464" s="105"/>
      <c r="R464" s="10" t="str">
        <f>IFERROR(_xlfn.XLOOKUP(F464, BS_ATIVIDADE[ATIVIDADE],BS_ATIVIDADE[UNIDADE] ), "*")</f>
        <v>*</v>
      </c>
      <c r="S464" s="128" t="str" cm="1">
        <f t="array" ref="S4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4" s="128" t="str" cm="1">
        <f t="array" ref="T4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4" s="11" t="str" cm="1">
        <f t="array" ref="U4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4" s="105"/>
      <c r="W464" s="151"/>
      <c r="X464" s="104"/>
      <c r="Y464" s="129"/>
      <c r="Z464" s="104"/>
      <c r="AA464" s="105"/>
      <c r="AB464" s="103"/>
      <c r="AC464" s="152"/>
      <c r="AD464" s="107"/>
      <c r="AE464" s="105"/>
      <c r="AF464" s="105"/>
      <c r="AG464" s="105"/>
      <c r="AH464" s="15"/>
      <c r="AI464" s="126" t="str">
        <f>IF(BS_CONTROLE[[#This Row],[Atividade]]=0, "-", BS_CONTROLE[[#This Row],[Atividade]])</f>
        <v>-</v>
      </c>
      <c r="AJ464" s="9" t="str">
        <f>IF(BS_CONTROLE[[#This Row],[Atividade]]=0, "-", BS_CONTROLE[[#This Row],[Atividade]])</f>
        <v>-</v>
      </c>
      <c r="AK464" s="31">
        <f>BS_CONTROLE[[#This Row],[Local - Partida]]</f>
        <v>0</v>
      </c>
      <c r="AL464" s="31">
        <f>BS_CONTROLE[[#This Row],[Local - Encerramento]]</f>
        <v>0</v>
      </c>
      <c r="AM464" s="105" t="str">
        <f>IF(BS_CONTROLE[[#This Row],[Entre - Estações]]=0, "-", BS_CONTROLE[[#This Row],[Entre - Estações]])</f>
        <v>-</v>
      </c>
      <c r="AN464" s="105" t="str">
        <f>IF(BS_CONTROLE[[#This Row],[SB]]=0, "-", BS_CONTROLE[[#This Row],[SB]])</f>
        <v>-</v>
      </c>
      <c r="AO464" s="105" t="str">
        <f>IF(BS_CONTROLE[[#This Row],[SUB]]=0, "-", BS_CONTROLE[[#This Row],[SUB]])</f>
        <v>-</v>
      </c>
      <c r="AP464" s="105">
        <f>BS_CONTROLE[[#This Row],[KM - Inicio]]</f>
        <v>0</v>
      </c>
      <c r="AQ464" s="105">
        <f>BS_CONTROLE[[#This Row],[KM - Inicio]]</f>
        <v>0</v>
      </c>
      <c r="AR464" s="108"/>
      <c r="AS464" s="108"/>
      <c r="AT464" s="108"/>
      <c r="AU464" s="136"/>
      <c r="AV464" s="136"/>
      <c r="AW464" s="14"/>
      <c r="AX464" s="14"/>
      <c r="AY464" s="162" t="str">
        <f t="shared" si="48"/>
        <v>*</v>
      </c>
      <c r="AZ464" s="153"/>
      <c r="BA464" s="109"/>
      <c r="BB464" s="10" t="str">
        <f>IFERROR(_xlfn.XLOOKUP(AI464, BS_ATIVIDADE[ATIVIDADE],BS_ATIVIDADE[UNIDADE] ), "*")</f>
        <v>*</v>
      </c>
      <c r="BC464" s="13" t="str" cm="1">
        <f t="array" ref="BC4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4" s="13" t="str" cm="1">
        <f t="array" ref="BD4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4" s="11" t="str" cm="1">
        <f t="array" ref="BE4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4" s="150"/>
      <c r="BG464" s="16"/>
      <c r="BH464" s="17"/>
      <c r="BI464" s="17"/>
      <c r="BJ464" s="17"/>
      <c r="BK464" s="18"/>
      <c r="BL464" s="16"/>
      <c r="BM464" s="130"/>
      <c r="BN464" s="130"/>
      <c r="BO464" s="130"/>
      <c r="BP464" s="18"/>
      <c r="BQ464" s="12" t="str">
        <f t="shared" si="50"/>
        <v>Aderente</v>
      </c>
      <c r="BR464" s="19" t="str">
        <f t="shared" si="51"/>
        <v>*</v>
      </c>
      <c r="BS464" s="19" t="str">
        <f t="shared" si="52"/>
        <v>*</v>
      </c>
      <c r="BT464" s="188" t="str">
        <f t="shared" si="53"/>
        <v/>
      </c>
    </row>
    <row r="465" spans="1:72" hidden="1">
      <c r="A465" s="47" t="str">
        <f t="shared" si="49"/>
        <v/>
      </c>
      <c r="B465" s="102"/>
      <c r="C465" s="135" t="str">
        <f>IF(BS_CONTROLE[[#This Row],[DATA]]="","",WEEKNUM(BS_CONTROLE[[#This Row],[DATA]]))</f>
        <v/>
      </c>
      <c r="D465" s="104"/>
      <c r="E465" s="157">
        <v>459</v>
      </c>
      <c r="F465" s="126"/>
      <c r="G465" s="142" t="str">
        <f>IF(D465="","*",VLOOKUP(F465,BS_ATIVIDADE[],3,FALSE))</f>
        <v>*</v>
      </c>
      <c r="H465" s="106"/>
      <c r="I465" s="106"/>
      <c r="J465" s="105"/>
      <c r="K465" s="105"/>
      <c r="L465" s="105"/>
      <c r="M465" s="127" t="str" cm="1">
        <f t="array" ref="M4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5" s="127" t="str" cm="1">
        <f t="array" ref="N4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5" s="106"/>
      <c r="P465" s="106"/>
      <c r="Q465" s="105"/>
      <c r="R465" s="10" t="str">
        <f>IFERROR(_xlfn.XLOOKUP(F465, BS_ATIVIDADE[ATIVIDADE],BS_ATIVIDADE[UNIDADE] ), "*")</f>
        <v>*</v>
      </c>
      <c r="S465" s="128" t="str" cm="1">
        <f t="array" ref="S4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5" s="128" t="str" cm="1">
        <f t="array" ref="T4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5" s="11" t="str" cm="1">
        <f t="array" ref="U4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5" s="105"/>
      <c r="W465" s="151"/>
      <c r="X465" s="104"/>
      <c r="Y465" s="129"/>
      <c r="Z465" s="104"/>
      <c r="AA465" s="105"/>
      <c r="AB465" s="103"/>
      <c r="AC465" s="152"/>
      <c r="AD465" s="107"/>
      <c r="AE465" s="105"/>
      <c r="AF465" s="105"/>
      <c r="AG465" s="105"/>
      <c r="AH465" s="15"/>
      <c r="AI465" s="126" t="str">
        <f>IF(BS_CONTROLE[[#This Row],[Atividade]]=0, "-", BS_CONTROLE[[#This Row],[Atividade]])</f>
        <v>-</v>
      </c>
      <c r="AJ465" s="9" t="str">
        <f>IF(BS_CONTROLE[[#This Row],[Atividade]]=0, "-", BS_CONTROLE[[#This Row],[Atividade]])</f>
        <v>-</v>
      </c>
      <c r="AK465" s="31">
        <f>BS_CONTROLE[[#This Row],[Local - Partida]]</f>
        <v>0</v>
      </c>
      <c r="AL465" s="31">
        <f>BS_CONTROLE[[#This Row],[Local - Encerramento]]</f>
        <v>0</v>
      </c>
      <c r="AM465" s="105" t="str">
        <f>IF(BS_CONTROLE[[#This Row],[Entre - Estações]]=0, "-", BS_CONTROLE[[#This Row],[Entre - Estações]])</f>
        <v>-</v>
      </c>
      <c r="AN465" s="105" t="str">
        <f>IF(BS_CONTROLE[[#This Row],[SB]]=0, "-", BS_CONTROLE[[#This Row],[SB]])</f>
        <v>-</v>
      </c>
      <c r="AO465" s="105" t="str">
        <f>IF(BS_CONTROLE[[#This Row],[SUB]]=0, "-", BS_CONTROLE[[#This Row],[SUB]])</f>
        <v>-</v>
      </c>
      <c r="AP465" s="105">
        <f>BS_CONTROLE[[#This Row],[KM - Inicio]]</f>
        <v>0</v>
      </c>
      <c r="AQ465" s="105">
        <f>BS_CONTROLE[[#This Row],[KM - Inicio]]</f>
        <v>0</v>
      </c>
      <c r="AR465" s="108"/>
      <c r="AS465" s="108"/>
      <c r="AT465" s="108"/>
      <c r="AU465" s="136"/>
      <c r="AV465" s="136"/>
      <c r="AW465" s="14"/>
      <c r="AX465" s="14"/>
      <c r="AY465" s="162" t="str">
        <f t="shared" si="48"/>
        <v>*</v>
      </c>
      <c r="AZ465" s="153"/>
      <c r="BA465" s="109"/>
      <c r="BB465" s="10" t="str">
        <f>IFERROR(_xlfn.XLOOKUP(AI465, BS_ATIVIDADE[ATIVIDADE],BS_ATIVIDADE[UNIDADE] ), "*")</f>
        <v>*</v>
      </c>
      <c r="BC465" s="13" t="str" cm="1">
        <f t="array" ref="BC4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5" s="13" t="str" cm="1">
        <f t="array" ref="BD4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5" s="11" t="str" cm="1">
        <f t="array" ref="BE4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5" s="150"/>
      <c r="BG465" s="16"/>
      <c r="BH465" s="17"/>
      <c r="BI465" s="17"/>
      <c r="BJ465" s="17"/>
      <c r="BK465" s="18"/>
      <c r="BL465" s="16"/>
      <c r="BM465" s="130"/>
      <c r="BN465" s="130"/>
      <c r="BO465" s="130"/>
      <c r="BP465" s="18"/>
      <c r="BQ465" s="12" t="str">
        <f t="shared" si="50"/>
        <v>Aderente</v>
      </c>
      <c r="BR465" s="19" t="str">
        <f t="shared" si="51"/>
        <v>*</v>
      </c>
      <c r="BS465" s="19" t="str">
        <f t="shared" si="52"/>
        <v>*</v>
      </c>
      <c r="BT465" s="188" t="str">
        <f t="shared" si="53"/>
        <v/>
      </c>
    </row>
    <row r="466" spans="1:72" hidden="1">
      <c r="A466" s="47" t="str">
        <f t="shared" si="49"/>
        <v/>
      </c>
      <c r="B466" s="102"/>
      <c r="C466" s="135" t="str">
        <f>IF(BS_CONTROLE[[#This Row],[DATA]]="","",WEEKNUM(BS_CONTROLE[[#This Row],[DATA]]))</f>
        <v/>
      </c>
      <c r="D466" s="104"/>
      <c r="E466" s="157">
        <v>460</v>
      </c>
      <c r="F466" s="126"/>
      <c r="G466" s="142" t="str">
        <f>IF(D466="","*",VLOOKUP(F466,BS_ATIVIDADE[],3,FALSE))</f>
        <v>*</v>
      </c>
      <c r="H466" s="106"/>
      <c r="I466" s="106"/>
      <c r="J466" s="105"/>
      <c r="K466" s="105"/>
      <c r="L466" s="105"/>
      <c r="M466" s="127" t="str" cm="1">
        <f t="array" ref="M4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6" s="127" t="str" cm="1">
        <f t="array" ref="N4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6" s="106"/>
      <c r="P466" s="106"/>
      <c r="Q466" s="105"/>
      <c r="R466" s="10" t="str">
        <f>IFERROR(_xlfn.XLOOKUP(F466, BS_ATIVIDADE[ATIVIDADE],BS_ATIVIDADE[UNIDADE] ), "*")</f>
        <v>*</v>
      </c>
      <c r="S466" s="128" t="str" cm="1">
        <f t="array" ref="S4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6" s="128" t="str" cm="1">
        <f t="array" ref="T4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6" s="11" t="str" cm="1">
        <f t="array" ref="U4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6" s="105"/>
      <c r="W466" s="151"/>
      <c r="X466" s="104"/>
      <c r="Y466" s="129"/>
      <c r="Z466" s="104"/>
      <c r="AA466" s="105"/>
      <c r="AB466" s="103"/>
      <c r="AC466" s="152"/>
      <c r="AD466" s="107"/>
      <c r="AE466" s="105"/>
      <c r="AF466" s="105"/>
      <c r="AG466" s="105"/>
      <c r="AH466" s="15"/>
      <c r="AI466" s="126" t="str">
        <f>IF(BS_CONTROLE[[#This Row],[Atividade]]=0, "-", BS_CONTROLE[[#This Row],[Atividade]])</f>
        <v>-</v>
      </c>
      <c r="AJ466" s="9" t="str">
        <f>IF(BS_CONTROLE[[#This Row],[Atividade]]=0, "-", BS_CONTROLE[[#This Row],[Atividade]])</f>
        <v>-</v>
      </c>
      <c r="AK466" s="31">
        <f>BS_CONTROLE[[#This Row],[Local - Partida]]</f>
        <v>0</v>
      </c>
      <c r="AL466" s="31">
        <f>BS_CONTROLE[[#This Row],[Local - Encerramento]]</f>
        <v>0</v>
      </c>
      <c r="AM466" s="105" t="str">
        <f>IF(BS_CONTROLE[[#This Row],[Entre - Estações]]=0, "-", BS_CONTROLE[[#This Row],[Entre - Estações]])</f>
        <v>-</v>
      </c>
      <c r="AN466" s="105" t="str">
        <f>IF(BS_CONTROLE[[#This Row],[SB]]=0, "-", BS_CONTROLE[[#This Row],[SB]])</f>
        <v>-</v>
      </c>
      <c r="AO466" s="105" t="str">
        <f>IF(BS_CONTROLE[[#This Row],[SUB]]=0, "-", BS_CONTROLE[[#This Row],[SUB]])</f>
        <v>-</v>
      </c>
      <c r="AP466" s="105">
        <f>BS_CONTROLE[[#This Row],[KM - Inicio]]</f>
        <v>0</v>
      </c>
      <c r="AQ466" s="105">
        <f>BS_CONTROLE[[#This Row],[KM - Inicio]]</f>
        <v>0</v>
      </c>
      <c r="AR466" s="108"/>
      <c r="AS466" s="108"/>
      <c r="AT466" s="108"/>
      <c r="AU466" s="136"/>
      <c r="AV466" s="136"/>
      <c r="AW466" s="14"/>
      <c r="AX466" s="14"/>
      <c r="AY466" s="162" t="str">
        <f t="shared" si="48"/>
        <v>*</v>
      </c>
      <c r="AZ466" s="153"/>
      <c r="BA466" s="109"/>
      <c r="BB466" s="10" t="str">
        <f>IFERROR(_xlfn.XLOOKUP(AI466, BS_ATIVIDADE[ATIVIDADE],BS_ATIVIDADE[UNIDADE] ), "*")</f>
        <v>*</v>
      </c>
      <c r="BC466" s="13" t="str" cm="1">
        <f t="array" ref="BC4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6" s="13" t="str" cm="1">
        <f t="array" ref="BD4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6" s="11" t="str" cm="1">
        <f t="array" ref="BE4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6" s="150"/>
      <c r="BG466" s="16"/>
      <c r="BH466" s="17"/>
      <c r="BI466" s="17"/>
      <c r="BJ466" s="17"/>
      <c r="BK466" s="18"/>
      <c r="BL466" s="16"/>
      <c r="BM466" s="130"/>
      <c r="BN466" s="130"/>
      <c r="BO466" s="130"/>
      <c r="BP466" s="18"/>
      <c r="BQ466" s="12" t="str">
        <f t="shared" si="50"/>
        <v>Aderente</v>
      </c>
      <c r="BR466" s="19" t="str">
        <f t="shared" si="51"/>
        <v>*</v>
      </c>
      <c r="BS466" s="19" t="str">
        <f t="shared" si="52"/>
        <v>*</v>
      </c>
      <c r="BT466" s="188" t="str">
        <f t="shared" si="53"/>
        <v/>
      </c>
    </row>
    <row r="467" spans="1:72" hidden="1">
      <c r="A467" s="47" t="str">
        <f t="shared" si="49"/>
        <v/>
      </c>
      <c r="B467" s="102"/>
      <c r="C467" s="135" t="str">
        <f>IF(BS_CONTROLE[[#This Row],[DATA]]="","",WEEKNUM(BS_CONTROLE[[#This Row],[DATA]]))</f>
        <v/>
      </c>
      <c r="D467" s="104"/>
      <c r="E467" s="157">
        <v>461</v>
      </c>
      <c r="F467" s="126"/>
      <c r="G467" s="142" t="str">
        <f>IF(D467="","*",VLOOKUP(F467,BS_ATIVIDADE[],3,FALSE))</f>
        <v>*</v>
      </c>
      <c r="H467" s="106"/>
      <c r="I467" s="106"/>
      <c r="J467" s="105"/>
      <c r="K467" s="105"/>
      <c r="L467" s="105"/>
      <c r="M467" s="127" t="str" cm="1">
        <f t="array" ref="M4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7" s="127" t="str" cm="1">
        <f t="array" ref="N4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7" s="106"/>
      <c r="P467" s="106"/>
      <c r="Q467" s="105"/>
      <c r="R467" s="10" t="str">
        <f>IFERROR(_xlfn.XLOOKUP(F467, BS_ATIVIDADE[ATIVIDADE],BS_ATIVIDADE[UNIDADE] ), "*")</f>
        <v>*</v>
      </c>
      <c r="S467" s="128" t="str" cm="1">
        <f t="array" ref="S4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7" s="128" t="str" cm="1">
        <f t="array" ref="T4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7" s="11" t="str" cm="1">
        <f t="array" ref="U4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7" s="105"/>
      <c r="W467" s="151"/>
      <c r="X467" s="104"/>
      <c r="Y467" s="129"/>
      <c r="Z467" s="104"/>
      <c r="AA467" s="105"/>
      <c r="AB467" s="103"/>
      <c r="AC467" s="152"/>
      <c r="AD467" s="107"/>
      <c r="AE467" s="105"/>
      <c r="AF467" s="105"/>
      <c r="AG467" s="105"/>
      <c r="AH467" s="15"/>
      <c r="AI467" s="126" t="str">
        <f>IF(BS_CONTROLE[[#This Row],[Atividade]]=0, "-", BS_CONTROLE[[#This Row],[Atividade]])</f>
        <v>-</v>
      </c>
      <c r="AJ467" s="9" t="str">
        <f>IF(BS_CONTROLE[[#This Row],[Atividade]]=0, "-", BS_CONTROLE[[#This Row],[Atividade]])</f>
        <v>-</v>
      </c>
      <c r="AK467" s="31">
        <f>BS_CONTROLE[[#This Row],[Local - Partida]]</f>
        <v>0</v>
      </c>
      <c r="AL467" s="31">
        <f>BS_CONTROLE[[#This Row],[Local - Encerramento]]</f>
        <v>0</v>
      </c>
      <c r="AM467" s="105" t="str">
        <f>IF(BS_CONTROLE[[#This Row],[Entre - Estações]]=0, "-", BS_CONTROLE[[#This Row],[Entre - Estações]])</f>
        <v>-</v>
      </c>
      <c r="AN467" s="105" t="str">
        <f>IF(BS_CONTROLE[[#This Row],[SB]]=0, "-", BS_CONTROLE[[#This Row],[SB]])</f>
        <v>-</v>
      </c>
      <c r="AO467" s="105" t="str">
        <f>IF(BS_CONTROLE[[#This Row],[SUB]]=0, "-", BS_CONTROLE[[#This Row],[SUB]])</f>
        <v>-</v>
      </c>
      <c r="AP467" s="105">
        <f>BS_CONTROLE[[#This Row],[KM - Inicio]]</f>
        <v>0</v>
      </c>
      <c r="AQ467" s="105">
        <f>BS_CONTROLE[[#This Row],[KM - Inicio]]</f>
        <v>0</v>
      </c>
      <c r="AR467" s="108"/>
      <c r="AS467" s="108"/>
      <c r="AT467" s="108"/>
      <c r="AU467" s="136"/>
      <c r="AV467" s="136"/>
      <c r="AW467" s="14"/>
      <c r="AX467" s="14"/>
      <c r="AY467" s="162" t="str">
        <f t="shared" si="48"/>
        <v>*</v>
      </c>
      <c r="AZ467" s="153"/>
      <c r="BA467" s="109"/>
      <c r="BB467" s="10" t="str">
        <f>IFERROR(_xlfn.XLOOKUP(AI467, BS_ATIVIDADE[ATIVIDADE],BS_ATIVIDADE[UNIDADE] ), "*")</f>
        <v>*</v>
      </c>
      <c r="BC467" s="13" t="str" cm="1">
        <f t="array" ref="BC4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7" s="13" t="str" cm="1">
        <f t="array" ref="BD4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7" s="11" t="str" cm="1">
        <f t="array" ref="BE4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7" s="150"/>
      <c r="BG467" s="16"/>
      <c r="BH467" s="17"/>
      <c r="BI467" s="17"/>
      <c r="BJ467" s="17"/>
      <c r="BK467" s="18"/>
      <c r="BL467" s="16"/>
      <c r="BM467" s="130"/>
      <c r="BN467" s="130"/>
      <c r="BO467" s="130"/>
      <c r="BP467" s="18"/>
      <c r="BQ467" s="12" t="str">
        <f t="shared" si="50"/>
        <v>Aderente</v>
      </c>
      <c r="BR467" s="19" t="str">
        <f t="shared" si="51"/>
        <v>*</v>
      </c>
      <c r="BS467" s="19" t="str">
        <f t="shared" si="52"/>
        <v>*</v>
      </c>
      <c r="BT467" s="188" t="str">
        <f t="shared" si="53"/>
        <v/>
      </c>
    </row>
    <row r="468" spans="1:72" hidden="1">
      <c r="A468" s="47" t="str">
        <f t="shared" si="49"/>
        <v/>
      </c>
      <c r="B468" s="102"/>
      <c r="C468" s="135" t="str">
        <f>IF(BS_CONTROLE[[#This Row],[DATA]]="","",WEEKNUM(BS_CONTROLE[[#This Row],[DATA]]))</f>
        <v/>
      </c>
      <c r="D468" s="104"/>
      <c r="E468" s="157">
        <v>462</v>
      </c>
      <c r="F468" s="126"/>
      <c r="G468" s="142" t="str">
        <f>IF(D468="","*",VLOOKUP(F468,BS_ATIVIDADE[],3,FALSE))</f>
        <v>*</v>
      </c>
      <c r="H468" s="106"/>
      <c r="I468" s="106"/>
      <c r="J468" s="105"/>
      <c r="K468" s="105"/>
      <c r="L468" s="105"/>
      <c r="M468" s="127" t="str" cm="1">
        <f t="array" ref="M4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8" s="127" t="str" cm="1">
        <f t="array" ref="N4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8" s="106"/>
      <c r="P468" s="106"/>
      <c r="Q468" s="105"/>
      <c r="R468" s="10" t="str">
        <f>IFERROR(_xlfn.XLOOKUP(F468, BS_ATIVIDADE[ATIVIDADE],BS_ATIVIDADE[UNIDADE] ), "*")</f>
        <v>*</v>
      </c>
      <c r="S468" s="128" t="str" cm="1">
        <f t="array" ref="S4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8" s="128" t="str" cm="1">
        <f t="array" ref="T4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8" s="11" t="str" cm="1">
        <f t="array" ref="U4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8" s="105"/>
      <c r="W468" s="151"/>
      <c r="X468" s="104"/>
      <c r="Y468" s="129"/>
      <c r="Z468" s="104"/>
      <c r="AA468" s="105"/>
      <c r="AB468" s="103"/>
      <c r="AC468" s="152"/>
      <c r="AD468" s="107"/>
      <c r="AE468" s="105"/>
      <c r="AF468" s="105"/>
      <c r="AG468" s="105"/>
      <c r="AH468" s="15"/>
      <c r="AI468" s="126" t="str">
        <f>IF(BS_CONTROLE[[#This Row],[Atividade]]=0, "-", BS_CONTROLE[[#This Row],[Atividade]])</f>
        <v>-</v>
      </c>
      <c r="AJ468" s="9" t="str">
        <f>IF(BS_CONTROLE[[#This Row],[Atividade]]=0, "-", BS_CONTROLE[[#This Row],[Atividade]])</f>
        <v>-</v>
      </c>
      <c r="AK468" s="31">
        <f>BS_CONTROLE[[#This Row],[Local - Partida]]</f>
        <v>0</v>
      </c>
      <c r="AL468" s="31">
        <f>BS_CONTROLE[[#This Row],[Local - Encerramento]]</f>
        <v>0</v>
      </c>
      <c r="AM468" s="105" t="str">
        <f>IF(BS_CONTROLE[[#This Row],[Entre - Estações]]=0, "-", BS_CONTROLE[[#This Row],[Entre - Estações]])</f>
        <v>-</v>
      </c>
      <c r="AN468" s="105" t="str">
        <f>IF(BS_CONTROLE[[#This Row],[SB]]=0, "-", BS_CONTROLE[[#This Row],[SB]])</f>
        <v>-</v>
      </c>
      <c r="AO468" s="105" t="str">
        <f>IF(BS_CONTROLE[[#This Row],[SUB]]=0, "-", BS_CONTROLE[[#This Row],[SUB]])</f>
        <v>-</v>
      </c>
      <c r="AP468" s="105">
        <f>BS_CONTROLE[[#This Row],[KM - Inicio]]</f>
        <v>0</v>
      </c>
      <c r="AQ468" s="105">
        <f>BS_CONTROLE[[#This Row],[KM - Inicio]]</f>
        <v>0</v>
      </c>
      <c r="AR468" s="108"/>
      <c r="AS468" s="108"/>
      <c r="AT468" s="108"/>
      <c r="AU468" s="136"/>
      <c r="AV468" s="136"/>
      <c r="AW468" s="14"/>
      <c r="AX468" s="14"/>
      <c r="AY468" s="162" t="str">
        <f t="shared" si="48"/>
        <v>*</v>
      </c>
      <c r="AZ468" s="153"/>
      <c r="BA468" s="109"/>
      <c r="BB468" s="10" t="str">
        <f>IFERROR(_xlfn.XLOOKUP(AI468, BS_ATIVIDADE[ATIVIDADE],BS_ATIVIDADE[UNIDADE] ), "*")</f>
        <v>*</v>
      </c>
      <c r="BC468" s="13" t="str" cm="1">
        <f t="array" ref="BC4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8" s="13" t="str" cm="1">
        <f t="array" ref="BD4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8" s="11" t="str" cm="1">
        <f t="array" ref="BE4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8" s="150"/>
      <c r="BG468" s="16"/>
      <c r="BH468" s="17"/>
      <c r="BI468" s="17"/>
      <c r="BJ468" s="17"/>
      <c r="BK468" s="18"/>
      <c r="BL468" s="16"/>
      <c r="BM468" s="130"/>
      <c r="BN468" s="130"/>
      <c r="BO468" s="130"/>
      <c r="BP468" s="18"/>
      <c r="BQ468" s="12" t="str">
        <f t="shared" si="50"/>
        <v>Aderente</v>
      </c>
      <c r="BR468" s="19" t="str">
        <f t="shared" si="51"/>
        <v>*</v>
      </c>
      <c r="BS468" s="19" t="str">
        <f t="shared" si="52"/>
        <v>*</v>
      </c>
      <c r="BT468" s="188" t="str">
        <f t="shared" si="53"/>
        <v/>
      </c>
    </row>
    <row r="469" spans="1:72" hidden="1">
      <c r="A469" s="47" t="str">
        <f t="shared" si="49"/>
        <v/>
      </c>
      <c r="B469" s="102"/>
      <c r="C469" s="135" t="str">
        <f>IF(BS_CONTROLE[[#This Row],[DATA]]="","",WEEKNUM(BS_CONTROLE[[#This Row],[DATA]]))</f>
        <v/>
      </c>
      <c r="D469" s="104"/>
      <c r="E469" s="157">
        <v>463</v>
      </c>
      <c r="F469" s="126"/>
      <c r="G469" s="142" t="str">
        <f>IF(D469="","*",VLOOKUP(F469,BS_ATIVIDADE[],3,FALSE))</f>
        <v>*</v>
      </c>
      <c r="H469" s="106"/>
      <c r="I469" s="106"/>
      <c r="J469" s="105"/>
      <c r="K469" s="105"/>
      <c r="L469" s="105"/>
      <c r="M469" s="127" t="str" cm="1">
        <f t="array" ref="M4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9" s="127" t="str" cm="1">
        <f t="array" ref="N4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9" s="106"/>
      <c r="P469" s="106"/>
      <c r="Q469" s="105"/>
      <c r="R469" s="10" t="str">
        <f>IFERROR(_xlfn.XLOOKUP(F469, BS_ATIVIDADE[ATIVIDADE],BS_ATIVIDADE[UNIDADE] ), "*")</f>
        <v>*</v>
      </c>
      <c r="S469" s="128" t="str" cm="1">
        <f t="array" ref="S4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9" s="128" t="str" cm="1">
        <f t="array" ref="T4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9" s="11" t="str" cm="1">
        <f t="array" ref="U4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69" s="105"/>
      <c r="W469" s="151"/>
      <c r="X469" s="104"/>
      <c r="Y469" s="129"/>
      <c r="Z469" s="104"/>
      <c r="AA469" s="105"/>
      <c r="AB469" s="103"/>
      <c r="AC469" s="152"/>
      <c r="AD469" s="107"/>
      <c r="AE469" s="105"/>
      <c r="AF469" s="105"/>
      <c r="AG469" s="105"/>
      <c r="AH469" s="15"/>
      <c r="AI469" s="126" t="str">
        <f>IF(BS_CONTROLE[[#This Row],[Atividade]]=0, "-", BS_CONTROLE[[#This Row],[Atividade]])</f>
        <v>-</v>
      </c>
      <c r="AJ469" s="9" t="str">
        <f>IF(BS_CONTROLE[[#This Row],[Atividade]]=0, "-", BS_CONTROLE[[#This Row],[Atividade]])</f>
        <v>-</v>
      </c>
      <c r="AK469" s="31">
        <f>BS_CONTROLE[[#This Row],[Local - Partida]]</f>
        <v>0</v>
      </c>
      <c r="AL469" s="31">
        <f>BS_CONTROLE[[#This Row],[Local - Encerramento]]</f>
        <v>0</v>
      </c>
      <c r="AM469" s="105" t="str">
        <f>IF(BS_CONTROLE[[#This Row],[Entre - Estações]]=0, "-", BS_CONTROLE[[#This Row],[Entre - Estações]])</f>
        <v>-</v>
      </c>
      <c r="AN469" s="105" t="str">
        <f>IF(BS_CONTROLE[[#This Row],[SB]]=0, "-", BS_CONTROLE[[#This Row],[SB]])</f>
        <v>-</v>
      </c>
      <c r="AO469" s="105" t="str">
        <f>IF(BS_CONTROLE[[#This Row],[SUB]]=0, "-", BS_CONTROLE[[#This Row],[SUB]])</f>
        <v>-</v>
      </c>
      <c r="AP469" s="105">
        <f>BS_CONTROLE[[#This Row],[KM - Inicio]]</f>
        <v>0</v>
      </c>
      <c r="AQ469" s="105">
        <f>BS_CONTROLE[[#This Row],[KM - Inicio]]</f>
        <v>0</v>
      </c>
      <c r="AR469" s="108"/>
      <c r="AS469" s="108"/>
      <c r="AT469" s="108"/>
      <c r="AU469" s="136"/>
      <c r="AV469" s="136"/>
      <c r="AW469" s="14"/>
      <c r="AX469" s="14"/>
      <c r="AY469" s="162" t="str">
        <f t="shared" si="48"/>
        <v>*</v>
      </c>
      <c r="AZ469" s="153"/>
      <c r="BA469" s="109"/>
      <c r="BB469" s="10" t="str">
        <f>IFERROR(_xlfn.XLOOKUP(AI469, BS_ATIVIDADE[ATIVIDADE],BS_ATIVIDADE[UNIDADE] ), "*")</f>
        <v>*</v>
      </c>
      <c r="BC469" s="13" t="str" cm="1">
        <f t="array" ref="BC4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69" s="13" t="str" cm="1">
        <f t="array" ref="BD4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69" s="11" t="str" cm="1">
        <f t="array" ref="BE4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69" s="150"/>
      <c r="BG469" s="16"/>
      <c r="BH469" s="17"/>
      <c r="BI469" s="17"/>
      <c r="BJ469" s="17"/>
      <c r="BK469" s="18"/>
      <c r="BL469" s="16"/>
      <c r="BM469" s="130"/>
      <c r="BN469" s="130"/>
      <c r="BO469" s="130"/>
      <c r="BP469" s="18"/>
      <c r="BQ469" s="12" t="str">
        <f t="shared" si="50"/>
        <v>Aderente</v>
      </c>
      <c r="BR469" s="19" t="str">
        <f t="shared" si="51"/>
        <v>*</v>
      </c>
      <c r="BS469" s="19" t="str">
        <f t="shared" si="52"/>
        <v>*</v>
      </c>
      <c r="BT469" s="188" t="str">
        <f t="shared" si="53"/>
        <v/>
      </c>
    </row>
    <row r="470" spans="1:72" hidden="1">
      <c r="A470" s="47" t="str">
        <f t="shared" si="49"/>
        <v/>
      </c>
      <c r="B470" s="102"/>
      <c r="C470" s="135" t="str">
        <f>IF(BS_CONTROLE[[#This Row],[DATA]]="","",WEEKNUM(BS_CONTROLE[[#This Row],[DATA]]))</f>
        <v/>
      </c>
      <c r="D470" s="104"/>
      <c r="E470" s="157">
        <v>464</v>
      </c>
      <c r="F470" s="126"/>
      <c r="G470" s="142" t="str">
        <f>IF(D470="","*",VLOOKUP(F470,BS_ATIVIDADE[],3,FALSE))</f>
        <v>*</v>
      </c>
      <c r="H470" s="106"/>
      <c r="I470" s="106"/>
      <c r="J470" s="105"/>
      <c r="K470" s="105"/>
      <c r="L470" s="105"/>
      <c r="M470" s="127" t="str" cm="1">
        <f t="array" ref="M4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0" s="127" t="str" cm="1">
        <f t="array" ref="N4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0" s="106"/>
      <c r="P470" s="106"/>
      <c r="Q470" s="105"/>
      <c r="R470" s="10" t="str">
        <f>IFERROR(_xlfn.XLOOKUP(F470, BS_ATIVIDADE[ATIVIDADE],BS_ATIVIDADE[UNIDADE] ), "*")</f>
        <v>*</v>
      </c>
      <c r="S470" s="128" t="str" cm="1">
        <f t="array" ref="S4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0" s="128" t="str" cm="1">
        <f t="array" ref="T4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0" s="11" t="str" cm="1">
        <f t="array" ref="U4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0" s="105"/>
      <c r="W470" s="151"/>
      <c r="X470" s="104"/>
      <c r="Y470" s="129"/>
      <c r="Z470" s="104"/>
      <c r="AA470" s="105"/>
      <c r="AB470" s="103"/>
      <c r="AC470" s="152"/>
      <c r="AD470" s="107"/>
      <c r="AE470" s="105"/>
      <c r="AF470" s="105"/>
      <c r="AG470" s="105"/>
      <c r="AH470" s="15"/>
      <c r="AI470" s="126" t="str">
        <f>IF(BS_CONTROLE[[#This Row],[Atividade]]=0, "-", BS_CONTROLE[[#This Row],[Atividade]])</f>
        <v>-</v>
      </c>
      <c r="AJ470" s="9" t="str">
        <f>IF(BS_CONTROLE[[#This Row],[Atividade]]=0, "-", BS_CONTROLE[[#This Row],[Atividade]])</f>
        <v>-</v>
      </c>
      <c r="AK470" s="31">
        <f>BS_CONTROLE[[#This Row],[Local - Partida]]</f>
        <v>0</v>
      </c>
      <c r="AL470" s="31">
        <f>BS_CONTROLE[[#This Row],[Local - Encerramento]]</f>
        <v>0</v>
      </c>
      <c r="AM470" s="105" t="str">
        <f>IF(BS_CONTROLE[[#This Row],[Entre - Estações]]=0, "-", BS_CONTROLE[[#This Row],[Entre - Estações]])</f>
        <v>-</v>
      </c>
      <c r="AN470" s="105" t="str">
        <f>IF(BS_CONTROLE[[#This Row],[SB]]=0, "-", BS_CONTROLE[[#This Row],[SB]])</f>
        <v>-</v>
      </c>
      <c r="AO470" s="105" t="str">
        <f>IF(BS_CONTROLE[[#This Row],[SUB]]=0, "-", BS_CONTROLE[[#This Row],[SUB]])</f>
        <v>-</v>
      </c>
      <c r="AP470" s="105">
        <f>BS_CONTROLE[[#This Row],[KM - Inicio]]</f>
        <v>0</v>
      </c>
      <c r="AQ470" s="105">
        <f>BS_CONTROLE[[#This Row],[KM - Inicio]]</f>
        <v>0</v>
      </c>
      <c r="AR470" s="108"/>
      <c r="AS470" s="108"/>
      <c r="AT470" s="108"/>
      <c r="AU470" s="136"/>
      <c r="AV470" s="136"/>
      <c r="AW470" s="14"/>
      <c r="AX470" s="14"/>
      <c r="AY470" s="162" t="str">
        <f t="shared" si="48"/>
        <v>*</v>
      </c>
      <c r="AZ470" s="153"/>
      <c r="BA470" s="109"/>
      <c r="BB470" s="10" t="str">
        <f>IFERROR(_xlfn.XLOOKUP(AI470, BS_ATIVIDADE[ATIVIDADE],BS_ATIVIDADE[UNIDADE] ), "*")</f>
        <v>*</v>
      </c>
      <c r="BC470" s="13" t="str" cm="1">
        <f t="array" ref="BC4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0" s="13" t="str" cm="1">
        <f t="array" ref="BD4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0" s="11" t="str" cm="1">
        <f t="array" ref="BE4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0" s="150"/>
      <c r="BG470" s="16"/>
      <c r="BH470" s="17"/>
      <c r="BI470" s="17"/>
      <c r="BJ470" s="17"/>
      <c r="BK470" s="18"/>
      <c r="BL470" s="16"/>
      <c r="BM470" s="130"/>
      <c r="BN470" s="130"/>
      <c r="BO470" s="130"/>
      <c r="BP470" s="18"/>
      <c r="BQ470" s="12" t="str">
        <f t="shared" si="50"/>
        <v>Aderente</v>
      </c>
      <c r="BR470" s="19" t="str">
        <f t="shared" si="51"/>
        <v>*</v>
      </c>
      <c r="BS470" s="19" t="str">
        <f t="shared" si="52"/>
        <v>*</v>
      </c>
      <c r="BT470" s="188" t="str">
        <f t="shared" si="53"/>
        <v/>
      </c>
    </row>
    <row r="471" spans="1:72" hidden="1">
      <c r="A471" s="47" t="str">
        <f t="shared" si="49"/>
        <v/>
      </c>
      <c r="B471" s="102"/>
      <c r="C471" s="135" t="str">
        <f>IF(BS_CONTROLE[[#This Row],[DATA]]="","",WEEKNUM(BS_CONTROLE[[#This Row],[DATA]]))</f>
        <v/>
      </c>
      <c r="D471" s="104"/>
      <c r="E471" s="157">
        <v>465</v>
      </c>
      <c r="F471" s="126"/>
      <c r="G471" s="142" t="str">
        <f>IF(D471="","*",VLOOKUP(F471,BS_ATIVIDADE[],3,FALSE))</f>
        <v>*</v>
      </c>
      <c r="H471" s="106"/>
      <c r="I471" s="106"/>
      <c r="J471" s="105"/>
      <c r="K471" s="105"/>
      <c r="L471" s="105"/>
      <c r="M471" s="127" t="str" cm="1">
        <f t="array" ref="M4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1" s="127" t="str" cm="1">
        <f t="array" ref="N4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1" s="106"/>
      <c r="P471" s="106"/>
      <c r="Q471" s="105"/>
      <c r="R471" s="10" t="str">
        <f>IFERROR(_xlfn.XLOOKUP(F471, BS_ATIVIDADE[ATIVIDADE],BS_ATIVIDADE[UNIDADE] ), "*")</f>
        <v>*</v>
      </c>
      <c r="S471" s="128" t="str" cm="1">
        <f t="array" ref="S4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1" s="128" t="str" cm="1">
        <f t="array" ref="T4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1" s="11" t="str" cm="1">
        <f t="array" ref="U4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1" s="105"/>
      <c r="W471" s="151"/>
      <c r="X471" s="104"/>
      <c r="Y471" s="129"/>
      <c r="Z471" s="104"/>
      <c r="AA471" s="105"/>
      <c r="AB471" s="103"/>
      <c r="AC471" s="152"/>
      <c r="AD471" s="107"/>
      <c r="AE471" s="105"/>
      <c r="AF471" s="105"/>
      <c r="AG471" s="105"/>
      <c r="AH471" s="15"/>
      <c r="AI471" s="126" t="str">
        <f>IF(BS_CONTROLE[[#This Row],[Atividade]]=0, "-", BS_CONTROLE[[#This Row],[Atividade]])</f>
        <v>-</v>
      </c>
      <c r="AJ471" s="9" t="str">
        <f>IF(BS_CONTROLE[[#This Row],[Atividade]]=0, "-", BS_CONTROLE[[#This Row],[Atividade]])</f>
        <v>-</v>
      </c>
      <c r="AK471" s="31">
        <f>BS_CONTROLE[[#This Row],[Local - Partida]]</f>
        <v>0</v>
      </c>
      <c r="AL471" s="31">
        <f>BS_CONTROLE[[#This Row],[Local - Encerramento]]</f>
        <v>0</v>
      </c>
      <c r="AM471" s="105" t="str">
        <f>IF(BS_CONTROLE[[#This Row],[Entre - Estações]]=0, "-", BS_CONTROLE[[#This Row],[Entre - Estações]])</f>
        <v>-</v>
      </c>
      <c r="AN471" s="105" t="str">
        <f>IF(BS_CONTROLE[[#This Row],[SB]]=0, "-", BS_CONTROLE[[#This Row],[SB]])</f>
        <v>-</v>
      </c>
      <c r="AO471" s="105" t="str">
        <f>IF(BS_CONTROLE[[#This Row],[SUB]]=0, "-", BS_CONTROLE[[#This Row],[SUB]])</f>
        <v>-</v>
      </c>
      <c r="AP471" s="105">
        <f>BS_CONTROLE[[#This Row],[KM - Inicio]]</f>
        <v>0</v>
      </c>
      <c r="AQ471" s="105">
        <f>BS_CONTROLE[[#This Row],[KM - Inicio]]</f>
        <v>0</v>
      </c>
      <c r="AR471" s="108"/>
      <c r="AS471" s="108"/>
      <c r="AT471" s="108"/>
      <c r="AU471" s="136"/>
      <c r="AV471" s="136"/>
      <c r="AW471" s="14"/>
      <c r="AX471" s="14"/>
      <c r="AY471" s="162" t="str">
        <f t="shared" si="48"/>
        <v>*</v>
      </c>
      <c r="AZ471" s="153"/>
      <c r="BA471" s="109"/>
      <c r="BB471" s="10" t="str">
        <f>IFERROR(_xlfn.XLOOKUP(AI471, BS_ATIVIDADE[ATIVIDADE],BS_ATIVIDADE[UNIDADE] ), "*")</f>
        <v>*</v>
      </c>
      <c r="BC471" s="13" t="str" cm="1">
        <f t="array" ref="BC4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1" s="13" t="str" cm="1">
        <f t="array" ref="BD4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1" s="11" t="str" cm="1">
        <f t="array" ref="BE4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1" s="150"/>
      <c r="BG471" s="16"/>
      <c r="BH471" s="17"/>
      <c r="BI471" s="17"/>
      <c r="BJ471" s="17"/>
      <c r="BK471" s="18"/>
      <c r="BL471" s="16"/>
      <c r="BM471" s="130"/>
      <c r="BN471" s="130"/>
      <c r="BO471" s="130"/>
      <c r="BP471" s="18"/>
      <c r="BQ471" s="12" t="str">
        <f t="shared" si="50"/>
        <v>Aderente</v>
      </c>
      <c r="BR471" s="19" t="str">
        <f t="shared" si="51"/>
        <v>*</v>
      </c>
      <c r="BS471" s="19" t="str">
        <f t="shared" si="52"/>
        <v>*</v>
      </c>
      <c r="BT471" s="188" t="str">
        <f t="shared" si="53"/>
        <v/>
      </c>
    </row>
    <row r="472" spans="1:72" hidden="1">
      <c r="A472" s="47" t="str">
        <f t="shared" si="49"/>
        <v/>
      </c>
      <c r="B472" s="102"/>
      <c r="C472" s="135" t="str">
        <f>IF(BS_CONTROLE[[#This Row],[DATA]]="","",WEEKNUM(BS_CONTROLE[[#This Row],[DATA]]))</f>
        <v/>
      </c>
      <c r="D472" s="104"/>
      <c r="E472" s="157">
        <v>466</v>
      </c>
      <c r="F472" s="126"/>
      <c r="G472" s="142" t="str">
        <f>IF(D472="","*",VLOOKUP(F472,BS_ATIVIDADE[],3,FALSE))</f>
        <v>*</v>
      </c>
      <c r="H472" s="106"/>
      <c r="I472" s="106"/>
      <c r="J472" s="105"/>
      <c r="K472" s="105"/>
      <c r="L472" s="105"/>
      <c r="M472" s="127" t="str" cm="1">
        <f t="array" ref="M4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2" s="127" t="str" cm="1">
        <f t="array" ref="N4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2" s="106"/>
      <c r="P472" s="106"/>
      <c r="Q472" s="105"/>
      <c r="R472" s="10" t="str">
        <f>IFERROR(_xlfn.XLOOKUP(F472, BS_ATIVIDADE[ATIVIDADE],BS_ATIVIDADE[UNIDADE] ), "*")</f>
        <v>*</v>
      </c>
      <c r="S472" s="128" t="str" cm="1">
        <f t="array" ref="S4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2" s="128" t="str" cm="1">
        <f t="array" ref="T4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2" s="11" t="str" cm="1">
        <f t="array" ref="U4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2" s="105"/>
      <c r="W472" s="151"/>
      <c r="X472" s="104"/>
      <c r="Y472" s="129"/>
      <c r="Z472" s="104"/>
      <c r="AA472" s="105"/>
      <c r="AB472" s="103"/>
      <c r="AC472" s="152"/>
      <c r="AD472" s="107"/>
      <c r="AE472" s="105"/>
      <c r="AF472" s="105"/>
      <c r="AG472" s="105"/>
      <c r="AH472" s="15"/>
      <c r="AI472" s="126" t="str">
        <f>IF(BS_CONTROLE[[#This Row],[Atividade]]=0, "-", BS_CONTROLE[[#This Row],[Atividade]])</f>
        <v>-</v>
      </c>
      <c r="AJ472" s="9" t="str">
        <f>IF(BS_CONTROLE[[#This Row],[Atividade]]=0, "-", BS_CONTROLE[[#This Row],[Atividade]])</f>
        <v>-</v>
      </c>
      <c r="AK472" s="31">
        <f>BS_CONTROLE[[#This Row],[Local - Partida]]</f>
        <v>0</v>
      </c>
      <c r="AL472" s="31">
        <f>BS_CONTROLE[[#This Row],[Local - Encerramento]]</f>
        <v>0</v>
      </c>
      <c r="AM472" s="105" t="str">
        <f>IF(BS_CONTROLE[[#This Row],[Entre - Estações]]=0, "-", BS_CONTROLE[[#This Row],[Entre - Estações]])</f>
        <v>-</v>
      </c>
      <c r="AN472" s="105" t="str">
        <f>IF(BS_CONTROLE[[#This Row],[SB]]=0, "-", BS_CONTROLE[[#This Row],[SB]])</f>
        <v>-</v>
      </c>
      <c r="AO472" s="105" t="str">
        <f>IF(BS_CONTROLE[[#This Row],[SUB]]=0, "-", BS_CONTROLE[[#This Row],[SUB]])</f>
        <v>-</v>
      </c>
      <c r="AP472" s="105">
        <f>BS_CONTROLE[[#This Row],[KM - Inicio]]</f>
        <v>0</v>
      </c>
      <c r="AQ472" s="105">
        <f>BS_CONTROLE[[#This Row],[KM - Inicio]]</f>
        <v>0</v>
      </c>
      <c r="AR472" s="108"/>
      <c r="AS472" s="108"/>
      <c r="AT472" s="108"/>
      <c r="AU472" s="136"/>
      <c r="AV472" s="136"/>
      <c r="AW472" s="14"/>
      <c r="AX472" s="14"/>
      <c r="AY472" s="162" t="str">
        <f t="shared" si="48"/>
        <v>*</v>
      </c>
      <c r="AZ472" s="153"/>
      <c r="BA472" s="109"/>
      <c r="BB472" s="10" t="str">
        <f>IFERROR(_xlfn.XLOOKUP(AI472, BS_ATIVIDADE[ATIVIDADE],BS_ATIVIDADE[UNIDADE] ), "*")</f>
        <v>*</v>
      </c>
      <c r="BC472" s="13" t="str" cm="1">
        <f t="array" ref="BC4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2" s="13" t="str" cm="1">
        <f t="array" ref="BD4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2" s="11" t="str" cm="1">
        <f t="array" ref="BE4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2" s="150"/>
      <c r="BG472" s="16"/>
      <c r="BH472" s="17"/>
      <c r="BI472" s="17"/>
      <c r="BJ472" s="17"/>
      <c r="BK472" s="18"/>
      <c r="BL472" s="16"/>
      <c r="BM472" s="130"/>
      <c r="BN472" s="130"/>
      <c r="BO472" s="130"/>
      <c r="BP472" s="18"/>
      <c r="BQ472" s="12" t="str">
        <f t="shared" si="50"/>
        <v>Aderente</v>
      </c>
      <c r="BR472" s="19" t="str">
        <f t="shared" si="51"/>
        <v>*</v>
      </c>
      <c r="BS472" s="19" t="str">
        <f t="shared" si="52"/>
        <v>*</v>
      </c>
      <c r="BT472" s="188" t="str">
        <f t="shared" si="53"/>
        <v/>
      </c>
    </row>
    <row r="473" spans="1:72" hidden="1">
      <c r="A473" s="47" t="str">
        <f t="shared" si="49"/>
        <v/>
      </c>
      <c r="B473" s="102"/>
      <c r="C473" s="135" t="str">
        <f>IF(BS_CONTROLE[[#This Row],[DATA]]="","",WEEKNUM(BS_CONTROLE[[#This Row],[DATA]]))</f>
        <v/>
      </c>
      <c r="D473" s="104"/>
      <c r="E473" s="157">
        <v>467</v>
      </c>
      <c r="F473" s="126"/>
      <c r="G473" s="142" t="str">
        <f>IF(D473="","*",VLOOKUP(F473,BS_ATIVIDADE[],3,FALSE))</f>
        <v>*</v>
      </c>
      <c r="H473" s="106"/>
      <c r="I473" s="106"/>
      <c r="J473" s="105"/>
      <c r="K473" s="105"/>
      <c r="L473" s="105"/>
      <c r="M473" s="127" t="str" cm="1">
        <f t="array" ref="M4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3" s="127" t="str" cm="1">
        <f t="array" ref="N4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3" s="106"/>
      <c r="P473" s="106"/>
      <c r="Q473" s="105"/>
      <c r="R473" s="10" t="str">
        <f>IFERROR(_xlfn.XLOOKUP(F473, BS_ATIVIDADE[ATIVIDADE],BS_ATIVIDADE[UNIDADE] ), "*")</f>
        <v>*</v>
      </c>
      <c r="S473" s="128" t="str" cm="1">
        <f t="array" ref="S4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3" s="128" t="str" cm="1">
        <f t="array" ref="T4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3" s="11" t="str" cm="1">
        <f t="array" ref="U4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3" s="105"/>
      <c r="W473" s="151"/>
      <c r="X473" s="104"/>
      <c r="Y473" s="129"/>
      <c r="Z473" s="104"/>
      <c r="AA473" s="105"/>
      <c r="AB473" s="103"/>
      <c r="AC473" s="152"/>
      <c r="AD473" s="107"/>
      <c r="AE473" s="105"/>
      <c r="AF473" s="105"/>
      <c r="AG473" s="105"/>
      <c r="AH473" s="15"/>
      <c r="AI473" s="126" t="str">
        <f>IF(BS_CONTROLE[[#This Row],[Atividade]]=0, "-", BS_CONTROLE[[#This Row],[Atividade]])</f>
        <v>-</v>
      </c>
      <c r="AJ473" s="9" t="str">
        <f>IF(BS_CONTROLE[[#This Row],[Atividade]]=0, "-", BS_CONTROLE[[#This Row],[Atividade]])</f>
        <v>-</v>
      </c>
      <c r="AK473" s="31">
        <f>BS_CONTROLE[[#This Row],[Local - Partida]]</f>
        <v>0</v>
      </c>
      <c r="AL473" s="31">
        <f>BS_CONTROLE[[#This Row],[Local - Encerramento]]</f>
        <v>0</v>
      </c>
      <c r="AM473" s="105" t="str">
        <f>IF(BS_CONTROLE[[#This Row],[Entre - Estações]]=0, "-", BS_CONTROLE[[#This Row],[Entre - Estações]])</f>
        <v>-</v>
      </c>
      <c r="AN473" s="105" t="str">
        <f>IF(BS_CONTROLE[[#This Row],[SB]]=0, "-", BS_CONTROLE[[#This Row],[SB]])</f>
        <v>-</v>
      </c>
      <c r="AO473" s="105" t="str">
        <f>IF(BS_CONTROLE[[#This Row],[SUB]]=0, "-", BS_CONTROLE[[#This Row],[SUB]])</f>
        <v>-</v>
      </c>
      <c r="AP473" s="105">
        <f>BS_CONTROLE[[#This Row],[KM - Inicio]]</f>
        <v>0</v>
      </c>
      <c r="AQ473" s="105">
        <f>BS_CONTROLE[[#This Row],[KM - Inicio]]</f>
        <v>0</v>
      </c>
      <c r="AR473" s="108"/>
      <c r="AS473" s="108"/>
      <c r="AT473" s="108"/>
      <c r="AU473" s="136"/>
      <c r="AV473" s="136"/>
      <c r="AW473" s="14"/>
      <c r="AX473" s="14"/>
      <c r="AY473" s="162" t="str">
        <f t="shared" si="48"/>
        <v>*</v>
      </c>
      <c r="AZ473" s="153"/>
      <c r="BA473" s="109"/>
      <c r="BB473" s="10" t="str">
        <f>IFERROR(_xlfn.XLOOKUP(AI473, BS_ATIVIDADE[ATIVIDADE],BS_ATIVIDADE[UNIDADE] ), "*")</f>
        <v>*</v>
      </c>
      <c r="BC473" s="13" t="str" cm="1">
        <f t="array" ref="BC4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3" s="13" t="str" cm="1">
        <f t="array" ref="BD4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3" s="11" t="str" cm="1">
        <f t="array" ref="BE4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3" s="150"/>
      <c r="BG473" s="16"/>
      <c r="BH473" s="17"/>
      <c r="BI473" s="17"/>
      <c r="BJ473" s="17"/>
      <c r="BK473" s="18"/>
      <c r="BL473" s="16"/>
      <c r="BM473" s="130"/>
      <c r="BN473" s="130"/>
      <c r="BO473" s="130"/>
      <c r="BP473" s="18"/>
      <c r="BQ473" s="12" t="str">
        <f t="shared" si="50"/>
        <v>Aderente</v>
      </c>
      <c r="BR473" s="19" t="str">
        <f t="shared" si="51"/>
        <v>*</v>
      </c>
      <c r="BS473" s="19" t="str">
        <f t="shared" si="52"/>
        <v>*</v>
      </c>
      <c r="BT473" s="188" t="str">
        <f t="shared" si="53"/>
        <v/>
      </c>
    </row>
    <row r="474" spans="1:72" hidden="1">
      <c r="A474" s="47" t="str">
        <f t="shared" si="49"/>
        <v/>
      </c>
      <c r="B474" s="102"/>
      <c r="C474" s="135" t="str">
        <f>IF(BS_CONTROLE[[#This Row],[DATA]]="","",WEEKNUM(BS_CONTROLE[[#This Row],[DATA]]))</f>
        <v/>
      </c>
      <c r="D474" s="104"/>
      <c r="E474" s="157">
        <v>468</v>
      </c>
      <c r="F474" s="126"/>
      <c r="G474" s="142" t="str">
        <f>IF(D474="","*",VLOOKUP(F474,BS_ATIVIDADE[],3,FALSE))</f>
        <v>*</v>
      </c>
      <c r="H474" s="106"/>
      <c r="I474" s="106"/>
      <c r="J474" s="105"/>
      <c r="K474" s="105"/>
      <c r="L474" s="105"/>
      <c r="M474" s="127" t="str" cm="1">
        <f t="array" ref="M4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4" s="127" t="str" cm="1">
        <f t="array" ref="N4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4" s="106"/>
      <c r="P474" s="106"/>
      <c r="Q474" s="105"/>
      <c r="R474" s="10" t="str">
        <f>IFERROR(_xlfn.XLOOKUP(F474, BS_ATIVIDADE[ATIVIDADE],BS_ATIVIDADE[UNIDADE] ), "*")</f>
        <v>*</v>
      </c>
      <c r="S474" s="128" t="str" cm="1">
        <f t="array" ref="S4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4" s="128" t="str" cm="1">
        <f t="array" ref="T4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4" s="11" t="str" cm="1">
        <f t="array" ref="U4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4" s="105"/>
      <c r="W474" s="151"/>
      <c r="X474" s="104"/>
      <c r="Y474" s="129"/>
      <c r="Z474" s="104"/>
      <c r="AA474" s="105"/>
      <c r="AB474" s="103"/>
      <c r="AC474" s="152"/>
      <c r="AD474" s="107"/>
      <c r="AE474" s="105"/>
      <c r="AF474" s="105"/>
      <c r="AG474" s="105"/>
      <c r="AH474" s="15"/>
      <c r="AI474" s="126" t="str">
        <f>IF(BS_CONTROLE[[#This Row],[Atividade]]=0, "-", BS_CONTROLE[[#This Row],[Atividade]])</f>
        <v>-</v>
      </c>
      <c r="AJ474" s="9" t="str">
        <f>IF(BS_CONTROLE[[#This Row],[Atividade]]=0, "-", BS_CONTROLE[[#This Row],[Atividade]])</f>
        <v>-</v>
      </c>
      <c r="AK474" s="31">
        <f>BS_CONTROLE[[#This Row],[Local - Partida]]</f>
        <v>0</v>
      </c>
      <c r="AL474" s="31">
        <f>BS_CONTROLE[[#This Row],[Local - Encerramento]]</f>
        <v>0</v>
      </c>
      <c r="AM474" s="105" t="str">
        <f>IF(BS_CONTROLE[[#This Row],[Entre - Estações]]=0, "-", BS_CONTROLE[[#This Row],[Entre - Estações]])</f>
        <v>-</v>
      </c>
      <c r="AN474" s="105" t="str">
        <f>IF(BS_CONTROLE[[#This Row],[SB]]=0, "-", BS_CONTROLE[[#This Row],[SB]])</f>
        <v>-</v>
      </c>
      <c r="AO474" s="105" t="str">
        <f>IF(BS_CONTROLE[[#This Row],[SUB]]=0, "-", BS_CONTROLE[[#This Row],[SUB]])</f>
        <v>-</v>
      </c>
      <c r="AP474" s="105">
        <f>BS_CONTROLE[[#This Row],[KM - Inicio]]</f>
        <v>0</v>
      </c>
      <c r="AQ474" s="105">
        <f>BS_CONTROLE[[#This Row],[KM - Inicio]]</f>
        <v>0</v>
      </c>
      <c r="AR474" s="108"/>
      <c r="AS474" s="108"/>
      <c r="AT474" s="108"/>
      <c r="AU474" s="136"/>
      <c r="AV474" s="136"/>
      <c r="AW474" s="14"/>
      <c r="AX474" s="14"/>
      <c r="AY474" s="162" t="str">
        <f t="shared" si="48"/>
        <v>*</v>
      </c>
      <c r="AZ474" s="153"/>
      <c r="BA474" s="109"/>
      <c r="BB474" s="10" t="str">
        <f>IFERROR(_xlfn.XLOOKUP(AI474, BS_ATIVIDADE[ATIVIDADE],BS_ATIVIDADE[UNIDADE] ), "*")</f>
        <v>*</v>
      </c>
      <c r="BC474" s="13" t="str" cm="1">
        <f t="array" ref="BC4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4" s="13" t="str" cm="1">
        <f t="array" ref="BD4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4" s="11" t="str" cm="1">
        <f t="array" ref="BE4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4" s="150"/>
      <c r="BG474" s="16"/>
      <c r="BH474" s="17"/>
      <c r="BI474" s="17"/>
      <c r="BJ474" s="17"/>
      <c r="BK474" s="18"/>
      <c r="BL474" s="16"/>
      <c r="BM474" s="130"/>
      <c r="BN474" s="130"/>
      <c r="BO474" s="130"/>
      <c r="BP474" s="18"/>
      <c r="BQ474" s="12" t="str">
        <f t="shared" si="50"/>
        <v>Aderente</v>
      </c>
      <c r="BR474" s="19" t="str">
        <f t="shared" si="51"/>
        <v>*</v>
      </c>
      <c r="BS474" s="19" t="str">
        <f t="shared" si="52"/>
        <v>*</v>
      </c>
      <c r="BT474" s="188" t="str">
        <f t="shared" si="53"/>
        <v/>
      </c>
    </row>
    <row r="475" spans="1:72" hidden="1">
      <c r="A475" s="47" t="str">
        <f t="shared" si="49"/>
        <v/>
      </c>
      <c r="B475" s="102"/>
      <c r="C475" s="135" t="str">
        <f>IF(BS_CONTROLE[[#This Row],[DATA]]="","",WEEKNUM(BS_CONTROLE[[#This Row],[DATA]]))</f>
        <v/>
      </c>
      <c r="D475" s="104"/>
      <c r="E475" s="157">
        <v>469</v>
      </c>
      <c r="F475" s="126"/>
      <c r="G475" s="142" t="str">
        <f>IF(D475="","*",VLOOKUP(F475,BS_ATIVIDADE[],3,FALSE))</f>
        <v>*</v>
      </c>
      <c r="H475" s="106"/>
      <c r="I475" s="106"/>
      <c r="J475" s="105"/>
      <c r="K475" s="105"/>
      <c r="L475" s="105"/>
      <c r="M475" s="127" t="str" cm="1">
        <f t="array" ref="M4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5" s="127" t="str" cm="1">
        <f t="array" ref="N4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5" s="106"/>
      <c r="P475" s="106"/>
      <c r="Q475" s="105"/>
      <c r="R475" s="10" t="str">
        <f>IFERROR(_xlfn.XLOOKUP(F475, BS_ATIVIDADE[ATIVIDADE],BS_ATIVIDADE[UNIDADE] ), "*")</f>
        <v>*</v>
      </c>
      <c r="S475" s="128" t="str" cm="1">
        <f t="array" ref="S4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5" s="128" t="str" cm="1">
        <f t="array" ref="T4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5" s="11" t="str" cm="1">
        <f t="array" ref="U4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5" s="105"/>
      <c r="W475" s="151"/>
      <c r="X475" s="104"/>
      <c r="Y475" s="129"/>
      <c r="Z475" s="104"/>
      <c r="AA475" s="105"/>
      <c r="AB475" s="103"/>
      <c r="AC475" s="152"/>
      <c r="AD475" s="107"/>
      <c r="AE475" s="105"/>
      <c r="AF475" s="105"/>
      <c r="AG475" s="105"/>
      <c r="AH475" s="15"/>
      <c r="AI475" s="126" t="str">
        <f>IF(BS_CONTROLE[[#This Row],[Atividade]]=0, "-", BS_CONTROLE[[#This Row],[Atividade]])</f>
        <v>-</v>
      </c>
      <c r="AJ475" s="9" t="str">
        <f>IF(BS_CONTROLE[[#This Row],[Atividade]]=0, "-", BS_CONTROLE[[#This Row],[Atividade]])</f>
        <v>-</v>
      </c>
      <c r="AK475" s="31">
        <f>BS_CONTROLE[[#This Row],[Local - Partida]]</f>
        <v>0</v>
      </c>
      <c r="AL475" s="31">
        <f>BS_CONTROLE[[#This Row],[Local - Encerramento]]</f>
        <v>0</v>
      </c>
      <c r="AM475" s="105" t="str">
        <f>IF(BS_CONTROLE[[#This Row],[Entre - Estações]]=0, "-", BS_CONTROLE[[#This Row],[Entre - Estações]])</f>
        <v>-</v>
      </c>
      <c r="AN475" s="105" t="str">
        <f>IF(BS_CONTROLE[[#This Row],[SB]]=0, "-", BS_CONTROLE[[#This Row],[SB]])</f>
        <v>-</v>
      </c>
      <c r="AO475" s="105" t="str">
        <f>IF(BS_CONTROLE[[#This Row],[SUB]]=0, "-", BS_CONTROLE[[#This Row],[SUB]])</f>
        <v>-</v>
      </c>
      <c r="AP475" s="105">
        <f>BS_CONTROLE[[#This Row],[KM - Inicio]]</f>
        <v>0</v>
      </c>
      <c r="AQ475" s="105">
        <f>BS_CONTROLE[[#This Row],[KM - Inicio]]</f>
        <v>0</v>
      </c>
      <c r="AR475" s="108"/>
      <c r="AS475" s="108"/>
      <c r="AT475" s="108"/>
      <c r="AU475" s="136"/>
      <c r="AV475" s="136"/>
      <c r="AW475" s="14"/>
      <c r="AX475" s="14"/>
      <c r="AY475" s="162" t="str">
        <f t="shared" si="48"/>
        <v>*</v>
      </c>
      <c r="AZ475" s="153"/>
      <c r="BA475" s="109"/>
      <c r="BB475" s="10" t="str">
        <f>IFERROR(_xlfn.XLOOKUP(AI475, BS_ATIVIDADE[ATIVIDADE],BS_ATIVIDADE[UNIDADE] ), "*")</f>
        <v>*</v>
      </c>
      <c r="BC475" s="13" t="str" cm="1">
        <f t="array" ref="BC4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5" s="13" t="str" cm="1">
        <f t="array" ref="BD4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5" s="11" t="str" cm="1">
        <f t="array" ref="BE4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5" s="150"/>
      <c r="BG475" s="16"/>
      <c r="BH475" s="17"/>
      <c r="BI475" s="17"/>
      <c r="BJ475" s="17"/>
      <c r="BK475" s="18"/>
      <c r="BL475" s="16"/>
      <c r="BM475" s="130"/>
      <c r="BN475" s="130"/>
      <c r="BO475" s="130"/>
      <c r="BP475" s="18"/>
      <c r="BQ475" s="12" t="str">
        <f t="shared" si="50"/>
        <v>Aderente</v>
      </c>
      <c r="BR475" s="19" t="str">
        <f t="shared" si="51"/>
        <v>*</v>
      </c>
      <c r="BS475" s="19" t="str">
        <f t="shared" si="52"/>
        <v>*</v>
      </c>
      <c r="BT475" s="188" t="str">
        <f t="shared" si="53"/>
        <v/>
      </c>
    </row>
    <row r="476" spans="1:72" hidden="1">
      <c r="A476" s="47" t="str">
        <f t="shared" si="49"/>
        <v/>
      </c>
      <c r="B476" s="102"/>
      <c r="C476" s="135" t="str">
        <f>IF(BS_CONTROLE[[#This Row],[DATA]]="","",WEEKNUM(BS_CONTROLE[[#This Row],[DATA]]))</f>
        <v/>
      </c>
      <c r="D476" s="104"/>
      <c r="E476" s="157">
        <v>470</v>
      </c>
      <c r="F476" s="126"/>
      <c r="G476" s="142" t="str">
        <f>IF(D476="","*",VLOOKUP(F476,BS_ATIVIDADE[],3,FALSE))</f>
        <v>*</v>
      </c>
      <c r="H476" s="106"/>
      <c r="I476" s="106"/>
      <c r="J476" s="105"/>
      <c r="K476" s="105"/>
      <c r="L476" s="105"/>
      <c r="M476" s="127" t="str" cm="1">
        <f t="array" ref="M4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6" s="127" t="str" cm="1">
        <f t="array" ref="N4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6" s="106"/>
      <c r="P476" s="106"/>
      <c r="Q476" s="105"/>
      <c r="R476" s="10" t="str">
        <f>IFERROR(_xlfn.XLOOKUP(F476, BS_ATIVIDADE[ATIVIDADE],BS_ATIVIDADE[UNIDADE] ), "*")</f>
        <v>*</v>
      </c>
      <c r="S476" s="128" t="str" cm="1">
        <f t="array" ref="S4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6" s="128" t="str" cm="1">
        <f t="array" ref="T4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6" s="11" t="str" cm="1">
        <f t="array" ref="U4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6" s="105"/>
      <c r="W476" s="151"/>
      <c r="X476" s="104"/>
      <c r="Y476" s="129"/>
      <c r="Z476" s="104"/>
      <c r="AA476" s="105"/>
      <c r="AB476" s="103"/>
      <c r="AC476" s="152"/>
      <c r="AD476" s="107"/>
      <c r="AE476" s="105"/>
      <c r="AF476" s="105"/>
      <c r="AG476" s="105"/>
      <c r="AH476" s="15"/>
      <c r="AI476" s="126" t="str">
        <f>IF(BS_CONTROLE[[#This Row],[Atividade]]=0, "-", BS_CONTROLE[[#This Row],[Atividade]])</f>
        <v>-</v>
      </c>
      <c r="AJ476" s="9" t="str">
        <f>IF(BS_CONTROLE[[#This Row],[Atividade]]=0, "-", BS_CONTROLE[[#This Row],[Atividade]])</f>
        <v>-</v>
      </c>
      <c r="AK476" s="31">
        <f>BS_CONTROLE[[#This Row],[Local - Partida]]</f>
        <v>0</v>
      </c>
      <c r="AL476" s="31">
        <f>BS_CONTROLE[[#This Row],[Local - Encerramento]]</f>
        <v>0</v>
      </c>
      <c r="AM476" s="105" t="str">
        <f>IF(BS_CONTROLE[[#This Row],[Entre - Estações]]=0, "-", BS_CONTROLE[[#This Row],[Entre - Estações]])</f>
        <v>-</v>
      </c>
      <c r="AN476" s="105" t="str">
        <f>IF(BS_CONTROLE[[#This Row],[SB]]=0, "-", BS_CONTROLE[[#This Row],[SB]])</f>
        <v>-</v>
      </c>
      <c r="AO476" s="105" t="str">
        <f>IF(BS_CONTROLE[[#This Row],[SUB]]=0, "-", BS_CONTROLE[[#This Row],[SUB]])</f>
        <v>-</v>
      </c>
      <c r="AP476" s="105">
        <f>BS_CONTROLE[[#This Row],[KM - Inicio]]</f>
        <v>0</v>
      </c>
      <c r="AQ476" s="105">
        <f>BS_CONTROLE[[#This Row],[KM - Inicio]]</f>
        <v>0</v>
      </c>
      <c r="AR476" s="108"/>
      <c r="AS476" s="108"/>
      <c r="AT476" s="108"/>
      <c r="AU476" s="136"/>
      <c r="AV476" s="136"/>
      <c r="AW476" s="14"/>
      <c r="AX476" s="14"/>
      <c r="AY476" s="162" t="str">
        <f t="shared" si="48"/>
        <v>*</v>
      </c>
      <c r="AZ476" s="153"/>
      <c r="BA476" s="109"/>
      <c r="BB476" s="10" t="str">
        <f>IFERROR(_xlfn.XLOOKUP(AI476, BS_ATIVIDADE[ATIVIDADE],BS_ATIVIDADE[UNIDADE] ), "*")</f>
        <v>*</v>
      </c>
      <c r="BC476" s="13" t="str" cm="1">
        <f t="array" ref="BC4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6" s="13" t="str" cm="1">
        <f t="array" ref="BD4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6" s="11" t="str" cm="1">
        <f t="array" ref="BE4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6" s="150"/>
      <c r="BG476" s="16"/>
      <c r="BH476" s="17"/>
      <c r="BI476" s="17"/>
      <c r="BJ476" s="17"/>
      <c r="BK476" s="18"/>
      <c r="BL476" s="16"/>
      <c r="BM476" s="130"/>
      <c r="BN476" s="130"/>
      <c r="BO476" s="130"/>
      <c r="BP476" s="18"/>
      <c r="BQ476" s="12" t="str">
        <f t="shared" si="50"/>
        <v>Aderente</v>
      </c>
      <c r="BR476" s="19" t="str">
        <f t="shared" si="51"/>
        <v>*</v>
      </c>
      <c r="BS476" s="19" t="str">
        <f t="shared" si="52"/>
        <v>*</v>
      </c>
      <c r="BT476" s="188" t="str">
        <f t="shared" si="53"/>
        <v/>
      </c>
    </row>
    <row r="477" spans="1:72" hidden="1">
      <c r="A477" s="47" t="str">
        <f t="shared" si="49"/>
        <v/>
      </c>
      <c r="B477" s="102"/>
      <c r="C477" s="135" t="str">
        <f>IF(BS_CONTROLE[[#This Row],[DATA]]="","",WEEKNUM(BS_CONTROLE[[#This Row],[DATA]]))</f>
        <v/>
      </c>
      <c r="D477" s="104"/>
      <c r="E477" s="157">
        <v>471</v>
      </c>
      <c r="F477" s="126"/>
      <c r="G477" s="142" t="str">
        <f>IF(D477="","*",VLOOKUP(F477,BS_ATIVIDADE[],3,FALSE))</f>
        <v>*</v>
      </c>
      <c r="H477" s="106"/>
      <c r="I477" s="106"/>
      <c r="J477" s="105"/>
      <c r="K477" s="105"/>
      <c r="L477" s="105"/>
      <c r="M477" s="127" t="str" cm="1">
        <f t="array" ref="M4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7" s="127" t="str" cm="1">
        <f t="array" ref="N4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7" s="106"/>
      <c r="P477" s="106"/>
      <c r="Q477" s="105"/>
      <c r="R477" s="10" t="str">
        <f>IFERROR(_xlfn.XLOOKUP(F477, BS_ATIVIDADE[ATIVIDADE],BS_ATIVIDADE[UNIDADE] ), "*")</f>
        <v>*</v>
      </c>
      <c r="S477" s="128" t="str" cm="1">
        <f t="array" ref="S4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7" s="128" t="str" cm="1">
        <f t="array" ref="T4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7" s="11" t="str" cm="1">
        <f t="array" ref="U4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7" s="105"/>
      <c r="W477" s="151"/>
      <c r="X477" s="104"/>
      <c r="Y477" s="129"/>
      <c r="Z477" s="104"/>
      <c r="AA477" s="105"/>
      <c r="AB477" s="103"/>
      <c r="AC477" s="152"/>
      <c r="AD477" s="107"/>
      <c r="AE477" s="105"/>
      <c r="AF477" s="105"/>
      <c r="AG477" s="105"/>
      <c r="AH477" s="15"/>
      <c r="AI477" s="126" t="str">
        <f>IF(BS_CONTROLE[[#This Row],[Atividade]]=0, "-", BS_CONTROLE[[#This Row],[Atividade]])</f>
        <v>-</v>
      </c>
      <c r="AJ477" s="9" t="str">
        <f>IF(BS_CONTROLE[[#This Row],[Atividade]]=0, "-", BS_CONTROLE[[#This Row],[Atividade]])</f>
        <v>-</v>
      </c>
      <c r="AK477" s="31">
        <f>BS_CONTROLE[[#This Row],[Local - Partida]]</f>
        <v>0</v>
      </c>
      <c r="AL477" s="31">
        <f>BS_CONTROLE[[#This Row],[Local - Encerramento]]</f>
        <v>0</v>
      </c>
      <c r="AM477" s="105" t="str">
        <f>IF(BS_CONTROLE[[#This Row],[Entre - Estações]]=0, "-", BS_CONTROLE[[#This Row],[Entre - Estações]])</f>
        <v>-</v>
      </c>
      <c r="AN477" s="105" t="str">
        <f>IF(BS_CONTROLE[[#This Row],[SB]]=0, "-", BS_CONTROLE[[#This Row],[SB]])</f>
        <v>-</v>
      </c>
      <c r="AO477" s="105" t="str">
        <f>IF(BS_CONTROLE[[#This Row],[SUB]]=0, "-", BS_CONTROLE[[#This Row],[SUB]])</f>
        <v>-</v>
      </c>
      <c r="AP477" s="105">
        <f>BS_CONTROLE[[#This Row],[KM - Inicio]]</f>
        <v>0</v>
      </c>
      <c r="AQ477" s="105">
        <f>BS_CONTROLE[[#This Row],[KM - Inicio]]</f>
        <v>0</v>
      </c>
      <c r="AR477" s="108"/>
      <c r="AS477" s="108"/>
      <c r="AT477" s="108"/>
      <c r="AU477" s="136"/>
      <c r="AV477" s="136"/>
      <c r="AW477" s="14"/>
      <c r="AX477" s="14"/>
      <c r="AY477" s="162" t="str">
        <f t="shared" si="48"/>
        <v>*</v>
      </c>
      <c r="AZ477" s="153"/>
      <c r="BA477" s="109"/>
      <c r="BB477" s="10" t="str">
        <f>IFERROR(_xlfn.XLOOKUP(AI477, BS_ATIVIDADE[ATIVIDADE],BS_ATIVIDADE[UNIDADE] ), "*")</f>
        <v>*</v>
      </c>
      <c r="BC477" s="13" t="str" cm="1">
        <f t="array" ref="BC4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7" s="13" t="str" cm="1">
        <f t="array" ref="BD4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7" s="11" t="str" cm="1">
        <f t="array" ref="BE4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7" s="150"/>
      <c r="BG477" s="16"/>
      <c r="BH477" s="17"/>
      <c r="BI477" s="17"/>
      <c r="BJ477" s="17"/>
      <c r="BK477" s="18"/>
      <c r="BL477" s="16"/>
      <c r="BM477" s="130"/>
      <c r="BN477" s="130"/>
      <c r="BO477" s="130"/>
      <c r="BP477" s="18"/>
      <c r="BQ477" s="12" t="str">
        <f t="shared" si="50"/>
        <v>Aderente</v>
      </c>
      <c r="BR477" s="19" t="str">
        <f t="shared" si="51"/>
        <v>*</v>
      </c>
      <c r="BS477" s="19" t="str">
        <f t="shared" si="52"/>
        <v>*</v>
      </c>
      <c r="BT477" s="188" t="str">
        <f t="shared" si="53"/>
        <v/>
      </c>
    </row>
    <row r="478" spans="1:72" hidden="1">
      <c r="A478" s="47" t="str">
        <f t="shared" si="49"/>
        <v/>
      </c>
      <c r="B478" s="102"/>
      <c r="C478" s="135" t="str">
        <f>IF(BS_CONTROLE[[#This Row],[DATA]]="","",WEEKNUM(BS_CONTROLE[[#This Row],[DATA]]))</f>
        <v/>
      </c>
      <c r="D478" s="104"/>
      <c r="E478" s="157">
        <v>472</v>
      </c>
      <c r="F478" s="126"/>
      <c r="G478" s="142" t="str">
        <f>IF(D478="","*",VLOOKUP(F478,BS_ATIVIDADE[],3,FALSE))</f>
        <v>*</v>
      </c>
      <c r="H478" s="106"/>
      <c r="I478" s="106"/>
      <c r="J478" s="105"/>
      <c r="K478" s="105"/>
      <c r="L478" s="105"/>
      <c r="M478" s="127" t="str" cm="1">
        <f t="array" ref="M4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8" s="127" t="str" cm="1">
        <f t="array" ref="N4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8" s="106"/>
      <c r="P478" s="106"/>
      <c r="Q478" s="105"/>
      <c r="R478" s="10" t="str">
        <f>IFERROR(_xlfn.XLOOKUP(F478, BS_ATIVIDADE[ATIVIDADE],BS_ATIVIDADE[UNIDADE] ), "*")</f>
        <v>*</v>
      </c>
      <c r="S478" s="128" t="str" cm="1">
        <f t="array" ref="S4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8" s="128" t="str" cm="1">
        <f t="array" ref="T4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8" s="11" t="str" cm="1">
        <f t="array" ref="U4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8" s="105"/>
      <c r="W478" s="151"/>
      <c r="X478" s="104"/>
      <c r="Y478" s="129"/>
      <c r="Z478" s="104"/>
      <c r="AA478" s="105"/>
      <c r="AB478" s="103"/>
      <c r="AC478" s="152"/>
      <c r="AD478" s="107"/>
      <c r="AE478" s="105"/>
      <c r="AF478" s="105"/>
      <c r="AG478" s="105"/>
      <c r="AH478" s="15"/>
      <c r="AI478" s="126" t="str">
        <f>IF(BS_CONTROLE[[#This Row],[Atividade]]=0, "-", BS_CONTROLE[[#This Row],[Atividade]])</f>
        <v>-</v>
      </c>
      <c r="AJ478" s="9" t="str">
        <f>IF(BS_CONTROLE[[#This Row],[Atividade]]=0, "-", BS_CONTROLE[[#This Row],[Atividade]])</f>
        <v>-</v>
      </c>
      <c r="AK478" s="31">
        <f>BS_CONTROLE[[#This Row],[Local - Partida]]</f>
        <v>0</v>
      </c>
      <c r="AL478" s="31">
        <f>BS_CONTROLE[[#This Row],[Local - Encerramento]]</f>
        <v>0</v>
      </c>
      <c r="AM478" s="105" t="str">
        <f>IF(BS_CONTROLE[[#This Row],[Entre - Estações]]=0, "-", BS_CONTROLE[[#This Row],[Entre - Estações]])</f>
        <v>-</v>
      </c>
      <c r="AN478" s="105" t="str">
        <f>IF(BS_CONTROLE[[#This Row],[SB]]=0, "-", BS_CONTROLE[[#This Row],[SB]])</f>
        <v>-</v>
      </c>
      <c r="AO478" s="105" t="str">
        <f>IF(BS_CONTROLE[[#This Row],[SUB]]=0, "-", BS_CONTROLE[[#This Row],[SUB]])</f>
        <v>-</v>
      </c>
      <c r="AP478" s="105">
        <f>BS_CONTROLE[[#This Row],[KM - Inicio]]</f>
        <v>0</v>
      </c>
      <c r="AQ478" s="105">
        <f>BS_CONTROLE[[#This Row],[KM - Inicio]]</f>
        <v>0</v>
      </c>
      <c r="AR478" s="108"/>
      <c r="AS478" s="108"/>
      <c r="AT478" s="108"/>
      <c r="AU478" s="136"/>
      <c r="AV478" s="136"/>
      <c r="AW478" s="14"/>
      <c r="AX478" s="14"/>
      <c r="AY478" s="162" t="str">
        <f t="shared" si="48"/>
        <v>*</v>
      </c>
      <c r="AZ478" s="153"/>
      <c r="BA478" s="109"/>
      <c r="BB478" s="10" t="str">
        <f>IFERROR(_xlfn.XLOOKUP(AI478, BS_ATIVIDADE[ATIVIDADE],BS_ATIVIDADE[UNIDADE] ), "*")</f>
        <v>*</v>
      </c>
      <c r="BC478" s="13" t="str" cm="1">
        <f t="array" ref="BC4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8" s="13" t="str" cm="1">
        <f t="array" ref="BD4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8" s="11" t="str" cm="1">
        <f t="array" ref="BE4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8" s="150"/>
      <c r="BG478" s="16"/>
      <c r="BH478" s="17"/>
      <c r="BI478" s="17"/>
      <c r="BJ478" s="17"/>
      <c r="BK478" s="18"/>
      <c r="BL478" s="16"/>
      <c r="BM478" s="130"/>
      <c r="BN478" s="130"/>
      <c r="BO478" s="130"/>
      <c r="BP478" s="18"/>
      <c r="BQ478" s="12" t="str">
        <f t="shared" si="50"/>
        <v>Aderente</v>
      </c>
      <c r="BR478" s="19" t="str">
        <f t="shared" si="51"/>
        <v>*</v>
      </c>
      <c r="BS478" s="19" t="str">
        <f t="shared" si="52"/>
        <v>*</v>
      </c>
      <c r="BT478" s="188" t="str">
        <f t="shared" si="53"/>
        <v/>
      </c>
    </row>
    <row r="479" spans="1:72" hidden="1">
      <c r="A479" s="47" t="str">
        <f t="shared" si="49"/>
        <v/>
      </c>
      <c r="B479" s="102"/>
      <c r="C479" s="135" t="str">
        <f>IF(BS_CONTROLE[[#This Row],[DATA]]="","",WEEKNUM(BS_CONTROLE[[#This Row],[DATA]]))</f>
        <v/>
      </c>
      <c r="D479" s="104"/>
      <c r="E479" s="157">
        <v>473</v>
      </c>
      <c r="F479" s="126"/>
      <c r="G479" s="142" t="str">
        <f>IF(D479="","*",VLOOKUP(F479,BS_ATIVIDADE[],3,FALSE))</f>
        <v>*</v>
      </c>
      <c r="H479" s="106"/>
      <c r="I479" s="106"/>
      <c r="J479" s="105"/>
      <c r="K479" s="105"/>
      <c r="L479" s="105"/>
      <c r="M479" s="127" t="str" cm="1">
        <f t="array" ref="M4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9" s="127" t="str" cm="1">
        <f t="array" ref="N4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9" s="106"/>
      <c r="P479" s="106"/>
      <c r="Q479" s="105"/>
      <c r="R479" s="10" t="str">
        <f>IFERROR(_xlfn.XLOOKUP(F479, BS_ATIVIDADE[ATIVIDADE],BS_ATIVIDADE[UNIDADE] ), "*")</f>
        <v>*</v>
      </c>
      <c r="S479" s="128" t="str" cm="1">
        <f t="array" ref="S4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9" s="128" t="str" cm="1">
        <f t="array" ref="T4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9" s="11" t="str" cm="1">
        <f t="array" ref="U4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79" s="105"/>
      <c r="W479" s="151"/>
      <c r="X479" s="104"/>
      <c r="Y479" s="129"/>
      <c r="Z479" s="104"/>
      <c r="AA479" s="105"/>
      <c r="AB479" s="103"/>
      <c r="AC479" s="152"/>
      <c r="AD479" s="107"/>
      <c r="AE479" s="105"/>
      <c r="AF479" s="105"/>
      <c r="AG479" s="105"/>
      <c r="AH479" s="15"/>
      <c r="AI479" s="126" t="str">
        <f>IF(BS_CONTROLE[[#This Row],[Atividade]]=0, "-", BS_CONTROLE[[#This Row],[Atividade]])</f>
        <v>-</v>
      </c>
      <c r="AJ479" s="9" t="str">
        <f>IF(BS_CONTROLE[[#This Row],[Atividade]]=0, "-", BS_CONTROLE[[#This Row],[Atividade]])</f>
        <v>-</v>
      </c>
      <c r="AK479" s="31">
        <f>BS_CONTROLE[[#This Row],[Local - Partida]]</f>
        <v>0</v>
      </c>
      <c r="AL479" s="31">
        <f>BS_CONTROLE[[#This Row],[Local - Encerramento]]</f>
        <v>0</v>
      </c>
      <c r="AM479" s="105" t="str">
        <f>IF(BS_CONTROLE[[#This Row],[Entre - Estações]]=0, "-", BS_CONTROLE[[#This Row],[Entre - Estações]])</f>
        <v>-</v>
      </c>
      <c r="AN479" s="105" t="str">
        <f>IF(BS_CONTROLE[[#This Row],[SB]]=0, "-", BS_CONTROLE[[#This Row],[SB]])</f>
        <v>-</v>
      </c>
      <c r="AO479" s="105" t="str">
        <f>IF(BS_CONTROLE[[#This Row],[SUB]]=0, "-", BS_CONTROLE[[#This Row],[SUB]])</f>
        <v>-</v>
      </c>
      <c r="AP479" s="105">
        <f>BS_CONTROLE[[#This Row],[KM - Inicio]]</f>
        <v>0</v>
      </c>
      <c r="AQ479" s="105">
        <f>BS_CONTROLE[[#This Row],[KM - Inicio]]</f>
        <v>0</v>
      </c>
      <c r="AR479" s="108"/>
      <c r="AS479" s="108"/>
      <c r="AT479" s="108"/>
      <c r="AU479" s="136"/>
      <c r="AV479" s="136"/>
      <c r="AW479" s="14"/>
      <c r="AX479" s="14"/>
      <c r="AY479" s="162" t="str">
        <f t="shared" si="48"/>
        <v>*</v>
      </c>
      <c r="AZ479" s="153"/>
      <c r="BA479" s="109"/>
      <c r="BB479" s="10" t="str">
        <f>IFERROR(_xlfn.XLOOKUP(AI479, BS_ATIVIDADE[ATIVIDADE],BS_ATIVIDADE[UNIDADE] ), "*")</f>
        <v>*</v>
      </c>
      <c r="BC479" s="13" t="str" cm="1">
        <f t="array" ref="BC4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79" s="13" t="str" cm="1">
        <f t="array" ref="BD4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79" s="11" t="str" cm="1">
        <f t="array" ref="BE4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79" s="150"/>
      <c r="BG479" s="16"/>
      <c r="BH479" s="17"/>
      <c r="BI479" s="17"/>
      <c r="BJ479" s="17"/>
      <c r="BK479" s="18"/>
      <c r="BL479" s="16"/>
      <c r="BM479" s="130"/>
      <c r="BN479" s="130"/>
      <c r="BO479" s="130"/>
      <c r="BP479" s="18"/>
      <c r="BQ479" s="12" t="str">
        <f t="shared" si="50"/>
        <v>Aderente</v>
      </c>
      <c r="BR479" s="19" t="str">
        <f t="shared" si="51"/>
        <v>*</v>
      </c>
      <c r="BS479" s="19" t="str">
        <f t="shared" si="52"/>
        <v>*</v>
      </c>
      <c r="BT479" s="188" t="str">
        <f t="shared" si="53"/>
        <v/>
      </c>
    </row>
    <row r="480" spans="1:72" hidden="1">
      <c r="A480" s="47" t="str">
        <f t="shared" si="49"/>
        <v/>
      </c>
      <c r="B480" s="102"/>
      <c r="C480" s="135" t="str">
        <f>IF(BS_CONTROLE[[#This Row],[DATA]]="","",WEEKNUM(BS_CONTROLE[[#This Row],[DATA]]))</f>
        <v/>
      </c>
      <c r="D480" s="104"/>
      <c r="E480" s="157">
        <v>474</v>
      </c>
      <c r="F480" s="126"/>
      <c r="G480" s="142" t="str">
        <f>IF(D480="","*",VLOOKUP(F480,BS_ATIVIDADE[],3,FALSE))</f>
        <v>*</v>
      </c>
      <c r="H480" s="106"/>
      <c r="I480" s="106"/>
      <c r="J480" s="105"/>
      <c r="K480" s="105"/>
      <c r="L480" s="105"/>
      <c r="M480" s="127" t="str" cm="1">
        <f t="array" ref="M4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0" s="127" t="str" cm="1">
        <f t="array" ref="N4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0" s="106"/>
      <c r="P480" s="106"/>
      <c r="Q480" s="105"/>
      <c r="R480" s="10" t="str">
        <f>IFERROR(_xlfn.XLOOKUP(F480, BS_ATIVIDADE[ATIVIDADE],BS_ATIVIDADE[UNIDADE] ), "*")</f>
        <v>*</v>
      </c>
      <c r="S480" s="128" t="str" cm="1">
        <f t="array" ref="S4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0" s="128" t="str" cm="1">
        <f t="array" ref="T4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0" s="11" t="str" cm="1">
        <f t="array" ref="U4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0" s="105"/>
      <c r="W480" s="151"/>
      <c r="X480" s="104"/>
      <c r="Y480" s="129"/>
      <c r="Z480" s="104"/>
      <c r="AA480" s="105"/>
      <c r="AB480" s="103"/>
      <c r="AC480" s="152"/>
      <c r="AD480" s="107"/>
      <c r="AE480" s="105"/>
      <c r="AF480" s="105"/>
      <c r="AG480" s="105"/>
      <c r="AH480" s="15"/>
      <c r="AI480" s="126" t="str">
        <f>IF(BS_CONTROLE[[#This Row],[Atividade]]=0, "-", BS_CONTROLE[[#This Row],[Atividade]])</f>
        <v>-</v>
      </c>
      <c r="AJ480" s="9" t="str">
        <f>IF(BS_CONTROLE[[#This Row],[Atividade]]=0, "-", BS_CONTROLE[[#This Row],[Atividade]])</f>
        <v>-</v>
      </c>
      <c r="AK480" s="31">
        <f>BS_CONTROLE[[#This Row],[Local - Partida]]</f>
        <v>0</v>
      </c>
      <c r="AL480" s="31">
        <f>BS_CONTROLE[[#This Row],[Local - Encerramento]]</f>
        <v>0</v>
      </c>
      <c r="AM480" s="105" t="str">
        <f>IF(BS_CONTROLE[[#This Row],[Entre - Estações]]=0, "-", BS_CONTROLE[[#This Row],[Entre - Estações]])</f>
        <v>-</v>
      </c>
      <c r="AN480" s="105" t="str">
        <f>IF(BS_CONTROLE[[#This Row],[SB]]=0, "-", BS_CONTROLE[[#This Row],[SB]])</f>
        <v>-</v>
      </c>
      <c r="AO480" s="105" t="str">
        <f>IF(BS_CONTROLE[[#This Row],[SUB]]=0, "-", BS_CONTROLE[[#This Row],[SUB]])</f>
        <v>-</v>
      </c>
      <c r="AP480" s="105">
        <f>BS_CONTROLE[[#This Row],[KM - Inicio]]</f>
        <v>0</v>
      </c>
      <c r="AQ480" s="105">
        <f>BS_CONTROLE[[#This Row],[KM - Inicio]]</f>
        <v>0</v>
      </c>
      <c r="AR480" s="108"/>
      <c r="AS480" s="108"/>
      <c r="AT480" s="108"/>
      <c r="AU480" s="136"/>
      <c r="AV480" s="136"/>
      <c r="AW480" s="14"/>
      <c r="AX480" s="14"/>
      <c r="AY480" s="162" t="str">
        <f t="shared" si="48"/>
        <v>*</v>
      </c>
      <c r="AZ480" s="153"/>
      <c r="BA480" s="109"/>
      <c r="BB480" s="10" t="str">
        <f>IFERROR(_xlfn.XLOOKUP(AI480, BS_ATIVIDADE[ATIVIDADE],BS_ATIVIDADE[UNIDADE] ), "*")</f>
        <v>*</v>
      </c>
      <c r="BC480" s="13" t="str" cm="1">
        <f t="array" ref="BC4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0" s="13" t="str" cm="1">
        <f t="array" ref="BD4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0" s="11" t="str" cm="1">
        <f t="array" ref="BE4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0" s="150"/>
      <c r="BG480" s="16"/>
      <c r="BH480" s="17"/>
      <c r="BI480" s="17"/>
      <c r="BJ480" s="17"/>
      <c r="BK480" s="18"/>
      <c r="BL480" s="16"/>
      <c r="BM480" s="130"/>
      <c r="BN480" s="130"/>
      <c r="BO480" s="130"/>
      <c r="BP480" s="18"/>
      <c r="BQ480" s="12" t="str">
        <f t="shared" si="50"/>
        <v>Aderente</v>
      </c>
      <c r="BR480" s="19" t="str">
        <f t="shared" si="51"/>
        <v>*</v>
      </c>
      <c r="BS480" s="19" t="str">
        <f t="shared" si="52"/>
        <v>*</v>
      </c>
      <c r="BT480" s="188" t="str">
        <f t="shared" si="53"/>
        <v/>
      </c>
    </row>
    <row r="481" spans="1:72" hidden="1">
      <c r="A481" s="47" t="str">
        <f t="shared" si="49"/>
        <v/>
      </c>
      <c r="B481" s="102"/>
      <c r="C481" s="135" t="str">
        <f>IF(BS_CONTROLE[[#This Row],[DATA]]="","",WEEKNUM(BS_CONTROLE[[#This Row],[DATA]]))</f>
        <v/>
      </c>
      <c r="D481" s="104"/>
      <c r="E481" s="157">
        <v>475</v>
      </c>
      <c r="F481" s="126"/>
      <c r="G481" s="142" t="str">
        <f>IF(D481="","*",VLOOKUP(F481,BS_ATIVIDADE[],3,FALSE))</f>
        <v>*</v>
      </c>
      <c r="H481" s="106"/>
      <c r="I481" s="106"/>
      <c r="J481" s="105"/>
      <c r="K481" s="105"/>
      <c r="L481" s="105"/>
      <c r="M481" s="127" t="str" cm="1">
        <f t="array" ref="M4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1" s="127" t="str" cm="1">
        <f t="array" ref="N4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1" s="106"/>
      <c r="P481" s="106"/>
      <c r="Q481" s="105"/>
      <c r="R481" s="10" t="str">
        <f>IFERROR(_xlfn.XLOOKUP(F481, BS_ATIVIDADE[ATIVIDADE],BS_ATIVIDADE[UNIDADE] ), "*")</f>
        <v>*</v>
      </c>
      <c r="S481" s="128" t="str" cm="1">
        <f t="array" ref="S4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1" s="128" t="str" cm="1">
        <f t="array" ref="T4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1" s="11" t="str" cm="1">
        <f t="array" ref="U4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1" s="105"/>
      <c r="W481" s="151"/>
      <c r="X481" s="104"/>
      <c r="Y481" s="129"/>
      <c r="Z481" s="104"/>
      <c r="AA481" s="105"/>
      <c r="AB481" s="103"/>
      <c r="AC481" s="152"/>
      <c r="AD481" s="107"/>
      <c r="AE481" s="105"/>
      <c r="AF481" s="105"/>
      <c r="AG481" s="105"/>
      <c r="AH481" s="15"/>
      <c r="AI481" s="126" t="str">
        <f>IF(BS_CONTROLE[[#This Row],[Atividade]]=0, "-", BS_CONTROLE[[#This Row],[Atividade]])</f>
        <v>-</v>
      </c>
      <c r="AJ481" s="9" t="str">
        <f>IF(BS_CONTROLE[[#This Row],[Atividade]]=0, "-", BS_CONTROLE[[#This Row],[Atividade]])</f>
        <v>-</v>
      </c>
      <c r="AK481" s="31">
        <f>BS_CONTROLE[[#This Row],[Local - Partida]]</f>
        <v>0</v>
      </c>
      <c r="AL481" s="31">
        <f>BS_CONTROLE[[#This Row],[Local - Encerramento]]</f>
        <v>0</v>
      </c>
      <c r="AM481" s="105" t="str">
        <f>IF(BS_CONTROLE[[#This Row],[Entre - Estações]]=0, "-", BS_CONTROLE[[#This Row],[Entre - Estações]])</f>
        <v>-</v>
      </c>
      <c r="AN481" s="105" t="str">
        <f>IF(BS_CONTROLE[[#This Row],[SB]]=0, "-", BS_CONTROLE[[#This Row],[SB]])</f>
        <v>-</v>
      </c>
      <c r="AO481" s="105" t="str">
        <f>IF(BS_CONTROLE[[#This Row],[SUB]]=0, "-", BS_CONTROLE[[#This Row],[SUB]])</f>
        <v>-</v>
      </c>
      <c r="AP481" s="105">
        <f>BS_CONTROLE[[#This Row],[KM - Inicio]]</f>
        <v>0</v>
      </c>
      <c r="AQ481" s="105">
        <f>BS_CONTROLE[[#This Row],[KM - Inicio]]</f>
        <v>0</v>
      </c>
      <c r="AR481" s="108"/>
      <c r="AS481" s="108"/>
      <c r="AT481" s="108"/>
      <c r="AU481" s="136"/>
      <c r="AV481" s="136"/>
      <c r="AW481" s="14"/>
      <c r="AX481" s="14"/>
      <c r="AY481" s="162" t="str">
        <f t="shared" si="48"/>
        <v>*</v>
      </c>
      <c r="AZ481" s="153"/>
      <c r="BA481" s="109"/>
      <c r="BB481" s="10" t="str">
        <f>IFERROR(_xlfn.XLOOKUP(AI481, BS_ATIVIDADE[ATIVIDADE],BS_ATIVIDADE[UNIDADE] ), "*")</f>
        <v>*</v>
      </c>
      <c r="BC481" s="13" t="str" cm="1">
        <f t="array" ref="BC4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1" s="13" t="str" cm="1">
        <f t="array" ref="BD4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1" s="11" t="str" cm="1">
        <f t="array" ref="BE4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1" s="150"/>
      <c r="BG481" s="16"/>
      <c r="BH481" s="17"/>
      <c r="BI481" s="17"/>
      <c r="BJ481" s="17"/>
      <c r="BK481" s="18"/>
      <c r="BL481" s="16"/>
      <c r="BM481" s="130"/>
      <c r="BN481" s="130"/>
      <c r="BO481" s="130"/>
      <c r="BP481" s="18"/>
      <c r="BQ481" s="12" t="str">
        <f t="shared" si="50"/>
        <v>Aderente</v>
      </c>
      <c r="BR481" s="19" t="str">
        <f t="shared" si="51"/>
        <v>*</v>
      </c>
      <c r="BS481" s="19" t="str">
        <f t="shared" si="52"/>
        <v>*</v>
      </c>
      <c r="BT481" s="188" t="str">
        <f t="shared" si="53"/>
        <v/>
      </c>
    </row>
    <row r="482" spans="1:72" hidden="1">
      <c r="A482" s="47" t="str">
        <f t="shared" si="49"/>
        <v/>
      </c>
      <c r="B482" s="102"/>
      <c r="C482" s="135" t="str">
        <f>IF(BS_CONTROLE[[#This Row],[DATA]]="","",WEEKNUM(BS_CONTROLE[[#This Row],[DATA]]))</f>
        <v/>
      </c>
      <c r="D482" s="104"/>
      <c r="E482" s="157">
        <v>476</v>
      </c>
      <c r="F482" s="126"/>
      <c r="G482" s="142" t="str">
        <f>IF(D482="","*",VLOOKUP(F482,BS_ATIVIDADE[],3,FALSE))</f>
        <v>*</v>
      </c>
      <c r="H482" s="106"/>
      <c r="I482" s="106"/>
      <c r="J482" s="105"/>
      <c r="K482" s="105"/>
      <c r="L482" s="105"/>
      <c r="M482" s="127" t="str" cm="1">
        <f t="array" ref="M4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2" s="127" t="str" cm="1">
        <f t="array" ref="N4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2" s="106"/>
      <c r="P482" s="106"/>
      <c r="Q482" s="105"/>
      <c r="R482" s="10" t="str">
        <f>IFERROR(_xlfn.XLOOKUP(F482, BS_ATIVIDADE[ATIVIDADE],BS_ATIVIDADE[UNIDADE] ), "*")</f>
        <v>*</v>
      </c>
      <c r="S482" s="128" t="str" cm="1">
        <f t="array" ref="S4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2" s="128" t="str" cm="1">
        <f t="array" ref="T4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2" s="11" t="str" cm="1">
        <f t="array" ref="U4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2" s="105"/>
      <c r="W482" s="151"/>
      <c r="X482" s="104"/>
      <c r="Y482" s="129"/>
      <c r="Z482" s="104"/>
      <c r="AA482" s="105"/>
      <c r="AB482" s="103"/>
      <c r="AC482" s="152"/>
      <c r="AD482" s="107"/>
      <c r="AE482" s="105"/>
      <c r="AF482" s="105"/>
      <c r="AG482" s="105"/>
      <c r="AH482" s="15"/>
      <c r="AI482" s="126" t="str">
        <f>IF(BS_CONTROLE[[#This Row],[Atividade]]=0, "-", BS_CONTROLE[[#This Row],[Atividade]])</f>
        <v>-</v>
      </c>
      <c r="AJ482" s="9" t="str">
        <f>IF(BS_CONTROLE[[#This Row],[Atividade]]=0, "-", BS_CONTROLE[[#This Row],[Atividade]])</f>
        <v>-</v>
      </c>
      <c r="AK482" s="31">
        <f>BS_CONTROLE[[#This Row],[Local - Partida]]</f>
        <v>0</v>
      </c>
      <c r="AL482" s="31">
        <f>BS_CONTROLE[[#This Row],[Local - Encerramento]]</f>
        <v>0</v>
      </c>
      <c r="AM482" s="105" t="str">
        <f>IF(BS_CONTROLE[[#This Row],[Entre - Estações]]=0, "-", BS_CONTROLE[[#This Row],[Entre - Estações]])</f>
        <v>-</v>
      </c>
      <c r="AN482" s="105" t="str">
        <f>IF(BS_CONTROLE[[#This Row],[SB]]=0, "-", BS_CONTROLE[[#This Row],[SB]])</f>
        <v>-</v>
      </c>
      <c r="AO482" s="105" t="str">
        <f>IF(BS_CONTROLE[[#This Row],[SUB]]=0, "-", BS_CONTROLE[[#This Row],[SUB]])</f>
        <v>-</v>
      </c>
      <c r="AP482" s="105">
        <f>BS_CONTROLE[[#This Row],[KM - Inicio]]</f>
        <v>0</v>
      </c>
      <c r="AQ482" s="105">
        <f>BS_CONTROLE[[#This Row],[KM - Inicio]]</f>
        <v>0</v>
      </c>
      <c r="AR482" s="108"/>
      <c r="AS482" s="108"/>
      <c r="AT482" s="108"/>
      <c r="AU482" s="136"/>
      <c r="AV482" s="136"/>
      <c r="AW482" s="14"/>
      <c r="AX482" s="14"/>
      <c r="AY482" s="162" t="str">
        <f t="shared" si="48"/>
        <v>*</v>
      </c>
      <c r="AZ482" s="153"/>
      <c r="BA482" s="109"/>
      <c r="BB482" s="10" t="str">
        <f>IFERROR(_xlfn.XLOOKUP(AI482, BS_ATIVIDADE[ATIVIDADE],BS_ATIVIDADE[UNIDADE] ), "*")</f>
        <v>*</v>
      </c>
      <c r="BC482" s="13" t="str" cm="1">
        <f t="array" ref="BC4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2" s="13" t="str" cm="1">
        <f t="array" ref="BD4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2" s="11" t="str" cm="1">
        <f t="array" ref="BE4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2" s="150"/>
      <c r="BG482" s="16"/>
      <c r="BH482" s="17"/>
      <c r="BI482" s="17"/>
      <c r="BJ482" s="17"/>
      <c r="BK482" s="18"/>
      <c r="BL482" s="16"/>
      <c r="BM482" s="130"/>
      <c r="BN482" s="130"/>
      <c r="BO482" s="130"/>
      <c r="BP482" s="18"/>
      <c r="BQ482" s="12" t="str">
        <f t="shared" si="50"/>
        <v>Aderente</v>
      </c>
      <c r="BR482" s="19" t="str">
        <f t="shared" si="51"/>
        <v>*</v>
      </c>
      <c r="BS482" s="19" t="str">
        <f t="shared" si="52"/>
        <v>*</v>
      </c>
      <c r="BT482" s="188" t="str">
        <f t="shared" si="53"/>
        <v/>
      </c>
    </row>
    <row r="483" spans="1:72" hidden="1">
      <c r="A483" s="47" t="str">
        <f t="shared" si="49"/>
        <v/>
      </c>
      <c r="B483" s="102"/>
      <c r="C483" s="135" t="str">
        <f>IF(BS_CONTROLE[[#This Row],[DATA]]="","",WEEKNUM(BS_CONTROLE[[#This Row],[DATA]]))</f>
        <v/>
      </c>
      <c r="D483" s="104"/>
      <c r="E483" s="157">
        <v>477</v>
      </c>
      <c r="F483" s="126"/>
      <c r="G483" s="142" t="str">
        <f>IF(D483="","*",VLOOKUP(F483,BS_ATIVIDADE[],3,FALSE))</f>
        <v>*</v>
      </c>
      <c r="H483" s="106"/>
      <c r="I483" s="106"/>
      <c r="J483" s="105"/>
      <c r="K483" s="105"/>
      <c r="L483" s="105"/>
      <c r="M483" s="127" t="str" cm="1">
        <f t="array" ref="M4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3" s="127" t="str" cm="1">
        <f t="array" ref="N4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3" s="106"/>
      <c r="P483" s="106"/>
      <c r="Q483" s="105"/>
      <c r="R483" s="10" t="str">
        <f>IFERROR(_xlfn.XLOOKUP(F483, BS_ATIVIDADE[ATIVIDADE],BS_ATIVIDADE[UNIDADE] ), "*")</f>
        <v>*</v>
      </c>
      <c r="S483" s="128" t="str" cm="1">
        <f t="array" ref="S4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3" s="128" t="str" cm="1">
        <f t="array" ref="T4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3" s="11" t="str" cm="1">
        <f t="array" ref="U4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3" s="105"/>
      <c r="W483" s="151"/>
      <c r="X483" s="104"/>
      <c r="Y483" s="129"/>
      <c r="Z483" s="104"/>
      <c r="AA483" s="105"/>
      <c r="AB483" s="103"/>
      <c r="AC483" s="152"/>
      <c r="AD483" s="107"/>
      <c r="AE483" s="105"/>
      <c r="AF483" s="105"/>
      <c r="AG483" s="105"/>
      <c r="AH483" s="15"/>
      <c r="AI483" s="126" t="str">
        <f>IF(BS_CONTROLE[[#This Row],[Atividade]]=0, "-", BS_CONTROLE[[#This Row],[Atividade]])</f>
        <v>-</v>
      </c>
      <c r="AJ483" s="9" t="str">
        <f>IF(BS_CONTROLE[[#This Row],[Atividade]]=0, "-", BS_CONTROLE[[#This Row],[Atividade]])</f>
        <v>-</v>
      </c>
      <c r="AK483" s="31">
        <f>BS_CONTROLE[[#This Row],[Local - Partida]]</f>
        <v>0</v>
      </c>
      <c r="AL483" s="31">
        <f>BS_CONTROLE[[#This Row],[Local - Encerramento]]</f>
        <v>0</v>
      </c>
      <c r="AM483" s="105" t="str">
        <f>IF(BS_CONTROLE[[#This Row],[Entre - Estações]]=0, "-", BS_CONTROLE[[#This Row],[Entre - Estações]])</f>
        <v>-</v>
      </c>
      <c r="AN483" s="105" t="str">
        <f>IF(BS_CONTROLE[[#This Row],[SB]]=0, "-", BS_CONTROLE[[#This Row],[SB]])</f>
        <v>-</v>
      </c>
      <c r="AO483" s="105" t="str">
        <f>IF(BS_CONTROLE[[#This Row],[SUB]]=0, "-", BS_CONTROLE[[#This Row],[SUB]])</f>
        <v>-</v>
      </c>
      <c r="AP483" s="105">
        <f>BS_CONTROLE[[#This Row],[KM - Inicio]]</f>
        <v>0</v>
      </c>
      <c r="AQ483" s="105">
        <f>BS_CONTROLE[[#This Row],[KM - Inicio]]</f>
        <v>0</v>
      </c>
      <c r="AR483" s="108"/>
      <c r="AS483" s="108"/>
      <c r="AT483" s="108"/>
      <c r="AU483" s="136"/>
      <c r="AV483" s="136"/>
      <c r="AW483" s="14"/>
      <c r="AX483" s="14"/>
      <c r="AY483" s="162" t="str">
        <f t="shared" si="48"/>
        <v>*</v>
      </c>
      <c r="AZ483" s="153"/>
      <c r="BA483" s="109"/>
      <c r="BB483" s="10" t="str">
        <f>IFERROR(_xlfn.XLOOKUP(AI483, BS_ATIVIDADE[ATIVIDADE],BS_ATIVIDADE[UNIDADE] ), "*")</f>
        <v>*</v>
      </c>
      <c r="BC483" s="13" t="str" cm="1">
        <f t="array" ref="BC4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3" s="13" t="str" cm="1">
        <f t="array" ref="BD4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3" s="11" t="str" cm="1">
        <f t="array" ref="BE4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3" s="150"/>
      <c r="BG483" s="16"/>
      <c r="BH483" s="17"/>
      <c r="BI483" s="17"/>
      <c r="BJ483" s="17"/>
      <c r="BK483" s="18"/>
      <c r="BL483" s="16"/>
      <c r="BM483" s="130"/>
      <c r="BN483" s="130"/>
      <c r="BO483" s="130"/>
      <c r="BP483" s="18"/>
      <c r="BQ483" s="12" t="str">
        <f t="shared" si="50"/>
        <v>Aderente</v>
      </c>
      <c r="BR483" s="19" t="str">
        <f t="shared" si="51"/>
        <v>*</v>
      </c>
      <c r="BS483" s="19" t="str">
        <f t="shared" si="52"/>
        <v>*</v>
      </c>
      <c r="BT483" s="188" t="str">
        <f t="shared" si="53"/>
        <v/>
      </c>
    </row>
    <row r="484" spans="1:72" hidden="1">
      <c r="A484" s="47" t="str">
        <f t="shared" si="49"/>
        <v/>
      </c>
      <c r="B484" s="102"/>
      <c r="C484" s="135" t="str">
        <f>IF(BS_CONTROLE[[#This Row],[DATA]]="","",WEEKNUM(BS_CONTROLE[[#This Row],[DATA]]))</f>
        <v/>
      </c>
      <c r="D484" s="104"/>
      <c r="E484" s="157">
        <v>478</v>
      </c>
      <c r="F484" s="126"/>
      <c r="G484" s="142" t="str">
        <f>IF(D484="","*",VLOOKUP(F484,BS_ATIVIDADE[],3,FALSE))</f>
        <v>*</v>
      </c>
      <c r="H484" s="106"/>
      <c r="I484" s="106"/>
      <c r="J484" s="105"/>
      <c r="K484" s="105"/>
      <c r="L484" s="105"/>
      <c r="M484" s="127" t="str" cm="1">
        <f t="array" ref="M4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4" s="127" t="str" cm="1">
        <f t="array" ref="N4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4" s="106"/>
      <c r="P484" s="106"/>
      <c r="Q484" s="105"/>
      <c r="R484" s="10" t="str">
        <f>IFERROR(_xlfn.XLOOKUP(F484, BS_ATIVIDADE[ATIVIDADE],BS_ATIVIDADE[UNIDADE] ), "*")</f>
        <v>*</v>
      </c>
      <c r="S484" s="128" t="str" cm="1">
        <f t="array" ref="S4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4" s="128" t="str" cm="1">
        <f t="array" ref="T4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4" s="11" t="str" cm="1">
        <f t="array" ref="U4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4" s="105"/>
      <c r="W484" s="151"/>
      <c r="X484" s="104"/>
      <c r="Y484" s="129"/>
      <c r="Z484" s="104"/>
      <c r="AA484" s="105"/>
      <c r="AB484" s="103"/>
      <c r="AC484" s="152"/>
      <c r="AD484" s="107"/>
      <c r="AE484" s="105"/>
      <c r="AF484" s="105"/>
      <c r="AG484" s="105"/>
      <c r="AH484" s="15"/>
      <c r="AI484" s="126" t="str">
        <f>IF(BS_CONTROLE[[#This Row],[Atividade]]=0, "-", BS_CONTROLE[[#This Row],[Atividade]])</f>
        <v>-</v>
      </c>
      <c r="AJ484" s="9" t="str">
        <f>IF(BS_CONTROLE[[#This Row],[Atividade]]=0, "-", BS_CONTROLE[[#This Row],[Atividade]])</f>
        <v>-</v>
      </c>
      <c r="AK484" s="31">
        <f>BS_CONTROLE[[#This Row],[Local - Partida]]</f>
        <v>0</v>
      </c>
      <c r="AL484" s="31">
        <f>BS_CONTROLE[[#This Row],[Local - Encerramento]]</f>
        <v>0</v>
      </c>
      <c r="AM484" s="105" t="str">
        <f>IF(BS_CONTROLE[[#This Row],[Entre - Estações]]=0, "-", BS_CONTROLE[[#This Row],[Entre - Estações]])</f>
        <v>-</v>
      </c>
      <c r="AN484" s="105" t="str">
        <f>IF(BS_CONTROLE[[#This Row],[SB]]=0, "-", BS_CONTROLE[[#This Row],[SB]])</f>
        <v>-</v>
      </c>
      <c r="AO484" s="105" t="str">
        <f>IF(BS_CONTROLE[[#This Row],[SUB]]=0, "-", BS_CONTROLE[[#This Row],[SUB]])</f>
        <v>-</v>
      </c>
      <c r="AP484" s="105">
        <f>BS_CONTROLE[[#This Row],[KM - Inicio]]</f>
        <v>0</v>
      </c>
      <c r="AQ484" s="105">
        <f>BS_CONTROLE[[#This Row],[KM - Inicio]]</f>
        <v>0</v>
      </c>
      <c r="AR484" s="108"/>
      <c r="AS484" s="108"/>
      <c r="AT484" s="108"/>
      <c r="AU484" s="136"/>
      <c r="AV484" s="136"/>
      <c r="AW484" s="14"/>
      <c r="AX484" s="14"/>
      <c r="AY484" s="162" t="str">
        <f t="shared" si="48"/>
        <v>*</v>
      </c>
      <c r="AZ484" s="153"/>
      <c r="BA484" s="109"/>
      <c r="BB484" s="10" t="str">
        <f>IFERROR(_xlfn.XLOOKUP(AI484, BS_ATIVIDADE[ATIVIDADE],BS_ATIVIDADE[UNIDADE] ), "*")</f>
        <v>*</v>
      </c>
      <c r="BC484" s="13" t="str" cm="1">
        <f t="array" ref="BC4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4" s="13" t="str" cm="1">
        <f t="array" ref="BD4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4" s="11" t="str" cm="1">
        <f t="array" ref="BE4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4" s="150"/>
      <c r="BG484" s="16"/>
      <c r="BH484" s="17"/>
      <c r="BI484" s="17"/>
      <c r="BJ484" s="17"/>
      <c r="BK484" s="18"/>
      <c r="BL484" s="16"/>
      <c r="BM484" s="130"/>
      <c r="BN484" s="130"/>
      <c r="BO484" s="130"/>
      <c r="BP484" s="18"/>
      <c r="BQ484" s="12" t="str">
        <f t="shared" si="50"/>
        <v>Aderente</v>
      </c>
      <c r="BR484" s="19" t="str">
        <f t="shared" si="51"/>
        <v>*</v>
      </c>
      <c r="BS484" s="19" t="str">
        <f t="shared" si="52"/>
        <v>*</v>
      </c>
      <c r="BT484" s="188" t="str">
        <f t="shared" si="53"/>
        <v/>
      </c>
    </row>
    <row r="485" spans="1:72" hidden="1">
      <c r="A485" s="47" t="str">
        <f t="shared" si="49"/>
        <v/>
      </c>
      <c r="B485" s="102"/>
      <c r="C485" s="135" t="str">
        <f>IF(BS_CONTROLE[[#This Row],[DATA]]="","",WEEKNUM(BS_CONTROLE[[#This Row],[DATA]]))</f>
        <v/>
      </c>
      <c r="D485" s="104"/>
      <c r="E485" s="157">
        <v>479</v>
      </c>
      <c r="F485" s="126"/>
      <c r="G485" s="142" t="str">
        <f>IF(D485="","*",VLOOKUP(F485,BS_ATIVIDADE[],3,FALSE))</f>
        <v>*</v>
      </c>
      <c r="H485" s="106"/>
      <c r="I485" s="106"/>
      <c r="J485" s="105"/>
      <c r="K485" s="105"/>
      <c r="L485" s="105"/>
      <c r="M485" s="127" t="str" cm="1">
        <f t="array" ref="M4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5" s="127" t="str" cm="1">
        <f t="array" ref="N4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5" s="106"/>
      <c r="P485" s="106"/>
      <c r="Q485" s="105"/>
      <c r="R485" s="10" t="str">
        <f>IFERROR(_xlfn.XLOOKUP(F485, BS_ATIVIDADE[ATIVIDADE],BS_ATIVIDADE[UNIDADE] ), "*")</f>
        <v>*</v>
      </c>
      <c r="S485" s="128" t="str" cm="1">
        <f t="array" ref="S4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5" s="128" t="str" cm="1">
        <f t="array" ref="T4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5" s="11" t="str" cm="1">
        <f t="array" ref="U4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5" s="105"/>
      <c r="W485" s="151"/>
      <c r="X485" s="104"/>
      <c r="Y485" s="129"/>
      <c r="Z485" s="104"/>
      <c r="AA485" s="105"/>
      <c r="AB485" s="103"/>
      <c r="AC485" s="152"/>
      <c r="AD485" s="107"/>
      <c r="AE485" s="105"/>
      <c r="AF485" s="105"/>
      <c r="AG485" s="105"/>
      <c r="AH485" s="15"/>
      <c r="AI485" s="126" t="str">
        <f>IF(BS_CONTROLE[[#This Row],[Atividade]]=0, "-", BS_CONTROLE[[#This Row],[Atividade]])</f>
        <v>-</v>
      </c>
      <c r="AJ485" s="9" t="str">
        <f>IF(BS_CONTROLE[[#This Row],[Atividade]]=0, "-", BS_CONTROLE[[#This Row],[Atividade]])</f>
        <v>-</v>
      </c>
      <c r="AK485" s="31">
        <f>BS_CONTROLE[[#This Row],[Local - Partida]]</f>
        <v>0</v>
      </c>
      <c r="AL485" s="31">
        <f>BS_CONTROLE[[#This Row],[Local - Encerramento]]</f>
        <v>0</v>
      </c>
      <c r="AM485" s="105" t="str">
        <f>IF(BS_CONTROLE[[#This Row],[Entre - Estações]]=0, "-", BS_CONTROLE[[#This Row],[Entre - Estações]])</f>
        <v>-</v>
      </c>
      <c r="AN485" s="105" t="str">
        <f>IF(BS_CONTROLE[[#This Row],[SB]]=0, "-", BS_CONTROLE[[#This Row],[SB]])</f>
        <v>-</v>
      </c>
      <c r="AO485" s="105" t="str">
        <f>IF(BS_CONTROLE[[#This Row],[SUB]]=0, "-", BS_CONTROLE[[#This Row],[SUB]])</f>
        <v>-</v>
      </c>
      <c r="AP485" s="105">
        <f>BS_CONTROLE[[#This Row],[KM - Inicio]]</f>
        <v>0</v>
      </c>
      <c r="AQ485" s="105">
        <f>BS_CONTROLE[[#This Row],[KM - Inicio]]</f>
        <v>0</v>
      </c>
      <c r="AR485" s="108"/>
      <c r="AS485" s="108"/>
      <c r="AT485" s="108"/>
      <c r="AU485" s="136"/>
      <c r="AV485" s="136"/>
      <c r="AW485" s="14"/>
      <c r="AX485" s="14"/>
      <c r="AY485" s="162" t="str">
        <f t="shared" si="48"/>
        <v>*</v>
      </c>
      <c r="AZ485" s="153"/>
      <c r="BA485" s="109"/>
      <c r="BB485" s="10" t="str">
        <f>IFERROR(_xlfn.XLOOKUP(AI485, BS_ATIVIDADE[ATIVIDADE],BS_ATIVIDADE[UNIDADE] ), "*")</f>
        <v>*</v>
      </c>
      <c r="BC485" s="13" t="str" cm="1">
        <f t="array" ref="BC4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5" s="13" t="str" cm="1">
        <f t="array" ref="BD4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5" s="11" t="str" cm="1">
        <f t="array" ref="BE4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5" s="150"/>
      <c r="BG485" s="16"/>
      <c r="BH485" s="17"/>
      <c r="BI485" s="17"/>
      <c r="BJ485" s="17"/>
      <c r="BK485" s="18"/>
      <c r="BL485" s="16"/>
      <c r="BM485" s="130"/>
      <c r="BN485" s="130"/>
      <c r="BO485" s="130"/>
      <c r="BP485" s="18"/>
      <c r="BQ485" s="12" t="str">
        <f t="shared" si="50"/>
        <v>Aderente</v>
      </c>
      <c r="BR485" s="19" t="str">
        <f t="shared" si="51"/>
        <v>*</v>
      </c>
      <c r="BS485" s="19" t="str">
        <f t="shared" si="52"/>
        <v>*</v>
      </c>
      <c r="BT485" s="188" t="str">
        <f t="shared" si="53"/>
        <v/>
      </c>
    </row>
    <row r="486" spans="1:72" hidden="1">
      <c r="A486" s="47" t="str">
        <f t="shared" si="49"/>
        <v/>
      </c>
      <c r="B486" s="102"/>
      <c r="C486" s="135" t="str">
        <f>IF(BS_CONTROLE[[#This Row],[DATA]]="","",WEEKNUM(BS_CONTROLE[[#This Row],[DATA]]))</f>
        <v/>
      </c>
      <c r="D486" s="104"/>
      <c r="E486" s="157">
        <v>480</v>
      </c>
      <c r="F486" s="126"/>
      <c r="G486" s="142" t="str">
        <f>IF(D486="","*",VLOOKUP(F486,BS_ATIVIDADE[],3,FALSE))</f>
        <v>*</v>
      </c>
      <c r="H486" s="106"/>
      <c r="I486" s="106"/>
      <c r="J486" s="105"/>
      <c r="K486" s="105"/>
      <c r="L486" s="105"/>
      <c r="M486" s="127" t="str" cm="1">
        <f t="array" ref="M4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6" s="127" t="str" cm="1">
        <f t="array" ref="N4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6" s="106"/>
      <c r="P486" s="106"/>
      <c r="Q486" s="105"/>
      <c r="R486" s="10" t="str">
        <f>IFERROR(_xlfn.XLOOKUP(F486, BS_ATIVIDADE[ATIVIDADE],BS_ATIVIDADE[UNIDADE] ), "*")</f>
        <v>*</v>
      </c>
      <c r="S486" s="128" t="str" cm="1">
        <f t="array" ref="S4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6" s="128" t="str" cm="1">
        <f t="array" ref="T4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6" s="11" t="str" cm="1">
        <f t="array" ref="U4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6" s="105"/>
      <c r="W486" s="151"/>
      <c r="X486" s="104"/>
      <c r="Y486" s="129"/>
      <c r="Z486" s="104"/>
      <c r="AA486" s="105"/>
      <c r="AB486" s="103"/>
      <c r="AC486" s="152"/>
      <c r="AD486" s="107"/>
      <c r="AE486" s="105"/>
      <c r="AF486" s="105"/>
      <c r="AG486" s="105"/>
      <c r="AH486" s="15"/>
      <c r="AI486" s="126" t="str">
        <f>IF(BS_CONTROLE[[#This Row],[Atividade]]=0, "-", BS_CONTROLE[[#This Row],[Atividade]])</f>
        <v>-</v>
      </c>
      <c r="AJ486" s="9" t="str">
        <f>IF(BS_CONTROLE[[#This Row],[Atividade]]=0, "-", BS_CONTROLE[[#This Row],[Atividade]])</f>
        <v>-</v>
      </c>
      <c r="AK486" s="31">
        <f>BS_CONTROLE[[#This Row],[Local - Partida]]</f>
        <v>0</v>
      </c>
      <c r="AL486" s="31">
        <f>BS_CONTROLE[[#This Row],[Local - Encerramento]]</f>
        <v>0</v>
      </c>
      <c r="AM486" s="105" t="str">
        <f>IF(BS_CONTROLE[[#This Row],[Entre - Estações]]=0, "-", BS_CONTROLE[[#This Row],[Entre - Estações]])</f>
        <v>-</v>
      </c>
      <c r="AN486" s="105" t="str">
        <f>IF(BS_CONTROLE[[#This Row],[SB]]=0, "-", BS_CONTROLE[[#This Row],[SB]])</f>
        <v>-</v>
      </c>
      <c r="AO486" s="105" t="str">
        <f>IF(BS_CONTROLE[[#This Row],[SUB]]=0, "-", BS_CONTROLE[[#This Row],[SUB]])</f>
        <v>-</v>
      </c>
      <c r="AP486" s="105">
        <f>BS_CONTROLE[[#This Row],[KM - Inicio]]</f>
        <v>0</v>
      </c>
      <c r="AQ486" s="105">
        <f>BS_CONTROLE[[#This Row],[KM - Inicio]]</f>
        <v>0</v>
      </c>
      <c r="AR486" s="108"/>
      <c r="AS486" s="108"/>
      <c r="AT486" s="108"/>
      <c r="AU486" s="136"/>
      <c r="AV486" s="136"/>
      <c r="AW486" s="14"/>
      <c r="AX486" s="14"/>
      <c r="AY486" s="162" t="str">
        <f t="shared" si="48"/>
        <v>*</v>
      </c>
      <c r="AZ486" s="153"/>
      <c r="BA486" s="109"/>
      <c r="BB486" s="10" t="str">
        <f>IFERROR(_xlfn.XLOOKUP(AI486, BS_ATIVIDADE[ATIVIDADE],BS_ATIVIDADE[UNIDADE] ), "*")</f>
        <v>*</v>
      </c>
      <c r="BC486" s="13" t="str" cm="1">
        <f t="array" ref="BC4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6" s="13" t="str" cm="1">
        <f t="array" ref="BD4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6" s="11" t="str" cm="1">
        <f t="array" ref="BE4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6" s="150"/>
      <c r="BG486" s="16"/>
      <c r="BH486" s="17"/>
      <c r="BI486" s="17"/>
      <c r="BJ486" s="17"/>
      <c r="BK486" s="18"/>
      <c r="BL486" s="16"/>
      <c r="BM486" s="130"/>
      <c r="BN486" s="130"/>
      <c r="BO486" s="130"/>
      <c r="BP486" s="18"/>
      <c r="BQ486" s="12" t="str">
        <f t="shared" si="50"/>
        <v>Aderente</v>
      </c>
      <c r="BR486" s="19" t="str">
        <f t="shared" si="51"/>
        <v>*</v>
      </c>
      <c r="BS486" s="19" t="str">
        <f t="shared" si="52"/>
        <v>*</v>
      </c>
      <c r="BT486" s="188" t="str">
        <f t="shared" si="53"/>
        <v/>
      </c>
    </row>
    <row r="487" spans="1:72" hidden="1">
      <c r="A487" s="47" t="str">
        <f t="shared" si="49"/>
        <v/>
      </c>
      <c r="B487" s="102"/>
      <c r="C487" s="135" t="str">
        <f>IF(BS_CONTROLE[[#This Row],[DATA]]="","",WEEKNUM(BS_CONTROLE[[#This Row],[DATA]]))</f>
        <v/>
      </c>
      <c r="D487" s="104"/>
      <c r="E487" s="157">
        <v>481</v>
      </c>
      <c r="F487" s="126"/>
      <c r="G487" s="142" t="str">
        <f>IF(D487="","*",VLOOKUP(F487,BS_ATIVIDADE[],3,FALSE))</f>
        <v>*</v>
      </c>
      <c r="H487" s="106"/>
      <c r="I487" s="106"/>
      <c r="J487" s="105"/>
      <c r="K487" s="105"/>
      <c r="L487" s="105"/>
      <c r="M487" s="127" t="str" cm="1">
        <f t="array" ref="M4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7" s="127" t="str" cm="1">
        <f t="array" ref="N4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7" s="106"/>
      <c r="P487" s="106"/>
      <c r="Q487" s="105"/>
      <c r="R487" s="10" t="str">
        <f>IFERROR(_xlfn.XLOOKUP(F487, BS_ATIVIDADE[ATIVIDADE],BS_ATIVIDADE[UNIDADE] ), "*")</f>
        <v>*</v>
      </c>
      <c r="S487" s="128" t="str" cm="1">
        <f t="array" ref="S4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7" s="128" t="str" cm="1">
        <f t="array" ref="T4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7" s="11" t="str" cm="1">
        <f t="array" ref="U4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7" s="105"/>
      <c r="W487" s="151"/>
      <c r="X487" s="104"/>
      <c r="Y487" s="129"/>
      <c r="Z487" s="104"/>
      <c r="AA487" s="105"/>
      <c r="AB487" s="103"/>
      <c r="AC487" s="152"/>
      <c r="AD487" s="107"/>
      <c r="AE487" s="105"/>
      <c r="AF487" s="105"/>
      <c r="AG487" s="105"/>
      <c r="AH487" s="15"/>
      <c r="AI487" s="126" t="str">
        <f>IF(BS_CONTROLE[[#This Row],[Atividade]]=0, "-", BS_CONTROLE[[#This Row],[Atividade]])</f>
        <v>-</v>
      </c>
      <c r="AJ487" s="9" t="str">
        <f>IF(BS_CONTROLE[[#This Row],[Atividade]]=0, "-", BS_CONTROLE[[#This Row],[Atividade]])</f>
        <v>-</v>
      </c>
      <c r="AK487" s="31">
        <f>BS_CONTROLE[[#This Row],[Local - Partida]]</f>
        <v>0</v>
      </c>
      <c r="AL487" s="31">
        <f>BS_CONTROLE[[#This Row],[Local - Encerramento]]</f>
        <v>0</v>
      </c>
      <c r="AM487" s="105" t="str">
        <f>IF(BS_CONTROLE[[#This Row],[Entre - Estações]]=0, "-", BS_CONTROLE[[#This Row],[Entre - Estações]])</f>
        <v>-</v>
      </c>
      <c r="AN487" s="105" t="str">
        <f>IF(BS_CONTROLE[[#This Row],[SB]]=0, "-", BS_CONTROLE[[#This Row],[SB]])</f>
        <v>-</v>
      </c>
      <c r="AO487" s="105" t="str">
        <f>IF(BS_CONTROLE[[#This Row],[SUB]]=0, "-", BS_CONTROLE[[#This Row],[SUB]])</f>
        <v>-</v>
      </c>
      <c r="AP487" s="105">
        <f>BS_CONTROLE[[#This Row],[KM - Inicio]]</f>
        <v>0</v>
      </c>
      <c r="AQ487" s="105">
        <f>BS_CONTROLE[[#This Row],[KM - Inicio]]</f>
        <v>0</v>
      </c>
      <c r="AR487" s="108"/>
      <c r="AS487" s="108"/>
      <c r="AT487" s="108"/>
      <c r="AU487" s="136"/>
      <c r="AV487" s="136"/>
      <c r="AW487" s="14"/>
      <c r="AX487" s="14"/>
      <c r="AY487" s="162" t="str">
        <f t="shared" si="48"/>
        <v>*</v>
      </c>
      <c r="AZ487" s="153"/>
      <c r="BA487" s="109"/>
      <c r="BB487" s="10" t="str">
        <f>IFERROR(_xlfn.XLOOKUP(AI487, BS_ATIVIDADE[ATIVIDADE],BS_ATIVIDADE[UNIDADE] ), "*")</f>
        <v>*</v>
      </c>
      <c r="BC487" s="13" t="str" cm="1">
        <f t="array" ref="BC4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7" s="13" t="str" cm="1">
        <f t="array" ref="BD4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7" s="11" t="str" cm="1">
        <f t="array" ref="BE4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7" s="150"/>
      <c r="BG487" s="16"/>
      <c r="BH487" s="17"/>
      <c r="BI487" s="17"/>
      <c r="BJ487" s="17"/>
      <c r="BK487" s="18"/>
      <c r="BL487" s="16"/>
      <c r="BM487" s="130"/>
      <c r="BN487" s="130"/>
      <c r="BO487" s="130"/>
      <c r="BP487" s="18"/>
      <c r="BQ487" s="12" t="str">
        <f t="shared" si="50"/>
        <v>Aderente</v>
      </c>
      <c r="BR487" s="19" t="str">
        <f t="shared" si="51"/>
        <v>*</v>
      </c>
      <c r="BS487" s="19" t="str">
        <f t="shared" si="52"/>
        <v>*</v>
      </c>
      <c r="BT487" s="188" t="str">
        <f t="shared" si="53"/>
        <v/>
      </c>
    </row>
    <row r="488" spans="1:72" hidden="1">
      <c r="A488" s="47" t="str">
        <f t="shared" si="49"/>
        <v/>
      </c>
      <c r="B488" s="102"/>
      <c r="C488" s="135" t="str">
        <f>IF(BS_CONTROLE[[#This Row],[DATA]]="","",WEEKNUM(BS_CONTROLE[[#This Row],[DATA]]))</f>
        <v/>
      </c>
      <c r="D488" s="104"/>
      <c r="E488" s="157">
        <v>482</v>
      </c>
      <c r="F488" s="126"/>
      <c r="G488" s="142" t="str">
        <f>IF(D488="","*",VLOOKUP(F488,BS_ATIVIDADE[],3,FALSE))</f>
        <v>*</v>
      </c>
      <c r="H488" s="106"/>
      <c r="I488" s="106"/>
      <c r="J488" s="105"/>
      <c r="K488" s="105"/>
      <c r="L488" s="105"/>
      <c r="M488" s="127" t="str" cm="1">
        <f t="array" ref="M4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8" s="127" t="str" cm="1">
        <f t="array" ref="N4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8" s="106"/>
      <c r="P488" s="106"/>
      <c r="Q488" s="105"/>
      <c r="R488" s="10" t="str">
        <f>IFERROR(_xlfn.XLOOKUP(F488, BS_ATIVIDADE[ATIVIDADE],BS_ATIVIDADE[UNIDADE] ), "*")</f>
        <v>*</v>
      </c>
      <c r="S488" s="128" t="str" cm="1">
        <f t="array" ref="S4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8" s="128" t="str" cm="1">
        <f t="array" ref="T4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8" s="11" t="str" cm="1">
        <f t="array" ref="U4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8" s="105"/>
      <c r="W488" s="151"/>
      <c r="X488" s="104"/>
      <c r="Y488" s="129"/>
      <c r="Z488" s="104"/>
      <c r="AA488" s="105"/>
      <c r="AB488" s="103"/>
      <c r="AC488" s="152"/>
      <c r="AD488" s="107"/>
      <c r="AE488" s="105"/>
      <c r="AF488" s="105"/>
      <c r="AG488" s="105"/>
      <c r="AH488" s="15"/>
      <c r="AI488" s="126" t="str">
        <f>IF(BS_CONTROLE[[#This Row],[Atividade]]=0, "-", BS_CONTROLE[[#This Row],[Atividade]])</f>
        <v>-</v>
      </c>
      <c r="AJ488" s="9" t="str">
        <f>IF(BS_CONTROLE[[#This Row],[Atividade]]=0, "-", BS_CONTROLE[[#This Row],[Atividade]])</f>
        <v>-</v>
      </c>
      <c r="AK488" s="31">
        <f>BS_CONTROLE[[#This Row],[Local - Partida]]</f>
        <v>0</v>
      </c>
      <c r="AL488" s="31">
        <f>BS_CONTROLE[[#This Row],[Local - Encerramento]]</f>
        <v>0</v>
      </c>
      <c r="AM488" s="105" t="str">
        <f>IF(BS_CONTROLE[[#This Row],[Entre - Estações]]=0, "-", BS_CONTROLE[[#This Row],[Entre - Estações]])</f>
        <v>-</v>
      </c>
      <c r="AN488" s="105" t="str">
        <f>IF(BS_CONTROLE[[#This Row],[SB]]=0, "-", BS_CONTROLE[[#This Row],[SB]])</f>
        <v>-</v>
      </c>
      <c r="AO488" s="105" t="str">
        <f>IF(BS_CONTROLE[[#This Row],[SUB]]=0, "-", BS_CONTROLE[[#This Row],[SUB]])</f>
        <v>-</v>
      </c>
      <c r="AP488" s="105">
        <f>BS_CONTROLE[[#This Row],[KM - Inicio]]</f>
        <v>0</v>
      </c>
      <c r="AQ488" s="105">
        <f>BS_CONTROLE[[#This Row],[KM - Inicio]]</f>
        <v>0</v>
      </c>
      <c r="AR488" s="108"/>
      <c r="AS488" s="108"/>
      <c r="AT488" s="108"/>
      <c r="AU488" s="136"/>
      <c r="AV488" s="136"/>
      <c r="AW488" s="14"/>
      <c r="AX488" s="14"/>
      <c r="AY488" s="162" t="str">
        <f t="shared" si="48"/>
        <v>*</v>
      </c>
      <c r="AZ488" s="153"/>
      <c r="BA488" s="109"/>
      <c r="BB488" s="10" t="str">
        <f>IFERROR(_xlfn.XLOOKUP(AI488, BS_ATIVIDADE[ATIVIDADE],BS_ATIVIDADE[UNIDADE] ), "*")</f>
        <v>*</v>
      </c>
      <c r="BC488" s="13" t="str" cm="1">
        <f t="array" ref="BC4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8" s="13" t="str" cm="1">
        <f t="array" ref="BD4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8" s="11" t="str" cm="1">
        <f t="array" ref="BE4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8" s="150"/>
      <c r="BG488" s="16"/>
      <c r="BH488" s="17"/>
      <c r="BI488" s="17"/>
      <c r="BJ488" s="17"/>
      <c r="BK488" s="18"/>
      <c r="BL488" s="16"/>
      <c r="BM488" s="130"/>
      <c r="BN488" s="130"/>
      <c r="BO488" s="130"/>
      <c r="BP488" s="18"/>
      <c r="BQ488" s="12" t="str">
        <f t="shared" si="50"/>
        <v>Aderente</v>
      </c>
      <c r="BR488" s="19" t="str">
        <f t="shared" si="51"/>
        <v>*</v>
      </c>
      <c r="BS488" s="19" t="str">
        <f t="shared" si="52"/>
        <v>*</v>
      </c>
      <c r="BT488" s="188" t="str">
        <f t="shared" si="53"/>
        <v/>
      </c>
    </row>
    <row r="489" spans="1:72" hidden="1">
      <c r="A489" s="47" t="str">
        <f t="shared" si="49"/>
        <v/>
      </c>
      <c r="B489" s="102"/>
      <c r="C489" s="135" t="str">
        <f>IF(BS_CONTROLE[[#This Row],[DATA]]="","",WEEKNUM(BS_CONTROLE[[#This Row],[DATA]]))</f>
        <v/>
      </c>
      <c r="D489" s="104"/>
      <c r="E489" s="157">
        <v>483</v>
      </c>
      <c r="F489" s="126"/>
      <c r="G489" s="142" t="str">
        <f>IF(D489="","*",VLOOKUP(F489,BS_ATIVIDADE[],3,FALSE))</f>
        <v>*</v>
      </c>
      <c r="H489" s="106"/>
      <c r="I489" s="106"/>
      <c r="J489" s="105"/>
      <c r="K489" s="105"/>
      <c r="L489" s="105"/>
      <c r="M489" s="127" t="str" cm="1">
        <f t="array" ref="M4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9" s="127" t="str" cm="1">
        <f t="array" ref="N4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9" s="106"/>
      <c r="P489" s="106"/>
      <c r="Q489" s="105"/>
      <c r="R489" s="10" t="str">
        <f>IFERROR(_xlfn.XLOOKUP(F489, BS_ATIVIDADE[ATIVIDADE],BS_ATIVIDADE[UNIDADE] ), "*")</f>
        <v>*</v>
      </c>
      <c r="S489" s="128" t="str" cm="1">
        <f t="array" ref="S4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9" s="128" t="str" cm="1">
        <f t="array" ref="T4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9" s="11" t="str" cm="1">
        <f t="array" ref="U4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89" s="105"/>
      <c r="W489" s="151"/>
      <c r="X489" s="104"/>
      <c r="Y489" s="129"/>
      <c r="Z489" s="104"/>
      <c r="AA489" s="105"/>
      <c r="AB489" s="103"/>
      <c r="AC489" s="152"/>
      <c r="AD489" s="107"/>
      <c r="AE489" s="105"/>
      <c r="AF489" s="105"/>
      <c r="AG489" s="105"/>
      <c r="AH489" s="15"/>
      <c r="AI489" s="126" t="str">
        <f>IF(BS_CONTROLE[[#This Row],[Atividade]]=0, "-", BS_CONTROLE[[#This Row],[Atividade]])</f>
        <v>-</v>
      </c>
      <c r="AJ489" s="9" t="str">
        <f>IF(BS_CONTROLE[[#This Row],[Atividade]]=0, "-", BS_CONTROLE[[#This Row],[Atividade]])</f>
        <v>-</v>
      </c>
      <c r="AK489" s="31">
        <f>BS_CONTROLE[[#This Row],[Local - Partida]]</f>
        <v>0</v>
      </c>
      <c r="AL489" s="31">
        <f>BS_CONTROLE[[#This Row],[Local - Encerramento]]</f>
        <v>0</v>
      </c>
      <c r="AM489" s="105" t="str">
        <f>IF(BS_CONTROLE[[#This Row],[Entre - Estações]]=0, "-", BS_CONTROLE[[#This Row],[Entre - Estações]])</f>
        <v>-</v>
      </c>
      <c r="AN489" s="105" t="str">
        <f>IF(BS_CONTROLE[[#This Row],[SB]]=0, "-", BS_CONTROLE[[#This Row],[SB]])</f>
        <v>-</v>
      </c>
      <c r="AO489" s="105" t="str">
        <f>IF(BS_CONTROLE[[#This Row],[SUB]]=0, "-", BS_CONTROLE[[#This Row],[SUB]])</f>
        <v>-</v>
      </c>
      <c r="AP489" s="105">
        <f>BS_CONTROLE[[#This Row],[KM - Inicio]]</f>
        <v>0</v>
      </c>
      <c r="AQ489" s="105">
        <f>BS_CONTROLE[[#This Row],[KM - Inicio]]</f>
        <v>0</v>
      </c>
      <c r="AR489" s="108"/>
      <c r="AS489" s="108"/>
      <c r="AT489" s="108"/>
      <c r="AU489" s="136"/>
      <c r="AV489" s="136"/>
      <c r="AW489" s="14"/>
      <c r="AX489" s="14"/>
      <c r="AY489" s="162" t="str">
        <f t="shared" si="48"/>
        <v>*</v>
      </c>
      <c r="AZ489" s="153"/>
      <c r="BA489" s="109"/>
      <c r="BB489" s="10" t="str">
        <f>IFERROR(_xlfn.XLOOKUP(AI489, BS_ATIVIDADE[ATIVIDADE],BS_ATIVIDADE[UNIDADE] ), "*")</f>
        <v>*</v>
      </c>
      <c r="BC489" s="13" t="str" cm="1">
        <f t="array" ref="BC4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89" s="13" t="str" cm="1">
        <f t="array" ref="BD4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89" s="11" t="str" cm="1">
        <f t="array" ref="BE4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89" s="150"/>
      <c r="BG489" s="16"/>
      <c r="BH489" s="17"/>
      <c r="BI489" s="17"/>
      <c r="BJ489" s="17"/>
      <c r="BK489" s="18"/>
      <c r="BL489" s="16"/>
      <c r="BM489" s="130"/>
      <c r="BN489" s="130"/>
      <c r="BO489" s="130"/>
      <c r="BP489" s="18"/>
      <c r="BQ489" s="12" t="str">
        <f t="shared" si="50"/>
        <v>Aderente</v>
      </c>
      <c r="BR489" s="19" t="str">
        <f t="shared" si="51"/>
        <v>*</v>
      </c>
      <c r="BS489" s="19" t="str">
        <f t="shared" si="52"/>
        <v>*</v>
      </c>
      <c r="BT489" s="188" t="str">
        <f t="shared" si="53"/>
        <v/>
      </c>
    </row>
    <row r="490" spans="1:72" hidden="1">
      <c r="A490" s="47" t="str">
        <f t="shared" si="49"/>
        <v/>
      </c>
      <c r="B490" s="102"/>
      <c r="C490" s="135" t="str">
        <f>IF(BS_CONTROLE[[#This Row],[DATA]]="","",WEEKNUM(BS_CONTROLE[[#This Row],[DATA]]))</f>
        <v/>
      </c>
      <c r="D490" s="104"/>
      <c r="E490" s="157">
        <v>484</v>
      </c>
      <c r="F490" s="126"/>
      <c r="G490" s="142" t="str">
        <f>IF(D490="","*",VLOOKUP(F490,BS_ATIVIDADE[],3,FALSE))</f>
        <v>*</v>
      </c>
      <c r="H490" s="106"/>
      <c r="I490" s="106"/>
      <c r="J490" s="105"/>
      <c r="K490" s="105"/>
      <c r="L490" s="105"/>
      <c r="M490" s="127" t="str" cm="1">
        <f t="array" ref="M4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0" s="127" t="str" cm="1">
        <f t="array" ref="N4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0" s="106"/>
      <c r="P490" s="106"/>
      <c r="Q490" s="105"/>
      <c r="R490" s="10" t="str">
        <f>IFERROR(_xlfn.XLOOKUP(F490, BS_ATIVIDADE[ATIVIDADE],BS_ATIVIDADE[UNIDADE] ), "*")</f>
        <v>*</v>
      </c>
      <c r="S490" s="128" t="str" cm="1">
        <f t="array" ref="S4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0" s="128" t="str" cm="1">
        <f t="array" ref="T4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0" s="11" t="str" cm="1">
        <f t="array" ref="U4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0" s="105"/>
      <c r="W490" s="151"/>
      <c r="X490" s="104"/>
      <c r="Y490" s="129"/>
      <c r="Z490" s="104"/>
      <c r="AA490" s="105"/>
      <c r="AB490" s="103"/>
      <c r="AC490" s="152"/>
      <c r="AD490" s="107"/>
      <c r="AE490" s="105"/>
      <c r="AF490" s="105"/>
      <c r="AG490" s="105"/>
      <c r="AH490" s="15"/>
      <c r="AI490" s="126" t="str">
        <f>IF(BS_CONTROLE[[#This Row],[Atividade]]=0, "-", BS_CONTROLE[[#This Row],[Atividade]])</f>
        <v>-</v>
      </c>
      <c r="AJ490" s="9" t="str">
        <f>IF(BS_CONTROLE[[#This Row],[Atividade]]=0, "-", BS_CONTROLE[[#This Row],[Atividade]])</f>
        <v>-</v>
      </c>
      <c r="AK490" s="31">
        <f>BS_CONTROLE[[#This Row],[Local - Partida]]</f>
        <v>0</v>
      </c>
      <c r="AL490" s="31">
        <f>BS_CONTROLE[[#This Row],[Local - Encerramento]]</f>
        <v>0</v>
      </c>
      <c r="AM490" s="105" t="str">
        <f>IF(BS_CONTROLE[[#This Row],[Entre - Estações]]=0, "-", BS_CONTROLE[[#This Row],[Entre - Estações]])</f>
        <v>-</v>
      </c>
      <c r="AN490" s="105" t="str">
        <f>IF(BS_CONTROLE[[#This Row],[SB]]=0, "-", BS_CONTROLE[[#This Row],[SB]])</f>
        <v>-</v>
      </c>
      <c r="AO490" s="105" t="str">
        <f>IF(BS_CONTROLE[[#This Row],[SUB]]=0, "-", BS_CONTROLE[[#This Row],[SUB]])</f>
        <v>-</v>
      </c>
      <c r="AP490" s="105">
        <f>BS_CONTROLE[[#This Row],[KM - Inicio]]</f>
        <v>0</v>
      </c>
      <c r="AQ490" s="105">
        <f>BS_CONTROLE[[#This Row],[KM - Inicio]]</f>
        <v>0</v>
      </c>
      <c r="AR490" s="108"/>
      <c r="AS490" s="108"/>
      <c r="AT490" s="108"/>
      <c r="AU490" s="136"/>
      <c r="AV490" s="136"/>
      <c r="AW490" s="14"/>
      <c r="AX490" s="14"/>
      <c r="AY490" s="162" t="str">
        <f t="shared" si="48"/>
        <v>*</v>
      </c>
      <c r="AZ490" s="153"/>
      <c r="BA490" s="109"/>
      <c r="BB490" s="10" t="str">
        <f>IFERROR(_xlfn.XLOOKUP(AI490, BS_ATIVIDADE[ATIVIDADE],BS_ATIVIDADE[UNIDADE] ), "*")</f>
        <v>*</v>
      </c>
      <c r="BC490" s="13" t="str" cm="1">
        <f t="array" ref="BC4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0" s="13" t="str" cm="1">
        <f t="array" ref="BD4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0" s="11" t="str" cm="1">
        <f t="array" ref="BE4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0" s="150"/>
      <c r="BG490" s="16"/>
      <c r="BH490" s="17"/>
      <c r="BI490" s="17"/>
      <c r="BJ490" s="17"/>
      <c r="BK490" s="18"/>
      <c r="BL490" s="16"/>
      <c r="BM490" s="130"/>
      <c r="BN490" s="130"/>
      <c r="BO490" s="130"/>
      <c r="BP490" s="18"/>
      <c r="BQ490" s="12" t="str">
        <f t="shared" si="50"/>
        <v>Aderente</v>
      </c>
      <c r="BR490" s="19" t="str">
        <f t="shared" si="51"/>
        <v>*</v>
      </c>
      <c r="BS490" s="19" t="str">
        <f t="shared" si="52"/>
        <v>*</v>
      </c>
      <c r="BT490" s="188" t="str">
        <f t="shared" si="53"/>
        <v/>
      </c>
    </row>
    <row r="491" spans="1:72" hidden="1">
      <c r="A491" s="47" t="str">
        <f t="shared" si="49"/>
        <v/>
      </c>
      <c r="B491" s="102"/>
      <c r="C491" s="135" t="str">
        <f>IF(BS_CONTROLE[[#This Row],[DATA]]="","",WEEKNUM(BS_CONTROLE[[#This Row],[DATA]]))</f>
        <v/>
      </c>
      <c r="D491" s="104"/>
      <c r="E491" s="157">
        <v>485</v>
      </c>
      <c r="F491" s="126"/>
      <c r="G491" s="142" t="str">
        <f>IF(D491="","*",VLOOKUP(F491,BS_ATIVIDADE[],3,FALSE))</f>
        <v>*</v>
      </c>
      <c r="H491" s="106"/>
      <c r="I491" s="106"/>
      <c r="J491" s="105"/>
      <c r="K491" s="105"/>
      <c r="L491" s="105"/>
      <c r="M491" s="127" t="str" cm="1">
        <f t="array" ref="M4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1" s="127" t="str" cm="1">
        <f t="array" ref="N4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1" s="106"/>
      <c r="P491" s="106"/>
      <c r="Q491" s="105"/>
      <c r="R491" s="10" t="str">
        <f>IFERROR(_xlfn.XLOOKUP(F491, BS_ATIVIDADE[ATIVIDADE],BS_ATIVIDADE[UNIDADE] ), "*")</f>
        <v>*</v>
      </c>
      <c r="S491" s="128" t="str" cm="1">
        <f t="array" ref="S4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1" s="128" t="str" cm="1">
        <f t="array" ref="T4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1" s="11" t="str" cm="1">
        <f t="array" ref="U4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1" s="105"/>
      <c r="W491" s="151"/>
      <c r="X491" s="104"/>
      <c r="Y491" s="129"/>
      <c r="Z491" s="104"/>
      <c r="AA491" s="105"/>
      <c r="AB491" s="103"/>
      <c r="AC491" s="152"/>
      <c r="AD491" s="107"/>
      <c r="AE491" s="105"/>
      <c r="AF491" s="105"/>
      <c r="AG491" s="105"/>
      <c r="AH491" s="15"/>
      <c r="AI491" s="126" t="str">
        <f>IF(BS_CONTROLE[[#This Row],[Atividade]]=0, "-", BS_CONTROLE[[#This Row],[Atividade]])</f>
        <v>-</v>
      </c>
      <c r="AJ491" s="9" t="str">
        <f>IF(BS_CONTROLE[[#This Row],[Atividade]]=0, "-", BS_CONTROLE[[#This Row],[Atividade]])</f>
        <v>-</v>
      </c>
      <c r="AK491" s="31">
        <f>BS_CONTROLE[[#This Row],[Local - Partida]]</f>
        <v>0</v>
      </c>
      <c r="AL491" s="31">
        <f>BS_CONTROLE[[#This Row],[Local - Encerramento]]</f>
        <v>0</v>
      </c>
      <c r="AM491" s="105" t="str">
        <f>IF(BS_CONTROLE[[#This Row],[Entre - Estações]]=0, "-", BS_CONTROLE[[#This Row],[Entre - Estações]])</f>
        <v>-</v>
      </c>
      <c r="AN491" s="105" t="str">
        <f>IF(BS_CONTROLE[[#This Row],[SB]]=0, "-", BS_CONTROLE[[#This Row],[SB]])</f>
        <v>-</v>
      </c>
      <c r="AO491" s="105" t="str">
        <f>IF(BS_CONTROLE[[#This Row],[SUB]]=0, "-", BS_CONTROLE[[#This Row],[SUB]])</f>
        <v>-</v>
      </c>
      <c r="AP491" s="105">
        <f>BS_CONTROLE[[#This Row],[KM - Inicio]]</f>
        <v>0</v>
      </c>
      <c r="AQ491" s="105">
        <f>BS_CONTROLE[[#This Row],[KM - Inicio]]</f>
        <v>0</v>
      </c>
      <c r="AR491" s="108"/>
      <c r="AS491" s="108"/>
      <c r="AT491" s="108"/>
      <c r="AU491" s="136"/>
      <c r="AV491" s="136"/>
      <c r="AW491" s="14"/>
      <c r="AX491" s="14"/>
      <c r="AY491" s="162" t="str">
        <f t="shared" si="48"/>
        <v>*</v>
      </c>
      <c r="AZ491" s="153"/>
      <c r="BA491" s="109"/>
      <c r="BB491" s="10" t="str">
        <f>IFERROR(_xlfn.XLOOKUP(AI491, BS_ATIVIDADE[ATIVIDADE],BS_ATIVIDADE[UNIDADE] ), "*")</f>
        <v>*</v>
      </c>
      <c r="BC491" s="13" t="str" cm="1">
        <f t="array" ref="BC4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1" s="13" t="str" cm="1">
        <f t="array" ref="BD4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1" s="11" t="str" cm="1">
        <f t="array" ref="BE4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1" s="150"/>
      <c r="BG491" s="16"/>
      <c r="BH491" s="17"/>
      <c r="BI491" s="17"/>
      <c r="BJ491" s="17"/>
      <c r="BK491" s="18"/>
      <c r="BL491" s="16"/>
      <c r="BM491" s="130"/>
      <c r="BN491" s="130"/>
      <c r="BO491" s="130"/>
      <c r="BP491" s="18"/>
      <c r="BQ491" s="12" t="str">
        <f t="shared" si="50"/>
        <v>Aderente</v>
      </c>
      <c r="BR491" s="19" t="str">
        <f t="shared" si="51"/>
        <v>*</v>
      </c>
      <c r="BS491" s="19" t="str">
        <f t="shared" si="52"/>
        <v>*</v>
      </c>
      <c r="BT491" s="188" t="str">
        <f t="shared" si="53"/>
        <v/>
      </c>
    </row>
    <row r="492" spans="1:72" hidden="1">
      <c r="A492" s="47" t="str">
        <f t="shared" si="49"/>
        <v/>
      </c>
      <c r="B492" s="102"/>
      <c r="C492" s="135" t="str">
        <f>IF(BS_CONTROLE[[#This Row],[DATA]]="","",WEEKNUM(BS_CONTROLE[[#This Row],[DATA]]))</f>
        <v/>
      </c>
      <c r="D492" s="104"/>
      <c r="E492" s="157">
        <v>486</v>
      </c>
      <c r="F492" s="126"/>
      <c r="G492" s="142" t="str">
        <f>IF(D492="","*",VLOOKUP(F492,BS_ATIVIDADE[],3,FALSE))</f>
        <v>*</v>
      </c>
      <c r="H492" s="106"/>
      <c r="I492" s="106"/>
      <c r="J492" s="105"/>
      <c r="K492" s="105"/>
      <c r="L492" s="105"/>
      <c r="M492" s="127" t="str" cm="1">
        <f t="array" ref="M4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2" s="127" t="str" cm="1">
        <f t="array" ref="N4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2" s="106"/>
      <c r="P492" s="106"/>
      <c r="Q492" s="105"/>
      <c r="R492" s="10" t="str">
        <f>IFERROR(_xlfn.XLOOKUP(F492, BS_ATIVIDADE[ATIVIDADE],BS_ATIVIDADE[UNIDADE] ), "*")</f>
        <v>*</v>
      </c>
      <c r="S492" s="128" t="str" cm="1">
        <f t="array" ref="S4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2" s="128" t="str" cm="1">
        <f t="array" ref="T4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2" s="11" t="str" cm="1">
        <f t="array" ref="U4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2" s="105"/>
      <c r="W492" s="151"/>
      <c r="X492" s="104"/>
      <c r="Y492" s="129"/>
      <c r="Z492" s="104"/>
      <c r="AA492" s="105"/>
      <c r="AB492" s="103"/>
      <c r="AC492" s="152"/>
      <c r="AD492" s="107"/>
      <c r="AE492" s="105"/>
      <c r="AF492" s="105"/>
      <c r="AG492" s="105"/>
      <c r="AH492" s="15"/>
      <c r="AI492" s="126" t="str">
        <f>IF(BS_CONTROLE[[#This Row],[Atividade]]=0, "-", BS_CONTROLE[[#This Row],[Atividade]])</f>
        <v>-</v>
      </c>
      <c r="AJ492" s="9" t="str">
        <f>IF(BS_CONTROLE[[#This Row],[Atividade]]=0, "-", BS_CONTROLE[[#This Row],[Atividade]])</f>
        <v>-</v>
      </c>
      <c r="AK492" s="31">
        <f>BS_CONTROLE[[#This Row],[Local - Partida]]</f>
        <v>0</v>
      </c>
      <c r="AL492" s="31">
        <f>BS_CONTROLE[[#This Row],[Local - Encerramento]]</f>
        <v>0</v>
      </c>
      <c r="AM492" s="105" t="str">
        <f>IF(BS_CONTROLE[[#This Row],[Entre - Estações]]=0, "-", BS_CONTROLE[[#This Row],[Entre - Estações]])</f>
        <v>-</v>
      </c>
      <c r="AN492" s="105" t="str">
        <f>IF(BS_CONTROLE[[#This Row],[SB]]=0, "-", BS_CONTROLE[[#This Row],[SB]])</f>
        <v>-</v>
      </c>
      <c r="AO492" s="105" t="str">
        <f>IF(BS_CONTROLE[[#This Row],[SUB]]=0, "-", BS_CONTROLE[[#This Row],[SUB]])</f>
        <v>-</v>
      </c>
      <c r="AP492" s="105">
        <f>BS_CONTROLE[[#This Row],[KM - Inicio]]</f>
        <v>0</v>
      </c>
      <c r="AQ492" s="105">
        <f>BS_CONTROLE[[#This Row],[KM - Inicio]]</f>
        <v>0</v>
      </c>
      <c r="AR492" s="108"/>
      <c r="AS492" s="108"/>
      <c r="AT492" s="108"/>
      <c r="AU492" s="136"/>
      <c r="AV492" s="136"/>
      <c r="AW492" s="14"/>
      <c r="AX492" s="14"/>
      <c r="AY492" s="162" t="str">
        <f t="shared" si="48"/>
        <v>*</v>
      </c>
      <c r="AZ492" s="153"/>
      <c r="BA492" s="109"/>
      <c r="BB492" s="10" t="str">
        <f>IFERROR(_xlfn.XLOOKUP(AI492, BS_ATIVIDADE[ATIVIDADE],BS_ATIVIDADE[UNIDADE] ), "*")</f>
        <v>*</v>
      </c>
      <c r="BC492" s="13" t="str" cm="1">
        <f t="array" ref="BC4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2" s="13" t="str" cm="1">
        <f t="array" ref="BD4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2" s="11" t="str" cm="1">
        <f t="array" ref="BE4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2" s="150"/>
      <c r="BG492" s="16"/>
      <c r="BH492" s="17"/>
      <c r="BI492" s="17"/>
      <c r="BJ492" s="17"/>
      <c r="BK492" s="18"/>
      <c r="BL492" s="16"/>
      <c r="BM492" s="130"/>
      <c r="BN492" s="130"/>
      <c r="BO492" s="130"/>
      <c r="BP492" s="18"/>
      <c r="BQ492" s="12" t="str">
        <f t="shared" si="50"/>
        <v>Aderente</v>
      </c>
      <c r="BR492" s="19" t="str">
        <f t="shared" si="51"/>
        <v>*</v>
      </c>
      <c r="BS492" s="19" t="str">
        <f t="shared" si="52"/>
        <v>*</v>
      </c>
      <c r="BT492" s="188" t="str">
        <f t="shared" si="53"/>
        <v/>
      </c>
    </row>
    <row r="493" spans="1:72" hidden="1">
      <c r="A493" s="47" t="str">
        <f t="shared" si="49"/>
        <v/>
      </c>
      <c r="B493" s="102"/>
      <c r="C493" s="135" t="str">
        <f>IF(BS_CONTROLE[[#This Row],[DATA]]="","",WEEKNUM(BS_CONTROLE[[#This Row],[DATA]]))</f>
        <v/>
      </c>
      <c r="D493" s="104"/>
      <c r="E493" s="157">
        <v>487</v>
      </c>
      <c r="F493" s="126"/>
      <c r="G493" s="142" t="str">
        <f>IF(D493="","*",VLOOKUP(F493,BS_ATIVIDADE[],3,FALSE))</f>
        <v>*</v>
      </c>
      <c r="H493" s="106"/>
      <c r="I493" s="106"/>
      <c r="J493" s="105"/>
      <c r="K493" s="105"/>
      <c r="L493" s="105"/>
      <c r="M493" s="127" t="str" cm="1">
        <f t="array" ref="M4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3" s="127" t="str" cm="1">
        <f t="array" ref="N4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3" s="106"/>
      <c r="P493" s="106"/>
      <c r="Q493" s="105"/>
      <c r="R493" s="10" t="str">
        <f>IFERROR(_xlfn.XLOOKUP(F493, BS_ATIVIDADE[ATIVIDADE],BS_ATIVIDADE[UNIDADE] ), "*")</f>
        <v>*</v>
      </c>
      <c r="S493" s="128" t="str" cm="1">
        <f t="array" ref="S4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3" s="128" t="str" cm="1">
        <f t="array" ref="T4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3" s="11" t="str" cm="1">
        <f t="array" ref="U4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3" s="105"/>
      <c r="W493" s="151"/>
      <c r="X493" s="104"/>
      <c r="Y493" s="129"/>
      <c r="Z493" s="104"/>
      <c r="AA493" s="105"/>
      <c r="AB493" s="103"/>
      <c r="AC493" s="152"/>
      <c r="AD493" s="107"/>
      <c r="AE493" s="105"/>
      <c r="AF493" s="105"/>
      <c r="AG493" s="105"/>
      <c r="AH493" s="15"/>
      <c r="AI493" s="126" t="str">
        <f>IF(BS_CONTROLE[[#This Row],[Atividade]]=0, "-", BS_CONTROLE[[#This Row],[Atividade]])</f>
        <v>-</v>
      </c>
      <c r="AJ493" s="9" t="str">
        <f>IF(BS_CONTROLE[[#This Row],[Atividade]]=0, "-", BS_CONTROLE[[#This Row],[Atividade]])</f>
        <v>-</v>
      </c>
      <c r="AK493" s="31">
        <f>BS_CONTROLE[[#This Row],[Local - Partida]]</f>
        <v>0</v>
      </c>
      <c r="AL493" s="31">
        <f>BS_CONTROLE[[#This Row],[Local - Encerramento]]</f>
        <v>0</v>
      </c>
      <c r="AM493" s="105" t="str">
        <f>IF(BS_CONTROLE[[#This Row],[Entre - Estações]]=0, "-", BS_CONTROLE[[#This Row],[Entre - Estações]])</f>
        <v>-</v>
      </c>
      <c r="AN493" s="105" t="str">
        <f>IF(BS_CONTROLE[[#This Row],[SB]]=0, "-", BS_CONTROLE[[#This Row],[SB]])</f>
        <v>-</v>
      </c>
      <c r="AO493" s="105" t="str">
        <f>IF(BS_CONTROLE[[#This Row],[SUB]]=0, "-", BS_CONTROLE[[#This Row],[SUB]])</f>
        <v>-</v>
      </c>
      <c r="AP493" s="105">
        <f>BS_CONTROLE[[#This Row],[KM - Inicio]]</f>
        <v>0</v>
      </c>
      <c r="AQ493" s="105">
        <f>BS_CONTROLE[[#This Row],[KM - Inicio]]</f>
        <v>0</v>
      </c>
      <c r="AR493" s="108"/>
      <c r="AS493" s="108"/>
      <c r="AT493" s="108"/>
      <c r="AU493" s="136"/>
      <c r="AV493" s="136"/>
      <c r="AW493" s="14"/>
      <c r="AX493" s="14"/>
      <c r="AY493" s="162" t="str">
        <f t="shared" si="48"/>
        <v>*</v>
      </c>
      <c r="AZ493" s="153"/>
      <c r="BA493" s="109"/>
      <c r="BB493" s="10" t="str">
        <f>IFERROR(_xlfn.XLOOKUP(AI493, BS_ATIVIDADE[ATIVIDADE],BS_ATIVIDADE[UNIDADE] ), "*")</f>
        <v>*</v>
      </c>
      <c r="BC493" s="13" t="str" cm="1">
        <f t="array" ref="BC4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3" s="13" t="str" cm="1">
        <f t="array" ref="BD4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3" s="11" t="str" cm="1">
        <f t="array" ref="BE4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3" s="150"/>
      <c r="BG493" s="16"/>
      <c r="BH493" s="17"/>
      <c r="BI493" s="17"/>
      <c r="BJ493" s="17"/>
      <c r="BK493" s="18"/>
      <c r="BL493" s="16"/>
      <c r="BM493" s="130"/>
      <c r="BN493" s="130"/>
      <c r="BO493" s="130"/>
      <c r="BP493" s="18"/>
      <c r="BQ493" s="12" t="str">
        <f t="shared" si="50"/>
        <v>Aderente</v>
      </c>
      <c r="BR493" s="19" t="str">
        <f t="shared" si="51"/>
        <v>*</v>
      </c>
      <c r="BS493" s="19" t="str">
        <f t="shared" si="52"/>
        <v>*</v>
      </c>
      <c r="BT493" s="188" t="str">
        <f t="shared" si="53"/>
        <v/>
      </c>
    </row>
    <row r="494" spans="1:72" hidden="1">
      <c r="A494" s="47" t="str">
        <f t="shared" si="49"/>
        <v/>
      </c>
      <c r="B494" s="102"/>
      <c r="C494" s="135" t="str">
        <f>IF(BS_CONTROLE[[#This Row],[DATA]]="","",WEEKNUM(BS_CONTROLE[[#This Row],[DATA]]))</f>
        <v/>
      </c>
      <c r="D494" s="104"/>
      <c r="E494" s="157">
        <v>488</v>
      </c>
      <c r="F494" s="126"/>
      <c r="G494" s="142" t="str">
        <f>IF(D494="","*",VLOOKUP(F494,BS_ATIVIDADE[],3,FALSE))</f>
        <v>*</v>
      </c>
      <c r="H494" s="106"/>
      <c r="I494" s="106"/>
      <c r="J494" s="105"/>
      <c r="K494" s="105"/>
      <c r="L494" s="105"/>
      <c r="M494" s="127" t="str" cm="1">
        <f t="array" ref="M4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4" s="127" t="str" cm="1">
        <f t="array" ref="N4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4" s="106"/>
      <c r="P494" s="106"/>
      <c r="Q494" s="105"/>
      <c r="R494" s="10" t="str">
        <f>IFERROR(_xlfn.XLOOKUP(F494, BS_ATIVIDADE[ATIVIDADE],BS_ATIVIDADE[UNIDADE] ), "*")</f>
        <v>*</v>
      </c>
      <c r="S494" s="128" t="str" cm="1">
        <f t="array" ref="S4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4" s="128" t="str" cm="1">
        <f t="array" ref="T4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4" s="11" t="str" cm="1">
        <f t="array" ref="U4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4" s="105"/>
      <c r="W494" s="151"/>
      <c r="X494" s="104"/>
      <c r="Y494" s="129"/>
      <c r="Z494" s="104"/>
      <c r="AA494" s="105"/>
      <c r="AB494" s="103"/>
      <c r="AC494" s="152"/>
      <c r="AD494" s="107"/>
      <c r="AE494" s="105"/>
      <c r="AF494" s="105"/>
      <c r="AG494" s="105"/>
      <c r="AH494" s="15"/>
      <c r="AI494" s="126" t="str">
        <f>IF(BS_CONTROLE[[#This Row],[Atividade]]=0, "-", BS_CONTROLE[[#This Row],[Atividade]])</f>
        <v>-</v>
      </c>
      <c r="AJ494" s="9" t="str">
        <f>IF(BS_CONTROLE[[#This Row],[Atividade]]=0, "-", BS_CONTROLE[[#This Row],[Atividade]])</f>
        <v>-</v>
      </c>
      <c r="AK494" s="31">
        <f>BS_CONTROLE[[#This Row],[Local - Partida]]</f>
        <v>0</v>
      </c>
      <c r="AL494" s="31">
        <f>BS_CONTROLE[[#This Row],[Local - Encerramento]]</f>
        <v>0</v>
      </c>
      <c r="AM494" s="105" t="str">
        <f>IF(BS_CONTROLE[[#This Row],[Entre - Estações]]=0, "-", BS_CONTROLE[[#This Row],[Entre - Estações]])</f>
        <v>-</v>
      </c>
      <c r="AN494" s="105" t="str">
        <f>IF(BS_CONTROLE[[#This Row],[SB]]=0, "-", BS_CONTROLE[[#This Row],[SB]])</f>
        <v>-</v>
      </c>
      <c r="AO494" s="105" t="str">
        <f>IF(BS_CONTROLE[[#This Row],[SUB]]=0, "-", BS_CONTROLE[[#This Row],[SUB]])</f>
        <v>-</v>
      </c>
      <c r="AP494" s="105">
        <f>BS_CONTROLE[[#This Row],[KM - Inicio]]</f>
        <v>0</v>
      </c>
      <c r="AQ494" s="105">
        <f>BS_CONTROLE[[#This Row],[KM - Inicio]]</f>
        <v>0</v>
      </c>
      <c r="AR494" s="108"/>
      <c r="AS494" s="108"/>
      <c r="AT494" s="108"/>
      <c r="AU494" s="136"/>
      <c r="AV494" s="136"/>
      <c r="AW494" s="14"/>
      <c r="AX494" s="14"/>
      <c r="AY494" s="162" t="str">
        <f t="shared" si="48"/>
        <v>*</v>
      </c>
      <c r="AZ494" s="153"/>
      <c r="BA494" s="109"/>
      <c r="BB494" s="10" t="str">
        <f>IFERROR(_xlfn.XLOOKUP(AI494, BS_ATIVIDADE[ATIVIDADE],BS_ATIVIDADE[UNIDADE] ), "*")</f>
        <v>*</v>
      </c>
      <c r="BC494" s="13" t="str" cm="1">
        <f t="array" ref="BC4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4" s="13" t="str" cm="1">
        <f t="array" ref="BD4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4" s="11" t="str" cm="1">
        <f t="array" ref="BE4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4" s="150"/>
      <c r="BG494" s="16"/>
      <c r="BH494" s="17"/>
      <c r="BI494" s="17"/>
      <c r="BJ494" s="17"/>
      <c r="BK494" s="18"/>
      <c r="BL494" s="16"/>
      <c r="BM494" s="130"/>
      <c r="BN494" s="130"/>
      <c r="BO494" s="130"/>
      <c r="BP494" s="18"/>
      <c r="BQ494" s="12" t="str">
        <f t="shared" si="50"/>
        <v>Aderente</v>
      </c>
      <c r="BR494" s="19" t="str">
        <f t="shared" si="51"/>
        <v>*</v>
      </c>
      <c r="BS494" s="19" t="str">
        <f t="shared" si="52"/>
        <v>*</v>
      </c>
      <c r="BT494" s="188" t="str">
        <f t="shared" si="53"/>
        <v/>
      </c>
    </row>
    <row r="495" spans="1:72" hidden="1">
      <c r="A495" s="47" t="str">
        <f t="shared" si="49"/>
        <v/>
      </c>
      <c r="B495" s="102"/>
      <c r="C495" s="135" t="str">
        <f>IF(BS_CONTROLE[[#This Row],[DATA]]="","",WEEKNUM(BS_CONTROLE[[#This Row],[DATA]]))</f>
        <v/>
      </c>
      <c r="D495" s="104"/>
      <c r="E495" s="157">
        <v>489</v>
      </c>
      <c r="F495" s="126"/>
      <c r="G495" s="142" t="str">
        <f>IF(D495="","*",VLOOKUP(F495,BS_ATIVIDADE[],3,FALSE))</f>
        <v>*</v>
      </c>
      <c r="H495" s="106"/>
      <c r="I495" s="106"/>
      <c r="J495" s="105"/>
      <c r="K495" s="105"/>
      <c r="L495" s="105"/>
      <c r="M495" s="127" t="str" cm="1">
        <f t="array" ref="M4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5" s="127" t="str" cm="1">
        <f t="array" ref="N4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5" s="106"/>
      <c r="P495" s="106"/>
      <c r="Q495" s="105"/>
      <c r="R495" s="10" t="str">
        <f>IFERROR(_xlfn.XLOOKUP(F495, BS_ATIVIDADE[ATIVIDADE],BS_ATIVIDADE[UNIDADE] ), "*")</f>
        <v>*</v>
      </c>
      <c r="S495" s="128" t="str" cm="1">
        <f t="array" ref="S4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5" s="128" t="str" cm="1">
        <f t="array" ref="T4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5" s="11" t="str" cm="1">
        <f t="array" ref="U4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5" s="105"/>
      <c r="W495" s="151"/>
      <c r="X495" s="104"/>
      <c r="Y495" s="129"/>
      <c r="Z495" s="104"/>
      <c r="AA495" s="105"/>
      <c r="AB495" s="103"/>
      <c r="AC495" s="152"/>
      <c r="AD495" s="107"/>
      <c r="AE495" s="105"/>
      <c r="AF495" s="105"/>
      <c r="AG495" s="105"/>
      <c r="AH495" s="15"/>
      <c r="AI495" s="126" t="str">
        <f>IF(BS_CONTROLE[[#This Row],[Atividade]]=0, "-", BS_CONTROLE[[#This Row],[Atividade]])</f>
        <v>-</v>
      </c>
      <c r="AJ495" s="9" t="str">
        <f>IF(BS_CONTROLE[[#This Row],[Atividade]]=0, "-", BS_CONTROLE[[#This Row],[Atividade]])</f>
        <v>-</v>
      </c>
      <c r="AK495" s="31">
        <f>BS_CONTROLE[[#This Row],[Local - Partida]]</f>
        <v>0</v>
      </c>
      <c r="AL495" s="31">
        <f>BS_CONTROLE[[#This Row],[Local - Encerramento]]</f>
        <v>0</v>
      </c>
      <c r="AM495" s="105" t="str">
        <f>IF(BS_CONTROLE[[#This Row],[Entre - Estações]]=0, "-", BS_CONTROLE[[#This Row],[Entre - Estações]])</f>
        <v>-</v>
      </c>
      <c r="AN495" s="105" t="str">
        <f>IF(BS_CONTROLE[[#This Row],[SB]]=0, "-", BS_CONTROLE[[#This Row],[SB]])</f>
        <v>-</v>
      </c>
      <c r="AO495" s="105" t="str">
        <f>IF(BS_CONTROLE[[#This Row],[SUB]]=0, "-", BS_CONTROLE[[#This Row],[SUB]])</f>
        <v>-</v>
      </c>
      <c r="AP495" s="105">
        <f>BS_CONTROLE[[#This Row],[KM - Inicio]]</f>
        <v>0</v>
      </c>
      <c r="AQ495" s="105">
        <f>BS_CONTROLE[[#This Row],[KM - Inicio]]</f>
        <v>0</v>
      </c>
      <c r="AR495" s="108"/>
      <c r="AS495" s="108"/>
      <c r="AT495" s="108"/>
      <c r="AU495" s="136"/>
      <c r="AV495" s="136"/>
      <c r="AW495" s="14"/>
      <c r="AX495" s="14"/>
      <c r="AY495" s="162" t="str">
        <f t="shared" si="48"/>
        <v>*</v>
      </c>
      <c r="AZ495" s="153"/>
      <c r="BA495" s="109"/>
      <c r="BB495" s="10" t="str">
        <f>IFERROR(_xlfn.XLOOKUP(AI495, BS_ATIVIDADE[ATIVIDADE],BS_ATIVIDADE[UNIDADE] ), "*")</f>
        <v>*</v>
      </c>
      <c r="BC495" s="13" t="str" cm="1">
        <f t="array" ref="BC4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5" s="13" t="str" cm="1">
        <f t="array" ref="BD4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5" s="11" t="str" cm="1">
        <f t="array" ref="BE4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5" s="150"/>
      <c r="BG495" s="16"/>
      <c r="BH495" s="17"/>
      <c r="BI495" s="17"/>
      <c r="BJ495" s="17"/>
      <c r="BK495" s="18"/>
      <c r="BL495" s="16"/>
      <c r="BM495" s="130"/>
      <c r="BN495" s="130"/>
      <c r="BO495" s="130"/>
      <c r="BP495" s="18"/>
      <c r="BQ495" s="12" t="str">
        <f t="shared" si="50"/>
        <v>Aderente</v>
      </c>
      <c r="BR495" s="19" t="str">
        <f t="shared" si="51"/>
        <v>*</v>
      </c>
      <c r="BS495" s="19" t="str">
        <f t="shared" si="52"/>
        <v>*</v>
      </c>
      <c r="BT495" s="188" t="str">
        <f t="shared" si="53"/>
        <v/>
      </c>
    </row>
    <row r="496" spans="1:72" hidden="1">
      <c r="A496" s="47" t="str">
        <f t="shared" si="49"/>
        <v/>
      </c>
      <c r="B496" s="102"/>
      <c r="C496" s="135" t="str">
        <f>IF(BS_CONTROLE[[#This Row],[DATA]]="","",WEEKNUM(BS_CONTROLE[[#This Row],[DATA]]))</f>
        <v/>
      </c>
      <c r="D496" s="104"/>
      <c r="E496" s="157">
        <v>490</v>
      </c>
      <c r="F496" s="126"/>
      <c r="G496" s="142" t="str">
        <f>IF(D496="","*",VLOOKUP(F496,BS_ATIVIDADE[],3,FALSE))</f>
        <v>*</v>
      </c>
      <c r="H496" s="106"/>
      <c r="I496" s="106"/>
      <c r="J496" s="105"/>
      <c r="K496" s="105"/>
      <c r="L496" s="105"/>
      <c r="M496" s="127" t="str" cm="1">
        <f t="array" ref="M4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6" s="127" t="str" cm="1">
        <f t="array" ref="N4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6" s="106"/>
      <c r="P496" s="106"/>
      <c r="Q496" s="105"/>
      <c r="R496" s="10" t="str">
        <f>IFERROR(_xlfn.XLOOKUP(F496, BS_ATIVIDADE[ATIVIDADE],BS_ATIVIDADE[UNIDADE] ), "*")</f>
        <v>*</v>
      </c>
      <c r="S496" s="128" t="str" cm="1">
        <f t="array" ref="S4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6" s="128" t="str" cm="1">
        <f t="array" ref="T4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6" s="11" t="str" cm="1">
        <f t="array" ref="U4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6" s="105"/>
      <c r="W496" s="151"/>
      <c r="X496" s="104"/>
      <c r="Y496" s="129"/>
      <c r="Z496" s="104"/>
      <c r="AA496" s="105"/>
      <c r="AB496" s="103"/>
      <c r="AC496" s="152"/>
      <c r="AD496" s="107"/>
      <c r="AE496" s="105"/>
      <c r="AF496" s="105"/>
      <c r="AG496" s="105"/>
      <c r="AH496" s="15"/>
      <c r="AI496" s="126" t="str">
        <f>IF(BS_CONTROLE[[#This Row],[Atividade]]=0, "-", BS_CONTROLE[[#This Row],[Atividade]])</f>
        <v>-</v>
      </c>
      <c r="AJ496" s="9" t="str">
        <f>IF(BS_CONTROLE[[#This Row],[Atividade]]=0, "-", BS_CONTROLE[[#This Row],[Atividade]])</f>
        <v>-</v>
      </c>
      <c r="AK496" s="31">
        <f>BS_CONTROLE[[#This Row],[Local - Partida]]</f>
        <v>0</v>
      </c>
      <c r="AL496" s="31">
        <f>BS_CONTROLE[[#This Row],[Local - Encerramento]]</f>
        <v>0</v>
      </c>
      <c r="AM496" s="105" t="str">
        <f>IF(BS_CONTROLE[[#This Row],[Entre - Estações]]=0, "-", BS_CONTROLE[[#This Row],[Entre - Estações]])</f>
        <v>-</v>
      </c>
      <c r="AN496" s="105" t="str">
        <f>IF(BS_CONTROLE[[#This Row],[SB]]=0, "-", BS_CONTROLE[[#This Row],[SB]])</f>
        <v>-</v>
      </c>
      <c r="AO496" s="105" t="str">
        <f>IF(BS_CONTROLE[[#This Row],[SUB]]=0, "-", BS_CONTROLE[[#This Row],[SUB]])</f>
        <v>-</v>
      </c>
      <c r="AP496" s="105">
        <f>BS_CONTROLE[[#This Row],[KM - Inicio]]</f>
        <v>0</v>
      </c>
      <c r="AQ496" s="105">
        <f>BS_CONTROLE[[#This Row],[KM - Inicio]]</f>
        <v>0</v>
      </c>
      <c r="AR496" s="108"/>
      <c r="AS496" s="108"/>
      <c r="AT496" s="108"/>
      <c r="AU496" s="136"/>
      <c r="AV496" s="136"/>
      <c r="AW496" s="14"/>
      <c r="AX496" s="14"/>
      <c r="AY496" s="162" t="str">
        <f t="shared" si="48"/>
        <v>*</v>
      </c>
      <c r="AZ496" s="153"/>
      <c r="BA496" s="109"/>
      <c r="BB496" s="10" t="str">
        <f>IFERROR(_xlfn.XLOOKUP(AI496, BS_ATIVIDADE[ATIVIDADE],BS_ATIVIDADE[UNIDADE] ), "*")</f>
        <v>*</v>
      </c>
      <c r="BC496" s="13" t="str" cm="1">
        <f t="array" ref="BC4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6" s="13" t="str" cm="1">
        <f t="array" ref="BD4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6" s="11" t="str" cm="1">
        <f t="array" ref="BE4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6" s="150"/>
      <c r="BG496" s="16"/>
      <c r="BH496" s="17"/>
      <c r="BI496" s="17"/>
      <c r="BJ496" s="17"/>
      <c r="BK496" s="18"/>
      <c r="BL496" s="16"/>
      <c r="BM496" s="130"/>
      <c r="BN496" s="130"/>
      <c r="BO496" s="130"/>
      <c r="BP496" s="18"/>
      <c r="BQ496" s="12" t="str">
        <f t="shared" si="50"/>
        <v>Aderente</v>
      </c>
      <c r="BR496" s="19" t="str">
        <f t="shared" si="51"/>
        <v>*</v>
      </c>
      <c r="BS496" s="19" t="str">
        <f t="shared" si="52"/>
        <v>*</v>
      </c>
      <c r="BT496" s="188" t="str">
        <f t="shared" si="53"/>
        <v/>
      </c>
    </row>
    <row r="497" spans="1:72" hidden="1">
      <c r="A497" s="47" t="str">
        <f t="shared" si="49"/>
        <v/>
      </c>
      <c r="B497" s="102"/>
      <c r="C497" s="135" t="str">
        <f>IF(BS_CONTROLE[[#This Row],[DATA]]="","",WEEKNUM(BS_CONTROLE[[#This Row],[DATA]]))</f>
        <v/>
      </c>
      <c r="D497" s="104"/>
      <c r="E497" s="157">
        <v>491</v>
      </c>
      <c r="F497" s="126"/>
      <c r="G497" s="142" t="str">
        <f>IF(D497="","*",VLOOKUP(F497,BS_ATIVIDADE[],3,FALSE))</f>
        <v>*</v>
      </c>
      <c r="H497" s="106"/>
      <c r="I497" s="106"/>
      <c r="J497" s="105"/>
      <c r="K497" s="105"/>
      <c r="L497" s="105"/>
      <c r="M497" s="127" t="str" cm="1">
        <f t="array" ref="M4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7" s="127" t="str" cm="1">
        <f t="array" ref="N4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7" s="106"/>
      <c r="P497" s="106"/>
      <c r="Q497" s="105"/>
      <c r="R497" s="10" t="str">
        <f>IFERROR(_xlfn.XLOOKUP(F497, BS_ATIVIDADE[ATIVIDADE],BS_ATIVIDADE[UNIDADE] ), "*")</f>
        <v>*</v>
      </c>
      <c r="S497" s="128" t="str" cm="1">
        <f t="array" ref="S4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7" s="128" t="str" cm="1">
        <f t="array" ref="T4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7" s="11" t="str" cm="1">
        <f t="array" ref="U4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7" s="105"/>
      <c r="W497" s="151"/>
      <c r="X497" s="104"/>
      <c r="Y497" s="129"/>
      <c r="Z497" s="104"/>
      <c r="AA497" s="105"/>
      <c r="AB497" s="103"/>
      <c r="AC497" s="152"/>
      <c r="AD497" s="107"/>
      <c r="AE497" s="105"/>
      <c r="AF497" s="105"/>
      <c r="AG497" s="105"/>
      <c r="AH497" s="15"/>
      <c r="AI497" s="126" t="str">
        <f>IF(BS_CONTROLE[[#This Row],[Atividade]]=0, "-", BS_CONTROLE[[#This Row],[Atividade]])</f>
        <v>-</v>
      </c>
      <c r="AJ497" s="9" t="str">
        <f>IF(BS_CONTROLE[[#This Row],[Atividade]]=0, "-", BS_CONTROLE[[#This Row],[Atividade]])</f>
        <v>-</v>
      </c>
      <c r="AK497" s="31">
        <f>BS_CONTROLE[[#This Row],[Local - Partida]]</f>
        <v>0</v>
      </c>
      <c r="AL497" s="31">
        <f>BS_CONTROLE[[#This Row],[Local - Encerramento]]</f>
        <v>0</v>
      </c>
      <c r="AM497" s="105" t="str">
        <f>IF(BS_CONTROLE[[#This Row],[Entre - Estações]]=0, "-", BS_CONTROLE[[#This Row],[Entre - Estações]])</f>
        <v>-</v>
      </c>
      <c r="AN497" s="105" t="str">
        <f>IF(BS_CONTROLE[[#This Row],[SB]]=0, "-", BS_CONTROLE[[#This Row],[SB]])</f>
        <v>-</v>
      </c>
      <c r="AO497" s="105" t="str">
        <f>IF(BS_CONTROLE[[#This Row],[SUB]]=0, "-", BS_CONTROLE[[#This Row],[SUB]])</f>
        <v>-</v>
      </c>
      <c r="AP497" s="105">
        <f>BS_CONTROLE[[#This Row],[KM - Inicio]]</f>
        <v>0</v>
      </c>
      <c r="AQ497" s="105">
        <f>BS_CONTROLE[[#This Row],[KM - Inicio]]</f>
        <v>0</v>
      </c>
      <c r="AR497" s="108"/>
      <c r="AS497" s="108"/>
      <c r="AT497" s="108"/>
      <c r="AU497" s="136"/>
      <c r="AV497" s="136"/>
      <c r="AW497" s="14"/>
      <c r="AX497" s="14"/>
      <c r="AY497" s="162" t="str">
        <f t="shared" si="48"/>
        <v>*</v>
      </c>
      <c r="AZ497" s="153"/>
      <c r="BA497" s="109"/>
      <c r="BB497" s="10" t="str">
        <f>IFERROR(_xlfn.XLOOKUP(AI497, BS_ATIVIDADE[ATIVIDADE],BS_ATIVIDADE[UNIDADE] ), "*")</f>
        <v>*</v>
      </c>
      <c r="BC497" s="13" t="str" cm="1">
        <f t="array" ref="BC4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7" s="13" t="str" cm="1">
        <f t="array" ref="BD4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7" s="11" t="str" cm="1">
        <f t="array" ref="BE4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7" s="150"/>
      <c r="BG497" s="16"/>
      <c r="BH497" s="17"/>
      <c r="BI497" s="17"/>
      <c r="BJ497" s="17"/>
      <c r="BK497" s="18"/>
      <c r="BL497" s="16"/>
      <c r="BM497" s="130"/>
      <c r="BN497" s="130"/>
      <c r="BO497" s="130"/>
      <c r="BP497" s="18"/>
      <c r="BQ497" s="12" t="str">
        <f t="shared" si="50"/>
        <v>Aderente</v>
      </c>
      <c r="BR497" s="19" t="str">
        <f t="shared" si="51"/>
        <v>*</v>
      </c>
      <c r="BS497" s="19" t="str">
        <f t="shared" si="52"/>
        <v>*</v>
      </c>
      <c r="BT497" s="188" t="str">
        <f t="shared" si="53"/>
        <v/>
      </c>
    </row>
    <row r="498" spans="1:72" hidden="1">
      <c r="A498" s="47" t="str">
        <f t="shared" si="49"/>
        <v/>
      </c>
      <c r="B498" s="102"/>
      <c r="C498" s="135" t="str">
        <f>IF(BS_CONTROLE[[#This Row],[DATA]]="","",WEEKNUM(BS_CONTROLE[[#This Row],[DATA]]))</f>
        <v/>
      </c>
      <c r="D498" s="104"/>
      <c r="E498" s="157">
        <v>492</v>
      </c>
      <c r="F498" s="126"/>
      <c r="G498" s="142" t="str">
        <f>IF(D498="","*",VLOOKUP(F498,BS_ATIVIDADE[],3,FALSE))</f>
        <v>*</v>
      </c>
      <c r="H498" s="106"/>
      <c r="I498" s="106"/>
      <c r="J498" s="105"/>
      <c r="K498" s="105"/>
      <c r="L498" s="105"/>
      <c r="M498" s="127" t="str" cm="1">
        <f t="array" ref="M4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8" s="127" t="str" cm="1">
        <f t="array" ref="N4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8" s="106"/>
      <c r="P498" s="106"/>
      <c r="Q498" s="105"/>
      <c r="R498" s="10" t="str">
        <f>IFERROR(_xlfn.XLOOKUP(F498, BS_ATIVIDADE[ATIVIDADE],BS_ATIVIDADE[UNIDADE] ), "*")</f>
        <v>*</v>
      </c>
      <c r="S498" s="128" t="str" cm="1">
        <f t="array" ref="S4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8" s="128" t="str" cm="1">
        <f t="array" ref="T4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8" s="11" t="str" cm="1">
        <f t="array" ref="U4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8" s="105"/>
      <c r="W498" s="151"/>
      <c r="X498" s="104"/>
      <c r="Y498" s="129"/>
      <c r="Z498" s="104"/>
      <c r="AA498" s="105"/>
      <c r="AB498" s="103"/>
      <c r="AC498" s="152"/>
      <c r="AD498" s="107"/>
      <c r="AE498" s="105"/>
      <c r="AF498" s="105"/>
      <c r="AG498" s="105"/>
      <c r="AH498" s="15"/>
      <c r="AI498" s="126" t="str">
        <f>IF(BS_CONTROLE[[#This Row],[Atividade]]=0, "-", BS_CONTROLE[[#This Row],[Atividade]])</f>
        <v>-</v>
      </c>
      <c r="AJ498" s="9" t="str">
        <f>IF(BS_CONTROLE[[#This Row],[Atividade]]=0, "-", BS_CONTROLE[[#This Row],[Atividade]])</f>
        <v>-</v>
      </c>
      <c r="AK498" s="31">
        <f>BS_CONTROLE[[#This Row],[Local - Partida]]</f>
        <v>0</v>
      </c>
      <c r="AL498" s="31">
        <f>BS_CONTROLE[[#This Row],[Local - Encerramento]]</f>
        <v>0</v>
      </c>
      <c r="AM498" s="105" t="str">
        <f>IF(BS_CONTROLE[[#This Row],[Entre - Estações]]=0, "-", BS_CONTROLE[[#This Row],[Entre - Estações]])</f>
        <v>-</v>
      </c>
      <c r="AN498" s="105" t="str">
        <f>IF(BS_CONTROLE[[#This Row],[SB]]=0, "-", BS_CONTROLE[[#This Row],[SB]])</f>
        <v>-</v>
      </c>
      <c r="AO498" s="105" t="str">
        <f>IF(BS_CONTROLE[[#This Row],[SUB]]=0, "-", BS_CONTROLE[[#This Row],[SUB]])</f>
        <v>-</v>
      </c>
      <c r="AP498" s="105">
        <f>BS_CONTROLE[[#This Row],[KM - Inicio]]</f>
        <v>0</v>
      </c>
      <c r="AQ498" s="105">
        <f>BS_CONTROLE[[#This Row],[KM - Inicio]]</f>
        <v>0</v>
      </c>
      <c r="AR498" s="108"/>
      <c r="AS498" s="108"/>
      <c r="AT498" s="108"/>
      <c r="AU498" s="136"/>
      <c r="AV498" s="136"/>
      <c r="AW498" s="14"/>
      <c r="AX498" s="14"/>
      <c r="AY498" s="162" t="str">
        <f t="shared" si="48"/>
        <v>*</v>
      </c>
      <c r="AZ498" s="153"/>
      <c r="BA498" s="109"/>
      <c r="BB498" s="10" t="str">
        <f>IFERROR(_xlfn.XLOOKUP(AI498, BS_ATIVIDADE[ATIVIDADE],BS_ATIVIDADE[UNIDADE] ), "*")</f>
        <v>*</v>
      </c>
      <c r="BC498" s="13" t="str" cm="1">
        <f t="array" ref="BC4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8" s="13" t="str" cm="1">
        <f t="array" ref="BD4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8" s="11" t="str" cm="1">
        <f t="array" ref="BE4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8" s="150"/>
      <c r="BG498" s="16"/>
      <c r="BH498" s="17"/>
      <c r="BI498" s="17"/>
      <c r="BJ498" s="17"/>
      <c r="BK498" s="18"/>
      <c r="BL498" s="16"/>
      <c r="BM498" s="130"/>
      <c r="BN498" s="130"/>
      <c r="BO498" s="130"/>
      <c r="BP498" s="18"/>
      <c r="BQ498" s="12" t="str">
        <f t="shared" si="50"/>
        <v>Aderente</v>
      </c>
      <c r="BR498" s="19" t="str">
        <f t="shared" si="51"/>
        <v>*</v>
      </c>
      <c r="BS498" s="19" t="str">
        <f t="shared" si="52"/>
        <v>*</v>
      </c>
      <c r="BT498" s="188" t="str">
        <f t="shared" si="53"/>
        <v/>
      </c>
    </row>
    <row r="499" spans="1:72" hidden="1">
      <c r="A499" s="47" t="str">
        <f t="shared" si="49"/>
        <v/>
      </c>
      <c r="B499" s="102"/>
      <c r="C499" s="135" t="str">
        <f>IF(BS_CONTROLE[[#This Row],[DATA]]="","",WEEKNUM(BS_CONTROLE[[#This Row],[DATA]]))</f>
        <v/>
      </c>
      <c r="D499" s="104"/>
      <c r="E499" s="157">
        <v>493</v>
      </c>
      <c r="F499" s="126"/>
      <c r="G499" s="142" t="str">
        <f>IF(D499="","*",VLOOKUP(F499,BS_ATIVIDADE[],3,FALSE))</f>
        <v>*</v>
      </c>
      <c r="H499" s="106"/>
      <c r="I499" s="106"/>
      <c r="J499" s="105"/>
      <c r="K499" s="105"/>
      <c r="L499" s="105"/>
      <c r="M499" s="127" t="str" cm="1">
        <f t="array" ref="M4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9" s="127" t="str" cm="1">
        <f t="array" ref="N4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9" s="106"/>
      <c r="P499" s="106"/>
      <c r="Q499" s="105"/>
      <c r="R499" s="10" t="str">
        <f>IFERROR(_xlfn.XLOOKUP(F499, BS_ATIVIDADE[ATIVIDADE],BS_ATIVIDADE[UNIDADE] ), "*")</f>
        <v>*</v>
      </c>
      <c r="S499" s="128" t="str" cm="1">
        <f t="array" ref="S4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9" s="128" t="str" cm="1">
        <f t="array" ref="T4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9" s="11" t="str" cm="1">
        <f t="array" ref="U4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499" s="105"/>
      <c r="W499" s="151"/>
      <c r="X499" s="104"/>
      <c r="Y499" s="129"/>
      <c r="Z499" s="104"/>
      <c r="AA499" s="105"/>
      <c r="AB499" s="103"/>
      <c r="AC499" s="152"/>
      <c r="AD499" s="107"/>
      <c r="AE499" s="105"/>
      <c r="AF499" s="105"/>
      <c r="AG499" s="105"/>
      <c r="AH499" s="15"/>
      <c r="AI499" s="126" t="str">
        <f>IF(BS_CONTROLE[[#This Row],[Atividade]]=0, "-", BS_CONTROLE[[#This Row],[Atividade]])</f>
        <v>-</v>
      </c>
      <c r="AJ499" s="9" t="str">
        <f>IF(BS_CONTROLE[[#This Row],[Atividade]]=0, "-", BS_CONTROLE[[#This Row],[Atividade]])</f>
        <v>-</v>
      </c>
      <c r="AK499" s="31">
        <f>BS_CONTROLE[[#This Row],[Local - Partida]]</f>
        <v>0</v>
      </c>
      <c r="AL499" s="31">
        <f>BS_CONTROLE[[#This Row],[Local - Encerramento]]</f>
        <v>0</v>
      </c>
      <c r="AM499" s="105" t="str">
        <f>IF(BS_CONTROLE[[#This Row],[Entre - Estações]]=0, "-", BS_CONTROLE[[#This Row],[Entre - Estações]])</f>
        <v>-</v>
      </c>
      <c r="AN499" s="105" t="str">
        <f>IF(BS_CONTROLE[[#This Row],[SB]]=0, "-", BS_CONTROLE[[#This Row],[SB]])</f>
        <v>-</v>
      </c>
      <c r="AO499" s="105" t="str">
        <f>IF(BS_CONTROLE[[#This Row],[SUB]]=0, "-", BS_CONTROLE[[#This Row],[SUB]])</f>
        <v>-</v>
      </c>
      <c r="AP499" s="105">
        <f>BS_CONTROLE[[#This Row],[KM - Inicio]]</f>
        <v>0</v>
      </c>
      <c r="AQ499" s="105">
        <f>BS_CONTROLE[[#This Row],[KM - Inicio]]</f>
        <v>0</v>
      </c>
      <c r="AR499" s="108"/>
      <c r="AS499" s="108"/>
      <c r="AT499" s="108"/>
      <c r="AU499" s="136"/>
      <c r="AV499" s="136"/>
      <c r="AW499" s="14"/>
      <c r="AX499" s="14"/>
      <c r="AY499" s="162" t="str">
        <f t="shared" si="48"/>
        <v>*</v>
      </c>
      <c r="AZ499" s="153"/>
      <c r="BA499" s="109"/>
      <c r="BB499" s="10" t="str">
        <f>IFERROR(_xlfn.XLOOKUP(AI499, BS_ATIVIDADE[ATIVIDADE],BS_ATIVIDADE[UNIDADE] ), "*")</f>
        <v>*</v>
      </c>
      <c r="BC499" s="13" t="str" cm="1">
        <f t="array" ref="BC4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499" s="13" t="str" cm="1">
        <f t="array" ref="BD4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499" s="11" t="str" cm="1">
        <f t="array" ref="BE4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499" s="150"/>
      <c r="BG499" s="16"/>
      <c r="BH499" s="17"/>
      <c r="BI499" s="17"/>
      <c r="BJ499" s="17"/>
      <c r="BK499" s="18"/>
      <c r="BL499" s="16"/>
      <c r="BM499" s="130"/>
      <c r="BN499" s="130"/>
      <c r="BO499" s="130"/>
      <c r="BP499" s="18"/>
      <c r="BQ499" s="12" t="str">
        <f t="shared" si="50"/>
        <v>Aderente</v>
      </c>
      <c r="BR499" s="19" t="str">
        <f t="shared" si="51"/>
        <v>*</v>
      </c>
      <c r="BS499" s="19" t="str">
        <f t="shared" si="52"/>
        <v>*</v>
      </c>
      <c r="BT499" s="188" t="str">
        <f t="shared" si="53"/>
        <v/>
      </c>
    </row>
    <row r="500" spans="1:72" hidden="1">
      <c r="A500" s="47" t="str">
        <f t="shared" si="49"/>
        <v/>
      </c>
      <c r="B500" s="102"/>
      <c r="C500" s="135" t="str">
        <f>IF(BS_CONTROLE[[#This Row],[DATA]]="","",WEEKNUM(BS_CONTROLE[[#This Row],[DATA]]))</f>
        <v/>
      </c>
      <c r="D500" s="104"/>
      <c r="E500" s="157">
        <v>494</v>
      </c>
      <c r="F500" s="126"/>
      <c r="G500" s="142" t="str">
        <f>IF(D500="","*",VLOOKUP(F500,BS_ATIVIDADE[],3,FALSE))</f>
        <v>*</v>
      </c>
      <c r="H500" s="106"/>
      <c r="I500" s="106"/>
      <c r="J500" s="105"/>
      <c r="K500" s="105"/>
      <c r="L500" s="105"/>
      <c r="M500" s="127" t="str" cm="1">
        <f t="array" ref="M5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0" s="127" t="str" cm="1">
        <f t="array" ref="N5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0" s="106"/>
      <c r="P500" s="106"/>
      <c r="Q500" s="105"/>
      <c r="R500" s="10" t="str">
        <f>IFERROR(_xlfn.XLOOKUP(F500, BS_ATIVIDADE[ATIVIDADE],BS_ATIVIDADE[UNIDADE] ), "*")</f>
        <v>*</v>
      </c>
      <c r="S500" s="128" t="str" cm="1">
        <f t="array" ref="S5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0" s="128" t="str" cm="1">
        <f t="array" ref="T5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0" s="11" t="str" cm="1">
        <f t="array" ref="U5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0" s="105"/>
      <c r="W500" s="151"/>
      <c r="X500" s="104"/>
      <c r="Y500" s="129"/>
      <c r="Z500" s="104"/>
      <c r="AA500" s="105"/>
      <c r="AB500" s="103"/>
      <c r="AC500" s="152"/>
      <c r="AD500" s="107"/>
      <c r="AE500" s="105"/>
      <c r="AF500" s="105"/>
      <c r="AG500" s="105"/>
      <c r="AH500" s="15"/>
      <c r="AI500" s="126" t="str">
        <f>IF(BS_CONTROLE[[#This Row],[Atividade]]=0, "-", BS_CONTROLE[[#This Row],[Atividade]])</f>
        <v>-</v>
      </c>
      <c r="AJ500" s="9" t="str">
        <f>IF(BS_CONTROLE[[#This Row],[Atividade]]=0, "-", BS_CONTROLE[[#This Row],[Atividade]])</f>
        <v>-</v>
      </c>
      <c r="AK500" s="31">
        <f>BS_CONTROLE[[#This Row],[Local - Partida]]</f>
        <v>0</v>
      </c>
      <c r="AL500" s="31">
        <f>BS_CONTROLE[[#This Row],[Local - Encerramento]]</f>
        <v>0</v>
      </c>
      <c r="AM500" s="105" t="str">
        <f>IF(BS_CONTROLE[[#This Row],[Entre - Estações]]=0, "-", BS_CONTROLE[[#This Row],[Entre - Estações]])</f>
        <v>-</v>
      </c>
      <c r="AN500" s="105" t="str">
        <f>IF(BS_CONTROLE[[#This Row],[SB]]=0, "-", BS_CONTROLE[[#This Row],[SB]])</f>
        <v>-</v>
      </c>
      <c r="AO500" s="105" t="str">
        <f>IF(BS_CONTROLE[[#This Row],[SUB]]=0, "-", BS_CONTROLE[[#This Row],[SUB]])</f>
        <v>-</v>
      </c>
      <c r="AP500" s="105">
        <f>BS_CONTROLE[[#This Row],[KM - Inicio]]</f>
        <v>0</v>
      </c>
      <c r="AQ500" s="105">
        <f>BS_CONTROLE[[#This Row],[KM - Inicio]]</f>
        <v>0</v>
      </c>
      <c r="AR500" s="108"/>
      <c r="AS500" s="108"/>
      <c r="AT500" s="108"/>
      <c r="AU500" s="136"/>
      <c r="AV500" s="136"/>
      <c r="AW500" s="14"/>
      <c r="AX500" s="14"/>
      <c r="AY500" s="162" t="str">
        <f t="shared" si="48"/>
        <v>*</v>
      </c>
      <c r="AZ500" s="153"/>
      <c r="BA500" s="109"/>
      <c r="BB500" s="10" t="str">
        <f>IFERROR(_xlfn.XLOOKUP(AI500, BS_ATIVIDADE[ATIVIDADE],BS_ATIVIDADE[UNIDADE] ), "*")</f>
        <v>*</v>
      </c>
      <c r="BC500" s="13" t="str" cm="1">
        <f t="array" ref="BC5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0" s="13" t="str" cm="1">
        <f t="array" ref="BD5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0" s="11" t="str" cm="1">
        <f t="array" ref="BE5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0" s="150"/>
      <c r="BG500" s="16"/>
      <c r="BH500" s="17"/>
      <c r="BI500" s="17"/>
      <c r="BJ500" s="17"/>
      <c r="BK500" s="18"/>
      <c r="BL500" s="16"/>
      <c r="BM500" s="130"/>
      <c r="BN500" s="130"/>
      <c r="BO500" s="130"/>
      <c r="BP500" s="18"/>
      <c r="BQ500" s="12" t="str">
        <f t="shared" si="50"/>
        <v>Aderente</v>
      </c>
      <c r="BR500" s="19" t="str">
        <f t="shared" si="51"/>
        <v>*</v>
      </c>
      <c r="BS500" s="19" t="str">
        <f t="shared" si="52"/>
        <v>*</v>
      </c>
      <c r="BT500" s="188" t="str">
        <f t="shared" si="53"/>
        <v/>
      </c>
    </row>
    <row r="501" spans="1:72" hidden="1">
      <c r="A501" s="47" t="str">
        <f t="shared" si="49"/>
        <v/>
      </c>
      <c r="B501" s="102"/>
      <c r="C501" s="135" t="str">
        <f>IF(BS_CONTROLE[[#This Row],[DATA]]="","",WEEKNUM(BS_CONTROLE[[#This Row],[DATA]]))</f>
        <v/>
      </c>
      <c r="D501" s="104"/>
      <c r="E501" s="157">
        <v>495</v>
      </c>
      <c r="F501" s="126"/>
      <c r="G501" s="142" t="str">
        <f>IF(D501="","*",VLOOKUP(F501,BS_ATIVIDADE[],3,FALSE))</f>
        <v>*</v>
      </c>
      <c r="H501" s="106"/>
      <c r="I501" s="106"/>
      <c r="J501" s="105"/>
      <c r="K501" s="105"/>
      <c r="L501" s="105"/>
      <c r="M501" s="127" t="str" cm="1">
        <f t="array" ref="M5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1" s="127" t="str" cm="1">
        <f t="array" ref="N5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1" s="106"/>
      <c r="P501" s="106"/>
      <c r="Q501" s="105"/>
      <c r="R501" s="10" t="str">
        <f>IFERROR(_xlfn.XLOOKUP(F501, BS_ATIVIDADE[ATIVIDADE],BS_ATIVIDADE[UNIDADE] ), "*")</f>
        <v>*</v>
      </c>
      <c r="S501" s="128" t="str" cm="1">
        <f t="array" ref="S5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1" s="128" t="str" cm="1">
        <f t="array" ref="T5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1" s="11" t="str" cm="1">
        <f t="array" ref="U5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1" s="105"/>
      <c r="W501" s="151"/>
      <c r="X501" s="104"/>
      <c r="Y501" s="129"/>
      <c r="Z501" s="104"/>
      <c r="AA501" s="105"/>
      <c r="AB501" s="103"/>
      <c r="AC501" s="152"/>
      <c r="AD501" s="107"/>
      <c r="AE501" s="105"/>
      <c r="AF501" s="105"/>
      <c r="AG501" s="105"/>
      <c r="AH501" s="15"/>
      <c r="AI501" s="126" t="str">
        <f>IF(BS_CONTROLE[[#This Row],[Atividade]]=0, "-", BS_CONTROLE[[#This Row],[Atividade]])</f>
        <v>-</v>
      </c>
      <c r="AJ501" s="9" t="str">
        <f>IF(BS_CONTROLE[[#This Row],[Atividade]]=0, "-", BS_CONTROLE[[#This Row],[Atividade]])</f>
        <v>-</v>
      </c>
      <c r="AK501" s="31">
        <f>BS_CONTROLE[[#This Row],[Local - Partida]]</f>
        <v>0</v>
      </c>
      <c r="AL501" s="31">
        <f>BS_CONTROLE[[#This Row],[Local - Encerramento]]</f>
        <v>0</v>
      </c>
      <c r="AM501" s="105" t="str">
        <f>IF(BS_CONTROLE[[#This Row],[Entre - Estações]]=0, "-", BS_CONTROLE[[#This Row],[Entre - Estações]])</f>
        <v>-</v>
      </c>
      <c r="AN501" s="105" t="str">
        <f>IF(BS_CONTROLE[[#This Row],[SB]]=0, "-", BS_CONTROLE[[#This Row],[SB]])</f>
        <v>-</v>
      </c>
      <c r="AO501" s="105" t="str">
        <f>IF(BS_CONTROLE[[#This Row],[SUB]]=0, "-", BS_CONTROLE[[#This Row],[SUB]])</f>
        <v>-</v>
      </c>
      <c r="AP501" s="105">
        <f>BS_CONTROLE[[#This Row],[KM - Inicio]]</f>
        <v>0</v>
      </c>
      <c r="AQ501" s="105">
        <f>BS_CONTROLE[[#This Row],[KM - Inicio]]</f>
        <v>0</v>
      </c>
      <c r="AR501" s="108"/>
      <c r="AS501" s="108"/>
      <c r="AT501" s="108"/>
      <c r="AU501" s="136"/>
      <c r="AV501" s="136"/>
      <c r="AW501" s="14"/>
      <c r="AX501" s="14"/>
      <c r="AY501" s="162" t="str">
        <f t="shared" si="48"/>
        <v>*</v>
      </c>
      <c r="AZ501" s="153"/>
      <c r="BA501" s="109"/>
      <c r="BB501" s="10" t="str">
        <f>IFERROR(_xlfn.XLOOKUP(AI501, BS_ATIVIDADE[ATIVIDADE],BS_ATIVIDADE[UNIDADE] ), "*")</f>
        <v>*</v>
      </c>
      <c r="BC501" s="13" t="str" cm="1">
        <f t="array" ref="BC5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1" s="13" t="str" cm="1">
        <f t="array" ref="BD5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1" s="11" t="str" cm="1">
        <f t="array" ref="BE5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1" s="150"/>
      <c r="BG501" s="16"/>
      <c r="BH501" s="17"/>
      <c r="BI501" s="17"/>
      <c r="BJ501" s="17"/>
      <c r="BK501" s="18"/>
      <c r="BL501" s="16"/>
      <c r="BM501" s="130"/>
      <c r="BN501" s="130"/>
      <c r="BO501" s="130"/>
      <c r="BP501" s="18"/>
      <c r="BQ501" s="12" t="str">
        <f t="shared" si="50"/>
        <v>Aderente</v>
      </c>
      <c r="BR501" s="19" t="str">
        <f t="shared" si="51"/>
        <v>*</v>
      </c>
      <c r="BS501" s="19" t="str">
        <f t="shared" si="52"/>
        <v>*</v>
      </c>
      <c r="BT501" s="188" t="str">
        <f t="shared" si="53"/>
        <v/>
      </c>
    </row>
    <row r="502" spans="1:72" hidden="1">
      <c r="A502" s="47" t="str">
        <f t="shared" si="49"/>
        <v/>
      </c>
      <c r="B502" s="102"/>
      <c r="C502" s="135" t="str">
        <f>IF(BS_CONTROLE[[#This Row],[DATA]]="","",WEEKNUM(BS_CONTROLE[[#This Row],[DATA]]))</f>
        <v/>
      </c>
      <c r="D502" s="104"/>
      <c r="E502" s="157">
        <v>496</v>
      </c>
      <c r="F502" s="126"/>
      <c r="G502" s="142" t="str">
        <f>IF(D502="","*",VLOOKUP(F502,BS_ATIVIDADE[],3,FALSE))</f>
        <v>*</v>
      </c>
      <c r="H502" s="106"/>
      <c r="I502" s="106"/>
      <c r="J502" s="105"/>
      <c r="K502" s="105"/>
      <c r="L502" s="105"/>
      <c r="M502" s="127" t="str" cm="1">
        <f t="array" ref="M5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2" s="127" t="str" cm="1">
        <f t="array" ref="N5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2" s="106"/>
      <c r="P502" s="106"/>
      <c r="Q502" s="105"/>
      <c r="R502" s="10" t="str">
        <f>IFERROR(_xlfn.XLOOKUP(F502, BS_ATIVIDADE[ATIVIDADE],BS_ATIVIDADE[UNIDADE] ), "*")</f>
        <v>*</v>
      </c>
      <c r="S502" s="128" t="str" cm="1">
        <f t="array" ref="S5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2" s="128" t="str" cm="1">
        <f t="array" ref="T5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2" s="11" t="str" cm="1">
        <f t="array" ref="U5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2" s="105"/>
      <c r="W502" s="151"/>
      <c r="X502" s="104"/>
      <c r="Y502" s="129"/>
      <c r="Z502" s="104"/>
      <c r="AA502" s="105"/>
      <c r="AB502" s="103"/>
      <c r="AC502" s="152"/>
      <c r="AD502" s="107"/>
      <c r="AE502" s="105"/>
      <c r="AF502" s="105"/>
      <c r="AG502" s="105"/>
      <c r="AH502" s="15"/>
      <c r="AI502" s="126" t="str">
        <f>IF(BS_CONTROLE[[#This Row],[Atividade]]=0, "-", BS_CONTROLE[[#This Row],[Atividade]])</f>
        <v>-</v>
      </c>
      <c r="AJ502" s="9" t="str">
        <f>IF(BS_CONTROLE[[#This Row],[Atividade]]=0, "-", BS_CONTROLE[[#This Row],[Atividade]])</f>
        <v>-</v>
      </c>
      <c r="AK502" s="31">
        <f>BS_CONTROLE[[#This Row],[Local - Partida]]</f>
        <v>0</v>
      </c>
      <c r="AL502" s="31">
        <f>BS_CONTROLE[[#This Row],[Local - Encerramento]]</f>
        <v>0</v>
      </c>
      <c r="AM502" s="105" t="str">
        <f>IF(BS_CONTROLE[[#This Row],[Entre - Estações]]=0, "-", BS_CONTROLE[[#This Row],[Entre - Estações]])</f>
        <v>-</v>
      </c>
      <c r="AN502" s="105" t="str">
        <f>IF(BS_CONTROLE[[#This Row],[SB]]=0, "-", BS_CONTROLE[[#This Row],[SB]])</f>
        <v>-</v>
      </c>
      <c r="AO502" s="105" t="str">
        <f>IF(BS_CONTROLE[[#This Row],[SUB]]=0, "-", BS_CONTROLE[[#This Row],[SUB]])</f>
        <v>-</v>
      </c>
      <c r="AP502" s="105">
        <f>BS_CONTROLE[[#This Row],[KM - Inicio]]</f>
        <v>0</v>
      </c>
      <c r="AQ502" s="105">
        <f>BS_CONTROLE[[#This Row],[KM - Inicio]]</f>
        <v>0</v>
      </c>
      <c r="AR502" s="108"/>
      <c r="AS502" s="108"/>
      <c r="AT502" s="108"/>
      <c r="AU502" s="136"/>
      <c r="AV502" s="136"/>
      <c r="AW502" s="14"/>
      <c r="AX502" s="14"/>
      <c r="AY502" s="162" t="str">
        <f t="shared" si="48"/>
        <v>*</v>
      </c>
      <c r="AZ502" s="153"/>
      <c r="BA502" s="109"/>
      <c r="BB502" s="10" t="str">
        <f>IFERROR(_xlfn.XLOOKUP(AI502, BS_ATIVIDADE[ATIVIDADE],BS_ATIVIDADE[UNIDADE] ), "*")</f>
        <v>*</v>
      </c>
      <c r="BC502" s="13" t="str" cm="1">
        <f t="array" ref="BC5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2" s="13" t="str" cm="1">
        <f t="array" ref="BD5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2" s="11" t="str" cm="1">
        <f t="array" ref="BE5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2" s="150"/>
      <c r="BG502" s="16"/>
      <c r="BH502" s="17"/>
      <c r="BI502" s="17"/>
      <c r="BJ502" s="17"/>
      <c r="BK502" s="18"/>
      <c r="BL502" s="16"/>
      <c r="BM502" s="130"/>
      <c r="BN502" s="130"/>
      <c r="BO502" s="130"/>
      <c r="BP502" s="18"/>
      <c r="BQ502" s="12" t="str">
        <f t="shared" si="50"/>
        <v>Aderente</v>
      </c>
      <c r="BR502" s="19" t="str">
        <f t="shared" si="51"/>
        <v>*</v>
      </c>
      <c r="BS502" s="19" t="str">
        <f t="shared" si="52"/>
        <v>*</v>
      </c>
      <c r="BT502" s="188" t="str">
        <f t="shared" si="53"/>
        <v/>
      </c>
    </row>
    <row r="503" spans="1:72" hidden="1">
      <c r="A503" s="47" t="str">
        <f t="shared" si="49"/>
        <v/>
      </c>
      <c r="B503" s="102"/>
      <c r="C503" s="135" t="str">
        <f>IF(BS_CONTROLE[[#This Row],[DATA]]="","",WEEKNUM(BS_CONTROLE[[#This Row],[DATA]]))</f>
        <v/>
      </c>
      <c r="D503" s="104"/>
      <c r="E503" s="157">
        <v>497</v>
      </c>
      <c r="F503" s="126"/>
      <c r="G503" s="142" t="str">
        <f>IF(D503="","*",VLOOKUP(F503,BS_ATIVIDADE[],3,FALSE))</f>
        <v>*</v>
      </c>
      <c r="H503" s="106"/>
      <c r="I503" s="106"/>
      <c r="J503" s="105"/>
      <c r="K503" s="105"/>
      <c r="L503" s="105"/>
      <c r="M503" s="127" t="str" cm="1">
        <f t="array" ref="M5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3" s="127" t="str" cm="1">
        <f t="array" ref="N5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3" s="106"/>
      <c r="P503" s="106"/>
      <c r="Q503" s="105"/>
      <c r="R503" s="10" t="str">
        <f>IFERROR(_xlfn.XLOOKUP(F503, BS_ATIVIDADE[ATIVIDADE],BS_ATIVIDADE[UNIDADE] ), "*")</f>
        <v>*</v>
      </c>
      <c r="S503" s="128" t="str" cm="1">
        <f t="array" ref="S5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3" s="128" t="str" cm="1">
        <f t="array" ref="T5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3" s="11" t="str" cm="1">
        <f t="array" ref="U5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3" s="105"/>
      <c r="W503" s="151"/>
      <c r="X503" s="104"/>
      <c r="Y503" s="129"/>
      <c r="Z503" s="104"/>
      <c r="AA503" s="105"/>
      <c r="AB503" s="103"/>
      <c r="AC503" s="152"/>
      <c r="AD503" s="107"/>
      <c r="AE503" s="105"/>
      <c r="AF503" s="105"/>
      <c r="AG503" s="105"/>
      <c r="AH503" s="15"/>
      <c r="AI503" s="126" t="str">
        <f>IF(BS_CONTROLE[[#This Row],[Atividade]]=0, "-", BS_CONTROLE[[#This Row],[Atividade]])</f>
        <v>-</v>
      </c>
      <c r="AJ503" s="9" t="str">
        <f>IF(BS_CONTROLE[[#This Row],[Atividade]]=0, "-", BS_CONTROLE[[#This Row],[Atividade]])</f>
        <v>-</v>
      </c>
      <c r="AK503" s="31">
        <f>BS_CONTROLE[[#This Row],[Local - Partida]]</f>
        <v>0</v>
      </c>
      <c r="AL503" s="31">
        <f>BS_CONTROLE[[#This Row],[Local - Encerramento]]</f>
        <v>0</v>
      </c>
      <c r="AM503" s="105" t="str">
        <f>IF(BS_CONTROLE[[#This Row],[Entre - Estações]]=0, "-", BS_CONTROLE[[#This Row],[Entre - Estações]])</f>
        <v>-</v>
      </c>
      <c r="AN503" s="105" t="str">
        <f>IF(BS_CONTROLE[[#This Row],[SB]]=0, "-", BS_CONTROLE[[#This Row],[SB]])</f>
        <v>-</v>
      </c>
      <c r="AO503" s="105" t="str">
        <f>IF(BS_CONTROLE[[#This Row],[SUB]]=0, "-", BS_CONTROLE[[#This Row],[SUB]])</f>
        <v>-</v>
      </c>
      <c r="AP503" s="105">
        <f>BS_CONTROLE[[#This Row],[KM - Inicio]]</f>
        <v>0</v>
      </c>
      <c r="AQ503" s="105">
        <f>BS_CONTROLE[[#This Row],[KM - Inicio]]</f>
        <v>0</v>
      </c>
      <c r="AR503" s="108"/>
      <c r="AS503" s="108"/>
      <c r="AT503" s="108"/>
      <c r="AU503" s="136"/>
      <c r="AV503" s="136"/>
      <c r="AW503" s="14"/>
      <c r="AX503" s="14"/>
      <c r="AY503" s="162" t="str">
        <f t="shared" si="48"/>
        <v>*</v>
      </c>
      <c r="AZ503" s="153"/>
      <c r="BA503" s="109"/>
      <c r="BB503" s="10" t="str">
        <f>IFERROR(_xlfn.XLOOKUP(AI503, BS_ATIVIDADE[ATIVIDADE],BS_ATIVIDADE[UNIDADE] ), "*")</f>
        <v>*</v>
      </c>
      <c r="BC503" s="13" t="str" cm="1">
        <f t="array" ref="BC5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3" s="13" t="str" cm="1">
        <f t="array" ref="BD5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3" s="11" t="str" cm="1">
        <f t="array" ref="BE5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3" s="150"/>
      <c r="BG503" s="16"/>
      <c r="BH503" s="17"/>
      <c r="BI503" s="17"/>
      <c r="BJ503" s="17"/>
      <c r="BK503" s="18"/>
      <c r="BL503" s="16"/>
      <c r="BM503" s="130"/>
      <c r="BN503" s="130"/>
      <c r="BO503" s="130"/>
      <c r="BP503" s="18"/>
      <c r="BQ503" s="12" t="str">
        <f t="shared" si="50"/>
        <v>Aderente</v>
      </c>
      <c r="BR503" s="19" t="str">
        <f t="shared" si="51"/>
        <v>*</v>
      </c>
      <c r="BS503" s="19" t="str">
        <f t="shared" si="52"/>
        <v>*</v>
      </c>
      <c r="BT503" s="188" t="str">
        <f t="shared" si="53"/>
        <v/>
      </c>
    </row>
    <row r="504" spans="1:72" hidden="1">
      <c r="A504" s="47" t="str">
        <f t="shared" si="49"/>
        <v/>
      </c>
      <c r="B504" s="102"/>
      <c r="C504" s="135" t="str">
        <f>IF(BS_CONTROLE[[#This Row],[DATA]]="","",WEEKNUM(BS_CONTROLE[[#This Row],[DATA]]))</f>
        <v/>
      </c>
      <c r="D504" s="104"/>
      <c r="E504" s="157">
        <v>498</v>
      </c>
      <c r="F504" s="126"/>
      <c r="G504" s="142" t="str">
        <f>IF(D504="","*",VLOOKUP(F504,BS_ATIVIDADE[],3,FALSE))</f>
        <v>*</v>
      </c>
      <c r="H504" s="106"/>
      <c r="I504" s="106"/>
      <c r="J504" s="105"/>
      <c r="K504" s="105"/>
      <c r="L504" s="105"/>
      <c r="M504" s="127" t="str" cm="1">
        <f t="array" ref="M5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4" s="127" t="str" cm="1">
        <f t="array" ref="N5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4" s="106"/>
      <c r="P504" s="106"/>
      <c r="Q504" s="105"/>
      <c r="R504" s="10" t="str">
        <f>IFERROR(_xlfn.XLOOKUP(F504, BS_ATIVIDADE[ATIVIDADE],BS_ATIVIDADE[UNIDADE] ), "*")</f>
        <v>*</v>
      </c>
      <c r="S504" s="128" t="str" cm="1">
        <f t="array" ref="S5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4" s="128" t="str" cm="1">
        <f t="array" ref="T5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4" s="11" t="str" cm="1">
        <f t="array" ref="U5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4" s="105"/>
      <c r="W504" s="151"/>
      <c r="X504" s="104"/>
      <c r="Y504" s="129"/>
      <c r="Z504" s="104"/>
      <c r="AA504" s="105"/>
      <c r="AB504" s="103"/>
      <c r="AC504" s="152"/>
      <c r="AD504" s="107"/>
      <c r="AE504" s="105"/>
      <c r="AF504" s="105"/>
      <c r="AG504" s="105"/>
      <c r="AH504" s="15"/>
      <c r="AI504" s="126" t="str">
        <f>IF(BS_CONTROLE[[#This Row],[Atividade]]=0, "-", BS_CONTROLE[[#This Row],[Atividade]])</f>
        <v>-</v>
      </c>
      <c r="AJ504" s="9" t="str">
        <f>IF(BS_CONTROLE[[#This Row],[Atividade]]=0, "-", BS_CONTROLE[[#This Row],[Atividade]])</f>
        <v>-</v>
      </c>
      <c r="AK504" s="31">
        <f>BS_CONTROLE[[#This Row],[Local - Partida]]</f>
        <v>0</v>
      </c>
      <c r="AL504" s="31">
        <f>BS_CONTROLE[[#This Row],[Local - Encerramento]]</f>
        <v>0</v>
      </c>
      <c r="AM504" s="105" t="str">
        <f>IF(BS_CONTROLE[[#This Row],[Entre - Estações]]=0, "-", BS_CONTROLE[[#This Row],[Entre - Estações]])</f>
        <v>-</v>
      </c>
      <c r="AN504" s="105" t="str">
        <f>IF(BS_CONTROLE[[#This Row],[SB]]=0, "-", BS_CONTROLE[[#This Row],[SB]])</f>
        <v>-</v>
      </c>
      <c r="AO504" s="105" t="str">
        <f>IF(BS_CONTROLE[[#This Row],[SUB]]=0, "-", BS_CONTROLE[[#This Row],[SUB]])</f>
        <v>-</v>
      </c>
      <c r="AP504" s="105">
        <f>BS_CONTROLE[[#This Row],[KM - Inicio]]</f>
        <v>0</v>
      </c>
      <c r="AQ504" s="105">
        <f>BS_CONTROLE[[#This Row],[KM - Inicio]]</f>
        <v>0</v>
      </c>
      <c r="AR504" s="108"/>
      <c r="AS504" s="108"/>
      <c r="AT504" s="108"/>
      <c r="AU504" s="136"/>
      <c r="AV504" s="136"/>
      <c r="AW504" s="14"/>
      <c r="AX504" s="14"/>
      <c r="AY504" s="162" t="str">
        <f t="shared" si="48"/>
        <v>*</v>
      </c>
      <c r="AZ504" s="153"/>
      <c r="BA504" s="109"/>
      <c r="BB504" s="10" t="str">
        <f>IFERROR(_xlfn.XLOOKUP(AI504, BS_ATIVIDADE[ATIVIDADE],BS_ATIVIDADE[UNIDADE] ), "*")</f>
        <v>*</v>
      </c>
      <c r="BC504" s="13" t="str" cm="1">
        <f t="array" ref="BC5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4" s="13" t="str" cm="1">
        <f t="array" ref="BD5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4" s="11" t="str" cm="1">
        <f t="array" ref="BE5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4" s="150"/>
      <c r="BG504" s="16"/>
      <c r="BH504" s="17"/>
      <c r="BI504" s="17"/>
      <c r="BJ504" s="17"/>
      <c r="BK504" s="18"/>
      <c r="BL504" s="16"/>
      <c r="BM504" s="130"/>
      <c r="BN504" s="130"/>
      <c r="BO504" s="130"/>
      <c r="BP504" s="18"/>
      <c r="BQ504" s="12" t="str">
        <f t="shared" si="50"/>
        <v>Aderente</v>
      </c>
      <c r="BR504" s="19" t="str">
        <f t="shared" si="51"/>
        <v>*</v>
      </c>
      <c r="BS504" s="19" t="str">
        <f t="shared" si="52"/>
        <v>*</v>
      </c>
      <c r="BT504" s="188" t="str">
        <f t="shared" si="53"/>
        <v/>
      </c>
    </row>
    <row r="505" spans="1:72" hidden="1">
      <c r="A505" s="47" t="str">
        <f t="shared" si="49"/>
        <v/>
      </c>
      <c r="B505" s="102"/>
      <c r="C505" s="135" t="str">
        <f>IF(BS_CONTROLE[[#This Row],[DATA]]="","",WEEKNUM(BS_CONTROLE[[#This Row],[DATA]]))</f>
        <v/>
      </c>
      <c r="D505" s="104"/>
      <c r="E505" s="157">
        <v>499</v>
      </c>
      <c r="F505" s="126"/>
      <c r="G505" s="142" t="str">
        <f>IF(D505="","*",VLOOKUP(F505,BS_ATIVIDADE[],3,FALSE))</f>
        <v>*</v>
      </c>
      <c r="H505" s="106"/>
      <c r="I505" s="106"/>
      <c r="J505" s="105"/>
      <c r="K505" s="105"/>
      <c r="L505" s="105"/>
      <c r="M505" s="127" t="str" cm="1">
        <f t="array" ref="M5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5" s="127" t="str" cm="1">
        <f t="array" ref="N5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5" s="106"/>
      <c r="P505" s="106"/>
      <c r="Q505" s="105"/>
      <c r="R505" s="10" t="str">
        <f>IFERROR(_xlfn.XLOOKUP(F505, BS_ATIVIDADE[ATIVIDADE],BS_ATIVIDADE[UNIDADE] ), "*")</f>
        <v>*</v>
      </c>
      <c r="S505" s="128" t="str" cm="1">
        <f t="array" ref="S5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5" s="128" t="str" cm="1">
        <f t="array" ref="T5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5" s="11" t="str" cm="1">
        <f t="array" ref="U5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5" s="105"/>
      <c r="W505" s="151"/>
      <c r="X505" s="104"/>
      <c r="Y505" s="129"/>
      <c r="Z505" s="104"/>
      <c r="AA505" s="105"/>
      <c r="AB505" s="103"/>
      <c r="AC505" s="152"/>
      <c r="AD505" s="107"/>
      <c r="AE505" s="105"/>
      <c r="AF505" s="105"/>
      <c r="AG505" s="105"/>
      <c r="AH505" s="15"/>
      <c r="AI505" s="126" t="str">
        <f>IF(BS_CONTROLE[[#This Row],[Atividade]]=0, "-", BS_CONTROLE[[#This Row],[Atividade]])</f>
        <v>-</v>
      </c>
      <c r="AJ505" s="9" t="str">
        <f>IF(BS_CONTROLE[[#This Row],[Atividade]]=0, "-", BS_CONTROLE[[#This Row],[Atividade]])</f>
        <v>-</v>
      </c>
      <c r="AK505" s="31">
        <f>BS_CONTROLE[[#This Row],[Local - Partida]]</f>
        <v>0</v>
      </c>
      <c r="AL505" s="31">
        <f>BS_CONTROLE[[#This Row],[Local - Encerramento]]</f>
        <v>0</v>
      </c>
      <c r="AM505" s="105" t="str">
        <f>IF(BS_CONTROLE[[#This Row],[Entre - Estações]]=0, "-", BS_CONTROLE[[#This Row],[Entre - Estações]])</f>
        <v>-</v>
      </c>
      <c r="AN505" s="105" t="str">
        <f>IF(BS_CONTROLE[[#This Row],[SB]]=0, "-", BS_CONTROLE[[#This Row],[SB]])</f>
        <v>-</v>
      </c>
      <c r="AO505" s="105" t="str">
        <f>IF(BS_CONTROLE[[#This Row],[SUB]]=0, "-", BS_CONTROLE[[#This Row],[SUB]])</f>
        <v>-</v>
      </c>
      <c r="AP505" s="105">
        <f>BS_CONTROLE[[#This Row],[KM - Inicio]]</f>
        <v>0</v>
      </c>
      <c r="AQ505" s="105">
        <f>BS_CONTROLE[[#This Row],[KM - Inicio]]</f>
        <v>0</v>
      </c>
      <c r="AR505" s="108"/>
      <c r="AS505" s="108"/>
      <c r="AT505" s="108"/>
      <c r="AU505" s="136"/>
      <c r="AV505" s="136"/>
      <c r="AW505" s="14"/>
      <c r="AX505" s="14"/>
      <c r="AY505" s="162" t="str">
        <f t="shared" si="48"/>
        <v>*</v>
      </c>
      <c r="AZ505" s="153"/>
      <c r="BA505" s="109"/>
      <c r="BB505" s="10" t="str">
        <f>IFERROR(_xlfn.XLOOKUP(AI505, BS_ATIVIDADE[ATIVIDADE],BS_ATIVIDADE[UNIDADE] ), "*")</f>
        <v>*</v>
      </c>
      <c r="BC505" s="13" t="str" cm="1">
        <f t="array" ref="BC5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5" s="13" t="str" cm="1">
        <f t="array" ref="BD5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5" s="11" t="str" cm="1">
        <f t="array" ref="BE5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5" s="150"/>
      <c r="BG505" s="16"/>
      <c r="BH505" s="17"/>
      <c r="BI505" s="17"/>
      <c r="BJ505" s="17"/>
      <c r="BK505" s="18"/>
      <c r="BL505" s="16"/>
      <c r="BM505" s="130"/>
      <c r="BN505" s="130"/>
      <c r="BO505" s="130"/>
      <c r="BP505" s="18"/>
      <c r="BQ505" s="12" t="str">
        <f t="shared" si="50"/>
        <v>Aderente</v>
      </c>
      <c r="BR505" s="19" t="str">
        <f t="shared" si="51"/>
        <v>*</v>
      </c>
      <c r="BS505" s="19" t="str">
        <f t="shared" si="52"/>
        <v>*</v>
      </c>
      <c r="BT505" s="188" t="str">
        <f t="shared" si="53"/>
        <v/>
      </c>
    </row>
    <row r="506" spans="1:72" hidden="1">
      <c r="A506" s="47" t="str">
        <f t="shared" si="49"/>
        <v/>
      </c>
      <c r="B506" s="102"/>
      <c r="C506" s="135" t="str">
        <f>IF(BS_CONTROLE[[#This Row],[DATA]]="","",WEEKNUM(BS_CONTROLE[[#This Row],[DATA]]))</f>
        <v/>
      </c>
      <c r="D506" s="104"/>
      <c r="E506" s="157">
        <v>500</v>
      </c>
      <c r="F506" s="126"/>
      <c r="G506" s="142" t="str">
        <f>IF(D506="","*",VLOOKUP(F506,BS_ATIVIDADE[],3,FALSE))</f>
        <v>*</v>
      </c>
      <c r="H506" s="106"/>
      <c r="I506" s="106"/>
      <c r="J506" s="105"/>
      <c r="K506" s="105"/>
      <c r="L506" s="105"/>
      <c r="M506" s="127" t="str" cm="1">
        <f t="array" ref="M5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6" s="127" t="str" cm="1">
        <f t="array" ref="N5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6" s="106"/>
      <c r="P506" s="106"/>
      <c r="Q506" s="105"/>
      <c r="R506" s="10" t="str">
        <f>IFERROR(_xlfn.XLOOKUP(F506, BS_ATIVIDADE[ATIVIDADE],BS_ATIVIDADE[UNIDADE] ), "*")</f>
        <v>*</v>
      </c>
      <c r="S506" s="128" t="str" cm="1">
        <f t="array" ref="S5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6" s="128" t="str" cm="1">
        <f t="array" ref="T5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6" s="11" t="str" cm="1">
        <f t="array" ref="U5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6" s="105"/>
      <c r="W506" s="151"/>
      <c r="X506" s="104"/>
      <c r="Y506" s="129"/>
      <c r="Z506" s="104"/>
      <c r="AA506" s="105"/>
      <c r="AB506" s="103"/>
      <c r="AC506" s="152"/>
      <c r="AD506" s="107"/>
      <c r="AE506" s="105"/>
      <c r="AF506" s="105"/>
      <c r="AG506" s="105"/>
      <c r="AH506" s="15"/>
      <c r="AI506" s="126" t="str">
        <f>IF(BS_CONTROLE[[#This Row],[Atividade]]=0, "-", BS_CONTROLE[[#This Row],[Atividade]])</f>
        <v>-</v>
      </c>
      <c r="AJ506" s="9" t="str">
        <f>IF(BS_CONTROLE[[#This Row],[Atividade]]=0, "-", BS_CONTROLE[[#This Row],[Atividade]])</f>
        <v>-</v>
      </c>
      <c r="AK506" s="31">
        <f>BS_CONTROLE[[#This Row],[Local - Partida]]</f>
        <v>0</v>
      </c>
      <c r="AL506" s="31">
        <f>BS_CONTROLE[[#This Row],[Local - Encerramento]]</f>
        <v>0</v>
      </c>
      <c r="AM506" s="105" t="str">
        <f>IF(BS_CONTROLE[[#This Row],[Entre - Estações]]=0, "-", BS_CONTROLE[[#This Row],[Entre - Estações]])</f>
        <v>-</v>
      </c>
      <c r="AN506" s="105" t="str">
        <f>IF(BS_CONTROLE[[#This Row],[SB]]=0, "-", BS_CONTROLE[[#This Row],[SB]])</f>
        <v>-</v>
      </c>
      <c r="AO506" s="105" t="str">
        <f>IF(BS_CONTROLE[[#This Row],[SUB]]=0, "-", BS_CONTROLE[[#This Row],[SUB]])</f>
        <v>-</v>
      </c>
      <c r="AP506" s="105">
        <f>BS_CONTROLE[[#This Row],[KM - Inicio]]</f>
        <v>0</v>
      </c>
      <c r="AQ506" s="105">
        <f>BS_CONTROLE[[#This Row],[KM - Inicio]]</f>
        <v>0</v>
      </c>
      <c r="AR506" s="108"/>
      <c r="AS506" s="108"/>
      <c r="AT506" s="108"/>
      <c r="AU506" s="136"/>
      <c r="AV506" s="136"/>
      <c r="AW506" s="14"/>
      <c r="AX506" s="14"/>
      <c r="AY506" s="162" t="str">
        <f t="shared" si="48"/>
        <v>*</v>
      </c>
      <c r="AZ506" s="153"/>
      <c r="BA506" s="109"/>
      <c r="BB506" s="10" t="str">
        <f>IFERROR(_xlfn.XLOOKUP(AI506, BS_ATIVIDADE[ATIVIDADE],BS_ATIVIDADE[UNIDADE] ), "*")</f>
        <v>*</v>
      </c>
      <c r="BC506" s="13" t="str" cm="1">
        <f t="array" ref="BC5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6" s="13" t="str" cm="1">
        <f t="array" ref="BD5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6" s="11" t="str" cm="1">
        <f t="array" ref="BE5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6" s="150"/>
      <c r="BG506" s="16"/>
      <c r="BH506" s="17"/>
      <c r="BI506" s="17"/>
      <c r="BJ506" s="17"/>
      <c r="BK506" s="18"/>
      <c r="BL506" s="16"/>
      <c r="BM506" s="130"/>
      <c r="BN506" s="130"/>
      <c r="BO506" s="130"/>
      <c r="BP506" s="18"/>
      <c r="BQ506" s="12" t="str">
        <f t="shared" si="50"/>
        <v>Aderente</v>
      </c>
      <c r="BR506" s="19" t="str">
        <f t="shared" si="51"/>
        <v>*</v>
      </c>
      <c r="BS506" s="19" t="str">
        <f t="shared" si="52"/>
        <v>*</v>
      </c>
      <c r="BT506" s="188" t="str">
        <f t="shared" si="53"/>
        <v/>
      </c>
    </row>
    <row r="507" spans="1:72" hidden="1">
      <c r="A507" s="47" t="str">
        <f t="shared" si="49"/>
        <v/>
      </c>
      <c r="B507" s="102"/>
      <c r="C507" s="135" t="str">
        <f>IF(BS_CONTROLE[[#This Row],[DATA]]="","",WEEKNUM(BS_CONTROLE[[#This Row],[DATA]]))</f>
        <v/>
      </c>
      <c r="D507" s="104"/>
      <c r="E507" s="157">
        <v>501</v>
      </c>
      <c r="F507" s="126"/>
      <c r="G507" s="142" t="str">
        <f>IF(D507="","*",VLOOKUP(F507,BS_ATIVIDADE[],3,FALSE))</f>
        <v>*</v>
      </c>
      <c r="H507" s="106"/>
      <c r="I507" s="106"/>
      <c r="J507" s="105"/>
      <c r="K507" s="105"/>
      <c r="L507" s="105"/>
      <c r="M507" s="127" t="str" cm="1">
        <f t="array" ref="M5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7" s="127" t="str" cm="1">
        <f t="array" ref="N5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7" s="106"/>
      <c r="P507" s="106"/>
      <c r="Q507" s="105"/>
      <c r="R507" s="10" t="str">
        <f>IFERROR(_xlfn.XLOOKUP(F507, BS_ATIVIDADE[ATIVIDADE],BS_ATIVIDADE[UNIDADE] ), "*")</f>
        <v>*</v>
      </c>
      <c r="S507" s="128" t="str" cm="1">
        <f t="array" ref="S5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7" s="128" t="str" cm="1">
        <f t="array" ref="T5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7" s="11" t="str" cm="1">
        <f t="array" ref="U5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7" s="105"/>
      <c r="W507" s="151"/>
      <c r="X507" s="104"/>
      <c r="Y507" s="129"/>
      <c r="Z507" s="104"/>
      <c r="AA507" s="105"/>
      <c r="AB507" s="103"/>
      <c r="AC507" s="152"/>
      <c r="AD507" s="107"/>
      <c r="AE507" s="105"/>
      <c r="AF507" s="105"/>
      <c r="AG507" s="105"/>
      <c r="AH507" s="15"/>
      <c r="AI507" s="126" t="str">
        <f>IF(BS_CONTROLE[[#This Row],[Atividade]]=0, "-", BS_CONTROLE[[#This Row],[Atividade]])</f>
        <v>-</v>
      </c>
      <c r="AJ507" s="9" t="str">
        <f>IF(BS_CONTROLE[[#This Row],[Atividade]]=0, "-", BS_CONTROLE[[#This Row],[Atividade]])</f>
        <v>-</v>
      </c>
      <c r="AK507" s="31">
        <f>BS_CONTROLE[[#This Row],[Local - Partida]]</f>
        <v>0</v>
      </c>
      <c r="AL507" s="31">
        <f>BS_CONTROLE[[#This Row],[Local - Encerramento]]</f>
        <v>0</v>
      </c>
      <c r="AM507" s="105" t="str">
        <f>IF(BS_CONTROLE[[#This Row],[Entre - Estações]]=0, "-", BS_CONTROLE[[#This Row],[Entre - Estações]])</f>
        <v>-</v>
      </c>
      <c r="AN507" s="105" t="str">
        <f>IF(BS_CONTROLE[[#This Row],[SB]]=0, "-", BS_CONTROLE[[#This Row],[SB]])</f>
        <v>-</v>
      </c>
      <c r="AO507" s="105" t="str">
        <f>IF(BS_CONTROLE[[#This Row],[SUB]]=0, "-", BS_CONTROLE[[#This Row],[SUB]])</f>
        <v>-</v>
      </c>
      <c r="AP507" s="105">
        <f>BS_CONTROLE[[#This Row],[KM - Inicio]]</f>
        <v>0</v>
      </c>
      <c r="AQ507" s="105">
        <f>BS_CONTROLE[[#This Row],[KM - Inicio]]</f>
        <v>0</v>
      </c>
      <c r="AR507" s="108"/>
      <c r="AS507" s="108"/>
      <c r="AT507" s="108"/>
      <c r="AU507" s="136"/>
      <c r="AV507" s="136"/>
      <c r="AW507" s="14"/>
      <c r="AX507" s="14"/>
      <c r="AY507" s="162" t="str">
        <f t="shared" si="48"/>
        <v>*</v>
      </c>
      <c r="AZ507" s="153"/>
      <c r="BA507" s="109"/>
      <c r="BB507" s="10" t="str">
        <f>IFERROR(_xlfn.XLOOKUP(AI507, BS_ATIVIDADE[ATIVIDADE],BS_ATIVIDADE[UNIDADE] ), "*")</f>
        <v>*</v>
      </c>
      <c r="BC507" s="13" t="str" cm="1">
        <f t="array" ref="BC5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7" s="13" t="str" cm="1">
        <f t="array" ref="BD5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7" s="11" t="str" cm="1">
        <f t="array" ref="BE5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7" s="150"/>
      <c r="BG507" s="16"/>
      <c r="BH507" s="17"/>
      <c r="BI507" s="17"/>
      <c r="BJ507" s="17"/>
      <c r="BK507" s="18"/>
      <c r="BL507" s="16"/>
      <c r="BM507" s="130"/>
      <c r="BN507" s="130"/>
      <c r="BO507" s="130"/>
      <c r="BP507" s="18"/>
      <c r="BQ507" s="12" t="str">
        <f t="shared" si="50"/>
        <v>Aderente</v>
      </c>
      <c r="BR507" s="19" t="str">
        <f t="shared" si="51"/>
        <v>*</v>
      </c>
      <c r="BS507" s="19" t="str">
        <f t="shared" si="52"/>
        <v>*</v>
      </c>
      <c r="BT507" s="188" t="str">
        <f t="shared" si="53"/>
        <v/>
      </c>
    </row>
    <row r="508" spans="1:72" hidden="1">
      <c r="A508" s="47" t="str">
        <f t="shared" si="49"/>
        <v/>
      </c>
      <c r="B508" s="102"/>
      <c r="C508" s="135" t="str">
        <f>IF(BS_CONTROLE[[#This Row],[DATA]]="","",WEEKNUM(BS_CONTROLE[[#This Row],[DATA]]))</f>
        <v/>
      </c>
      <c r="D508" s="104"/>
      <c r="E508" s="157">
        <v>502</v>
      </c>
      <c r="F508" s="126"/>
      <c r="G508" s="142" t="str">
        <f>IF(D508="","*",VLOOKUP(F508,BS_ATIVIDADE[],3,FALSE))</f>
        <v>*</v>
      </c>
      <c r="H508" s="106"/>
      <c r="I508" s="106"/>
      <c r="J508" s="105"/>
      <c r="K508" s="105"/>
      <c r="L508" s="105"/>
      <c r="M508" s="127" t="str" cm="1">
        <f t="array" ref="M5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8" s="127" t="str" cm="1">
        <f t="array" ref="N5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8" s="106"/>
      <c r="P508" s="106"/>
      <c r="Q508" s="105"/>
      <c r="R508" s="10" t="str">
        <f>IFERROR(_xlfn.XLOOKUP(F508, BS_ATIVIDADE[ATIVIDADE],BS_ATIVIDADE[UNIDADE] ), "*")</f>
        <v>*</v>
      </c>
      <c r="S508" s="128" t="str" cm="1">
        <f t="array" ref="S5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8" s="128" t="str" cm="1">
        <f t="array" ref="T5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8" s="11" t="str" cm="1">
        <f t="array" ref="U5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8" s="105"/>
      <c r="W508" s="151"/>
      <c r="X508" s="104"/>
      <c r="Y508" s="129"/>
      <c r="Z508" s="104"/>
      <c r="AA508" s="105"/>
      <c r="AB508" s="103"/>
      <c r="AC508" s="152"/>
      <c r="AD508" s="107"/>
      <c r="AE508" s="105"/>
      <c r="AF508" s="105"/>
      <c r="AG508" s="105"/>
      <c r="AH508" s="15"/>
      <c r="AI508" s="126" t="str">
        <f>IF(BS_CONTROLE[[#This Row],[Atividade]]=0, "-", BS_CONTROLE[[#This Row],[Atividade]])</f>
        <v>-</v>
      </c>
      <c r="AJ508" s="9" t="str">
        <f>IF(BS_CONTROLE[[#This Row],[Atividade]]=0, "-", BS_CONTROLE[[#This Row],[Atividade]])</f>
        <v>-</v>
      </c>
      <c r="AK508" s="31">
        <f>BS_CONTROLE[[#This Row],[Local - Partida]]</f>
        <v>0</v>
      </c>
      <c r="AL508" s="31">
        <f>BS_CONTROLE[[#This Row],[Local - Encerramento]]</f>
        <v>0</v>
      </c>
      <c r="AM508" s="105" t="str">
        <f>IF(BS_CONTROLE[[#This Row],[Entre - Estações]]=0, "-", BS_CONTROLE[[#This Row],[Entre - Estações]])</f>
        <v>-</v>
      </c>
      <c r="AN508" s="105" t="str">
        <f>IF(BS_CONTROLE[[#This Row],[SB]]=0, "-", BS_CONTROLE[[#This Row],[SB]])</f>
        <v>-</v>
      </c>
      <c r="AO508" s="105" t="str">
        <f>IF(BS_CONTROLE[[#This Row],[SUB]]=0, "-", BS_CONTROLE[[#This Row],[SUB]])</f>
        <v>-</v>
      </c>
      <c r="AP508" s="105">
        <f>BS_CONTROLE[[#This Row],[KM - Inicio]]</f>
        <v>0</v>
      </c>
      <c r="AQ508" s="105">
        <f>BS_CONTROLE[[#This Row],[KM - Inicio]]</f>
        <v>0</v>
      </c>
      <c r="AR508" s="108"/>
      <c r="AS508" s="108"/>
      <c r="AT508" s="108"/>
      <c r="AU508" s="136"/>
      <c r="AV508" s="136"/>
      <c r="AW508" s="14"/>
      <c r="AX508" s="14"/>
      <c r="AY508" s="162" t="str">
        <f t="shared" si="48"/>
        <v>*</v>
      </c>
      <c r="AZ508" s="153"/>
      <c r="BA508" s="109"/>
      <c r="BB508" s="10" t="str">
        <f>IFERROR(_xlfn.XLOOKUP(AI508, BS_ATIVIDADE[ATIVIDADE],BS_ATIVIDADE[UNIDADE] ), "*")</f>
        <v>*</v>
      </c>
      <c r="BC508" s="13" t="str" cm="1">
        <f t="array" ref="BC5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8" s="13" t="str" cm="1">
        <f t="array" ref="BD5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8" s="11" t="str" cm="1">
        <f t="array" ref="BE5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8" s="150"/>
      <c r="BG508" s="16"/>
      <c r="BH508" s="17"/>
      <c r="BI508" s="17"/>
      <c r="BJ508" s="17"/>
      <c r="BK508" s="18"/>
      <c r="BL508" s="16"/>
      <c r="BM508" s="130"/>
      <c r="BN508" s="130"/>
      <c r="BO508" s="130"/>
      <c r="BP508" s="18"/>
      <c r="BQ508" s="12" t="str">
        <f t="shared" si="50"/>
        <v>Aderente</v>
      </c>
      <c r="BR508" s="19" t="str">
        <f t="shared" si="51"/>
        <v>*</v>
      </c>
      <c r="BS508" s="19" t="str">
        <f t="shared" si="52"/>
        <v>*</v>
      </c>
      <c r="BT508" s="188" t="str">
        <f t="shared" si="53"/>
        <v/>
      </c>
    </row>
    <row r="509" spans="1:72" hidden="1">
      <c r="A509" s="47" t="str">
        <f t="shared" si="49"/>
        <v/>
      </c>
      <c r="B509" s="102"/>
      <c r="C509" s="135" t="str">
        <f>IF(BS_CONTROLE[[#This Row],[DATA]]="","",WEEKNUM(BS_CONTROLE[[#This Row],[DATA]]))</f>
        <v/>
      </c>
      <c r="D509" s="104"/>
      <c r="E509" s="157">
        <v>503</v>
      </c>
      <c r="F509" s="126"/>
      <c r="G509" s="142" t="str">
        <f>IF(D509="","*",VLOOKUP(F509,BS_ATIVIDADE[],3,FALSE))</f>
        <v>*</v>
      </c>
      <c r="H509" s="106"/>
      <c r="I509" s="106"/>
      <c r="J509" s="105"/>
      <c r="K509" s="105"/>
      <c r="L509" s="105"/>
      <c r="M509" s="127" t="str" cm="1">
        <f t="array" ref="M5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9" s="127" t="str" cm="1">
        <f t="array" ref="N5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9" s="106"/>
      <c r="P509" s="106"/>
      <c r="Q509" s="105"/>
      <c r="R509" s="10" t="str">
        <f>IFERROR(_xlfn.XLOOKUP(F509, BS_ATIVIDADE[ATIVIDADE],BS_ATIVIDADE[UNIDADE] ), "*")</f>
        <v>*</v>
      </c>
      <c r="S509" s="128" t="str" cm="1">
        <f t="array" ref="S5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9" s="128" t="str" cm="1">
        <f t="array" ref="T5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9" s="11" t="str" cm="1">
        <f t="array" ref="U5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09" s="105"/>
      <c r="W509" s="151"/>
      <c r="X509" s="104"/>
      <c r="Y509" s="129"/>
      <c r="Z509" s="104"/>
      <c r="AA509" s="105"/>
      <c r="AB509" s="103"/>
      <c r="AC509" s="152"/>
      <c r="AD509" s="107"/>
      <c r="AE509" s="105"/>
      <c r="AF509" s="105"/>
      <c r="AG509" s="105"/>
      <c r="AH509" s="15"/>
      <c r="AI509" s="126" t="str">
        <f>IF(BS_CONTROLE[[#This Row],[Atividade]]=0, "-", BS_CONTROLE[[#This Row],[Atividade]])</f>
        <v>-</v>
      </c>
      <c r="AJ509" s="9" t="str">
        <f>IF(BS_CONTROLE[[#This Row],[Atividade]]=0, "-", BS_CONTROLE[[#This Row],[Atividade]])</f>
        <v>-</v>
      </c>
      <c r="AK509" s="31">
        <f>BS_CONTROLE[[#This Row],[Local - Partida]]</f>
        <v>0</v>
      </c>
      <c r="AL509" s="31">
        <f>BS_CONTROLE[[#This Row],[Local - Encerramento]]</f>
        <v>0</v>
      </c>
      <c r="AM509" s="105" t="str">
        <f>IF(BS_CONTROLE[[#This Row],[Entre - Estações]]=0, "-", BS_CONTROLE[[#This Row],[Entre - Estações]])</f>
        <v>-</v>
      </c>
      <c r="AN509" s="105" t="str">
        <f>IF(BS_CONTROLE[[#This Row],[SB]]=0, "-", BS_CONTROLE[[#This Row],[SB]])</f>
        <v>-</v>
      </c>
      <c r="AO509" s="105" t="str">
        <f>IF(BS_CONTROLE[[#This Row],[SUB]]=0, "-", BS_CONTROLE[[#This Row],[SUB]])</f>
        <v>-</v>
      </c>
      <c r="AP509" s="105">
        <f>BS_CONTROLE[[#This Row],[KM - Inicio]]</f>
        <v>0</v>
      </c>
      <c r="AQ509" s="105">
        <f>BS_CONTROLE[[#This Row],[KM - Inicio]]</f>
        <v>0</v>
      </c>
      <c r="AR509" s="108"/>
      <c r="AS509" s="108"/>
      <c r="AT509" s="108"/>
      <c r="AU509" s="136"/>
      <c r="AV509" s="136"/>
      <c r="AW509" s="14"/>
      <c r="AX509" s="14"/>
      <c r="AY509" s="162" t="str">
        <f t="shared" si="48"/>
        <v>*</v>
      </c>
      <c r="AZ509" s="153"/>
      <c r="BA509" s="109"/>
      <c r="BB509" s="10" t="str">
        <f>IFERROR(_xlfn.XLOOKUP(AI509, BS_ATIVIDADE[ATIVIDADE],BS_ATIVIDADE[UNIDADE] ), "*")</f>
        <v>*</v>
      </c>
      <c r="BC509" s="13" t="str" cm="1">
        <f t="array" ref="BC5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09" s="13" t="str" cm="1">
        <f t="array" ref="BD5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09" s="11" t="str" cm="1">
        <f t="array" ref="BE5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09" s="150"/>
      <c r="BG509" s="16"/>
      <c r="BH509" s="17"/>
      <c r="BI509" s="17"/>
      <c r="BJ509" s="17"/>
      <c r="BK509" s="18"/>
      <c r="BL509" s="16"/>
      <c r="BM509" s="130"/>
      <c r="BN509" s="130"/>
      <c r="BO509" s="130"/>
      <c r="BP509" s="18"/>
      <c r="BQ509" s="12" t="str">
        <f t="shared" si="50"/>
        <v>Aderente</v>
      </c>
      <c r="BR509" s="19" t="str">
        <f t="shared" si="51"/>
        <v>*</v>
      </c>
      <c r="BS509" s="19" t="str">
        <f t="shared" si="52"/>
        <v>*</v>
      </c>
      <c r="BT509" s="188" t="str">
        <f t="shared" si="53"/>
        <v/>
      </c>
    </row>
    <row r="510" spans="1:72" hidden="1">
      <c r="A510" s="47" t="str">
        <f t="shared" si="49"/>
        <v/>
      </c>
      <c r="B510" s="102"/>
      <c r="C510" s="135" t="str">
        <f>IF(BS_CONTROLE[[#This Row],[DATA]]="","",WEEKNUM(BS_CONTROLE[[#This Row],[DATA]]))</f>
        <v/>
      </c>
      <c r="D510" s="104"/>
      <c r="E510" s="157">
        <v>504</v>
      </c>
      <c r="F510" s="126"/>
      <c r="G510" s="142" t="str">
        <f>IF(D510="","*",VLOOKUP(F510,BS_ATIVIDADE[],3,FALSE))</f>
        <v>*</v>
      </c>
      <c r="H510" s="106"/>
      <c r="I510" s="106"/>
      <c r="J510" s="105"/>
      <c r="K510" s="105"/>
      <c r="L510" s="105"/>
      <c r="M510" s="127" t="str" cm="1">
        <f t="array" ref="M5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0" s="127" t="str" cm="1">
        <f t="array" ref="N5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0" s="106"/>
      <c r="P510" s="106"/>
      <c r="Q510" s="105"/>
      <c r="R510" s="10" t="str">
        <f>IFERROR(_xlfn.XLOOKUP(F510, BS_ATIVIDADE[ATIVIDADE],BS_ATIVIDADE[UNIDADE] ), "*")</f>
        <v>*</v>
      </c>
      <c r="S510" s="128" t="str" cm="1">
        <f t="array" ref="S5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0" s="128" t="str" cm="1">
        <f t="array" ref="T5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0" s="11" t="str" cm="1">
        <f t="array" ref="U5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0" s="105"/>
      <c r="W510" s="151"/>
      <c r="X510" s="104"/>
      <c r="Y510" s="129"/>
      <c r="Z510" s="104"/>
      <c r="AA510" s="105"/>
      <c r="AB510" s="103"/>
      <c r="AC510" s="152"/>
      <c r="AD510" s="107"/>
      <c r="AE510" s="105"/>
      <c r="AF510" s="105"/>
      <c r="AG510" s="105"/>
      <c r="AH510" s="15"/>
      <c r="AI510" s="126" t="str">
        <f>IF(BS_CONTROLE[[#This Row],[Atividade]]=0, "-", BS_CONTROLE[[#This Row],[Atividade]])</f>
        <v>-</v>
      </c>
      <c r="AJ510" s="9" t="str">
        <f>IF(BS_CONTROLE[[#This Row],[Atividade]]=0, "-", BS_CONTROLE[[#This Row],[Atividade]])</f>
        <v>-</v>
      </c>
      <c r="AK510" s="31">
        <f>BS_CONTROLE[[#This Row],[Local - Partida]]</f>
        <v>0</v>
      </c>
      <c r="AL510" s="31">
        <f>BS_CONTROLE[[#This Row],[Local - Encerramento]]</f>
        <v>0</v>
      </c>
      <c r="AM510" s="105" t="str">
        <f>IF(BS_CONTROLE[[#This Row],[Entre - Estações]]=0, "-", BS_CONTROLE[[#This Row],[Entre - Estações]])</f>
        <v>-</v>
      </c>
      <c r="AN510" s="105" t="str">
        <f>IF(BS_CONTROLE[[#This Row],[SB]]=0, "-", BS_CONTROLE[[#This Row],[SB]])</f>
        <v>-</v>
      </c>
      <c r="AO510" s="105" t="str">
        <f>IF(BS_CONTROLE[[#This Row],[SUB]]=0, "-", BS_CONTROLE[[#This Row],[SUB]])</f>
        <v>-</v>
      </c>
      <c r="AP510" s="105">
        <f>BS_CONTROLE[[#This Row],[KM - Inicio]]</f>
        <v>0</v>
      </c>
      <c r="AQ510" s="105">
        <f>BS_CONTROLE[[#This Row],[KM - Inicio]]</f>
        <v>0</v>
      </c>
      <c r="AR510" s="108"/>
      <c r="AS510" s="108"/>
      <c r="AT510" s="108"/>
      <c r="AU510" s="136"/>
      <c r="AV510" s="136"/>
      <c r="AW510" s="14"/>
      <c r="AX510" s="14"/>
      <c r="AY510" s="162" t="str">
        <f t="shared" si="48"/>
        <v>*</v>
      </c>
      <c r="AZ510" s="153"/>
      <c r="BA510" s="109"/>
      <c r="BB510" s="10" t="str">
        <f>IFERROR(_xlfn.XLOOKUP(AI510, BS_ATIVIDADE[ATIVIDADE],BS_ATIVIDADE[UNIDADE] ), "*")</f>
        <v>*</v>
      </c>
      <c r="BC510" s="13" t="str" cm="1">
        <f t="array" ref="BC5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0" s="13" t="str" cm="1">
        <f t="array" ref="BD5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0" s="11" t="str" cm="1">
        <f t="array" ref="BE5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0" s="150"/>
      <c r="BG510" s="16"/>
      <c r="BH510" s="17"/>
      <c r="BI510" s="17"/>
      <c r="BJ510" s="17"/>
      <c r="BK510" s="18"/>
      <c r="BL510" s="16"/>
      <c r="BM510" s="130"/>
      <c r="BN510" s="130"/>
      <c r="BO510" s="130"/>
      <c r="BP510" s="18"/>
      <c r="BQ510" s="12" t="str">
        <f t="shared" si="50"/>
        <v>Aderente</v>
      </c>
      <c r="BR510" s="19" t="str">
        <f t="shared" si="51"/>
        <v>*</v>
      </c>
      <c r="BS510" s="19" t="str">
        <f t="shared" si="52"/>
        <v>*</v>
      </c>
      <c r="BT510" s="188" t="str">
        <f t="shared" si="53"/>
        <v/>
      </c>
    </row>
    <row r="511" spans="1:72" hidden="1">
      <c r="A511" s="47" t="str">
        <f t="shared" si="49"/>
        <v/>
      </c>
      <c r="B511" s="102"/>
      <c r="C511" s="135" t="str">
        <f>IF(BS_CONTROLE[[#This Row],[DATA]]="","",WEEKNUM(BS_CONTROLE[[#This Row],[DATA]]))</f>
        <v/>
      </c>
      <c r="D511" s="104"/>
      <c r="E511" s="157">
        <v>505</v>
      </c>
      <c r="F511" s="126"/>
      <c r="G511" s="142" t="str">
        <f>IF(D511="","*",VLOOKUP(F511,BS_ATIVIDADE[],3,FALSE))</f>
        <v>*</v>
      </c>
      <c r="H511" s="106"/>
      <c r="I511" s="106"/>
      <c r="J511" s="105"/>
      <c r="K511" s="105"/>
      <c r="L511" s="105"/>
      <c r="M511" s="127" t="str" cm="1">
        <f t="array" ref="M5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1" s="127" t="str" cm="1">
        <f t="array" ref="N5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1" s="106"/>
      <c r="P511" s="106"/>
      <c r="Q511" s="105"/>
      <c r="R511" s="10" t="str">
        <f>IFERROR(_xlfn.XLOOKUP(F511, BS_ATIVIDADE[ATIVIDADE],BS_ATIVIDADE[UNIDADE] ), "*")</f>
        <v>*</v>
      </c>
      <c r="S511" s="128" t="str" cm="1">
        <f t="array" ref="S5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1" s="128" t="str" cm="1">
        <f t="array" ref="T5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1" s="11" t="str" cm="1">
        <f t="array" ref="U5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1" s="105"/>
      <c r="W511" s="151"/>
      <c r="X511" s="104"/>
      <c r="Y511" s="129"/>
      <c r="Z511" s="104"/>
      <c r="AA511" s="105"/>
      <c r="AB511" s="103"/>
      <c r="AC511" s="152"/>
      <c r="AD511" s="107"/>
      <c r="AE511" s="105"/>
      <c r="AF511" s="105"/>
      <c r="AG511" s="105"/>
      <c r="AH511" s="15"/>
      <c r="AI511" s="126" t="str">
        <f>IF(BS_CONTROLE[[#This Row],[Atividade]]=0, "-", BS_CONTROLE[[#This Row],[Atividade]])</f>
        <v>-</v>
      </c>
      <c r="AJ511" s="9" t="str">
        <f>IF(BS_CONTROLE[[#This Row],[Atividade]]=0, "-", BS_CONTROLE[[#This Row],[Atividade]])</f>
        <v>-</v>
      </c>
      <c r="AK511" s="31">
        <f>BS_CONTROLE[[#This Row],[Local - Partida]]</f>
        <v>0</v>
      </c>
      <c r="AL511" s="31">
        <f>BS_CONTROLE[[#This Row],[Local - Encerramento]]</f>
        <v>0</v>
      </c>
      <c r="AM511" s="105" t="str">
        <f>IF(BS_CONTROLE[[#This Row],[Entre - Estações]]=0, "-", BS_CONTROLE[[#This Row],[Entre - Estações]])</f>
        <v>-</v>
      </c>
      <c r="AN511" s="105" t="str">
        <f>IF(BS_CONTROLE[[#This Row],[SB]]=0, "-", BS_CONTROLE[[#This Row],[SB]])</f>
        <v>-</v>
      </c>
      <c r="AO511" s="105" t="str">
        <f>IF(BS_CONTROLE[[#This Row],[SUB]]=0, "-", BS_CONTROLE[[#This Row],[SUB]])</f>
        <v>-</v>
      </c>
      <c r="AP511" s="105">
        <f>BS_CONTROLE[[#This Row],[KM - Inicio]]</f>
        <v>0</v>
      </c>
      <c r="AQ511" s="105">
        <f>BS_CONTROLE[[#This Row],[KM - Inicio]]</f>
        <v>0</v>
      </c>
      <c r="AR511" s="108"/>
      <c r="AS511" s="108"/>
      <c r="AT511" s="108"/>
      <c r="AU511" s="136"/>
      <c r="AV511" s="136"/>
      <c r="AW511" s="14"/>
      <c r="AX511" s="14"/>
      <c r="AY511" s="162" t="str">
        <f t="shared" si="48"/>
        <v>*</v>
      </c>
      <c r="AZ511" s="153"/>
      <c r="BA511" s="109"/>
      <c r="BB511" s="10" t="str">
        <f>IFERROR(_xlfn.XLOOKUP(AI511, BS_ATIVIDADE[ATIVIDADE],BS_ATIVIDADE[UNIDADE] ), "*")</f>
        <v>*</v>
      </c>
      <c r="BC511" s="13" t="str" cm="1">
        <f t="array" ref="BC5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1" s="13" t="str" cm="1">
        <f t="array" ref="BD5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1" s="11" t="str" cm="1">
        <f t="array" ref="BE5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1" s="150"/>
      <c r="BG511" s="16"/>
      <c r="BH511" s="17"/>
      <c r="BI511" s="17"/>
      <c r="BJ511" s="17"/>
      <c r="BK511" s="18"/>
      <c r="BL511" s="16"/>
      <c r="BM511" s="130"/>
      <c r="BN511" s="130"/>
      <c r="BO511" s="130"/>
      <c r="BP511" s="18"/>
      <c r="BQ511" s="12" t="str">
        <f t="shared" si="50"/>
        <v>Aderente</v>
      </c>
      <c r="BR511" s="19" t="str">
        <f t="shared" si="51"/>
        <v>*</v>
      </c>
      <c r="BS511" s="19" t="str">
        <f t="shared" si="52"/>
        <v>*</v>
      </c>
      <c r="BT511" s="188" t="str">
        <f t="shared" si="53"/>
        <v/>
      </c>
    </row>
    <row r="512" spans="1:72" hidden="1">
      <c r="A512" s="47" t="str">
        <f t="shared" si="49"/>
        <v/>
      </c>
      <c r="B512" s="102"/>
      <c r="C512" s="135" t="str">
        <f>IF(BS_CONTROLE[[#This Row],[DATA]]="","",WEEKNUM(BS_CONTROLE[[#This Row],[DATA]]))</f>
        <v/>
      </c>
      <c r="D512" s="104"/>
      <c r="E512" s="157">
        <v>506</v>
      </c>
      <c r="F512" s="126"/>
      <c r="G512" s="142" t="str">
        <f>IF(D512="","*",VLOOKUP(F512,BS_ATIVIDADE[],3,FALSE))</f>
        <v>*</v>
      </c>
      <c r="H512" s="106"/>
      <c r="I512" s="106"/>
      <c r="J512" s="105"/>
      <c r="K512" s="105"/>
      <c r="L512" s="105"/>
      <c r="M512" s="127" t="str" cm="1">
        <f t="array" ref="M5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2" s="127" t="str" cm="1">
        <f t="array" ref="N5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2" s="106"/>
      <c r="P512" s="106"/>
      <c r="Q512" s="105"/>
      <c r="R512" s="10" t="str">
        <f>IFERROR(_xlfn.XLOOKUP(F512, BS_ATIVIDADE[ATIVIDADE],BS_ATIVIDADE[UNIDADE] ), "*")</f>
        <v>*</v>
      </c>
      <c r="S512" s="128" t="str" cm="1">
        <f t="array" ref="S5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2" s="128" t="str" cm="1">
        <f t="array" ref="T5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2" s="11" t="str" cm="1">
        <f t="array" ref="U5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2" s="105"/>
      <c r="W512" s="151"/>
      <c r="X512" s="104"/>
      <c r="Y512" s="129"/>
      <c r="Z512" s="104"/>
      <c r="AA512" s="105"/>
      <c r="AB512" s="103"/>
      <c r="AC512" s="152"/>
      <c r="AD512" s="107"/>
      <c r="AE512" s="105"/>
      <c r="AF512" s="105"/>
      <c r="AG512" s="105"/>
      <c r="AH512" s="15"/>
      <c r="AI512" s="126" t="str">
        <f>IF(BS_CONTROLE[[#This Row],[Atividade]]=0, "-", BS_CONTROLE[[#This Row],[Atividade]])</f>
        <v>-</v>
      </c>
      <c r="AJ512" s="9" t="str">
        <f>IF(BS_CONTROLE[[#This Row],[Atividade]]=0, "-", BS_CONTROLE[[#This Row],[Atividade]])</f>
        <v>-</v>
      </c>
      <c r="AK512" s="31">
        <f>BS_CONTROLE[[#This Row],[Local - Partida]]</f>
        <v>0</v>
      </c>
      <c r="AL512" s="31">
        <f>BS_CONTROLE[[#This Row],[Local - Encerramento]]</f>
        <v>0</v>
      </c>
      <c r="AM512" s="105" t="str">
        <f>IF(BS_CONTROLE[[#This Row],[Entre - Estações]]=0, "-", BS_CONTROLE[[#This Row],[Entre - Estações]])</f>
        <v>-</v>
      </c>
      <c r="AN512" s="105" t="str">
        <f>IF(BS_CONTROLE[[#This Row],[SB]]=0, "-", BS_CONTROLE[[#This Row],[SB]])</f>
        <v>-</v>
      </c>
      <c r="AO512" s="105" t="str">
        <f>IF(BS_CONTROLE[[#This Row],[SUB]]=0, "-", BS_CONTROLE[[#This Row],[SUB]])</f>
        <v>-</v>
      </c>
      <c r="AP512" s="105">
        <f>BS_CONTROLE[[#This Row],[KM - Inicio]]</f>
        <v>0</v>
      </c>
      <c r="AQ512" s="105">
        <f>BS_CONTROLE[[#This Row],[KM - Inicio]]</f>
        <v>0</v>
      </c>
      <c r="AR512" s="108"/>
      <c r="AS512" s="108"/>
      <c r="AT512" s="108"/>
      <c r="AU512" s="136"/>
      <c r="AV512" s="136"/>
      <c r="AW512" s="14"/>
      <c r="AX512" s="14"/>
      <c r="AY512" s="162" t="str">
        <f t="shared" si="48"/>
        <v>*</v>
      </c>
      <c r="AZ512" s="153"/>
      <c r="BA512" s="109"/>
      <c r="BB512" s="10" t="str">
        <f>IFERROR(_xlfn.XLOOKUP(AI512, BS_ATIVIDADE[ATIVIDADE],BS_ATIVIDADE[UNIDADE] ), "*")</f>
        <v>*</v>
      </c>
      <c r="BC512" s="13" t="str" cm="1">
        <f t="array" ref="BC5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2" s="13" t="str" cm="1">
        <f t="array" ref="BD5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2" s="11" t="str" cm="1">
        <f t="array" ref="BE5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2" s="150"/>
      <c r="BG512" s="16"/>
      <c r="BH512" s="17"/>
      <c r="BI512" s="17"/>
      <c r="BJ512" s="17"/>
      <c r="BK512" s="18"/>
      <c r="BL512" s="16"/>
      <c r="BM512" s="130"/>
      <c r="BN512" s="130"/>
      <c r="BO512" s="130"/>
      <c r="BP512" s="18"/>
      <c r="BQ512" s="12" t="str">
        <f t="shared" si="50"/>
        <v>Aderente</v>
      </c>
      <c r="BR512" s="19" t="str">
        <f t="shared" si="51"/>
        <v>*</v>
      </c>
      <c r="BS512" s="19" t="str">
        <f t="shared" si="52"/>
        <v>*</v>
      </c>
      <c r="BT512" s="188" t="str">
        <f t="shared" si="53"/>
        <v/>
      </c>
    </row>
    <row r="513" spans="1:72" hidden="1">
      <c r="A513" s="47" t="str">
        <f t="shared" si="49"/>
        <v/>
      </c>
      <c r="B513" s="102"/>
      <c r="C513" s="135" t="str">
        <f>IF(BS_CONTROLE[[#This Row],[DATA]]="","",WEEKNUM(BS_CONTROLE[[#This Row],[DATA]]))</f>
        <v/>
      </c>
      <c r="D513" s="104"/>
      <c r="E513" s="157">
        <v>507</v>
      </c>
      <c r="F513" s="126"/>
      <c r="G513" s="142" t="str">
        <f>IF(D513="","*",VLOOKUP(F513,BS_ATIVIDADE[],3,FALSE))</f>
        <v>*</v>
      </c>
      <c r="H513" s="106"/>
      <c r="I513" s="106"/>
      <c r="J513" s="105"/>
      <c r="K513" s="105"/>
      <c r="L513" s="105"/>
      <c r="M513" s="127" t="str" cm="1">
        <f t="array" ref="M5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3" s="127" t="str" cm="1">
        <f t="array" ref="N5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3" s="106"/>
      <c r="P513" s="106"/>
      <c r="Q513" s="105"/>
      <c r="R513" s="10" t="str">
        <f>IFERROR(_xlfn.XLOOKUP(F513, BS_ATIVIDADE[ATIVIDADE],BS_ATIVIDADE[UNIDADE] ), "*")</f>
        <v>*</v>
      </c>
      <c r="S513" s="128" t="str" cm="1">
        <f t="array" ref="S5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3" s="128" t="str" cm="1">
        <f t="array" ref="T5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3" s="11" t="str" cm="1">
        <f t="array" ref="U5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3" s="105"/>
      <c r="W513" s="151"/>
      <c r="X513" s="104"/>
      <c r="Y513" s="129"/>
      <c r="Z513" s="104"/>
      <c r="AA513" s="105"/>
      <c r="AB513" s="103"/>
      <c r="AC513" s="152"/>
      <c r="AD513" s="107"/>
      <c r="AE513" s="105"/>
      <c r="AF513" s="105"/>
      <c r="AG513" s="105"/>
      <c r="AH513" s="15"/>
      <c r="AI513" s="126" t="str">
        <f>IF(BS_CONTROLE[[#This Row],[Atividade]]=0, "-", BS_CONTROLE[[#This Row],[Atividade]])</f>
        <v>-</v>
      </c>
      <c r="AJ513" s="9" t="str">
        <f>IF(BS_CONTROLE[[#This Row],[Atividade]]=0, "-", BS_CONTROLE[[#This Row],[Atividade]])</f>
        <v>-</v>
      </c>
      <c r="AK513" s="31">
        <f>BS_CONTROLE[[#This Row],[Local - Partida]]</f>
        <v>0</v>
      </c>
      <c r="AL513" s="31">
        <f>BS_CONTROLE[[#This Row],[Local - Encerramento]]</f>
        <v>0</v>
      </c>
      <c r="AM513" s="105" t="str">
        <f>IF(BS_CONTROLE[[#This Row],[Entre - Estações]]=0, "-", BS_CONTROLE[[#This Row],[Entre - Estações]])</f>
        <v>-</v>
      </c>
      <c r="AN513" s="105" t="str">
        <f>IF(BS_CONTROLE[[#This Row],[SB]]=0, "-", BS_CONTROLE[[#This Row],[SB]])</f>
        <v>-</v>
      </c>
      <c r="AO513" s="105" t="str">
        <f>IF(BS_CONTROLE[[#This Row],[SUB]]=0, "-", BS_CONTROLE[[#This Row],[SUB]])</f>
        <v>-</v>
      </c>
      <c r="AP513" s="105">
        <f>BS_CONTROLE[[#This Row],[KM - Inicio]]</f>
        <v>0</v>
      </c>
      <c r="AQ513" s="105">
        <f>BS_CONTROLE[[#This Row],[KM - Inicio]]</f>
        <v>0</v>
      </c>
      <c r="AR513" s="108"/>
      <c r="AS513" s="108"/>
      <c r="AT513" s="108"/>
      <c r="AU513" s="136"/>
      <c r="AV513" s="136"/>
      <c r="AW513" s="14"/>
      <c r="AX513" s="14"/>
      <c r="AY513" s="162" t="str">
        <f t="shared" si="48"/>
        <v>*</v>
      </c>
      <c r="AZ513" s="153"/>
      <c r="BA513" s="109"/>
      <c r="BB513" s="10" t="str">
        <f>IFERROR(_xlfn.XLOOKUP(AI513, BS_ATIVIDADE[ATIVIDADE],BS_ATIVIDADE[UNIDADE] ), "*")</f>
        <v>*</v>
      </c>
      <c r="BC513" s="13" t="str" cm="1">
        <f t="array" ref="BC5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3" s="13" t="str" cm="1">
        <f t="array" ref="BD5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3" s="11" t="str" cm="1">
        <f t="array" ref="BE5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3" s="150"/>
      <c r="BG513" s="16"/>
      <c r="BH513" s="17"/>
      <c r="BI513" s="17"/>
      <c r="BJ513" s="17"/>
      <c r="BK513" s="18"/>
      <c r="BL513" s="16"/>
      <c r="BM513" s="130"/>
      <c r="BN513" s="130"/>
      <c r="BO513" s="130"/>
      <c r="BP513" s="18"/>
      <c r="BQ513" s="12" t="str">
        <f t="shared" si="50"/>
        <v>Aderente</v>
      </c>
      <c r="BR513" s="19" t="str">
        <f t="shared" si="51"/>
        <v>*</v>
      </c>
      <c r="BS513" s="19" t="str">
        <f t="shared" si="52"/>
        <v>*</v>
      </c>
      <c r="BT513" s="188" t="str">
        <f t="shared" si="53"/>
        <v/>
      </c>
    </row>
    <row r="514" spans="1:72" hidden="1">
      <c r="A514" s="47" t="str">
        <f t="shared" si="49"/>
        <v/>
      </c>
      <c r="B514" s="102"/>
      <c r="C514" s="135" t="str">
        <f>IF(BS_CONTROLE[[#This Row],[DATA]]="","",WEEKNUM(BS_CONTROLE[[#This Row],[DATA]]))</f>
        <v/>
      </c>
      <c r="D514" s="104"/>
      <c r="E514" s="157">
        <v>508</v>
      </c>
      <c r="F514" s="126"/>
      <c r="G514" s="142" t="str">
        <f>IF(D514="","*",VLOOKUP(F514,BS_ATIVIDADE[],3,FALSE))</f>
        <v>*</v>
      </c>
      <c r="H514" s="106"/>
      <c r="I514" s="106"/>
      <c r="J514" s="105"/>
      <c r="K514" s="105"/>
      <c r="L514" s="105"/>
      <c r="M514" s="127" t="str" cm="1">
        <f t="array" ref="M5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4" s="127" t="str" cm="1">
        <f t="array" ref="N5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4" s="106"/>
      <c r="P514" s="106"/>
      <c r="Q514" s="105"/>
      <c r="R514" s="10" t="str">
        <f>IFERROR(_xlfn.XLOOKUP(F514, BS_ATIVIDADE[ATIVIDADE],BS_ATIVIDADE[UNIDADE] ), "*")</f>
        <v>*</v>
      </c>
      <c r="S514" s="128" t="str" cm="1">
        <f t="array" ref="S5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4" s="128" t="str" cm="1">
        <f t="array" ref="T5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4" s="11" t="str" cm="1">
        <f t="array" ref="U5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4" s="105"/>
      <c r="W514" s="151"/>
      <c r="X514" s="104"/>
      <c r="Y514" s="129"/>
      <c r="Z514" s="104"/>
      <c r="AA514" s="105"/>
      <c r="AB514" s="103"/>
      <c r="AC514" s="152"/>
      <c r="AD514" s="107"/>
      <c r="AE514" s="105"/>
      <c r="AF514" s="105"/>
      <c r="AG514" s="105"/>
      <c r="AH514" s="15"/>
      <c r="AI514" s="126" t="str">
        <f>IF(BS_CONTROLE[[#This Row],[Atividade]]=0, "-", BS_CONTROLE[[#This Row],[Atividade]])</f>
        <v>-</v>
      </c>
      <c r="AJ514" s="9" t="str">
        <f>IF(BS_CONTROLE[[#This Row],[Atividade]]=0, "-", BS_CONTROLE[[#This Row],[Atividade]])</f>
        <v>-</v>
      </c>
      <c r="AK514" s="31">
        <f>BS_CONTROLE[[#This Row],[Local - Partida]]</f>
        <v>0</v>
      </c>
      <c r="AL514" s="31">
        <f>BS_CONTROLE[[#This Row],[Local - Encerramento]]</f>
        <v>0</v>
      </c>
      <c r="AM514" s="105" t="str">
        <f>IF(BS_CONTROLE[[#This Row],[Entre - Estações]]=0, "-", BS_CONTROLE[[#This Row],[Entre - Estações]])</f>
        <v>-</v>
      </c>
      <c r="AN514" s="105" t="str">
        <f>IF(BS_CONTROLE[[#This Row],[SB]]=0, "-", BS_CONTROLE[[#This Row],[SB]])</f>
        <v>-</v>
      </c>
      <c r="AO514" s="105" t="str">
        <f>IF(BS_CONTROLE[[#This Row],[SUB]]=0, "-", BS_CONTROLE[[#This Row],[SUB]])</f>
        <v>-</v>
      </c>
      <c r="AP514" s="105">
        <f>BS_CONTROLE[[#This Row],[KM - Inicio]]</f>
        <v>0</v>
      </c>
      <c r="AQ514" s="105">
        <f>BS_CONTROLE[[#This Row],[KM - Inicio]]</f>
        <v>0</v>
      </c>
      <c r="AR514" s="108"/>
      <c r="AS514" s="108"/>
      <c r="AT514" s="108"/>
      <c r="AU514" s="136"/>
      <c r="AV514" s="136"/>
      <c r="AW514" s="14"/>
      <c r="AX514" s="14"/>
      <c r="AY514" s="162" t="str">
        <f t="shared" si="48"/>
        <v>*</v>
      </c>
      <c r="AZ514" s="153"/>
      <c r="BA514" s="109"/>
      <c r="BB514" s="10" t="str">
        <f>IFERROR(_xlfn.XLOOKUP(AI514, BS_ATIVIDADE[ATIVIDADE],BS_ATIVIDADE[UNIDADE] ), "*")</f>
        <v>*</v>
      </c>
      <c r="BC514" s="13" t="str" cm="1">
        <f t="array" ref="BC5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4" s="13" t="str" cm="1">
        <f t="array" ref="BD5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4" s="11" t="str" cm="1">
        <f t="array" ref="BE5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4" s="150"/>
      <c r="BG514" s="16"/>
      <c r="BH514" s="17"/>
      <c r="BI514" s="17"/>
      <c r="BJ514" s="17"/>
      <c r="BK514" s="18"/>
      <c r="BL514" s="16"/>
      <c r="BM514" s="130"/>
      <c r="BN514" s="130"/>
      <c r="BO514" s="130"/>
      <c r="BP514" s="18"/>
      <c r="BQ514" s="12" t="str">
        <f t="shared" si="50"/>
        <v>Aderente</v>
      </c>
      <c r="BR514" s="19" t="str">
        <f t="shared" si="51"/>
        <v>*</v>
      </c>
      <c r="BS514" s="19" t="str">
        <f t="shared" si="52"/>
        <v>*</v>
      </c>
      <c r="BT514" s="188" t="str">
        <f t="shared" si="53"/>
        <v/>
      </c>
    </row>
    <row r="515" spans="1:72" hidden="1">
      <c r="A515" s="47" t="str">
        <f t="shared" si="49"/>
        <v/>
      </c>
      <c r="B515" s="102"/>
      <c r="C515" s="135" t="str">
        <f>IF(BS_CONTROLE[[#This Row],[DATA]]="","",WEEKNUM(BS_CONTROLE[[#This Row],[DATA]]))</f>
        <v/>
      </c>
      <c r="D515" s="104"/>
      <c r="E515" s="157">
        <v>509</v>
      </c>
      <c r="F515" s="126"/>
      <c r="G515" s="142" t="str">
        <f>IF(D515="","*",VLOOKUP(F515,BS_ATIVIDADE[],3,FALSE))</f>
        <v>*</v>
      </c>
      <c r="H515" s="106"/>
      <c r="I515" s="106"/>
      <c r="J515" s="105"/>
      <c r="K515" s="105"/>
      <c r="L515" s="105"/>
      <c r="M515" s="127" t="str" cm="1">
        <f t="array" ref="M5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5" s="127" t="str" cm="1">
        <f t="array" ref="N5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5" s="106"/>
      <c r="P515" s="106"/>
      <c r="Q515" s="105"/>
      <c r="R515" s="10" t="str">
        <f>IFERROR(_xlfn.XLOOKUP(F515, BS_ATIVIDADE[ATIVIDADE],BS_ATIVIDADE[UNIDADE] ), "*")</f>
        <v>*</v>
      </c>
      <c r="S515" s="128" t="str" cm="1">
        <f t="array" ref="S5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5" s="128" t="str" cm="1">
        <f t="array" ref="T5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5" s="11" t="str" cm="1">
        <f t="array" ref="U5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5" s="105"/>
      <c r="W515" s="151"/>
      <c r="X515" s="104"/>
      <c r="Y515" s="129"/>
      <c r="Z515" s="104"/>
      <c r="AA515" s="105"/>
      <c r="AB515" s="103"/>
      <c r="AC515" s="152"/>
      <c r="AD515" s="107"/>
      <c r="AE515" s="105"/>
      <c r="AF515" s="105"/>
      <c r="AG515" s="105"/>
      <c r="AH515" s="15"/>
      <c r="AI515" s="126" t="str">
        <f>IF(BS_CONTROLE[[#This Row],[Atividade]]=0, "-", BS_CONTROLE[[#This Row],[Atividade]])</f>
        <v>-</v>
      </c>
      <c r="AJ515" s="9" t="str">
        <f>IF(BS_CONTROLE[[#This Row],[Atividade]]=0, "-", BS_CONTROLE[[#This Row],[Atividade]])</f>
        <v>-</v>
      </c>
      <c r="AK515" s="31">
        <f>BS_CONTROLE[[#This Row],[Local - Partida]]</f>
        <v>0</v>
      </c>
      <c r="AL515" s="31">
        <f>BS_CONTROLE[[#This Row],[Local - Encerramento]]</f>
        <v>0</v>
      </c>
      <c r="AM515" s="105" t="str">
        <f>IF(BS_CONTROLE[[#This Row],[Entre - Estações]]=0, "-", BS_CONTROLE[[#This Row],[Entre - Estações]])</f>
        <v>-</v>
      </c>
      <c r="AN515" s="105" t="str">
        <f>IF(BS_CONTROLE[[#This Row],[SB]]=0, "-", BS_CONTROLE[[#This Row],[SB]])</f>
        <v>-</v>
      </c>
      <c r="AO515" s="105" t="str">
        <f>IF(BS_CONTROLE[[#This Row],[SUB]]=0, "-", BS_CONTROLE[[#This Row],[SUB]])</f>
        <v>-</v>
      </c>
      <c r="AP515" s="105">
        <f>BS_CONTROLE[[#This Row],[KM - Inicio]]</f>
        <v>0</v>
      </c>
      <c r="AQ515" s="105">
        <f>BS_CONTROLE[[#This Row],[KM - Inicio]]</f>
        <v>0</v>
      </c>
      <c r="AR515" s="108"/>
      <c r="AS515" s="108"/>
      <c r="AT515" s="108"/>
      <c r="AU515" s="136"/>
      <c r="AV515" s="136"/>
      <c r="AW515" s="14"/>
      <c r="AX515" s="14"/>
      <c r="AY515" s="162" t="str">
        <f t="shared" si="48"/>
        <v>*</v>
      </c>
      <c r="AZ515" s="153"/>
      <c r="BA515" s="109"/>
      <c r="BB515" s="10" t="str">
        <f>IFERROR(_xlfn.XLOOKUP(AI515, BS_ATIVIDADE[ATIVIDADE],BS_ATIVIDADE[UNIDADE] ), "*")</f>
        <v>*</v>
      </c>
      <c r="BC515" s="13" t="str" cm="1">
        <f t="array" ref="BC5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5" s="13" t="str" cm="1">
        <f t="array" ref="BD5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5" s="11" t="str" cm="1">
        <f t="array" ref="BE5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5" s="150"/>
      <c r="BG515" s="16"/>
      <c r="BH515" s="17"/>
      <c r="BI515" s="17"/>
      <c r="BJ515" s="17"/>
      <c r="BK515" s="18"/>
      <c r="BL515" s="16"/>
      <c r="BM515" s="130"/>
      <c r="BN515" s="130"/>
      <c r="BO515" s="130"/>
      <c r="BP515" s="18"/>
      <c r="BQ515" s="12" t="str">
        <f t="shared" si="50"/>
        <v>Aderente</v>
      </c>
      <c r="BR515" s="19" t="str">
        <f t="shared" si="51"/>
        <v>*</v>
      </c>
      <c r="BS515" s="19" t="str">
        <f t="shared" si="52"/>
        <v>*</v>
      </c>
      <c r="BT515" s="188" t="str">
        <f t="shared" si="53"/>
        <v/>
      </c>
    </row>
    <row r="516" spans="1:72" hidden="1">
      <c r="A516" s="47" t="str">
        <f t="shared" si="49"/>
        <v/>
      </c>
      <c r="B516" s="102"/>
      <c r="C516" s="135" t="str">
        <f>IF(BS_CONTROLE[[#This Row],[DATA]]="","",WEEKNUM(BS_CONTROLE[[#This Row],[DATA]]))</f>
        <v/>
      </c>
      <c r="D516" s="104"/>
      <c r="E516" s="157">
        <v>510</v>
      </c>
      <c r="F516" s="126"/>
      <c r="G516" s="142" t="str">
        <f>IF(D516="","*",VLOOKUP(F516,BS_ATIVIDADE[],3,FALSE))</f>
        <v>*</v>
      </c>
      <c r="H516" s="106"/>
      <c r="I516" s="106"/>
      <c r="J516" s="105"/>
      <c r="K516" s="105"/>
      <c r="L516" s="105"/>
      <c r="M516" s="127" t="str" cm="1">
        <f t="array" ref="M5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6" s="127" t="str" cm="1">
        <f t="array" ref="N5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6" s="106"/>
      <c r="P516" s="106"/>
      <c r="Q516" s="105"/>
      <c r="R516" s="10" t="str">
        <f>IFERROR(_xlfn.XLOOKUP(F516, BS_ATIVIDADE[ATIVIDADE],BS_ATIVIDADE[UNIDADE] ), "*")</f>
        <v>*</v>
      </c>
      <c r="S516" s="128" t="str" cm="1">
        <f t="array" ref="S5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6" s="128" t="str" cm="1">
        <f t="array" ref="T5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6" s="11" t="str" cm="1">
        <f t="array" ref="U5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6" s="105"/>
      <c r="W516" s="151"/>
      <c r="X516" s="104"/>
      <c r="Y516" s="129"/>
      <c r="Z516" s="104"/>
      <c r="AA516" s="105"/>
      <c r="AB516" s="103"/>
      <c r="AC516" s="152"/>
      <c r="AD516" s="107"/>
      <c r="AE516" s="105"/>
      <c r="AF516" s="105"/>
      <c r="AG516" s="105"/>
      <c r="AH516" s="15"/>
      <c r="AI516" s="126" t="str">
        <f>IF(BS_CONTROLE[[#This Row],[Atividade]]=0, "-", BS_CONTROLE[[#This Row],[Atividade]])</f>
        <v>-</v>
      </c>
      <c r="AJ516" s="9" t="str">
        <f>IF(BS_CONTROLE[[#This Row],[Atividade]]=0, "-", BS_CONTROLE[[#This Row],[Atividade]])</f>
        <v>-</v>
      </c>
      <c r="AK516" s="31">
        <f>BS_CONTROLE[[#This Row],[Local - Partida]]</f>
        <v>0</v>
      </c>
      <c r="AL516" s="31">
        <f>BS_CONTROLE[[#This Row],[Local - Encerramento]]</f>
        <v>0</v>
      </c>
      <c r="AM516" s="105" t="str">
        <f>IF(BS_CONTROLE[[#This Row],[Entre - Estações]]=0, "-", BS_CONTROLE[[#This Row],[Entre - Estações]])</f>
        <v>-</v>
      </c>
      <c r="AN516" s="105" t="str">
        <f>IF(BS_CONTROLE[[#This Row],[SB]]=0, "-", BS_CONTROLE[[#This Row],[SB]])</f>
        <v>-</v>
      </c>
      <c r="AO516" s="105" t="str">
        <f>IF(BS_CONTROLE[[#This Row],[SUB]]=0, "-", BS_CONTROLE[[#This Row],[SUB]])</f>
        <v>-</v>
      </c>
      <c r="AP516" s="105">
        <f>BS_CONTROLE[[#This Row],[KM - Inicio]]</f>
        <v>0</v>
      </c>
      <c r="AQ516" s="105">
        <f>BS_CONTROLE[[#This Row],[KM - Inicio]]</f>
        <v>0</v>
      </c>
      <c r="AR516" s="108"/>
      <c r="AS516" s="108"/>
      <c r="AT516" s="108"/>
      <c r="AU516" s="136"/>
      <c r="AV516" s="136"/>
      <c r="AW516" s="14"/>
      <c r="AX516" s="14"/>
      <c r="AY516" s="162" t="str">
        <f t="shared" si="48"/>
        <v>*</v>
      </c>
      <c r="AZ516" s="153"/>
      <c r="BA516" s="109"/>
      <c r="BB516" s="10" t="str">
        <f>IFERROR(_xlfn.XLOOKUP(AI516, BS_ATIVIDADE[ATIVIDADE],BS_ATIVIDADE[UNIDADE] ), "*")</f>
        <v>*</v>
      </c>
      <c r="BC516" s="13" t="str" cm="1">
        <f t="array" ref="BC5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6" s="13" t="str" cm="1">
        <f t="array" ref="BD5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6" s="11" t="str" cm="1">
        <f t="array" ref="BE5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6" s="150"/>
      <c r="BG516" s="16"/>
      <c r="BH516" s="17"/>
      <c r="BI516" s="17"/>
      <c r="BJ516" s="17"/>
      <c r="BK516" s="18"/>
      <c r="BL516" s="16"/>
      <c r="BM516" s="130"/>
      <c r="BN516" s="130"/>
      <c r="BO516" s="130"/>
      <c r="BP516" s="18"/>
      <c r="BQ516" s="12" t="str">
        <f t="shared" si="50"/>
        <v>Aderente</v>
      </c>
      <c r="BR516" s="19" t="str">
        <f t="shared" si="51"/>
        <v>*</v>
      </c>
      <c r="BS516" s="19" t="str">
        <f t="shared" si="52"/>
        <v>*</v>
      </c>
      <c r="BT516" s="188" t="str">
        <f t="shared" si="53"/>
        <v/>
      </c>
    </row>
    <row r="517" spans="1:72" hidden="1">
      <c r="A517" s="47" t="str">
        <f t="shared" si="49"/>
        <v/>
      </c>
      <c r="B517" s="102"/>
      <c r="C517" s="135" t="str">
        <f>IF(BS_CONTROLE[[#This Row],[DATA]]="","",WEEKNUM(BS_CONTROLE[[#This Row],[DATA]]))</f>
        <v/>
      </c>
      <c r="D517" s="104"/>
      <c r="E517" s="157">
        <v>511</v>
      </c>
      <c r="F517" s="126"/>
      <c r="G517" s="142" t="str">
        <f>IF(D517="","*",VLOOKUP(F517,BS_ATIVIDADE[],3,FALSE))</f>
        <v>*</v>
      </c>
      <c r="H517" s="106"/>
      <c r="I517" s="106"/>
      <c r="J517" s="105"/>
      <c r="K517" s="105"/>
      <c r="L517" s="105"/>
      <c r="M517" s="127" t="str" cm="1">
        <f t="array" ref="M5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7" s="127" t="str" cm="1">
        <f t="array" ref="N5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7" s="106"/>
      <c r="P517" s="106"/>
      <c r="Q517" s="105"/>
      <c r="R517" s="10" t="str">
        <f>IFERROR(_xlfn.XLOOKUP(F517, BS_ATIVIDADE[ATIVIDADE],BS_ATIVIDADE[UNIDADE] ), "*")</f>
        <v>*</v>
      </c>
      <c r="S517" s="128" t="str" cm="1">
        <f t="array" ref="S5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7" s="128" t="str" cm="1">
        <f t="array" ref="T5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7" s="11" t="str" cm="1">
        <f t="array" ref="U5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7" s="105"/>
      <c r="W517" s="151"/>
      <c r="X517" s="104"/>
      <c r="Y517" s="129"/>
      <c r="Z517" s="104"/>
      <c r="AA517" s="105"/>
      <c r="AB517" s="103"/>
      <c r="AC517" s="152"/>
      <c r="AD517" s="107"/>
      <c r="AE517" s="105"/>
      <c r="AF517" s="105"/>
      <c r="AG517" s="105"/>
      <c r="AH517" s="15"/>
      <c r="AI517" s="126" t="str">
        <f>IF(BS_CONTROLE[[#This Row],[Atividade]]=0, "-", BS_CONTROLE[[#This Row],[Atividade]])</f>
        <v>-</v>
      </c>
      <c r="AJ517" s="9" t="str">
        <f>IF(BS_CONTROLE[[#This Row],[Atividade]]=0, "-", BS_CONTROLE[[#This Row],[Atividade]])</f>
        <v>-</v>
      </c>
      <c r="AK517" s="31">
        <f>BS_CONTROLE[[#This Row],[Local - Partida]]</f>
        <v>0</v>
      </c>
      <c r="AL517" s="31">
        <f>BS_CONTROLE[[#This Row],[Local - Encerramento]]</f>
        <v>0</v>
      </c>
      <c r="AM517" s="105" t="str">
        <f>IF(BS_CONTROLE[[#This Row],[Entre - Estações]]=0, "-", BS_CONTROLE[[#This Row],[Entre - Estações]])</f>
        <v>-</v>
      </c>
      <c r="AN517" s="105" t="str">
        <f>IF(BS_CONTROLE[[#This Row],[SB]]=0, "-", BS_CONTROLE[[#This Row],[SB]])</f>
        <v>-</v>
      </c>
      <c r="AO517" s="105" t="str">
        <f>IF(BS_CONTROLE[[#This Row],[SUB]]=0, "-", BS_CONTROLE[[#This Row],[SUB]])</f>
        <v>-</v>
      </c>
      <c r="AP517" s="105">
        <f>BS_CONTROLE[[#This Row],[KM - Inicio]]</f>
        <v>0</v>
      </c>
      <c r="AQ517" s="105">
        <f>BS_CONTROLE[[#This Row],[KM - Inicio]]</f>
        <v>0</v>
      </c>
      <c r="AR517" s="108"/>
      <c r="AS517" s="108"/>
      <c r="AT517" s="108"/>
      <c r="AU517" s="136"/>
      <c r="AV517" s="136"/>
      <c r="AW517" s="14"/>
      <c r="AX517" s="14"/>
      <c r="AY517" s="162" t="str">
        <f t="shared" si="48"/>
        <v>*</v>
      </c>
      <c r="AZ517" s="153"/>
      <c r="BA517" s="109"/>
      <c r="BB517" s="10" t="str">
        <f>IFERROR(_xlfn.XLOOKUP(AI517, BS_ATIVIDADE[ATIVIDADE],BS_ATIVIDADE[UNIDADE] ), "*")</f>
        <v>*</v>
      </c>
      <c r="BC517" s="13" t="str" cm="1">
        <f t="array" ref="BC5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7" s="13" t="str" cm="1">
        <f t="array" ref="BD5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7" s="11" t="str" cm="1">
        <f t="array" ref="BE5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7" s="150"/>
      <c r="BG517" s="16"/>
      <c r="BH517" s="17"/>
      <c r="BI517" s="17"/>
      <c r="BJ517" s="17"/>
      <c r="BK517" s="18"/>
      <c r="BL517" s="16"/>
      <c r="BM517" s="130"/>
      <c r="BN517" s="130"/>
      <c r="BO517" s="130"/>
      <c r="BP517" s="18"/>
      <c r="BQ517" s="12" t="str">
        <f t="shared" si="50"/>
        <v>Aderente</v>
      </c>
      <c r="BR517" s="19" t="str">
        <f t="shared" si="51"/>
        <v>*</v>
      </c>
      <c r="BS517" s="19" t="str">
        <f t="shared" si="52"/>
        <v>*</v>
      </c>
      <c r="BT517" s="188" t="str">
        <f t="shared" si="53"/>
        <v/>
      </c>
    </row>
    <row r="518" spans="1:72" hidden="1">
      <c r="A518" s="47" t="str">
        <f t="shared" si="49"/>
        <v/>
      </c>
      <c r="B518" s="102"/>
      <c r="C518" s="135" t="str">
        <f>IF(BS_CONTROLE[[#This Row],[DATA]]="","",WEEKNUM(BS_CONTROLE[[#This Row],[DATA]]))</f>
        <v/>
      </c>
      <c r="D518" s="104"/>
      <c r="E518" s="157">
        <v>512</v>
      </c>
      <c r="F518" s="126"/>
      <c r="G518" s="142" t="str">
        <f>IF(D518="","*",VLOOKUP(F518,BS_ATIVIDADE[],3,FALSE))</f>
        <v>*</v>
      </c>
      <c r="H518" s="106"/>
      <c r="I518" s="106"/>
      <c r="J518" s="105"/>
      <c r="K518" s="105"/>
      <c r="L518" s="105"/>
      <c r="M518" s="127" t="str" cm="1">
        <f t="array" ref="M5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8" s="127" t="str" cm="1">
        <f t="array" ref="N5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8" s="106"/>
      <c r="P518" s="106"/>
      <c r="Q518" s="105"/>
      <c r="R518" s="10" t="str">
        <f>IFERROR(_xlfn.XLOOKUP(F518, BS_ATIVIDADE[ATIVIDADE],BS_ATIVIDADE[UNIDADE] ), "*")</f>
        <v>*</v>
      </c>
      <c r="S518" s="128" t="str" cm="1">
        <f t="array" ref="S5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8" s="128" t="str" cm="1">
        <f t="array" ref="T5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8" s="11" t="str" cm="1">
        <f t="array" ref="U5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8" s="105"/>
      <c r="W518" s="151"/>
      <c r="X518" s="104"/>
      <c r="Y518" s="129"/>
      <c r="Z518" s="104"/>
      <c r="AA518" s="105"/>
      <c r="AB518" s="103"/>
      <c r="AC518" s="152"/>
      <c r="AD518" s="107"/>
      <c r="AE518" s="105"/>
      <c r="AF518" s="105"/>
      <c r="AG518" s="105"/>
      <c r="AH518" s="15"/>
      <c r="AI518" s="126" t="str">
        <f>IF(BS_CONTROLE[[#This Row],[Atividade]]=0, "-", BS_CONTROLE[[#This Row],[Atividade]])</f>
        <v>-</v>
      </c>
      <c r="AJ518" s="9" t="str">
        <f>IF(BS_CONTROLE[[#This Row],[Atividade]]=0, "-", BS_CONTROLE[[#This Row],[Atividade]])</f>
        <v>-</v>
      </c>
      <c r="AK518" s="31">
        <f>BS_CONTROLE[[#This Row],[Local - Partida]]</f>
        <v>0</v>
      </c>
      <c r="AL518" s="31">
        <f>BS_CONTROLE[[#This Row],[Local - Encerramento]]</f>
        <v>0</v>
      </c>
      <c r="AM518" s="105" t="str">
        <f>IF(BS_CONTROLE[[#This Row],[Entre - Estações]]=0, "-", BS_CONTROLE[[#This Row],[Entre - Estações]])</f>
        <v>-</v>
      </c>
      <c r="AN518" s="105" t="str">
        <f>IF(BS_CONTROLE[[#This Row],[SB]]=0, "-", BS_CONTROLE[[#This Row],[SB]])</f>
        <v>-</v>
      </c>
      <c r="AO518" s="105" t="str">
        <f>IF(BS_CONTROLE[[#This Row],[SUB]]=0, "-", BS_CONTROLE[[#This Row],[SUB]])</f>
        <v>-</v>
      </c>
      <c r="AP518" s="105">
        <f>BS_CONTROLE[[#This Row],[KM - Inicio]]</f>
        <v>0</v>
      </c>
      <c r="AQ518" s="105">
        <f>BS_CONTROLE[[#This Row],[KM - Inicio]]</f>
        <v>0</v>
      </c>
      <c r="AR518" s="108"/>
      <c r="AS518" s="108"/>
      <c r="AT518" s="108"/>
      <c r="AU518" s="136"/>
      <c r="AV518" s="136"/>
      <c r="AW518" s="14"/>
      <c r="AX518" s="14"/>
      <c r="AY518" s="162" t="str">
        <f t="shared" si="48"/>
        <v>*</v>
      </c>
      <c r="AZ518" s="153"/>
      <c r="BA518" s="109"/>
      <c r="BB518" s="10" t="str">
        <f>IFERROR(_xlfn.XLOOKUP(AI518, BS_ATIVIDADE[ATIVIDADE],BS_ATIVIDADE[UNIDADE] ), "*")</f>
        <v>*</v>
      </c>
      <c r="BC518" s="13" t="str" cm="1">
        <f t="array" ref="BC5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8" s="13" t="str" cm="1">
        <f t="array" ref="BD5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8" s="11" t="str" cm="1">
        <f t="array" ref="BE5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8" s="150"/>
      <c r="BG518" s="16"/>
      <c r="BH518" s="17"/>
      <c r="BI518" s="17"/>
      <c r="BJ518" s="17"/>
      <c r="BK518" s="18"/>
      <c r="BL518" s="16"/>
      <c r="BM518" s="130"/>
      <c r="BN518" s="130"/>
      <c r="BO518" s="130"/>
      <c r="BP518" s="18"/>
      <c r="BQ518" s="12" t="str">
        <f t="shared" si="50"/>
        <v>Aderente</v>
      </c>
      <c r="BR518" s="19" t="str">
        <f t="shared" si="51"/>
        <v>*</v>
      </c>
      <c r="BS518" s="19" t="str">
        <f t="shared" si="52"/>
        <v>*</v>
      </c>
      <c r="BT518" s="188" t="str">
        <f t="shared" si="53"/>
        <v/>
      </c>
    </row>
    <row r="519" spans="1:72" hidden="1">
      <c r="A519" s="47" t="str">
        <f t="shared" si="49"/>
        <v/>
      </c>
      <c r="B519" s="102"/>
      <c r="C519" s="135" t="str">
        <f>IF(BS_CONTROLE[[#This Row],[DATA]]="","",WEEKNUM(BS_CONTROLE[[#This Row],[DATA]]))</f>
        <v/>
      </c>
      <c r="D519" s="104"/>
      <c r="E519" s="157">
        <v>513</v>
      </c>
      <c r="F519" s="126"/>
      <c r="G519" s="142" t="str">
        <f>IF(D519="","*",VLOOKUP(F519,BS_ATIVIDADE[],3,FALSE))</f>
        <v>*</v>
      </c>
      <c r="H519" s="106"/>
      <c r="I519" s="106"/>
      <c r="J519" s="105"/>
      <c r="K519" s="105"/>
      <c r="L519" s="105"/>
      <c r="M519" s="127" t="str" cm="1">
        <f t="array" ref="M5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9" s="127" t="str" cm="1">
        <f t="array" ref="N5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9" s="106"/>
      <c r="P519" s="106"/>
      <c r="Q519" s="105"/>
      <c r="R519" s="10" t="str">
        <f>IFERROR(_xlfn.XLOOKUP(F519, BS_ATIVIDADE[ATIVIDADE],BS_ATIVIDADE[UNIDADE] ), "*")</f>
        <v>*</v>
      </c>
      <c r="S519" s="128" t="str" cm="1">
        <f t="array" ref="S5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9" s="128" t="str" cm="1">
        <f t="array" ref="T5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9" s="11" t="str" cm="1">
        <f t="array" ref="U5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19" s="105"/>
      <c r="W519" s="151"/>
      <c r="X519" s="104"/>
      <c r="Y519" s="129"/>
      <c r="Z519" s="104"/>
      <c r="AA519" s="105"/>
      <c r="AB519" s="103"/>
      <c r="AC519" s="152"/>
      <c r="AD519" s="107"/>
      <c r="AE519" s="105"/>
      <c r="AF519" s="105"/>
      <c r="AG519" s="105"/>
      <c r="AH519" s="15"/>
      <c r="AI519" s="126" t="str">
        <f>IF(BS_CONTROLE[[#This Row],[Atividade]]=0, "-", BS_CONTROLE[[#This Row],[Atividade]])</f>
        <v>-</v>
      </c>
      <c r="AJ519" s="9" t="str">
        <f>IF(BS_CONTROLE[[#This Row],[Atividade]]=0, "-", BS_CONTROLE[[#This Row],[Atividade]])</f>
        <v>-</v>
      </c>
      <c r="AK519" s="31">
        <f>BS_CONTROLE[[#This Row],[Local - Partida]]</f>
        <v>0</v>
      </c>
      <c r="AL519" s="31">
        <f>BS_CONTROLE[[#This Row],[Local - Encerramento]]</f>
        <v>0</v>
      </c>
      <c r="AM519" s="105" t="str">
        <f>IF(BS_CONTROLE[[#This Row],[Entre - Estações]]=0, "-", BS_CONTROLE[[#This Row],[Entre - Estações]])</f>
        <v>-</v>
      </c>
      <c r="AN519" s="105" t="str">
        <f>IF(BS_CONTROLE[[#This Row],[SB]]=0, "-", BS_CONTROLE[[#This Row],[SB]])</f>
        <v>-</v>
      </c>
      <c r="AO519" s="105" t="str">
        <f>IF(BS_CONTROLE[[#This Row],[SUB]]=0, "-", BS_CONTROLE[[#This Row],[SUB]])</f>
        <v>-</v>
      </c>
      <c r="AP519" s="105">
        <f>BS_CONTROLE[[#This Row],[KM - Inicio]]</f>
        <v>0</v>
      </c>
      <c r="AQ519" s="105">
        <f>BS_CONTROLE[[#This Row],[KM - Inicio]]</f>
        <v>0</v>
      </c>
      <c r="AR519" s="108"/>
      <c r="AS519" s="108"/>
      <c r="AT519" s="108"/>
      <c r="AU519" s="136"/>
      <c r="AV519" s="136"/>
      <c r="AW519" s="14"/>
      <c r="AX519" s="14"/>
      <c r="AY519" s="162" t="str">
        <f t="shared" ref="AY519:AY582" si="54">IF(D519="","*",IFERROR(IF(ISODD(COUNT(AS519:AX519)),"ERRO",SUM((AT519-AS519),(AV519-AU519),(AX519-AW519))),"ERRO"))</f>
        <v>*</v>
      </c>
      <c r="AZ519" s="153"/>
      <c r="BA519" s="109"/>
      <c r="BB519" s="10" t="str">
        <f>IFERROR(_xlfn.XLOOKUP(AI519, BS_ATIVIDADE[ATIVIDADE],BS_ATIVIDADE[UNIDADE] ), "*")</f>
        <v>*</v>
      </c>
      <c r="BC519" s="13" t="str" cm="1">
        <f t="array" ref="BC5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19" s="13" t="str" cm="1">
        <f t="array" ref="BD5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19" s="11" t="str" cm="1">
        <f t="array" ref="BE5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19" s="150"/>
      <c r="BG519" s="16"/>
      <c r="BH519" s="17"/>
      <c r="BI519" s="17"/>
      <c r="BJ519" s="17"/>
      <c r="BK519" s="18"/>
      <c r="BL519" s="16"/>
      <c r="BM519" s="130"/>
      <c r="BN519" s="130"/>
      <c r="BO519" s="130"/>
      <c r="BP519" s="18"/>
      <c r="BQ519" s="12" t="str">
        <f t="shared" si="50"/>
        <v>Aderente</v>
      </c>
      <c r="BR519" s="19" t="str">
        <f t="shared" si="51"/>
        <v>*</v>
      </c>
      <c r="BS519" s="19" t="str">
        <f t="shared" si="52"/>
        <v>*</v>
      </c>
      <c r="BT519" s="188" t="str">
        <f t="shared" si="53"/>
        <v/>
      </c>
    </row>
    <row r="520" spans="1:72" hidden="1">
      <c r="A520" s="47" t="str">
        <f t="shared" ref="A520:A583" si="55">D520&amp;B520</f>
        <v/>
      </c>
      <c r="B520" s="102"/>
      <c r="C520" s="135" t="str">
        <f>IF(BS_CONTROLE[[#This Row],[DATA]]="","",WEEKNUM(BS_CONTROLE[[#This Row],[DATA]]))</f>
        <v/>
      </c>
      <c r="D520" s="104"/>
      <c r="E520" s="157">
        <v>514</v>
      </c>
      <c r="F520" s="126"/>
      <c r="G520" s="142" t="str">
        <f>IF(D520="","*",VLOOKUP(F520,BS_ATIVIDADE[],3,FALSE))</f>
        <v>*</v>
      </c>
      <c r="H520" s="106"/>
      <c r="I520" s="106"/>
      <c r="J520" s="105"/>
      <c r="K520" s="105"/>
      <c r="L520" s="105"/>
      <c r="M520" s="127" t="str" cm="1">
        <f t="array" ref="M5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0" s="127" t="str" cm="1">
        <f t="array" ref="N5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0" s="106"/>
      <c r="P520" s="106"/>
      <c r="Q520" s="105"/>
      <c r="R520" s="10" t="str">
        <f>IFERROR(_xlfn.XLOOKUP(F520, BS_ATIVIDADE[ATIVIDADE],BS_ATIVIDADE[UNIDADE] ), "*")</f>
        <v>*</v>
      </c>
      <c r="S520" s="128" t="str" cm="1">
        <f t="array" ref="S5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0" s="128" t="str" cm="1">
        <f t="array" ref="T5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0" s="11" t="str" cm="1">
        <f t="array" ref="U5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0" s="105"/>
      <c r="W520" s="151"/>
      <c r="X520" s="104"/>
      <c r="Y520" s="129"/>
      <c r="Z520" s="104"/>
      <c r="AA520" s="105"/>
      <c r="AB520" s="103"/>
      <c r="AC520" s="152"/>
      <c r="AD520" s="107"/>
      <c r="AE520" s="105"/>
      <c r="AF520" s="105"/>
      <c r="AG520" s="105"/>
      <c r="AH520" s="15"/>
      <c r="AI520" s="126" t="str">
        <f>IF(BS_CONTROLE[[#This Row],[Atividade]]=0, "-", BS_CONTROLE[[#This Row],[Atividade]])</f>
        <v>-</v>
      </c>
      <c r="AJ520" s="9" t="str">
        <f>IF(BS_CONTROLE[[#This Row],[Atividade]]=0, "-", BS_CONTROLE[[#This Row],[Atividade]])</f>
        <v>-</v>
      </c>
      <c r="AK520" s="31">
        <f>BS_CONTROLE[[#This Row],[Local - Partida]]</f>
        <v>0</v>
      </c>
      <c r="AL520" s="31">
        <f>BS_CONTROLE[[#This Row],[Local - Encerramento]]</f>
        <v>0</v>
      </c>
      <c r="AM520" s="105" t="str">
        <f>IF(BS_CONTROLE[[#This Row],[Entre - Estações]]=0, "-", BS_CONTROLE[[#This Row],[Entre - Estações]])</f>
        <v>-</v>
      </c>
      <c r="AN520" s="105" t="str">
        <f>IF(BS_CONTROLE[[#This Row],[SB]]=0, "-", BS_CONTROLE[[#This Row],[SB]])</f>
        <v>-</v>
      </c>
      <c r="AO520" s="105" t="str">
        <f>IF(BS_CONTROLE[[#This Row],[SUB]]=0, "-", BS_CONTROLE[[#This Row],[SUB]])</f>
        <v>-</v>
      </c>
      <c r="AP520" s="105">
        <f>BS_CONTROLE[[#This Row],[KM - Inicio]]</f>
        <v>0</v>
      </c>
      <c r="AQ520" s="105">
        <f>BS_CONTROLE[[#This Row],[KM - Inicio]]</f>
        <v>0</v>
      </c>
      <c r="AR520" s="108"/>
      <c r="AS520" s="108"/>
      <c r="AT520" s="108"/>
      <c r="AU520" s="136"/>
      <c r="AV520" s="136"/>
      <c r="AW520" s="14"/>
      <c r="AX520" s="14"/>
      <c r="AY520" s="162" t="str">
        <f t="shared" si="54"/>
        <v>*</v>
      </c>
      <c r="AZ520" s="153"/>
      <c r="BA520" s="109"/>
      <c r="BB520" s="10" t="str">
        <f>IFERROR(_xlfn.XLOOKUP(AI520, BS_ATIVIDADE[ATIVIDADE],BS_ATIVIDADE[UNIDADE] ), "*")</f>
        <v>*</v>
      </c>
      <c r="BC520" s="13" t="str" cm="1">
        <f t="array" ref="BC5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0" s="13" t="str" cm="1">
        <f t="array" ref="BD5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0" s="11" t="str" cm="1">
        <f t="array" ref="BE5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0" s="150"/>
      <c r="BG520" s="16"/>
      <c r="BH520" s="17"/>
      <c r="BI520" s="17"/>
      <c r="BJ520" s="17"/>
      <c r="BK520" s="18"/>
      <c r="BL520" s="16"/>
      <c r="BM520" s="130"/>
      <c r="BN520" s="130"/>
      <c r="BO520" s="130"/>
      <c r="BP520" s="18"/>
      <c r="BQ520" s="12" t="str">
        <f t="shared" ref="BQ520:BQ583" si="56">IF(AND(BR520&lt;1,BS520&lt;1),"Produção e Intervalo",IF(BR520&lt;1,"Intervalo",IF(BS520&lt;1,"Produção","Aderente")))</f>
        <v>Aderente</v>
      </c>
      <c r="BR520" s="19" t="str">
        <f t="shared" ref="BR520:BR583" si="57">IF(OR(B520="",F520=""),"*",AY520/P520)</f>
        <v>*</v>
      </c>
      <c r="BS520" s="19" t="str">
        <f t="shared" ref="BS520:BS583" si="58">IF(OR(B520="",F520=""),"*",BA520/Q520)</f>
        <v>*</v>
      </c>
      <c r="BT520" s="188" t="str">
        <f t="shared" ref="BT520:BT583" si="59">IF(BN520="","",SUBSTITUTE(BM520," ","")&amp;SUBSTITUTE(BN520," ",""))</f>
        <v/>
      </c>
    </row>
    <row r="521" spans="1:72" hidden="1">
      <c r="A521" s="47" t="str">
        <f t="shared" si="55"/>
        <v/>
      </c>
      <c r="B521" s="102"/>
      <c r="C521" s="135" t="str">
        <f>IF(BS_CONTROLE[[#This Row],[DATA]]="","",WEEKNUM(BS_CONTROLE[[#This Row],[DATA]]))</f>
        <v/>
      </c>
      <c r="D521" s="104"/>
      <c r="E521" s="157">
        <v>515</v>
      </c>
      <c r="F521" s="126"/>
      <c r="G521" s="142" t="str">
        <f>IF(D521="","*",VLOOKUP(F521,BS_ATIVIDADE[],3,FALSE))</f>
        <v>*</v>
      </c>
      <c r="H521" s="106"/>
      <c r="I521" s="106"/>
      <c r="J521" s="105"/>
      <c r="K521" s="105"/>
      <c r="L521" s="105"/>
      <c r="M521" s="127" t="str" cm="1">
        <f t="array" ref="M5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1" s="127" t="str" cm="1">
        <f t="array" ref="N5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1" s="106"/>
      <c r="P521" s="106"/>
      <c r="Q521" s="105"/>
      <c r="R521" s="10" t="str">
        <f>IFERROR(_xlfn.XLOOKUP(F521, BS_ATIVIDADE[ATIVIDADE],BS_ATIVIDADE[UNIDADE] ), "*")</f>
        <v>*</v>
      </c>
      <c r="S521" s="128" t="str" cm="1">
        <f t="array" ref="S5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1" s="128" t="str" cm="1">
        <f t="array" ref="T5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1" s="11" t="str" cm="1">
        <f t="array" ref="U5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1" s="105"/>
      <c r="W521" s="151"/>
      <c r="X521" s="104"/>
      <c r="Y521" s="129"/>
      <c r="Z521" s="104"/>
      <c r="AA521" s="105"/>
      <c r="AB521" s="103"/>
      <c r="AC521" s="152"/>
      <c r="AD521" s="107"/>
      <c r="AE521" s="105"/>
      <c r="AF521" s="105"/>
      <c r="AG521" s="105"/>
      <c r="AH521" s="15"/>
      <c r="AI521" s="126" t="str">
        <f>IF(BS_CONTROLE[[#This Row],[Atividade]]=0, "-", BS_CONTROLE[[#This Row],[Atividade]])</f>
        <v>-</v>
      </c>
      <c r="AJ521" s="9" t="str">
        <f>IF(BS_CONTROLE[[#This Row],[Atividade]]=0, "-", BS_CONTROLE[[#This Row],[Atividade]])</f>
        <v>-</v>
      </c>
      <c r="AK521" s="31">
        <f>BS_CONTROLE[[#This Row],[Local - Partida]]</f>
        <v>0</v>
      </c>
      <c r="AL521" s="31">
        <f>BS_CONTROLE[[#This Row],[Local - Encerramento]]</f>
        <v>0</v>
      </c>
      <c r="AM521" s="105" t="str">
        <f>IF(BS_CONTROLE[[#This Row],[Entre - Estações]]=0, "-", BS_CONTROLE[[#This Row],[Entre - Estações]])</f>
        <v>-</v>
      </c>
      <c r="AN521" s="105" t="str">
        <f>IF(BS_CONTROLE[[#This Row],[SB]]=0, "-", BS_CONTROLE[[#This Row],[SB]])</f>
        <v>-</v>
      </c>
      <c r="AO521" s="105" t="str">
        <f>IF(BS_CONTROLE[[#This Row],[SUB]]=0, "-", BS_CONTROLE[[#This Row],[SUB]])</f>
        <v>-</v>
      </c>
      <c r="AP521" s="105">
        <f>BS_CONTROLE[[#This Row],[KM - Inicio]]</f>
        <v>0</v>
      </c>
      <c r="AQ521" s="105">
        <f>BS_CONTROLE[[#This Row],[KM - Inicio]]</f>
        <v>0</v>
      </c>
      <c r="AR521" s="108"/>
      <c r="AS521" s="108"/>
      <c r="AT521" s="108"/>
      <c r="AU521" s="136"/>
      <c r="AV521" s="136"/>
      <c r="AW521" s="14"/>
      <c r="AX521" s="14"/>
      <c r="AY521" s="162" t="str">
        <f t="shared" si="54"/>
        <v>*</v>
      </c>
      <c r="AZ521" s="153"/>
      <c r="BA521" s="109"/>
      <c r="BB521" s="10" t="str">
        <f>IFERROR(_xlfn.XLOOKUP(AI521, BS_ATIVIDADE[ATIVIDADE],BS_ATIVIDADE[UNIDADE] ), "*")</f>
        <v>*</v>
      </c>
      <c r="BC521" s="13" t="str" cm="1">
        <f t="array" ref="BC5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1" s="13" t="str" cm="1">
        <f t="array" ref="BD5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1" s="11" t="str" cm="1">
        <f t="array" ref="BE5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1" s="150"/>
      <c r="BG521" s="16"/>
      <c r="BH521" s="17"/>
      <c r="BI521" s="17"/>
      <c r="BJ521" s="17"/>
      <c r="BK521" s="18"/>
      <c r="BL521" s="16"/>
      <c r="BM521" s="130"/>
      <c r="BN521" s="130"/>
      <c r="BO521" s="130"/>
      <c r="BP521" s="18"/>
      <c r="BQ521" s="12" t="str">
        <f t="shared" si="56"/>
        <v>Aderente</v>
      </c>
      <c r="BR521" s="19" t="str">
        <f t="shared" si="57"/>
        <v>*</v>
      </c>
      <c r="BS521" s="19" t="str">
        <f t="shared" si="58"/>
        <v>*</v>
      </c>
      <c r="BT521" s="188" t="str">
        <f t="shared" si="59"/>
        <v/>
      </c>
    </row>
    <row r="522" spans="1:72" hidden="1">
      <c r="A522" s="47" t="str">
        <f t="shared" si="55"/>
        <v/>
      </c>
      <c r="B522" s="102"/>
      <c r="C522" s="135" t="str">
        <f>IF(BS_CONTROLE[[#This Row],[DATA]]="","",WEEKNUM(BS_CONTROLE[[#This Row],[DATA]]))</f>
        <v/>
      </c>
      <c r="D522" s="104"/>
      <c r="E522" s="157">
        <v>516</v>
      </c>
      <c r="F522" s="126"/>
      <c r="G522" s="142" t="str">
        <f>IF(D522="","*",VLOOKUP(F522,BS_ATIVIDADE[],3,FALSE))</f>
        <v>*</v>
      </c>
      <c r="H522" s="106"/>
      <c r="I522" s="106"/>
      <c r="J522" s="105"/>
      <c r="K522" s="105"/>
      <c r="L522" s="105"/>
      <c r="M522" s="127" t="str" cm="1">
        <f t="array" ref="M5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2" s="127" t="str" cm="1">
        <f t="array" ref="N5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2" s="106"/>
      <c r="P522" s="106"/>
      <c r="Q522" s="105"/>
      <c r="R522" s="10" t="str">
        <f>IFERROR(_xlfn.XLOOKUP(F522, BS_ATIVIDADE[ATIVIDADE],BS_ATIVIDADE[UNIDADE] ), "*")</f>
        <v>*</v>
      </c>
      <c r="S522" s="128" t="str" cm="1">
        <f t="array" ref="S5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2" s="128" t="str" cm="1">
        <f t="array" ref="T5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2" s="11" t="str" cm="1">
        <f t="array" ref="U5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2" s="105"/>
      <c r="W522" s="151"/>
      <c r="X522" s="104"/>
      <c r="Y522" s="129"/>
      <c r="Z522" s="104"/>
      <c r="AA522" s="105"/>
      <c r="AB522" s="103"/>
      <c r="AC522" s="152"/>
      <c r="AD522" s="107"/>
      <c r="AE522" s="105"/>
      <c r="AF522" s="105"/>
      <c r="AG522" s="105"/>
      <c r="AH522" s="15"/>
      <c r="AI522" s="126" t="str">
        <f>IF(BS_CONTROLE[[#This Row],[Atividade]]=0, "-", BS_CONTROLE[[#This Row],[Atividade]])</f>
        <v>-</v>
      </c>
      <c r="AJ522" s="9" t="str">
        <f>IF(BS_CONTROLE[[#This Row],[Atividade]]=0, "-", BS_CONTROLE[[#This Row],[Atividade]])</f>
        <v>-</v>
      </c>
      <c r="AK522" s="31">
        <f>BS_CONTROLE[[#This Row],[Local - Partida]]</f>
        <v>0</v>
      </c>
      <c r="AL522" s="31">
        <f>BS_CONTROLE[[#This Row],[Local - Encerramento]]</f>
        <v>0</v>
      </c>
      <c r="AM522" s="105" t="str">
        <f>IF(BS_CONTROLE[[#This Row],[Entre - Estações]]=0, "-", BS_CONTROLE[[#This Row],[Entre - Estações]])</f>
        <v>-</v>
      </c>
      <c r="AN522" s="105" t="str">
        <f>IF(BS_CONTROLE[[#This Row],[SB]]=0, "-", BS_CONTROLE[[#This Row],[SB]])</f>
        <v>-</v>
      </c>
      <c r="AO522" s="105" t="str">
        <f>IF(BS_CONTROLE[[#This Row],[SUB]]=0, "-", BS_CONTROLE[[#This Row],[SUB]])</f>
        <v>-</v>
      </c>
      <c r="AP522" s="105">
        <f>BS_CONTROLE[[#This Row],[KM - Inicio]]</f>
        <v>0</v>
      </c>
      <c r="AQ522" s="105">
        <f>BS_CONTROLE[[#This Row],[KM - Inicio]]</f>
        <v>0</v>
      </c>
      <c r="AR522" s="108"/>
      <c r="AS522" s="108"/>
      <c r="AT522" s="108"/>
      <c r="AU522" s="136"/>
      <c r="AV522" s="136"/>
      <c r="AW522" s="14"/>
      <c r="AX522" s="14"/>
      <c r="AY522" s="162" t="str">
        <f t="shared" si="54"/>
        <v>*</v>
      </c>
      <c r="AZ522" s="153"/>
      <c r="BA522" s="109"/>
      <c r="BB522" s="10" t="str">
        <f>IFERROR(_xlfn.XLOOKUP(AI522, BS_ATIVIDADE[ATIVIDADE],BS_ATIVIDADE[UNIDADE] ), "*")</f>
        <v>*</v>
      </c>
      <c r="BC522" s="13" t="str" cm="1">
        <f t="array" ref="BC5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2" s="13" t="str" cm="1">
        <f t="array" ref="BD5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2" s="11" t="str" cm="1">
        <f t="array" ref="BE5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2" s="150"/>
      <c r="BG522" s="16"/>
      <c r="BH522" s="17"/>
      <c r="BI522" s="17"/>
      <c r="BJ522" s="17"/>
      <c r="BK522" s="18"/>
      <c r="BL522" s="16"/>
      <c r="BM522" s="130"/>
      <c r="BN522" s="130"/>
      <c r="BO522" s="130"/>
      <c r="BP522" s="18"/>
      <c r="BQ522" s="12" t="str">
        <f t="shared" si="56"/>
        <v>Aderente</v>
      </c>
      <c r="BR522" s="19" t="str">
        <f t="shared" si="57"/>
        <v>*</v>
      </c>
      <c r="BS522" s="19" t="str">
        <f t="shared" si="58"/>
        <v>*</v>
      </c>
      <c r="BT522" s="188" t="str">
        <f t="shared" si="59"/>
        <v/>
      </c>
    </row>
    <row r="523" spans="1:72" hidden="1">
      <c r="A523" s="47" t="str">
        <f t="shared" si="55"/>
        <v/>
      </c>
      <c r="B523" s="102"/>
      <c r="C523" s="135" t="str">
        <f>IF(BS_CONTROLE[[#This Row],[DATA]]="","",WEEKNUM(BS_CONTROLE[[#This Row],[DATA]]))</f>
        <v/>
      </c>
      <c r="D523" s="104"/>
      <c r="E523" s="157">
        <v>517</v>
      </c>
      <c r="F523" s="126"/>
      <c r="G523" s="142" t="str">
        <f>IF(D523="","*",VLOOKUP(F523,BS_ATIVIDADE[],3,FALSE))</f>
        <v>*</v>
      </c>
      <c r="H523" s="106"/>
      <c r="I523" s="106"/>
      <c r="J523" s="105"/>
      <c r="K523" s="105"/>
      <c r="L523" s="105"/>
      <c r="M523" s="127" t="str" cm="1">
        <f t="array" ref="M5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3" s="127" t="str" cm="1">
        <f t="array" ref="N5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3" s="106"/>
      <c r="P523" s="106"/>
      <c r="Q523" s="105"/>
      <c r="R523" s="10" t="str">
        <f>IFERROR(_xlfn.XLOOKUP(F523, BS_ATIVIDADE[ATIVIDADE],BS_ATIVIDADE[UNIDADE] ), "*")</f>
        <v>*</v>
      </c>
      <c r="S523" s="128" t="str" cm="1">
        <f t="array" ref="S5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3" s="128" t="str" cm="1">
        <f t="array" ref="T5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3" s="11" t="str" cm="1">
        <f t="array" ref="U5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3" s="105"/>
      <c r="W523" s="151"/>
      <c r="X523" s="104"/>
      <c r="Y523" s="129"/>
      <c r="Z523" s="104"/>
      <c r="AA523" s="105"/>
      <c r="AB523" s="103"/>
      <c r="AC523" s="152"/>
      <c r="AD523" s="107"/>
      <c r="AE523" s="105"/>
      <c r="AF523" s="105"/>
      <c r="AG523" s="105"/>
      <c r="AH523" s="15"/>
      <c r="AI523" s="126" t="str">
        <f>IF(BS_CONTROLE[[#This Row],[Atividade]]=0, "-", BS_CONTROLE[[#This Row],[Atividade]])</f>
        <v>-</v>
      </c>
      <c r="AJ523" s="9" t="str">
        <f>IF(BS_CONTROLE[[#This Row],[Atividade]]=0, "-", BS_CONTROLE[[#This Row],[Atividade]])</f>
        <v>-</v>
      </c>
      <c r="AK523" s="31">
        <f>BS_CONTROLE[[#This Row],[Local - Partida]]</f>
        <v>0</v>
      </c>
      <c r="AL523" s="31">
        <f>BS_CONTROLE[[#This Row],[Local - Encerramento]]</f>
        <v>0</v>
      </c>
      <c r="AM523" s="105" t="str">
        <f>IF(BS_CONTROLE[[#This Row],[Entre - Estações]]=0, "-", BS_CONTROLE[[#This Row],[Entre - Estações]])</f>
        <v>-</v>
      </c>
      <c r="AN523" s="105" t="str">
        <f>IF(BS_CONTROLE[[#This Row],[SB]]=0, "-", BS_CONTROLE[[#This Row],[SB]])</f>
        <v>-</v>
      </c>
      <c r="AO523" s="105" t="str">
        <f>IF(BS_CONTROLE[[#This Row],[SUB]]=0, "-", BS_CONTROLE[[#This Row],[SUB]])</f>
        <v>-</v>
      </c>
      <c r="AP523" s="105">
        <f>BS_CONTROLE[[#This Row],[KM - Inicio]]</f>
        <v>0</v>
      </c>
      <c r="AQ523" s="105">
        <f>BS_CONTROLE[[#This Row],[KM - Inicio]]</f>
        <v>0</v>
      </c>
      <c r="AR523" s="108"/>
      <c r="AS523" s="108"/>
      <c r="AT523" s="108"/>
      <c r="AU523" s="136"/>
      <c r="AV523" s="136"/>
      <c r="AW523" s="14"/>
      <c r="AX523" s="14"/>
      <c r="AY523" s="162" t="str">
        <f t="shared" si="54"/>
        <v>*</v>
      </c>
      <c r="AZ523" s="153"/>
      <c r="BA523" s="109"/>
      <c r="BB523" s="10" t="str">
        <f>IFERROR(_xlfn.XLOOKUP(AI523, BS_ATIVIDADE[ATIVIDADE],BS_ATIVIDADE[UNIDADE] ), "*")</f>
        <v>*</v>
      </c>
      <c r="BC523" s="13" t="str" cm="1">
        <f t="array" ref="BC5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3" s="13" t="str" cm="1">
        <f t="array" ref="BD5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3" s="11" t="str" cm="1">
        <f t="array" ref="BE5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3" s="150"/>
      <c r="BG523" s="16"/>
      <c r="BH523" s="17"/>
      <c r="BI523" s="17"/>
      <c r="BJ523" s="17"/>
      <c r="BK523" s="18"/>
      <c r="BL523" s="16"/>
      <c r="BM523" s="130"/>
      <c r="BN523" s="130"/>
      <c r="BO523" s="130"/>
      <c r="BP523" s="18"/>
      <c r="BQ523" s="12" t="str">
        <f t="shared" si="56"/>
        <v>Aderente</v>
      </c>
      <c r="BR523" s="19" t="str">
        <f t="shared" si="57"/>
        <v>*</v>
      </c>
      <c r="BS523" s="19" t="str">
        <f t="shared" si="58"/>
        <v>*</v>
      </c>
      <c r="BT523" s="188" t="str">
        <f t="shared" si="59"/>
        <v/>
      </c>
    </row>
    <row r="524" spans="1:72" hidden="1">
      <c r="A524" s="47" t="str">
        <f t="shared" si="55"/>
        <v/>
      </c>
      <c r="B524" s="102"/>
      <c r="C524" s="135" t="str">
        <f>IF(BS_CONTROLE[[#This Row],[DATA]]="","",WEEKNUM(BS_CONTROLE[[#This Row],[DATA]]))</f>
        <v/>
      </c>
      <c r="D524" s="104"/>
      <c r="E524" s="157">
        <v>518</v>
      </c>
      <c r="F524" s="126"/>
      <c r="G524" s="142" t="str">
        <f>IF(D524="","*",VLOOKUP(F524,BS_ATIVIDADE[],3,FALSE))</f>
        <v>*</v>
      </c>
      <c r="H524" s="106"/>
      <c r="I524" s="106"/>
      <c r="J524" s="105"/>
      <c r="K524" s="105"/>
      <c r="L524" s="105"/>
      <c r="M524" s="127" t="str" cm="1">
        <f t="array" ref="M5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4" s="127" t="str" cm="1">
        <f t="array" ref="N5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4" s="106"/>
      <c r="P524" s="106"/>
      <c r="Q524" s="105"/>
      <c r="R524" s="10" t="str">
        <f>IFERROR(_xlfn.XLOOKUP(F524, BS_ATIVIDADE[ATIVIDADE],BS_ATIVIDADE[UNIDADE] ), "*")</f>
        <v>*</v>
      </c>
      <c r="S524" s="128" t="str" cm="1">
        <f t="array" ref="S5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4" s="128" t="str" cm="1">
        <f t="array" ref="T5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4" s="11" t="str" cm="1">
        <f t="array" ref="U5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4" s="105"/>
      <c r="W524" s="151"/>
      <c r="X524" s="104"/>
      <c r="Y524" s="129"/>
      <c r="Z524" s="104"/>
      <c r="AA524" s="105"/>
      <c r="AB524" s="103"/>
      <c r="AC524" s="152"/>
      <c r="AD524" s="107"/>
      <c r="AE524" s="105"/>
      <c r="AF524" s="105"/>
      <c r="AG524" s="105"/>
      <c r="AH524" s="15"/>
      <c r="AI524" s="126" t="str">
        <f>IF(BS_CONTROLE[[#This Row],[Atividade]]=0, "-", BS_CONTROLE[[#This Row],[Atividade]])</f>
        <v>-</v>
      </c>
      <c r="AJ524" s="9" t="str">
        <f>IF(BS_CONTROLE[[#This Row],[Atividade]]=0, "-", BS_CONTROLE[[#This Row],[Atividade]])</f>
        <v>-</v>
      </c>
      <c r="AK524" s="31">
        <f>BS_CONTROLE[[#This Row],[Local - Partida]]</f>
        <v>0</v>
      </c>
      <c r="AL524" s="31">
        <f>BS_CONTROLE[[#This Row],[Local - Encerramento]]</f>
        <v>0</v>
      </c>
      <c r="AM524" s="105" t="str">
        <f>IF(BS_CONTROLE[[#This Row],[Entre - Estações]]=0, "-", BS_CONTROLE[[#This Row],[Entre - Estações]])</f>
        <v>-</v>
      </c>
      <c r="AN524" s="105" t="str">
        <f>IF(BS_CONTROLE[[#This Row],[SB]]=0, "-", BS_CONTROLE[[#This Row],[SB]])</f>
        <v>-</v>
      </c>
      <c r="AO524" s="105" t="str">
        <f>IF(BS_CONTROLE[[#This Row],[SUB]]=0, "-", BS_CONTROLE[[#This Row],[SUB]])</f>
        <v>-</v>
      </c>
      <c r="AP524" s="105">
        <f>BS_CONTROLE[[#This Row],[KM - Inicio]]</f>
        <v>0</v>
      </c>
      <c r="AQ524" s="105">
        <f>BS_CONTROLE[[#This Row],[KM - Inicio]]</f>
        <v>0</v>
      </c>
      <c r="AR524" s="108"/>
      <c r="AS524" s="108"/>
      <c r="AT524" s="108"/>
      <c r="AU524" s="136"/>
      <c r="AV524" s="136"/>
      <c r="AW524" s="14"/>
      <c r="AX524" s="14"/>
      <c r="AY524" s="162" t="str">
        <f t="shared" si="54"/>
        <v>*</v>
      </c>
      <c r="AZ524" s="153"/>
      <c r="BA524" s="109"/>
      <c r="BB524" s="10" t="str">
        <f>IFERROR(_xlfn.XLOOKUP(AI524, BS_ATIVIDADE[ATIVIDADE],BS_ATIVIDADE[UNIDADE] ), "*")</f>
        <v>*</v>
      </c>
      <c r="BC524" s="13" t="str" cm="1">
        <f t="array" ref="BC5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4" s="13" t="str" cm="1">
        <f t="array" ref="BD5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4" s="11" t="str" cm="1">
        <f t="array" ref="BE5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4" s="150"/>
      <c r="BG524" s="16"/>
      <c r="BH524" s="17"/>
      <c r="BI524" s="17"/>
      <c r="BJ524" s="17"/>
      <c r="BK524" s="18"/>
      <c r="BL524" s="16"/>
      <c r="BM524" s="130"/>
      <c r="BN524" s="130"/>
      <c r="BO524" s="130"/>
      <c r="BP524" s="18"/>
      <c r="BQ524" s="12" t="str">
        <f t="shared" si="56"/>
        <v>Aderente</v>
      </c>
      <c r="BR524" s="19" t="str">
        <f t="shared" si="57"/>
        <v>*</v>
      </c>
      <c r="BS524" s="19" t="str">
        <f t="shared" si="58"/>
        <v>*</v>
      </c>
      <c r="BT524" s="188" t="str">
        <f t="shared" si="59"/>
        <v/>
      </c>
    </row>
    <row r="525" spans="1:72" hidden="1">
      <c r="A525" s="47" t="str">
        <f t="shared" si="55"/>
        <v/>
      </c>
      <c r="B525" s="102"/>
      <c r="C525" s="135" t="str">
        <f>IF(BS_CONTROLE[[#This Row],[DATA]]="","",WEEKNUM(BS_CONTROLE[[#This Row],[DATA]]))</f>
        <v/>
      </c>
      <c r="D525" s="104"/>
      <c r="E525" s="157">
        <v>519</v>
      </c>
      <c r="F525" s="126"/>
      <c r="G525" s="142" t="str">
        <f>IF(D525="","*",VLOOKUP(F525,BS_ATIVIDADE[],3,FALSE))</f>
        <v>*</v>
      </c>
      <c r="H525" s="106"/>
      <c r="I525" s="106"/>
      <c r="J525" s="105"/>
      <c r="K525" s="105"/>
      <c r="L525" s="105"/>
      <c r="M525" s="127" t="str" cm="1">
        <f t="array" ref="M5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5" s="127" t="str" cm="1">
        <f t="array" ref="N5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5" s="106"/>
      <c r="P525" s="106"/>
      <c r="Q525" s="105"/>
      <c r="R525" s="10" t="str">
        <f>IFERROR(_xlfn.XLOOKUP(F525, BS_ATIVIDADE[ATIVIDADE],BS_ATIVIDADE[UNIDADE] ), "*")</f>
        <v>*</v>
      </c>
      <c r="S525" s="128" t="str" cm="1">
        <f t="array" ref="S5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5" s="128" t="str" cm="1">
        <f t="array" ref="T5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5" s="11" t="str" cm="1">
        <f t="array" ref="U5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5" s="105"/>
      <c r="W525" s="151"/>
      <c r="X525" s="104"/>
      <c r="Y525" s="129"/>
      <c r="Z525" s="104"/>
      <c r="AA525" s="105"/>
      <c r="AB525" s="103"/>
      <c r="AC525" s="152"/>
      <c r="AD525" s="107"/>
      <c r="AE525" s="105"/>
      <c r="AF525" s="105"/>
      <c r="AG525" s="105"/>
      <c r="AH525" s="15"/>
      <c r="AI525" s="126" t="str">
        <f>IF(BS_CONTROLE[[#This Row],[Atividade]]=0, "-", BS_CONTROLE[[#This Row],[Atividade]])</f>
        <v>-</v>
      </c>
      <c r="AJ525" s="9" t="str">
        <f>IF(BS_CONTROLE[[#This Row],[Atividade]]=0, "-", BS_CONTROLE[[#This Row],[Atividade]])</f>
        <v>-</v>
      </c>
      <c r="AK525" s="31">
        <f>BS_CONTROLE[[#This Row],[Local - Partida]]</f>
        <v>0</v>
      </c>
      <c r="AL525" s="31">
        <f>BS_CONTROLE[[#This Row],[Local - Encerramento]]</f>
        <v>0</v>
      </c>
      <c r="AM525" s="105" t="str">
        <f>IF(BS_CONTROLE[[#This Row],[Entre - Estações]]=0, "-", BS_CONTROLE[[#This Row],[Entre - Estações]])</f>
        <v>-</v>
      </c>
      <c r="AN525" s="105" t="str">
        <f>IF(BS_CONTROLE[[#This Row],[SB]]=0, "-", BS_CONTROLE[[#This Row],[SB]])</f>
        <v>-</v>
      </c>
      <c r="AO525" s="105" t="str">
        <f>IF(BS_CONTROLE[[#This Row],[SUB]]=0, "-", BS_CONTROLE[[#This Row],[SUB]])</f>
        <v>-</v>
      </c>
      <c r="AP525" s="105">
        <f>BS_CONTROLE[[#This Row],[KM - Inicio]]</f>
        <v>0</v>
      </c>
      <c r="AQ525" s="105">
        <f>BS_CONTROLE[[#This Row],[KM - Inicio]]</f>
        <v>0</v>
      </c>
      <c r="AR525" s="108"/>
      <c r="AS525" s="108"/>
      <c r="AT525" s="108"/>
      <c r="AU525" s="136"/>
      <c r="AV525" s="136"/>
      <c r="AW525" s="14"/>
      <c r="AX525" s="14"/>
      <c r="AY525" s="162" t="str">
        <f t="shared" si="54"/>
        <v>*</v>
      </c>
      <c r="AZ525" s="153"/>
      <c r="BA525" s="109"/>
      <c r="BB525" s="10" t="str">
        <f>IFERROR(_xlfn.XLOOKUP(AI525, BS_ATIVIDADE[ATIVIDADE],BS_ATIVIDADE[UNIDADE] ), "*")</f>
        <v>*</v>
      </c>
      <c r="BC525" s="13" t="str" cm="1">
        <f t="array" ref="BC5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5" s="13" t="str" cm="1">
        <f t="array" ref="BD5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5" s="11" t="str" cm="1">
        <f t="array" ref="BE5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5" s="150"/>
      <c r="BG525" s="16"/>
      <c r="BH525" s="17"/>
      <c r="BI525" s="17"/>
      <c r="BJ525" s="17"/>
      <c r="BK525" s="18"/>
      <c r="BL525" s="16"/>
      <c r="BM525" s="130"/>
      <c r="BN525" s="130"/>
      <c r="BO525" s="130"/>
      <c r="BP525" s="18"/>
      <c r="BQ525" s="12" t="str">
        <f t="shared" si="56"/>
        <v>Aderente</v>
      </c>
      <c r="BR525" s="19" t="str">
        <f t="shared" si="57"/>
        <v>*</v>
      </c>
      <c r="BS525" s="19" t="str">
        <f t="shared" si="58"/>
        <v>*</v>
      </c>
      <c r="BT525" s="188" t="str">
        <f t="shared" si="59"/>
        <v/>
      </c>
    </row>
    <row r="526" spans="1:72" hidden="1">
      <c r="A526" s="47" t="str">
        <f t="shared" si="55"/>
        <v/>
      </c>
      <c r="B526" s="102"/>
      <c r="C526" s="135" t="str">
        <f>IF(BS_CONTROLE[[#This Row],[DATA]]="","",WEEKNUM(BS_CONTROLE[[#This Row],[DATA]]))</f>
        <v/>
      </c>
      <c r="D526" s="104"/>
      <c r="E526" s="157">
        <v>520</v>
      </c>
      <c r="F526" s="126"/>
      <c r="G526" s="142" t="str">
        <f>IF(D526="","*",VLOOKUP(F526,BS_ATIVIDADE[],3,FALSE))</f>
        <v>*</v>
      </c>
      <c r="H526" s="106"/>
      <c r="I526" s="106"/>
      <c r="J526" s="105"/>
      <c r="K526" s="105"/>
      <c r="L526" s="105"/>
      <c r="M526" s="127" t="str" cm="1">
        <f t="array" ref="M5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6" s="127" t="str" cm="1">
        <f t="array" ref="N5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6" s="106"/>
      <c r="P526" s="106"/>
      <c r="Q526" s="105"/>
      <c r="R526" s="10" t="str">
        <f>IFERROR(_xlfn.XLOOKUP(F526, BS_ATIVIDADE[ATIVIDADE],BS_ATIVIDADE[UNIDADE] ), "*")</f>
        <v>*</v>
      </c>
      <c r="S526" s="128" t="str" cm="1">
        <f t="array" ref="S5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6" s="128" t="str" cm="1">
        <f t="array" ref="T5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6" s="11" t="str" cm="1">
        <f t="array" ref="U5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6" s="105"/>
      <c r="W526" s="151"/>
      <c r="X526" s="104"/>
      <c r="Y526" s="129"/>
      <c r="Z526" s="104"/>
      <c r="AA526" s="105"/>
      <c r="AB526" s="103"/>
      <c r="AC526" s="152"/>
      <c r="AD526" s="107"/>
      <c r="AE526" s="105"/>
      <c r="AF526" s="105"/>
      <c r="AG526" s="105"/>
      <c r="AH526" s="15"/>
      <c r="AI526" s="126" t="str">
        <f>IF(BS_CONTROLE[[#This Row],[Atividade]]=0, "-", BS_CONTROLE[[#This Row],[Atividade]])</f>
        <v>-</v>
      </c>
      <c r="AJ526" s="9" t="str">
        <f>IF(BS_CONTROLE[[#This Row],[Atividade]]=0, "-", BS_CONTROLE[[#This Row],[Atividade]])</f>
        <v>-</v>
      </c>
      <c r="AK526" s="31">
        <f>BS_CONTROLE[[#This Row],[Local - Partida]]</f>
        <v>0</v>
      </c>
      <c r="AL526" s="31">
        <f>BS_CONTROLE[[#This Row],[Local - Encerramento]]</f>
        <v>0</v>
      </c>
      <c r="AM526" s="105" t="str">
        <f>IF(BS_CONTROLE[[#This Row],[Entre - Estações]]=0, "-", BS_CONTROLE[[#This Row],[Entre - Estações]])</f>
        <v>-</v>
      </c>
      <c r="AN526" s="105" t="str">
        <f>IF(BS_CONTROLE[[#This Row],[SB]]=0, "-", BS_CONTROLE[[#This Row],[SB]])</f>
        <v>-</v>
      </c>
      <c r="AO526" s="105" t="str">
        <f>IF(BS_CONTROLE[[#This Row],[SUB]]=0, "-", BS_CONTROLE[[#This Row],[SUB]])</f>
        <v>-</v>
      </c>
      <c r="AP526" s="105">
        <f>BS_CONTROLE[[#This Row],[KM - Inicio]]</f>
        <v>0</v>
      </c>
      <c r="AQ526" s="105">
        <f>BS_CONTROLE[[#This Row],[KM - Inicio]]</f>
        <v>0</v>
      </c>
      <c r="AR526" s="108"/>
      <c r="AS526" s="108"/>
      <c r="AT526" s="108"/>
      <c r="AU526" s="136"/>
      <c r="AV526" s="136"/>
      <c r="AW526" s="14"/>
      <c r="AX526" s="14"/>
      <c r="AY526" s="162" t="str">
        <f t="shared" si="54"/>
        <v>*</v>
      </c>
      <c r="AZ526" s="153"/>
      <c r="BA526" s="109"/>
      <c r="BB526" s="10" t="str">
        <f>IFERROR(_xlfn.XLOOKUP(AI526, BS_ATIVIDADE[ATIVIDADE],BS_ATIVIDADE[UNIDADE] ), "*")</f>
        <v>*</v>
      </c>
      <c r="BC526" s="13" t="str" cm="1">
        <f t="array" ref="BC5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6" s="13" t="str" cm="1">
        <f t="array" ref="BD5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6" s="11" t="str" cm="1">
        <f t="array" ref="BE5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6" s="150"/>
      <c r="BG526" s="16"/>
      <c r="BH526" s="17"/>
      <c r="BI526" s="17"/>
      <c r="BJ526" s="17"/>
      <c r="BK526" s="18"/>
      <c r="BL526" s="16"/>
      <c r="BM526" s="130"/>
      <c r="BN526" s="130"/>
      <c r="BO526" s="130"/>
      <c r="BP526" s="18"/>
      <c r="BQ526" s="12" t="str">
        <f t="shared" si="56"/>
        <v>Aderente</v>
      </c>
      <c r="BR526" s="19" t="str">
        <f t="shared" si="57"/>
        <v>*</v>
      </c>
      <c r="BS526" s="19" t="str">
        <f t="shared" si="58"/>
        <v>*</v>
      </c>
      <c r="BT526" s="188" t="str">
        <f t="shared" si="59"/>
        <v/>
      </c>
    </row>
    <row r="527" spans="1:72" hidden="1">
      <c r="A527" s="47" t="str">
        <f t="shared" si="55"/>
        <v/>
      </c>
      <c r="B527" s="102"/>
      <c r="C527" s="135" t="str">
        <f>IF(BS_CONTROLE[[#This Row],[DATA]]="","",WEEKNUM(BS_CONTROLE[[#This Row],[DATA]]))</f>
        <v/>
      </c>
      <c r="D527" s="104"/>
      <c r="E527" s="157">
        <v>521</v>
      </c>
      <c r="F527" s="126"/>
      <c r="G527" s="142" t="str">
        <f>IF(D527="","*",VLOOKUP(F527,BS_ATIVIDADE[],3,FALSE))</f>
        <v>*</v>
      </c>
      <c r="H527" s="106"/>
      <c r="I527" s="106"/>
      <c r="J527" s="105"/>
      <c r="K527" s="105"/>
      <c r="L527" s="105"/>
      <c r="M527" s="127" t="str" cm="1">
        <f t="array" ref="M5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7" s="127" t="str" cm="1">
        <f t="array" ref="N5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7" s="106"/>
      <c r="P527" s="106"/>
      <c r="Q527" s="105"/>
      <c r="R527" s="10" t="str">
        <f>IFERROR(_xlfn.XLOOKUP(F527, BS_ATIVIDADE[ATIVIDADE],BS_ATIVIDADE[UNIDADE] ), "*")</f>
        <v>*</v>
      </c>
      <c r="S527" s="128" t="str" cm="1">
        <f t="array" ref="S5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7" s="128" t="str" cm="1">
        <f t="array" ref="T5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7" s="11" t="str" cm="1">
        <f t="array" ref="U5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7" s="105"/>
      <c r="W527" s="151"/>
      <c r="X527" s="104"/>
      <c r="Y527" s="129"/>
      <c r="Z527" s="104"/>
      <c r="AA527" s="105"/>
      <c r="AB527" s="103"/>
      <c r="AC527" s="152"/>
      <c r="AD527" s="107"/>
      <c r="AE527" s="105"/>
      <c r="AF527" s="105"/>
      <c r="AG527" s="105"/>
      <c r="AH527" s="15"/>
      <c r="AI527" s="126" t="str">
        <f>IF(BS_CONTROLE[[#This Row],[Atividade]]=0, "-", BS_CONTROLE[[#This Row],[Atividade]])</f>
        <v>-</v>
      </c>
      <c r="AJ527" s="9" t="str">
        <f>IF(BS_CONTROLE[[#This Row],[Atividade]]=0, "-", BS_CONTROLE[[#This Row],[Atividade]])</f>
        <v>-</v>
      </c>
      <c r="AK527" s="31">
        <f>BS_CONTROLE[[#This Row],[Local - Partida]]</f>
        <v>0</v>
      </c>
      <c r="AL527" s="31">
        <f>BS_CONTROLE[[#This Row],[Local - Encerramento]]</f>
        <v>0</v>
      </c>
      <c r="AM527" s="105" t="str">
        <f>IF(BS_CONTROLE[[#This Row],[Entre - Estações]]=0, "-", BS_CONTROLE[[#This Row],[Entre - Estações]])</f>
        <v>-</v>
      </c>
      <c r="AN527" s="105" t="str">
        <f>IF(BS_CONTROLE[[#This Row],[SB]]=0, "-", BS_CONTROLE[[#This Row],[SB]])</f>
        <v>-</v>
      </c>
      <c r="AO527" s="105" t="str">
        <f>IF(BS_CONTROLE[[#This Row],[SUB]]=0, "-", BS_CONTROLE[[#This Row],[SUB]])</f>
        <v>-</v>
      </c>
      <c r="AP527" s="105">
        <f>BS_CONTROLE[[#This Row],[KM - Inicio]]</f>
        <v>0</v>
      </c>
      <c r="AQ527" s="105">
        <f>BS_CONTROLE[[#This Row],[KM - Inicio]]</f>
        <v>0</v>
      </c>
      <c r="AR527" s="108"/>
      <c r="AS527" s="108"/>
      <c r="AT527" s="108"/>
      <c r="AU527" s="136"/>
      <c r="AV527" s="136"/>
      <c r="AW527" s="14"/>
      <c r="AX527" s="14"/>
      <c r="AY527" s="162" t="str">
        <f t="shared" si="54"/>
        <v>*</v>
      </c>
      <c r="AZ527" s="153"/>
      <c r="BA527" s="109"/>
      <c r="BB527" s="10" t="str">
        <f>IFERROR(_xlfn.XLOOKUP(AI527, BS_ATIVIDADE[ATIVIDADE],BS_ATIVIDADE[UNIDADE] ), "*")</f>
        <v>*</v>
      </c>
      <c r="BC527" s="13" t="str" cm="1">
        <f t="array" ref="BC5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7" s="13" t="str" cm="1">
        <f t="array" ref="BD5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7" s="11" t="str" cm="1">
        <f t="array" ref="BE5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7" s="150"/>
      <c r="BG527" s="16"/>
      <c r="BH527" s="17"/>
      <c r="BI527" s="17"/>
      <c r="BJ527" s="17"/>
      <c r="BK527" s="18"/>
      <c r="BL527" s="16"/>
      <c r="BM527" s="130"/>
      <c r="BN527" s="130"/>
      <c r="BO527" s="130"/>
      <c r="BP527" s="18"/>
      <c r="BQ527" s="12" t="str">
        <f t="shared" si="56"/>
        <v>Aderente</v>
      </c>
      <c r="BR527" s="19" t="str">
        <f t="shared" si="57"/>
        <v>*</v>
      </c>
      <c r="BS527" s="19" t="str">
        <f t="shared" si="58"/>
        <v>*</v>
      </c>
      <c r="BT527" s="188" t="str">
        <f t="shared" si="59"/>
        <v/>
      </c>
    </row>
    <row r="528" spans="1:72" hidden="1">
      <c r="A528" s="47" t="str">
        <f t="shared" si="55"/>
        <v/>
      </c>
      <c r="B528" s="102"/>
      <c r="C528" s="135" t="str">
        <f>IF(BS_CONTROLE[[#This Row],[DATA]]="","",WEEKNUM(BS_CONTROLE[[#This Row],[DATA]]))</f>
        <v/>
      </c>
      <c r="D528" s="104"/>
      <c r="E528" s="157">
        <v>522</v>
      </c>
      <c r="F528" s="126"/>
      <c r="G528" s="142" t="str">
        <f>IF(D528="","*",VLOOKUP(F528,BS_ATIVIDADE[],3,FALSE))</f>
        <v>*</v>
      </c>
      <c r="H528" s="106"/>
      <c r="I528" s="106"/>
      <c r="J528" s="105"/>
      <c r="K528" s="105"/>
      <c r="L528" s="105"/>
      <c r="M528" s="127" t="str" cm="1">
        <f t="array" ref="M5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8" s="127" t="str" cm="1">
        <f t="array" ref="N5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8" s="106"/>
      <c r="P528" s="106"/>
      <c r="Q528" s="105"/>
      <c r="R528" s="10" t="str">
        <f>IFERROR(_xlfn.XLOOKUP(F528, BS_ATIVIDADE[ATIVIDADE],BS_ATIVIDADE[UNIDADE] ), "*")</f>
        <v>*</v>
      </c>
      <c r="S528" s="128" t="str" cm="1">
        <f t="array" ref="S5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8" s="128" t="str" cm="1">
        <f t="array" ref="T5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8" s="11" t="str" cm="1">
        <f t="array" ref="U5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8" s="105"/>
      <c r="W528" s="151"/>
      <c r="X528" s="104"/>
      <c r="Y528" s="129"/>
      <c r="Z528" s="104"/>
      <c r="AA528" s="105"/>
      <c r="AB528" s="103"/>
      <c r="AC528" s="152"/>
      <c r="AD528" s="107"/>
      <c r="AE528" s="105"/>
      <c r="AF528" s="105"/>
      <c r="AG528" s="105"/>
      <c r="AH528" s="15"/>
      <c r="AI528" s="126" t="str">
        <f>IF(BS_CONTROLE[[#This Row],[Atividade]]=0, "-", BS_CONTROLE[[#This Row],[Atividade]])</f>
        <v>-</v>
      </c>
      <c r="AJ528" s="9" t="str">
        <f>IF(BS_CONTROLE[[#This Row],[Atividade]]=0, "-", BS_CONTROLE[[#This Row],[Atividade]])</f>
        <v>-</v>
      </c>
      <c r="AK528" s="31">
        <f>BS_CONTROLE[[#This Row],[Local - Partida]]</f>
        <v>0</v>
      </c>
      <c r="AL528" s="31">
        <f>BS_CONTROLE[[#This Row],[Local - Encerramento]]</f>
        <v>0</v>
      </c>
      <c r="AM528" s="105" t="str">
        <f>IF(BS_CONTROLE[[#This Row],[Entre - Estações]]=0, "-", BS_CONTROLE[[#This Row],[Entre - Estações]])</f>
        <v>-</v>
      </c>
      <c r="AN528" s="105" t="str">
        <f>IF(BS_CONTROLE[[#This Row],[SB]]=0, "-", BS_CONTROLE[[#This Row],[SB]])</f>
        <v>-</v>
      </c>
      <c r="AO528" s="105" t="str">
        <f>IF(BS_CONTROLE[[#This Row],[SUB]]=0, "-", BS_CONTROLE[[#This Row],[SUB]])</f>
        <v>-</v>
      </c>
      <c r="AP528" s="105">
        <f>BS_CONTROLE[[#This Row],[KM - Inicio]]</f>
        <v>0</v>
      </c>
      <c r="AQ528" s="105">
        <f>BS_CONTROLE[[#This Row],[KM - Inicio]]</f>
        <v>0</v>
      </c>
      <c r="AR528" s="108"/>
      <c r="AS528" s="108"/>
      <c r="AT528" s="108"/>
      <c r="AU528" s="136"/>
      <c r="AV528" s="136"/>
      <c r="AW528" s="14"/>
      <c r="AX528" s="14"/>
      <c r="AY528" s="162" t="str">
        <f t="shared" si="54"/>
        <v>*</v>
      </c>
      <c r="AZ528" s="153"/>
      <c r="BA528" s="109"/>
      <c r="BB528" s="10" t="str">
        <f>IFERROR(_xlfn.XLOOKUP(AI528, BS_ATIVIDADE[ATIVIDADE],BS_ATIVIDADE[UNIDADE] ), "*")</f>
        <v>*</v>
      </c>
      <c r="BC528" s="13" t="str" cm="1">
        <f t="array" ref="BC5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8" s="13" t="str" cm="1">
        <f t="array" ref="BD5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8" s="11" t="str" cm="1">
        <f t="array" ref="BE5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8" s="150"/>
      <c r="BG528" s="16"/>
      <c r="BH528" s="17"/>
      <c r="BI528" s="17"/>
      <c r="BJ528" s="17"/>
      <c r="BK528" s="18"/>
      <c r="BL528" s="16"/>
      <c r="BM528" s="130"/>
      <c r="BN528" s="130"/>
      <c r="BO528" s="130"/>
      <c r="BP528" s="18"/>
      <c r="BQ528" s="12" t="str">
        <f t="shared" si="56"/>
        <v>Aderente</v>
      </c>
      <c r="BR528" s="19" t="str">
        <f t="shared" si="57"/>
        <v>*</v>
      </c>
      <c r="BS528" s="19" t="str">
        <f t="shared" si="58"/>
        <v>*</v>
      </c>
      <c r="BT528" s="188" t="str">
        <f t="shared" si="59"/>
        <v/>
      </c>
    </row>
    <row r="529" spans="1:72" hidden="1">
      <c r="A529" s="47" t="str">
        <f t="shared" si="55"/>
        <v/>
      </c>
      <c r="B529" s="102"/>
      <c r="C529" s="135" t="str">
        <f>IF(BS_CONTROLE[[#This Row],[DATA]]="","",WEEKNUM(BS_CONTROLE[[#This Row],[DATA]]))</f>
        <v/>
      </c>
      <c r="D529" s="104"/>
      <c r="E529" s="157">
        <v>523</v>
      </c>
      <c r="F529" s="126"/>
      <c r="G529" s="142" t="str">
        <f>IF(D529="","*",VLOOKUP(F529,BS_ATIVIDADE[],3,FALSE))</f>
        <v>*</v>
      </c>
      <c r="H529" s="106"/>
      <c r="I529" s="106"/>
      <c r="J529" s="105"/>
      <c r="K529" s="105"/>
      <c r="L529" s="105"/>
      <c r="M529" s="127" t="str" cm="1">
        <f t="array" ref="M5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9" s="127" t="str" cm="1">
        <f t="array" ref="N5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9" s="106"/>
      <c r="P529" s="106"/>
      <c r="Q529" s="105"/>
      <c r="R529" s="10" t="str">
        <f>IFERROR(_xlfn.XLOOKUP(F529, BS_ATIVIDADE[ATIVIDADE],BS_ATIVIDADE[UNIDADE] ), "*")</f>
        <v>*</v>
      </c>
      <c r="S529" s="128" t="str" cm="1">
        <f t="array" ref="S5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9" s="128" t="str" cm="1">
        <f t="array" ref="T5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9" s="11" t="str" cm="1">
        <f t="array" ref="U5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29" s="105"/>
      <c r="W529" s="151"/>
      <c r="X529" s="104"/>
      <c r="Y529" s="129"/>
      <c r="Z529" s="104"/>
      <c r="AA529" s="105"/>
      <c r="AB529" s="103"/>
      <c r="AC529" s="152"/>
      <c r="AD529" s="107"/>
      <c r="AE529" s="105"/>
      <c r="AF529" s="105"/>
      <c r="AG529" s="105"/>
      <c r="AH529" s="15"/>
      <c r="AI529" s="126" t="str">
        <f>IF(BS_CONTROLE[[#This Row],[Atividade]]=0, "-", BS_CONTROLE[[#This Row],[Atividade]])</f>
        <v>-</v>
      </c>
      <c r="AJ529" s="9" t="str">
        <f>IF(BS_CONTROLE[[#This Row],[Atividade]]=0, "-", BS_CONTROLE[[#This Row],[Atividade]])</f>
        <v>-</v>
      </c>
      <c r="AK529" s="31">
        <f>BS_CONTROLE[[#This Row],[Local - Partida]]</f>
        <v>0</v>
      </c>
      <c r="AL529" s="31">
        <f>BS_CONTROLE[[#This Row],[Local - Encerramento]]</f>
        <v>0</v>
      </c>
      <c r="AM529" s="105" t="str">
        <f>IF(BS_CONTROLE[[#This Row],[Entre - Estações]]=0, "-", BS_CONTROLE[[#This Row],[Entre - Estações]])</f>
        <v>-</v>
      </c>
      <c r="AN529" s="105" t="str">
        <f>IF(BS_CONTROLE[[#This Row],[SB]]=0, "-", BS_CONTROLE[[#This Row],[SB]])</f>
        <v>-</v>
      </c>
      <c r="AO529" s="105" t="str">
        <f>IF(BS_CONTROLE[[#This Row],[SUB]]=0, "-", BS_CONTROLE[[#This Row],[SUB]])</f>
        <v>-</v>
      </c>
      <c r="AP529" s="105">
        <f>BS_CONTROLE[[#This Row],[KM - Inicio]]</f>
        <v>0</v>
      </c>
      <c r="AQ529" s="105">
        <f>BS_CONTROLE[[#This Row],[KM - Inicio]]</f>
        <v>0</v>
      </c>
      <c r="AR529" s="108"/>
      <c r="AS529" s="108"/>
      <c r="AT529" s="108"/>
      <c r="AU529" s="136"/>
      <c r="AV529" s="136"/>
      <c r="AW529" s="14"/>
      <c r="AX529" s="14"/>
      <c r="AY529" s="162" t="str">
        <f t="shared" si="54"/>
        <v>*</v>
      </c>
      <c r="AZ529" s="153"/>
      <c r="BA529" s="109"/>
      <c r="BB529" s="10" t="str">
        <f>IFERROR(_xlfn.XLOOKUP(AI529, BS_ATIVIDADE[ATIVIDADE],BS_ATIVIDADE[UNIDADE] ), "*")</f>
        <v>*</v>
      </c>
      <c r="BC529" s="13" t="str" cm="1">
        <f t="array" ref="BC5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29" s="13" t="str" cm="1">
        <f t="array" ref="BD5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29" s="11" t="str" cm="1">
        <f t="array" ref="BE5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29" s="150"/>
      <c r="BG529" s="16"/>
      <c r="BH529" s="17"/>
      <c r="BI529" s="17"/>
      <c r="BJ529" s="17"/>
      <c r="BK529" s="18"/>
      <c r="BL529" s="16"/>
      <c r="BM529" s="130"/>
      <c r="BN529" s="130"/>
      <c r="BO529" s="130"/>
      <c r="BP529" s="18"/>
      <c r="BQ529" s="12" t="str">
        <f t="shared" si="56"/>
        <v>Aderente</v>
      </c>
      <c r="BR529" s="19" t="str">
        <f t="shared" si="57"/>
        <v>*</v>
      </c>
      <c r="BS529" s="19" t="str">
        <f t="shared" si="58"/>
        <v>*</v>
      </c>
      <c r="BT529" s="188" t="str">
        <f t="shared" si="59"/>
        <v/>
      </c>
    </row>
    <row r="530" spans="1:72" hidden="1">
      <c r="A530" s="47" t="str">
        <f t="shared" si="55"/>
        <v/>
      </c>
      <c r="B530" s="102"/>
      <c r="C530" s="135" t="str">
        <f>IF(BS_CONTROLE[[#This Row],[DATA]]="","",WEEKNUM(BS_CONTROLE[[#This Row],[DATA]]))</f>
        <v/>
      </c>
      <c r="D530" s="104"/>
      <c r="E530" s="157">
        <v>524</v>
      </c>
      <c r="F530" s="126"/>
      <c r="G530" s="142" t="str">
        <f>IF(D530="","*",VLOOKUP(F530,BS_ATIVIDADE[],3,FALSE))</f>
        <v>*</v>
      </c>
      <c r="H530" s="106"/>
      <c r="I530" s="106"/>
      <c r="J530" s="105"/>
      <c r="K530" s="105"/>
      <c r="L530" s="105"/>
      <c r="M530" s="127" t="str" cm="1">
        <f t="array" ref="M5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0" s="127" t="str" cm="1">
        <f t="array" ref="N5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0" s="106"/>
      <c r="P530" s="106"/>
      <c r="Q530" s="105"/>
      <c r="R530" s="10" t="str">
        <f>IFERROR(_xlfn.XLOOKUP(F530, BS_ATIVIDADE[ATIVIDADE],BS_ATIVIDADE[UNIDADE] ), "*")</f>
        <v>*</v>
      </c>
      <c r="S530" s="128" t="str" cm="1">
        <f t="array" ref="S5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0" s="128" t="str" cm="1">
        <f t="array" ref="T5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0" s="11" t="str" cm="1">
        <f t="array" ref="U5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0" s="105"/>
      <c r="W530" s="151"/>
      <c r="X530" s="104"/>
      <c r="Y530" s="129"/>
      <c r="Z530" s="104"/>
      <c r="AA530" s="105"/>
      <c r="AB530" s="103"/>
      <c r="AC530" s="152"/>
      <c r="AD530" s="107"/>
      <c r="AE530" s="105"/>
      <c r="AF530" s="105"/>
      <c r="AG530" s="105"/>
      <c r="AH530" s="15"/>
      <c r="AI530" s="126" t="str">
        <f>IF(BS_CONTROLE[[#This Row],[Atividade]]=0, "-", BS_CONTROLE[[#This Row],[Atividade]])</f>
        <v>-</v>
      </c>
      <c r="AJ530" s="9" t="str">
        <f>IF(BS_CONTROLE[[#This Row],[Atividade]]=0, "-", BS_CONTROLE[[#This Row],[Atividade]])</f>
        <v>-</v>
      </c>
      <c r="AK530" s="31">
        <f>BS_CONTROLE[[#This Row],[Local - Partida]]</f>
        <v>0</v>
      </c>
      <c r="AL530" s="31">
        <f>BS_CONTROLE[[#This Row],[Local - Encerramento]]</f>
        <v>0</v>
      </c>
      <c r="AM530" s="105" t="str">
        <f>IF(BS_CONTROLE[[#This Row],[Entre - Estações]]=0, "-", BS_CONTROLE[[#This Row],[Entre - Estações]])</f>
        <v>-</v>
      </c>
      <c r="AN530" s="105" t="str">
        <f>IF(BS_CONTROLE[[#This Row],[SB]]=0, "-", BS_CONTROLE[[#This Row],[SB]])</f>
        <v>-</v>
      </c>
      <c r="AO530" s="105" t="str">
        <f>IF(BS_CONTROLE[[#This Row],[SUB]]=0, "-", BS_CONTROLE[[#This Row],[SUB]])</f>
        <v>-</v>
      </c>
      <c r="AP530" s="105">
        <f>BS_CONTROLE[[#This Row],[KM - Inicio]]</f>
        <v>0</v>
      </c>
      <c r="AQ530" s="105">
        <f>BS_CONTROLE[[#This Row],[KM - Inicio]]</f>
        <v>0</v>
      </c>
      <c r="AR530" s="108"/>
      <c r="AS530" s="108"/>
      <c r="AT530" s="108"/>
      <c r="AU530" s="136"/>
      <c r="AV530" s="136"/>
      <c r="AW530" s="14"/>
      <c r="AX530" s="14"/>
      <c r="AY530" s="162" t="str">
        <f t="shared" si="54"/>
        <v>*</v>
      </c>
      <c r="AZ530" s="153"/>
      <c r="BA530" s="109"/>
      <c r="BB530" s="10" t="str">
        <f>IFERROR(_xlfn.XLOOKUP(AI530, BS_ATIVIDADE[ATIVIDADE],BS_ATIVIDADE[UNIDADE] ), "*")</f>
        <v>*</v>
      </c>
      <c r="BC530" s="13" t="str" cm="1">
        <f t="array" ref="BC5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0" s="13" t="str" cm="1">
        <f t="array" ref="BD5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0" s="11" t="str" cm="1">
        <f t="array" ref="BE5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0" s="150"/>
      <c r="BG530" s="16"/>
      <c r="BH530" s="17"/>
      <c r="BI530" s="17"/>
      <c r="BJ530" s="17"/>
      <c r="BK530" s="18"/>
      <c r="BL530" s="16"/>
      <c r="BM530" s="130"/>
      <c r="BN530" s="130"/>
      <c r="BO530" s="130"/>
      <c r="BP530" s="18"/>
      <c r="BQ530" s="12" t="str">
        <f t="shared" si="56"/>
        <v>Aderente</v>
      </c>
      <c r="BR530" s="19" t="str">
        <f t="shared" si="57"/>
        <v>*</v>
      </c>
      <c r="BS530" s="19" t="str">
        <f t="shared" si="58"/>
        <v>*</v>
      </c>
      <c r="BT530" s="188" t="str">
        <f t="shared" si="59"/>
        <v/>
      </c>
    </row>
    <row r="531" spans="1:72" hidden="1">
      <c r="A531" s="47" t="str">
        <f t="shared" si="55"/>
        <v/>
      </c>
      <c r="B531" s="102"/>
      <c r="C531" s="135" t="str">
        <f>IF(BS_CONTROLE[[#This Row],[DATA]]="","",WEEKNUM(BS_CONTROLE[[#This Row],[DATA]]))</f>
        <v/>
      </c>
      <c r="D531" s="104"/>
      <c r="E531" s="157">
        <v>525</v>
      </c>
      <c r="F531" s="126"/>
      <c r="G531" s="142" t="str">
        <f>IF(D531="","*",VLOOKUP(F531,BS_ATIVIDADE[],3,FALSE))</f>
        <v>*</v>
      </c>
      <c r="H531" s="106"/>
      <c r="I531" s="106"/>
      <c r="J531" s="105"/>
      <c r="K531" s="105"/>
      <c r="L531" s="105"/>
      <c r="M531" s="127" t="str" cm="1">
        <f t="array" ref="M5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1" s="127" t="str" cm="1">
        <f t="array" ref="N5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1" s="106"/>
      <c r="P531" s="106"/>
      <c r="Q531" s="105"/>
      <c r="R531" s="10" t="str">
        <f>IFERROR(_xlfn.XLOOKUP(F531, BS_ATIVIDADE[ATIVIDADE],BS_ATIVIDADE[UNIDADE] ), "*")</f>
        <v>*</v>
      </c>
      <c r="S531" s="128" t="str" cm="1">
        <f t="array" ref="S5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1" s="128" t="str" cm="1">
        <f t="array" ref="T5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1" s="11" t="str" cm="1">
        <f t="array" ref="U5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1" s="105"/>
      <c r="W531" s="151"/>
      <c r="X531" s="104"/>
      <c r="Y531" s="129"/>
      <c r="Z531" s="104"/>
      <c r="AA531" s="105"/>
      <c r="AB531" s="103"/>
      <c r="AC531" s="152"/>
      <c r="AD531" s="107"/>
      <c r="AE531" s="105"/>
      <c r="AF531" s="105"/>
      <c r="AG531" s="105"/>
      <c r="AH531" s="15"/>
      <c r="AI531" s="126" t="str">
        <f>IF(BS_CONTROLE[[#This Row],[Atividade]]=0, "-", BS_CONTROLE[[#This Row],[Atividade]])</f>
        <v>-</v>
      </c>
      <c r="AJ531" s="9" t="str">
        <f>IF(BS_CONTROLE[[#This Row],[Atividade]]=0, "-", BS_CONTROLE[[#This Row],[Atividade]])</f>
        <v>-</v>
      </c>
      <c r="AK531" s="31">
        <f>BS_CONTROLE[[#This Row],[Local - Partida]]</f>
        <v>0</v>
      </c>
      <c r="AL531" s="31">
        <f>BS_CONTROLE[[#This Row],[Local - Encerramento]]</f>
        <v>0</v>
      </c>
      <c r="AM531" s="105" t="str">
        <f>IF(BS_CONTROLE[[#This Row],[Entre - Estações]]=0, "-", BS_CONTROLE[[#This Row],[Entre - Estações]])</f>
        <v>-</v>
      </c>
      <c r="AN531" s="105" t="str">
        <f>IF(BS_CONTROLE[[#This Row],[SB]]=0, "-", BS_CONTROLE[[#This Row],[SB]])</f>
        <v>-</v>
      </c>
      <c r="AO531" s="105" t="str">
        <f>IF(BS_CONTROLE[[#This Row],[SUB]]=0, "-", BS_CONTROLE[[#This Row],[SUB]])</f>
        <v>-</v>
      </c>
      <c r="AP531" s="105">
        <f>BS_CONTROLE[[#This Row],[KM - Inicio]]</f>
        <v>0</v>
      </c>
      <c r="AQ531" s="105">
        <f>BS_CONTROLE[[#This Row],[KM - Inicio]]</f>
        <v>0</v>
      </c>
      <c r="AR531" s="108"/>
      <c r="AS531" s="108"/>
      <c r="AT531" s="108"/>
      <c r="AU531" s="136"/>
      <c r="AV531" s="136"/>
      <c r="AW531" s="14"/>
      <c r="AX531" s="14"/>
      <c r="AY531" s="162" t="str">
        <f t="shared" si="54"/>
        <v>*</v>
      </c>
      <c r="AZ531" s="153"/>
      <c r="BA531" s="109"/>
      <c r="BB531" s="10" t="str">
        <f>IFERROR(_xlfn.XLOOKUP(AI531, BS_ATIVIDADE[ATIVIDADE],BS_ATIVIDADE[UNIDADE] ), "*")</f>
        <v>*</v>
      </c>
      <c r="BC531" s="13" t="str" cm="1">
        <f t="array" ref="BC5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1" s="13" t="str" cm="1">
        <f t="array" ref="BD5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1" s="11" t="str" cm="1">
        <f t="array" ref="BE5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1" s="150"/>
      <c r="BG531" s="16"/>
      <c r="BH531" s="17"/>
      <c r="BI531" s="17"/>
      <c r="BJ531" s="17"/>
      <c r="BK531" s="18"/>
      <c r="BL531" s="16"/>
      <c r="BM531" s="130"/>
      <c r="BN531" s="130"/>
      <c r="BO531" s="130"/>
      <c r="BP531" s="18"/>
      <c r="BQ531" s="12" t="str">
        <f t="shared" si="56"/>
        <v>Aderente</v>
      </c>
      <c r="BR531" s="19" t="str">
        <f t="shared" si="57"/>
        <v>*</v>
      </c>
      <c r="BS531" s="19" t="str">
        <f t="shared" si="58"/>
        <v>*</v>
      </c>
      <c r="BT531" s="188" t="str">
        <f t="shared" si="59"/>
        <v/>
      </c>
    </row>
    <row r="532" spans="1:72" hidden="1">
      <c r="A532" s="47" t="str">
        <f t="shared" si="55"/>
        <v/>
      </c>
      <c r="B532" s="102"/>
      <c r="C532" s="135" t="str">
        <f>IF(BS_CONTROLE[[#This Row],[DATA]]="","",WEEKNUM(BS_CONTROLE[[#This Row],[DATA]]))</f>
        <v/>
      </c>
      <c r="D532" s="104"/>
      <c r="E532" s="157">
        <v>526</v>
      </c>
      <c r="F532" s="126"/>
      <c r="G532" s="142" t="str">
        <f>IF(D532="","*",VLOOKUP(F532,BS_ATIVIDADE[],3,FALSE))</f>
        <v>*</v>
      </c>
      <c r="H532" s="106"/>
      <c r="I532" s="106"/>
      <c r="J532" s="105"/>
      <c r="K532" s="105"/>
      <c r="L532" s="105"/>
      <c r="M532" s="127" t="str" cm="1">
        <f t="array" ref="M5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2" s="127" t="str" cm="1">
        <f t="array" ref="N5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2" s="106"/>
      <c r="P532" s="106"/>
      <c r="Q532" s="105"/>
      <c r="R532" s="10" t="str">
        <f>IFERROR(_xlfn.XLOOKUP(F532, BS_ATIVIDADE[ATIVIDADE],BS_ATIVIDADE[UNIDADE] ), "*")</f>
        <v>*</v>
      </c>
      <c r="S532" s="128" t="str" cm="1">
        <f t="array" ref="S5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2" s="128" t="str" cm="1">
        <f t="array" ref="T5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2" s="11" t="str" cm="1">
        <f t="array" ref="U5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2" s="105"/>
      <c r="W532" s="151"/>
      <c r="X532" s="104"/>
      <c r="Y532" s="129"/>
      <c r="Z532" s="104"/>
      <c r="AA532" s="105"/>
      <c r="AB532" s="103"/>
      <c r="AC532" s="152"/>
      <c r="AD532" s="107"/>
      <c r="AE532" s="105"/>
      <c r="AF532" s="105"/>
      <c r="AG532" s="105"/>
      <c r="AH532" s="15"/>
      <c r="AI532" s="126" t="str">
        <f>IF(BS_CONTROLE[[#This Row],[Atividade]]=0, "-", BS_CONTROLE[[#This Row],[Atividade]])</f>
        <v>-</v>
      </c>
      <c r="AJ532" s="9" t="str">
        <f>IF(BS_CONTROLE[[#This Row],[Atividade]]=0, "-", BS_CONTROLE[[#This Row],[Atividade]])</f>
        <v>-</v>
      </c>
      <c r="AK532" s="31">
        <f>BS_CONTROLE[[#This Row],[Local - Partida]]</f>
        <v>0</v>
      </c>
      <c r="AL532" s="31">
        <f>BS_CONTROLE[[#This Row],[Local - Encerramento]]</f>
        <v>0</v>
      </c>
      <c r="AM532" s="105" t="str">
        <f>IF(BS_CONTROLE[[#This Row],[Entre - Estações]]=0, "-", BS_CONTROLE[[#This Row],[Entre - Estações]])</f>
        <v>-</v>
      </c>
      <c r="AN532" s="105" t="str">
        <f>IF(BS_CONTROLE[[#This Row],[SB]]=0, "-", BS_CONTROLE[[#This Row],[SB]])</f>
        <v>-</v>
      </c>
      <c r="AO532" s="105" t="str">
        <f>IF(BS_CONTROLE[[#This Row],[SUB]]=0, "-", BS_CONTROLE[[#This Row],[SUB]])</f>
        <v>-</v>
      </c>
      <c r="AP532" s="105">
        <f>BS_CONTROLE[[#This Row],[KM - Inicio]]</f>
        <v>0</v>
      </c>
      <c r="AQ532" s="105">
        <f>BS_CONTROLE[[#This Row],[KM - Inicio]]</f>
        <v>0</v>
      </c>
      <c r="AR532" s="108"/>
      <c r="AS532" s="108"/>
      <c r="AT532" s="108"/>
      <c r="AU532" s="136"/>
      <c r="AV532" s="136"/>
      <c r="AW532" s="14"/>
      <c r="AX532" s="14"/>
      <c r="AY532" s="162" t="str">
        <f t="shared" si="54"/>
        <v>*</v>
      </c>
      <c r="AZ532" s="153"/>
      <c r="BA532" s="109"/>
      <c r="BB532" s="10" t="str">
        <f>IFERROR(_xlfn.XLOOKUP(AI532, BS_ATIVIDADE[ATIVIDADE],BS_ATIVIDADE[UNIDADE] ), "*")</f>
        <v>*</v>
      </c>
      <c r="BC532" s="13" t="str" cm="1">
        <f t="array" ref="BC5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2" s="13" t="str" cm="1">
        <f t="array" ref="BD5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2" s="11" t="str" cm="1">
        <f t="array" ref="BE5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2" s="150"/>
      <c r="BG532" s="16"/>
      <c r="BH532" s="17"/>
      <c r="BI532" s="17"/>
      <c r="BJ532" s="17"/>
      <c r="BK532" s="18"/>
      <c r="BL532" s="16"/>
      <c r="BM532" s="130"/>
      <c r="BN532" s="130"/>
      <c r="BO532" s="130"/>
      <c r="BP532" s="18"/>
      <c r="BQ532" s="12" t="str">
        <f t="shared" si="56"/>
        <v>Aderente</v>
      </c>
      <c r="BR532" s="19" t="str">
        <f t="shared" si="57"/>
        <v>*</v>
      </c>
      <c r="BS532" s="19" t="str">
        <f t="shared" si="58"/>
        <v>*</v>
      </c>
      <c r="BT532" s="188" t="str">
        <f t="shared" si="59"/>
        <v/>
      </c>
    </row>
    <row r="533" spans="1:72" hidden="1">
      <c r="A533" s="47" t="str">
        <f t="shared" si="55"/>
        <v/>
      </c>
      <c r="B533" s="102"/>
      <c r="C533" s="135" t="str">
        <f>IF(BS_CONTROLE[[#This Row],[DATA]]="","",WEEKNUM(BS_CONTROLE[[#This Row],[DATA]]))</f>
        <v/>
      </c>
      <c r="D533" s="104"/>
      <c r="E533" s="157">
        <v>527</v>
      </c>
      <c r="F533" s="126"/>
      <c r="G533" s="142" t="str">
        <f>IF(D533="","*",VLOOKUP(F533,BS_ATIVIDADE[],3,FALSE))</f>
        <v>*</v>
      </c>
      <c r="H533" s="106"/>
      <c r="I533" s="106"/>
      <c r="J533" s="105"/>
      <c r="K533" s="105"/>
      <c r="L533" s="105"/>
      <c r="M533" s="127" t="str" cm="1">
        <f t="array" ref="M5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3" s="127" t="str" cm="1">
        <f t="array" ref="N5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3" s="106"/>
      <c r="P533" s="106"/>
      <c r="Q533" s="105"/>
      <c r="R533" s="10" t="str">
        <f>IFERROR(_xlfn.XLOOKUP(F533, BS_ATIVIDADE[ATIVIDADE],BS_ATIVIDADE[UNIDADE] ), "*")</f>
        <v>*</v>
      </c>
      <c r="S533" s="128" t="str" cm="1">
        <f t="array" ref="S5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3" s="128" t="str" cm="1">
        <f t="array" ref="T5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3" s="11" t="str" cm="1">
        <f t="array" ref="U5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3" s="105"/>
      <c r="W533" s="151"/>
      <c r="X533" s="104"/>
      <c r="Y533" s="129"/>
      <c r="Z533" s="104"/>
      <c r="AA533" s="105"/>
      <c r="AB533" s="103"/>
      <c r="AC533" s="152"/>
      <c r="AD533" s="107"/>
      <c r="AE533" s="105"/>
      <c r="AF533" s="105"/>
      <c r="AG533" s="105"/>
      <c r="AH533" s="15"/>
      <c r="AI533" s="126" t="str">
        <f>IF(BS_CONTROLE[[#This Row],[Atividade]]=0, "-", BS_CONTROLE[[#This Row],[Atividade]])</f>
        <v>-</v>
      </c>
      <c r="AJ533" s="9" t="str">
        <f>IF(BS_CONTROLE[[#This Row],[Atividade]]=0, "-", BS_CONTROLE[[#This Row],[Atividade]])</f>
        <v>-</v>
      </c>
      <c r="AK533" s="31">
        <f>BS_CONTROLE[[#This Row],[Local - Partida]]</f>
        <v>0</v>
      </c>
      <c r="AL533" s="31">
        <f>BS_CONTROLE[[#This Row],[Local - Encerramento]]</f>
        <v>0</v>
      </c>
      <c r="AM533" s="105" t="str">
        <f>IF(BS_CONTROLE[[#This Row],[Entre - Estações]]=0, "-", BS_CONTROLE[[#This Row],[Entre - Estações]])</f>
        <v>-</v>
      </c>
      <c r="AN533" s="105" t="str">
        <f>IF(BS_CONTROLE[[#This Row],[SB]]=0, "-", BS_CONTROLE[[#This Row],[SB]])</f>
        <v>-</v>
      </c>
      <c r="AO533" s="105" t="str">
        <f>IF(BS_CONTROLE[[#This Row],[SUB]]=0, "-", BS_CONTROLE[[#This Row],[SUB]])</f>
        <v>-</v>
      </c>
      <c r="AP533" s="105">
        <f>BS_CONTROLE[[#This Row],[KM - Inicio]]</f>
        <v>0</v>
      </c>
      <c r="AQ533" s="105">
        <f>BS_CONTROLE[[#This Row],[KM - Inicio]]</f>
        <v>0</v>
      </c>
      <c r="AR533" s="108"/>
      <c r="AS533" s="108"/>
      <c r="AT533" s="108"/>
      <c r="AU533" s="136"/>
      <c r="AV533" s="136"/>
      <c r="AW533" s="14"/>
      <c r="AX533" s="14"/>
      <c r="AY533" s="162" t="str">
        <f t="shared" si="54"/>
        <v>*</v>
      </c>
      <c r="AZ533" s="153"/>
      <c r="BA533" s="109"/>
      <c r="BB533" s="10" t="str">
        <f>IFERROR(_xlfn.XLOOKUP(AI533, BS_ATIVIDADE[ATIVIDADE],BS_ATIVIDADE[UNIDADE] ), "*")</f>
        <v>*</v>
      </c>
      <c r="BC533" s="13" t="str" cm="1">
        <f t="array" ref="BC5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3" s="13" t="str" cm="1">
        <f t="array" ref="BD5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3" s="11" t="str" cm="1">
        <f t="array" ref="BE5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3" s="150"/>
      <c r="BG533" s="16"/>
      <c r="BH533" s="17"/>
      <c r="BI533" s="17"/>
      <c r="BJ533" s="17"/>
      <c r="BK533" s="18"/>
      <c r="BL533" s="16"/>
      <c r="BM533" s="130"/>
      <c r="BN533" s="130"/>
      <c r="BO533" s="130"/>
      <c r="BP533" s="18"/>
      <c r="BQ533" s="12" t="str">
        <f t="shared" si="56"/>
        <v>Aderente</v>
      </c>
      <c r="BR533" s="19" t="str">
        <f t="shared" si="57"/>
        <v>*</v>
      </c>
      <c r="BS533" s="19" t="str">
        <f t="shared" si="58"/>
        <v>*</v>
      </c>
      <c r="BT533" s="188" t="str">
        <f t="shared" si="59"/>
        <v/>
      </c>
    </row>
    <row r="534" spans="1:72" hidden="1">
      <c r="A534" s="47" t="str">
        <f t="shared" si="55"/>
        <v/>
      </c>
      <c r="B534" s="102"/>
      <c r="C534" s="135" t="str">
        <f>IF(BS_CONTROLE[[#This Row],[DATA]]="","",WEEKNUM(BS_CONTROLE[[#This Row],[DATA]]))</f>
        <v/>
      </c>
      <c r="D534" s="104"/>
      <c r="E534" s="157">
        <v>528</v>
      </c>
      <c r="F534" s="126"/>
      <c r="G534" s="142" t="str">
        <f>IF(D534="","*",VLOOKUP(F534,BS_ATIVIDADE[],3,FALSE))</f>
        <v>*</v>
      </c>
      <c r="H534" s="106"/>
      <c r="I534" s="106"/>
      <c r="J534" s="105"/>
      <c r="K534" s="105"/>
      <c r="L534" s="105"/>
      <c r="M534" s="127" t="str" cm="1">
        <f t="array" ref="M5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4" s="127" t="str" cm="1">
        <f t="array" ref="N5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4" s="106"/>
      <c r="P534" s="106"/>
      <c r="Q534" s="105"/>
      <c r="R534" s="10" t="str">
        <f>IFERROR(_xlfn.XLOOKUP(F534, BS_ATIVIDADE[ATIVIDADE],BS_ATIVIDADE[UNIDADE] ), "*")</f>
        <v>*</v>
      </c>
      <c r="S534" s="128" t="str" cm="1">
        <f t="array" ref="S5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4" s="128" t="str" cm="1">
        <f t="array" ref="T5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4" s="11" t="str" cm="1">
        <f t="array" ref="U5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4" s="105"/>
      <c r="W534" s="151"/>
      <c r="X534" s="104"/>
      <c r="Y534" s="129"/>
      <c r="Z534" s="104"/>
      <c r="AA534" s="105"/>
      <c r="AB534" s="103"/>
      <c r="AC534" s="152"/>
      <c r="AD534" s="107"/>
      <c r="AE534" s="105"/>
      <c r="AF534" s="105"/>
      <c r="AG534" s="105"/>
      <c r="AH534" s="15"/>
      <c r="AI534" s="126" t="str">
        <f>IF(BS_CONTROLE[[#This Row],[Atividade]]=0, "-", BS_CONTROLE[[#This Row],[Atividade]])</f>
        <v>-</v>
      </c>
      <c r="AJ534" s="9" t="str">
        <f>IF(BS_CONTROLE[[#This Row],[Atividade]]=0, "-", BS_CONTROLE[[#This Row],[Atividade]])</f>
        <v>-</v>
      </c>
      <c r="AK534" s="31">
        <f>BS_CONTROLE[[#This Row],[Local - Partida]]</f>
        <v>0</v>
      </c>
      <c r="AL534" s="31">
        <f>BS_CONTROLE[[#This Row],[Local - Encerramento]]</f>
        <v>0</v>
      </c>
      <c r="AM534" s="105" t="str">
        <f>IF(BS_CONTROLE[[#This Row],[Entre - Estações]]=0, "-", BS_CONTROLE[[#This Row],[Entre - Estações]])</f>
        <v>-</v>
      </c>
      <c r="AN534" s="105" t="str">
        <f>IF(BS_CONTROLE[[#This Row],[SB]]=0, "-", BS_CONTROLE[[#This Row],[SB]])</f>
        <v>-</v>
      </c>
      <c r="AO534" s="105" t="str">
        <f>IF(BS_CONTROLE[[#This Row],[SUB]]=0, "-", BS_CONTROLE[[#This Row],[SUB]])</f>
        <v>-</v>
      </c>
      <c r="AP534" s="105">
        <f>BS_CONTROLE[[#This Row],[KM - Inicio]]</f>
        <v>0</v>
      </c>
      <c r="AQ534" s="105">
        <f>BS_CONTROLE[[#This Row],[KM - Inicio]]</f>
        <v>0</v>
      </c>
      <c r="AR534" s="108"/>
      <c r="AS534" s="108"/>
      <c r="AT534" s="108"/>
      <c r="AU534" s="136"/>
      <c r="AV534" s="136"/>
      <c r="AW534" s="14"/>
      <c r="AX534" s="14"/>
      <c r="AY534" s="162" t="str">
        <f t="shared" si="54"/>
        <v>*</v>
      </c>
      <c r="AZ534" s="153"/>
      <c r="BA534" s="109"/>
      <c r="BB534" s="10" t="str">
        <f>IFERROR(_xlfn.XLOOKUP(AI534, BS_ATIVIDADE[ATIVIDADE],BS_ATIVIDADE[UNIDADE] ), "*")</f>
        <v>*</v>
      </c>
      <c r="BC534" s="13" t="str" cm="1">
        <f t="array" ref="BC5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4" s="13" t="str" cm="1">
        <f t="array" ref="BD5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4" s="11" t="str" cm="1">
        <f t="array" ref="BE5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4" s="150"/>
      <c r="BG534" s="16"/>
      <c r="BH534" s="17"/>
      <c r="BI534" s="17"/>
      <c r="BJ534" s="17"/>
      <c r="BK534" s="18"/>
      <c r="BL534" s="16"/>
      <c r="BM534" s="130"/>
      <c r="BN534" s="130"/>
      <c r="BO534" s="130"/>
      <c r="BP534" s="18"/>
      <c r="BQ534" s="12" t="str">
        <f t="shared" si="56"/>
        <v>Aderente</v>
      </c>
      <c r="BR534" s="19" t="str">
        <f t="shared" si="57"/>
        <v>*</v>
      </c>
      <c r="BS534" s="19" t="str">
        <f t="shared" si="58"/>
        <v>*</v>
      </c>
      <c r="BT534" s="188" t="str">
        <f t="shared" si="59"/>
        <v/>
      </c>
    </row>
    <row r="535" spans="1:72" hidden="1">
      <c r="A535" s="47" t="str">
        <f t="shared" si="55"/>
        <v/>
      </c>
      <c r="B535" s="102"/>
      <c r="C535" s="135" t="str">
        <f>IF(BS_CONTROLE[[#This Row],[DATA]]="","",WEEKNUM(BS_CONTROLE[[#This Row],[DATA]]))</f>
        <v/>
      </c>
      <c r="D535" s="104"/>
      <c r="E535" s="157">
        <v>529</v>
      </c>
      <c r="F535" s="126"/>
      <c r="G535" s="142" t="str">
        <f>IF(D535="","*",VLOOKUP(F535,BS_ATIVIDADE[],3,FALSE))</f>
        <v>*</v>
      </c>
      <c r="H535" s="106"/>
      <c r="I535" s="106"/>
      <c r="J535" s="105"/>
      <c r="K535" s="105"/>
      <c r="L535" s="105"/>
      <c r="M535" s="127" t="str" cm="1">
        <f t="array" ref="M5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5" s="127" t="str" cm="1">
        <f t="array" ref="N5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5" s="106"/>
      <c r="P535" s="106"/>
      <c r="Q535" s="105"/>
      <c r="R535" s="10" t="str">
        <f>IFERROR(_xlfn.XLOOKUP(F535, BS_ATIVIDADE[ATIVIDADE],BS_ATIVIDADE[UNIDADE] ), "*")</f>
        <v>*</v>
      </c>
      <c r="S535" s="128" t="str" cm="1">
        <f t="array" ref="S5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5" s="128" t="str" cm="1">
        <f t="array" ref="T5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5" s="11" t="str" cm="1">
        <f t="array" ref="U5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5" s="105"/>
      <c r="W535" s="151"/>
      <c r="X535" s="104"/>
      <c r="Y535" s="129"/>
      <c r="Z535" s="104"/>
      <c r="AA535" s="105"/>
      <c r="AB535" s="103"/>
      <c r="AC535" s="152"/>
      <c r="AD535" s="107"/>
      <c r="AE535" s="105"/>
      <c r="AF535" s="105"/>
      <c r="AG535" s="105"/>
      <c r="AH535" s="15"/>
      <c r="AI535" s="126" t="str">
        <f>IF(BS_CONTROLE[[#This Row],[Atividade]]=0, "-", BS_CONTROLE[[#This Row],[Atividade]])</f>
        <v>-</v>
      </c>
      <c r="AJ535" s="9" t="str">
        <f>IF(BS_CONTROLE[[#This Row],[Atividade]]=0, "-", BS_CONTROLE[[#This Row],[Atividade]])</f>
        <v>-</v>
      </c>
      <c r="AK535" s="31">
        <f>BS_CONTROLE[[#This Row],[Local - Partida]]</f>
        <v>0</v>
      </c>
      <c r="AL535" s="31">
        <f>BS_CONTROLE[[#This Row],[Local - Encerramento]]</f>
        <v>0</v>
      </c>
      <c r="AM535" s="105" t="str">
        <f>IF(BS_CONTROLE[[#This Row],[Entre - Estações]]=0, "-", BS_CONTROLE[[#This Row],[Entre - Estações]])</f>
        <v>-</v>
      </c>
      <c r="AN535" s="105" t="str">
        <f>IF(BS_CONTROLE[[#This Row],[SB]]=0, "-", BS_CONTROLE[[#This Row],[SB]])</f>
        <v>-</v>
      </c>
      <c r="AO535" s="105" t="str">
        <f>IF(BS_CONTROLE[[#This Row],[SUB]]=0, "-", BS_CONTROLE[[#This Row],[SUB]])</f>
        <v>-</v>
      </c>
      <c r="AP535" s="105">
        <f>BS_CONTROLE[[#This Row],[KM - Inicio]]</f>
        <v>0</v>
      </c>
      <c r="AQ535" s="105">
        <f>BS_CONTROLE[[#This Row],[KM - Inicio]]</f>
        <v>0</v>
      </c>
      <c r="AR535" s="108"/>
      <c r="AS535" s="108"/>
      <c r="AT535" s="108"/>
      <c r="AU535" s="136"/>
      <c r="AV535" s="136"/>
      <c r="AW535" s="14"/>
      <c r="AX535" s="14"/>
      <c r="AY535" s="162" t="str">
        <f t="shared" si="54"/>
        <v>*</v>
      </c>
      <c r="AZ535" s="153"/>
      <c r="BA535" s="109"/>
      <c r="BB535" s="10" t="str">
        <f>IFERROR(_xlfn.XLOOKUP(AI535, BS_ATIVIDADE[ATIVIDADE],BS_ATIVIDADE[UNIDADE] ), "*")</f>
        <v>*</v>
      </c>
      <c r="BC535" s="13" t="str" cm="1">
        <f t="array" ref="BC5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5" s="13" t="str" cm="1">
        <f t="array" ref="BD5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5" s="11" t="str" cm="1">
        <f t="array" ref="BE5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5" s="150"/>
      <c r="BG535" s="16"/>
      <c r="BH535" s="17"/>
      <c r="BI535" s="17"/>
      <c r="BJ535" s="17"/>
      <c r="BK535" s="18"/>
      <c r="BL535" s="16"/>
      <c r="BM535" s="130"/>
      <c r="BN535" s="130"/>
      <c r="BO535" s="130"/>
      <c r="BP535" s="18"/>
      <c r="BQ535" s="12" t="str">
        <f t="shared" si="56"/>
        <v>Aderente</v>
      </c>
      <c r="BR535" s="19" t="str">
        <f t="shared" si="57"/>
        <v>*</v>
      </c>
      <c r="BS535" s="19" t="str">
        <f t="shared" si="58"/>
        <v>*</v>
      </c>
      <c r="BT535" s="188" t="str">
        <f t="shared" si="59"/>
        <v/>
      </c>
    </row>
    <row r="536" spans="1:72" hidden="1">
      <c r="A536" s="47" t="str">
        <f t="shared" si="55"/>
        <v/>
      </c>
      <c r="B536" s="102"/>
      <c r="C536" s="135" t="str">
        <f>IF(BS_CONTROLE[[#This Row],[DATA]]="","",WEEKNUM(BS_CONTROLE[[#This Row],[DATA]]))</f>
        <v/>
      </c>
      <c r="D536" s="104"/>
      <c r="E536" s="157">
        <v>530</v>
      </c>
      <c r="F536" s="126"/>
      <c r="G536" s="142" t="str">
        <f>IF(D536="","*",VLOOKUP(F536,BS_ATIVIDADE[],3,FALSE))</f>
        <v>*</v>
      </c>
      <c r="H536" s="106"/>
      <c r="I536" s="106"/>
      <c r="J536" s="105"/>
      <c r="K536" s="105"/>
      <c r="L536" s="105"/>
      <c r="M536" s="127" t="str" cm="1">
        <f t="array" ref="M5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6" s="127" t="str" cm="1">
        <f t="array" ref="N5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6" s="106"/>
      <c r="P536" s="106"/>
      <c r="Q536" s="105"/>
      <c r="R536" s="10" t="str">
        <f>IFERROR(_xlfn.XLOOKUP(F536, BS_ATIVIDADE[ATIVIDADE],BS_ATIVIDADE[UNIDADE] ), "*")</f>
        <v>*</v>
      </c>
      <c r="S536" s="128" t="str" cm="1">
        <f t="array" ref="S5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6" s="128" t="str" cm="1">
        <f t="array" ref="T5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6" s="11" t="str" cm="1">
        <f t="array" ref="U5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6" s="105"/>
      <c r="W536" s="151"/>
      <c r="X536" s="104"/>
      <c r="Y536" s="129"/>
      <c r="Z536" s="104"/>
      <c r="AA536" s="105"/>
      <c r="AB536" s="103"/>
      <c r="AC536" s="152"/>
      <c r="AD536" s="107"/>
      <c r="AE536" s="105"/>
      <c r="AF536" s="105"/>
      <c r="AG536" s="105"/>
      <c r="AH536" s="15"/>
      <c r="AI536" s="126" t="str">
        <f>IF(BS_CONTROLE[[#This Row],[Atividade]]=0, "-", BS_CONTROLE[[#This Row],[Atividade]])</f>
        <v>-</v>
      </c>
      <c r="AJ536" s="9" t="str">
        <f>IF(BS_CONTROLE[[#This Row],[Atividade]]=0, "-", BS_CONTROLE[[#This Row],[Atividade]])</f>
        <v>-</v>
      </c>
      <c r="AK536" s="31">
        <f>BS_CONTROLE[[#This Row],[Local - Partida]]</f>
        <v>0</v>
      </c>
      <c r="AL536" s="31">
        <f>BS_CONTROLE[[#This Row],[Local - Encerramento]]</f>
        <v>0</v>
      </c>
      <c r="AM536" s="105" t="str">
        <f>IF(BS_CONTROLE[[#This Row],[Entre - Estações]]=0, "-", BS_CONTROLE[[#This Row],[Entre - Estações]])</f>
        <v>-</v>
      </c>
      <c r="AN536" s="105" t="str">
        <f>IF(BS_CONTROLE[[#This Row],[SB]]=0, "-", BS_CONTROLE[[#This Row],[SB]])</f>
        <v>-</v>
      </c>
      <c r="AO536" s="105" t="str">
        <f>IF(BS_CONTROLE[[#This Row],[SUB]]=0, "-", BS_CONTROLE[[#This Row],[SUB]])</f>
        <v>-</v>
      </c>
      <c r="AP536" s="105">
        <f>BS_CONTROLE[[#This Row],[KM - Inicio]]</f>
        <v>0</v>
      </c>
      <c r="AQ536" s="105">
        <f>BS_CONTROLE[[#This Row],[KM - Inicio]]</f>
        <v>0</v>
      </c>
      <c r="AR536" s="108"/>
      <c r="AS536" s="108"/>
      <c r="AT536" s="108"/>
      <c r="AU536" s="136"/>
      <c r="AV536" s="136"/>
      <c r="AW536" s="14"/>
      <c r="AX536" s="14"/>
      <c r="AY536" s="162" t="str">
        <f t="shared" si="54"/>
        <v>*</v>
      </c>
      <c r="AZ536" s="153"/>
      <c r="BA536" s="109"/>
      <c r="BB536" s="10" t="str">
        <f>IFERROR(_xlfn.XLOOKUP(AI536, BS_ATIVIDADE[ATIVIDADE],BS_ATIVIDADE[UNIDADE] ), "*")</f>
        <v>*</v>
      </c>
      <c r="BC536" s="13" t="str" cm="1">
        <f t="array" ref="BC5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6" s="13" t="str" cm="1">
        <f t="array" ref="BD5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6" s="11" t="str" cm="1">
        <f t="array" ref="BE5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6" s="150"/>
      <c r="BG536" s="16"/>
      <c r="BH536" s="17"/>
      <c r="BI536" s="17"/>
      <c r="BJ536" s="17"/>
      <c r="BK536" s="18"/>
      <c r="BL536" s="16"/>
      <c r="BM536" s="130"/>
      <c r="BN536" s="130"/>
      <c r="BO536" s="130"/>
      <c r="BP536" s="18"/>
      <c r="BQ536" s="12" t="str">
        <f t="shared" si="56"/>
        <v>Aderente</v>
      </c>
      <c r="BR536" s="19" t="str">
        <f t="shared" si="57"/>
        <v>*</v>
      </c>
      <c r="BS536" s="19" t="str">
        <f t="shared" si="58"/>
        <v>*</v>
      </c>
      <c r="BT536" s="188" t="str">
        <f t="shared" si="59"/>
        <v/>
      </c>
    </row>
    <row r="537" spans="1:72" hidden="1">
      <c r="A537" s="47" t="str">
        <f t="shared" si="55"/>
        <v/>
      </c>
      <c r="B537" s="102"/>
      <c r="C537" s="135" t="str">
        <f>IF(BS_CONTROLE[[#This Row],[DATA]]="","",WEEKNUM(BS_CONTROLE[[#This Row],[DATA]]))</f>
        <v/>
      </c>
      <c r="D537" s="104"/>
      <c r="E537" s="157">
        <v>531</v>
      </c>
      <c r="F537" s="126"/>
      <c r="G537" s="142" t="str">
        <f>IF(D537="","*",VLOOKUP(F537,BS_ATIVIDADE[],3,FALSE))</f>
        <v>*</v>
      </c>
      <c r="H537" s="106"/>
      <c r="I537" s="106"/>
      <c r="J537" s="105"/>
      <c r="K537" s="105"/>
      <c r="L537" s="105"/>
      <c r="M537" s="127" t="str" cm="1">
        <f t="array" ref="M5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7" s="127" t="str" cm="1">
        <f t="array" ref="N5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7" s="106"/>
      <c r="P537" s="106"/>
      <c r="Q537" s="105"/>
      <c r="R537" s="10" t="str">
        <f>IFERROR(_xlfn.XLOOKUP(F537, BS_ATIVIDADE[ATIVIDADE],BS_ATIVIDADE[UNIDADE] ), "*")</f>
        <v>*</v>
      </c>
      <c r="S537" s="128" t="str" cm="1">
        <f t="array" ref="S5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7" s="128" t="str" cm="1">
        <f t="array" ref="T5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7" s="11" t="str" cm="1">
        <f t="array" ref="U5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7" s="105"/>
      <c r="W537" s="151"/>
      <c r="X537" s="104"/>
      <c r="Y537" s="129"/>
      <c r="Z537" s="104"/>
      <c r="AA537" s="105"/>
      <c r="AB537" s="103"/>
      <c r="AC537" s="152"/>
      <c r="AD537" s="107"/>
      <c r="AE537" s="105"/>
      <c r="AF537" s="105"/>
      <c r="AG537" s="105"/>
      <c r="AH537" s="15"/>
      <c r="AI537" s="126" t="str">
        <f>IF(BS_CONTROLE[[#This Row],[Atividade]]=0, "-", BS_CONTROLE[[#This Row],[Atividade]])</f>
        <v>-</v>
      </c>
      <c r="AJ537" s="9" t="str">
        <f>IF(BS_CONTROLE[[#This Row],[Atividade]]=0, "-", BS_CONTROLE[[#This Row],[Atividade]])</f>
        <v>-</v>
      </c>
      <c r="AK537" s="31">
        <f>BS_CONTROLE[[#This Row],[Local - Partida]]</f>
        <v>0</v>
      </c>
      <c r="AL537" s="31">
        <f>BS_CONTROLE[[#This Row],[Local - Encerramento]]</f>
        <v>0</v>
      </c>
      <c r="AM537" s="105" t="str">
        <f>IF(BS_CONTROLE[[#This Row],[Entre - Estações]]=0, "-", BS_CONTROLE[[#This Row],[Entre - Estações]])</f>
        <v>-</v>
      </c>
      <c r="AN537" s="105" t="str">
        <f>IF(BS_CONTROLE[[#This Row],[SB]]=0, "-", BS_CONTROLE[[#This Row],[SB]])</f>
        <v>-</v>
      </c>
      <c r="AO537" s="105" t="str">
        <f>IF(BS_CONTROLE[[#This Row],[SUB]]=0, "-", BS_CONTROLE[[#This Row],[SUB]])</f>
        <v>-</v>
      </c>
      <c r="AP537" s="105">
        <f>BS_CONTROLE[[#This Row],[KM - Inicio]]</f>
        <v>0</v>
      </c>
      <c r="AQ537" s="105">
        <f>BS_CONTROLE[[#This Row],[KM - Inicio]]</f>
        <v>0</v>
      </c>
      <c r="AR537" s="108"/>
      <c r="AS537" s="108"/>
      <c r="AT537" s="108"/>
      <c r="AU537" s="136"/>
      <c r="AV537" s="136"/>
      <c r="AW537" s="14"/>
      <c r="AX537" s="14"/>
      <c r="AY537" s="162" t="str">
        <f t="shared" si="54"/>
        <v>*</v>
      </c>
      <c r="AZ537" s="153"/>
      <c r="BA537" s="109"/>
      <c r="BB537" s="10" t="str">
        <f>IFERROR(_xlfn.XLOOKUP(AI537, BS_ATIVIDADE[ATIVIDADE],BS_ATIVIDADE[UNIDADE] ), "*")</f>
        <v>*</v>
      </c>
      <c r="BC537" s="13" t="str" cm="1">
        <f t="array" ref="BC5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7" s="13" t="str" cm="1">
        <f t="array" ref="BD5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7" s="11" t="str" cm="1">
        <f t="array" ref="BE5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7" s="150"/>
      <c r="BG537" s="16"/>
      <c r="BH537" s="17"/>
      <c r="BI537" s="17"/>
      <c r="BJ537" s="17"/>
      <c r="BK537" s="18"/>
      <c r="BL537" s="16"/>
      <c r="BM537" s="130"/>
      <c r="BN537" s="130"/>
      <c r="BO537" s="130"/>
      <c r="BP537" s="18"/>
      <c r="BQ537" s="12" t="str">
        <f t="shared" si="56"/>
        <v>Aderente</v>
      </c>
      <c r="BR537" s="19" t="str">
        <f t="shared" si="57"/>
        <v>*</v>
      </c>
      <c r="BS537" s="19" t="str">
        <f t="shared" si="58"/>
        <v>*</v>
      </c>
      <c r="BT537" s="188" t="str">
        <f t="shared" si="59"/>
        <v/>
      </c>
    </row>
    <row r="538" spans="1:72" hidden="1">
      <c r="A538" s="47" t="str">
        <f t="shared" si="55"/>
        <v/>
      </c>
      <c r="B538" s="102"/>
      <c r="C538" s="135" t="str">
        <f>IF(BS_CONTROLE[[#This Row],[DATA]]="","",WEEKNUM(BS_CONTROLE[[#This Row],[DATA]]))</f>
        <v/>
      </c>
      <c r="D538" s="104"/>
      <c r="E538" s="157">
        <v>532</v>
      </c>
      <c r="F538" s="126"/>
      <c r="G538" s="142" t="str">
        <f>IF(D538="","*",VLOOKUP(F538,BS_ATIVIDADE[],3,FALSE))</f>
        <v>*</v>
      </c>
      <c r="H538" s="106"/>
      <c r="I538" s="106"/>
      <c r="J538" s="105"/>
      <c r="K538" s="105"/>
      <c r="L538" s="105"/>
      <c r="M538" s="127" t="str" cm="1">
        <f t="array" ref="M5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8" s="127" t="str" cm="1">
        <f t="array" ref="N5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8" s="106"/>
      <c r="P538" s="106"/>
      <c r="Q538" s="105"/>
      <c r="R538" s="10" t="str">
        <f>IFERROR(_xlfn.XLOOKUP(F538, BS_ATIVIDADE[ATIVIDADE],BS_ATIVIDADE[UNIDADE] ), "*")</f>
        <v>*</v>
      </c>
      <c r="S538" s="128" t="str" cm="1">
        <f t="array" ref="S5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8" s="128" t="str" cm="1">
        <f t="array" ref="T5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8" s="11" t="str" cm="1">
        <f t="array" ref="U5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8" s="105"/>
      <c r="W538" s="151"/>
      <c r="X538" s="104"/>
      <c r="Y538" s="129"/>
      <c r="Z538" s="104"/>
      <c r="AA538" s="105"/>
      <c r="AB538" s="103"/>
      <c r="AC538" s="152"/>
      <c r="AD538" s="107"/>
      <c r="AE538" s="105"/>
      <c r="AF538" s="105"/>
      <c r="AG538" s="105"/>
      <c r="AH538" s="15"/>
      <c r="AI538" s="126" t="str">
        <f>IF(BS_CONTROLE[[#This Row],[Atividade]]=0, "-", BS_CONTROLE[[#This Row],[Atividade]])</f>
        <v>-</v>
      </c>
      <c r="AJ538" s="9" t="str">
        <f>IF(BS_CONTROLE[[#This Row],[Atividade]]=0, "-", BS_CONTROLE[[#This Row],[Atividade]])</f>
        <v>-</v>
      </c>
      <c r="AK538" s="31">
        <f>BS_CONTROLE[[#This Row],[Local - Partida]]</f>
        <v>0</v>
      </c>
      <c r="AL538" s="31">
        <f>BS_CONTROLE[[#This Row],[Local - Encerramento]]</f>
        <v>0</v>
      </c>
      <c r="AM538" s="105" t="str">
        <f>IF(BS_CONTROLE[[#This Row],[Entre - Estações]]=0, "-", BS_CONTROLE[[#This Row],[Entre - Estações]])</f>
        <v>-</v>
      </c>
      <c r="AN538" s="105" t="str">
        <f>IF(BS_CONTROLE[[#This Row],[SB]]=0, "-", BS_CONTROLE[[#This Row],[SB]])</f>
        <v>-</v>
      </c>
      <c r="AO538" s="105" t="str">
        <f>IF(BS_CONTROLE[[#This Row],[SUB]]=0, "-", BS_CONTROLE[[#This Row],[SUB]])</f>
        <v>-</v>
      </c>
      <c r="AP538" s="105">
        <f>BS_CONTROLE[[#This Row],[KM - Inicio]]</f>
        <v>0</v>
      </c>
      <c r="AQ538" s="105">
        <f>BS_CONTROLE[[#This Row],[KM - Inicio]]</f>
        <v>0</v>
      </c>
      <c r="AR538" s="108"/>
      <c r="AS538" s="108"/>
      <c r="AT538" s="108"/>
      <c r="AU538" s="136"/>
      <c r="AV538" s="136"/>
      <c r="AW538" s="14"/>
      <c r="AX538" s="14"/>
      <c r="AY538" s="162" t="str">
        <f t="shared" si="54"/>
        <v>*</v>
      </c>
      <c r="AZ538" s="153"/>
      <c r="BA538" s="109"/>
      <c r="BB538" s="10" t="str">
        <f>IFERROR(_xlfn.XLOOKUP(AI538, BS_ATIVIDADE[ATIVIDADE],BS_ATIVIDADE[UNIDADE] ), "*")</f>
        <v>*</v>
      </c>
      <c r="BC538" s="13" t="str" cm="1">
        <f t="array" ref="BC5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8" s="13" t="str" cm="1">
        <f t="array" ref="BD5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8" s="11" t="str" cm="1">
        <f t="array" ref="BE5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8" s="150"/>
      <c r="BG538" s="16"/>
      <c r="BH538" s="17"/>
      <c r="BI538" s="17"/>
      <c r="BJ538" s="17"/>
      <c r="BK538" s="18"/>
      <c r="BL538" s="16"/>
      <c r="BM538" s="130"/>
      <c r="BN538" s="130"/>
      <c r="BO538" s="130"/>
      <c r="BP538" s="18"/>
      <c r="BQ538" s="12" t="str">
        <f t="shared" si="56"/>
        <v>Aderente</v>
      </c>
      <c r="BR538" s="19" t="str">
        <f t="shared" si="57"/>
        <v>*</v>
      </c>
      <c r="BS538" s="19" t="str">
        <f t="shared" si="58"/>
        <v>*</v>
      </c>
      <c r="BT538" s="188" t="str">
        <f t="shared" si="59"/>
        <v/>
      </c>
    </row>
    <row r="539" spans="1:72" hidden="1">
      <c r="A539" s="47" t="str">
        <f t="shared" si="55"/>
        <v/>
      </c>
      <c r="B539" s="102"/>
      <c r="C539" s="135" t="str">
        <f>IF(BS_CONTROLE[[#This Row],[DATA]]="","",WEEKNUM(BS_CONTROLE[[#This Row],[DATA]]))</f>
        <v/>
      </c>
      <c r="D539" s="104"/>
      <c r="E539" s="157">
        <v>533</v>
      </c>
      <c r="F539" s="126"/>
      <c r="G539" s="142" t="str">
        <f>IF(D539="","*",VLOOKUP(F539,BS_ATIVIDADE[],3,FALSE))</f>
        <v>*</v>
      </c>
      <c r="H539" s="106"/>
      <c r="I539" s="106"/>
      <c r="J539" s="105"/>
      <c r="K539" s="105"/>
      <c r="L539" s="105"/>
      <c r="M539" s="127" t="str" cm="1">
        <f t="array" ref="M5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9" s="127" t="str" cm="1">
        <f t="array" ref="N5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9" s="106"/>
      <c r="P539" s="106"/>
      <c r="Q539" s="105"/>
      <c r="R539" s="10" t="str">
        <f>IFERROR(_xlfn.XLOOKUP(F539, BS_ATIVIDADE[ATIVIDADE],BS_ATIVIDADE[UNIDADE] ), "*")</f>
        <v>*</v>
      </c>
      <c r="S539" s="128" t="str" cm="1">
        <f t="array" ref="S5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9" s="128" t="str" cm="1">
        <f t="array" ref="T5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9" s="11" t="str" cm="1">
        <f t="array" ref="U5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39" s="105"/>
      <c r="W539" s="151"/>
      <c r="X539" s="104"/>
      <c r="Y539" s="129"/>
      <c r="Z539" s="104"/>
      <c r="AA539" s="105"/>
      <c r="AB539" s="103"/>
      <c r="AC539" s="152"/>
      <c r="AD539" s="107"/>
      <c r="AE539" s="105"/>
      <c r="AF539" s="105"/>
      <c r="AG539" s="105"/>
      <c r="AH539" s="15"/>
      <c r="AI539" s="126" t="str">
        <f>IF(BS_CONTROLE[[#This Row],[Atividade]]=0, "-", BS_CONTROLE[[#This Row],[Atividade]])</f>
        <v>-</v>
      </c>
      <c r="AJ539" s="9" t="str">
        <f>IF(BS_CONTROLE[[#This Row],[Atividade]]=0, "-", BS_CONTROLE[[#This Row],[Atividade]])</f>
        <v>-</v>
      </c>
      <c r="AK539" s="31">
        <f>BS_CONTROLE[[#This Row],[Local - Partida]]</f>
        <v>0</v>
      </c>
      <c r="AL539" s="31">
        <f>BS_CONTROLE[[#This Row],[Local - Encerramento]]</f>
        <v>0</v>
      </c>
      <c r="AM539" s="105" t="str">
        <f>IF(BS_CONTROLE[[#This Row],[Entre - Estações]]=0, "-", BS_CONTROLE[[#This Row],[Entre - Estações]])</f>
        <v>-</v>
      </c>
      <c r="AN539" s="105" t="str">
        <f>IF(BS_CONTROLE[[#This Row],[SB]]=0, "-", BS_CONTROLE[[#This Row],[SB]])</f>
        <v>-</v>
      </c>
      <c r="AO539" s="105" t="str">
        <f>IF(BS_CONTROLE[[#This Row],[SUB]]=0, "-", BS_CONTROLE[[#This Row],[SUB]])</f>
        <v>-</v>
      </c>
      <c r="AP539" s="105">
        <f>BS_CONTROLE[[#This Row],[KM - Inicio]]</f>
        <v>0</v>
      </c>
      <c r="AQ539" s="105">
        <f>BS_CONTROLE[[#This Row],[KM - Inicio]]</f>
        <v>0</v>
      </c>
      <c r="AR539" s="108"/>
      <c r="AS539" s="108"/>
      <c r="AT539" s="108"/>
      <c r="AU539" s="136"/>
      <c r="AV539" s="136"/>
      <c r="AW539" s="14"/>
      <c r="AX539" s="14"/>
      <c r="AY539" s="162" t="str">
        <f t="shared" si="54"/>
        <v>*</v>
      </c>
      <c r="AZ539" s="153"/>
      <c r="BA539" s="109"/>
      <c r="BB539" s="10" t="str">
        <f>IFERROR(_xlfn.XLOOKUP(AI539, BS_ATIVIDADE[ATIVIDADE],BS_ATIVIDADE[UNIDADE] ), "*")</f>
        <v>*</v>
      </c>
      <c r="BC539" s="13" t="str" cm="1">
        <f t="array" ref="BC5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39" s="13" t="str" cm="1">
        <f t="array" ref="BD5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39" s="11" t="str" cm="1">
        <f t="array" ref="BE5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39" s="150"/>
      <c r="BG539" s="16"/>
      <c r="BH539" s="17"/>
      <c r="BI539" s="17"/>
      <c r="BJ539" s="17"/>
      <c r="BK539" s="18"/>
      <c r="BL539" s="16"/>
      <c r="BM539" s="130"/>
      <c r="BN539" s="130"/>
      <c r="BO539" s="130"/>
      <c r="BP539" s="18"/>
      <c r="BQ539" s="12" t="str">
        <f t="shared" si="56"/>
        <v>Aderente</v>
      </c>
      <c r="BR539" s="19" t="str">
        <f t="shared" si="57"/>
        <v>*</v>
      </c>
      <c r="BS539" s="19" t="str">
        <f t="shared" si="58"/>
        <v>*</v>
      </c>
      <c r="BT539" s="188" t="str">
        <f t="shared" si="59"/>
        <v/>
      </c>
    </row>
    <row r="540" spans="1:72" hidden="1">
      <c r="A540" s="47" t="str">
        <f t="shared" si="55"/>
        <v/>
      </c>
      <c r="B540" s="102"/>
      <c r="C540" s="135" t="str">
        <f>IF(BS_CONTROLE[[#This Row],[DATA]]="","",WEEKNUM(BS_CONTROLE[[#This Row],[DATA]]))</f>
        <v/>
      </c>
      <c r="D540" s="104"/>
      <c r="E540" s="157">
        <v>534</v>
      </c>
      <c r="F540" s="126"/>
      <c r="G540" s="142" t="str">
        <f>IF(D540="","*",VLOOKUP(F540,BS_ATIVIDADE[],3,FALSE))</f>
        <v>*</v>
      </c>
      <c r="H540" s="106"/>
      <c r="I540" s="106"/>
      <c r="J540" s="105"/>
      <c r="K540" s="105"/>
      <c r="L540" s="105"/>
      <c r="M540" s="127" t="str" cm="1">
        <f t="array" ref="M5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0" s="127" t="str" cm="1">
        <f t="array" ref="N5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0" s="106"/>
      <c r="P540" s="106"/>
      <c r="Q540" s="105"/>
      <c r="R540" s="10" t="str">
        <f>IFERROR(_xlfn.XLOOKUP(F540, BS_ATIVIDADE[ATIVIDADE],BS_ATIVIDADE[UNIDADE] ), "*")</f>
        <v>*</v>
      </c>
      <c r="S540" s="128" t="str" cm="1">
        <f t="array" ref="S5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0" s="128" t="str" cm="1">
        <f t="array" ref="T5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0" s="11" t="str" cm="1">
        <f t="array" ref="U5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0" s="105"/>
      <c r="W540" s="151"/>
      <c r="X540" s="104"/>
      <c r="Y540" s="129"/>
      <c r="Z540" s="104"/>
      <c r="AA540" s="105"/>
      <c r="AB540" s="103"/>
      <c r="AC540" s="152"/>
      <c r="AD540" s="107"/>
      <c r="AE540" s="105"/>
      <c r="AF540" s="105"/>
      <c r="AG540" s="105"/>
      <c r="AH540" s="15"/>
      <c r="AI540" s="126" t="str">
        <f>IF(BS_CONTROLE[[#This Row],[Atividade]]=0, "-", BS_CONTROLE[[#This Row],[Atividade]])</f>
        <v>-</v>
      </c>
      <c r="AJ540" s="9" t="str">
        <f>IF(BS_CONTROLE[[#This Row],[Atividade]]=0, "-", BS_CONTROLE[[#This Row],[Atividade]])</f>
        <v>-</v>
      </c>
      <c r="AK540" s="31">
        <f>BS_CONTROLE[[#This Row],[Local - Partida]]</f>
        <v>0</v>
      </c>
      <c r="AL540" s="31">
        <f>BS_CONTROLE[[#This Row],[Local - Encerramento]]</f>
        <v>0</v>
      </c>
      <c r="AM540" s="105" t="str">
        <f>IF(BS_CONTROLE[[#This Row],[Entre - Estações]]=0, "-", BS_CONTROLE[[#This Row],[Entre - Estações]])</f>
        <v>-</v>
      </c>
      <c r="AN540" s="105" t="str">
        <f>IF(BS_CONTROLE[[#This Row],[SB]]=0, "-", BS_CONTROLE[[#This Row],[SB]])</f>
        <v>-</v>
      </c>
      <c r="AO540" s="105" t="str">
        <f>IF(BS_CONTROLE[[#This Row],[SUB]]=0, "-", BS_CONTROLE[[#This Row],[SUB]])</f>
        <v>-</v>
      </c>
      <c r="AP540" s="105">
        <f>BS_CONTROLE[[#This Row],[KM - Inicio]]</f>
        <v>0</v>
      </c>
      <c r="AQ540" s="105">
        <f>BS_CONTROLE[[#This Row],[KM - Inicio]]</f>
        <v>0</v>
      </c>
      <c r="AR540" s="108"/>
      <c r="AS540" s="108"/>
      <c r="AT540" s="108"/>
      <c r="AU540" s="136"/>
      <c r="AV540" s="136"/>
      <c r="AW540" s="14"/>
      <c r="AX540" s="14"/>
      <c r="AY540" s="162" t="str">
        <f t="shared" si="54"/>
        <v>*</v>
      </c>
      <c r="AZ540" s="153"/>
      <c r="BA540" s="109"/>
      <c r="BB540" s="10" t="str">
        <f>IFERROR(_xlfn.XLOOKUP(AI540, BS_ATIVIDADE[ATIVIDADE],BS_ATIVIDADE[UNIDADE] ), "*")</f>
        <v>*</v>
      </c>
      <c r="BC540" s="13" t="str" cm="1">
        <f t="array" ref="BC5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0" s="13" t="str" cm="1">
        <f t="array" ref="BD5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0" s="11" t="str" cm="1">
        <f t="array" ref="BE5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0" s="150"/>
      <c r="BG540" s="16"/>
      <c r="BH540" s="17"/>
      <c r="BI540" s="17"/>
      <c r="BJ540" s="17"/>
      <c r="BK540" s="18"/>
      <c r="BL540" s="16"/>
      <c r="BM540" s="130"/>
      <c r="BN540" s="130"/>
      <c r="BO540" s="130"/>
      <c r="BP540" s="18"/>
      <c r="BQ540" s="12" t="str">
        <f t="shared" si="56"/>
        <v>Aderente</v>
      </c>
      <c r="BR540" s="19" t="str">
        <f t="shared" si="57"/>
        <v>*</v>
      </c>
      <c r="BS540" s="19" t="str">
        <f t="shared" si="58"/>
        <v>*</v>
      </c>
      <c r="BT540" s="188" t="str">
        <f t="shared" si="59"/>
        <v/>
      </c>
    </row>
    <row r="541" spans="1:72" hidden="1">
      <c r="A541" s="47" t="str">
        <f t="shared" si="55"/>
        <v/>
      </c>
      <c r="B541" s="102"/>
      <c r="C541" s="135" t="str">
        <f>IF(BS_CONTROLE[[#This Row],[DATA]]="","",WEEKNUM(BS_CONTROLE[[#This Row],[DATA]]))</f>
        <v/>
      </c>
      <c r="D541" s="104"/>
      <c r="E541" s="157">
        <v>535</v>
      </c>
      <c r="F541" s="126"/>
      <c r="G541" s="142" t="str">
        <f>IF(D541="","*",VLOOKUP(F541,BS_ATIVIDADE[],3,FALSE))</f>
        <v>*</v>
      </c>
      <c r="H541" s="106"/>
      <c r="I541" s="106"/>
      <c r="J541" s="105"/>
      <c r="K541" s="105"/>
      <c r="L541" s="105"/>
      <c r="M541" s="127" t="str" cm="1">
        <f t="array" ref="M5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1" s="127" t="str" cm="1">
        <f t="array" ref="N5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1" s="106"/>
      <c r="P541" s="106"/>
      <c r="Q541" s="105"/>
      <c r="R541" s="10" t="str">
        <f>IFERROR(_xlfn.XLOOKUP(F541, BS_ATIVIDADE[ATIVIDADE],BS_ATIVIDADE[UNIDADE] ), "*")</f>
        <v>*</v>
      </c>
      <c r="S541" s="128" t="str" cm="1">
        <f t="array" ref="S5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1" s="128" t="str" cm="1">
        <f t="array" ref="T5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1" s="11" t="str" cm="1">
        <f t="array" ref="U5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1" s="105"/>
      <c r="W541" s="151"/>
      <c r="X541" s="104"/>
      <c r="Y541" s="129"/>
      <c r="Z541" s="104"/>
      <c r="AA541" s="105"/>
      <c r="AB541" s="103"/>
      <c r="AC541" s="152"/>
      <c r="AD541" s="107"/>
      <c r="AE541" s="105"/>
      <c r="AF541" s="105"/>
      <c r="AG541" s="105"/>
      <c r="AH541" s="15"/>
      <c r="AI541" s="126" t="str">
        <f>IF(BS_CONTROLE[[#This Row],[Atividade]]=0, "-", BS_CONTROLE[[#This Row],[Atividade]])</f>
        <v>-</v>
      </c>
      <c r="AJ541" s="9" t="str">
        <f>IF(BS_CONTROLE[[#This Row],[Atividade]]=0, "-", BS_CONTROLE[[#This Row],[Atividade]])</f>
        <v>-</v>
      </c>
      <c r="AK541" s="31">
        <f>BS_CONTROLE[[#This Row],[Local - Partida]]</f>
        <v>0</v>
      </c>
      <c r="AL541" s="31">
        <f>BS_CONTROLE[[#This Row],[Local - Encerramento]]</f>
        <v>0</v>
      </c>
      <c r="AM541" s="105" t="str">
        <f>IF(BS_CONTROLE[[#This Row],[Entre - Estações]]=0, "-", BS_CONTROLE[[#This Row],[Entre - Estações]])</f>
        <v>-</v>
      </c>
      <c r="AN541" s="105" t="str">
        <f>IF(BS_CONTROLE[[#This Row],[SB]]=0, "-", BS_CONTROLE[[#This Row],[SB]])</f>
        <v>-</v>
      </c>
      <c r="AO541" s="105" t="str">
        <f>IF(BS_CONTROLE[[#This Row],[SUB]]=0, "-", BS_CONTROLE[[#This Row],[SUB]])</f>
        <v>-</v>
      </c>
      <c r="AP541" s="105">
        <f>BS_CONTROLE[[#This Row],[KM - Inicio]]</f>
        <v>0</v>
      </c>
      <c r="AQ541" s="105">
        <f>BS_CONTROLE[[#This Row],[KM - Inicio]]</f>
        <v>0</v>
      </c>
      <c r="AR541" s="108"/>
      <c r="AS541" s="108"/>
      <c r="AT541" s="108"/>
      <c r="AU541" s="136"/>
      <c r="AV541" s="136"/>
      <c r="AW541" s="14"/>
      <c r="AX541" s="14"/>
      <c r="AY541" s="162" t="str">
        <f t="shared" si="54"/>
        <v>*</v>
      </c>
      <c r="AZ541" s="153"/>
      <c r="BA541" s="109"/>
      <c r="BB541" s="10" t="str">
        <f>IFERROR(_xlfn.XLOOKUP(AI541, BS_ATIVIDADE[ATIVIDADE],BS_ATIVIDADE[UNIDADE] ), "*")</f>
        <v>*</v>
      </c>
      <c r="BC541" s="13" t="str" cm="1">
        <f t="array" ref="BC5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1" s="13" t="str" cm="1">
        <f t="array" ref="BD5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1" s="11" t="str" cm="1">
        <f t="array" ref="BE5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1" s="150"/>
      <c r="BG541" s="16"/>
      <c r="BH541" s="17"/>
      <c r="BI541" s="17"/>
      <c r="BJ541" s="17"/>
      <c r="BK541" s="18"/>
      <c r="BL541" s="16"/>
      <c r="BM541" s="130"/>
      <c r="BN541" s="130"/>
      <c r="BO541" s="130"/>
      <c r="BP541" s="18"/>
      <c r="BQ541" s="12" t="str">
        <f t="shared" si="56"/>
        <v>Aderente</v>
      </c>
      <c r="BR541" s="19" t="str">
        <f t="shared" si="57"/>
        <v>*</v>
      </c>
      <c r="BS541" s="19" t="str">
        <f t="shared" si="58"/>
        <v>*</v>
      </c>
      <c r="BT541" s="188" t="str">
        <f t="shared" si="59"/>
        <v/>
      </c>
    </row>
    <row r="542" spans="1:72" hidden="1">
      <c r="A542" s="47" t="str">
        <f t="shared" si="55"/>
        <v/>
      </c>
      <c r="B542" s="102"/>
      <c r="C542" s="135" t="str">
        <f>IF(BS_CONTROLE[[#This Row],[DATA]]="","",WEEKNUM(BS_CONTROLE[[#This Row],[DATA]]))</f>
        <v/>
      </c>
      <c r="D542" s="104"/>
      <c r="E542" s="157">
        <v>536</v>
      </c>
      <c r="F542" s="126"/>
      <c r="G542" s="142" t="str">
        <f>IF(D542="","*",VLOOKUP(F542,BS_ATIVIDADE[],3,FALSE))</f>
        <v>*</v>
      </c>
      <c r="H542" s="106"/>
      <c r="I542" s="106"/>
      <c r="J542" s="105"/>
      <c r="K542" s="105"/>
      <c r="L542" s="105"/>
      <c r="M542" s="127" t="str" cm="1">
        <f t="array" ref="M5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2" s="127" t="str" cm="1">
        <f t="array" ref="N5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2" s="106"/>
      <c r="P542" s="106"/>
      <c r="Q542" s="105"/>
      <c r="R542" s="10" t="str">
        <f>IFERROR(_xlfn.XLOOKUP(F542, BS_ATIVIDADE[ATIVIDADE],BS_ATIVIDADE[UNIDADE] ), "*")</f>
        <v>*</v>
      </c>
      <c r="S542" s="128" t="str" cm="1">
        <f t="array" ref="S5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2" s="128" t="str" cm="1">
        <f t="array" ref="T5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2" s="11" t="str" cm="1">
        <f t="array" ref="U5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2" s="105"/>
      <c r="W542" s="151"/>
      <c r="X542" s="104"/>
      <c r="Y542" s="129"/>
      <c r="Z542" s="104"/>
      <c r="AA542" s="105"/>
      <c r="AB542" s="103"/>
      <c r="AC542" s="152"/>
      <c r="AD542" s="107"/>
      <c r="AE542" s="105"/>
      <c r="AF542" s="105"/>
      <c r="AG542" s="105"/>
      <c r="AH542" s="15"/>
      <c r="AI542" s="126" t="str">
        <f>IF(BS_CONTROLE[[#This Row],[Atividade]]=0, "-", BS_CONTROLE[[#This Row],[Atividade]])</f>
        <v>-</v>
      </c>
      <c r="AJ542" s="9" t="str">
        <f>IF(BS_CONTROLE[[#This Row],[Atividade]]=0, "-", BS_CONTROLE[[#This Row],[Atividade]])</f>
        <v>-</v>
      </c>
      <c r="AK542" s="31">
        <f>BS_CONTROLE[[#This Row],[Local - Partida]]</f>
        <v>0</v>
      </c>
      <c r="AL542" s="31">
        <f>BS_CONTROLE[[#This Row],[Local - Encerramento]]</f>
        <v>0</v>
      </c>
      <c r="AM542" s="105" t="str">
        <f>IF(BS_CONTROLE[[#This Row],[Entre - Estações]]=0, "-", BS_CONTROLE[[#This Row],[Entre - Estações]])</f>
        <v>-</v>
      </c>
      <c r="AN542" s="105" t="str">
        <f>IF(BS_CONTROLE[[#This Row],[SB]]=0, "-", BS_CONTROLE[[#This Row],[SB]])</f>
        <v>-</v>
      </c>
      <c r="AO542" s="105" t="str">
        <f>IF(BS_CONTROLE[[#This Row],[SUB]]=0, "-", BS_CONTROLE[[#This Row],[SUB]])</f>
        <v>-</v>
      </c>
      <c r="AP542" s="105">
        <f>BS_CONTROLE[[#This Row],[KM - Inicio]]</f>
        <v>0</v>
      </c>
      <c r="AQ542" s="105">
        <f>BS_CONTROLE[[#This Row],[KM - Inicio]]</f>
        <v>0</v>
      </c>
      <c r="AR542" s="108"/>
      <c r="AS542" s="108"/>
      <c r="AT542" s="108"/>
      <c r="AU542" s="136"/>
      <c r="AV542" s="136"/>
      <c r="AW542" s="14"/>
      <c r="AX542" s="14"/>
      <c r="AY542" s="162" t="str">
        <f t="shared" si="54"/>
        <v>*</v>
      </c>
      <c r="AZ542" s="153"/>
      <c r="BA542" s="109"/>
      <c r="BB542" s="10" t="str">
        <f>IFERROR(_xlfn.XLOOKUP(AI542, BS_ATIVIDADE[ATIVIDADE],BS_ATIVIDADE[UNIDADE] ), "*")</f>
        <v>*</v>
      </c>
      <c r="BC542" s="13" t="str" cm="1">
        <f t="array" ref="BC5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2" s="13" t="str" cm="1">
        <f t="array" ref="BD5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2" s="11" t="str" cm="1">
        <f t="array" ref="BE5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2" s="150"/>
      <c r="BG542" s="16"/>
      <c r="BH542" s="17"/>
      <c r="BI542" s="17"/>
      <c r="BJ542" s="17"/>
      <c r="BK542" s="18"/>
      <c r="BL542" s="16"/>
      <c r="BM542" s="130"/>
      <c r="BN542" s="130"/>
      <c r="BO542" s="130"/>
      <c r="BP542" s="18"/>
      <c r="BQ542" s="12" t="str">
        <f t="shared" si="56"/>
        <v>Aderente</v>
      </c>
      <c r="BR542" s="19" t="str">
        <f t="shared" si="57"/>
        <v>*</v>
      </c>
      <c r="BS542" s="19" t="str">
        <f t="shared" si="58"/>
        <v>*</v>
      </c>
      <c r="BT542" s="188" t="str">
        <f t="shared" si="59"/>
        <v/>
      </c>
    </row>
    <row r="543" spans="1:72" hidden="1">
      <c r="A543" s="47" t="str">
        <f t="shared" si="55"/>
        <v/>
      </c>
      <c r="B543" s="102"/>
      <c r="C543" s="135" t="str">
        <f>IF(BS_CONTROLE[[#This Row],[DATA]]="","",WEEKNUM(BS_CONTROLE[[#This Row],[DATA]]))</f>
        <v/>
      </c>
      <c r="D543" s="104"/>
      <c r="E543" s="157">
        <v>537</v>
      </c>
      <c r="F543" s="126"/>
      <c r="G543" s="142" t="str">
        <f>IF(D543="","*",VLOOKUP(F543,BS_ATIVIDADE[],3,FALSE))</f>
        <v>*</v>
      </c>
      <c r="H543" s="106"/>
      <c r="I543" s="106"/>
      <c r="J543" s="105"/>
      <c r="K543" s="105"/>
      <c r="L543" s="105"/>
      <c r="M543" s="127" t="str" cm="1">
        <f t="array" ref="M5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3" s="127" t="str" cm="1">
        <f t="array" ref="N5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3" s="106"/>
      <c r="P543" s="106"/>
      <c r="Q543" s="105"/>
      <c r="R543" s="10" t="str">
        <f>IFERROR(_xlfn.XLOOKUP(F543, BS_ATIVIDADE[ATIVIDADE],BS_ATIVIDADE[UNIDADE] ), "*")</f>
        <v>*</v>
      </c>
      <c r="S543" s="128" t="str" cm="1">
        <f t="array" ref="S5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3" s="128" t="str" cm="1">
        <f t="array" ref="T5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3" s="11" t="str" cm="1">
        <f t="array" ref="U5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3" s="105"/>
      <c r="W543" s="151"/>
      <c r="X543" s="104"/>
      <c r="Y543" s="129"/>
      <c r="Z543" s="104"/>
      <c r="AA543" s="105"/>
      <c r="AB543" s="103"/>
      <c r="AC543" s="152"/>
      <c r="AD543" s="107"/>
      <c r="AE543" s="105"/>
      <c r="AF543" s="105"/>
      <c r="AG543" s="105"/>
      <c r="AH543" s="15"/>
      <c r="AI543" s="126" t="str">
        <f>IF(BS_CONTROLE[[#This Row],[Atividade]]=0, "-", BS_CONTROLE[[#This Row],[Atividade]])</f>
        <v>-</v>
      </c>
      <c r="AJ543" s="9" t="str">
        <f>IF(BS_CONTROLE[[#This Row],[Atividade]]=0, "-", BS_CONTROLE[[#This Row],[Atividade]])</f>
        <v>-</v>
      </c>
      <c r="AK543" s="31">
        <f>BS_CONTROLE[[#This Row],[Local - Partida]]</f>
        <v>0</v>
      </c>
      <c r="AL543" s="31">
        <f>BS_CONTROLE[[#This Row],[Local - Encerramento]]</f>
        <v>0</v>
      </c>
      <c r="AM543" s="105" t="str">
        <f>IF(BS_CONTROLE[[#This Row],[Entre - Estações]]=0, "-", BS_CONTROLE[[#This Row],[Entre - Estações]])</f>
        <v>-</v>
      </c>
      <c r="AN543" s="105" t="str">
        <f>IF(BS_CONTROLE[[#This Row],[SB]]=0, "-", BS_CONTROLE[[#This Row],[SB]])</f>
        <v>-</v>
      </c>
      <c r="AO543" s="105" t="str">
        <f>IF(BS_CONTROLE[[#This Row],[SUB]]=0, "-", BS_CONTROLE[[#This Row],[SUB]])</f>
        <v>-</v>
      </c>
      <c r="AP543" s="105">
        <f>BS_CONTROLE[[#This Row],[KM - Inicio]]</f>
        <v>0</v>
      </c>
      <c r="AQ543" s="105">
        <f>BS_CONTROLE[[#This Row],[KM - Inicio]]</f>
        <v>0</v>
      </c>
      <c r="AR543" s="108"/>
      <c r="AS543" s="108"/>
      <c r="AT543" s="108"/>
      <c r="AU543" s="136"/>
      <c r="AV543" s="136"/>
      <c r="AW543" s="14"/>
      <c r="AX543" s="14"/>
      <c r="AY543" s="162" t="str">
        <f t="shared" si="54"/>
        <v>*</v>
      </c>
      <c r="AZ543" s="153"/>
      <c r="BA543" s="109"/>
      <c r="BB543" s="10" t="str">
        <f>IFERROR(_xlfn.XLOOKUP(AI543, BS_ATIVIDADE[ATIVIDADE],BS_ATIVIDADE[UNIDADE] ), "*")</f>
        <v>*</v>
      </c>
      <c r="BC543" s="13" t="str" cm="1">
        <f t="array" ref="BC5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3" s="13" t="str" cm="1">
        <f t="array" ref="BD5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3" s="11" t="str" cm="1">
        <f t="array" ref="BE5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3" s="150"/>
      <c r="BG543" s="16"/>
      <c r="BH543" s="17"/>
      <c r="BI543" s="17"/>
      <c r="BJ543" s="17"/>
      <c r="BK543" s="18"/>
      <c r="BL543" s="16"/>
      <c r="BM543" s="130"/>
      <c r="BN543" s="130"/>
      <c r="BO543" s="130"/>
      <c r="BP543" s="18"/>
      <c r="BQ543" s="12" t="str">
        <f t="shared" si="56"/>
        <v>Aderente</v>
      </c>
      <c r="BR543" s="19" t="str">
        <f t="shared" si="57"/>
        <v>*</v>
      </c>
      <c r="BS543" s="19" t="str">
        <f t="shared" si="58"/>
        <v>*</v>
      </c>
      <c r="BT543" s="188" t="str">
        <f t="shared" si="59"/>
        <v/>
      </c>
    </row>
    <row r="544" spans="1:72" hidden="1">
      <c r="A544" s="47" t="str">
        <f t="shared" si="55"/>
        <v/>
      </c>
      <c r="B544" s="102"/>
      <c r="C544" s="135" t="str">
        <f>IF(BS_CONTROLE[[#This Row],[DATA]]="","",WEEKNUM(BS_CONTROLE[[#This Row],[DATA]]))</f>
        <v/>
      </c>
      <c r="D544" s="104"/>
      <c r="E544" s="157">
        <v>538</v>
      </c>
      <c r="F544" s="126"/>
      <c r="G544" s="142" t="str">
        <f>IF(D544="","*",VLOOKUP(F544,BS_ATIVIDADE[],3,FALSE))</f>
        <v>*</v>
      </c>
      <c r="H544" s="106"/>
      <c r="I544" s="106"/>
      <c r="J544" s="105"/>
      <c r="K544" s="105"/>
      <c r="L544" s="105"/>
      <c r="M544" s="127" t="str" cm="1">
        <f t="array" ref="M5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4" s="127" t="str" cm="1">
        <f t="array" ref="N5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4" s="106"/>
      <c r="P544" s="106"/>
      <c r="Q544" s="105"/>
      <c r="R544" s="10" t="str">
        <f>IFERROR(_xlfn.XLOOKUP(F544, BS_ATIVIDADE[ATIVIDADE],BS_ATIVIDADE[UNIDADE] ), "*")</f>
        <v>*</v>
      </c>
      <c r="S544" s="128" t="str" cm="1">
        <f t="array" ref="S5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4" s="128" t="str" cm="1">
        <f t="array" ref="T5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4" s="11" t="str" cm="1">
        <f t="array" ref="U5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4" s="105"/>
      <c r="W544" s="151"/>
      <c r="X544" s="104"/>
      <c r="Y544" s="129"/>
      <c r="Z544" s="104"/>
      <c r="AA544" s="105"/>
      <c r="AB544" s="103"/>
      <c r="AC544" s="152"/>
      <c r="AD544" s="107"/>
      <c r="AE544" s="105"/>
      <c r="AF544" s="105"/>
      <c r="AG544" s="105"/>
      <c r="AH544" s="15"/>
      <c r="AI544" s="126" t="str">
        <f>IF(BS_CONTROLE[[#This Row],[Atividade]]=0, "-", BS_CONTROLE[[#This Row],[Atividade]])</f>
        <v>-</v>
      </c>
      <c r="AJ544" s="9" t="str">
        <f>IF(BS_CONTROLE[[#This Row],[Atividade]]=0, "-", BS_CONTROLE[[#This Row],[Atividade]])</f>
        <v>-</v>
      </c>
      <c r="AK544" s="31">
        <f>BS_CONTROLE[[#This Row],[Local - Partida]]</f>
        <v>0</v>
      </c>
      <c r="AL544" s="31">
        <f>BS_CONTROLE[[#This Row],[Local - Encerramento]]</f>
        <v>0</v>
      </c>
      <c r="AM544" s="105" t="str">
        <f>IF(BS_CONTROLE[[#This Row],[Entre - Estações]]=0, "-", BS_CONTROLE[[#This Row],[Entre - Estações]])</f>
        <v>-</v>
      </c>
      <c r="AN544" s="105" t="str">
        <f>IF(BS_CONTROLE[[#This Row],[SB]]=0, "-", BS_CONTROLE[[#This Row],[SB]])</f>
        <v>-</v>
      </c>
      <c r="AO544" s="105" t="str">
        <f>IF(BS_CONTROLE[[#This Row],[SUB]]=0, "-", BS_CONTROLE[[#This Row],[SUB]])</f>
        <v>-</v>
      </c>
      <c r="AP544" s="105">
        <f>BS_CONTROLE[[#This Row],[KM - Inicio]]</f>
        <v>0</v>
      </c>
      <c r="AQ544" s="105">
        <f>BS_CONTROLE[[#This Row],[KM - Inicio]]</f>
        <v>0</v>
      </c>
      <c r="AR544" s="108"/>
      <c r="AS544" s="108"/>
      <c r="AT544" s="108"/>
      <c r="AU544" s="136"/>
      <c r="AV544" s="136"/>
      <c r="AW544" s="14"/>
      <c r="AX544" s="14"/>
      <c r="AY544" s="162" t="str">
        <f t="shared" si="54"/>
        <v>*</v>
      </c>
      <c r="AZ544" s="153"/>
      <c r="BA544" s="109"/>
      <c r="BB544" s="10" t="str">
        <f>IFERROR(_xlfn.XLOOKUP(AI544, BS_ATIVIDADE[ATIVIDADE],BS_ATIVIDADE[UNIDADE] ), "*")</f>
        <v>*</v>
      </c>
      <c r="BC544" s="13" t="str" cm="1">
        <f t="array" ref="BC5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4" s="13" t="str" cm="1">
        <f t="array" ref="BD5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4" s="11" t="str" cm="1">
        <f t="array" ref="BE5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4" s="150"/>
      <c r="BG544" s="16"/>
      <c r="BH544" s="17"/>
      <c r="BI544" s="17"/>
      <c r="BJ544" s="17"/>
      <c r="BK544" s="18"/>
      <c r="BL544" s="16"/>
      <c r="BM544" s="130"/>
      <c r="BN544" s="130"/>
      <c r="BO544" s="130"/>
      <c r="BP544" s="18"/>
      <c r="BQ544" s="12" t="str">
        <f t="shared" si="56"/>
        <v>Aderente</v>
      </c>
      <c r="BR544" s="19" t="str">
        <f t="shared" si="57"/>
        <v>*</v>
      </c>
      <c r="BS544" s="19" t="str">
        <f t="shared" si="58"/>
        <v>*</v>
      </c>
      <c r="BT544" s="188" t="str">
        <f t="shared" si="59"/>
        <v/>
      </c>
    </row>
    <row r="545" spans="1:72" hidden="1">
      <c r="A545" s="47" t="str">
        <f t="shared" si="55"/>
        <v/>
      </c>
      <c r="B545" s="102"/>
      <c r="C545" s="135" t="str">
        <f>IF(BS_CONTROLE[[#This Row],[DATA]]="","",WEEKNUM(BS_CONTROLE[[#This Row],[DATA]]))</f>
        <v/>
      </c>
      <c r="D545" s="104"/>
      <c r="E545" s="157">
        <v>539</v>
      </c>
      <c r="F545" s="126"/>
      <c r="G545" s="142" t="str">
        <f>IF(D545="","*",VLOOKUP(F545,BS_ATIVIDADE[],3,FALSE))</f>
        <v>*</v>
      </c>
      <c r="H545" s="106"/>
      <c r="I545" s="106"/>
      <c r="J545" s="105"/>
      <c r="K545" s="105"/>
      <c r="L545" s="105"/>
      <c r="M545" s="127" t="str" cm="1">
        <f t="array" ref="M5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5" s="127" t="str" cm="1">
        <f t="array" ref="N5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5" s="106"/>
      <c r="P545" s="106"/>
      <c r="Q545" s="105"/>
      <c r="R545" s="10" t="str">
        <f>IFERROR(_xlfn.XLOOKUP(F545, BS_ATIVIDADE[ATIVIDADE],BS_ATIVIDADE[UNIDADE] ), "*")</f>
        <v>*</v>
      </c>
      <c r="S545" s="128" t="str" cm="1">
        <f t="array" ref="S5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5" s="128" t="str" cm="1">
        <f t="array" ref="T5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5" s="11" t="str" cm="1">
        <f t="array" ref="U5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5" s="105"/>
      <c r="W545" s="151"/>
      <c r="X545" s="104"/>
      <c r="Y545" s="129"/>
      <c r="Z545" s="104"/>
      <c r="AA545" s="105"/>
      <c r="AB545" s="103"/>
      <c r="AC545" s="152"/>
      <c r="AD545" s="107"/>
      <c r="AE545" s="105"/>
      <c r="AF545" s="105"/>
      <c r="AG545" s="105"/>
      <c r="AH545" s="15"/>
      <c r="AI545" s="126" t="str">
        <f>IF(BS_CONTROLE[[#This Row],[Atividade]]=0, "-", BS_CONTROLE[[#This Row],[Atividade]])</f>
        <v>-</v>
      </c>
      <c r="AJ545" s="9" t="str">
        <f>IF(BS_CONTROLE[[#This Row],[Atividade]]=0, "-", BS_CONTROLE[[#This Row],[Atividade]])</f>
        <v>-</v>
      </c>
      <c r="AK545" s="31">
        <f>BS_CONTROLE[[#This Row],[Local - Partida]]</f>
        <v>0</v>
      </c>
      <c r="AL545" s="31">
        <f>BS_CONTROLE[[#This Row],[Local - Encerramento]]</f>
        <v>0</v>
      </c>
      <c r="AM545" s="105" t="str">
        <f>IF(BS_CONTROLE[[#This Row],[Entre - Estações]]=0, "-", BS_CONTROLE[[#This Row],[Entre - Estações]])</f>
        <v>-</v>
      </c>
      <c r="AN545" s="105" t="str">
        <f>IF(BS_CONTROLE[[#This Row],[SB]]=0, "-", BS_CONTROLE[[#This Row],[SB]])</f>
        <v>-</v>
      </c>
      <c r="AO545" s="105" t="str">
        <f>IF(BS_CONTROLE[[#This Row],[SUB]]=0, "-", BS_CONTROLE[[#This Row],[SUB]])</f>
        <v>-</v>
      </c>
      <c r="AP545" s="105">
        <f>BS_CONTROLE[[#This Row],[KM - Inicio]]</f>
        <v>0</v>
      </c>
      <c r="AQ545" s="105">
        <f>BS_CONTROLE[[#This Row],[KM - Inicio]]</f>
        <v>0</v>
      </c>
      <c r="AR545" s="108"/>
      <c r="AS545" s="108"/>
      <c r="AT545" s="108"/>
      <c r="AU545" s="136"/>
      <c r="AV545" s="136"/>
      <c r="AW545" s="14"/>
      <c r="AX545" s="14"/>
      <c r="AY545" s="162" t="str">
        <f t="shared" si="54"/>
        <v>*</v>
      </c>
      <c r="AZ545" s="153"/>
      <c r="BA545" s="109"/>
      <c r="BB545" s="10" t="str">
        <f>IFERROR(_xlfn.XLOOKUP(AI545, BS_ATIVIDADE[ATIVIDADE],BS_ATIVIDADE[UNIDADE] ), "*")</f>
        <v>*</v>
      </c>
      <c r="BC545" s="13" t="str" cm="1">
        <f t="array" ref="BC5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5" s="13" t="str" cm="1">
        <f t="array" ref="BD5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5" s="11" t="str" cm="1">
        <f t="array" ref="BE5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5" s="150"/>
      <c r="BG545" s="16"/>
      <c r="BH545" s="17"/>
      <c r="BI545" s="17"/>
      <c r="BJ545" s="17"/>
      <c r="BK545" s="18"/>
      <c r="BL545" s="16"/>
      <c r="BM545" s="130"/>
      <c r="BN545" s="130"/>
      <c r="BO545" s="130"/>
      <c r="BP545" s="18"/>
      <c r="BQ545" s="12" t="str">
        <f t="shared" si="56"/>
        <v>Aderente</v>
      </c>
      <c r="BR545" s="19" t="str">
        <f t="shared" si="57"/>
        <v>*</v>
      </c>
      <c r="BS545" s="19" t="str">
        <f t="shared" si="58"/>
        <v>*</v>
      </c>
      <c r="BT545" s="188" t="str">
        <f t="shared" si="59"/>
        <v/>
      </c>
    </row>
    <row r="546" spans="1:72" hidden="1">
      <c r="A546" s="47" t="str">
        <f t="shared" si="55"/>
        <v/>
      </c>
      <c r="B546" s="102"/>
      <c r="C546" s="135" t="str">
        <f>IF(BS_CONTROLE[[#This Row],[DATA]]="","",WEEKNUM(BS_CONTROLE[[#This Row],[DATA]]))</f>
        <v/>
      </c>
      <c r="D546" s="104"/>
      <c r="E546" s="157">
        <v>540</v>
      </c>
      <c r="F546" s="126"/>
      <c r="G546" s="142" t="str">
        <f>IF(D546="","*",VLOOKUP(F546,BS_ATIVIDADE[],3,FALSE))</f>
        <v>*</v>
      </c>
      <c r="H546" s="106"/>
      <c r="I546" s="106"/>
      <c r="J546" s="105"/>
      <c r="K546" s="105"/>
      <c r="L546" s="105"/>
      <c r="M546" s="127" t="str" cm="1">
        <f t="array" ref="M5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6" s="127" t="str" cm="1">
        <f t="array" ref="N5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6" s="106"/>
      <c r="P546" s="106"/>
      <c r="Q546" s="105"/>
      <c r="R546" s="10" t="str">
        <f>IFERROR(_xlfn.XLOOKUP(F546, BS_ATIVIDADE[ATIVIDADE],BS_ATIVIDADE[UNIDADE] ), "*")</f>
        <v>*</v>
      </c>
      <c r="S546" s="128" t="str" cm="1">
        <f t="array" ref="S5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6" s="128" t="str" cm="1">
        <f t="array" ref="T5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6" s="11" t="str" cm="1">
        <f t="array" ref="U5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6" s="105"/>
      <c r="W546" s="151"/>
      <c r="X546" s="104"/>
      <c r="Y546" s="129"/>
      <c r="Z546" s="104"/>
      <c r="AA546" s="105"/>
      <c r="AB546" s="103"/>
      <c r="AC546" s="152"/>
      <c r="AD546" s="107"/>
      <c r="AE546" s="105"/>
      <c r="AF546" s="105"/>
      <c r="AG546" s="105"/>
      <c r="AH546" s="15"/>
      <c r="AI546" s="126" t="str">
        <f>IF(BS_CONTROLE[[#This Row],[Atividade]]=0, "-", BS_CONTROLE[[#This Row],[Atividade]])</f>
        <v>-</v>
      </c>
      <c r="AJ546" s="9" t="str">
        <f>IF(BS_CONTROLE[[#This Row],[Atividade]]=0, "-", BS_CONTROLE[[#This Row],[Atividade]])</f>
        <v>-</v>
      </c>
      <c r="AK546" s="31">
        <f>BS_CONTROLE[[#This Row],[Local - Partida]]</f>
        <v>0</v>
      </c>
      <c r="AL546" s="31">
        <f>BS_CONTROLE[[#This Row],[Local - Encerramento]]</f>
        <v>0</v>
      </c>
      <c r="AM546" s="105" t="str">
        <f>IF(BS_CONTROLE[[#This Row],[Entre - Estações]]=0, "-", BS_CONTROLE[[#This Row],[Entre - Estações]])</f>
        <v>-</v>
      </c>
      <c r="AN546" s="105" t="str">
        <f>IF(BS_CONTROLE[[#This Row],[SB]]=0, "-", BS_CONTROLE[[#This Row],[SB]])</f>
        <v>-</v>
      </c>
      <c r="AO546" s="105" t="str">
        <f>IF(BS_CONTROLE[[#This Row],[SUB]]=0, "-", BS_CONTROLE[[#This Row],[SUB]])</f>
        <v>-</v>
      </c>
      <c r="AP546" s="105">
        <f>BS_CONTROLE[[#This Row],[KM - Inicio]]</f>
        <v>0</v>
      </c>
      <c r="AQ546" s="105">
        <f>BS_CONTROLE[[#This Row],[KM - Inicio]]</f>
        <v>0</v>
      </c>
      <c r="AR546" s="108"/>
      <c r="AS546" s="108"/>
      <c r="AT546" s="108"/>
      <c r="AU546" s="136"/>
      <c r="AV546" s="136"/>
      <c r="AW546" s="14"/>
      <c r="AX546" s="14"/>
      <c r="AY546" s="162" t="str">
        <f t="shared" si="54"/>
        <v>*</v>
      </c>
      <c r="AZ546" s="153"/>
      <c r="BA546" s="109"/>
      <c r="BB546" s="10" t="str">
        <f>IFERROR(_xlfn.XLOOKUP(AI546, BS_ATIVIDADE[ATIVIDADE],BS_ATIVIDADE[UNIDADE] ), "*")</f>
        <v>*</v>
      </c>
      <c r="BC546" s="13" t="str" cm="1">
        <f t="array" ref="BC5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6" s="13" t="str" cm="1">
        <f t="array" ref="BD5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6" s="11" t="str" cm="1">
        <f t="array" ref="BE5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6" s="150"/>
      <c r="BG546" s="16"/>
      <c r="BH546" s="17"/>
      <c r="BI546" s="17"/>
      <c r="BJ546" s="17"/>
      <c r="BK546" s="18"/>
      <c r="BL546" s="16"/>
      <c r="BM546" s="130"/>
      <c r="BN546" s="130"/>
      <c r="BO546" s="130"/>
      <c r="BP546" s="18"/>
      <c r="BQ546" s="12" t="str">
        <f t="shared" si="56"/>
        <v>Aderente</v>
      </c>
      <c r="BR546" s="19" t="str">
        <f t="shared" si="57"/>
        <v>*</v>
      </c>
      <c r="BS546" s="19" t="str">
        <f t="shared" si="58"/>
        <v>*</v>
      </c>
      <c r="BT546" s="188" t="str">
        <f t="shared" si="59"/>
        <v/>
      </c>
    </row>
    <row r="547" spans="1:72" hidden="1">
      <c r="A547" s="47" t="str">
        <f t="shared" si="55"/>
        <v/>
      </c>
      <c r="B547" s="102"/>
      <c r="C547" s="135" t="str">
        <f>IF(BS_CONTROLE[[#This Row],[DATA]]="","",WEEKNUM(BS_CONTROLE[[#This Row],[DATA]]))</f>
        <v/>
      </c>
      <c r="D547" s="104"/>
      <c r="E547" s="157">
        <v>541</v>
      </c>
      <c r="F547" s="126"/>
      <c r="G547" s="142" t="str">
        <f>IF(D547="","*",VLOOKUP(F547,BS_ATIVIDADE[],3,FALSE))</f>
        <v>*</v>
      </c>
      <c r="H547" s="106"/>
      <c r="I547" s="106"/>
      <c r="J547" s="105"/>
      <c r="K547" s="105"/>
      <c r="L547" s="105"/>
      <c r="M547" s="127" t="str" cm="1">
        <f t="array" ref="M5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7" s="127" t="str" cm="1">
        <f t="array" ref="N5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7" s="106"/>
      <c r="P547" s="106"/>
      <c r="Q547" s="105"/>
      <c r="R547" s="10" t="str">
        <f>IFERROR(_xlfn.XLOOKUP(F547, BS_ATIVIDADE[ATIVIDADE],BS_ATIVIDADE[UNIDADE] ), "*")</f>
        <v>*</v>
      </c>
      <c r="S547" s="128" t="str" cm="1">
        <f t="array" ref="S5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7" s="128" t="str" cm="1">
        <f t="array" ref="T5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7" s="11" t="str" cm="1">
        <f t="array" ref="U5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7" s="105"/>
      <c r="W547" s="151"/>
      <c r="X547" s="104"/>
      <c r="Y547" s="129"/>
      <c r="Z547" s="104"/>
      <c r="AA547" s="105"/>
      <c r="AB547" s="103"/>
      <c r="AC547" s="152"/>
      <c r="AD547" s="107"/>
      <c r="AE547" s="105"/>
      <c r="AF547" s="105"/>
      <c r="AG547" s="105"/>
      <c r="AH547" s="15"/>
      <c r="AI547" s="126" t="str">
        <f>IF(BS_CONTROLE[[#This Row],[Atividade]]=0, "-", BS_CONTROLE[[#This Row],[Atividade]])</f>
        <v>-</v>
      </c>
      <c r="AJ547" s="9" t="str">
        <f>IF(BS_CONTROLE[[#This Row],[Atividade]]=0, "-", BS_CONTROLE[[#This Row],[Atividade]])</f>
        <v>-</v>
      </c>
      <c r="AK547" s="31">
        <f>BS_CONTROLE[[#This Row],[Local - Partida]]</f>
        <v>0</v>
      </c>
      <c r="AL547" s="31">
        <f>BS_CONTROLE[[#This Row],[Local - Encerramento]]</f>
        <v>0</v>
      </c>
      <c r="AM547" s="105" t="str">
        <f>IF(BS_CONTROLE[[#This Row],[Entre - Estações]]=0, "-", BS_CONTROLE[[#This Row],[Entre - Estações]])</f>
        <v>-</v>
      </c>
      <c r="AN547" s="105" t="str">
        <f>IF(BS_CONTROLE[[#This Row],[SB]]=0, "-", BS_CONTROLE[[#This Row],[SB]])</f>
        <v>-</v>
      </c>
      <c r="AO547" s="105" t="str">
        <f>IF(BS_CONTROLE[[#This Row],[SUB]]=0, "-", BS_CONTROLE[[#This Row],[SUB]])</f>
        <v>-</v>
      </c>
      <c r="AP547" s="105">
        <f>BS_CONTROLE[[#This Row],[KM - Inicio]]</f>
        <v>0</v>
      </c>
      <c r="AQ547" s="105">
        <f>BS_CONTROLE[[#This Row],[KM - Inicio]]</f>
        <v>0</v>
      </c>
      <c r="AR547" s="108"/>
      <c r="AS547" s="108"/>
      <c r="AT547" s="108"/>
      <c r="AU547" s="136"/>
      <c r="AV547" s="136"/>
      <c r="AW547" s="14"/>
      <c r="AX547" s="14"/>
      <c r="AY547" s="162" t="str">
        <f t="shared" si="54"/>
        <v>*</v>
      </c>
      <c r="AZ547" s="153"/>
      <c r="BA547" s="109"/>
      <c r="BB547" s="10" t="str">
        <f>IFERROR(_xlfn.XLOOKUP(AI547, BS_ATIVIDADE[ATIVIDADE],BS_ATIVIDADE[UNIDADE] ), "*")</f>
        <v>*</v>
      </c>
      <c r="BC547" s="13" t="str" cm="1">
        <f t="array" ref="BC5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7" s="13" t="str" cm="1">
        <f t="array" ref="BD5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7" s="11" t="str" cm="1">
        <f t="array" ref="BE5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7" s="150"/>
      <c r="BG547" s="16"/>
      <c r="BH547" s="17"/>
      <c r="BI547" s="17"/>
      <c r="BJ547" s="17"/>
      <c r="BK547" s="18"/>
      <c r="BL547" s="16"/>
      <c r="BM547" s="130"/>
      <c r="BN547" s="130"/>
      <c r="BO547" s="130"/>
      <c r="BP547" s="18"/>
      <c r="BQ547" s="12" t="str">
        <f t="shared" si="56"/>
        <v>Aderente</v>
      </c>
      <c r="BR547" s="19" t="str">
        <f t="shared" si="57"/>
        <v>*</v>
      </c>
      <c r="BS547" s="19" t="str">
        <f t="shared" si="58"/>
        <v>*</v>
      </c>
      <c r="BT547" s="188" t="str">
        <f t="shared" si="59"/>
        <v/>
      </c>
    </row>
    <row r="548" spans="1:72" hidden="1">
      <c r="A548" s="47" t="str">
        <f t="shared" si="55"/>
        <v/>
      </c>
      <c r="B548" s="102"/>
      <c r="C548" s="135" t="str">
        <f>IF(BS_CONTROLE[[#This Row],[DATA]]="","",WEEKNUM(BS_CONTROLE[[#This Row],[DATA]]))</f>
        <v/>
      </c>
      <c r="D548" s="104"/>
      <c r="E548" s="157">
        <v>542</v>
      </c>
      <c r="F548" s="126"/>
      <c r="G548" s="142" t="str">
        <f>IF(D548="","*",VLOOKUP(F548,BS_ATIVIDADE[],3,FALSE))</f>
        <v>*</v>
      </c>
      <c r="H548" s="106"/>
      <c r="I548" s="106"/>
      <c r="J548" s="105"/>
      <c r="K548" s="105"/>
      <c r="L548" s="105"/>
      <c r="M548" s="127" t="str" cm="1">
        <f t="array" ref="M5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8" s="127" t="str" cm="1">
        <f t="array" ref="N5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8" s="106"/>
      <c r="P548" s="106"/>
      <c r="Q548" s="105"/>
      <c r="R548" s="10" t="str">
        <f>IFERROR(_xlfn.XLOOKUP(F548, BS_ATIVIDADE[ATIVIDADE],BS_ATIVIDADE[UNIDADE] ), "*")</f>
        <v>*</v>
      </c>
      <c r="S548" s="128" t="str" cm="1">
        <f t="array" ref="S5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8" s="128" t="str" cm="1">
        <f t="array" ref="T5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8" s="11" t="str" cm="1">
        <f t="array" ref="U5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8" s="105"/>
      <c r="W548" s="151"/>
      <c r="X548" s="104"/>
      <c r="Y548" s="129"/>
      <c r="Z548" s="104"/>
      <c r="AA548" s="105"/>
      <c r="AB548" s="103"/>
      <c r="AC548" s="152"/>
      <c r="AD548" s="107"/>
      <c r="AE548" s="105"/>
      <c r="AF548" s="105"/>
      <c r="AG548" s="105"/>
      <c r="AH548" s="15"/>
      <c r="AI548" s="126" t="str">
        <f>IF(BS_CONTROLE[[#This Row],[Atividade]]=0, "-", BS_CONTROLE[[#This Row],[Atividade]])</f>
        <v>-</v>
      </c>
      <c r="AJ548" s="9" t="str">
        <f>IF(BS_CONTROLE[[#This Row],[Atividade]]=0, "-", BS_CONTROLE[[#This Row],[Atividade]])</f>
        <v>-</v>
      </c>
      <c r="AK548" s="31">
        <f>BS_CONTROLE[[#This Row],[Local - Partida]]</f>
        <v>0</v>
      </c>
      <c r="AL548" s="31">
        <f>BS_CONTROLE[[#This Row],[Local - Encerramento]]</f>
        <v>0</v>
      </c>
      <c r="AM548" s="105" t="str">
        <f>IF(BS_CONTROLE[[#This Row],[Entre - Estações]]=0, "-", BS_CONTROLE[[#This Row],[Entre - Estações]])</f>
        <v>-</v>
      </c>
      <c r="AN548" s="105" t="str">
        <f>IF(BS_CONTROLE[[#This Row],[SB]]=0, "-", BS_CONTROLE[[#This Row],[SB]])</f>
        <v>-</v>
      </c>
      <c r="AO548" s="105" t="str">
        <f>IF(BS_CONTROLE[[#This Row],[SUB]]=0, "-", BS_CONTROLE[[#This Row],[SUB]])</f>
        <v>-</v>
      </c>
      <c r="AP548" s="105">
        <f>BS_CONTROLE[[#This Row],[KM - Inicio]]</f>
        <v>0</v>
      </c>
      <c r="AQ548" s="105">
        <f>BS_CONTROLE[[#This Row],[KM - Inicio]]</f>
        <v>0</v>
      </c>
      <c r="AR548" s="108"/>
      <c r="AS548" s="108"/>
      <c r="AT548" s="108"/>
      <c r="AU548" s="136"/>
      <c r="AV548" s="136"/>
      <c r="AW548" s="14"/>
      <c r="AX548" s="14"/>
      <c r="AY548" s="162" t="str">
        <f t="shared" si="54"/>
        <v>*</v>
      </c>
      <c r="AZ548" s="153"/>
      <c r="BA548" s="109"/>
      <c r="BB548" s="10" t="str">
        <f>IFERROR(_xlfn.XLOOKUP(AI548, BS_ATIVIDADE[ATIVIDADE],BS_ATIVIDADE[UNIDADE] ), "*")</f>
        <v>*</v>
      </c>
      <c r="BC548" s="13" t="str" cm="1">
        <f t="array" ref="BC5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8" s="13" t="str" cm="1">
        <f t="array" ref="BD5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8" s="11" t="str" cm="1">
        <f t="array" ref="BE5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8" s="150"/>
      <c r="BG548" s="16"/>
      <c r="BH548" s="17"/>
      <c r="BI548" s="17"/>
      <c r="BJ548" s="17"/>
      <c r="BK548" s="18"/>
      <c r="BL548" s="16"/>
      <c r="BM548" s="130"/>
      <c r="BN548" s="130"/>
      <c r="BO548" s="130"/>
      <c r="BP548" s="18"/>
      <c r="BQ548" s="12" t="str">
        <f t="shared" si="56"/>
        <v>Aderente</v>
      </c>
      <c r="BR548" s="19" t="str">
        <f t="shared" si="57"/>
        <v>*</v>
      </c>
      <c r="BS548" s="19" t="str">
        <f t="shared" si="58"/>
        <v>*</v>
      </c>
      <c r="BT548" s="188" t="str">
        <f t="shared" si="59"/>
        <v/>
      </c>
    </row>
    <row r="549" spans="1:72" hidden="1">
      <c r="A549" s="47" t="str">
        <f t="shared" si="55"/>
        <v/>
      </c>
      <c r="B549" s="102"/>
      <c r="C549" s="135" t="str">
        <f>IF(BS_CONTROLE[[#This Row],[DATA]]="","",WEEKNUM(BS_CONTROLE[[#This Row],[DATA]]))</f>
        <v/>
      </c>
      <c r="D549" s="104"/>
      <c r="E549" s="157">
        <v>543</v>
      </c>
      <c r="F549" s="126"/>
      <c r="G549" s="142" t="str">
        <f>IF(D549="","*",VLOOKUP(F549,BS_ATIVIDADE[],3,FALSE))</f>
        <v>*</v>
      </c>
      <c r="H549" s="106"/>
      <c r="I549" s="106"/>
      <c r="J549" s="105"/>
      <c r="K549" s="105"/>
      <c r="L549" s="105"/>
      <c r="M549" s="127" t="str" cm="1">
        <f t="array" ref="M5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9" s="127" t="str" cm="1">
        <f t="array" ref="N5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9" s="106"/>
      <c r="P549" s="106"/>
      <c r="Q549" s="105"/>
      <c r="R549" s="10" t="str">
        <f>IFERROR(_xlfn.XLOOKUP(F549, BS_ATIVIDADE[ATIVIDADE],BS_ATIVIDADE[UNIDADE] ), "*")</f>
        <v>*</v>
      </c>
      <c r="S549" s="128" t="str" cm="1">
        <f t="array" ref="S5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9" s="128" t="str" cm="1">
        <f t="array" ref="T5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9" s="11" t="str" cm="1">
        <f t="array" ref="U5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49" s="105"/>
      <c r="W549" s="151"/>
      <c r="X549" s="104"/>
      <c r="Y549" s="129"/>
      <c r="Z549" s="104"/>
      <c r="AA549" s="105"/>
      <c r="AB549" s="103"/>
      <c r="AC549" s="152"/>
      <c r="AD549" s="107"/>
      <c r="AE549" s="105"/>
      <c r="AF549" s="105"/>
      <c r="AG549" s="105"/>
      <c r="AH549" s="15"/>
      <c r="AI549" s="126" t="str">
        <f>IF(BS_CONTROLE[[#This Row],[Atividade]]=0, "-", BS_CONTROLE[[#This Row],[Atividade]])</f>
        <v>-</v>
      </c>
      <c r="AJ549" s="9" t="str">
        <f>IF(BS_CONTROLE[[#This Row],[Atividade]]=0, "-", BS_CONTROLE[[#This Row],[Atividade]])</f>
        <v>-</v>
      </c>
      <c r="AK549" s="31">
        <f>BS_CONTROLE[[#This Row],[Local - Partida]]</f>
        <v>0</v>
      </c>
      <c r="AL549" s="31">
        <f>BS_CONTROLE[[#This Row],[Local - Encerramento]]</f>
        <v>0</v>
      </c>
      <c r="AM549" s="105" t="str">
        <f>IF(BS_CONTROLE[[#This Row],[Entre - Estações]]=0, "-", BS_CONTROLE[[#This Row],[Entre - Estações]])</f>
        <v>-</v>
      </c>
      <c r="AN549" s="105" t="str">
        <f>IF(BS_CONTROLE[[#This Row],[SB]]=0, "-", BS_CONTROLE[[#This Row],[SB]])</f>
        <v>-</v>
      </c>
      <c r="AO549" s="105" t="str">
        <f>IF(BS_CONTROLE[[#This Row],[SUB]]=0, "-", BS_CONTROLE[[#This Row],[SUB]])</f>
        <v>-</v>
      </c>
      <c r="AP549" s="105">
        <f>BS_CONTROLE[[#This Row],[KM - Inicio]]</f>
        <v>0</v>
      </c>
      <c r="AQ549" s="105">
        <f>BS_CONTROLE[[#This Row],[KM - Inicio]]</f>
        <v>0</v>
      </c>
      <c r="AR549" s="108"/>
      <c r="AS549" s="108"/>
      <c r="AT549" s="108"/>
      <c r="AU549" s="136"/>
      <c r="AV549" s="136"/>
      <c r="AW549" s="14"/>
      <c r="AX549" s="14"/>
      <c r="AY549" s="162" t="str">
        <f t="shared" si="54"/>
        <v>*</v>
      </c>
      <c r="AZ549" s="153"/>
      <c r="BA549" s="109"/>
      <c r="BB549" s="10" t="str">
        <f>IFERROR(_xlfn.XLOOKUP(AI549, BS_ATIVIDADE[ATIVIDADE],BS_ATIVIDADE[UNIDADE] ), "*")</f>
        <v>*</v>
      </c>
      <c r="BC549" s="13" t="str" cm="1">
        <f t="array" ref="BC5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49" s="13" t="str" cm="1">
        <f t="array" ref="BD5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49" s="11" t="str" cm="1">
        <f t="array" ref="BE5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49" s="150"/>
      <c r="BG549" s="16"/>
      <c r="BH549" s="17"/>
      <c r="BI549" s="17"/>
      <c r="BJ549" s="17"/>
      <c r="BK549" s="18"/>
      <c r="BL549" s="16"/>
      <c r="BM549" s="130"/>
      <c r="BN549" s="130"/>
      <c r="BO549" s="130"/>
      <c r="BP549" s="18"/>
      <c r="BQ549" s="12" t="str">
        <f t="shared" si="56"/>
        <v>Aderente</v>
      </c>
      <c r="BR549" s="19" t="str">
        <f t="shared" si="57"/>
        <v>*</v>
      </c>
      <c r="BS549" s="19" t="str">
        <f t="shared" si="58"/>
        <v>*</v>
      </c>
      <c r="BT549" s="188" t="str">
        <f t="shared" si="59"/>
        <v/>
      </c>
    </row>
    <row r="550" spans="1:72" hidden="1">
      <c r="A550" s="47" t="str">
        <f t="shared" si="55"/>
        <v/>
      </c>
      <c r="B550" s="102"/>
      <c r="C550" s="135" t="str">
        <f>IF(BS_CONTROLE[[#This Row],[DATA]]="","",WEEKNUM(BS_CONTROLE[[#This Row],[DATA]]))</f>
        <v/>
      </c>
      <c r="D550" s="104"/>
      <c r="E550" s="157">
        <v>544</v>
      </c>
      <c r="F550" s="126"/>
      <c r="G550" s="142" t="str">
        <f>IF(D550="","*",VLOOKUP(F550,BS_ATIVIDADE[],3,FALSE))</f>
        <v>*</v>
      </c>
      <c r="H550" s="106"/>
      <c r="I550" s="106"/>
      <c r="J550" s="105"/>
      <c r="K550" s="105"/>
      <c r="L550" s="105"/>
      <c r="M550" s="127" t="str" cm="1">
        <f t="array" ref="M5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0" s="127" t="str" cm="1">
        <f t="array" ref="N5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0" s="106"/>
      <c r="P550" s="106"/>
      <c r="Q550" s="105"/>
      <c r="R550" s="10" t="str">
        <f>IFERROR(_xlfn.XLOOKUP(F550, BS_ATIVIDADE[ATIVIDADE],BS_ATIVIDADE[UNIDADE] ), "*")</f>
        <v>*</v>
      </c>
      <c r="S550" s="128" t="str" cm="1">
        <f t="array" ref="S5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0" s="128" t="str" cm="1">
        <f t="array" ref="T5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0" s="11" t="str" cm="1">
        <f t="array" ref="U5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0" s="105"/>
      <c r="W550" s="151"/>
      <c r="X550" s="104"/>
      <c r="Y550" s="129"/>
      <c r="Z550" s="104"/>
      <c r="AA550" s="105"/>
      <c r="AB550" s="103"/>
      <c r="AC550" s="152"/>
      <c r="AD550" s="107"/>
      <c r="AE550" s="105"/>
      <c r="AF550" s="105"/>
      <c r="AG550" s="105"/>
      <c r="AH550" s="15"/>
      <c r="AI550" s="126" t="str">
        <f>IF(BS_CONTROLE[[#This Row],[Atividade]]=0, "-", BS_CONTROLE[[#This Row],[Atividade]])</f>
        <v>-</v>
      </c>
      <c r="AJ550" s="9" t="str">
        <f>IF(BS_CONTROLE[[#This Row],[Atividade]]=0, "-", BS_CONTROLE[[#This Row],[Atividade]])</f>
        <v>-</v>
      </c>
      <c r="AK550" s="31">
        <f>BS_CONTROLE[[#This Row],[Local - Partida]]</f>
        <v>0</v>
      </c>
      <c r="AL550" s="31">
        <f>BS_CONTROLE[[#This Row],[Local - Encerramento]]</f>
        <v>0</v>
      </c>
      <c r="AM550" s="105" t="str">
        <f>IF(BS_CONTROLE[[#This Row],[Entre - Estações]]=0, "-", BS_CONTROLE[[#This Row],[Entre - Estações]])</f>
        <v>-</v>
      </c>
      <c r="AN550" s="105" t="str">
        <f>IF(BS_CONTROLE[[#This Row],[SB]]=0, "-", BS_CONTROLE[[#This Row],[SB]])</f>
        <v>-</v>
      </c>
      <c r="AO550" s="105" t="str">
        <f>IF(BS_CONTROLE[[#This Row],[SUB]]=0, "-", BS_CONTROLE[[#This Row],[SUB]])</f>
        <v>-</v>
      </c>
      <c r="AP550" s="105">
        <f>BS_CONTROLE[[#This Row],[KM - Inicio]]</f>
        <v>0</v>
      </c>
      <c r="AQ550" s="105">
        <f>BS_CONTROLE[[#This Row],[KM - Inicio]]</f>
        <v>0</v>
      </c>
      <c r="AR550" s="108"/>
      <c r="AS550" s="108"/>
      <c r="AT550" s="108"/>
      <c r="AU550" s="136"/>
      <c r="AV550" s="136"/>
      <c r="AW550" s="14"/>
      <c r="AX550" s="14"/>
      <c r="AY550" s="162" t="str">
        <f t="shared" si="54"/>
        <v>*</v>
      </c>
      <c r="AZ550" s="153"/>
      <c r="BA550" s="109"/>
      <c r="BB550" s="10" t="str">
        <f>IFERROR(_xlfn.XLOOKUP(AI550, BS_ATIVIDADE[ATIVIDADE],BS_ATIVIDADE[UNIDADE] ), "*")</f>
        <v>*</v>
      </c>
      <c r="BC550" s="13" t="str" cm="1">
        <f t="array" ref="BC5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0" s="13" t="str" cm="1">
        <f t="array" ref="BD5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0" s="11" t="str" cm="1">
        <f t="array" ref="BE5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0" s="150"/>
      <c r="BG550" s="16"/>
      <c r="BH550" s="17"/>
      <c r="BI550" s="17"/>
      <c r="BJ550" s="17"/>
      <c r="BK550" s="18"/>
      <c r="BL550" s="16"/>
      <c r="BM550" s="130"/>
      <c r="BN550" s="130"/>
      <c r="BO550" s="130"/>
      <c r="BP550" s="18"/>
      <c r="BQ550" s="12" t="str">
        <f t="shared" si="56"/>
        <v>Aderente</v>
      </c>
      <c r="BR550" s="19" t="str">
        <f t="shared" si="57"/>
        <v>*</v>
      </c>
      <c r="BS550" s="19" t="str">
        <f t="shared" si="58"/>
        <v>*</v>
      </c>
      <c r="BT550" s="188" t="str">
        <f t="shared" si="59"/>
        <v/>
      </c>
    </row>
    <row r="551" spans="1:72" hidden="1">
      <c r="A551" s="47" t="str">
        <f t="shared" si="55"/>
        <v/>
      </c>
      <c r="B551" s="102"/>
      <c r="C551" s="135" t="str">
        <f>IF(BS_CONTROLE[[#This Row],[DATA]]="","",WEEKNUM(BS_CONTROLE[[#This Row],[DATA]]))</f>
        <v/>
      </c>
      <c r="D551" s="104"/>
      <c r="E551" s="157">
        <v>545</v>
      </c>
      <c r="F551" s="126"/>
      <c r="G551" s="142" t="str">
        <f>IF(D551="","*",VLOOKUP(F551,BS_ATIVIDADE[],3,FALSE))</f>
        <v>*</v>
      </c>
      <c r="H551" s="106"/>
      <c r="I551" s="106"/>
      <c r="J551" s="105"/>
      <c r="K551" s="105"/>
      <c r="L551" s="105"/>
      <c r="M551" s="127" t="str" cm="1">
        <f t="array" ref="M5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1" s="127" t="str" cm="1">
        <f t="array" ref="N5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1" s="106"/>
      <c r="P551" s="106"/>
      <c r="Q551" s="105"/>
      <c r="R551" s="10" t="str">
        <f>IFERROR(_xlfn.XLOOKUP(F551, BS_ATIVIDADE[ATIVIDADE],BS_ATIVIDADE[UNIDADE] ), "*")</f>
        <v>*</v>
      </c>
      <c r="S551" s="128" t="str" cm="1">
        <f t="array" ref="S5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1" s="128" t="str" cm="1">
        <f t="array" ref="T5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1" s="11" t="str" cm="1">
        <f t="array" ref="U5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1" s="105"/>
      <c r="W551" s="151"/>
      <c r="X551" s="104"/>
      <c r="Y551" s="129"/>
      <c r="Z551" s="104"/>
      <c r="AA551" s="105"/>
      <c r="AB551" s="103"/>
      <c r="AC551" s="152"/>
      <c r="AD551" s="107"/>
      <c r="AE551" s="105"/>
      <c r="AF551" s="105"/>
      <c r="AG551" s="105"/>
      <c r="AH551" s="15"/>
      <c r="AI551" s="126" t="str">
        <f>IF(BS_CONTROLE[[#This Row],[Atividade]]=0, "-", BS_CONTROLE[[#This Row],[Atividade]])</f>
        <v>-</v>
      </c>
      <c r="AJ551" s="9" t="str">
        <f>IF(BS_CONTROLE[[#This Row],[Atividade]]=0, "-", BS_CONTROLE[[#This Row],[Atividade]])</f>
        <v>-</v>
      </c>
      <c r="AK551" s="31">
        <f>BS_CONTROLE[[#This Row],[Local - Partida]]</f>
        <v>0</v>
      </c>
      <c r="AL551" s="31">
        <f>BS_CONTROLE[[#This Row],[Local - Encerramento]]</f>
        <v>0</v>
      </c>
      <c r="AM551" s="105" t="str">
        <f>IF(BS_CONTROLE[[#This Row],[Entre - Estações]]=0, "-", BS_CONTROLE[[#This Row],[Entre - Estações]])</f>
        <v>-</v>
      </c>
      <c r="AN551" s="105" t="str">
        <f>IF(BS_CONTROLE[[#This Row],[SB]]=0, "-", BS_CONTROLE[[#This Row],[SB]])</f>
        <v>-</v>
      </c>
      <c r="AO551" s="105" t="str">
        <f>IF(BS_CONTROLE[[#This Row],[SUB]]=0, "-", BS_CONTROLE[[#This Row],[SUB]])</f>
        <v>-</v>
      </c>
      <c r="AP551" s="105">
        <f>BS_CONTROLE[[#This Row],[KM - Inicio]]</f>
        <v>0</v>
      </c>
      <c r="AQ551" s="105">
        <f>BS_CONTROLE[[#This Row],[KM - Inicio]]</f>
        <v>0</v>
      </c>
      <c r="AR551" s="108"/>
      <c r="AS551" s="108"/>
      <c r="AT551" s="108"/>
      <c r="AU551" s="136"/>
      <c r="AV551" s="136"/>
      <c r="AW551" s="14"/>
      <c r="AX551" s="14"/>
      <c r="AY551" s="162" t="str">
        <f t="shared" si="54"/>
        <v>*</v>
      </c>
      <c r="AZ551" s="153"/>
      <c r="BA551" s="109"/>
      <c r="BB551" s="10" t="str">
        <f>IFERROR(_xlfn.XLOOKUP(AI551, BS_ATIVIDADE[ATIVIDADE],BS_ATIVIDADE[UNIDADE] ), "*")</f>
        <v>*</v>
      </c>
      <c r="BC551" s="13" t="str" cm="1">
        <f t="array" ref="BC5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1" s="13" t="str" cm="1">
        <f t="array" ref="BD5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1" s="11" t="str" cm="1">
        <f t="array" ref="BE5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1" s="150"/>
      <c r="BG551" s="16"/>
      <c r="BH551" s="17"/>
      <c r="BI551" s="17"/>
      <c r="BJ551" s="17"/>
      <c r="BK551" s="18"/>
      <c r="BL551" s="16"/>
      <c r="BM551" s="130"/>
      <c r="BN551" s="130"/>
      <c r="BO551" s="130"/>
      <c r="BP551" s="18"/>
      <c r="BQ551" s="12" t="str">
        <f t="shared" si="56"/>
        <v>Aderente</v>
      </c>
      <c r="BR551" s="19" t="str">
        <f t="shared" si="57"/>
        <v>*</v>
      </c>
      <c r="BS551" s="19" t="str">
        <f t="shared" si="58"/>
        <v>*</v>
      </c>
      <c r="BT551" s="188" t="str">
        <f t="shared" si="59"/>
        <v/>
      </c>
    </row>
    <row r="552" spans="1:72" hidden="1">
      <c r="A552" s="47" t="str">
        <f t="shared" si="55"/>
        <v/>
      </c>
      <c r="B552" s="102"/>
      <c r="C552" s="135" t="str">
        <f>IF(BS_CONTROLE[[#This Row],[DATA]]="","",WEEKNUM(BS_CONTROLE[[#This Row],[DATA]]))</f>
        <v/>
      </c>
      <c r="D552" s="104"/>
      <c r="E552" s="157">
        <v>546</v>
      </c>
      <c r="F552" s="126"/>
      <c r="G552" s="142" t="str">
        <f>IF(D552="","*",VLOOKUP(F552,BS_ATIVIDADE[],3,FALSE))</f>
        <v>*</v>
      </c>
      <c r="H552" s="106"/>
      <c r="I552" s="106"/>
      <c r="J552" s="105"/>
      <c r="K552" s="105"/>
      <c r="L552" s="105"/>
      <c r="M552" s="127" t="str" cm="1">
        <f t="array" ref="M5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2" s="127" t="str" cm="1">
        <f t="array" ref="N5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2" s="106"/>
      <c r="P552" s="106"/>
      <c r="Q552" s="105"/>
      <c r="R552" s="10" t="str">
        <f>IFERROR(_xlfn.XLOOKUP(F552, BS_ATIVIDADE[ATIVIDADE],BS_ATIVIDADE[UNIDADE] ), "*")</f>
        <v>*</v>
      </c>
      <c r="S552" s="128" t="str" cm="1">
        <f t="array" ref="S5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2" s="128" t="str" cm="1">
        <f t="array" ref="T5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2" s="11" t="str" cm="1">
        <f t="array" ref="U5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2" s="105"/>
      <c r="W552" s="151"/>
      <c r="X552" s="104"/>
      <c r="Y552" s="129"/>
      <c r="Z552" s="104"/>
      <c r="AA552" s="105"/>
      <c r="AB552" s="103"/>
      <c r="AC552" s="152"/>
      <c r="AD552" s="107"/>
      <c r="AE552" s="105"/>
      <c r="AF552" s="105"/>
      <c r="AG552" s="105"/>
      <c r="AH552" s="15"/>
      <c r="AI552" s="126" t="str">
        <f>IF(BS_CONTROLE[[#This Row],[Atividade]]=0, "-", BS_CONTROLE[[#This Row],[Atividade]])</f>
        <v>-</v>
      </c>
      <c r="AJ552" s="9" t="str">
        <f>IF(BS_CONTROLE[[#This Row],[Atividade]]=0, "-", BS_CONTROLE[[#This Row],[Atividade]])</f>
        <v>-</v>
      </c>
      <c r="AK552" s="31">
        <f>BS_CONTROLE[[#This Row],[Local - Partida]]</f>
        <v>0</v>
      </c>
      <c r="AL552" s="31">
        <f>BS_CONTROLE[[#This Row],[Local - Encerramento]]</f>
        <v>0</v>
      </c>
      <c r="AM552" s="105" t="str">
        <f>IF(BS_CONTROLE[[#This Row],[Entre - Estações]]=0, "-", BS_CONTROLE[[#This Row],[Entre - Estações]])</f>
        <v>-</v>
      </c>
      <c r="AN552" s="105" t="str">
        <f>IF(BS_CONTROLE[[#This Row],[SB]]=0, "-", BS_CONTROLE[[#This Row],[SB]])</f>
        <v>-</v>
      </c>
      <c r="AO552" s="105" t="str">
        <f>IF(BS_CONTROLE[[#This Row],[SUB]]=0, "-", BS_CONTROLE[[#This Row],[SUB]])</f>
        <v>-</v>
      </c>
      <c r="AP552" s="105">
        <f>BS_CONTROLE[[#This Row],[KM - Inicio]]</f>
        <v>0</v>
      </c>
      <c r="AQ552" s="105">
        <f>BS_CONTROLE[[#This Row],[KM - Inicio]]</f>
        <v>0</v>
      </c>
      <c r="AR552" s="108"/>
      <c r="AS552" s="108"/>
      <c r="AT552" s="108"/>
      <c r="AU552" s="136"/>
      <c r="AV552" s="136"/>
      <c r="AW552" s="14"/>
      <c r="AX552" s="14"/>
      <c r="AY552" s="162" t="str">
        <f t="shared" si="54"/>
        <v>*</v>
      </c>
      <c r="AZ552" s="153"/>
      <c r="BA552" s="109"/>
      <c r="BB552" s="10" t="str">
        <f>IFERROR(_xlfn.XLOOKUP(AI552, BS_ATIVIDADE[ATIVIDADE],BS_ATIVIDADE[UNIDADE] ), "*")</f>
        <v>*</v>
      </c>
      <c r="BC552" s="13" t="str" cm="1">
        <f t="array" ref="BC5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2" s="13" t="str" cm="1">
        <f t="array" ref="BD5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2" s="11" t="str" cm="1">
        <f t="array" ref="BE5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2" s="150"/>
      <c r="BG552" s="16"/>
      <c r="BH552" s="17"/>
      <c r="BI552" s="17"/>
      <c r="BJ552" s="17"/>
      <c r="BK552" s="18"/>
      <c r="BL552" s="16"/>
      <c r="BM552" s="130"/>
      <c r="BN552" s="130"/>
      <c r="BO552" s="130"/>
      <c r="BP552" s="18"/>
      <c r="BQ552" s="12" t="str">
        <f t="shared" si="56"/>
        <v>Aderente</v>
      </c>
      <c r="BR552" s="19" t="str">
        <f t="shared" si="57"/>
        <v>*</v>
      </c>
      <c r="BS552" s="19" t="str">
        <f t="shared" si="58"/>
        <v>*</v>
      </c>
      <c r="BT552" s="188" t="str">
        <f t="shared" si="59"/>
        <v/>
      </c>
    </row>
    <row r="553" spans="1:72" hidden="1">
      <c r="A553" s="47" t="str">
        <f t="shared" si="55"/>
        <v/>
      </c>
      <c r="B553" s="102"/>
      <c r="C553" s="135" t="str">
        <f>IF(BS_CONTROLE[[#This Row],[DATA]]="","",WEEKNUM(BS_CONTROLE[[#This Row],[DATA]]))</f>
        <v/>
      </c>
      <c r="D553" s="104"/>
      <c r="E553" s="157">
        <v>547</v>
      </c>
      <c r="F553" s="126"/>
      <c r="G553" s="142" t="str">
        <f>IF(D553="","*",VLOOKUP(F553,BS_ATIVIDADE[],3,FALSE))</f>
        <v>*</v>
      </c>
      <c r="H553" s="106"/>
      <c r="I553" s="106"/>
      <c r="J553" s="105"/>
      <c r="K553" s="105"/>
      <c r="L553" s="105"/>
      <c r="M553" s="127" t="str" cm="1">
        <f t="array" ref="M5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3" s="127" t="str" cm="1">
        <f t="array" ref="N5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3" s="106"/>
      <c r="P553" s="106"/>
      <c r="Q553" s="105"/>
      <c r="R553" s="10" t="str">
        <f>IFERROR(_xlfn.XLOOKUP(F553, BS_ATIVIDADE[ATIVIDADE],BS_ATIVIDADE[UNIDADE] ), "*")</f>
        <v>*</v>
      </c>
      <c r="S553" s="128" t="str" cm="1">
        <f t="array" ref="S5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3" s="128" t="str" cm="1">
        <f t="array" ref="T5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3" s="11" t="str" cm="1">
        <f t="array" ref="U5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3" s="105"/>
      <c r="W553" s="151"/>
      <c r="X553" s="104"/>
      <c r="Y553" s="129"/>
      <c r="Z553" s="104"/>
      <c r="AA553" s="105"/>
      <c r="AB553" s="103"/>
      <c r="AC553" s="152"/>
      <c r="AD553" s="107"/>
      <c r="AE553" s="105"/>
      <c r="AF553" s="105"/>
      <c r="AG553" s="105"/>
      <c r="AH553" s="15"/>
      <c r="AI553" s="126" t="str">
        <f>IF(BS_CONTROLE[[#This Row],[Atividade]]=0, "-", BS_CONTROLE[[#This Row],[Atividade]])</f>
        <v>-</v>
      </c>
      <c r="AJ553" s="9" t="str">
        <f>IF(BS_CONTROLE[[#This Row],[Atividade]]=0, "-", BS_CONTROLE[[#This Row],[Atividade]])</f>
        <v>-</v>
      </c>
      <c r="AK553" s="31">
        <f>BS_CONTROLE[[#This Row],[Local - Partida]]</f>
        <v>0</v>
      </c>
      <c r="AL553" s="31">
        <f>BS_CONTROLE[[#This Row],[Local - Encerramento]]</f>
        <v>0</v>
      </c>
      <c r="AM553" s="105" t="str">
        <f>IF(BS_CONTROLE[[#This Row],[Entre - Estações]]=0, "-", BS_CONTROLE[[#This Row],[Entre - Estações]])</f>
        <v>-</v>
      </c>
      <c r="AN553" s="105" t="str">
        <f>IF(BS_CONTROLE[[#This Row],[SB]]=0, "-", BS_CONTROLE[[#This Row],[SB]])</f>
        <v>-</v>
      </c>
      <c r="AO553" s="105" t="str">
        <f>IF(BS_CONTROLE[[#This Row],[SUB]]=0, "-", BS_CONTROLE[[#This Row],[SUB]])</f>
        <v>-</v>
      </c>
      <c r="AP553" s="105">
        <f>BS_CONTROLE[[#This Row],[KM - Inicio]]</f>
        <v>0</v>
      </c>
      <c r="AQ553" s="105">
        <f>BS_CONTROLE[[#This Row],[KM - Inicio]]</f>
        <v>0</v>
      </c>
      <c r="AR553" s="108"/>
      <c r="AS553" s="108"/>
      <c r="AT553" s="108"/>
      <c r="AU553" s="136"/>
      <c r="AV553" s="136"/>
      <c r="AW553" s="14"/>
      <c r="AX553" s="14"/>
      <c r="AY553" s="162" t="str">
        <f t="shared" si="54"/>
        <v>*</v>
      </c>
      <c r="AZ553" s="153"/>
      <c r="BA553" s="109"/>
      <c r="BB553" s="10" t="str">
        <f>IFERROR(_xlfn.XLOOKUP(AI553, BS_ATIVIDADE[ATIVIDADE],BS_ATIVIDADE[UNIDADE] ), "*")</f>
        <v>*</v>
      </c>
      <c r="BC553" s="13" t="str" cm="1">
        <f t="array" ref="BC5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3" s="13" t="str" cm="1">
        <f t="array" ref="BD5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3" s="11" t="str" cm="1">
        <f t="array" ref="BE5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3" s="150"/>
      <c r="BG553" s="16"/>
      <c r="BH553" s="17"/>
      <c r="BI553" s="17"/>
      <c r="BJ553" s="17"/>
      <c r="BK553" s="18"/>
      <c r="BL553" s="16"/>
      <c r="BM553" s="130"/>
      <c r="BN553" s="130"/>
      <c r="BO553" s="130"/>
      <c r="BP553" s="18"/>
      <c r="BQ553" s="12" t="str">
        <f t="shared" si="56"/>
        <v>Aderente</v>
      </c>
      <c r="BR553" s="19" t="str">
        <f t="shared" si="57"/>
        <v>*</v>
      </c>
      <c r="BS553" s="19" t="str">
        <f t="shared" si="58"/>
        <v>*</v>
      </c>
      <c r="BT553" s="188" t="str">
        <f t="shared" si="59"/>
        <v/>
      </c>
    </row>
    <row r="554" spans="1:72" hidden="1">
      <c r="A554" s="47" t="str">
        <f t="shared" si="55"/>
        <v/>
      </c>
      <c r="B554" s="102"/>
      <c r="C554" s="135" t="str">
        <f>IF(BS_CONTROLE[[#This Row],[DATA]]="","",WEEKNUM(BS_CONTROLE[[#This Row],[DATA]]))</f>
        <v/>
      </c>
      <c r="D554" s="104"/>
      <c r="E554" s="157">
        <v>548</v>
      </c>
      <c r="F554" s="126"/>
      <c r="G554" s="142" t="str">
        <f>IF(D554="","*",VLOOKUP(F554,BS_ATIVIDADE[],3,FALSE))</f>
        <v>*</v>
      </c>
      <c r="H554" s="106"/>
      <c r="I554" s="106"/>
      <c r="J554" s="105"/>
      <c r="K554" s="105"/>
      <c r="L554" s="105"/>
      <c r="M554" s="127" t="str" cm="1">
        <f t="array" ref="M5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4" s="127" t="str" cm="1">
        <f t="array" ref="N5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4" s="106"/>
      <c r="P554" s="106"/>
      <c r="Q554" s="105"/>
      <c r="R554" s="10" t="str">
        <f>IFERROR(_xlfn.XLOOKUP(F554, BS_ATIVIDADE[ATIVIDADE],BS_ATIVIDADE[UNIDADE] ), "*")</f>
        <v>*</v>
      </c>
      <c r="S554" s="128" t="str" cm="1">
        <f t="array" ref="S5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4" s="128" t="str" cm="1">
        <f t="array" ref="T5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4" s="11" t="str" cm="1">
        <f t="array" ref="U5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4" s="105"/>
      <c r="W554" s="151"/>
      <c r="X554" s="104"/>
      <c r="Y554" s="129"/>
      <c r="Z554" s="104"/>
      <c r="AA554" s="105"/>
      <c r="AB554" s="103"/>
      <c r="AC554" s="152"/>
      <c r="AD554" s="107"/>
      <c r="AE554" s="105"/>
      <c r="AF554" s="105"/>
      <c r="AG554" s="105"/>
      <c r="AH554" s="15"/>
      <c r="AI554" s="126" t="str">
        <f>IF(BS_CONTROLE[[#This Row],[Atividade]]=0, "-", BS_CONTROLE[[#This Row],[Atividade]])</f>
        <v>-</v>
      </c>
      <c r="AJ554" s="9" t="str">
        <f>IF(BS_CONTROLE[[#This Row],[Atividade]]=0, "-", BS_CONTROLE[[#This Row],[Atividade]])</f>
        <v>-</v>
      </c>
      <c r="AK554" s="31">
        <f>BS_CONTROLE[[#This Row],[Local - Partida]]</f>
        <v>0</v>
      </c>
      <c r="AL554" s="31">
        <f>BS_CONTROLE[[#This Row],[Local - Encerramento]]</f>
        <v>0</v>
      </c>
      <c r="AM554" s="105" t="str">
        <f>IF(BS_CONTROLE[[#This Row],[Entre - Estações]]=0, "-", BS_CONTROLE[[#This Row],[Entre - Estações]])</f>
        <v>-</v>
      </c>
      <c r="AN554" s="105" t="str">
        <f>IF(BS_CONTROLE[[#This Row],[SB]]=0, "-", BS_CONTROLE[[#This Row],[SB]])</f>
        <v>-</v>
      </c>
      <c r="AO554" s="105" t="str">
        <f>IF(BS_CONTROLE[[#This Row],[SUB]]=0, "-", BS_CONTROLE[[#This Row],[SUB]])</f>
        <v>-</v>
      </c>
      <c r="AP554" s="105">
        <f>BS_CONTROLE[[#This Row],[KM - Inicio]]</f>
        <v>0</v>
      </c>
      <c r="AQ554" s="105">
        <f>BS_CONTROLE[[#This Row],[KM - Inicio]]</f>
        <v>0</v>
      </c>
      <c r="AR554" s="108"/>
      <c r="AS554" s="108"/>
      <c r="AT554" s="108"/>
      <c r="AU554" s="136"/>
      <c r="AV554" s="136"/>
      <c r="AW554" s="14"/>
      <c r="AX554" s="14"/>
      <c r="AY554" s="162" t="str">
        <f t="shared" si="54"/>
        <v>*</v>
      </c>
      <c r="AZ554" s="153"/>
      <c r="BA554" s="109"/>
      <c r="BB554" s="10" t="str">
        <f>IFERROR(_xlfn.XLOOKUP(AI554, BS_ATIVIDADE[ATIVIDADE],BS_ATIVIDADE[UNIDADE] ), "*")</f>
        <v>*</v>
      </c>
      <c r="BC554" s="13" t="str" cm="1">
        <f t="array" ref="BC5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4" s="13" t="str" cm="1">
        <f t="array" ref="BD5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4" s="11" t="str" cm="1">
        <f t="array" ref="BE5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4" s="150"/>
      <c r="BG554" s="16"/>
      <c r="BH554" s="17"/>
      <c r="BI554" s="17"/>
      <c r="BJ554" s="17"/>
      <c r="BK554" s="18"/>
      <c r="BL554" s="16"/>
      <c r="BM554" s="130"/>
      <c r="BN554" s="130"/>
      <c r="BO554" s="130"/>
      <c r="BP554" s="18"/>
      <c r="BQ554" s="12" t="str">
        <f t="shared" si="56"/>
        <v>Aderente</v>
      </c>
      <c r="BR554" s="19" t="str">
        <f t="shared" si="57"/>
        <v>*</v>
      </c>
      <c r="BS554" s="19" t="str">
        <f t="shared" si="58"/>
        <v>*</v>
      </c>
      <c r="BT554" s="188" t="str">
        <f t="shared" si="59"/>
        <v/>
      </c>
    </row>
    <row r="555" spans="1:72" hidden="1">
      <c r="A555" s="47" t="str">
        <f t="shared" si="55"/>
        <v/>
      </c>
      <c r="B555" s="102"/>
      <c r="C555" s="135" t="str">
        <f>IF(BS_CONTROLE[[#This Row],[DATA]]="","",WEEKNUM(BS_CONTROLE[[#This Row],[DATA]]))</f>
        <v/>
      </c>
      <c r="D555" s="104"/>
      <c r="E555" s="157">
        <v>549</v>
      </c>
      <c r="F555" s="126"/>
      <c r="G555" s="142" t="str">
        <f>IF(D555="","*",VLOOKUP(F555,BS_ATIVIDADE[],3,FALSE))</f>
        <v>*</v>
      </c>
      <c r="H555" s="106"/>
      <c r="I555" s="106"/>
      <c r="J555" s="105"/>
      <c r="K555" s="105"/>
      <c r="L555" s="105"/>
      <c r="M555" s="127" t="str" cm="1">
        <f t="array" ref="M5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5" s="127" t="str" cm="1">
        <f t="array" ref="N5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5" s="106"/>
      <c r="P555" s="106"/>
      <c r="Q555" s="105"/>
      <c r="R555" s="10" t="str">
        <f>IFERROR(_xlfn.XLOOKUP(F555, BS_ATIVIDADE[ATIVIDADE],BS_ATIVIDADE[UNIDADE] ), "*")</f>
        <v>*</v>
      </c>
      <c r="S555" s="128" t="str" cm="1">
        <f t="array" ref="S5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5" s="128" t="str" cm="1">
        <f t="array" ref="T5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5" s="11" t="str" cm="1">
        <f t="array" ref="U5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5" s="105"/>
      <c r="W555" s="151"/>
      <c r="X555" s="104"/>
      <c r="Y555" s="129"/>
      <c r="Z555" s="104"/>
      <c r="AA555" s="105"/>
      <c r="AB555" s="103"/>
      <c r="AC555" s="152"/>
      <c r="AD555" s="107"/>
      <c r="AE555" s="105"/>
      <c r="AF555" s="105"/>
      <c r="AG555" s="105"/>
      <c r="AH555" s="15"/>
      <c r="AI555" s="126" t="str">
        <f>IF(BS_CONTROLE[[#This Row],[Atividade]]=0, "-", BS_CONTROLE[[#This Row],[Atividade]])</f>
        <v>-</v>
      </c>
      <c r="AJ555" s="9" t="str">
        <f>IF(BS_CONTROLE[[#This Row],[Atividade]]=0, "-", BS_CONTROLE[[#This Row],[Atividade]])</f>
        <v>-</v>
      </c>
      <c r="AK555" s="31">
        <f>BS_CONTROLE[[#This Row],[Local - Partida]]</f>
        <v>0</v>
      </c>
      <c r="AL555" s="31">
        <f>BS_CONTROLE[[#This Row],[Local - Encerramento]]</f>
        <v>0</v>
      </c>
      <c r="AM555" s="105" t="str">
        <f>IF(BS_CONTROLE[[#This Row],[Entre - Estações]]=0, "-", BS_CONTROLE[[#This Row],[Entre - Estações]])</f>
        <v>-</v>
      </c>
      <c r="AN555" s="105" t="str">
        <f>IF(BS_CONTROLE[[#This Row],[SB]]=0, "-", BS_CONTROLE[[#This Row],[SB]])</f>
        <v>-</v>
      </c>
      <c r="AO555" s="105" t="str">
        <f>IF(BS_CONTROLE[[#This Row],[SUB]]=0, "-", BS_CONTROLE[[#This Row],[SUB]])</f>
        <v>-</v>
      </c>
      <c r="AP555" s="105">
        <f>BS_CONTROLE[[#This Row],[KM - Inicio]]</f>
        <v>0</v>
      </c>
      <c r="AQ555" s="105">
        <f>BS_CONTROLE[[#This Row],[KM - Inicio]]</f>
        <v>0</v>
      </c>
      <c r="AR555" s="108"/>
      <c r="AS555" s="108"/>
      <c r="AT555" s="108"/>
      <c r="AU555" s="136"/>
      <c r="AV555" s="136"/>
      <c r="AW555" s="14"/>
      <c r="AX555" s="14"/>
      <c r="AY555" s="162" t="str">
        <f t="shared" si="54"/>
        <v>*</v>
      </c>
      <c r="AZ555" s="153"/>
      <c r="BA555" s="109"/>
      <c r="BB555" s="10" t="str">
        <f>IFERROR(_xlfn.XLOOKUP(AI555, BS_ATIVIDADE[ATIVIDADE],BS_ATIVIDADE[UNIDADE] ), "*")</f>
        <v>*</v>
      </c>
      <c r="BC555" s="13" t="str" cm="1">
        <f t="array" ref="BC5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5" s="13" t="str" cm="1">
        <f t="array" ref="BD5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5" s="11" t="str" cm="1">
        <f t="array" ref="BE5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5" s="150"/>
      <c r="BG555" s="16"/>
      <c r="BH555" s="17"/>
      <c r="BI555" s="17"/>
      <c r="BJ555" s="17"/>
      <c r="BK555" s="18"/>
      <c r="BL555" s="16"/>
      <c r="BM555" s="130"/>
      <c r="BN555" s="130"/>
      <c r="BO555" s="130"/>
      <c r="BP555" s="18"/>
      <c r="BQ555" s="12" t="str">
        <f t="shared" si="56"/>
        <v>Aderente</v>
      </c>
      <c r="BR555" s="19" t="str">
        <f t="shared" si="57"/>
        <v>*</v>
      </c>
      <c r="BS555" s="19" t="str">
        <f t="shared" si="58"/>
        <v>*</v>
      </c>
      <c r="BT555" s="188" t="str">
        <f t="shared" si="59"/>
        <v/>
      </c>
    </row>
    <row r="556" spans="1:72" hidden="1">
      <c r="A556" s="47" t="str">
        <f t="shared" si="55"/>
        <v/>
      </c>
      <c r="B556" s="102"/>
      <c r="C556" s="135" t="str">
        <f>IF(BS_CONTROLE[[#This Row],[DATA]]="","",WEEKNUM(BS_CONTROLE[[#This Row],[DATA]]))</f>
        <v/>
      </c>
      <c r="D556" s="104"/>
      <c r="E556" s="157">
        <v>550</v>
      </c>
      <c r="F556" s="126"/>
      <c r="G556" s="142" t="str">
        <f>IF(D556="","*",VLOOKUP(F556,BS_ATIVIDADE[],3,FALSE))</f>
        <v>*</v>
      </c>
      <c r="H556" s="106"/>
      <c r="I556" s="106"/>
      <c r="J556" s="105"/>
      <c r="K556" s="105"/>
      <c r="L556" s="105"/>
      <c r="M556" s="127" t="str" cm="1">
        <f t="array" ref="M5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6" s="127" t="str" cm="1">
        <f t="array" ref="N5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6" s="106"/>
      <c r="P556" s="106"/>
      <c r="Q556" s="105"/>
      <c r="R556" s="10" t="str">
        <f>IFERROR(_xlfn.XLOOKUP(F556, BS_ATIVIDADE[ATIVIDADE],BS_ATIVIDADE[UNIDADE] ), "*")</f>
        <v>*</v>
      </c>
      <c r="S556" s="128" t="str" cm="1">
        <f t="array" ref="S5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6" s="128" t="str" cm="1">
        <f t="array" ref="T5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6" s="11" t="str" cm="1">
        <f t="array" ref="U5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6" s="105"/>
      <c r="W556" s="151"/>
      <c r="X556" s="104"/>
      <c r="Y556" s="129"/>
      <c r="Z556" s="104"/>
      <c r="AA556" s="105"/>
      <c r="AB556" s="103"/>
      <c r="AC556" s="152"/>
      <c r="AD556" s="107"/>
      <c r="AE556" s="105"/>
      <c r="AF556" s="105"/>
      <c r="AG556" s="105"/>
      <c r="AH556" s="15"/>
      <c r="AI556" s="126" t="str">
        <f>IF(BS_CONTROLE[[#This Row],[Atividade]]=0, "-", BS_CONTROLE[[#This Row],[Atividade]])</f>
        <v>-</v>
      </c>
      <c r="AJ556" s="9" t="str">
        <f>IF(BS_CONTROLE[[#This Row],[Atividade]]=0, "-", BS_CONTROLE[[#This Row],[Atividade]])</f>
        <v>-</v>
      </c>
      <c r="AK556" s="31">
        <f>BS_CONTROLE[[#This Row],[Local - Partida]]</f>
        <v>0</v>
      </c>
      <c r="AL556" s="31">
        <f>BS_CONTROLE[[#This Row],[Local - Encerramento]]</f>
        <v>0</v>
      </c>
      <c r="AM556" s="105" t="str">
        <f>IF(BS_CONTROLE[[#This Row],[Entre - Estações]]=0, "-", BS_CONTROLE[[#This Row],[Entre - Estações]])</f>
        <v>-</v>
      </c>
      <c r="AN556" s="105" t="str">
        <f>IF(BS_CONTROLE[[#This Row],[SB]]=0, "-", BS_CONTROLE[[#This Row],[SB]])</f>
        <v>-</v>
      </c>
      <c r="AO556" s="105" t="str">
        <f>IF(BS_CONTROLE[[#This Row],[SUB]]=0, "-", BS_CONTROLE[[#This Row],[SUB]])</f>
        <v>-</v>
      </c>
      <c r="AP556" s="105">
        <f>BS_CONTROLE[[#This Row],[KM - Inicio]]</f>
        <v>0</v>
      </c>
      <c r="AQ556" s="105">
        <f>BS_CONTROLE[[#This Row],[KM - Inicio]]</f>
        <v>0</v>
      </c>
      <c r="AR556" s="108"/>
      <c r="AS556" s="108"/>
      <c r="AT556" s="108"/>
      <c r="AU556" s="136"/>
      <c r="AV556" s="136"/>
      <c r="AW556" s="14"/>
      <c r="AX556" s="14"/>
      <c r="AY556" s="162" t="str">
        <f t="shared" si="54"/>
        <v>*</v>
      </c>
      <c r="AZ556" s="153"/>
      <c r="BA556" s="109"/>
      <c r="BB556" s="10" t="str">
        <f>IFERROR(_xlfn.XLOOKUP(AI556, BS_ATIVIDADE[ATIVIDADE],BS_ATIVIDADE[UNIDADE] ), "*")</f>
        <v>*</v>
      </c>
      <c r="BC556" s="13" t="str" cm="1">
        <f t="array" ref="BC5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6" s="13" t="str" cm="1">
        <f t="array" ref="BD5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6" s="11" t="str" cm="1">
        <f t="array" ref="BE5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6" s="150"/>
      <c r="BG556" s="16"/>
      <c r="BH556" s="17"/>
      <c r="BI556" s="17"/>
      <c r="BJ556" s="17"/>
      <c r="BK556" s="18"/>
      <c r="BL556" s="16"/>
      <c r="BM556" s="130"/>
      <c r="BN556" s="130"/>
      <c r="BO556" s="130"/>
      <c r="BP556" s="18"/>
      <c r="BQ556" s="12" t="str">
        <f t="shared" si="56"/>
        <v>Aderente</v>
      </c>
      <c r="BR556" s="19" t="str">
        <f t="shared" si="57"/>
        <v>*</v>
      </c>
      <c r="BS556" s="19" t="str">
        <f t="shared" si="58"/>
        <v>*</v>
      </c>
      <c r="BT556" s="188" t="str">
        <f t="shared" si="59"/>
        <v/>
      </c>
    </row>
    <row r="557" spans="1:72" hidden="1">
      <c r="A557" s="47" t="str">
        <f t="shared" si="55"/>
        <v/>
      </c>
      <c r="B557" s="102"/>
      <c r="C557" s="135" t="str">
        <f>IF(BS_CONTROLE[[#This Row],[DATA]]="","",WEEKNUM(BS_CONTROLE[[#This Row],[DATA]]))</f>
        <v/>
      </c>
      <c r="D557" s="104"/>
      <c r="E557" s="157">
        <v>551</v>
      </c>
      <c r="F557" s="126"/>
      <c r="G557" s="142" t="str">
        <f>IF(D557="","*",VLOOKUP(F557,BS_ATIVIDADE[],3,FALSE))</f>
        <v>*</v>
      </c>
      <c r="H557" s="106"/>
      <c r="I557" s="106"/>
      <c r="J557" s="105"/>
      <c r="K557" s="105"/>
      <c r="L557" s="105"/>
      <c r="M557" s="127" t="str" cm="1">
        <f t="array" ref="M5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7" s="127" t="str" cm="1">
        <f t="array" ref="N5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7" s="106"/>
      <c r="P557" s="106"/>
      <c r="Q557" s="105"/>
      <c r="R557" s="10" t="str">
        <f>IFERROR(_xlfn.XLOOKUP(F557, BS_ATIVIDADE[ATIVIDADE],BS_ATIVIDADE[UNIDADE] ), "*")</f>
        <v>*</v>
      </c>
      <c r="S557" s="128" t="str" cm="1">
        <f t="array" ref="S5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7" s="128" t="str" cm="1">
        <f t="array" ref="T5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7" s="11" t="str" cm="1">
        <f t="array" ref="U5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7" s="105"/>
      <c r="W557" s="151"/>
      <c r="X557" s="104"/>
      <c r="Y557" s="129"/>
      <c r="Z557" s="104"/>
      <c r="AA557" s="105"/>
      <c r="AB557" s="103"/>
      <c r="AC557" s="152"/>
      <c r="AD557" s="107"/>
      <c r="AE557" s="105"/>
      <c r="AF557" s="105"/>
      <c r="AG557" s="105"/>
      <c r="AH557" s="15"/>
      <c r="AI557" s="126" t="str">
        <f>IF(BS_CONTROLE[[#This Row],[Atividade]]=0, "-", BS_CONTROLE[[#This Row],[Atividade]])</f>
        <v>-</v>
      </c>
      <c r="AJ557" s="9" t="str">
        <f>IF(BS_CONTROLE[[#This Row],[Atividade]]=0, "-", BS_CONTROLE[[#This Row],[Atividade]])</f>
        <v>-</v>
      </c>
      <c r="AK557" s="31">
        <f>BS_CONTROLE[[#This Row],[Local - Partida]]</f>
        <v>0</v>
      </c>
      <c r="AL557" s="31">
        <f>BS_CONTROLE[[#This Row],[Local - Encerramento]]</f>
        <v>0</v>
      </c>
      <c r="AM557" s="105" t="str">
        <f>IF(BS_CONTROLE[[#This Row],[Entre - Estações]]=0, "-", BS_CONTROLE[[#This Row],[Entre - Estações]])</f>
        <v>-</v>
      </c>
      <c r="AN557" s="105" t="str">
        <f>IF(BS_CONTROLE[[#This Row],[SB]]=0, "-", BS_CONTROLE[[#This Row],[SB]])</f>
        <v>-</v>
      </c>
      <c r="AO557" s="105" t="str">
        <f>IF(BS_CONTROLE[[#This Row],[SUB]]=0, "-", BS_CONTROLE[[#This Row],[SUB]])</f>
        <v>-</v>
      </c>
      <c r="AP557" s="105">
        <f>BS_CONTROLE[[#This Row],[KM - Inicio]]</f>
        <v>0</v>
      </c>
      <c r="AQ557" s="105">
        <f>BS_CONTROLE[[#This Row],[KM - Inicio]]</f>
        <v>0</v>
      </c>
      <c r="AR557" s="108"/>
      <c r="AS557" s="108"/>
      <c r="AT557" s="108"/>
      <c r="AU557" s="136"/>
      <c r="AV557" s="136"/>
      <c r="AW557" s="14"/>
      <c r="AX557" s="14"/>
      <c r="AY557" s="162" t="str">
        <f t="shared" si="54"/>
        <v>*</v>
      </c>
      <c r="AZ557" s="153"/>
      <c r="BA557" s="109"/>
      <c r="BB557" s="10" t="str">
        <f>IFERROR(_xlfn.XLOOKUP(AI557, BS_ATIVIDADE[ATIVIDADE],BS_ATIVIDADE[UNIDADE] ), "*")</f>
        <v>*</v>
      </c>
      <c r="BC557" s="13" t="str" cm="1">
        <f t="array" ref="BC5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7" s="13" t="str" cm="1">
        <f t="array" ref="BD5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7" s="11" t="str" cm="1">
        <f t="array" ref="BE5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7" s="150"/>
      <c r="BG557" s="16"/>
      <c r="BH557" s="17"/>
      <c r="BI557" s="17"/>
      <c r="BJ557" s="17"/>
      <c r="BK557" s="18"/>
      <c r="BL557" s="16"/>
      <c r="BM557" s="130"/>
      <c r="BN557" s="130"/>
      <c r="BO557" s="130"/>
      <c r="BP557" s="18"/>
      <c r="BQ557" s="12" t="str">
        <f t="shared" si="56"/>
        <v>Aderente</v>
      </c>
      <c r="BR557" s="19" t="str">
        <f t="shared" si="57"/>
        <v>*</v>
      </c>
      <c r="BS557" s="19" t="str">
        <f t="shared" si="58"/>
        <v>*</v>
      </c>
      <c r="BT557" s="188" t="str">
        <f t="shared" si="59"/>
        <v/>
      </c>
    </row>
    <row r="558" spans="1:72" hidden="1">
      <c r="A558" s="47" t="str">
        <f t="shared" si="55"/>
        <v/>
      </c>
      <c r="B558" s="102"/>
      <c r="C558" s="135" t="str">
        <f>IF(BS_CONTROLE[[#This Row],[DATA]]="","",WEEKNUM(BS_CONTROLE[[#This Row],[DATA]]))</f>
        <v/>
      </c>
      <c r="D558" s="104"/>
      <c r="E558" s="157">
        <v>552</v>
      </c>
      <c r="F558" s="126"/>
      <c r="G558" s="142" t="str">
        <f>IF(D558="","*",VLOOKUP(F558,BS_ATIVIDADE[],3,FALSE))</f>
        <v>*</v>
      </c>
      <c r="H558" s="106"/>
      <c r="I558" s="106"/>
      <c r="J558" s="105"/>
      <c r="K558" s="105"/>
      <c r="L558" s="105"/>
      <c r="M558" s="127" t="str" cm="1">
        <f t="array" ref="M5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8" s="127" t="str" cm="1">
        <f t="array" ref="N5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8" s="106"/>
      <c r="P558" s="106"/>
      <c r="Q558" s="105"/>
      <c r="R558" s="10" t="str">
        <f>IFERROR(_xlfn.XLOOKUP(F558, BS_ATIVIDADE[ATIVIDADE],BS_ATIVIDADE[UNIDADE] ), "*")</f>
        <v>*</v>
      </c>
      <c r="S558" s="128" t="str" cm="1">
        <f t="array" ref="S5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8" s="128" t="str" cm="1">
        <f t="array" ref="T5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8" s="11" t="str" cm="1">
        <f t="array" ref="U5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8" s="105"/>
      <c r="W558" s="151"/>
      <c r="X558" s="104"/>
      <c r="Y558" s="129"/>
      <c r="Z558" s="104"/>
      <c r="AA558" s="105"/>
      <c r="AB558" s="103"/>
      <c r="AC558" s="152"/>
      <c r="AD558" s="107"/>
      <c r="AE558" s="105"/>
      <c r="AF558" s="105"/>
      <c r="AG558" s="105"/>
      <c r="AH558" s="15"/>
      <c r="AI558" s="126" t="str">
        <f>IF(BS_CONTROLE[[#This Row],[Atividade]]=0, "-", BS_CONTROLE[[#This Row],[Atividade]])</f>
        <v>-</v>
      </c>
      <c r="AJ558" s="9" t="str">
        <f>IF(BS_CONTROLE[[#This Row],[Atividade]]=0, "-", BS_CONTROLE[[#This Row],[Atividade]])</f>
        <v>-</v>
      </c>
      <c r="AK558" s="31">
        <f>BS_CONTROLE[[#This Row],[Local - Partida]]</f>
        <v>0</v>
      </c>
      <c r="AL558" s="31">
        <f>BS_CONTROLE[[#This Row],[Local - Encerramento]]</f>
        <v>0</v>
      </c>
      <c r="AM558" s="105" t="str">
        <f>IF(BS_CONTROLE[[#This Row],[Entre - Estações]]=0, "-", BS_CONTROLE[[#This Row],[Entre - Estações]])</f>
        <v>-</v>
      </c>
      <c r="AN558" s="105" t="str">
        <f>IF(BS_CONTROLE[[#This Row],[SB]]=0, "-", BS_CONTROLE[[#This Row],[SB]])</f>
        <v>-</v>
      </c>
      <c r="AO558" s="105" t="str">
        <f>IF(BS_CONTROLE[[#This Row],[SUB]]=0, "-", BS_CONTROLE[[#This Row],[SUB]])</f>
        <v>-</v>
      </c>
      <c r="AP558" s="105">
        <f>BS_CONTROLE[[#This Row],[KM - Inicio]]</f>
        <v>0</v>
      </c>
      <c r="AQ558" s="105">
        <f>BS_CONTROLE[[#This Row],[KM - Inicio]]</f>
        <v>0</v>
      </c>
      <c r="AR558" s="108"/>
      <c r="AS558" s="108"/>
      <c r="AT558" s="108"/>
      <c r="AU558" s="136"/>
      <c r="AV558" s="136"/>
      <c r="AW558" s="14"/>
      <c r="AX558" s="14"/>
      <c r="AY558" s="162" t="str">
        <f t="shared" si="54"/>
        <v>*</v>
      </c>
      <c r="AZ558" s="153"/>
      <c r="BA558" s="109"/>
      <c r="BB558" s="10" t="str">
        <f>IFERROR(_xlfn.XLOOKUP(AI558, BS_ATIVIDADE[ATIVIDADE],BS_ATIVIDADE[UNIDADE] ), "*")</f>
        <v>*</v>
      </c>
      <c r="BC558" s="13" t="str" cm="1">
        <f t="array" ref="BC5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8" s="13" t="str" cm="1">
        <f t="array" ref="BD5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8" s="11" t="str" cm="1">
        <f t="array" ref="BE5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8" s="150"/>
      <c r="BG558" s="16"/>
      <c r="BH558" s="17"/>
      <c r="BI558" s="17"/>
      <c r="BJ558" s="17"/>
      <c r="BK558" s="18"/>
      <c r="BL558" s="16"/>
      <c r="BM558" s="130"/>
      <c r="BN558" s="130"/>
      <c r="BO558" s="130"/>
      <c r="BP558" s="18"/>
      <c r="BQ558" s="12" t="str">
        <f t="shared" si="56"/>
        <v>Aderente</v>
      </c>
      <c r="BR558" s="19" t="str">
        <f t="shared" si="57"/>
        <v>*</v>
      </c>
      <c r="BS558" s="19" t="str">
        <f t="shared" si="58"/>
        <v>*</v>
      </c>
      <c r="BT558" s="188" t="str">
        <f t="shared" si="59"/>
        <v/>
      </c>
    </row>
    <row r="559" spans="1:72" hidden="1">
      <c r="A559" s="47" t="str">
        <f t="shared" si="55"/>
        <v/>
      </c>
      <c r="B559" s="102"/>
      <c r="C559" s="135" t="str">
        <f>IF(BS_CONTROLE[[#This Row],[DATA]]="","",WEEKNUM(BS_CONTROLE[[#This Row],[DATA]]))</f>
        <v/>
      </c>
      <c r="D559" s="104"/>
      <c r="E559" s="157">
        <v>553</v>
      </c>
      <c r="F559" s="126"/>
      <c r="G559" s="142" t="str">
        <f>IF(D559="","*",VLOOKUP(F559,BS_ATIVIDADE[],3,FALSE))</f>
        <v>*</v>
      </c>
      <c r="H559" s="106"/>
      <c r="I559" s="106"/>
      <c r="J559" s="105"/>
      <c r="K559" s="105"/>
      <c r="L559" s="105"/>
      <c r="M559" s="127" t="str" cm="1">
        <f t="array" ref="M5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9" s="127" t="str" cm="1">
        <f t="array" ref="N5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9" s="106"/>
      <c r="P559" s="106"/>
      <c r="Q559" s="105"/>
      <c r="R559" s="10" t="str">
        <f>IFERROR(_xlfn.XLOOKUP(F559, BS_ATIVIDADE[ATIVIDADE],BS_ATIVIDADE[UNIDADE] ), "*")</f>
        <v>*</v>
      </c>
      <c r="S559" s="128" t="str" cm="1">
        <f t="array" ref="S5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9" s="128" t="str" cm="1">
        <f t="array" ref="T5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9" s="11" t="str" cm="1">
        <f t="array" ref="U5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59" s="105"/>
      <c r="W559" s="151"/>
      <c r="X559" s="104"/>
      <c r="Y559" s="129"/>
      <c r="Z559" s="104"/>
      <c r="AA559" s="105"/>
      <c r="AB559" s="103"/>
      <c r="AC559" s="152"/>
      <c r="AD559" s="107"/>
      <c r="AE559" s="105"/>
      <c r="AF559" s="105"/>
      <c r="AG559" s="105"/>
      <c r="AH559" s="15"/>
      <c r="AI559" s="126" t="str">
        <f>IF(BS_CONTROLE[[#This Row],[Atividade]]=0, "-", BS_CONTROLE[[#This Row],[Atividade]])</f>
        <v>-</v>
      </c>
      <c r="AJ559" s="9" t="str">
        <f>IF(BS_CONTROLE[[#This Row],[Atividade]]=0, "-", BS_CONTROLE[[#This Row],[Atividade]])</f>
        <v>-</v>
      </c>
      <c r="AK559" s="31">
        <f>BS_CONTROLE[[#This Row],[Local - Partida]]</f>
        <v>0</v>
      </c>
      <c r="AL559" s="31">
        <f>BS_CONTROLE[[#This Row],[Local - Encerramento]]</f>
        <v>0</v>
      </c>
      <c r="AM559" s="105" t="str">
        <f>IF(BS_CONTROLE[[#This Row],[Entre - Estações]]=0, "-", BS_CONTROLE[[#This Row],[Entre - Estações]])</f>
        <v>-</v>
      </c>
      <c r="AN559" s="105" t="str">
        <f>IF(BS_CONTROLE[[#This Row],[SB]]=0, "-", BS_CONTROLE[[#This Row],[SB]])</f>
        <v>-</v>
      </c>
      <c r="AO559" s="105" t="str">
        <f>IF(BS_CONTROLE[[#This Row],[SUB]]=0, "-", BS_CONTROLE[[#This Row],[SUB]])</f>
        <v>-</v>
      </c>
      <c r="AP559" s="105">
        <f>BS_CONTROLE[[#This Row],[KM - Inicio]]</f>
        <v>0</v>
      </c>
      <c r="AQ559" s="105">
        <f>BS_CONTROLE[[#This Row],[KM - Inicio]]</f>
        <v>0</v>
      </c>
      <c r="AR559" s="108"/>
      <c r="AS559" s="108"/>
      <c r="AT559" s="108"/>
      <c r="AU559" s="136"/>
      <c r="AV559" s="136"/>
      <c r="AW559" s="14"/>
      <c r="AX559" s="14"/>
      <c r="AY559" s="162" t="str">
        <f t="shared" si="54"/>
        <v>*</v>
      </c>
      <c r="AZ559" s="153"/>
      <c r="BA559" s="109"/>
      <c r="BB559" s="10" t="str">
        <f>IFERROR(_xlfn.XLOOKUP(AI559, BS_ATIVIDADE[ATIVIDADE],BS_ATIVIDADE[UNIDADE] ), "*")</f>
        <v>*</v>
      </c>
      <c r="BC559" s="13" t="str" cm="1">
        <f t="array" ref="BC5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59" s="13" t="str" cm="1">
        <f t="array" ref="BD5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59" s="11" t="str" cm="1">
        <f t="array" ref="BE5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59" s="150"/>
      <c r="BG559" s="16"/>
      <c r="BH559" s="17"/>
      <c r="BI559" s="17"/>
      <c r="BJ559" s="17"/>
      <c r="BK559" s="18"/>
      <c r="BL559" s="16"/>
      <c r="BM559" s="130"/>
      <c r="BN559" s="130"/>
      <c r="BO559" s="130"/>
      <c r="BP559" s="18"/>
      <c r="BQ559" s="12" t="str">
        <f t="shared" si="56"/>
        <v>Aderente</v>
      </c>
      <c r="BR559" s="19" t="str">
        <f t="shared" si="57"/>
        <v>*</v>
      </c>
      <c r="BS559" s="19" t="str">
        <f t="shared" si="58"/>
        <v>*</v>
      </c>
      <c r="BT559" s="188" t="str">
        <f t="shared" si="59"/>
        <v/>
      </c>
    </row>
    <row r="560" spans="1:72" hidden="1">
      <c r="A560" s="47" t="str">
        <f t="shared" si="55"/>
        <v/>
      </c>
      <c r="B560" s="102"/>
      <c r="C560" s="135" t="str">
        <f>IF(BS_CONTROLE[[#This Row],[DATA]]="","",WEEKNUM(BS_CONTROLE[[#This Row],[DATA]]))</f>
        <v/>
      </c>
      <c r="D560" s="104"/>
      <c r="E560" s="157">
        <v>554</v>
      </c>
      <c r="F560" s="126"/>
      <c r="G560" s="142" t="str">
        <f>IF(D560="","*",VLOOKUP(F560,BS_ATIVIDADE[],3,FALSE))</f>
        <v>*</v>
      </c>
      <c r="H560" s="106"/>
      <c r="I560" s="106"/>
      <c r="J560" s="105"/>
      <c r="K560" s="105"/>
      <c r="L560" s="105"/>
      <c r="M560" s="127" t="str" cm="1">
        <f t="array" ref="M5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0" s="127" t="str" cm="1">
        <f t="array" ref="N5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0" s="106"/>
      <c r="P560" s="106"/>
      <c r="Q560" s="105"/>
      <c r="R560" s="10" t="str">
        <f>IFERROR(_xlfn.XLOOKUP(F560, BS_ATIVIDADE[ATIVIDADE],BS_ATIVIDADE[UNIDADE] ), "*")</f>
        <v>*</v>
      </c>
      <c r="S560" s="128" t="str" cm="1">
        <f t="array" ref="S5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0" s="128" t="str" cm="1">
        <f t="array" ref="T5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0" s="11" t="str" cm="1">
        <f t="array" ref="U5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0" s="105"/>
      <c r="W560" s="151"/>
      <c r="X560" s="104"/>
      <c r="Y560" s="129"/>
      <c r="Z560" s="104"/>
      <c r="AA560" s="105"/>
      <c r="AB560" s="103"/>
      <c r="AC560" s="152"/>
      <c r="AD560" s="107"/>
      <c r="AE560" s="105"/>
      <c r="AF560" s="105"/>
      <c r="AG560" s="105"/>
      <c r="AH560" s="15"/>
      <c r="AI560" s="126" t="str">
        <f>IF(BS_CONTROLE[[#This Row],[Atividade]]=0, "-", BS_CONTROLE[[#This Row],[Atividade]])</f>
        <v>-</v>
      </c>
      <c r="AJ560" s="9" t="str">
        <f>IF(BS_CONTROLE[[#This Row],[Atividade]]=0, "-", BS_CONTROLE[[#This Row],[Atividade]])</f>
        <v>-</v>
      </c>
      <c r="AK560" s="31">
        <f>BS_CONTROLE[[#This Row],[Local - Partida]]</f>
        <v>0</v>
      </c>
      <c r="AL560" s="31">
        <f>BS_CONTROLE[[#This Row],[Local - Encerramento]]</f>
        <v>0</v>
      </c>
      <c r="AM560" s="105" t="str">
        <f>IF(BS_CONTROLE[[#This Row],[Entre - Estações]]=0, "-", BS_CONTROLE[[#This Row],[Entre - Estações]])</f>
        <v>-</v>
      </c>
      <c r="AN560" s="105" t="str">
        <f>IF(BS_CONTROLE[[#This Row],[SB]]=0, "-", BS_CONTROLE[[#This Row],[SB]])</f>
        <v>-</v>
      </c>
      <c r="AO560" s="105" t="str">
        <f>IF(BS_CONTROLE[[#This Row],[SUB]]=0, "-", BS_CONTROLE[[#This Row],[SUB]])</f>
        <v>-</v>
      </c>
      <c r="AP560" s="105">
        <f>BS_CONTROLE[[#This Row],[KM - Inicio]]</f>
        <v>0</v>
      </c>
      <c r="AQ560" s="105">
        <f>BS_CONTROLE[[#This Row],[KM - Inicio]]</f>
        <v>0</v>
      </c>
      <c r="AR560" s="108"/>
      <c r="AS560" s="108"/>
      <c r="AT560" s="108"/>
      <c r="AU560" s="136"/>
      <c r="AV560" s="136"/>
      <c r="AW560" s="14"/>
      <c r="AX560" s="14"/>
      <c r="AY560" s="162" t="str">
        <f t="shared" si="54"/>
        <v>*</v>
      </c>
      <c r="AZ560" s="153"/>
      <c r="BA560" s="109"/>
      <c r="BB560" s="10" t="str">
        <f>IFERROR(_xlfn.XLOOKUP(AI560, BS_ATIVIDADE[ATIVIDADE],BS_ATIVIDADE[UNIDADE] ), "*")</f>
        <v>*</v>
      </c>
      <c r="BC560" s="13" t="str" cm="1">
        <f t="array" ref="BC5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0" s="13" t="str" cm="1">
        <f t="array" ref="BD5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0" s="11" t="str" cm="1">
        <f t="array" ref="BE5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0" s="150"/>
      <c r="BG560" s="16"/>
      <c r="BH560" s="17"/>
      <c r="BI560" s="17"/>
      <c r="BJ560" s="17"/>
      <c r="BK560" s="18"/>
      <c r="BL560" s="16"/>
      <c r="BM560" s="130"/>
      <c r="BN560" s="130"/>
      <c r="BO560" s="130"/>
      <c r="BP560" s="18"/>
      <c r="BQ560" s="12" t="str">
        <f t="shared" si="56"/>
        <v>Aderente</v>
      </c>
      <c r="BR560" s="19" t="str">
        <f t="shared" si="57"/>
        <v>*</v>
      </c>
      <c r="BS560" s="19" t="str">
        <f t="shared" si="58"/>
        <v>*</v>
      </c>
      <c r="BT560" s="188" t="str">
        <f t="shared" si="59"/>
        <v/>
      </c>
    </row>
    <row r="561" spans="1:72" hidden="1">
      <c r="A561" s="47" t="str">
        <f t="shared" si="55"/>
        <v/>
      </c>
      <c r="B561" s="102"/>
      <c r="C561" s="135" t="str">
        <f>IF(BS_CONTROLE[[#This Row],[DATA]]="","",WEEKNUM(BS_CONTROLE[[#This Row],[DATA]]))</f>
        <v/>
      </c>
      <c r="D561" s="104"/>
      <c r="E561" s="157">
        <v>555</v>
      </c>
      <c r="F561" s="126"/>
      <c r="G561" s="142" t="str">
        <f>IF(D561="","*",VLOOKUP(F561,BS_ATIVIDADE[],3,FALSE))</f>
        <v>*</v>
      </c>
      <c r="H561" s="106"/>
      <c r="I561" s="106"/>
      <c r="J561" s="105"/>
      <c r="K561" s="105"/>
      <c r="L561" s="105"/>
      <c r="M561" s="127" t="str" cm="1">
        <f t="array" ref="M5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1" s="127" t="str" cm="1">
        <f t="array" ref="N5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1" s="106"/>
      <c r="P561" s="106"/>
      <c r="Q561" s="105"/>
      <c r="R561" s="10" t="str">
        <f>IFERROR(_xlfn.XLOOKUP(F561, BS_ATIVIDADE[ATIVIDADE],BS_ATIVIDADE[UNIDADE] ), "*")</f>
        <v>*</v>
      </c>
      <c r="S561" s="128" t="str" cm="1">
        <f t="array" ref="S5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1" s="128" t="str" cm="1">
        <f t="array" ref="T5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1" s="11" t="str" cm="1">
        <f t="array" ref="U5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1" s="105"/>
      <c r="W561" s="151"/>
      <c r="X561" s="104"/>
      <c r="Y561" s="129"/>
      <c r="Z561" s="104"/>
      <c r="AA561" s="105"/>
      <c r="AB561" s="103"/>
      <c r="AC561" s="152"/>
      <c r="AD561" s="107"/>
      <c r="AE561" s="105"/>
      <c r="AF561" s="105"/>
      <c r="AG561" s="105"/>
      <c r="AH561" s="15"/>
      <c r="AI561" s="126" t="str">
        <f>IF(BS_CONTROLE[[#This Row],[Atividade]]=0, "-", BS_CONTROLE[[#This Row],[Atividade]])</f>
        <v>-</v>
      </c>
      <c r="AJ561" s="9" t="str">
        <f>IF(BS_CONTROLE[[#This Row],[Atividade]]=0, "-", BS_CONTROLE[[#This Row],[Atividade]])</f>
        <v>-</v>
      </c>
      <c r="AK561" s="31">
        <f>BS_CONTROLE[[#This Row],[Local - Partida]]</f>
        <v>0</v>
      </c>
      <c r="AL561" s="31">
        <f>BS_CONTROLE[[#This Row],[Local - Encerramento]]</f>
        <v>0</v>
      </c>
      <c r="AM561" s="105" t="str">
        <f>IF(BS_CONTROLE[[#This Row],[Entre - Estações]]=0, "-", BS_CONTROLE[[#This Row],[Entre - Estações]])</f>
        <v>-</v>
      </c>
      <c r="AN561" s="105" t="str">
        <f>IF(BS_CONTROLE[[#This Row],[SB]]=0, "-", BS_CONTROLE[[#This Row],[SB]])</f>
        <v>-</v>
      </c>
      <c r="AO561" s="105" t="str">
        <f>IF(BS_CONTROLE[[#This Row],[SUB]]=0, "-", BS_CONTROLE[[#This Row],[SUB]])</f>
        <v>-</v>
      </c>
      <c r="AP561" s="105">
        <f>BS_CONTROLE[[#This Row],[KM - Inicio]]</f>
        <v>0</v>
      </c>
      <c r="AQ561" s="105">
        <f>BS_CONTROLE[[#This Row],[KM - Inicio]]</f>
        <v>0</v>
      </c>
      <c r="AR561" s="108"/>
      <c r="AS561" s="108"/>
      <c r="AT561" s="108"/>
      <c r="AU561" s="136"/>
      <c r="AV561" s="136"/>
      <c r="AW561" s="14"/>
      <c r="AX561" s="14"/>
      <c r="AY561" s="162" t="str">
        <f t="shared" si="54"/>
        <v>*</v>
      </c>
      <c r="AZ561" s="153"/>
      <c r="BA561" s="109"/>
      <c r="BB561" s="10" t="str">
        <f>IFERROR(_xlfn.XLOOKUP(AI561, BS_ATIVIDADE[ATIVIDADE],BS_ATIVIDADE[UNIDADE] ), "*")</f>
        <v>*</v>
      </c>
      <c r="BC561" s="13" t="str" cm="1">
        <f t="array" ref="BC5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1" s="13" t="str" cm="1">
        <f t="array" ref="BD5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1" s="11" t="str" cm="1">
        <f t="array" ref="BE5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1" s="150"/>
      <c r="BG561" s="16"/>
      <c r="BH561" s="17"/>
      <c r="BI561" s="17"/>
      <c r="BJ561" s="17"/>
      <c r="BK561" s="18"/>
      <c r="BL561" s="16"/>
      <c r="BM561" s="130"/>
      <c r="BN561" s="130"/>
      <c r="BO561" s="130"/>
      <c r="BP561" s="18"/>
      <c r="BQ561" s="12" t="str">
        <f t="shared" si="56"/>
        <v>Aderente</v>
      </c>
      <c r="BR561" s="19" t="str">
        <f t="shared" si="57"/>
        <v>*</v>
      </c>
      <c r="BS561" s="19" t="str">
        <f t="shared" si="58"/>
        <v>*</v>
      </c>
      <c r="BT561" s="188" t="str">
        <f t="shared" si="59"/>
        <v/>
      </c>
    </row>
    <row r="562" spans="1:72" hidden="1">
      <c r="A562" s="47" t="str">
        <f t="shared" si="55"/>
        <v/>
      </c>
      <c r="B562" s="102"/>
      <c r="C562" s="135" t="str">
        <f>IF(BS_CONTROLE[[#This Row],[DATA]]="","",WEEKNUM(BS_CONTROLE[[#This Row],[DATA]]))</f>
        <v/>
      </c>
      <c r="D562" s="104"/>
      <c r="E562" s="157">
        <v>556</v>
      </c>
      <c r="F562" s="126"/>
      <c r="G562" s="142" t="str">
        <f>IF(D562="","*",VLOOKUP(F562,BS_ATIVIDADE[],3,FALSE))</f>
        <v>*</v>
      </c>
      <c r="H562" s="106"/>
      <c r="I562" s="106"/>
      <c r="J562" s="105"/>
      <c r="K562" s="105"/>
      <c r="L562" s="105"/>
      <c r="M562" s="127" t="str" cm="1">
        <f t="array" ref="M5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2" s="127" t="str" cm="1">
        <f t="array" ref="N5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2" s="106"/>
      <c r="P562" s="106"/>
      <c r="Q562" s="105"/>
      <c r="R562" s="10" t="str">
        <f>IFERROR(_xlfn.XLOOKUP(F562, BS_ATIVIDADE[ATIVIDADE],BS_ATIVIDADE[UNIDADE] ), "*")</f>
        <v>*</v>
      </c>
      <c r="S562" s="128" t="str" cm="1">
        <f t="array" ref="S5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2" s="128" t="str" cm="1">
        <f t="array" ref="T5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2" s="11" t="str" cm="1">
        <f t="array" ref="U5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2" s="105"/>
      <c r="W562" s="151"/>
      <c r="X562" s="104"/>
      <c r="Y562" s="129"/>
      <c r="Z562" s="104"/>
      <c r="AA562" s="105"/>
      <c r="AB562" s="103"/>
      <c r="AC562" s="152"/>
      <c r="AD562" s="107"/>
      <c r="AE562" s="105"/>
      <c r="AF562" s="105"/>
      <c r="AG562" s="105"/>
      <c r="AH562" s="15"/>
      <c r="AI562" s="126" t="str">
        <f>IF(BS_CONTROLE[[#This Row],[Atividade]]=0, "-", BS_CONTROLE[[#This Row],[Atividade]])</f>
        <v>-</v>
      </c>
      <c r="AJ562" s="9" t="str">
        <f>IF(BS_CONTROLE[[#This Row],[Atividade]]=0, "-", BS_CONTROLE[[#This Row],[Atividade]])</f>
        <v>-</v>
      </c>
      <c r="AK562" s="31">
        <f>BS_CONTROLE[[#This Row],[Local - Partida]]</f>
        <v>0</v>
      </c>
      <c r="AL562" s="31">
        <f>BS_CONTROLE[[#This Row],[Local - Encerramento]]</f>
        <v>0</v>
      </c>
      <c r="AM562" s="105" t="str">
        <f>IF(BS_CONTROLE[[#This Row],[Entre - Estações]]=0, "-", BS_CONTROLE[[#This Row],[Entre - Estações]])</f>
        <v>-</v>
      </c>
      <c r="AN562" s="105" t="str">
        <f>IF(BS_CONTROLE[[#This Row],[SB]]=0, "-", BS_CONTROLE[[#This Row],[SB]])</f>
        <v>-</v>
      </c>
      <c r="AO562" s="105" t="str">
        <f>IF(BS_CONTROLE[[#This Row],[SUB]]=0, "-", BS_CONTROLE[[#This Row],[SUB]])</f>
        <v>-</v>
      </c>
      <c r="AP562" s="105">
        <f>BS_CONTROLE[[#This Row],[KM - Inicio]]</f>
        <v>0</v>
      </c>
      <c r="AQ562" s="105">
        <f>BS_CONTROLE[[#This Row],[KM - Inicio]]</f>
        <v>0</v>
      </c>
      <c r="AR562" s="108"/>
      <c r="AS562" s="108"/>
      <c r="AT562" s="108"/>
      <c r="AU562" s="136"/>
      <c r="AV562" s="136"/>
      <c r="AW562" s="14"/>
      <c r="AX562" s="14"/>
      <c r="AY562" s="162" t="str">
        <f t="shared" si="54"/>
        <v>*</v>
      </c>
      <c r="AZ562" s="153"/>
      <c r="BA562" s="109"/>
      <c r="BB562" s="10" t="str">
        <f>IFERROR(_xlfn.XLOOKUP(AI562, BS_ATIVIDADE[ATIVIDADE],BS_ATIVIDADE[UNIDADE] ), "*")</f>
        <v>*</v>
      </c>
      <c r="BC562" s="13" t="str" cm="1">
        <f t="array" ref="BC5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2" s="13" t="str" cm="1">
        <f t="array" ref="BD5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2" s="11" t="str" cm="1">
        <f t="array" ref="BE5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2" s="150"/>
      <c r="BG562" s="16"/>
      <c r="BH562" s="17"/>
      <c r="BI562" s="17"/>
      <c r="BJ562" s="17"/>
      <c r="BK562" s="18"/>
      <c r="BL562" s="16"/>
      <c r="BM562" s="130"/>
      <c r="BN562" s="130"/>
      <c r="BO562" s="130"/>
      <c r="BP562" s="18"/>
      <c r="BQ562" s="12" t="str">
        <f t="shared" si="56"/>
        <v>Aderente</v>
      </c>
      <c r="BR562" s="19" t="str">
        <f t="shared" si="57"/>
        <v>*</v>
      </c>
      <c r="BS562" s="19" t="str">
        <f t="shared" si="58"/>
        <v>*</v>
      </c>
      <c r="BT562" s="188" t="str">
        <f t="shared" si="59"/>
        <v/>
      </c>
    </row>
    <row r="563" spans="1:72" hidden="1">
      <c r="A563" s="47" t="str">
        <f t="shared" si="55"/>
        <v/>
      </c>
      <c r="B563" s="102"/>
      <c r="C563" s="135" t="str">
        <f>IF(BS_CONTROLE[[#This Row],[DATA]]="","",WEEKNUM(BS_CONTROLE[[#This Row],[DATA]]))</f>
        <v/>
      </c>
      <c r="D563" s="104"/>
      <c r="E563" s="157">
        <v>557</v>
      </c>
      <c r="F563" s="126"/>
      <c r="G563" s="142" t="str">
        <f>IF(D563="","*",VLOOKUP(F563,BS_ATIVIDADE[],3,FALSE))</f>
        <v>*</v>
      </c>
      <c r="H563" s="106"/>
      <c r="I563" s="106"/>
      <c r="J563" s="105"/>
      <c r="K563" s="105"/>
      <c r="L563" s="105"/>
      <c r="M563" s="127" t="str" cm="1">
        <f t="array" ref="M5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3" s="127" t="str" cm="1">
        <f t="array" ref="N5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3" s="106"/>
      <c r="P563" s="106"/>
      <c r="Q563" s="105"/>
      <c r="R563" s="10" t="str">
        <f>IFERROR(_xlfn.XLOOKUP(F563, BS_ATIVIDADE[ATIVIDADE],BS_ATIVIDADE[UNIDADE] ), "*")</f>
        <v>*</v>
      </c>
      <c r="S563" s="128" t="str" cm="1">
        <f t="array" ref="S5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3" s="128" t="str" cm="1">
        <f t="array" ref="T5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3" s="11" t="str" cm="1">
        <f t="array" ref="U5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3" s="105"/>
      <c r="W563" s="151"/>
      <c r="X563" s="104"/>
      <c r="Y563" s="129"/>
      <c r="Z563" s="104"/>
      <c r="AA563" s="105"/>
      <c r="AB563" s="103"/>
      <c r="AC563" s="152"/>
      <c r="AD563" s="107"/>
      <c r="AE563" s="105"/>
      <c r="AF563" s="105"/>
      <c r="AG563" s="105"/>
      <c r="AH563" s="15"/>
      <c r="AI563" s="126" t="str">
        <f>IF(BS_CONTROLE[[#This Row],[Atividade]]=0, "-", BS_CONTROLE[[#This Row],[Atividade]])</f>
        <v>-</v>
      </c>
      <c r="AJ563" s="9" t="str">
        <f>IF(BS_CONTROLE[[#This Row],[Atividade]]=0, "-", BS_CONTROLE[[#This Row],[Atividade]])</f>
        <v>-</v>
      </c>
      <c r="AK563" s="31">
        <f>BS_CONTROLE[[#This Row],[Local - Partida]]</f>
        <v>0</v>
      </c>
      <c r="AL563" s="31">
        <f>BS_CONTROLE[[#This Row],[Local - Encerramento]]</f>
        <v>0</v>
      </c>
      <c r="AM563" s="105" t="str">
        <f>IF(BS_CONTROLE[[#This Row],[Entre - Estações]]=0, "-", BS_CONTROLE[[#This Row],[Entre - Estações]])</f>
        <v>-</v>
      </c>
      <c r="AN563" s="105" t="str">
        <f>IF(BS_CONTROLE[[#This Row],[SB]]=0, "-", BS_CONTROLE[[#This Row],[SB]])</f>
        <v>-</v>
      </c>
      <c r="AO563" s="105" t="str">
        <f>IF(BS_CONTROLE[[#This Row],[SUB]]=0, "-", BS_CONTROLE[[#This Row],[SUB]])</f>
        <v>-</v>
      </c>
      <c r="AP563" s="105">
        <f>BS_CONTROLE[[#This Row],[KM - Inicio]]</f>
        <v>0</v>
      </c>
      <c r="AQ563" s="105">
        <f>BS_CONTROLE[[#This Row],[KM - Inicio]]</f>
        <v>0</v>
      </c>
      <c r="AR563" s="108"/>
      <c r="AS563" s="108"/>
      <c r="AT563" s="108"/>
      <c r="AU563" s="136"/>
      <c r="AV563" s="136"/>
      <c r="AW563" s="14"/>
      <c r="AX563" s="14"/>
      <c r="AY563" s="162" t="str">
        <f t="shared" si="54"/>
        <v>*</v>
      </c>
      <c r="AZ563" s="153"/>
      <c r="BA563" s="109"/>
      <c r="BB563" s="10" t="str">
        <f>IFERROR(_xlfn.XLOOKUP(AI563, BS_ATIVIDADE[ATIVIDADE],BS_ATIVIDADE[UNIDADE] ), "*")</f>
        <v>*</v>
      </c>
      <c r="BC563" s="13" t="str" cm="1">
        <f t="array" ref="BC5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3" s="13" t="str" cm="1">
        <f t="array" ref="BD5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3" s="11" t="str" cm="1">
        <f t="array" ref="BE5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3" s="150"/>
      <c r="BG563" s="16"/>
      <c r="BH563" s="17"/>
      <c r="BI563" s="17"/>
      <c r="BJ563" s="17"/>
      <c r="BK563" s="18"/>
      <c r="BL563" s="16"/>
      <c r="BM563" s="130"/>
      <c r="BN563" s="130"/>
      <c r="BO563" s="130"/>
      <c r="BP563" s="18"/>
      <c r="BQ563" s="12" t="str">
        <f t="shared" si="56"/>
        <v>Aderente</v>
      </c>
      <c r="BR563" s="19" t="str">
        <f t="shared" si="57"/>
        <v>*</v>
      </c>
      <c r="BS563" s="19" t="str">
        <f t="shared" si="58"/>
        <v>*</v>
      </c>
      <c r="BT563" s="188" t="str">
        <f t="shared" si="59"/>
        <v/>
      </c>
    </row>
    <row r="564" spans="1:72" hidden="1">
      <c r="A564" s="47" t="str">
        <f t="shared" si="55"/>
        <v/>
      </c>
      <c r="B564" s="102"/>
      <c r="C564" s="135" t="str">
        <f>IF(BS_CONTROLE[[#This Row],[DATA]]="","",WEEKNUM(BS_CONTROLE[[#This Row],[DATA]]))</f>
        <v/>
      </c>
      <c r="D564" s="104"/>
      <c r="E564" s="157">
        <v>558</v>
      </c>
      <c r="F564" s="126"/>
      <c r="G564" s="142" t="str">
        <f>IF(D564="","*",VLOOKUP(F564,BS_ATIVIDADE[],3,FALSE))</f>
        <v>*</v>
      </c>
      <c r="H564" s="106"/>
      <c r="I564" s="106"/>
      <c r="J564" s="105"/>
      <c r="K564" s="105"/>
      <c r="L564" s="105"/>
      <c r="M564" s="127" t="str" cm="1">
        <f t="array" ref="M5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4" s="127" t="str" cm="1">
        <f t="array" ref="N5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4" s="106"/>
      <c r="P564" s="106"/>
      <c r="Q564" s="105"/>
      <c r="R564" s="10" t="str">
        <f>IFERROR(_xlfn.XLOOKUP(F564, BS_ATIVIDADE[ATIVIDADE],BS_ATIVIDADE[UNIDADE] ), "*")</f>
        <v>*</v>
      </c>
      <c r="S564" s="128" t="str" cm="1">
        <f t="array" ref="S5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4" s="128" t="str" cm="1">
        <f t="array" ref="T5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4" s="11" t="str" cm="1">
        <f t="array" ref="U5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4" s="105"/>
      <c r="W564" s="151"/>
      <c r="X564" s="104"/>
      <c r="Y564" s="129"/>
      <c r="Z564" s="104"/>
      <c r="AA564" s="105"/>
      <c r="AB564" s="103"/>
      <c r="AC564" s="152"/>
      <c r="AD564" s="107"/>
      <c r="AE564" s="105"/>
      <c r="AF564" s="105"/>
      <c r="AG564" s="105"/>
      <c r="AH564" s="15"/>
      <c r="AI564" s="126" t="str">
        <f>IF(BS_CONTROLE[[#This Row],[Atividade]]=0, "-", BS_CONTROLE[[#This Row],[Atividade]])</f>
        <v>-</v>
      </c>
      <c r="AJ564" s="9" t="str">
        <f>IF(BS_CONTROLE[[#This Row],[Atividade]]=0, "-", BS_CONTROLE[[#This Row],[Atividade]])</f>
        <v>-</v>
      </c>
      <c r="AK564" s="31">
        <f>BS_CONTROLE[[#This Row],[Local - Partida]]</f>
        <v>0</v>
      </c>
      <c r="AL564" s="31">
        <f>BS_CONTROLE[[#This Row],[Local - Encerramento]]</f>
        <v>0</v>
      </c>
      <c r="AM564" s="105" t="str">
        <f>IF(BS_CONTROLE[[#This Row],[Entre - Estações]]=0, "-", BS_CONTROLE[[#This Row],[Entre - Estações]])</f>
        <v>-</v>
      </c>
      <c r="AN564" s="105" t="str">
        <f>IF(BS_CONTROLE[[#This Row],[SB]]=0, "-", BS_CONTROLE[[#This Row],[SB]])</f>
        <v>-</v>
      </c>
      <c r="AO564" s="105" t="str">
        <f>IF(BS_CONTROLE[[#This Row],[SUB]]=0, "-", BS_CONTROLE[[#This Row],[SUB]])</f>
        <v>-</v>
      </c>
      <c r="AP564" s="105">
        <f>BS_CONTROLE[[#This Row],[KM - Inicio]]</f>
        <v>0</v>
      </c>
      <c r="AQ564" s="105">
        <f>BS_CONTROLE[[#This Row],[KM - Inicio]]</f>
        <v>0</v>
      </c>
      <c r="AR564" s="108"/>
      <c r="AS564" s="108"/>
      <c r="AT564" s="108"/>
      <c r="AU564" s="136"/>
      <c r="AV564" s="136"/>
      <c r="AW564" s="14"/>
      <c r="AX564" s="14"/>
      <c r="AY564" s="162" t="str">
        <f t="shared" si="54"/>
        <v>*</v>
      </c>
      <c r="AZ564" s="153"/>
      <c r="BA564" s="109"/>
      <c r="BB564" s="10" t="str">
        <f>IFERROR(_xlfn.XLOOKUP(AI564, BS_ATIVIDADE[ATIVIDADE],BS_ATIVIDADE[UNIDADE] ), "*")</f>
        <v>*</v>
      </c>
      <c r="BC564" s="13" t="str" cm="1">
        <f t="array" ref="BC5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4" s="13" t="str" cm="1">
        <f t="array" ref="BD5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4" s="11" t="str" cm="1">
        <f t="array" ref="BE5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4" s="150"/>
      <c r="BG564" s="16"/>
      <c r="BH564" s="17"/>
      <c r="BI564" s="17"/>
      <c r="BJ564" s="17"/>
      <c r="BK564" s="18"/>
      <c r="BL564" s="16"/>
      <c r="BM564" s="130"/>
      <c r="BN564" s="130"/>
      <c r="BO564" s="130"/>
      <c r="BP564" s="18"/>
      <c r="BQ564" s="12" t="str">
        <f t="shared" si="56"/>
        <v>Aderente</v>
      </c>
      <c r="BR564" s="19" t="str">
        <f t="shared" si="57"/>
        <v>*</v>
      </c>
      <c r="BS564" s="19" t="str">
        <f t="shared" si="58"/>
        <v>*</v>
      </c>
      <c r="BT564" s="188" t="str">
        <f t="shared" si="59"/>
        <v/>
      </c>
    </row>
    <row r="565" spans="1:72" hidden="1">
      <c r="A565" s="47" t="str">
        <f t="shared" si="55"/>
        <v/>
      </c>
      <c r="B565" s="102"/>
      <c r="C565" s="135" t="str">
        <f>IF(BS_CONTROLE[[#This Row],[DATA]]="","",WEEKNUM(BS_CONTROLE[[#This Row],[DATA]]))</f>
        <v/>
      </c>
      <c r="D565" s="104"/>
      <c r="E565" s="157">
        <v>559</v>
      </c>
      <c r="F565" s="126"/>
      <c r="G565" s="142" t="str">
        <f>IF(D565="","*",VLOOKUP(F565,BS_ATIVIDADE[],3,FALSE))</f>
        <v>*</v>
      </c>
      <c r="H565" s="106"/>
      <c r="I565" s="106"/>
      <c r="J565" s="105"/>
      <c r="K565" s="105"/>
      <c r="L565" s="105"/>
      <c r="M565" s="127" t="str" cm="1">
        <f t="array" ref="M5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5" s="127" t="str" cm="1">
        <f t="array" ref="N5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5" s="106"/>
      <c r="P565" s="106"/>
      <c r="Q565" s="105"/>
      <c r="R565" s="10" t="str">
        <f>IFERROR(_xlfn.XLOOKUP(F565, BS_ATIVIDADE[ATIVIDADE],BS_ATIVIDADE[UNIDADE] ), "*")</f>
        <v>*</v>
      </c>
      <c r="S565" s="128" t="str" cm="1">
        <f t="array" ref="S5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5" s="128" t="str" cm="1">
        <f t="array" ref="T5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5" s="11" t="str" cm="1">
        <f t="array" ref="U5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5" s="105"/>
      <c r="W565" s="151"/>
      <c r="X565" s="104"/>
      <c r="Y565" s="129"/>
      <c r="Z565" s="104"/>
      <c r="AA565" s="105"/>
      <c r="AB565" s="103"/>
      <c r="AC565" s="152"/>
      <c r="AD565" s="107"/>
      <c r="AE565" s="105"/>
      <c r="AF565" s="105"/>
      <c r="AG565" s="105"/>
      <c r="AH565" s="15"/>
      <c r="AI565" s="126" t="str">
        <f>IF(BS_CONTROLE[[#This Row],[Atividade]]=0, "-", BS_CONTROLE[[#This Row],[Atividade]])</f>
        <v>-</v>
      </c>
      <c r="AJ565" s="9" t="str">
        <f>IF(BS_CONTROLE[[#This Row],[Atividade]]=0, "-", BS_CONTROLE[[#This Row],[Atividade]])</f>
        <v>-</v>
      </c>
      <c r="AK565" s="31">
        <f>BS_CONTROLE[[#This Row],[Local - Partida]]</f>
        <v>0</v>
      </c>
      <c r="AL565" s="31">
        <f>BS_CONTROLE[[#This Row],[Local - Encerramento]]</f>
        <v>0</v>
      </c>
      <c r="AM565" s="105" t="str">
        <f>IF(BS_CONTROLE[[#This Row],[Entre - Estações]]=0, "-", BS_CONTROLE[[#This Row],[Entre - Estações]])</f>
        <v>-</v>
      </c>
      <c r="AN565" s="105" t="str">
        <f>IF(BS_CONTROLE[[#This Row],[SB]]=0, "-", BS_CONTROLE[[#This Row],[SB]])</f>
        <v>-</v>
      </c>
      <c r="AO565" s="105" t="str">
        <f>IF(BS_CONTROLE[[#This Row],[SUB]]=0, "-", BS_CONTROLE[[#This Row],[SUB]])</f>
        <v>-</v>
      </c>
      <c r="AP565" s="105">
        <f>BS_CONTROLE[[#This Row],[KM - Inicio]]</f>
        <v>0</v>
      </c>
      <c r="AQ565" s="105">
        <f>BS_CONTROLE[[#This Row],[KM - Inicio]]</f>
        <v>0</v>
      </c>
      <c r="AR565" s="108"/>
      <c r="AS565" s="108"/>
      <c r="AT565" s="108"/>
      <c r="AU565" s="136"/>
      <c r="AV565" s="136"/>
      <c r="AW565" s="14"/>
      <c r="AX565" s="14"/>
      <c r="AY565" s="162" t="str">
        <f t="shared" si="54"/>
        <v>*</v>
      </c>
      <c r="AZ565" s="153"/>
      <c r="BA565" s="109"/>
      <c r="BB565" s="10" t="str">
        <f>IFERROR(_xlfn.XLOOKUP(AI565, BS_ATIVIDADE[ATIVIDADE],BS_ATIVIDADE[UNIDADE] ), "*")</f>
        <v>*</v>
      </c>
      <c r="BC565" s="13" t="str" cm="1">
        <f t="array" ref="BC5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5" s="13" t="str" cm="1">
        <f t="array" ref="BD5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5" s="11" t="str" cm="1">
        <f t="array" ref="BE5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5" s="150"/>
      <c r="BG565" s="16"/>
      <c r="BH565" s="17"/>
      <c r="BI565" s="17"/>
      <c r="BJ565" s="17"/>
      <c r="BK565" s="18"/>
      <c r="BL565" s="16"/>
      <c r="BM565" s="130"/>
      <c r="BN565" s="130"/>
      <c r="BO565" s="130"/>
      <c r="BP565" s="18"/>
      <c r="BQ565" s="12" t="str">
        <f t="shared" si="56"/>
        <v>Aderente</v>
      </c>
      <c r="BR565" s="19" t="str">
        <f t="shared" si="57"/>
        <v>*</v>
      </c>
      <c r="BS565" s="19" t="str">
        <f t="shared" si="58"/>
        <v>*</v>
      </c>
      <c r="BT565" s="188" t="str">
        <f t="shared" si="59"/>
        <v/>
      </c>
    </row>
    <row r="566" spans="1:72" hidden="1">
      <c r="A566" s="47" t="str">
        <f t="shared" si="55"/>
        <v/>
      </c>
      <c r="B566" s="102"/>
      <c r="C566" s="135" t="str">
        <f>IF(BS_CONTROLE[[#This Row],[DATA]]="","",WEEKNUM(BS_CONTROLE[[#This Row],[DATA]]))</f>
        <v/>
      </c>
      <c r="D566" s="104"/>
      <c r="E566" s="157">
        <v>560</v>
      </c>
      <c r="F566" s="126"/>
      <c r="G566" s="142" t="str">
        <f>IF(D566="","*",VLOOKUP(F566,BS_ATIVIDADE[],3,FALSE))</f>
        <v>*</v>
      </c>
      <c r="H566" s="106"/>
      <c r="I566" s="106"/>
      <c r="J566" s="105"/>
      <c r="K566" s="105"/>
      <c r="L566" s="105"/>
      <c r="M566" s="127" t="str" cm="1">
        <f t="array" ref="M5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6" s="127" t="str" cm="1">
        <f t="array" ref="N5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6" s="106"/>
      <c r="P566" s="106"/>
      <c r="Q566" s="105"/>
      <c r="R566" s="10" t="str">
        <f>IFERROR(_xlfn.XLOOKUP(F566, BS_ATIVIDADE[ATIVIDADE],BS_ATIVIDADE[UNIDADE] ), "*")</f>
        <v>*</v>
      </c>
      <c r="S566" s="128" t="str" cm="1">
        <f t="array" ref="S5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6" s="128" t="str" cm="1">
        <f t="array" ref="T5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6" s="11" t="str" cm="1">
        <f t="array" ref="U5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6" s="105"/>
      <c r="W566" s="151"/>
      <c r="X566" s="104"/>
      <c r="Y566" s="129"/>
      <c r="Z566" s="104"/>
      <c r="AA566" s="105"/>
      <c r="AB566" s="103"/>
      <c r="AC566" s="152"/>
      <c r="AD566" s="107"/>
      <c r="AE566" s="105"/>
      <c r="AF566" s="105"/>
      <c r="AG566" s="105"/>
      <c r="AH566" s="15"/>
      <c r="AI566" s="126" t="str">
        <f>IF(BS_CONTROLE[[#This Row],[Atividade]]=0, "-", BS_CONTROLE[[#This Row],[Atividade]])</f>
        <v>-</v>
      </c>
      <c r="AJ566" s="9" t="str">
        <f>IF(BS_CONTROLE[[#This Row],[Atividade]]=0, "-", BS_CONTROLE[[#This Row],[Atividade]])</f>
        <v>-</v>
      </c>
      <c r="AK566" s="31">
        <f>BS_CONTROLE[[#This Row],[Local - Partida]]</f>
        <v>0</v>
      </c>
      <c r="AL566" s="31">
        <f>BS_CONTROLE[[#This Row],[Local - Encerramento]]</f>
        <v>0</v>
      </c>
      <c r="AM566" s="105" t="str">
        <f>IF(BS_CONTROLE[[#This Row],[Entre - Estações]]=0, "-", BS_CONTROLE[[#This Row],[Entre - Estações]])</f>
        <v>-</v>
      </c>
      <c r="AN566" s="105" t="str">
        <f>IF(BS_CONTROLE[[#This Row],[SB]]=0, "-", BS_CONTROLE[[#This Row],[SB]])</f>
        <v>-</v>
      </c>
      <c r="AO566" s="105" t="str">
        <f>IF(BS_CONTROLE[[#This Row],[SUB]]=0, "-", BS_CONTROLE[[#This Row],[SUB]])</f>
        <v>-</v>
      </c>
      <c r="AP566" s="105">
        <f>BS_CONTROLE[[#This Row],[KM - Inicio]]</f>
        <v>0</v>
      </c>
      <c r="AQ566" s="105">
        <f>BS_CONTROLE[[#This Row],[KM - Inicio]]</f>
        <v>0</v>
      </c>
      <c r="AR566" s="108"/>
      <c r="AS566" s="108"/>
      <c r="AT566" s="108"/>
      <c r="AU566" s="136"/>
      <c r="AV566" s="136"/>
      <c r="AW566" s="14"/>
      <c r="AX566" s="14"/>
      <c r="AY566" s="162" t="str">
        <f t="shared" si="54"/>
        <v>*</v>
      </c>
      <c r="AZ566" s="153"/>
      <c r="BA566" s="109"/>
      <c r="BB566" s="10" t="str">
        <f>IFERROR(_xlfn.XLOOKUP(AI566, BS_ATIVIDADE[ATIVIDADE],BS_ATIVIDADE[UNIDADE] ), "*")</f>
        <v>*</v>
      </c>
      <c r="BC566" s="13" t="str" cm="1">
        <f t="array" ref="BC5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6" s="13" t="str" cm="1">
        <f t="array" ref="BD5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6" s="11" t="str" cm="1">
        <f t="array" ref="BE5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6" s="150"/>
      <c r="BG566" s="16"/>
      <c r="BH566" s="17"/>
      <c r="BI566" s="17"/>
      <c r="BJ566" s="17"/>
      <c r="BK566" s="18"/>
      <c r="BL566" s="16"/>
      <c r="BM566" s="130"/>
      <c r="BN566" s="130"/>
      <c r="BO566" s="130"/>
      <c r="BP566" s="18"/>
      <c r="BQ566" s="12" t="str">
        <f t="shared" si="56"/>
        <v>Aderente</v>
      </c>
      <c r="BR566" s="19" t="str">
        <f t="shared" si="57"/>
        <v>*</v>
      </c>
      <c r="BS566" s="19" t="str">
        <f t="shared" si="58"/>
        <v>*</v>
      </c>
      <c r="BT566" s="188" t="str">
        <f t="shared" si="59"/>
        <v/>
      </c>
    </row>
    <row r="567" spans="1:72" hidden="1">
      <c r="A567" s="47" t="str">
        <f t="shared" si="55"/>
        <v/>
      </c>
      <c r="B567" s="102"/>
      <c r="C567" s="135" t="str">
        <f>IF(BS_CONTROLE[[#This Row],[DATA]]="","",WEEKNUM(BS_CONTROLE[[#This Row],[DATA]]))</f>
        <v/>
      </c>
      <c r="D567" s="104"/>
      <c r="E567" s="157">
        <v>561</v>
      </c>
      <c r="F567" s="126"/>
      <c r="G567" s="142" t="str">
        <f>IF(D567="","*",VLOOKUP(F567,BS_ATIVIDADE[],3,FALSE))</f>
        <v>*</v>
      </c>
      <c r="H567" s="106"/>
      <c r="I567" s="106"/>
      <c r="J567" s="105"/>
      <c r="K567" s="105"/>
      <c r="L567" s="105"/>
      <c r="M567" s="127" t="str" cm="1">
        <f t="array" ref="M5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7" s="127" t="str" cm="1">
        <f t="array" ref="N5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7" s="106"/>
      <c r="P567" s="106"/>
      <c r="Q567" s="105"/>
      <c r="R567" s="10" t="str">
        <f>IFERROR(_xlfn.XLOOKUP(F567, BS_ATIVIDADE[ATIVIDADE],BS_ATIVIDADE[UNIDADE] ), "*")</f>
        <v>*</v>
      </c>
      <c r="S567" s="128" t="str" cm="1">
        <f t="array" ref="S5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7" s="128" t="str" cm="1">
        <f t="array" ref="T5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7" s="11" t="str" cm="1">
        <f t="array" ref="U5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7" s="105"/>
      <c r="W567" s="151"/>
      <c r="X567" s="104"/>
      <c r="Y567" s="129"/>
      <c r="Z567" s="104"/>
      <c r="AA567" s="105"/>
      <c r="AB567" s="103"/>
      <c r="AC567" s="152"/>
      <c r="AD567" s="107"/>
      <c r="AE567" s="105"/>
      <c r="AF567" s="105"/>
      <c r="AG567" s="105"/>
      <c r="AH567" s="15"/>
      <c r="AI567" s="126" t="str">
        <f>IF(BS_CONTROLE[[#This Row],[Atividade]]=0, "-", BS_CONTROLE[[#This Row],[Atividade]])</f>
        <v>-</v>
      </c>
      <c r="AJ567" s="9" t="str">
        <f>IF(BS_CONTROLE[[#This Row],[Atividade]]=0, "-", BS_CONTROLE[[#This Row],[Atividade]])</f>
        <v>-</v>
      </c>
      <c r="AK567" s="31">
        <f>BS_CONTROLE[[#This Row],[Local - Partida]]</f>
        <v>0</v>
      </c>
      <c r="AL567" s="31">
        <f>BS_CONTROLE[[#This Row],[Local - Encerramento]]</f>
        <v>0</v>
      </c>
      <c r="AM567" s="105" t="str">
        <f>IF(BS_CONTROLE[[#This Row],[Entre - Estações]]=0, "-", BS_CONTROLE[[#This Row],[Entre - Estações]])</f>
        <v>-</v>
      </c>
      <c r="AN567" s="105" t="str">
        <f>IF(BS_CONTROLE[[#This Row],[SB]]=0, "-", BS_CONTROLE[[#This Row],[SB]])</f>
        <v>-</v>
      </c>
      <c r="AO567" s="105" t="str">
        <f>IF(BS_CONTROLE[[#This Row],[SUB]]=0, "-", BS_CONTROLE[[#This Row],[SUB]])</f>
        <v>-</v>
      </c>
      <c r="AP567" s="105">
        <f>BS_CONTROLE[[#This Row],[KM - Inicio]]</f>
        <v>0</v>
      </c>
      <c r="AQ567" s="105">
        <f>BS_CONTROLE[[#This Row],[KM - Inicio]]</f>
        <v>0</v>
      </c>
      <c r="AR567" s="108"/>
      <c r="AS567" s="108"/>
      <c r="AT567" s="108"/>
      <c r="AU567" s="136"/>
      <c r="AV567" s="136"/>
      <c r="AW567" s="14"/>
      <c r="AX567" s="14"/>
      <c r="AY567" s="162" t="str">
        <f t="shared" si="54"/>
        <v>*</v>
      </c>
      <c r="AZ567" s="153"/>
      <c r="BA567" s="109"/>
      <c r="BB567" s="10" t="str">
        <f>IFERROR(_xlfn.XLOOKUP(AI567, BS_ATIVIDADE[ATIVIDADE],BS_ATIVIDADE[UNIDADE] ), "*")</f>
        <v>*</v>
      </c>
      <c r="BC567" s="13" t="str" cm="1">
        <f t="array" ref="BC5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7" s="13" t="str" cm="1">
        <f t="array" ref="BD5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7" s="11" t="str" cm="1">
        <f t="array" ref="BE5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7" s="150"/>
      <c r="BG567" s="16"/>
      <c r="BH567" s="17"/>
      <c r="BI567" s="17"/>
      <c r="BJ567" s="17"/>
      <c r="BK567" s="18"/>
      <c r="BL567" s="16"/>
      <c r="BM567" s="130"/>
      <c r="BN567" s="130"/>
      <c r="BO567" s="130"/>
      <c r="BP567" s="18"/>
      <c r="BQ567" s="12" t="str">
        <f t="shared" si="56"/>
        <v>Aderente</v>
      </c>
      <c r="BR567" s="19" t="str">
        <f t="shared" si="57"/>
        <v>*</v>
      </c>
      <c r="BS567" s="19" t="str">
        <f t="shared" si="58"/>
        <v>*</v>
      </c>
      <c r="BT567" s="188" t="str">
        <f t="shared" si="59"/>
        <v/>
      </c>
    </row>
    <row r="568" spans="1:72" hidden="1">
      <c r="A568" s="47" t="str">
        <f t="shared" si="55"/>
        <v/>
      </c>
      <c r="B568" s="102"/>
      <c r="C568" s="135" t="str">
        <f>IF(BS_CONTROLE[[#This Row],[DATA]]="","",WEEKNUM(BS_CONTROLE[[#This Row],[DATA]]))</f>
        <v/>
      </c>
      <c r="D568" s="104"/>
      <c r="E568" s="157">
        <v>562</v>
      </c>
      <c r="F568" s="126"/>
      <c r="G568" s="142" t="str">
        <f>IF(D568="","*",VLOOKUP(F568,BS_ATIVIDADE[],3,FALSE))</f>
        <v>*</v>
      </c>
      <c r="H568" s="106"/>
      <c r="I568" s="106"/>
      <c r="J568" s="105"/>
      <c r="K568" s="105"/>
      <c r="L568" s="105"/>
      <c r="M568" s="127" t="str" cm="1">
        <f t="array" ref="M5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8" s="127" t="str" cm="1">
        <f t="array" ref="N5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8" s="106"/>
      <c r="P568" s="106"/>
      <c r="Q568" s="105"/>
      <c r="R568" s="10" t="str">
        <f>IFERROR(_xlfn.XLOOKUP(F568, BS_ATIVIDADE[ATIVIDADE],BS_ATIVIDADE[UNIDADE] ), "*")</f>
        <v>*</v>
      </c>
      <c r="S568" s="128" t="str" cm="1">
        <f t="array" ref="S5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8" s="128" t="str" cm="1">
        <f t="array" ref="T5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8" s="11" t="str" cm="1">
        <f t="array" ref="U5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8" s="105"/>
      <c r="W568" s="151"/>
      <c r="X568" s="104"/>
      <c r="Y568" s="129"/>
      <c r="Z568" s="104"/>
      <c r="AA568" s="105"/>
      <c r="AB568" s="103"/>
      <c r="AC568" s="152"/>
      <c r="AD568" s="107"/>
      <c r="AE568" s="105"/>
      <c r="AF568" s="105"/>
      <c r="AG568" s="105"/>
      <c r="AH568" s="15"/>
      <c r="AI568" s="126" t="str">
        <f>IF(BS_CONTROLE[[#This Row],[Atividade]]=0, "-", BS_CONTROLE[[#This Row],[Atividade]])</f>
        <v>-</v>
      </c>
      <c r="AJ568" s="9" t="str">
        <f>IF(BS_CONTROLE[[#This Row],[Atividade]]=0, "-", BS_CONTROLE[[#This Row],[Atividade]])</f>
        <v>-</v>
      </c>
      <c r="AK568" s="31">
        <f>BS_CONTROLE[[#This Row],[Local - Partida]]</f>
        <v>0</v>
      </c>
      <c r="AL568" s="31">
        <f>BS_CONTROLE[[#This Row],[Local - Encerramento]]</f>
        <v>0</v>
      </c>
      <c r="AM568" s="105" t="str">
        <f>IF(BS_CONTROLE[[#This Row],[Entre - Estações]]=0, "-", BS_CONTROLE[[#This Row],[Entre - Estações]])</f>
        <v>-</v>
      </c>
      <c r="AN568" s="105" t="str">
        <f>IF(BS_CONTROLE[[#This Row],[SB]]=0, "-", BS_CONTROLE[[#This Row],[SB]])</f>
        <v>-</v>
      </c>
      <c r="AO568" s="105" t="str">
        <f>IF(BS_CONTROLE[[#This Row],[SUB]]=0, "-", BS_CONTROLE[[#This Row],[SUB]])</f>
        <v>-</v>
      </c>
      <c r="AP568" s="105">
        <f>BS_CONTROLE[[#This Row],[KM - Inicio]]</f>
        <v>0</v>
      </c>
      <c r="AQ568" s="105">
        <f>BS_CONTROLE[[#This Row],[KM - Inicio]]</f>
        <v>0</v>
      </c>
      <c r="AR568" s="108"/>
      <c r="AS568" s="108"/>
      <c r="AT568" s="108"/>
      <c r="AU568" s="136"/>
      <c r="AV568" s="136"/>
      <c r="AW568" s="14"/>
      <c r="AX568" s="14"/>
      <c r="AY568" s="162" t="str">
        <f t="shared" si="54"/>
        <v>*</v>
      </c>
      <c r="AZ568" s="153"/>
      <c r="BA568" s="109"/>
      <c r="BB568" s="10" t="str">
        <f>IFERROR(_xlfn.XLOOKUP(AI568, BS_ATIVIDADE[ATIVIDADE],BS_ATIVIDADE[UNIDADE] ), "*")</f>
        <v>*</v>
      </c>
      <c r="BC568" s="13" t="str" cm="1">
        <f t="array" ref="BC5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8" s="13" t="str" cm="1">
        <f t="array" ref="BD5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8" s="11" t="str" cm="1">
        <f t="array" ref="BE5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8" s="150"/>
      <c r="BG568" s="16"/>
      <c r="BH568" s="17"/>
      <c r="BI568" s="17"/>
      <c r="BJ568" s="17"/>
      <c r="BK568" s="18"/>
      <c r="BL568" s="16"/>
      <c r="BM568" s="130"/>
      <c r="BN568" s="130"/>
      <c r="BO568" s="130"/>
      <c r="BP568" s="18"/>
      <c r="BQ568" s="12" t="str">
        <f t="shared" si="56"/>
        <v>Aderente</v>
      </c>
      <c r="BR568" s="19" t="str">
        <f t="shared" si="57"/>
        <v>*</v>
      </c>
      <c r="BS568" s="19" t="str">
        <f t="shared" si="58"/>
        <v>*</v>
      </c>
      <c r="BT568" s="188" t="str">
        <f t="shared" si="59"/>
        <v/>
      </c>
    </row>
    <row r="569" spans="1:72" hidden="1">
      <c r="A569" s="47" t="str">
        <f t="shared" si="55"/>
        <v/>
      </c>
      <c r="B569" s="102"/>
      <c r="C569" s="135" t="str">
        <f>IF(BS_CONTROLE[[#This Row],[DATA]]="","",WEEKNUM(BS_CONTROLE[[#This Row],[DATA]]))</f>
        <v/>
      </c>
      <c r="D569" s="104"/>
      <c r="E569" s="157">
        <v>563</v>
      </c>
      <c r="F569" s="126"/>
      <c r="G569" s="142" t="str">
        <f>IF(D569="","*",VLOOKUP(F569,BS_ATIVIDADE[],3,FALSE))</f>
        <v>*</v>
      </c>
      <c r="H569" s="106"/>
      <c r="I569" s="106"/>
      <c r="J569" s="105"/>
      <c r="K569" s="105"/>
      <c r="L569" s="105"/>
      <c r="M569" s="127" t="str" cm="1">
        <f t="array" ref="M5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9" s="127" t="str" cm="1">
        <f t="array" ref="N5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9" s="106"/>
      <c r="P569" s="106"/>
      <c r="Q569" s="105"/>
      <c r="R569" s="10" t="str">
        <f>IFERROR(_xlfn.XLOOKUP(F569, BS_ATIVIDADE[ATIVIDADE],BS_ATIVIDADE[UNIDADE] ), "*")</f>
        <v>*</v>
      </c>
      <c r="S569" s="128" t="str" cm="1">
        <f t="array" ref="S5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9" s="128" t="str" cm="1">
        <f t="array" ref="T5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9" s="11" t="str" cm="1">
        <f t="array" ref="U5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69" s="105"/>
      <c r="W569" s="151"/>
      <c r="X569" s="104"/>
      <c r="Y569" s="129"/>
      <c r="Z569" s="104"/>
      <c r="AA569" s="105"/>
      <c r="AB569" s="103"/>
      <c r="AC569" s="152"/>
      <c r="AD569" s="107"/>
      <c r="AE569" s="105"/>
      <c r="AF569" s="105"/>
      <c r="AG569" s="105"/>
      <c r="AH569" s="15"/>
      <c r="AI569" s="126" t="str">
        <f>IF(BS_CONTROLE[[#This Row],[Atividade]]=0, "-", BS_CONTROLE[[#This Row],[Atividade]])</f>
        <v>-</v>
      </c>
      <c r="AJ569" s="9" t="str">
        <f>IF(BS_CONTROLE[[#This Row],[Atividade]]=0, "-", BS_CONTROLE[[#This Row],[Atividade]])</f>
        <v>-</v>
      </c>
      <c r="AK569" s="31">
        <f>BS_CONTROLE[[#This Row],[Local - Partida]]</f>
        <v>0</v>
      </c>
      <c r="AL569" s="31">
        <f>BS_CONTROLE[[#This Row],[Local - Encerramento]]</f>
        <v>0</v>
      </c>
      <c r="AM569" s="105" t="str">
        <f>IF(BS_CONTROLE[[#This Row],[Entre - Estações]]=0, "-", BS_CONTROLE[[#This Row],[Entre - Estações]])</f>
        <v>-</v>
      </c>
      <c r="AN569" s="105" t="str">
        <f>IF(BS_CONTROLE[[#This Row],[SB]]=0, "-", BS_CONTROLE[[#This Row],[SB]])</f>
        <v>-</v>
      </c>
      <c r="AO569" s="105" t="str">
        <f>IF(BS_CONTROLE[[#This Row],[SUB]]=0, "-", BS_CONTROLE[[#This Row],[SUB]])</f>
        <v>-</v>
      </c>
      <c r="AP569" s="105">
        <f>BS_CONTROLE[[#This Row],[KM - Inicio]]</f>
        <v>0</v>
      </c>
      <c r="AQ569" s="105">
        <f>BS_CONTROLE[[#This Row],[KM - Inicio]]</f>
        <v>0</v>
      </c>
      <c r="AR569" s="108"/>
      <c r="AS569" s="108"/>
      <c r="AT569" s="108"/>
      <c r="AU569" s="136"/>
      <c r="AV569" s="136"/>
      <c r="AW569" s="14"/>
      <c r="AX569" s="14"/>
      <c r="AY569" s="162" t="str">
        <f t="shared" si="54"/>
        <v>*</v>
      </c>
      <c r="AZ569" s="153"/>
      <c r="BA569" s="109"/>
      <c r="BB569" s="10" t="str">
        <f>IFERROR(_xlfn.XLOOKUP(AI569, BS_ATIVIDADE[ATIVIDADE],BS_ATIVIDADE[UNIDADE] ), "*")</f>
        <v>*</v>
      </c>
      <c r="BC569" s="13" t="str" cm="1">
        <f t="array" ref="BC5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69" s="13" t="str" cm="1">
        <f t="array" ref="BD5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69" s="11" t="str" cm="1">
        <f t="array" ref="BE5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69" s="150"/>
      <c r="BG569" s="16"/>
      <c r="BH569" s="17"/>
      <c r="BI569" s="17"/>
      <c r="BJ569" s="17"/>
      <c r="BK569" s="18"/>
      <c r="BL569" s="16"/>
      <c r="BM569" s="130"/>
      <c r="BN569" s="130"/>
      <c r="BO569" s="130"/>
      <c r="BP569" s="18"/>
      <c r="BQ569" s="12" t="str">
        <f t="shared" si="56"/>
        <v>Aderente</v>
      </c>
      <c r="BR569" s="19" t="str">
        <f t="shared" si="57"/>
        <v>*</v>
      </c>
      <c r="BS569" s="19" t="str">
        <f t="shared" si="58"/>
        <v>*</v>
      </c>
      <c r="BT569" s="188" t="str">
        <f t="shared" si="59"/>
        <v/>
      </c>
    </row>
    <row r="570" spans="1:72" hidden="1">
      <c r="A570" s="47" t="str">
        <f t="shared" si="55"/>
        <v/>
      </c>
      <c r="B570" s="102"/>
      <c r="C570" s="135" t="str">
        <f>IF(BS_CONTROLE[[#This Row],[DATA]]="","",WEEKNUM(BS_CONTROLE[[#This Row],[DATA]]))</f>
        <v/>
      </c>
      <c r="D570" s="104"/>
      <c r="E570" s="157">
        <v>564</v>
      </c>
      <c r="F570" s="126"/>
      <c r="G570" s="142" t="str">
        <f>IF(D570="","*",VLOOKUP(F570,BS_ATIVIDADE[],3,FALSE))</f>
        <v>*</v>
      </c>
      <c r="H570" s="106"/>
      <c r="I570" s="106"/>
      <c r="J570" s="105"/>
      <c r="K570" s="105"/>
      <c r="L570" s="105"/>
      <c r="M570" s="127" t="str" cm="1">
        <f t="array" ref="M5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0" s="127" t="str" cm="1">
        <f t="array" ref="N5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0" s="106"/>
      <c r="P570" s="106"/>
      <c r="Q570" s="105"/>
      <c r="R570" s="10" t="str">
        <f>IFERROR(_xlfn.XLOOKUP(F570, BS_ATIVIDADE[ATIVIDADE],BS_ATIVIDADE[UNIDADE] ), "*")</f>
        <v>*</v>
      </c>
      <c r="S570" s="128" t="str" cm="1">
        <f t="array" ref="S5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0" s="128" t="str" cm="1">
        <f t="array" ref="T5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0" s="11" t="str" cm="1">
        <f t="array" ref="U5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0" s="105"/>
      <c r="W570" s="151"/>
      <c r="X570" s="104"/>
      <c r="Y570" s="129"/>
      <c r="Z570" s="104"/>
      <c r="AA570" s="105"/>
      <c r="AB570" s="103"/>
      <c r="AC570" s="152"/>
      <c r="AD570" s="107"/>
      <c r="AE570" s="105"/>
      <c r="AF570" s="105"/>
      <c r="AG570" s="105"/>
      <c r="AH570" s="15"/>
      <c r="AI570" s="126" t="str">
        <f>IF(BS_CONTROLE[[#This Row],[Atividade]]=0, "-", BS_CONTROLE[[#This Row],[Atividade]])</f>
        <v>-</v>
      </c>
      <c r="AJ570" s="9" t="str">
        <f>IF(BS_CONTROLE[[#This Row],[Atividade]]=0, "-", BS_CONTROLE[[#This Row],[Atividade]])</f>
        <v>-</v>
      </c>
      <c r="AK570" s="31">
        <f>BS_CONTROLE[[#This Row],[Local - Partida]]</f>
        <v>0</v>
      </c>
      <c r="AL570" s="31">
        <f>BS_CONTROLE[[#This Row],[Local - Encerramento]]</f>
        <v>0</v>
      </c>
      <c r="AM570" s="105" t="str">
        <f>IF(BS_CONTROLE[[#This Row],[Entre - Estações]]=0, "-", BS_CONTROLE[[#This Row],[Entre - Estações]])</f>
        <v>-</v>
      </c>
      <c r="AN570" s="105" t="str">
        <f>IF(BS_CONTROLE[[#This Row],[SB]]=0, "-", BS_CONTROLE[[#This Row],[SB]])</f>
        <v>-</v>
      </c>
      <c r="AO570" s="105" t="str">
        <f>IF(BS_CONTROLE[[#This Row],[SUB]]=0, "-", BS_CONTROLE[[#This Row],[SUB]])</f>
        <v>-</v>
      </c>
      <c r="AP570" s="105">
        <f>BS_CONTROLE[[#This Row],[KM - Inicio]]</f>
        <v>0</v>
      </c>
      <c r="AQ570" s="105">
        <f>BS_CONTROLE[[#This Row],[KM - Inicio]]</f>
        <v>0</v>
      </c>
      <c r="AR570" s="108"/>
      <c r="AS570" s="108"/>
      <c r="AT570" s="108"/>
      <c r="AU570" s="136"/>
      <c r="AV570" s="136"/>
      <c r="AW570" s="14"/>
      <c r="AX570" s="14"/>
      <c r="AY570" s="162" t="str">
        <f t="shared" si="54"/>
        <v>*</v>
      </c>
      <c r="AZ570" s="153"/>
      <c r="BA570" s="109"/>
      <c r="BB570" s="10" t="str">
        <f>IFERROR(_xlfn.XLOOKUP(AI570, BS_ATIVIDADE[ATIVIDADE],BS_ATIVIDADE[UNIDADE] ), "*")</f>
        <v>*</v>
      </c>
      <c r="BC570" s="13" t="str" cm="1">
        <f t="array" ref="BC5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0" s="13" t="str" cm="1">
        <f t="array" ref="BD5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0" s="11" t="str" cm="1">
        <f t="array" ref="BE5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0" s="150"/>
      <c r="BG570" s="16"/>
      <c r="BH570" s="17"/>
      <c r="BI570" s="17"/>
      <c r="BJ570" s="17"/>
      <c r="BK570" s="18"/>
      <c r="BL570" s="16"/>
      <c r="BM570" s="130"/>
      <c r="BN570" s="130"/>
      <c r="BO570" s="130"/>
      <c r="BP570" s="18"/>
      <c r="BQ570" s="12" t="str">
        <f t="shared" si="56"/>
        <v>Aderente</v>
      </c>
      <c r="BR570" s="19" t="str">
        <f t="shared" si="57"/>
        <v>*</v>
      </c>
      <c r="BS570" s="19" t="str">
        <f t="shared" si="58"/>
        <v>*</v>
      </c>
      <c r="BT570" s="188" t="str">
        <f t="shared" si="59"/>
        <v/>
      </c>
    </row>
    <row r="571" spans="1:72" hidden="1">
      <c r="A571" s="47" t="str">
        <f t="shared" si="55"/>
        <v/>
      </c>
      <c r="B571" s="102"/>
      <c r="C571" s="135" t="str">
        <f>IF(BS_CONTROLE[[#This Row],[DATA]]="","",WEEKNUM(BS_CONTROLE[[#This Row],[DATA]]))</f>
        <v/>
      </c>
      <c r="D571" s="104"/>
      <c r="E571" s="157">
        <v>565</v>
      </c>
      <c r="F571" s="126"/>
      <c r="G571" s="142" t="str">
        <f>IF(D571="","*",VLOOKUP(F571,BS_ATIVIDADE[],3,FALSE))</f>
        <v>*</v>
      </c>
      <c r="H571" s="106"/>
      <c r="I571" s="106"/>
      <c r="J571" s="105"/>
      <c r="K571" s="105"/>
      <c r="L571" s="105"/>
      <c r="M571" s="127" t="str" cm="1">
        <f t="array" ref="M5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1" s="127" t="str" cm="1">
        <f t="array" ref="N5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1" s="106"/>
      <c r="P571" s="106"/>
      <c r="Q571" s="105"/>
      <c r="R571" s="10" t="str">
        <f>IFERROR(_xlfn.XLOOKUP(F571, BS_ATIVIDADE[ATIVIDADE],BS_ATIVIDADE[UNIDADE] ), "*")</f>
        <v>*</v>
      </c>
      <c r="S571" s="128" t="str" cm="1">
        <f t="array" ref="S5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1" s="128" t="str" cm="1">
        <f t="array" ref="T5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1" s="11" t="str" cm="1">
        <f t="array" ref="U5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1" s="105"/>
      <c r="W571" s="151"/>
      <c r="X571" s="104"/>
      <c r="Y571" s="129"/>
      <c r="Z571" s="104"/>
      <c r="AA571" s="105"/>
      <c r="AB571" s="103"/>
      <c r="AC571" s="152"/>
      <c r="AD571" s="107"/>
      <c r="AE571" s="105"/>
      <c r="AF571" s="105"/>
      <c r="AG571" s="105"/>
      <c r="AH571" s="15"/>
      <c r="AI571" s="126" t="str">
        <f>IF(BS_CONTROLE[[#This Row],[Atividade]]=0, "-", BS_CONTROLE[[#This Row],[Atividade]])</f>
        <v>-</v>
      </c>
      <c r="AJ571" s="9" t="str">
        <f>IF(BS_CONTROLE[[#This Row],[Atividade]]=0, "-", BS_CONTROLE[[#This Row],[Atividade]])</f>
        <v>-</v>
      </c>
      <c r="AK571" s="31">
        <f>BS_CONTROLE[[#This Row],[Local - Partida]]</f>
        <v>0</v>
      </c>
      <c r="AL571" s="31">
        <f>BS_CONTROLE[[#This Row],[Local - Encerramento]]</f>
        <v>0</v>
      </c>
      <c r="AM571" s="105" t="str">
        <f>IF(BS_CONTROLE[[#This Row],[Entre - Estações]]=0, "-", BS_CONTROLE[[#This Row],[Entre - Estações]])</f>
        <v>-</v>
      </c>
      <c r="AN571" s="105" t="str">
        <f>IF(BS_CONTROLE[[#This Row],[SB]]=0, "-", BS_CONTROLE[[#This Row],[SB]])</f>
        <v>-</v>
      </c>
      <c r="AO571" s="105" t="str">
        <f>IF(BS_CONTROLE[[#This Row],[SUB]]=0, "-", BS_CONTROLE[[#This Row],[SUB]])</f>
        <v>-</v>
      </c>
      <c r="AP571" s="105">
        <f>BS_CONTROLE[[#This Row],[KM - Inicio]]</f>
        <v>0</v>
      </c>
      <c r="AQ571" s="105">
        <f>BS_CONTROLE[[#This Row],[KM - Inicio]]</f>
        <v>0</v>
      </c>
      <c r="AR571" s="108"/>
      <c r="AS571" s="108"/>
      <c r="AT571" s="108"/>
      <c r="AU571" s="136"/>
      <c r="AV571" s="136"/>
      <c r="AW571" s="14"/>
      <c r="AX571" s="14"/>
      <c r="AY571" s="162" t="str">
        <f t="shared" si="54"/>
        <v>*</v>
      </c>
      <c r="AZ571" s="153"/>
      <c r="BA571" s="109"/>
      <c r="BB571" s="10" t="str">
        <f>IFERROR(_xlfn.XLOOKUP(AI571, BS_ATIVIDADE[ATIVIDADE],BS_ATIVIDADE[UNIDADE] ), "*")</f>
        <v>*</v>
      </c>
      <c r="BC571" s="13" t="str" cm="1">
        <f t="array" ref="BC5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1" s="13" t="str" cm="1">
        <f t="array" ref="BD5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1" s="11" t="str" cm="1">
        <f t="array" ref="BE5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1" s="150"/>
      <c r="BG571" s="16"/>
      <c r="BH571" s="17"/>
      <c r="BI571" s="17"/>
      <c r="BJ571" s="17"/>
      <c r="BK571" s="18"/>
      <c r="BL571" s="16"/>
      <c r="BM571" s="130"/>
      <c r="BN571" s="130"/>
      <c r="BO571" s="130"/>
      <c r="BP571" s="18"/>
      <c r="BQ571" s="12" t="str">
        <f t="shared" si="56"/>
        <v>Aderente</v>
      </c>
      <c r="BR571" s="19" t="str">
        <f t="shared" si="57"/>
        <v>*</v>
      </c>
      <c r="BS571" s="19" t="str">
        <f t="shared" si="58"/>
        <v>*</v>
      </c>
      <c r="BT571" s="188" t="str">
        <f t="shared" si="59"/>
        <v/>
      </c>
    </row>
    <row r="572" spans="1:72" hidden="1">
      <c r="A572" s="47" t="str">
        <f t="shared" si="55"/>
        <v/>
      </c>
      <c r="B572" s="102"/>
      <c r="C572" s="135" t="str">
        <f>IF(BS_CONTROLE[[#This Row],[DATA]]="","",WEEKNUM(BS_CONTROLE[[#This Row],[DATA]]))</f>
        <v/>
      </c>
      <c r="D572" s="104"/>
      <c r="E572" s="157">
        <v>566</v>
      </c>
      <c r="F572" s="126"/>
      <c r="G572" s="142" t="str">
        <f>IF(D572="","*",VLOOKUP(F572,BS_ATIVIDADE[],3,FALSE))</f>
        <v>*</v>
      </c>
      <c r="H572" s="106"/>
      <c r="I572" s="106"/>
      <c r="J572" s="105"/>
      <c r="K572" s="105"/>
      <c r="L572" s="105"/>
      <c r="M572" s="127" t="str" cm="1">
        <f t="array" ref="M5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2" s="127" t="str" cm="1">
        <f t="array" ref="N5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2" s="106"/>
      <c r="P572" s="106"/>
      <c r="Q572" s="105"/>
      <c r="R572" s="10" t="str">
        <f>IFERROR(_xlfn.XLOOKUP(F572, BS_ATIVIDADE[ATIVIDADE],BS_ATIVIDADE[UNIDADE] ), "*")</f>
        <v>*</v>
      </c>
      <c r="S572" s="128" t="str" cm="1">
        <f t="array" ref="S5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2" s="128" t="str" cm="1">
        <f t="array" ref="T5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2" s="11" t="str" cm="1">
        <f t="array" ref="U5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2" s="105"/>
      <c r="W572" s="151"/>
      <c r="X572" s="104"/>
      <c r="Y572" s="129"/>
      <c r="Z572" s="104"/>
      <c r="AA572" s="105"/>
      <c r="AB572" s="103"/>
      <c r="AC572" s="152"/>
      <c r="AD572" s="107"/>
      <c r="AE572" s="105"/>
      <c r="AF572" s="105"/>
      <c r="AG572" s="105"/>
      <c r="AH572" s="15"/>
      <c r="AI572" s="126" t="str">
        <f>IF(BS_CONTROLE[[#This Row],[Atividade]]=0, "-", BS_CONTROLE[[#This Row],[Atividade]])</f>
        <v>-</v>
      </c>
      <c r="AJ572" s="9" t="str">
        <f>IF(BS_CONTROLE[[#This Row],[Atividade]]=0, "-", BS_CONTROLE[[#This Row],[Atividade]])</f>
        <v>-</v>
      </c>
      <c r="AK572" s="31">
        <f>BS_CONTROLE[[#This Row],[Local - Partida]]</f>
        <v>0</v>
      </c>
      <c r="AL572" s="31">
        <f>BS_CONTROLE[[#This Row],[Local - Encerramento]]</f>
        <v>0</v>
      </c>
      <c r="AM572" s="105" t="str">
        <f>IF(BS_CONTROLE[[#This Row],[Entre - Estações]]=0, "-", BS_CONTROLE[[#This Row],[Entre - Estações]])</f>
        <v>-</v>
      </c>
      <c r="AN572" s="105" t="str">
        <f>IF(BS_CONTROLE[[#This Row],[SB]]=0, "-", BS_CONTROLE[[#This Row],[SB]])</f>
        <v>-</v>
      </c>
      <c r="AO572" s="105" t="str">
        <f>IF(BS_CONTROLE[[#This Row],[SUB]]=0, "-", BS_CONTROLE[[#This Row],[SUB]])</f>
        <v>-</v>
      </c>
      <c r="AP572" s="105">
        <f>BS_CONTROLE[[#This Row],[KM - Inicio]]</f>
        <v>0</v>
      </c>
      <c r="AQ572" s="105">
        <f>BS_CONTROLE[[#This Row],[KM - Inicio]]</f>
        <v>0</v>
      </c>
      <c r="AR572" s="108"/>
      <c r="AS572" s="108"/>
      <c r="AT572" s="108"/>
      <c r="AU572" s="136"/>
      <c r="AV572" s="136"/>
      <c r="AW572" s="14"/>
      <c r="AX572" s="14"/>
      <c r="AY572" s="162" t="str">
        <f t="shared" si="54"/>
        <v>*</v>
      </c>
      <c r="AZ572" s="153"/>
      <c r="BA572" s="109"/>
      <c r="BB572" s="10" t="str">
        <f>IFERROR(_xlfn.XLOOKUP(AI572, BS_ATIVIDADE[ATIVIDADE],BS_ATIVIDADE[UNIDADE] ), "*")</f>
        <v>*</v>
      </c>
      <c r="BC572" s="13" t="str" cm="1">
        <f t="array" ref="BC5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2" s="13" t="str" cm="1">
        <f t="array" ref="BD5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2" s="11" t="str" cm="1">
        <f t="array" ref="BE5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2" s="150"/>
      <c r="BG572" s="16"/>
      <c r="BH572" s="17"/>
      <c r="BI572" s="17"/>
      <c r="BJ572" s="17"/>
      <c r="BK572" s="18"/>
      <c r="BL572" s="16"/>
      <c r="BM572" s="130"/>
      <c r="BN572" s="130"/>
      <c r="BO572" s="130"/>
      <c r="BP572" s="18"/>
      <c r="BQ572" s="12" t="str">
        <f t="shared" si="56"/>
        <v>Aderente</v>
      </c>
      <c r="BR572" s="19" t="str">
        <f t="shared" si="57"/>
        <v>*</v>
      </c>
      <c r="BS572" s="19" t="str">
        <f t="shared" si="58"/>
        <v>*</v>
      </c>
      <c r="BT572" s="188" t="str">
        <f t="shared" si="59"/>
        <v/>
      </c>
    </row>
    <row r="573" spans="1:72" hidden="1">
      <c r="A573" s="47" t="str">
        <f t="shared" si="55"/>
        <v/>
      </c>
      <c r="B573" s="102"/>
      <c r="C573" s="135" t="str">
        <f>IF(BS_CONTROLE[[#This Row],[DATA]]="","",WEEKNUM(BS_CONTROLE[[#This Row],[DATA]]))</f>
        <v/>
      </c>
      <c r="D573" s="104"/>
      <c r="E573" s="157">
        <v>567</v>
      </c>
      <c r="F573" s="126"/>
      <c r="G573" s="142" t="str">
        <f>IF(D573="","*",VLOOKUP(F573,BS_ATIVIDADE[],3,FALSE))</f>
        <v>*</v>
      </c>
      <c r="H573" s="106"/>
      <c r="I573" s="106"/>
      <c r="J573" s="105"/>
      <c r="K573" s="105"/>
      <c r="L573" s="105"/>
      <c r="M573" s="127" t="str" cm="1">
        <f t="array" ref="M5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3" s="127" t="str" cm="1">
        <f t="array" ref="N5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3" s="106"/>
      <c r="P573" s="106"/>
      <c r="Q573" s="105"/>
      <c r="R573" s="10" t="str">
        <f>IFERROR(_xlfn.XLOOKUP(F573, BS_ATIVIDADE[ATIVIDADE],BS_ATIVIDADE[UNIDADE] ), "*")</f>
        <v>*</v>
      </c>
      <c r="S573" s="128" t="str" cm="1">
        <f t="array" ref="S5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3" s="128" t="str" cm="1">
        <f t="array" ref="T5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3" s="11" t="str" cm="1">
        <f t="array" ref="U5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3" s="105"/>
      <c r="W573" s="151"/>
      <c r="X573" s="104"/>
      <c r="Y573" s="129"/>
      <c r="Z573" s="104"/>
      <c r="AA573" s="105"/>
      <c r="AB573" s="103"/>
      <c r="AC573" s="152"/>
      <c r="AD573" s="107"/>
      <c r="AE573" s="105"/>
      <c r="AF573" s="105"/>
      <c r="AG573" s="105"/>
      <c r="AH573" s="15"/>
      <c r="AI573" s="126" t="str">
        <f>IF(BS_CONTROLE[[#This Row],[Atividade]]=0, "-", BS_CONTROLE[[#This Row],[Atividade]])</f>
        <v>-</v>
      </c>
      <c r="AJ573" s="9" t="str">
        <f>IF(BS_CONTROLE[[#This Row],[Atividade]]=0, "-", BS_CONTROLE[[#This Row],[Atividade]])</f>
        <v>-</v>
      </c>
      <c r="AK573" s="31">
        <f>BS_CONTROLE[[#This Row],[Local - Partida]]</f>
        <v>0</v>
      </c>
      <c r="AL573" s="31">
        <f>BS_CONTROLE[[#This Row],[Local - Encerramento]]</f>
        <v>0</v>
      </c>
      <c r="AM573" s="105" t="str">
        <f>IF(BS_CONTROLE[[#This Row],[Entre - Estações]]=0, "-", BS_CONTROLE[[#This Row],[Entre - Estações]])</f>
        <v>-</v>
      </c>
      <c r="AN573" s="105" t="str">
        <f>IF(BS_CONTROLE[[#This Row],[SB]]=0, "-", BS_CONTROLE[[#This Row],[SB]])</f>
        <v>-</v>
      </c>
      <c r="AO573" s="105" t="str">
        <f>IF(BS_CONTROLE[[#This Row],[SUB]]=0, "-", BS_CONTROLE[[#This Row],[SUB]])</f>
        <v>-</v>
      </c>
      <c r="AP573" s="105">
        <f>BS_CONTROLE[[#This Row],[KM - Inicio]]</f>
        <v>0</v>
      </c>
      <c r="AQ573" s="105">
        <f>BS_CONTROLE[[#This Row],[KM - Inicio]]</f>
        <v>0</v>
      </c>
      <c r="AR573" s="108"/>
      <c r="AS573" s="108"/>
      <c r="AT573" s="108"/>
      <c r="AU573" s="136"/>
      <c r="AV573" s="136"/>
      <c r="AW573" s="14"/>
      <c r="AX573" s="14"/>
      <c r="AY573" s="162" t="str">
        <f t="shared" si="54"/>
        <v>*</v>
      </c>
      <c r="AZ573" s="153"/>
      <c r="BA573" s="109"/>
      <c r="BB573" s="10" t="str">
        <f>IFERROR(_xlfn.XLOOKUP(AI573, BS_ATIVIDADE[ATIVIDADE],BS_ATIVIDADE[UNIDADE] ), "*")</f>
        <v>*</v>
      </c>
      <c r="BC573" s="13" t="str" cm="1">
        <f t="array" ref="BC5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3" s="13" t="str" cm="1">
        <f t="array" ref="BD5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3" s="11" t="str" cm="1">
        <f t="array" ref="BE5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3" s="150"/>
      <c r="BG573" s="16"/>
      <c r="BH573" s="17"/>
      <c r="BI573" s="17"/>
      <c r="BJ573" s="17"/>
      <c r="BK573" s="18"/>
      <c r="BL573" s="16"/>
      <c r="BM573" s="130"/>
      <c r="BN573" s="130"/>
      <c r="BO573" s="130"/>
      <c r="BP573" s="18"/>
      <c r="BQ573" s="12" t="str">
        <f t="shared" si="56"/>
        <v>Aderente</v>
      </c>
      <c r="BR573" s="19" t="str">
        <f t="shared" si="57"/>
        <v>*</v>
      </c>
      <c r="BS573" s="19" t="str">
        <f t="shared" si="58"/>
        <v>*</v>
      </c>
      <c r="BT573" s="188" t="str">
        <f t="shared" si="59"/>
        <v/>
      </c>
    </row>
    <row r="574" spans="1:72" hidden="1">
      <c r="A574" s="47" t="str">
        <f t="shared" si="55"/>
        <v/>
      </c>
      <c r="B574" s="102"/>
      <c r="C574" s="135" t="str">
        <f>IF(BS_CONTROLE[[#This Row],[DATA]]="","",WEEKNUM(BS_CONTROLE[[#This Row],[DATA]]))</f>
        <v/>
      </c>
      <c r="D574" s="104"/>
      <c r="E574" s="157">
        <v>568</v>
      </c>
      <c r="F574" s="126"/>
      <c r="G574" s="142" t="str">
        <f>IF(D574="","*",VLOOKUP(F574,BS_ATIVIDADE[],3,FALSE))</f>
        <v>*</v>
      </c>
      <c r="H574" s="106"/>
      <c r="I574" s="106"/>
      <c r="J574" s="105"/>
      <c r="K574" s="105"/>
      <c r="L574" s="105"/>
      <c r="M574" s="127" t="str" cm="1">
        <f t="array" ref="M5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4" s="127" t="str" cm="1">
        <f t="array" ref="N5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4" s="106"/>
      <c r="P574" s="106"/>
      <c r="Q574" s="105"/>
      <c r="R574" s="10" t="str">
        <f>IFERROR(_xlfn.XLOOKUP(F574, BS_ATIVIDADE[ATIVIDADE],BS_ATIVIDADE[UNIDADE] ), "*")</f>
        <v>*</v>
      </c>
      <c r="S574" s="128" t="str" cm="1">
        <f t="array" ref="S5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4" s="128" t="str" cm="1">
        <f t="array" ref="T5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4" s="11" t="str" cm="1">
        <f t="array" ref="U5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4" s="105"/>
      <c r="W574" s="151"/>
      <c r="X574" s="104"/>
      <c r="Y574" s="129"/>
      <c r="Z574" s="104"/>
      <c r="AA574" s="105"/>
      <c r="AB574" s="103"/>
      <c r="AC574" s="152"/>
      <c r="AD574" s="107"/>
      <c r="AE574" s="105"/>
      <c r="AF574" s="105"/>
      <c r="AG574" s="105"/>
      <c r="AH574" s="15"/>
      <c r="AI574" s="126" t="str">
        <f>IF(BS_CONTROLE[[#This Row],[Atividade]]=0, "-", BS_CONTROLE[[#This Row],[Atividade]])</f>
        <v>-</v>
      </c>
      <c r="AJ574" s="9" t="str">
        <f>IF(BS_CONTROLE[[#This Row],[Atividade]]=0, "-", BS_CONTROLE[[#This Row],[Atividade]])</f>
        <v>-</v>
      </c>
      <c r="AK574" s="31">
        <f>BS_CONTROLE[[#This Row],[Local - Partida]]</f>
        <v>0</v>
      </c>
      <c r="AL574" s="31">
        <f>BS_CONTROLE[[#This Row],[Local - Encerramento]]</f>
        <v>0</v>
      </c>
      <c r="AM574" s="105" t="str">
        <f>IF(BS_CONTROLE[[#This Row],[Entre - Estações]]=0, "-", BS_CONTROLE[[#This Row],[Entre - Estações]])</f>
        <v>-</v>
      </c>
      <c r="AN574" s="105" t="str">
        <f>IF(BS_CONTROLE[[#This Row],[SB]]=0, "-", BS_CONTROLE[[#This Row],[SB]])</f>
        <v>-</v>
      </c>
      <c r="AO574" s="105" t="str">
        <f>IF(BS_CONTROLE[[#This Row],[SUB]]=0, "-", BS_CONTROLE[[#This Row],[SUB]])</f>
        <v>-</v>
      </c>
      <c r="AP574" s="105">
        <f>BS_CONTROLE[[#This Row],[KM - Inicio]]</f>
        <v>0</v>
      </c>
      <c r="AQ574" s="105">
        <f>BS_CONTROLE[[#This Row],[KM - Inicio]]</f>
        <v>0</v>
      </c>
      <c r="AR574" s="108"/>
      <c r="AS574" s="108"/>
      <c r="AT574" s="108"/>
      <c r="AU574" s="136"/>
      <c r="AV574" s="136"/>
      <c r="AW574" s="14"/>
      <c r="AX574" s="14"/>
      <c r="AY574" s="162" t="str">
        <f t="shared" si="54"/>
        <v>*</v>
      </c>
      <c r="AZ574" s="153"/>
      <c r="BA574" s="109"/>
      <c r="BB574" s="10" t="str">
        <f>IFERROR(_xlfn.XLOOKUP(AI574, BS_ATIVIDADE[ATIVIDADE],BS_ATIVIDADE[UNIDADE] ), "*")</f>
        <v>*</v>
      </c>
      <c r="BC574" s="13" t="str" cm="1">
        <f t="array" ref="BC5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4" s="13" t="str" cm="1">
        <f t="array" ref="BD5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4" s="11" t="str" cm="1">
        <f t="array" ref="BE5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4" s="150"/>
      <c r="BG574" s="16"/>
      <c r="BH574" s="17"/>
      <c r="BI574" s="17"/>
      <c r="BJ574" s="17"/>
      <c r="BK574" s="18"/>
      <c r="BL574" s="16"/>
      <c r="BM574" s="130"/>
      <c r="BN574" s="130"/>
      <c r="BO574" s="130"/>
      <c r="BP574" s="18"/>
      <c r="BQ574" s="12" t="str">
        <f t="shared" si="56"/>
        <v>Aderente</v>
      </c>
      <c r="BR574" s="19" t="str">
        <f t="shared" si="57"/>
        <v>*</v>
      </c>
      <c r="BS574" s="19" t="str">
        <f t="shared" si="58"/>
        <v>*</v>
      </c>
      <c r="BT574" s="188" t="str">
        <f t="shared" si="59"/>
        <v/>
      </c>
    </row>
    <row r="575" spans="1:72" hidden="1">
      <c r="A575" s="47" t="str">
        <f t="shared" si="55"/>
        <v/>
      </c>
      <c r="B575" s="102"/>
      <c r="C575" s="135" t="str">
        <f>IF(BS_CONTROLE[[#This Row],[DATA]]="","",WEEKNUM(BS_CONTROLE[[#This Row],[DATA]]))</f>
        <v/>
      </c>
      <c r="D575" s="104"/>
      <c r="E575" s="157">
        <v>569</v>
      </c>
      <c r="F575" s="126"/>
      <c r="G575" s="142" t="str">
        <f>IF(D575="","*",VLOOKUP(F575,BS_ATIVIDADE[],3,FALSE))</f>
        <v>*</v>
      </c>
      <c r="H575" s="106"/>
      <c r="I575" s="106"/>
      <c r="J575" s="105"/>
      <c r="K575" s="105"/>
      <c r="L575" s="105"/>
      <c r="M575" s="127" t="str" cm="1">
        <f t="array" ref="M5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5" s="127" t="str" cm="1">
        <f t="array" ref="N5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5" s="106"/>
      <c r="P575" s="106"/>
      <c r="Q575" s="105"/>
      <c r="R575" s="10" t="str">
        <f>IFERROR(_xlfn.XLOOKUP(F575, BS_ATIVIDADE[ATIVIDADE],BS_ATIVIDADE[UNIDADE] ), "*")</f>
        <v>*</v>
      </c>
      <c r="S575" s="128" t="str" cm="1">
        <f t="array" ref="S5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5" s="128" t="str" cm="1">
        <f t="array" ref="T5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5" s="11" t="str" cm="1">
        <f t="array" ref="U5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5" s="105"/>
      <c r="W575" s="151"/>
      <c r="X575" s="104"/>
      <c r="Y575" s="129"/>
      <c r="Z575" s="104"/>
      <c r="AA575" s="105"/>
      <c r="AB575" s="103"/>
      <c r="AC575" s="152"/>
      <c r="AD575" s="107"/>
      <c r="AE575" s="105"/>
      <c r="AF575" s="105"/>
      <c r="AG575" s="105"/>
      <c r="AH575" s="15"/>
      <c r="AI575" s="126" t="str">
        <f>IF(BS_CONTROLE[[#This Row],[Atividade]]=0, "-", BS_CONTROLE[[#This Row],[Atividade]])</f>
        <v>-</v>
      </c>
      <c r="AJ575" s="9" t="str">
        <f>IF(BS_CONTROLE[[#This Row],[Atividade]]=0, "-", BS_CONTROLE[[#This Row],[Atividade]])</f>
        <v>-</v>
      </c>
      <c r="AK575" s="31">
        <f>BS_CONTROLE[[#This Row],[Local - Partida]]</f>
        <v>0</v>
      </c>
      <c r="AL575" s="31">
        <f>BS_CONTROLE[[#This Row],[Local - Encerramento]]</f>
        <v>0</v>
      </c>
      <c r="AM575" s="105" t="str">
        <f>IF(BS_CONTROLE[[#This Row],[Entre - Estações]]=0, "-", BS_CONTROLE[[#This Row],[Entre - Estações]])</f>
        <v>-</v>
      </c>
      <c r="AN575" s="105" t="str">
        <f>IF(BS_CONTROLE[[#This Row],[SB]]=0, "-", BS_CONTROLE[[#This Row],[SB]])</f>
        <v>-</v>
      </c>
      <c r="AO575" s="105" t="str">
        <f>IF(BS_CONTROLE[[#This Row],[SUB]]=0, "-", BS_CONTROLE[[#This Row],[SUB]])</f>
        <v>-</v>
      </c>
      <c r="AP575" s="105">
        <f>BS_CONTROLE[[#This Row],[KM - Inicio]]</f>
        <v>0</v>
      </c>
      <c r="AQ575" s="105">
        <f>BS_CONTROLE[[#This Row],[KM - Inicio]]</f>
        <v>0</v>
      </c>
      <c r="AR575" s="108"/>
      <c r="AS575" s="108"/>
      <c r="AT575" s="108"/>
      <c r="AU575" s="136"/>
      <c r="AV575" s="136"/>
      <c r="AW575" s="14"/>
      <c r="AX575" s="14"/>
      <c r="AY575" s="162" t="str">
        <f t="shared" si="54"/>
        <v>*</v>
      </c>
      <c r="AZ575" s="153"/>
      <c r="BA575" s="109"/>
      <c r="BB575" s="10" t="str">
        <f>IFERROR(_xlfn.XLOOKUP(AI575, BS_ATIVIDADE[ATIVIDADE],BS_ATIVIDADE[UNIDADE] ), "*")</f>
        <v>*</v>
      </c>
      <c r="BC575" s="13" t="str" cm="1">
        <f t="array" ref="BC5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5" s="13" t="str" cm="1">
        <f t="array" ref="BD5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5" s="11" t="str" cm="1">
        <f t="array" ref="BE5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5" s="150"/>
      <c r="BG575" s="16"/>
      <c r="BH575" s="17"/>
      <c r="BI575" s="17"/>
      <c r="BJ575" s="17"/>
      <c r="BK575" s="18"/>
      <c r="BL575" s="16"/>
      <c r="BM575" s="130"/>
      <c r="BN575" s="130"/>
      <c r="BO575" s="130"/>
      <c r="BP575" s="18"/>
      <c r="BQ575" s="12" t="str">
        <f t="shared" si="56"/>
        <v>Aderente</v>
      </c>
      <c r="BR575" s="19" t="str">
        <f t="shared" si="57"/>
        <v>*</v>
      </c>
      <c r="BS575" s="19" t="str">
        <f t="shared" si="58"/>
        <v>*</v>
      </c>
      <c r="BT575" s="188" t="str">
        <f t="shared" si="59"/>
        <v/>
      </c>
    </row>
    <row r="576" spans="1:72" hidden="1">
      <c r="A576" s="47" t="str">
        <f t="shared" si="55"/>
        <v/>
      </c>
      <c r="B576" s="102"/>
      <c r="C576" s="135" t="str">
        <f>IF(BS_CONTROLE[[#This Row],[DATA]]="","",WEEKNUM(BS_CONTROLE[[#This Row],[DATA]]))</f>
        <v/>
      </c>
      <c r="D576" s="104"/>
      <c r="E576" s="157">
        <v>570</v>
      </c>
      <c r="F576" s="126"/>
      <c r="G576" s="142" t="str">
        <f>IF(D576="","*",VLOOKUP(F576,BS_ATIVIDADE[],3,FALSE))</f>
        <v>*</v>
      </c>
      <c r="H576" s="106"/>
      <c r="I576" s="106"/>
      <c r="J576" s="105"/>
      <c r="K576" s="105"/>
      <c r="L576" s="105"/>
      <c r="M576" s="127" t="str" cm="1">
        <f t="array" ref="M5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6" s="127" t="str" cm="1">
        <f t="array" ref="N5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6" s="106"/>
      <c r="P576" s="106"/>
      <c r="Q576" s="105"/>
      <c r="R576" s="10" t="str">
        <f>IFERROR(_xlfn.XLOOKUP(F576, BS_ATIVIDADE[ATIVIDADE],BS_ATIVIDADE[UNIDADE] ), "*")</f>
        <v>*</v>
      </c>
      <c r="S576" s="128" t="str" cm="1">
        <f t="array" ref="S5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6" s="128" t="str" cm="1">
        <f t="array" ref="T5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6" s="11" t="str" cm="1">
        <f t="array" ref="U5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6" s="105"/>
      <c r="W576" s="151"/>
      <c r="X576" s="104"/>
      <c r="Y576" s="129"/>
      <c r="Z576" s="104"/>
      <c r="AA576" s="105"/>
      <c r="AB576" s="103"/>
      <c r="AC576" s="152"/>
      <c r="AD576" s="107"/>
      <c r="AE576" s="105"/>
      <c r="AF576" s="105"/>
      <c r="AG576" s="105"/>
      <c r="AH576" s="15"/>
      <c r="AI576" s="126" t="str">
        <f>IF(BS_CONTROLE[[#This Row],[Atividade]]=0, "-", BS_CONTROLE[[#This Row],[Atividade]])</f>
        <v>-</v>
      </c>
      <c r="AJ576" s="9" t="str">
        <f>IF(BS_CONTROLE[[#This Row],[Atividade]]=0, "-", BS_CONTROLE[[#This Row],[Atividade]])</f>
        <v>-</v>
      </c>
      <c r="AK576" s="31">
        <f>BS_CONTROLE[[#This Row],[Local - Partida]]</f>
        <v>0</v>
      </c>
      <c r="AL576" s="31">
        <f>BS_CONTROLE[[#This Row],[Local - Encerramento]]</f>
        <v>0</v>
      </c>
      <c r="AM576" s="105" t="str">
        <f>IF(BS_CONTROLE[[#This Row],[Entre - Estações]]=0, "-", BS_CONTROLE[[#This Row],[Entre - Estações]])</f>
        <v>-</v>
      </c>
      <c r="AN576" s="105" t="str">
        <f>IF(BS_CONTROLE[[#This Row],[SB]]=0, "-", BS_CONTROLE[[#This Row],[SB]])</f>
        <v>-</v>
      </c>
      <c r="AO576" s="105" t="str">
        <f>IF(BS_CONTROLE[[#This Row],[SUB]]=0, "-", BS_CONTROLE[[#This Row],[SUB]])</f>
        <v>-</v>
      </c>
      <c r="AP576" s="105">
        <f>BS_CONTROLE[[#This Row],[KM - Inicio]]</f>
        <v>0</v>
      </c>
      <c r="AQ576" s="105">
        <f>BS_CONTROLE[[#This Row],[KM - Inicio]]</f>
        <v>0</v>
      </c>
      <c r="AR576" s="108"/>
      <c r="AS576" s="108"/>
      <c r="AT576" s="108"/>
      <c r="AU576" s="136"/>
      <c r="AV576" s="136"/>
      <c r="AW576" s="14"/>
      <c r="AX576" s="14"/>
      <c r="AY576" s="162" t="str">
        <f t="shared" si="54"/>
        <v>*</v>
      </c>
      <c r="AZ576" s="153"/>
      <c r="BA576" s="109"/>
      <c r="BB576" s="10" t="str">
        <f>IFERROR(_xlfn.XLOOKUP(AI576, BS_ATIVIDADE[ATIVIDADE],BS_ATIVIDADE[UNIDADE] ), "*")</f>
        <v>*</v>
      </c>
      <c r="BC576" s="13" t="str" cm="1">
        <f t="array" ref="BC5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6" s="13" t="str" cm="1">
        <f t="array" ref="BD5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6" s="11" t="str" cm="1">
        <f t="array" ref="BE5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6" s="150"/>
      <c r="BG576" s="16"/>
      <c r="BH576" s="17"/>
      <c r="BI576" s="17"/>
      <c r="BJ576" s="17"/>
      <c r="BK576" s="18"/>
      <c r="BL576" s="16"/>
      <c r="BM576" s="130"/>
      <c r="BN576" s="130"/>
      <c r="BO576" s="130"/>
      <c r="BP576" s="18"/>
      <c r="BQ576" s="12" t="str">
        <f t="shared" si="56"/>
        <v>Aderente</v>
      </c>
      <c r="BR576" s="19" t="str">
        <f t="shared" si="57"/>
        <v>*</v>
      </c>
      <c r="BS576" s="19" t="str">
        <f t="shared" si="58"/>
        <v>*</v>
      </c>
      <c r="BT576" s="188" t="str">
        <f t="shared" si="59"/>
        <v/>
      </c>
    </row>
    <row r="577" spans="1:72" hidden="1">
      <c r="A577" s="47" t="str">
        <f t="shared" si="55"/>
        <v/>
      </c>
      <c r="B577" s="102"/>
      <c r="C577" s="135" t="str">
        <f>IF(BS_CONTROLE[[#This Row],[DATA]]="","",WEEKNUM(BS_CONTROLE[[#This Row],[DATA]]))</f>
        <v/>
      </c>
      <c r="D577" s="104"/>
      <c r="E577" s="157">
        <v>571</v>
      </c>
      <c r="F577" s="126"/>
      <c r="G577" s="142" t="str">
        <f>IF(D577="","*",VLOOKUP(F577,BS_ATIVIDADE[],3,FALSE))</f>
        <v>*</v>
      </c>
      <c r="H577" s="106"/>
      <c r="I577" s="106"/>
      <c r="J577" s="105"/>
      <c r="K577" s="105"/>
      <c r="L577" s="105"/>
      <c r="M577" s="127" t="str" cm="1">
        <f t="array" ref="M5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7" s="127" t="str" cm="1">
        <f t="array" ref="N5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7" s="106"/>
      <c r="P577" s="106"/>
      <c r="Q577" s="105"/>
      <c r="R577" s="10" t="str">
        <f>IFERROR(_xlfn.XLOOKUP(F577, BS_ATIVIDADE[ATIVIDADE],BS_ATIVIDADE[UNIDADE] ), "*")</f>
        <v>*</v>
      </c>
      <c r="S577" s="128" t="str" cm="1">
        <f t="array" ref="S5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7" s="128" t="str" cm="1">
        <f t="array" ref="T5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7" s="11" t="str" cm="1">
        <f t="array" ref="U5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7" s="105"/>
      <c r="W577" s="151"/>
      <c r="X577" s="104"/>
      <c r="Y577" s="129"/>
      <c r="Z577" s="104"/>
      <c r="AA577" s="105"/>
      <c r="AB577" s="103"/>
      <c r="AC577" s="152"/>
      <c r="AD577" s="107"/>
      <c r="AE577" s="105"/>
      <c r="AF577" s="105"/>
      <c r="AG577" s="105"/>
      <c r="AH577" s="15"/>
      <c r="AI577" s="126" t="str">
        <f>IF(BS_CONTROLE[[#This Row],[Atividade]]=0, "-", BS_CONTROLE[[#This Row],[Atividade]])</f>
        <v>-</v>
      </c>
      <c r="AJ577" s="9" t="str">
        <f>IF(BS_CONTROLE[[#This Row],[Atividade]]=0, "-", BS_CONTROLE[[#This Row],[Atividade]])</f>
        <v>-</v>
      </c>
      <c r="AK577" s="31">
        <f>BS_CONTROLE[[#This Row],[Local - Partida]]</f>
        <v>0</v>
      </c>
      <c r="AL577" s="31">
        <f>BS_CONTROLE[[#This Row],[Local - Encerramento]]</f>
        <v>0</v>
      </c>
      <c r="AM577" s="105" t="str">
        <f>IF(BS_CONTROLE[[#This Row],[Entre - Estações]]=0, "-", BS_CONTROLE[[#This Row],[Entre - Estações]])</f>
        <v>-</v>
      </c>
      <c r="AN577" s="105" t="str">
        <f>IF(BS_CONTROLE[[#This Row],[SB]]=0, "-", BS_CONTROLE[[#This Row],[SB]])</f>
        <v>-</v>
      </c>
      <c r="AO577" s="105" t="str">
        <f>IF(BS_CONTROLE[[#This Row],[SUB]]=0, "-", BS_CONTROLE[[#This Row],[SUB]])</f>
        <v>-</v>
      </c>
      <c r="AP577" s="105">
        <f>BS_CONTROLE[[#This Row],[KM - Inicio]]</f>
        <v>0</v>
      </c>
      <c r="AQ577" s="105">
        <f>BS_CONTROLE[[#This Row],[KM - Inicio]]</f>
        <v>0</v>
      </c>
      <c r="AR577" s="108"/>
      <c r="AS577" s="108"/>
      <c r="AT577" s="108"/>
      <c r="AU577" s="136"/>
      <c r="AV577" s="136"/>
      <c r="AW577" s="14"/>
      <c r="AX577" s="14"/>
      <c r="AY577" s="162" t="str">
        <f t="shared" si="54"/>
        <v>*</v>
      </c>
      <c r="AZ577" s="153"/>
      <c r="BA577" s="109"/>
      <c r="BB577" s="10" t="str">
        <f>IFERROR(_xlfn.XLOOKUP(AI577, BS_ATIVIDADE[ATIVIDADE],BS_ATIVIDADE[UNIDADE] ), "*")</f>
        <v>*</v>
      </c>
      <c r="BC577" s="13" t="str" cm="1">
        <f t="array" ref="BC5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7" s="13" t="str" cm="1">
        <f t="array" ref="BD5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7" s="11" t="str" cm="1">
        <f t="array" ref="BE5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7" s="150"/>
      <c r="BG577" s="16"/>
      <c r="BH577" s="17"/>
      <c r="BI577" s="17"/>
      <c r="BJ577" s="17"/>
      <c r="BK577" s="18"/>
      <c r="BL577" s="16"/>
      <c r="BM577" s="130"/>
      <c r="BN577" s="130"/>
      <c r="BO577" s="130"/>
      <c r="BP577" s="18"/>
      <c r="BQ577" s="12" t="str">
        <f t="shared" si="56"/>
        <v>Aderente</v>
      </c>
      <c r="BR577" s="19" t="str">
        <f t="shared" si="57"/>
        <v>*</v>
      </c>
      <c r="BS577" s="19" t="str">
        <f t="shared" si="58"/>
        <v>*</v>
      </c>
      <c r="BT577" s="188" t="str">
        <f t="shared" si="59"/>
        <v/>
      </c>
    </row>
    <row r="578" spans="1:72" hidden="1">
      <c r="A578" s="47" t="str">
        <f t="shared" si="55"/>
        <v/>
      </c>
      <c r="B578" s="102"/>
      <c r="C578" s="135" t="str">
        <f>IF(BS_CONTROLE[[#This Row],[DATA]]="","",WEEKNUM(BS_CONTROLE[[#This Row],[DATA]]))</f>
        <v/>
      </c>
      <c r="D578" s="104"/>
      <c r="E578" s="157">
        <v>572</v>
      </c>
      <c r="F578" s="126"/>
      <c r="G578" s="142" t="str">
        <f>IF(D578="","*",VLOOKUP(F578,BS_ATIVIDADE[],3,FALSE))</f>
        <v>*</v>
      </c>
      <c r="H578" s="106"/>
      <c r="I578" s="106"/>
      <c r="J578" s="105"/>
      <c r="K578" s="105"/>
      <c r="L578" s="105"/>
      <c r="M578" s="127" t="str" cm="1">
        <f t="array" ref="M5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8" s="127" t="str" cm="1">
        <f t="array" ref="N5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8" s="106"/>
      <c r="P578" s="106"/>
      <c r="Q578" s="105"/>
      <c r="R578" s="10" t="str">
        <f>IFERROR(_xlfn.XLOOKUP(F578, BS_ATIVIDADE[ATIVIDADE],BS_ATIVIDADE[UNIDADE] ), "*")</f>
        <v>*</v>
      </c>
      <c r="S578" s="128" t="str" cm="1">
        <f t="array" ref="S5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8" s="128" t="str" cm="1">
        <f t="array" ref="T5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8" s="11" t="str" cm="1">
        <f t="array" ref="U5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8" s="105"/>
      <c r="W578" s="151"/>
      <c r="X578" s="104"/>
      <c r="Y578" s="129"/>
      <c r="Z578" s="104"/>
      <c r="AA578" s="105"/>
      <c r="AB578" s="103"/>
      <c r="AC578" s="152"/>
      <c r="AD578" s="107"/>
      <c r="AE578" s="105"/>
      <c r="AF578" s="105"/>
      <c r="AG578" s="105"/>
      <c r="AH578" s="15"/>
      <c r="AI578" s="126" t="str">
        <f>IF(BS_CONTROLE[[#This Row],[Atividade]]=0, "-", BS_CONTROLE[[#This Row],[Atividade]])</f>
        <v>-</v>
      </c>
      <c r="AJ578" s="9" t="str">
        <f>IF(BS_CONTROLE[[#This Row],[Atividade]]=0, "-", BS_CONTROLE[[#This Row],[Atividade]])</f>
        <v>-</v>
      </c>
      <c r="AK578" s="31">
        <f>BS_CONTROLE[[#This Row],[Local - Partida]]</f>
        <v>0</v>
      </c>
      <c r="AL578" s="31">
        <f>BS_CONTROLE[[#This Row],[Local - Encerramento]]</f>
        <v>0</v>
      </c>
      <c r="AM578" s="105" t="str">
        <f>IF(BS_CONTROLE[[#This Row],[Entre - Estações]]=0, "-", BS_CONTROLE[[#This Row],[Entre - Estações]])</f>
        <v>-</v>
      </c>
      <c r="AN578" s="105" t="str">
        <f>IF(BS_CONTROLE[[#This Row],[SB]]=0, "-", BS_CONTROLE[[#This Row],[SB]])</f>
        <v>-</v>
      </c>
      <c r="AO578" s="105" t="str">
        <f>IF(BS_CONTROLE[[#This Row],[SUB]]=0, "-", BS_CONTROLE[[#This Row],[SUB]])</f>
        <v>-</v>
      </c>
      <c r="AP578" s="105">
        <f>BS_CONTROLE[[#This Row],[KM - Inicio]]</f>
        <v>0</v>
      </c>
      <c r="AQ578" s="105">
        <f>BS_CONTROLE[[#This Row],[KM - Inicio]]</f>
        <v>0</v>
      </c>
      <c r="AR578" s="108"/>
      <c r="AS578" s="108"/>
      <c r="AT578" s="108"/>
      <c r="AU578" s="136"/>
      <c r="AV578" s="136"/>
      <c r="AW578" s="14"/>
      <c r="AX578" s="14"/>
      <c r="AY578" s="162" t="str">
        <f t="shared" si="54"/>
        <v>*</v>
      </c>
      <c r="AZ578" s="153"/>
      <c r="BA578" s="109"/>
      <c r="BB578" s="10" t="str">
        <f>IFERROR(_xlfn.XLOOKUP(AI578, BS_ATIVIDADE[ATIVIDADE],BS_ATIVIDADE[UNIDADE] ), "*")</f>
        <v>*</v>
      </c>
      <c r="BC578" s="13" t="str" cm="1">
        <f t="array" ref="BC5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8" s="13" t="str" cm="1">
        <f t="array" ref="BD5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8" s="11" t="str" cm="1">
        <f t="array" ref="BE5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8" s="150"/>
      <c r="BG578" s="16"/>
      <c r="BH578" s="17"/>
      <c r="BI578" s="17"/>
      <c r="BJ578" s="17"/>
      <c r="BK578" s="18"/>
      <c r="BL578" s="16"/>
      <c r="BM578" s="130"/>
      <c r="BN578" s="130"/>
      <c r="BO578" s="130"/>
      <c r="BP578" s="18"/>
      <c r="BQ578" s="12" t="str">
        <f t="shared" si="56"/>
        <v>Aderente</v>
      </c>
      <c r="BR578" s="19" t="str">
        <f t="shared" si="57"/>
        <v>*</v>
      </c>
      <c r="BS578" s="19" t="str">
        <f t="shared" si="58"/>
        <v>*</v>
      </c>
      <c r="BT578" s="188" t="str">
        <f t="shared" si="59"/>
        <v/>
      </c>
    </row>
    <row r="579" spans="1:72" hidden="1">
      <c r="A579" s="47" t="str">
        <f t="shared" si="55"/>
        <v/>
      </c>
      <c r="B579" s="102"/>
      <c r="C579" s="135" t="str">
        <f>IF(BS_CONTROLE[[#This Row],[DATA]]="","",WEEKNUM(BS_CONTROLE[[#This Row],[DATA]]))</f>
        <v/>
      </c>
      <c r="D579" s="104"/>
      <c r="E579" s="157">
        <v>573</v>
      </c>
      <c r="F579" s="126"/>
      <c r="G579" s="142" t="str">
        <f>IF(D579="","*",VLOOKUP(F579,BS_ATIVIDADE[],3,FALSE))</f>
        <v>*</v>
      </c>
      <c r="H579" s="106"/>
      <c r="I579" s="106"/>
      <c r="J579" s="105"/>
      <c r="K579" s="105"/>
      <c r="L579" s="105"/>
      <c r="M579" s="127" t="str" cm="1">
        <f t="array" ref="M5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9" s="127" t="str" cm="1">
        <f t="array" ref="N5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9" s="106"/>
      <c r="P579" s="106"/>
      <c r="Q579" s="105"/>
      <c r="R579" s="10" t="str">
        <f>IFERROR(_xlfn.XLOOKUP(F579, BS_ATIVIDADE[ATIVIDADE],BS_ATIVIDADE[UNIDADE] ), "*")</f>
        <v>*</v>
      </c>
      <c r="S579" s="128" t="str" cm="1">
        <f t="array" ref="S5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9" s="128" t="str" cm="1">
        <f t="array" ref="T5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9" s="11" t="str" cm="1">
        <f t="array" ref="U5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79" s="105"/>
      <c r="W579" s="151"/>
      <c r="X579" s="104"/>
      <c r="Y579" s="129"/>
      <c r="Z579" s="104"/>
      <c r="AA579" s="105"/>
      <c r="AB579" s="103"/>
      <c r="AC579" s="152"/>
      <c r="AD579" s="107"/>
      <c r="AE579" s="105"/>
      <c r="AF579" s="105"/>
      <c r="AG579" s="105"/>
      <c r="AH579" s="15"/>
      <c r="AI579" s="126" t="str">
        <f>IF(BS_CONTROLE[[#This Row],[Atividade]]=0, "-", BS_CONTROLE[[#This Row],[Atividade]])</f>
        <v>-</v>
      </c>
      <c r="AJ579" s="9" t="str">
        <f>IF(BS_CONTROLE[[#This Row],[Atividade]]=0, "-", BS_CONTROLE[[#This Row],[Atividade]])</f>
        <v>-</v>
      </c>
      <c r="AK579" s="31">
        <f>BS_CONTROLE[[#This Row],[Local - Partida]]</f>
        <v>0</v>
      </c>
      <c r="AL579" s="31">
        <f>BS_CONTROLE[[#This Row],[Local - Encerramento]]</f>
        <v>0</v>
      </c>
      <c r="AM579" s="105" t="str">
        <f>IF(BS_CONTROLE[[#This Row],[Entre - Estações]]=0, "-", BS_CONTROLE[[#This Row],[Entre - Estações]])</f>
        <v>-</v>
      </c>
      <c r="AN579" s="105" t="str">
        <f>IF(BS_CONTROLE[[#This Row],[SB]]=0, "-", BS_CONTROLE[[#This Row],[SB]])</f>
        <v>-</v>
      </c>
      <c r="AO579" s="105" t="str">
        <f>IF(BS_CONTROLE[[#This Row],[SUB]]=0, "-", BS_CONTROLE[[#This Row],[SUB]])</f>
        <v>-</v>
      </c>
      <c r="AP579" s="105">
        <f>BS_CONTROLE[[#This Row],[KM - Inicio]]</f>
        <v>0</v>
      </c>
      <c r="AQ579" s="105">
        <f>BS_CONTROLE[[#This Row],[KM - Inicio]]</f>
        <v>0</v>
      </c>
      <c r="AR579" s="108"/>
      <c r="AS579" s="108"/>
      <c r="AT579" s="108"/>
      <c r="AU579" s="136"/>
      <c r="AV579" s="136"/>
      <c r="AW579" s="14"/>
      <c r="AX579" s="14"/>
      <c r="AY579" s="162" t="str">
        <f t="shared" si="54"/>
        <v>*</v>
      </c>
      <c r="AZ579" s="153"/>
      <c r="BA579" s="109"/>
      <c r="BB579" s="10" t="str">
        <f>IFERROR(_xlfn.XLOOKUP(AI579, BS_ATIVIDADE[ATIVIDADE],BS_ATIVIDADE[UNIDADE] ), "*")</f>
        <v>*</v>
      </c>
      <c r="BC579" s="13" t="str" cm="1">
        <f t="array" ref="BC5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79" s="13" t="str" cm="1">
        <f t="array" ref="BD5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79" s="11" t="str" cm="1">
        <f t="array" ref="BE5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79" s="150"/>
      <c r="BG579" s="16"/>
      <c r="BH579" s="17"/>
      <c r="BI579" s="17"/>
      <c r="BJ579" s="17"/>
      <c r="BK579" s="18"/>
      <c r="BL579" s="16"/>
      <c r="BM579" s="130"/>
      <c r="BN579" s="130"/>
      <c r="BO579" s="130"/>
      <c r="BP579" s="18"/>
      <c r="BQ579" s="12" t="str">
        <f t="shared" si="56"/>
        <v>Aderente</v>
      </c>
      <c r="BR579" s="19" t="str">
        <f t="shared" si="57"/>
        <v>*</v>
      </c>
      <c r="BS579" s="19" t="str">
        <f t="shared" si="58"/>
        <v>*</v>
      </c>
      <c r="BT579" s="188" t="str">
        <f t="shared" si="59"/>
        <v/>
      </c>
    </row>
    <row r="580" spans="1:72" hidden="1">
      <c r="A580" s="47" t="str">
        <f t="shared" si="55"/>
        <v/>
      </c>
      <c r="B580" s="102"/>
      <c r="C580" s="135" t="str">
        <f>IF(BS_CONTROLE[[#This Row],[DATA]]="","",WEEKNUM(BS_CONTROLE[[#This Row],[DATA]]))</f>
        <v/>
      </c>
      <c r="D580" s="104"/>
      <c r="E580" s="157">
        <v>574</v>
      </c>
      <c r="F580" s="126"/>
      <c r="G580" s="142" t="str">
        <f>IF(D580="","*",VLOOKUP(F580,BS_ATIVIDADE[],3,FALSE))</f>
        <v>*</v>
      </c>
      <c r="H580" s="106"/>
      <c r="I580" s="106"/>
      <c r="J580" s="105"/>
      <c r="K580" s="105"/>
      <c r="L580" s="105"/>
      <c r="M580" s="127" t="str" cm="1">
        <f t="array" ref="M5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0" s="127" t="str" cm="1">
        <f t="array" ref="N5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0" s="106"/>
      <c r="P580" s="106"/>
      <c r="Q580" s="105"/>
      <c r="R580" s="10" t="str">
        <f>IFERROR(_xlfn.XLOOKUP(F580, BS_ATIVIDADE[ATIVIDADE],BS_ATIVIDADE[UNIDADE] ), "*")</f>
        <v>*</v>
      </c>
      <c r="S580" s="128" t="str" cm="1">
        <f t="array" ref="S5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0" s="128" t="str" cm="1">
        <f t="array" ref="T5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0" s="11" t="str" cm="1">
        <f t="array" ref="U5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0" s="105"/>
      <c r="W580" s="151"/>
      <c r="X580" s="104"/>
      <c r="Y580" s="129"/>
      <c r="Z580" s="104"/>
      <c r="AA580" s="105"/>
      <c r="AB580" s="103"/>
      <c r="AC580" s="152"/>
      <c r="AD580" s="107"/>
      <c r="AE580" s="105"/>
      <c r="AF580" s="105"/>
      <c r="AG580" s="105"/>
      <c r="AH580" s="15"/>
      <c r="AI580" s="126" t="str">
        <f>IF(BS_CONTROLE[[#This Row],[Atividade]]=0, "-", BS_CONTROLE[[#This Row],[Atividade]])</f>
        <v>-</v>
      </c>
      <c r="AJ580" s="9" t="str">
        <f>IF(BS_CONTROLE[[#This Row],[Atividade]]=0, "-", BS_CONTROLE[[#This Row],[Atividade]])</f>
        <v>-</v>
      </c>
      <c r="AK580" s="31">
        <f>BS_CONTROLE[[#This Row],[Local - Partida]]</f>
        <v>0</v>
      </c>
      <c r="AL580" s="31">
        <f>BS_CONTROLE[[#This Row],[Local - Encerramento]]</f>
        <v>0</v>
      </c>
      <c r="AM580" s="105" t="str">
        <f>IF(BS_CONTROLE[[#This Row],[Entre - Estações]]=0, "-", BS_CONTROLE[[#This Row],[Entre - Estações]])</f>
        <v>-</v>
      </c>
      <c r="AN580" s="105" t="str">
        <f>IF(BS_CONTROLE[[#This Row],[SB]]=0, "-", BS_CONTROLE[[#This Row],[SB]])</f>
        <v>-</v>
      </c>
      <c r="AO580" s="105" t="str">
        <f>IF(BS_CONTROLE[[#This Row],[SUB]]=0, "-", BS_CONTROLE[[#This Row],[SUB]])</f>
        <v>-</v>
      </c>
      <c r="AP580" s="105">
        <f>BS_CONTROLE[[#This Row],[KM - Inicio]]</f>
        <v>0</v>
      </c>
      <c r="AQ580" s="105">
        <f>BS_CONTROLE[[#This Row],[KM - Inicio]]</f>
        <v>0</v>
      </c>
      <c r="AR580" s="108"/>
      <c r="AS580" s="108"/>
      <c r="AT580" s="108"/>
      <c r="AU580" s="136"/>
      <c r="AV580" s="136"/>
      <c r="AW580" s="14"/>
      <c r="AX580" s="14"/>
      <c r="AY580" s="162" t="str">
        <f t="shared" si="54"/>
        <v>*</v>
      </c>
      <c r="AZ580" s="153"/>
      <c r="BA580" s="109"/>
      <c r="BB580" s="10" t="str">
        <f>IFERROR(_xlfn.XLOOKUP(AI580, BS_ATIVIDADE[ATIVIDADE],BS_ATIVIDADE[UNIDADE] ), "*")</f>
        <v>*</v>
      </c>
      <c r="BC580" s="13" t="str" cm="1">
        <f t="array" ref="BC5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0" s="13" t="str" cm="1">
        <f t="array" ref="BD5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0" s="11" t="str" cm="1">
        <f t="array" ref="BE5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0" s="150"/>
      <c r="BG580" s="16"/>
      <c r="BH580" s="17"/>
      <c r="BI580" s="17"/>
      <c r="BJ580" s="17"/>
      <c r="BK580" s="18"/>
      <c r="BL580" s="16"/>
      <c r="BM580" s="130"/>
      <c r="BN580" s="130"/>
      <c r="BO580" s="130"/>
      <c r="BP580" s="18"/>
      <c r="BQ580" s="12" t="str">
        <f t="shared" si="56"/>
        <v>Aderente</v>
      </c>
      <c r="BR580" s="19" t="str">
        <f t="shared" si="57"/>
        <v>*</v>
      </c>
      <c r="BS580" s="19" t="str">
        <f t="shared" si="58"/>
        <v>*</v>
      </c>
      <c r="BT580" s="188" t="str">
        <f t="shared" si="59"/>
        <v/>
      </c>
    </row>
    <row r="581" spans="1:72" hidden="1">
      <c r="A581" s="47" t="str">
        <f t="shared" si="55"/>
        <v/>
      </c>
      <c r="B581" s="102"/>
      <c r="C581" s="135" t="str">
        <f>IF(BS_CONTROLE[[#This Row],[DATA]]="","",WEEKNUM(BS_CONTROLE[[#This Row],[DATA]]))</f>
        <v/>
      </c>
      <c r="D581" s="104"/>
      <c r="E581" s="157">
        <v>575</v>
      </c>
      <c r="F581" s="126"/>
      <c r="G581" s="142" t="str">
        <f>IF(D581="","*",VLOOKUP(F581,BS_ATIVIDADE[],3,FALSE))</f>
        <v>*</v>
      </c>
      <c r="H581" s="106"/>
      <c r="I581" s="106"/>
      <c r="J581" s="105"/>
      <c r="K581" s="105"/>
      <c r="L581" s="105"/>
      <c r="M581" s="127" t="str" cm="1">
        <f t="array" ref="M5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1" s="127" t="str" cm="1">
        <f t="array" ref="N5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1" s="106"/>
      <c r="P581" s="106"/>
      <c r="Q581" s="105"/>
      <c r="R581" s="10" t="str">
        <f>IFERROR(_xlfn.XLOOKUP(F581, BS_ATIVIDADE[ATIVIDADE],BS_ATIVIDADE[UNIDADE] ), "*")</f>
        <v>*</v>
      </c>
      <c r="S581" s="128" t="str" cm="1">
        <f t="array" ref="S5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1" s="128" t="str" cm="1">
        <f t="array" ref="T5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1" s="11" t="str" cm="1">
        <f t="array" ref="U5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1" s="105"/>
      <c r="W581" s="151"/>
      <c r="X581" s="104"/>
      <c r="Y581" s="129"/>
      <c r="Z581" s="104"/>
      <c r="AA581" s="105"/>
      <c r="AB581" s="103"/>
      <c r="AC581" s="152"/>
      <c r="AD581" s="107"/>
      <c r="AE581" s="105"/>
      <c r="AF581" s="105"/>
      <c r="AG581" s="105"/>
      <c r="AH581" s="15"/>
      <c r="AI581" s="126" t="str">
        <f>IF(BS_CONTROLE[[#This Row],[Atividade]]=0, "-", BS_CONTROLE[[#This Row],[Atividade]])</f>
        <v>-</v>
      </c>
      <c r="AJ581" s="9" t="str">
        <f>IF(BS_CONTROLE[[#This Row],[Atividade]]=0, "-", BS_CONTROLE[[#This Row],[Atividade]])</f>
        <v>-</v>
      </c>
      <c r="AK581" s="31">
        <f>BS_CONTROLE[[#This Row],[Local - Partida]]</f>
        <v>0</v>
      </c>
      <c r="AL581" s="31">
        <f>BS_CONTROLE[[#This Row],[Local - Encerramento]]</f>
        <v>0</v>
      </c>
      <c r="AM581" s="105" t="str">
        <f>IF(BS_CONTROLE[[#This Row],[Entre - Estações]]=0, "-", BS_CONTROLE[[#This Row],[Entre - Estações]])</f>
        <v>-</v>
      </c>
      <c r="AN581" s="105" t="str">
        <f>IF(BS_CONTROLE[[#This Row],[SB]]=0, "-", BS_CONTROLE[[#This Row],[SB]])</f>
        <v>-</v>
      </c>
      <c r="AO581" s="105" t="str">
        <f>IF(BS_CONTROLE[[#This Row],[SUB]]=0, "-", BS_CONTROLE[[#This Row],[SUB]])</f>
        <v>-</v>
      </c>
      <c r="AP581" s="105">
        <f>BS_CONTROLE[[#This Row],[KM - Inicio]]</f>
        <v>0</v>
      </c>
      <c r="AQ581" s="105">
        <f>BS_CONTROLE[[#This Row],[KM - Inicio]]</f>
        <v>0</v>
      </c>
      <c r="AR581" s="108"/>
      <c r="AS581" s="108"/>
      <c r="AT581" s="108"/>
      <c r="AU581" s="136"/>
      <c r="AV581" s="136"/>
      <c r="AW581" s="14"/>
      <c r="AX581" s="14"/>
      <c r="AY581" s="162" t="str">
        <f t="shared" si="54"/>
        <v>*</v>
      </c>
      <c r="AZ581" s="153"/>
      <c r="BA581" s="109"/>
      <c r="BB581" s="10" t="str">
        <f>IFERROR(_xlfn.XLOOKUP(AI581, BS_ATIVIDADE[ATIVIDADE],BS_ATIVIDADE[UNIDADE] ), "*")</f>
        <v>*</v>
      </c>
      <c r="BC581" s="13" t="str" cm="1">
        <f t="array" ref="BC5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1" s="13" t="str" cm="1">
        <f t="array" ref="BD5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1" s="11" t="str" cm="1">
        <f t="array" ref="BE5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1" s="150"/>
      <c r="BG581" s="16"/>
      <c r="BH581" s="17"/>
      <c r="BI581" s="17"/>
      <c r="BJ581" s="17"/>
      <c r="BK581" s="18"/>
      <c r="BL581" s="16"/>
      <c r="BM581" s="130"/>
      <c r="BN581" s="130"/>
      <c r="BO581" s="130"/>
      <c r="BP581" s="18"/>
      <c r="BQ581" s="12" t="str">
        <f t="shared" si="56"/>
        <v>Aderente</v>
      </c>
      <c r="BR581" s="19" t="str">
        <f t="shared" si="57"/>
        <v>*</v>
      </c>
      <c r="BS581" s="19" t="str">
        <f t="shared" si="58"/>
        <v>*</v>
      </c>
      <c r="BT581" s="188" t="str">
        <f t="shared" si="59"/>
        <v/>
      </c>
    </row>
    <row r="582" spans="1:72" hidden="1">
      <c r="A582" s="47" t="str">
        <f t="shared" si="55"/>
        <v/>
      </c>
      <c r="B582" s="102"/>
      <c r="C582" s="135" t="str">
        <f>IF(BS_CONTROLE[[#This Row],[DATA]]="","",WEEKNUM(BS_CONTROLE[[#This Row],[DATA]]))</f>
        <v/>
      </c>
      <c r="D582" s="104"/>
      <c r="E582" s="157">
        <v>576</v>
      </c>
      <c r="F582" s="126"/>
      <c r="G582" s="142" t="str">
        <f>IF(D582="","*",VLOOKUP(F582,BS_ATIVIDADE[],3,FALSE))</f>
        <v>*</v>
      </c>
      <c r="H582" s="106"/>
      <c r="I582" s="106"/>
      <c r="J582" s="105"/>
      <c r="K582" s="105"/>
      <c r="L582" s="105"/>
      <c r="M582" s="127" t="str" cm="1">
        <f t="array" ref="M5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2" s="127" t="str" cm="1">
        <f t="array" ref="N5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2" s="106"/>
      <c r="P582" s="106"/>
      <c r="Q582" s="105"/>
      <c r="R582" s="10" t="str">
        <f>IFERROR(_xlfn.XLOOKUP(F582, BS_ATIVIDADE[ATIVIDADE],BS_ATIVIDADE[UNIDADE] ), "*")</f>
        <v>*</v>
      </c>
      <c r="S582" s="128" t="str" cm="1">
        <f t="array" ref="S5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2" s="128" t="str" cm="1">
        <f t="array" ref="T5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2" s="11" t="str" cm="1">
        <f t="array" ref="U5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2" s="105"/>
      <c r="W582" s="151"/>
      <c r="X582" s="104"/>
      <c r="Y582" s="129"/>
      <c r="Z582" s="104"/>
      <c r="AA582" s="105"/>
      <c r="AB582" s="103"/>
      <c r="AC582" s="152"/>
      <c r="AD582" s="107"/>
      <c r="AE582" s="105"/>
      <c r="AF582" s="105"/>
      <c r="AG582" s="105"/>
      <c r="AH582" s="15"/>
      <c r="AI582" s="126" t="str">
        <f>IF(BS_CONTROLE[[#This Row],[Atividade]]=0, "-", BS_CONTROLE[[#This Row],[Atividade]])</f>
        <v>-</v>
      </c>
      <c r="AJ582" s="9" t="str">
        <f>IF(BS_CONTROLE[[#This Row],[Atividade]]=0, "-", BS_CONTROLE[[#This Row],[Atividade]])</f>
        <v>-</v>
      </c>
      <c r="AK582" s="31">
        <f>BS_CONTROLE[[#This Row],[Local - Partida]]</f>
        <v>0</v>
      </c>
      <c r="AL582" s="31">
        <f>BS_CONTROLE[[#This Row],[Local - Encerramento]]</f>
        <v>0</v>
      </c>
      <c r="AM582" s="105" t="str">
        <f>IF(BS_CONTROLE[[#This Row],[Entre - Estações]]=0, "-", BS_CONTROLE[[#This Row],[Entre - Estações]])</f>
        <v>-</v>
      </c>
      <c r="AN582" s="105" t="str">
        <f>IF(BS_CONTROLE[[#This Row],[SB]]=0, "-", BS_CONTROLE[[#This Row],[SB]])</f>
        <v>-</v>
      </c>
      <c r="AO582" s="105" t="str">
        <f>IF(BS_CONTROLE[[#This Row],[SUB]]=0, "-", BS_CONTROLE[[#This Row],[SUB]])</f>
        <v>-</v>
      </c>
      <c r="AP582" s="105">
        <f>BS_CONTROLE[[#This Row],[KM - Inicio]]</f>
        <v>0</v>
      </c>
      <c r="AQ582" s="105">
        <f>BS_CONTROLE[[#This Row],[KM - Inicio]]</f>
        <v>0</v>
      </c>
      <c r="AR582" s="108"/>
      <c r="AS582" s="108"/>
      <c r="AT582" s="108"/>
      <c r="AU582" s="136"/>
      <c r="AV582" s="136"/>
      <c r="AW582" s="14"/>
      <c r="AX582" s="14"/>
      <c r="AY582" s="162" t="str">
        <f t="shared" si="54"/>
        <v>*</v>
      </c>
      <c r="AZ582" s="153"/>
      <c r="BA582" s="109"/>
      <c r="BB582" s="10" t="str">
        <f>IFERROR(_xlfn.XLOOKUP(AI582, BS_ATIVIDADE[ATIVIDADE],BS_ATIVIDADE[UNIDADE] ), "*")</f>
        <v>*</v>
      </c>
      <c r="BC582" s="13" t="str" cm="1">
        <f t="array" ref="BC5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2" s="13" t="str" cm="1">
        <f t="array" ref="BD5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2" s="11" t="str" cm="1">
        <f t="array" ref="BE5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2" s="150"/>
      <c r="BG582" s="16"/>
      <c r="BH582" s="17"/>
      <c r="BI582" s="17"/>
      <c r="BJ582" s="17"/>
      <c r="BK582" s="18"/>
      <c r="BL582" s="16"/>
      <c r="BM582" s="130"/>
      <c r="BN582" s="130"/>
      <c r="BO582" s="130"/>
      <c r="BP582" s="18"/>
      <c r="BQ582" s="12" t="str">
        <f t="shared" si="56"/>
        <v>Aderente</v>
      </c>
      <c r="BR582" s="19" t="str">
        <f t="shared" si="57"/>
        <v>*</v>
      </c>
      <c r="BS582" s="19" t="str">
        <f t="shared" si="58"/>
        <v>*</v>
      </c>
      <c r="BT582" s="188" t="str">
        <f t="shared" si="59"/>
        <v/>
      </c>
    </row>
    <row r="583" spans="1:72" hidden="1">
      <c r="A583" s="47" t="str">
        <f t="shared" si="55"/>
        <v/>
      </c>
      <c r="B583" s="102"/>
      <c r="C583" s="135" t="str">
        <f>IF(BS_CONTROLE[[#This Row],[DATA]]="","",WEEKNUM(BS_CONTROLE[[#This Row],[DATA]]))</f>
        <v/>
      </c>
      <c r="D583" s="104"/>
      <c r="E583" s="157">
        <v>577</v>
      </c>
      <c r="F583" s="126"/>
      <c r="G583" s="142" t="str">
        <f>IF(D583="","*",VLOOKUP(F583,BS_ATIVIDADE[],3,FALSE))</f>
        <v>*</v>
      </c>
      <c r="H583" s="106"/>
      <c r="I583" s="106"/>
      <c r="J583" s="105"/>
      <c r="K583" s="105"/>
      <c r="L583" s="105"/>
      <c r="M583" s="127" t="str" cm="1">
        <f t="array" ref="M5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3" s="127" t="str" cm="1">
        <f t="array" ref="N5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3" s="106"/>
      <c r="P583" s="106"/>
      <c r="Q583" s="105"/>
      <c r="R583" s="10" t="str">
        <f>IFERROR(_xlfn.XLOOKUP(F583, BS_ATIVIDADE[ATIVIDADE],BS_ATIVIDADE[UNIDADE] ), "*")</f>
        <v>*</v>
      </c>
      <c r="S583" s="128" t="str" cm="1">
        <f t="array" ref="S5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3" s="128" t="str" cm="1">
        <f t="array" ref="T5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3" s="11" t="str" cm="1">
        <f t="array" ref="U5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3" s="105"/>
      <c r="W583" s="151"/>
      <c r="X583" s="104"/>
      <c r="Y583" s="129"/>
      <c r="Z583" s="104"/>
      <c r="AA583" s="105"/>
      <c r="AB583" s="103"/>
      <c r="AC583" s="152"/>
      <c r="AD583" s="107"/>
      <c r="AE583" s="105"/>
      <c r="AF583" s="105"/>
      <c r="AG583" s="105"/>
      <c r="AH583" s="15"/>
      <c r="AI583" s="126" t="str">
        <f>IF(BS_CONTROLE[[#This Row],[Atividade]]=0, "-", BS_CONTROLE[[#This Row],[Atividade]])</f>
        <v>-</v>
      </c>
      <c r="AJ583" s="9" t="str">
        <f>IF(BS_CONTROLE[[#This Row],[Atividade]]=0, "-", BS_CONTROLE[[#This Row],[Atividade]])</f>
        <v>-</v>
      </c>
      <c r="AK583" s="31">
        <f>BS_CONTROLE[[#This Row],[Local - Partida]]</f>
        <v>0</v>
      </c>
      <c r="AL583" s="31">
        <f>BS_CONTROLE[[#This Row],[Local - Encerramento]]</f>
        <v>0</v>
      </c>
      <c r="AM583" s="105" t="str">
        <f>IF(BS_CONTROLE[[#This Row],[Entre - Estações]]=0, "-", BS_CONTROLE[[#This Row],[Entre - Estações]])</f>
        <v>-</v>
      </c>
      <c r="AN583" s="105" t="str">
        <f>IF(BS_CONTROLE[[#This Row],[SB]]=0, "-", BS_CONTROLE[[#This Row],[SB]])</f>
        <v>-</v>
      </c>
      <c r="AO583" s="105" t="str">
        <f>IF(BS_CONTROLE[[#This Row],[SUB]]=0, "-", BS_CONTROLE[[#This Row],[SUB]])</f>
        <v>-</v>
      </c>
      <c r="AP583" s="105">
        <f>BS_CONTROLE[[#This Row],[KM - Inicio]]</f>
        <v>0</v>
      </c>
      <c r="AQ583" s="105">
        <f>BS_CONTROLE[[#This Row],[KM - Inicio]]</f>
        <v>0</v>
      </c>
      <c r="AR583" s="108"/>
      <c r="AS583" s="108"/>
      <c r="AT583" s="108"/>
      <c r="AU583" s="136"/>
      <c r="AV583" s="136"/>
      <c r="AW583" s="14"/>
      <c r="AX583" s="14"/>
      <c r="AY583" s="162" t="str">
        <f t="shared" ref="AY583:AY646" si="60">IF(D583="","*",IFERROR(IF(ISODD(COUNT(AS583:AX583)),"ERRO",SUM((AT583-AS583),(AV583-AU583),(AX583-AW583))),"ERRO"))</f>
        <v>*</v>
      </c>
      <c r="AZ583" s="153"/>
      <c r="BA583" s="109"/>
      <c r="BB583" s="10" t="str">
        <f>IFERROR(_xlfn.XLOOKUP(AI583, BS_ATIVIDADE[ATIVIDADE],BS_ATIVIDADE[UNIDADE] ), "*")</f>
        <v>*</v>
      </c>
      <c r="BC583" s="13" t="str" cm="1">
        <f t="array" ref="BC5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3" s="13" t="str" cm="1">
        <f t="array" ref="BD5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3" s="11" t="str" cm="1">
        <f t="array" ref="BE5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3" s="150"/>
      <c r="BG583" s="16"/>
      <c r="BH583" s="17"/>
      <c r="BI583" s="17"/>
      <c r="BJ583" s="17"/>
      <c r="BK583" s="18"/>
      <c r="BL583" s="16"/>
      <c r="BM583" s="130"/>
      <c r="BN583" s="130"/>
      <c r="BO583" s="130"/>
      <c r="BP583" s="18"/>
      <c r="BQ583" s="12" t="str">
        <f t="shared" si="56"/>
        <v>Aderente</v>
      </c>
      <c r="BR583" s="19" t="str">
        <f t="shared" si="57"/>
        <v>*</v>
      </c>
      <c r="BS583" s="19" t="str">
        <f t="shared" si="58"/>
        <v>*</v>
      </c>
      <c r="BT583" s="188" t="str">
        <f t="shared" si="59"/>
        <v/>
      </c>
    </row>
    <row r="584" spans="1:72" hidden="1">
      <c r="A584" s="47" t="str">
        <f t="shared" ref="A584:A647" si="61">D584&amp;B584</f>
        <v/>
      </c>
      <c r="B584" s="102"/>
      <c r="C584" s="135" t="str">
        <f>IF(BS_CONTROLE[[#This Row],[DATA]]="","",WEEKNUM(BS_CONTROLE[[#This Row],[DATA]]))</f>
        <v/>
      </c>
      <c r="D584" s="104"/>
      <c r="E584" s="157">
        <v>578</v>
      </c>
      <c r="F584" s="126"/>
      <c r="G584" s="142" t="str">
        <f>IF(D584="","*",VLOOKUP(F584,BS_ATIVIDADE[],3,FALSE))</f>
        <v>*</v>
      </c>
      <c r="H584" s="106"/>
      <c r="I584" s="106"/>
      <c r="J584" s="105"/>
      <c r="K584" s="105"/>
      <c r="L584" s="105"/>
      <c r="M584" s="127" t="str" cm="1">
        <f t="array" ref="M5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4" s="127" t="str" cm="1">
        <f t="array" ref="N5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4" s="106"/>
      <c r="P584" s="106"/>
      <c r="Q584" s="105"/>
      <c r="R584" s="10" t="str">
        <f>IFERROR(_xlfn.XLOOKUP(F584, BS_ATIVIDADE[ATIVIDADE],BS_ATIVIDADE[UNIDADE] ), "*")</f>
        <v>*</v>
      </c>
      <c r="S584" s="128" t="str" cm="1">
        <f t="array" ref="S5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4" s="128" t="str" cm="1">
        <f t="array" ref="T5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4" s="11" t="str" cm="1">
        <f t="array" ref="U5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4" s="105"/>
      <c r="W584" s="151"/>
      <c r="X584" s="104"/>
      <c r="Y584" s="129"/>
      <c r="Z584" s="104"/>
      <c r="AA584" s="105"/>
      <c r="AB584" s="103"/>
      <c r="AC584" s="152"/>
      <c r="AD584" s="107"/>
      <c r="AE584" s="105"/>
      <c r="AF584" s="105"/>
      <c r="AG584" s="105"/>
      <c r="AH584" s="15"/>
      <c r="AI584" s="126" t="str">
        <f>IF(BS_CONTROLE[[#This Row],[Atividade]]=0, "-", BS_CONTROLE[[#This Row],[Atividade]])</f>
        <v>-</v>
      </c>
      <c r="AJ584" s="9" t="str">
        <f>IF(BS_CONTROLE[[#This Row],[Atividade]]=0, "-", BS_CONTROLE[[#This Row],[Atividade]])</f>
        <v>-</v>
      </c>
      <c r="AK584" s="31">
        <f>BS_CONTROLE[[#This Row],[Local - Partida]]</f>
        <v>0</v>
      </c>
      <c r="AL584" s="31">
        <f>BS_CONTROLE[[#This Row],[Local - Encerramento]]</f>
        <v>0</v>
      </c>
      <c r="AM584" s="105" t="str">
        <f>IF(BS_CONTROLE[[#This Row],[Entre - Estações]]=0, "-", BS_CONTROLE[[#This Row],[Entre - Estações]])</f>
        <v>-</v>
      </c>
      <c r="AN584" s="105" t="str">
        <f>IF(BS_CONTROLE[[#This Row],[SB]]=0, "-", BS_CONTROLE[[#This Row],[SB]])</f>
        <v>-</v>
      </c>
      <c r="AO584" s="105" t="str">
        <f>IF(BS_CONTROLE[[#This Row],[SUB]]=0, "-", BS_CONTROLE[[#This Row],[SUB]])</f>
        <v>-</v>
      </c>
      <c r="AP584" s="105">
        <f>BS_CONTROLE[[#This Row],[KM - Inicio]]</f>
        <v>0</v>
      </c>
      <c r="AQ584" s="105">
        <f>BS_CONTROLE[[#This Row],[KM - Inicio]]</f>
        <v>0</v>
      </c>
      <c r="AR584" s="108"/>
      <c r="AS584" s="108"/>
      <c r="AT584" s="108"/>
      <c r="AU584" s="136"/>
      <c r="AV584" s="136"/>
      <c r="AW584" s="14"/>
      <c r="AX584" s="14"/>
      <c r="AY584" s="162" t="str">
        <f t="shared" si="60"/>
        <v>*</v>
      </c>
      <c r="AZ584" s="153"/>
      <c r="BA584" s="109"/>
      <c r="BB584" s="10" t="str">
        <f>IFERROR(_xlfn.XLOOKUP(AI584, BS_ATIVIDADE[ATIVIDADE],BS_ATIVIDADE[UNIDADE] ), "*")</f>
        <v>*</v>
      </c>
      <c r="BC584" s="13" t="str" cm="1">
        <f t="array" ref="BC5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4" s="13" t="str" cm="1">
        <f t="array" ref="BD5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4" s="11" t="str" cm="1">
        <f t="array" ref="BE5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4" s="150"/>
      <c r="BG584" s="16"/>
      <c r="BH584" s="17"/>
      <c r="BI584" s="17"/>
      <c r="BJ584" s="17"/>
      <c r="BK584" s="18"/>
      <c r="BL584" s="16"/>
      <c r="BM584" s="130"/>
      <c r="BN584" s="130"/>
      <c r="BO584" s="130"/>
      <c r="BP584" s="18"/>
      <c r="BQ584" s="12" t="str">
        <f t="shared" ref="BQ584:BQ647" si="62">IF(AND(BR584&lt;1,BS584&lt;1),"Produção e Intervalo",IF(BR584&lt;1,"Intervalo",IF(BS584&lt;1,"Produção","Aderente")))</f>
        <v>Aderente</v>
      </c>
      <c r="BR584" s="19" t="str">
        <f t="shared" ref="BR584:BR647" si="63">IF(OR(B584="",F584=""),"*",AY584/P584)</f>
        <v>*</v>
      </c>
      <c r="BS584" s="19" t="str">
        <f t="shared" ref="BS584:BS647" si="64">IF(OR(B584="",F584=""),"*",BA584/Q584)</f>
        <v>*</v>
      </c>
      <c r="BT584" s="188" t="str">
        <f t="shared" ref="BT584:BT647" si="65">IF(BN584="","",SUBSTITUTE(BM584," ","")&amp;SUBSTITUTE(BN584," ",""))</f>
        <v/>
      </c>
    </row>
    <row r="585" spans="1:72" hidden="1">
      <c r="A585" s="47" t="str">
        <f t="shared" si="61"/>
        <v/>
      </c>
      <c r="B585" s="102"/>
      <c r="C585" s="135" t="str">
        <f>IF(BS_CONTROLE[[#This Row],[DATA]]="","",WEEKNUM(BS_CONTROLE[[#This Row],[DATA]]))</f>
        <v/>
      </c>
      <c r="D585" s="104"/>
      <c r="E585" s="157">
        <v>579</v>
      </c>
      <c r="F585" s="126"/>
      <c r="G585" s="142" t="str">
        <f>IF(D585="","*",VLOOKUP(F585,BS_ATIVIDADE[],3,FALSE))</f>
        <v>*</v>
      </c>
      <c r="H585" s="106"/>
      <c r="I585" s="106"/>
      <c r="J585" s="105"/>
      <c r="K585" s="105"/>
      <c r="L585" s="105"/>
      <c r="M585" s="127" t="str" cm="1">
        <f t="array" ref="M5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5" s="127" t="str" cm="1">
        <f t="array" ref="N5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5" s="106"/>
      <c r="P585" s="106"/>
      <c r="Q585" s="105"/>
      <c r="R585" s="10" t="str">
        <f>IFERROR(_xlfn.XLOOKUP(F585, BS_ATIVIDADE[ATIVIDADE],BS_ATIVIDADE[UNIDADE] ), "*")</f>
        <v>*</v>
      </c>
      <c r="S585" s="128" t="str" cm="1">
        <f t="array" ref="S5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5" s="128" t="str" cm="1">
        <f t="array" ref="T5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5" s="11" t="str" cm="1">
        <f t="array" ref="U5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5" s="105"/>
      <c r="W585" s="151"/>
      <c r="X585" s="104"/>
      <c r="Y585" s="129"/>
      <c r="Z585" s="104"/>
      <c r="AA585" s="105"/>
      <c r="AB585" s="103"/>
      <c r="AC585" s="152"/>
      <c r="AD585" s="107"/>
      <c r="AE585" s="105"/>
      <c r="AF585" s="105"/>
      <c r="AG585" s="105"/>
      <c r="AH585" s="15"/>
      <c r="AI585" s="126" t="str">
        <f>IF(BS_CONTROLE[[#This Row],[Atividade]]=0, "-", BS_CONTROLE[[#This Row],[Atividade]])</f>
        <v>-</v>
      </c>
      <c r="AJ585" s="9" t="str">
        <f>IF(BS_CONTROLE[[#This Row],[Atividade]]=0, "-", BS_CONTROLE[[#This Row],[Atividade]])</f>
        <v>-</v>
      </c>
      <c r="AK585" s="31">
        <f>BS_CONTROLE[[#This Row],[Local - Partida]]</f>
        <v>0</v>
      </c>
      <c r="AL585" s="31">
        <f>BS_CONTROLE[[#This Row],[Local - Encerramento]]</f>
        <v>0</v>
      </c>
      <c r="AM585" s="105" t="str">
        <f>IF(BS_CONTROLE[[#This Row],[Entre - Estações]]=0, "-", BS_CONTROLE[[#This Row],[Entre - Estações]])</f>
        <v>-</v>
      </c>
      <c r="AN585" s="105" t="str">
        <f>IF(BS_CONTROLE[[#This Row],[SB]]=0, "-", BS_CONTROLE[[#This Row],[SB]])</f>
        <v>-</v>
      </c>
      <c r="AO585" s="105" t="str">
        <f>IF(BS_CONTROLE[[#This Row],[SUB]]=0, "-", BS_CONTROLE[[#This Row],[SUB]])</f>
        <v>-</v>
      </c>
      <c r="AP585" s="105">
        <f>BS_CONTROLE[[#This Row],[KM - Inicio]]</f>
        <v>0</v>
      </c>
      <c r="AQ585" s="105">
        <f>BS_CONTROLE[[#This Row],[KM - Inicio]]</f>
        <v>0</v>
      </c>
      <c r="AR585" s="108"/>
      <c r="AS585" s="108"/>
      <c r="AT585" s="108"/>
      <c r="AU585" s="136"/>
      <c r="AV585" s="136"/>
      <c r="AW585" s="14"/>
      <c r="AX585" s="14"/>
      <c r="AY585" s="162" t="str">
        <f t="shared" si="60"/>
        <v>*</v>
      </c>
      <c r="AZ585" s="153"/>
      <c r="BA585" s="109"/>
      <c r="BB585" s="10" t="str">
        <f>IFERROR(_xlfn.XLOOKUP(AI585, BS_ATIVIDADE[ATIVIDADE],BS_ATIVIDADE[UNIDADE] ), "*")</f>
        <v>*</v>
      </c>
      <c r="BC585" s="13" t="str" cm="1">
        <f t="array" ref="BC5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5" s="13" t="str" cm="1">
        <f t="array" ref="BD5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5" s="11" t="str" cm="1">
        <f t="array" ref="BE5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5" s="150"/>
      <c r="BG585" s="16"/>
      <c r="BH585" s="17"/>
      <c r="BI585" s="17"/>
      <c r="BJ585" s="17"/>
      <c r="BK585" s="18"/>
      <c r="BL585" s="16"/>
      <c r="BM585" s="130"/>
      <c r="BN585" s="130"/>
      <c r="BO585" s="130"/>
      <c r="BP585" s="18"/>
      <c r="BQ585" s="12" t="str">
        <f t="shared" si="62"/>
        <v>Aderente</v>
      </c>
      <c r="BR585" s="19" t="str">
        <f t="shared" si="63"/>
        <v>*</v>
      </c>
      <c r="BS585" s="19" t="str">
        <f t="shared" si="64"/>
        <v>*</v>
      </c>
      <c r="BT585" s="188" t="str">
        <f t="shared" si="65"/>
        <v/>
      </c>
    </row>
    <row r="586" spans="1:72" hidden="1">
      <c r="A586" s="47" t="str">
        <f t="shared" si="61"/>
        <v/>
      </c>
      <c r="B586" s="102"/>
      <c r="C586" s="135" t="str">
        <f>IF(BS_CONTROLE[[#This Row],[DATA]]="","",WEEKNUM(BS_CONTROLE[[#This Row],[DATA]]))</f>
        <v/>
      </c>
      <c r="D586" s="104"/>
      <c r="E586" s="157">
        <v>580</v>
      </c>
      <c r="F586" s="126"/>
      <c r="G586" s="142" t="str">
        <f>IF(D586="","*",VLOOKUP(F586,BS_ATIVIDADE[],3,FALSE))</f>
        <v>*</v>
      </c>
      <c r="H586" s="106"/>
      <c r="I586" s="106"/>
      <c r="J586" s="105"/>
      <c r="K586" s="105"/>
      <c r="L586" s="105"/>
      <c r="M586" s="127" t="str" cm="1">
        <f t="array" ref="M5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6" s="127" t="str" cm="1">
        <f t="array" ref="N5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6" s="106"/>
      <c r="P586" s="106"/>
      <c r="Q586" s="105"/>
      <c r="R586" s="10" t="str">
        <f>IFERROR(_xlfn.XLOOKUP(F586, BS_ATIVIDADE[ATIVIDADE],BS_ATIVIDADE[UNIDADE] ), "*")</f>
        <v>*</v>
      </c>
      <c r="S586" s="128" t="str" cm="1">
        <f t="array" ref="S5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6" s="128" t="str" cm="1">
        <f t="array" ref="T5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6" s="11" t="str" cm="1">
        <f t="array" ref="U5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6" s="105"/>
      <c r="W586" s="151"/>
      <c r="X586" s="104"/>
      <c r="Y586" s="129"/>
      <c r="Z586" s="104"/>
      <c r="AA586" s="105"/>
      <c r="AB586" s="103"/>
      <c r="AC586" s="152"/>
      <c r="AD586" s="107"/>
      <c r="AE586" s="105"/>
      <c r="AF586" s="105"/>
      <c r="AG586" s="105"/>
      <c r="AH586" s="15"/>
      <c r="AI586" s="126" t="str">
        <f>IF(BS_CONTROLE[[#This Row],[Atividade]]=0, "-", BS_CONTROLE[[#This Row],[Atividade]])</f>
        <v>-</v>
      </c>
      <c r="AJ586" s="9" t="str">
        <f>IF(BS_CONTROLE[[#This Row],[Atividade]]=0, "-", BS_CONTROLE[[#This Row],[Atividade]])</f>
        <v>-</v>
      </c>
      <c r="AK586" s="31">
        <f>BS_CONTROLE[[#This Row],[Local - Partida]]</f>
        <v>0</v>
      </c>
      <c r="AL586" s="31">
        <f>BS_CONTROLE[[#This Row],[Local - Encerramento]]</f>
        <v>0</v>
      </c>
      <c r="AM586" s="105" t="str">
        <f>IF(BS_CONTROLE[[#This Row],[Entre - Estações]]=0, "-", BS_CONTROLE[[#This Row],[Entre - Estações]])</f>
        <v>-</v>
      </c>
      <c r="AN586" s="105" t="str">
        <f>IF(BS_CONTROLE[[#This Row],[SB]]=0, "-", BS_CONTROLE[[#This Row],[SB]])</f>
        <v>-</v>
      </c>
      <c r="AO586" s="105" t="str">
        <f>IF(BS_CONTROLE[[#This Row],[SUB]]=0, "-", BS_CONTROLE[[#This Row],[SUB]])</f>
        <v>-</v>
      </c>
      <c r="AP586" s="105">
        <f>BS_CONTROLE[[#This Row],[KM - Inicio]]</f>
        <v>0</v>
      </c>
      <c r="AQ586" s="105">
        <f>BS_CONTROLE[[#This Row],[KM - Inicio]]</f>
        <v>0</v>
      </c>
      <c r="AR586" s="108"/>
      <c r="AS586" s="108"/>
      <c r="AT586" s="108"/>
      <c r="AU586" s="136"/>
      <c r="AV586" s="136"/>
      <c r="AW586" s="14"/>
      <c r="AX586" s="14"/>
      <c r="AY586" s="162" t="str">
        <f t="shared" si="60"/>
        <v>*</v>
      </c>
      <c r="AZ586" s="153"/>
      <c r="BA586" s="109"/>
      <c r="BB586" s="10" t="str">
        <f>IFERROR(_xlfn.XLOOKUP(AI586, BS_ATIVIDADE[ATIVIDADE],BS_ATIVIDADE[UNIDADE] ), "*")</f>
        <v>*</v>
      </c>
      <c r="BC586" s="13" t="str" cm="1">
        <f t="array" ref="BC5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6" s="13" t="str" cm="1">
        <f t="array" ref="BD5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6" s="11" t="str" cm="1">
        <f t="array" ref="BE5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6" s="150"/>
      <c r="BG586" s="16"/>
      <c r="BH586" s="17"/>
      <c r="BI586" s="17"/>
      <c r="BJ586" s="17"/>
      <c r="BK586" s="18"/>
      <c r="BL586" s="16"/>
      <c r="BM586" s="130"/>
      <c r="BN586" s="130"/>
      <c r="BO586" s="130"/>
      <c r="BP586" s="18"/>
      <c r="BQ586" s="12" t="str">
        <f t="shared" si="62"/>
        <v>Aderente</v>
      </c>
      <c r="BR586" s="19" t="str">
        <f t="shared" si="63"/>
        <v>*</v>
      </c>
      <c r="BS586" s="19" t="str">
        <f t="shared" si="64"/>
        <v>*</v>
      </c>
      <c r="BT586" s="188" t="str">
        <f t="shared" si="65"/>
        <v/>
      </c>
    </row>
    <row r="587" spans="1:72" hidden="1">
      <c r="A587" s="47" t="str">
        <f t="shared" si="61"/>
        <v/>
      </c>
      <c r="B587" s="102"/>
      <c r="C587" s="135" t="str">
        <f>IF(BS_CONTROLE[[#This Row],[DATA]]="","",WEEKNUM(BS_CONTROLE[[#This Row],[DATA]]))</f>
        <v/>
      </c>
      <c r="D587" s="104"/>
      <c r="E587" s="157">
        <v>581</v>
      </c>
      <c r="F587" s="126"/>
      <c r="G587" s="142" t="str">
        <f>IF(D587="","*",VLOOKUP(F587,BS_ATIVIDADE[],3,FALSE))</f>
        <v>*</v>
      </c>
      <c r="H587" s="106"/>
      <c r="I587" s="106"/>
      <c r="J587" s="105"/>
      <c r="K587" s="105"/>
      <c r="L587" s="105"/>
      <c r="M587" s="127" t="str" cm="1">
        <f t="array" ref="M5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7" s="127" t="str" cm="1">
        <f t="array" ref="N5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7" s="106"/>
      <c r="P587" s="106"/>
      <c r="Q587" s="105"/>
      <c r="R587" s="10" t="str">
        <f>IFERROR(_xlfn.XLOOKUP(F587, BS_ATIVIDADE[ATIVIDADE],BS_ATIVIDADE[UNIDADE] ), "*")</f>
        <v>*</v>
      </c>
      <c r="S587" s="128" t="str" cm="1">
        <f t="array" ref="S5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7" s="128" t="str" cm="1">
        <f t="array" ref="T5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7" s="11" t="str" cm="1">
        <f t="array" ref="U5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7" s="105"/>
      <c r="W587" s="151"/>
      <c r="X587" s="104"/>
      <c r="Y587" s="129"/>
      <c r="Z587" s="104"/>
      <c r="AA587" s="105"/>
      <c r="AB587" s="103"/>
      <c r="AC587" s="152"/>
      <c r="AD587" s="107"/>
      <c r="AE587" s="105"/>
      <c r="AF587" s="105"/>
      <c r="AG587" s="105"/>
      <c r="AH587" s="15"/>
      <c r="AI587" s="126" t="str">
        <f>IF(BS_CONTROLE[[#This Row],[Atividade]]=0, "-", BS_CONTROLE[[#This Row],[Atividade]])</f>
        <v>-</v>
      </c>
      <c r="AJ587" s="9" t="str">
        <f>IF(BS_CONTROLE[[#This Row],[Atividade]]=0, "-", BS_CONTROLE[[#This Row],[Atividade]])</f>
        <v>-</v>
      </c>
      <c r="AK587" s="31">
        <f>BS_CONTROLE[[#This Row],[Local - Partida]]</f>
        <v>0</v>
      </c>
      <c r="AL587" s="31">
        <f>BS_CONTROLE[[#This Row],[Local - Encerramento]]</f>
        <v>0</v>
      </c>
      <c r="AM587" s="105" t="str">
        <f>IF(BS_CONTROLE[[#This Row],[Entre - Estações]]=0, "-", BS_CONTROLE[[#This Row],[Entre - Estações]])</f>
        <v>-</v>
      </c>
      <c r="AN587" s="105" t="str">
        <f>IF(BS_CONTROLE[[#This Row],[SB]]=0, "-", BS_CONTROLE[[#This Row],[SB]])</f>
        <v>-</v>
      </c>
      <c r="AO587" s="105" t="str">
        <f>IF(BS_CONTROLE[[#This Row],[SUB]]=0, "-", BS_CONTROLE[[#This Row],[SUB]])</f>
        <v>-</v>
      </c>
      <c r="AP587" s="105">
        <f>BS_CONTROLE[[#This Row],[KM - Inicio]]</f>
        <v>0</v>
      </c>
      <c r="AQ587" s="105">
        <f>BS_CONTROLE[[#This Row],[KM - Inicio]]</f>
        <v>0</v>
      </c>
      <c r="AR587" s="108"/>
      <c r="AS587" s="108"/>
      <c r="AT587" s="108"/>
      <c r="AU587" s="136"/>
      <c r="AV587" s="136"/>
      <c r="AW587" s="14"/>
      <c r="AX587" s="14"/>
      <c r="AY587" s="162" t="str">
        <f t="shared" si="60"/>
        <v>*</v>
      </c>
      <c r="AZ587" s="153"/>
      <c r="BA587" s="109"/>
      <c r="BB587" s="10" t="str">
        <f>IFERROR(_xlfn.XLOOKUP(AI587, BS_ATIVIDADE[ATIVIDADE],BS_ATIVIDADE[UNIDADE] ), "*")</f>
        <v>*</v>
      </c>
      <c r="BC587" s="13" t="str" cm="1">
        <f t="array" ref="BC5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7" s="13" t="str" cm="1">
        <f t="array" ref="BD5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7" s="11" t="str" cm="1">
        <f t="array" ref="BE5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7" s="150"/>
      <c r="BG587" s="16"/>
      <c r="BH587" s="17"/>
      <c r="BI587" s="17"/>
      <c r="BJ587" s="17"/>
      <c r="BK587" s="18"/>
      <c r="BL587" s="16"/>
      <c r="BM587" s="130"/>
      <c r="BN587" s="130"/>
      <c r="BO587" s="130"/>
      <c r="BP587" s="18"/>
      <c r="BQ587" s="12" t="str">
        <f t="shared" si="62"/>
        <v>Aderente</v>
      </c>
      <c r="BR587" s="19" t="str">
        <f t="shared" si="63"/>
        <v>*</v>
      </c>
      <c r="BS587" s="19" t="str">
        <f t="shared" si="64"/>
        <v>*</v>
      </c>
      <c r="BT587" s="188" t="str">
        <f t="shared" si="65"/>
        <v/>
      </c>
    </row>
    <row r="588" spans="1:72" hidden="1">
      <c r="A588" s="47" t="str">
        <f t="shared" si="61"/>
        <v/>
      </c>
      <c r="B588" s="102"/>
      <c r="C588" s="135" t="str">
        <f>IF(BS_CONTROLE[[#This Row],[DATA]]="","",WEEKNUM(BS_CONTROLE[[#This Row],[DATA]]))</f>
        <v/>
      </c>
      <c r="D588" s="104"/>
      <c r="E588" s="157">
        <v>582</v>
      </c>
      <c r="F588" s="126"/>
      <c r="G588" s="142" t="str">
        <f>IF(D588="","*",VLOOKUP(F588,BS_ATIVIDADE[],3,FALSE))</f>
        <v>*</v>
      </c>
      <c r="H588" s="106"/>
      <c r="I588" s="106"/>
      <c r="J588" s="105"/>
      <c r="K588" s="105"/>
      <c r="L588" s="105"/>
      <c r="M588" s="127" t="str" cm="1">
        <f t="array" ref="M5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8" s="127" t="str" cm="1">
        <f t="array" ref="N5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8" s="106"/>
      <c r="P588" s="106"/>
      <c r="Q588" s="105"/>
      <c r="R588" s="10" t="str">
        <f>IFERROR(_xlfn.XLOOKUP(F588, BS_ATIVIDADE[ATIVIDADE],BS_ATIVIDADE[UNIDADE] ), "*")</f>
        <v>*</v>
      </c>
      <c r="S588" s="128" t="str" cm="1">
        <f t="array" ref="S5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8" s="128" t="str" cm="1">
        <f t="array" ref="T5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8" s="11" t="str" cm="1">
        <f t="array" ref="U5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8" s="105"/>
      <c r="W588" s="151"/>
      <c r="X588" s="104"/>
      <c r="Y588" s="129"/>
      <c r="Z588" s="104"/>
      <c r="AA588" s="105"/>
      <c r="AB588" s="103"/>
      <c r="AC588" s="152"/>
      <c r="AD588" s="107"/>
      <c r="AE588" s="105"/>
      <c r="AF588" s="105"/>
      <c r="AG588" s="105"/>
      <c r="AH588" s="15"/>
      <c r="AI588" s="126" t="str">
        <f>IF(BS_CONTROLE[[#This Row],[Atividade]]=0, "-", BS_CONTROLE[[#This Row],[Atividade]])</f>
        <v>-</v>
      </c>
      <c r="AJ588" s="9" t="str">
        <f>IF(BS_CONTROLE[[#This Row],[Atividade]]=0, "-", BS_CONTROLE[[#This Row],[Atividade]])</f>
        <v>-</v>
      </c>
      <c r="AK588" s="31">
        <f>BS_CONTROLE[[#This Row],[Local - Partida]]</f>
        <v>0</v>
      </c>
      <c r="AL588" s="31">
        <f>BS_CONTROLE[[#This Row],[Local - Encerramento]]</f>
        <v>0</v>
      </c>
      <c r="AM588" s="105" t="str">
        <f>IF(BS_CONTROLE[[#This Row],[Entre - Estações]]=0, "-", BS_CONTROLE[[#This Row],[Entre - Estações]])</f>
        <v>-</v>
      </c>
      <c r="AN588" s="105" t="str">
        <f>IF(BS_CONTROLE[[#This Row],[SB]]=0, "-", BS_CONTROLE[[#This Row],[SB]])</f>
        <v>-</v>
      </c>
      <c r="AO588" s="105" t="str">
        <f>IF(BS_CONTROLE[[#This Row],[SUB]]=0, "-", BS_CONTROLE[[#This Row],[SUB]])</f>
        <v>-</v>
      </c>
      <c r="AP588" s="105">
        <f>BS_CONTROLE[[#This Row],[KM - Inicio]]</f>
        <v>0</v>
      </c>
      <c r="AQ588" s="105">
        <f>BS_CONTROLE[[#This Row],[KM - Inicio]]</f>
        <v>0</v>
      </c>
      <c r="AR588" s="108"/>
      <c r="AS588" s="108"/>
      <c r="AT588" s="108"/>
      <c r="AU588" s="136"/>
      <c r="AV588" s="136"/>
      <c r="AW588" s="14"/>
      <c r="AX588" s="14"/>
      <c r="AY588" s="162" t="str">
        <f t="shared" si="60"/>
        <v>*</v>
      </c>
      <c r="AZ588" s="153"/>
      <c r="BA588" s="109"/>
      <c r="BB588" s="10" t="str">
        <f>IFERROR(_xlfn.XLOOKUP(AI588, BS_ATIVIDADE[ATIVIDADE],BS_ATIVIDADE[UNIDADE] ), "*")</f>
        <v>*</v>
      </c>
      <c r="BC588" s="13" t="str" cm="1">
        <f t="array" ref="BC5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8" s="13" t="str" cm="1">
        <f t="array" ref="BD5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8" s="11" t="str" cm="1">
        <f t="array" ref="BE5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8" s="150"/>
      <c r="BG588" s="16"/>
      <c r="BH588" s="17"/>
      <c r="BI588" s="17"/>
      <c r="BJ588" s="17"/>
      <c r="BK588" s="18"/>
      <c r="BL588" s="16"/>
      <c r="BM588" s="130"/>
      <c r="BN588" s="130"/>
      <c r="BO588" s="130"/>
      <c r="BP588" s="18"/>
      <c r="BQ588" s="12" t="str">
        <f t="shared" si="62"/>
        <v>Aderente</v>
      </c>
      <c r="BR588" s="19" t="str">
        <f t="shared" si="63"/>
        <v>*</v>
      </c>
      <c r="BS588" s="19" t="str">
        <f t="shared" si="64"/>
        <v>*</v>
      </c>
      <c r="BT588" s="188" t="str">
        <f t="shared" si="65"/>
        <v/>
      </c>
    </row>
    <row r="589" spans="1:72" hidden="1">
      <c r="A589" s="47" t="str">
        <f t="shared" si="61"/>
        <v/>
      </c>
      <c r="B589" s="102"/>
      <c r="C589" s="135" t="str">
        <f>IF(BS_CONTROLE[[#This Row],[DATA]]="","",WEEKNUM(BS_CONTROLE[[#This Row],[DATA]]))</f>
        <v/>
      </c>
      <c r="D589" s="104"/>
      <c r="E589" s="157">
        <v>583</v>
      </c>
      <c r="F589" s="126"/>
      <c r="G589" s="142" t="str">
        <f>IF(D589="","*",VLOOKUP(F589,BS_ATIVIDADE[],3,FALSE))</f>
        <v>*</v>
      </c>
      <c r="H589" s="106"/>
      <c r="I589" s="106"/>
      <c r="J589" s="105"/>
      <c r="K589" s="105"/>
      <c r="L589" s="105"/>
      <c r="M589" s="127" t="str" cm="1">
        <f t="array" ref="M5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9" s="127" t="str" cm="1">
        <f t="array" ref="N5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9" s="106"/>
      <c r="P589" s="106"/>
      <c r="Q589" s="105"/>
      <c r="R589" s="10" t="str">
        <f>IFERROR(_xlfn.XLOOKUP(F589, BS_ATIVIDADE[ATIVIDADE],BS_ATIVIDADE[UNIDADE] ), "*")</f>
        <v>*</v>
      </c>
      <c r="S589" s="128" t="str" cm="1">
        <f t="array" ref="S5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9" s="128" t="str" cm="1">
        <f t="array" ref="T5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9" s="11" t="str" cm="1">
        <f t="array" ref="U5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89" s="105"/>
      <c r="W589" s="151"/>
      <c r="X589" s="104"/>
      <c r="Y589" s="129"/>
      <c r="Z589" s="104"/>
      <c r="AA589" s="105"/>
      <c r="AB589" s="103"/>
      <c r="AC589" s="152"/>
      <c r="AD589" s="107"/>
      <c r="AE589" s="105"/>
      <c r="AF589" s="105"/>
      <c r="AG589" s="105"/>
      <c r="AH589" s="15"/>
      <c r="AI589" s="126" t="str">
        <f>IF(BS_CONTROLE[[#This Row],[Atividade]]=0, "-", BS_CONTROLE[[#This Row],[Atividade]])</f>
        <v>-</v>
      </c>
      <c r="AJ589" s="9" t="str">
        <f>IF(BS_CONTROLE[[#This Row],[Atividade]]=0, "-", BS_CONTROLE[[#This Row],[Atividade]])</f>
        <v>-</v>
      </c>
      <c r="AK589" s="31">
        <f>BS_CONTROLE[[#This Row],[Local - Partida]]</f>
        <v>0</v>
      </c>
      <c r="AL589" s="31">
        <f>BS_CONTROLE[[#This Row],[Local - Encerramento]]</f>
        <v>0</v>
      </c>
      <c r="AM589" s="105" t="str">
        <f>IF(BS_CONTROLE[[#This Row],[Entre - Estações]]=0, "-", BS_CONTROLE[[#This Row],[Entre - Estações]])</f>
        <v>-</v>
      </c>
      <c r="AN589" s="105" t="str">
        <f>IF(BS_CONTROLE[[#This Row],[SB]]=0, "-", BS_CONTROLE[[#This Row],[SB]])</f>
        <v>-</v>
      </c>
      <c r="AO589" s="105" t="str">
        <f>IF(BS_CONTROLE[[#This Row],[SUB]]=0, "-", BS_CONTROLE[[#This Row],[SUB]])</f>
        <v>-</v>
      </c>
      <c r="AP589" s="105">
        <f>BS_CONTROLE[[#This Row],[KM - Inicio]]</f>
        <v>0</v>
      </c>
      <c r="AQ589" s="105">
        <f>BS_CONTROLE[[#This Row],[KM - Inicio]]</f>
        <v>0</v>
      </c>
      <c r="AR589" s="108"/>
      <c r="AS589" s="108"/>
      <c r="AT589" s="108"/>
      <c r="AU589" s="136"/>
      <c r="AV589" s="136"/>
      <c r="AW589" s="14"/>
      <c r="AX589" s="14"/>
      <c r="AY589" s="162" t="str">
        <f t="shared" si="60"/>
        <v>*</v>
      </c>
      <c r="AZ589" s="153"/>
      <c r="BA589" s="109"/>
      <c r="BB589" s="10" t="str">
        <f>IFERROR(_xlfn.XLOOKUP(AI589, BS_ATIVIDADE[ATIVIDADE],BS_ATIVIDADE[UNIDADE] ), "*")</f>
        <v>*</v>
      </c>
      <c r="BC589" s="13" t="str" cm="1">
        <f t="array" ref="BC5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89" s="13" t="str" cm="1">
        <f t="array" ref="BD5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89" s="11" t="str" cm="1">
        <f t="array" ref="BE5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89" s="150"/>
      <c r="BG589" s="16"/>
      <c r="BH589" s="17"/>
      <c r="BI589" s="17"/>
      <c r="BJ589" s="17"/>
      <c r="BK589" s="18"/>
      <c r="BL589" s="16"/>
      <c r="BM589" s="130"/>
      <c r="BN589" s="130"/>
      <c r="BO589" s="130"/>
      <c r="BP589" s="18"/>
      <c r="BQ589" s="12" t="str">
        <f t="shared" si="62"/>
        <v>Aderente</v>
      </c>
      <c r="BR589" s="19" t="str">
        <f t="shared" si="63"/>
        <v>*</v>
      </c>
      <c r="BS589" s="19" t="str">
        <f t="shared" si="64"/>
        <v>*</v>
      </c>
      <c r="BT589" s="188" t="str">
        <f t="shared" si="65"/>
        <v/>
      </c>
    </row>
    <row r="590" spans="1:72" hidden="1">
      <c r="A590" s="47" t="str">
        <f t="shared" si="61"/>
        <v/>
      </c>
      <c r="B590" s="102"/>
      <c r="C590" s="135" t="str">
        <f>IF(BS_CONTROLE[[#This Row],[DATA]]="","",WEEKNUM(BS_CONTROLE[[#This Row],[DATA]]))</f>
        <v/>
      </c>
      <c r="D590" s="104"/>
      <c r="E590" s="157">
        <v>584</v>
      </c>
      <c r="F590" s="126"/>
      <c r="G590" s="142" t="str">
        <f>IF(D590="","*",VLOOKUP(F590,BS_ATIVIDADE[],3,FALSE))</f>
        <v>*</v>
      </c>
      <c r="H590" s="106"/>
      <c r="I590" s="106"/>
      <c r="J590" s="105"/>
      <c r="K590" s="105"/>
      <c r="L590" s="105"/>
      <c r="M590" s="127" t="str" cm="1">
        <f t="array" ref="M5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0" s="127" t="str" cm="1">
        <f t="array" ref="N5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0" s="106"/>
      <c r="P590" s="106"/>
      <c r="Q590" s="105"/>
      <c r="R590" s="10" t="str">
        <f>IFERROR(_xlfn.XLOOKUP(F590, BS_ATIVIDADE[ATIVIDADE],BS_ATIVIDADE[UNIDADE] ), "*")</f>
        <v>*</v>
      </c>
      <c r="S590" s="128" t="str" cm="1">
        <f t="array" ref="S5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0" s="128" t="str" cm="1">
        <f t="array" ref="T5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0" s="11" t="str" cm="1">
        <f t="array" ref="U5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0" s="105"/>
      <c r="W590" s="151"/>
      <c r="X590" s="104"/>
      <c r="Y590" s="129"/>
      <c r="Z590" s="104"/>
      <c r="AA590" s="105"/>
      <c r="AB590" s="103"/>
      <c r="AC590" s="152"/>
      <c r="AD590" s="107"/>
      <c r="AE590" s="105"/>
      <c r="AF590" s="105"/>
      <c r="AG590" s="105"/>
      <c r="AH590" s="15"/>
      <c r="AI590" s="126" t="str">
        <f>IF(BS_CONTROLE[[#This Row],[Atividade]]=0, "-", BS_CONTROLE[[#This Row],[Atividade]])</f>
        <v>-</v>
      </c>
      <c r="AJ590" s="9" t="str">
        <f>IF(BS_CONTROLE[[#This Row],[Atividade]]=0, "-", BS_CONTROLE[[#This Row],[Atividade]])</f>
        <v>-</v>
      </c>
      <c r="AK590" s="31">
        <f>BS_CONTROLE[[#This Row],[Local - Partida]]</f>
        <v>0</v>
      </c>
      <c r="AL590" s="31">
        <f>BS_CONTROLE[[#This Row],[Local - Encerramento]]</f>
        <v>0</v>
      </c>
      <c r="AM590" s="105" t="str">
        <f>IF(BS_CONTROLE[[#This Row],[Entre - Estações]]=0, "-", BS_CONTROLE[[#This Row],[Entre - Estações]])</f>
        <v>-</v>
      </c>
      <c r="AN590" s="105" t="str">
        <f>IF(BS_CONTROLE[[#This Row],[SB]]=0, "-", BS_CONTROLE[[#This Row],[SB]])</f>
        <v>-</v>
      </c>
      <c r="AO590" s="105" t="str">
        <f>IF(BS_CONTROLE[[#This Row],[SUB]]=0, "-", BS_CONTROLE[[#This Row],[SUB]])</f>
        <v>-</v>
      </c>
      <c r="AP590" s="105">
        <f>BS_CONTROLE[[#This Row],[KM - Inicio]]</f>
        <v>0</v>
      </c>
      <c r="AQ590" s="105">
        <f>BS_CONTROLE[[#This Row],[KM - Inicio]]</f>
        <v>0</v>
      </c>
      <c r="AR590" s="108"/>
      <c r="AS590" s="108"/>
      <c r="AT590" s="108"/>
      <c r="AU590" s="136"/>
      <c r="AV590" s="136"/>
      <c r="AW590" s="14"/>
      <c r="AX590" s="14"/>
      <c r="AY590" s="162" t="str">
        <f t="shared" si="60"/>
        <v>*</v>
      </c>
      <c r="AZ590" s="153"/>
      <c r="BA590" s="109"/>
      <c r="BB590" s="10" t="str">
        <f>IFERROR(_xlfn.XLOOKUP(AI590, BS_ATIVIDADE[ATIVIDADE],BS_ATIVIDADE[UNIDADE] ), "*")</f>
        <v>*</v>
      </c>
      <c r="BC590" s="13" t="str" cm="1">
        <f t="array" ref="BC5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0" s="13" t="str" cm="1">
        <f t="array" ref="BD5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0" s="11" t="str" cm="1">
        <f t="array" ref="BE5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0" s="150"/>
      <c r="BG590" s="16"/>
      <c r="BH590" s="17"/>
      <c r="BI590" s="17"/>
      <c r="BJ590" s="17"/>
      <c r="BK590" s="18"/>
      <c r="BL590" s="16"/>
      <c r="BM590" s="130"/>
      <c r="BN590" s="130"/>
      <c r="BO590" s="130"/>
      <c r="BP590" s="18"/>
      <c r="BQ590" s="12" t="str">
        <f t="shared" si="62"/>
        <v>Aderente</v>
      </c>
      <c r="BR590" s="19" t="str">
        <f t="shared" si="63"/>
        <v>*</v>
      </c>
      <c r="BS590" s="19" t="str">
        <f t="shared" si="64"/>
        <v>*</v>
      </c>
      <c r="BT590" s="188" t="str">
        <f t="shared" si="65"/>
        <v/>
      </c>
    </row>
    <row r="591" spans="1:72" hidden="1">
      <c r="A591" s="47" t="str">
        <f t="shared" si="61"/>
        <v/>
      </c>
      <c r="B591" s="102"/>
      <c r="C591" s="135" t="str">
        <f>IF(BS_CONTROLE[[#This Row],[DATA]]="","",WEEKNUM(BS_CONTROLE[[#This Row],[DATA]]))</f>
        <v/>
      </c>
      <c r="D591" s="104"/>
      <c r="E591" s="157">
        <v>585</v>
      </c>
      <c r="F591" s="126"/>
      <c r="G591" s="142" t="str">
        <f>IF(D591="","*",VLOOKUP(F591,BS_ATIVIDADE[],3,FALSE))</f>
        <v>*</v>
      </c>
      <c r="H591" s="106"/>
      <c r="I591" s="106"/>
      <c r="J591" s="105"/>
      <c r="K591" s="105"/>
      <c r="L591" s="105"/>
      <c r="M591" s="127" t="str" cm="1">
        <f t="array" ref="M5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1" s="127" t="str" cm="1">
        <f t="array" ref="N5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1" s="106"/>
      <c r="P591" s="106"/>
      <c r="Q591" s="105"/>
      <c r="R591" s="10" t="str">
        <f>IFERROR(_xlfn.XLOOKUP(F591, BS_ATIVIDADE[ATIVIDADE],BS_ATIVIDADE[UNIDADE] ), "*")</f>
        <v>*</v>
      </c>
      <c r="S591" s="128" t="str" cm="1">
        <f t="array" ref="S5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1" s="128" t="str" cm="1">
        <f t="array" ref="T5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1" s="11" t="str" cm="1">
        <f t="array" ref="U5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1" s="105"/>
      <c r="W591" s="151"/>
      <c r="X591" s="104"/>
      <c r="Y591" s="129"/>
      <c r="Z591" s="104"/>
      <c r="AA591" s="105"/>
      <c r="AB591" s="103"/>
      <c r="AC591" s="152"/>
      <c r="AD591" s="107"/>
      <c r="AE591" s="105"/>
      <c r="AF591" s="105"/>
      <c r="AG591" s="105"/>
      <c r="AH591" s="15"/>
      <c r="AI591" s="126" t="str">
        <f>IF(BS_CONTROLE[[#This Row],[Atividade]]=0, "-", BS_CONTROLE[[#This Row],[Atividade]])</f>
        <v>-</v>
      </c>
      <c r="AJ591" s="9" t="str">
        <f>IF(BS_CONTROLE[[#This Row],[Atividade]]=0, "-", BS_CONTROLE[[#This Row],[Atividade]])</f>
        <v>-</v>
      </c>
      <c r="AK591" s="31">
        <f>BS_CONTROLE[[#This Row],[Local - Partida]]</f>
        <v>0</v>
      </c>
      <c r="AL591" s="31">
        <f>BS_CONTROLE[[#This Row],[Local - Encerramento]]</f>
        <v>0</v>
      </c>
      <c r="AM591" s="105" t="str">
        <f>IF(BS_CONTROLE[[#This Row],[Entre - Estações]]=0, "-", BS_CONTROLE[[#This Row],[Entre - Estações]])</f>
        <v>-</v>
      </c>
      <c r="AN591" s="105" t="str">
        <f>IF(BS_CONTROLE[[#This Row],[SB]]=0, "-", BS_CONTROLE[[#This Row],[SB]])</f>
        <v>-</v>
      </c>
      <c r="AO591" s="105" t="str">
        <f>IF(BS_CONTROLE[[#This Row],[SUB]]=0, "-", BS_CONTROLE[[#This Row],[SUB]])</f>
        <v>-</v>
      </c>
      <c r="AP591" s="105">
        <f>BS_CONTROLE[[#This Row],[KM - Inicio]]</f>
        <v>0</v>
      </c>
      <c r="AQ591" s="105">
        <f>BS_CONTROLE[[#This Row],[KM - Inicio]]</f>
        <v>0</v>
      </c>
      <c r="AR591" s="108"/>
      <c r="AS591" s="108"/>
      <c r="AT591" s="108"/>
      <c r="AU591" s="136"/>
      <c r="AV591" s="136"/>
      <c r="AW591" s="14"/>
      <c r="AX591" s="14"/>
      <c r="AY591" s="162" t="str">
        <f t="shared" si="60"/>
        <v>*</v>
      </c>
      <c r="AZ591" s="153"/>
      <c r="BA591" s="109"/>
      <c r="BB591" s="10" t="str">
        <f>IFERROR(_xlfn.XLOOKUP(AI591, BS_ATIVIDADE[ATIVIDADE],BS_ATIVIDADE[UNIDADE] ), "*")</f>
        <v>*</v>
      </c>
      <c r="BC591" s="13" t="str" cm="1">
        <f t="array" ref="BC5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1" s="13" t="str" cm="1">
        <f t="array" ref="BD5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1" s="11" t="str" cm="1">
        <f t="array" ref="BE5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1" s="150"/>
      <c r="BG591" s="16"/>
      <c r="BH591" s="17"/>
      <c r="BI591" s="17"/>
      <c r="BJ591" s="17"/>
      <c r="BK591" s="18"/>
      <c r="BL591" s="16"/>
      <c r="BM591" s="130"/>
      <c r="BN591" s="130"/>
      <c r="BO591" s="130"/>
      <c r="BP591" s="18"/>
      <c r="BQ591" s="12" t="str">
        <f t="shared" si="62"/>
        <v>Aderente</v>
      </c>
      <c r="BR591" s="19" t="str">
        <f t="shared" si="63"/>
        <v>*</v>
      </c>
      <c r="BS591" s="19" t="str">
        <f t="shared" si="64"/>
        <v>*</v>
      </c>
      <c r="BT591" s="188" t="str">
        <f t="shared" si="65"/>
        <v/>
      </c>
    </row>
    <row r="592" spans="1:72" hidden="1">
      <c r="A592" s="47" t="str">
        <f t="shared" si="61"/>
        <v/>
      </c>
      <c r="B592" s="102"/>
      <c r="C592" s="135" t="str">
        <f>IF(BS_CONTROLE[[#This Row],[DATA]]="","",WEEKNUM(BS_CONTROLE[[#This Row],[DATA]]))</f>
        <v/>
      </c>
      <c r="D592" s="104"/>
      <c r="E592" s="157">
        <v>586</v>
      </c>
      <c r="F592" s="126"/>
      <c r="G592" s="142" t="str">
        <f>IF(D592="","*",VLOOKUP(F592,BS_ATIVIDADE[],3,FALSE))</f>
        <v>*</v>
      </c>
      <c r="H592" s="106"/>
      <c r="I592" s="106"/>
      <c r="J592" s="105"/>
      <c r="K592" s="105"/>
      <c r="L592" s="105"/>
      <c r="M592" s="127" t="str" cm="1">
        <f t="array" ref="M5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2" s="127" t="str" cm="1">
        <f t="array" ref="N5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2" s="106"/>
      <c r="P592" s="106"/>
      <c r="Q592" s="105"/>
      <c r="R592" s="10" t="str">
        <f>IFERROR(_xlfn.XLOOKUP(F592, BS_ATIVIDADE[ATIVIDADE],BS_ATIVIDADE[UNIDADE] ), "*")</f>
        <v>*</v>
      </c>
      <c r="S592" s="128" t="str" cm="1">
        <f t="array" ref="S5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2" s="128" t="str" cm="1">
        <f t="array" ref="T5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2" s="11" t="str" cm="1">
        <f t="array" ref="U5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2" s="105"/>
      <c r="W592" s="151"/>
      <c r="X592" s="104"/>
      <c r="Y592" s="129"/>
      <c r="Z592" s="104"/>
      <c r="AA592" s="105"/>
      <c r="AB592" s="103"/>
      <c r="AC592" s="152"/>
      <c r="AD592" s="107"/>
      <c r="AE592" s="105"/>
      <c r="AF592" s="105"/>
      <c r="AG592" s="105"/>
      <c r="AH592" s="15"/>
      <c r="AI592" s="126" t="str">
        <f>IF(BS_CONTROLE[[#This Row],[Atividade]]=0, "-", BS_CONTROLE[[#This Row],[Atividade]])</f>
        <v>-</v>
      </c>
      <c r="AJ592" s="9" t="str">
        <f>IF(BS_CONTROLE[[#This Row],[Atividade]]=0, "-", BS_CONTROLE[[#This Row],[Atividade]])</f>
        <v>-</v>
      </c>
      <c r="AK592" s="31">
        <f>BS_CONTROLE[[#This Row],[Local - Partida]]</f>
        <v>0</v>
      </c>
      <c r="AL592" s="31">
        <f>BS_CONTROLE[[#This Row],[Local - Encerramento]]</f>
        <v>0</v>
      </c>
      <c r="AM592" s="105" t="str">
        <f>IF(BS_CONTROLE[[#This Row],[Entre - Estações]]=0, "-", BS_CONTROLE[[#This Row],[Entre - Estações]])</f>
        <v>-</v>
      </c>
      <c r="AN592" s="105" t="str">
        <f>IF(BS_CONTROLE[[#This Row],[SB]]=0, "-", BS_CONTROLE[[#This Row],[SB]])</f>
        <v>-</v>
      </c>
      <c r="AO592" s="105" t="str">
        <f>IF(BS_CONTROLE[[#This Row],[SUB]]=0, "-", BS_CONTROLE[[#This Row],[SUB]])</f>
        <v>-</v>
      </c>
      <c r="AP592" s="105">
        <f>BS_CONTROLE[[#This Row],[KM - Inicio]]</f>
        <v>0</v>
      </c>
      <c r="AQ592" s="105">
        <f>BS_CONTROLE[[#This Row],[KM - Inicio]]</f>
        <v>0</v>
      </c>
      <c r="AR592" s="108"/>
      <c r="AS592" s="108"/>
      <c r="AT592" s="108"/>
      <c r="AU592" s="136"/>
      <c r="AV592" s="136"/>
      <c r="AW592" s="14"/>
      <c r="AX592" s="14"/>
      <c r="AY592" s="162" t="str">
        <f t="shared" si="60"/>
        <v>*</v>
      </c>
      <c r="AZ592" s="153"/>
      <c r="BA592" s="109"/>
      <c r="BB592" s="10" t="str">
        <f>IFERROR(_xlfn.XLOOKUP(AI592, BS_ATIVIDADE[ATIVIDADE],BS_ATIVIDADE[UNIDADE] ), "*")</f>
        <v>*</v>
      </c>
      <c r="BC592" s="13" t="str" cm="1">
        <f t="array" ref="BC5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2" s="13" t="str" cm="1">
        <f t="array" ref="BD5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2" s="11" t="str" cm="1">
        <f t="array" ref="BE5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2" s="150"/>
      <c r="BG592" s="16"/>
      <c r="BH592" s="17"/>
      <c r="BI592" s="17"/>
      <c r="BJ592" s="17"/>
      <c r="BK592" s="18"/>
      <c r="BL592" s="16"/>
      <c r="BM592" s="130"/>
      <c r="BN592" s="130"/>
      <c r="BO592" s="130"/>
      <c r="BP592" s="18"/>
      <c r="BQ592" s="12" t="str">
        <f t="shared" si="62"/>
        <v>Aderente</v>
      </c>
      <c r="BR592" s="19" t="str">
        <f t="shared" si="63"/>
        <v>*</v>
      </c>
      <c r="BS592" s="19" t="str">
        <f t="shared" si="64"/>
        <v>*</v>
      </c>
      <c r="BT592" s="188" t="str">
        <f t="shared" si="65"/>
        <v/>
      </c>
    </row>
    <row r="593" spans="1:72" hidden="1">
      <c r="A593" s="47" t="str">
        <f t="shared" si="61"/>
        <v/>
      </c>
      <c r="B593" s="102"/>
      <c r="C593" s="135" t="str">
        <f>IF(BS_CONTROLE[[#This Row],[DATA]]="","",WEEKNUM(BS_CONTROLE[[#This Row],[DATA]]))</f>
        <v/>
      </c>
      <c r="D593" s="104"/>
      <c r="E593" s="157">
        <v>587</v>
      </c>
      <c r="F593" s="126"/>
      <c r="G593" s="142" t="str">
        <f>IF(D593="","*",VLOOKUP(F593,BS_ATIVIDADE[],3,FALSE))</f>
        <v>*</v>
      </c>
      <c r="H593" s="106"/>
      <c r="I593" s="106"/>
      <c r="J593" s="105"/>
      <c r="K593" s="105"/>
      <c r="L593" s="105"/>
      <c r="M593" s="127" t="str" cm="1">
        <f t="array" ref="M5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3" s="127" t="str" cm="1">
        <f t="array" ref="N5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3" s="106"/>
      <c r="P593" s="106"/>
      <c r="Q593" s="105"/>
      <c r="R593" s="10" t="str">
        <f>IFERROR(_xlfn.XLOOKUP(F593, BS_ATIVIDADE[ATIVIDADE],BS_ATIVIDADE[UNIDADE] ), "*")</f>
        <v>*</v>
      </c>
      <c r="S593" s="128" t="str" cm="1">
        <f t="array" ref="S5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3" s="128" t="str" cm="1">
        <f t="array" ref="T5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3" s="11" t="str" cm="1">
        <f t="array" ref="U5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3" s="105"/>
      <c r="W593" s="151"/>
      <c r="X593" s="104"/>
      <c r="Y593" s="129"/>
      <c r="Z593" s="104"/>
      <c r="AA593" s="105"/>
      <c r="AB593" s="103"/>
      <c r="AC593" s="152"/>
      <c r="AD593" s="107"/>
      <c r="AE593" s="105"/>
      <c r="AF593" s="105"/>
      <c r="AG593" s="105"/>
      <c r="AH593" s="15"/>
      <c r="AI593" s="126" t="str">
        <f>IF(BS_CONTROLE[[#This Row],[Atividade]]=0, "-", BS_CONTROLE[[#This Row],[Atividade]])</f>
        <v>-</v>
      </c>
      <c r="AJ593" s="9" t="str">
        <f>IF(BS_CONTROLE[[#This Row],[Atividade]]=0, "-", BS_CONTROLE[[#This Row],[Atividade]])</f>
        <v>-</v>
      </c>
      <c r="AK593" s="31">
        <f>BS_CONTROLE[[#This Row],[Local - Partida]]</f>
        <v>0</v>
      </c>
      <c r="AL593" s="31">
        <f>BS_CONTROLE[[#This Row],[Local - Encerramento]]</f>
        <v>0</v>
      </c>
      <c r="AM593" s="105" t="str">
        <f>IF(BS_CONTROLE[[#This Row],[Entre - Estações]]=0, "-", BS_CONTROLE[[#This Row],[Entre - Estações]])</f>
        <v>-</v>
      </c>
      <c r="AN593" s="105" t="str">
        <f>IF(BS_CONTROLE[[#This Row],[SB]]=0, "-", BS_CONTROLE[[#This Row],[SB]])</f>
        <v>-</v>
      </c>
      <c r="AO593" s="105" t="str">
        <f>IF(BS_CONTROLE[[#This Row],[SUB]]=0, "-", BS_CONTROLE[[#This Row],[SUB]])</f>
        <v>-</v>
      </c>
      <c r="AP593" s="105">
        <f>BS_CONTROLE[[#This Row],[KM - Inicio]]</f>
        <v>0</v>
      </c>
      <c r="AQ593" s="105">
        <f>BS_CONTROLE[[#This Row],[KM - Inicio]]</f>
        <v>0</v>
      </c>
      <c r="AR593" s="108"/>
      <c r="AS593" s="108"/>
      <c r="AT593" s="108"/>
      <c r="AU593" s="136"/>
      <c r="AV593" s="136"/>
      <c r="AW593" s="14"/>
      <c r="AX593" s="14"/>
      <c r="AY593" s="162" t="str">
        <f t="shared" si="60"/>
        <v>*</v>
      </c>
      <c r="AZ593" s="153"/>
      <c r="BA593" s="109"/>
      <c r="BB593" s="10" t="str">
        <f>IFERROR(_xlfn.XLOOKUP(AI593, BS_ATIVIDADE[ATIVIDADE],BS_ATIVIDADE[UNIDADE] ), "*")</f>
        <v>*</v>
      </c>
      <c r="BC593" s="13" t="str" cm="1">
        <f t="array" ref="BC5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3" s="13" t="str" cm="1">
        <f t="array" ref="BD5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3" s="11" t="str" cm="1">
        <f t="array" ref="BE5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3" s="150"/>
      <c r="BG593" s="16"/>
      <c r="BH593" s="17"/>
      <c r="BI593" s="17"/>
      <c r="BJ593" s="17"/>
      <c r="BK593" s="18"/>
      <c r="BL593" s="16"/>
      <c r="BM593" s="130"/>
      <c r="BN593" s="130"/>
      <c r="BO593" s="130"/>
      <c r="BP593" s="18"/>
      <c r="BQ593" s="12" t="str">
        <f t="shared" si="62"/>
        <v>Aderente</v>
      </c>
      <c r="BR593" s="19" t="str">
        <f t="shared" si="63"/>
        <v>*</v>
      </c>
      <c r="BS593" s="19" t="str">
        <f t="shared" si="64"/>
        <v>*</v>
      </c>
      <c r="BT593" s="188" t="str">
        <f t="shared" si="65"/>
        <v/>
      </c>
    </row>
    <row r="594" spans="1:72" hidden="1">
      <c r="A594" s="47" t="str">
        <f t="shared" si="61"/>
        <v/>
      </c>
      <c r="B594" s="102"/>
      <c r="C594" s="135" t="str">
        <f>IF(BS_CONTROLE[[#This Row],[DATA]]="","",WEEKNUM(BS_CONTROLE[[#This Row],[DATA]]))</f>
        <v/>
      </c>
      <c r="D594" s="104"/>
      <c r="E594" s="157">
        <v>588</v>
      </c>
      <c r="F594" s="126"/>
      <c r="G594" s="142" t="str">
        <f>IF(D594="","*",VLOOKUP(F594,BS_ATIVIDADE[],3,FALSE))</f>
        <v>*</v>
      </c>
      <c r="H594" s="106"/>
      <c r="I594" s="106"/>
      <c r="J594" s="105"/>
      <c r="K594" s="105"/>
      <c r="L594" s="105"/>
      <c r="M594" s="127" t="str" cm="1">
        <f t="array" ref="M5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4" s="127" t="str" cm="1">
        <f t="array" ref="N5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4" s="106"/>
      <c r="P594" s="106"/>
      <c r="Q594" s="105"/>
      <c r="R594" s="10" t="str">
        <f>IFERROR(_xlfn.XLOOKUP(F594, BS_ATIVIDADE[ATIVIDADE],BS_ATIVIDADE[UNIDADE] ), "*")</f>
        <v>*</v>
      </c>
      <c r="S594" s="128" t="str" cm="1">
        <f t="array" ref="S5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4" s="128" t="str" cm="1">
        <f t="array" ref="T5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4" s="11" t="str" cm="1">
        <f t="array" ref="U5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4" s="105"/>
      <c r="W594" s="151"/>
      <c r="X594" s="104"/>
      <c r="Y594" s="129"/>
      <c r="Z594" s="104"/>
      <c r="AA594" s="105"/>
      <c r="AB594" s="103"/>
      <c r="AC594" s="152"/>
      <c r="AD594" s="107"/>
      <c r="AE594" s="105"/>
      <c r="AF594" s="105"/>
      <c r="AG594" s="105"/>
      <c r="AH594" s="15"/>
      <c r="AI594" s="126" t="str">
        <f>IF(BS_CONTROLE[[#This Row],[Atividade]]=0, "-", BS_CONTROLE[[#This Row],[Atividade]])</f>
        <v>-</v>
      </c>
      <c r="AJ594" s="9" t="str">
        <f>IF(BS_CONTROLE[[#This Row],[Atividade]]=0, "-", BS_CONTROLE[[#This Row],[Atividade]])</f>
        <v>-</v>
      </c>
      <c r="AK594" s="31">
        <f>BS_CONTROLE[[#This Row],[Local - Partida]]</f>
        <v>0</v>
      </c>
      <c r="AL594" s="31">
        <f>BS_CONTROLE[[#This Row],[Local - Encerramento]]</f>
        <v>0</v>
      </c>
      <c r="AM594" s="105" t="str">
        <f>IF(BS_CONTROLE[[#This Row],[Entre - Estações]]=0, "-", BS_CONTROLE[[#This Row],[Entre - Estações]])</f>
        <v>-</v>
      </c>
      <c r="AN594" s="105" t="str">
        <f>IF(BS_CONTROLE[[#This Row],[SB]]=0, "-", BS_CONTROLE[[#This Row],[SB]])</f>
        <v>-</v>
      </c>
      <c r="AO594" s="105" t="str">
        <f>IF(BS_CONTROLE[[#This Row],[SUB]]=0, "-", BS_CONTROLE[[#This Row],[SUB]])</f>
        <v>-</v>
      </c>
      <c r="AP594" s="105">
        <f>BS_CONTROLE[[#This Row],[KM - Inicio]]</f>
        <v>0</v>
      </c>
      <c r="AQ594" s="105">
        <f>BS_CONTROLE[[#This Row],[KM - Inicio]]</f>
        <v>0</v>
      </c>
      <c r="AR594" s="108"/>
      <c r="AS594" s="108"/>
      <c r="AT594" s="108"/>
      <c r="AU594" s="136"/>
      <c r="AV594" s="136"/>
      <c r="AW594" s="14"/>
      <c r="AX594" s="14"/>
      <c r="AY594" s="162" t="str">
        <f t="shared" si="60"/>
        <v>*</v>
      </c>
      <c r="AZ594" s="153"/>
      <c r="BA594" s="109"/>
      <c r="BB594" s="10" t="str">
        <f>IFERROR(_xlfn.XLOOKUP(AI594, BS_ATIVIDADE[ATIVIDADE],BS_ATIVIDADE[UNIDADE] ), "*")</f>
        <v>*</v>
      </c>
      <c r="BC594" s="13" t="str" cm="1">
        <f t="array" ref="BC5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4" s="13" t="str" cm="1">
        <f t="array" ref="BD5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4" s="11" t="str" cm="1">
        <f t="array" ref="BE5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4" s="150"/>
      <c r="BG594" s="16"/>
      <c r="BH594" s="17"/>
      <c r="BI594" s="17"/>
      <c r="BJ594" s="17"/>
      <c r="BK594" s="18"/>
      <c r="BL594" s="16"/>
      <c r="BM594" s="130"/>
      <c r="BN594" s="130"/>
      <c r="BO594" s="130"/>
      <c r="BP594" s="18"/>
      <c r="BQ594" s="12" t="str">
        <f t="shared" si="62"/>
        <v>Aderente</v>
      </c>
      <c r="BR594" s="19" t="str">
        <f t="shared" si="63"/>
        <v>*</v>
      </c>
      <c r="BS594" s="19" t="str">
        <f t="shared" si="64"/>
        <v>*</v>
      </c>
      <c r="BT594" s="188" t="str">
        <f t="shared" si="65"/>
        <v/>
      </c>
    </row>
    <row r="595" spans="1:72" hidden="1">
      <c r="A595" s="47" t="str">
        <f t="shared" si="61"/>
        <v/>
      </c>
      <c r="B595" s="102"/>
      <c r="C595" s="135" t="str">
        <f>IF(BS_CONTROLE[[#This Row],[DATA]]="","",WEEKNUM(BS_CONTROLE[[#This Row],[DATA]]))</f>
        <v/>
      </c>
      <c r="D595" s="104"/>
      <c r="E595" s="157">
        <v>589</v>
      </c>
      <c r="F595" s="126"/>
      <c r="G595" s="142" t="str">
        <f>IF(D595="","*",VLOOKUP(F595,BS_ATIVIDADE[],3,FALSE))</f>
        <v>*</v>
      </c>
      <c r="H595" s="106"/>
      <c r="I595" s="106"/>
      <c r="J595" s="105"/>
      <c r="K595" s="105"/>
      <c r="L595" s="105"/>
      <c r="M595" s="127" t="str" cm="1">
        <f t="array" ref="M5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5" s="127" t="str" cm="1">
        <f t="array" ref="N5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5" s="106"/>
      <c r="P595" s="106"/>
      <c r="Q595" s="105"/>
      <c r="R595" s="10" t="str">
        <f>IFERROR(_xlfn.XLOOKUP(F595, BS_ATIVIDADE[ATIVIDADE],BS_ATIVIDADE[UNIDADE] ), "*")</f>
        <v>*</v>
      </c>
      <c r="S595" s="128" t="str" cm="1">
        <f t="array" ref="S5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5" s="128" t="str" cm="1">
        <f t="array" ref="T5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5" s="11" t="str" cm="1">
        <f t="array" ref="U5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5" s="105"/>
      <c r="W595" s="151"/>
      <c r="X595" s="104"/>
      <c r="Y595" s="129"/>
      <c r="Z595" s="104"/>
      <c r="AA595" s="105"/>
      <c r="AB595" s="103"/>
      <c r="AC595" s="152"/>
      <c r="AD595" s="107"/>
      <c r="AE595" s="105"/>
      <c r="AF595" s="105"/>
      <c r="AG595" s="105"/>
      <c r="AH595" s="15"/>
      <c r="AI595" s="126" t="str">
        <f>IF(BS_CONTROLE[[#This Row],[Atividade]]=0, "-", BS_CONTROLE[[#This Row],[Atividade]])</f>
        <v>-</v>
      </c>
      <c r="AJ595" s="9" t="str">
        <f>IF(BS_CONTROLE[[#This Row],[Atividade]]=0, "-", BS_CONTROLE[[#This Row],[Atividade]])</f>
        <v>-</v>
      </c>
      <c r="AK595" s="31">
        <f>BS_CONTROLE[[#This Row],[Local - Partida]]</f>
        <v>0</v>
      </c>
      <c r="AL595" s="31">
        <f>BS_CONTROLE[[#This Row],[Local - Encerramento]]</f>
        <v>0</v>
      </c>
      <c r="AM595" s="105" t="str">
        <f>IF(BS_CONTROLE[[#This Row],[Entre - Estações]]=0, "-", BS_CONTROLE[[#This Row],[Entre - Estações]])</f>
        <v>-</v>
      </c>
      <c r="AN595" s="105" t="str">
        <f>IF(BS_CONTROLE[[#This Row],[SB]]=0, "-", BS_CONTROLE[[#This Row],[SB]])</f>
        <v>-</v>
      </c>
      <c r="AO595" s="105" t="str">
        <f>IF(BS_CONTROLE[[#This Row],[SUB]]=0, "-", BS_CONTROLE[[#This Row],[SUB]])</f>
        <v>-</v>
      </c>
      <c r="AP595" s="105">
        <f>BS_CONTROLE[[#This Row],[KM - Inicio]]</f>
        <v>0</v>
      </c>
      <c r="AQ595" s="105">
        <f>BS_CONTROLE[[#This Row],[KM - Inicio]]</f>
        <v>0</v>
      </c>
      <c r="AR595" s="108"/>
      <c r="AS595" s="108"/>
      <c r="AT595" s="108"/>
      <c r="AU595" s="136"/>
      <c r="AV595" s="136"/>
      <c r="AW595" s="14"/>
      <c r="AX595" s="14"/>
      <c r="AY595" s="162" t="str">
        <f t="shared" si="60"/>
        <v>*</v>
      </c>
      <c r="AZ595" s="153"/>
      <c r="BA595" s="109"/>
      <c r="BB595" s="10" t="str">
        <f>IFERROR(_xlfn.XLOOKUP(AI595, BS_ATIVIDADE[ATIVIDADE],BS_ATIVIDADE[UNIDADE] ), "*")</f>
        <v>*</v>
      </c>
      <c r="BC595" s="13" t="str" cm="1">
        <f t="array" ref="BC5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5" s="13" t="str" cm="1">
        <f t="array" ref="BD5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5" s="11" t="str" cm="1">
        <f t="array" ref="BE5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5" s="150"/>
      <c r="BG595" s="16"/>
      <c r="BH595" s="17"/>
      <c r="BI595" s="17"/>
      <c r="BJ595" s="17"/>
      <c r="BK595" s="18"/>
      <c r="BL595" s="16"/>
      <c r="BM595" s="130"/>
      <c r="BN595" s="130"/>
      <c r="BO595" s="130"/>
      <c r="BP595" s="18"/>
      <c r="BQ595" s="12" t="str">
        <f t="shared" si="62"/>
        <v>Aderente</v>
      </c>
      <c r="BR595" s="19" t="str">
        <f t="shared" si="63"/>
        <v>*</v>
      </c>
      <c r="BS595" s="19" t="str">
        <f t="shared" si="64"/>
        <v>*</v>
      </c>
      <c r="BT595" s="188" t="str">
        <f t="shared" si="65"/>
        <v/>
      </c>
    </row>
    <row r="596" spans="1:72" hidden="1">
      <c r="A596" s="47" t="str">
        <f t="shared" si="61"/>
        <v/>
      </c>
      <c r="B596" s="102"/>
      <c r="C596" s="135" t="str">
        <f>IF(BS_CONTROLE[[#This Row],[DATA]]="","",WEEKNUM(BS_CONTROLE[[#This Row],[DATA]]))</f>
        <v/>
      </c>
      <c r="D596" s="104"/>
      <c r="E596" s="157">
        <v>590</v>
      </c>
      <c r="F596" s="126"/>
      <c r="G596" s="142" t="str">
        <f>IF(D596="","*",VLOOKUP(F596,BS_ATIVIDADE[],3,FALSE))</f>
        <v>*</v>
      </c>
      <c r="H596" s="106"/>
      <c r="I596" s="106"/>
      <c r="J596" s="105"/>
      <c r="K596" s="105"/>
      <c r="L596" s="105"/>
      <c r="M596" s="127" t="str" cm="1">
        <f t="array" ref="M5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6" s="127" t="str" cm="1">
        <f t="array" ref="N5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6" s="106"/>
      <c r="P596" s="106"/>
      <c r="Q596" s="105"/>
      <c r="R596" s="10" t="str">
        <f>IFERROR(_xlfn.XLOOKUP(F596, BS_ATIVIDADE[ATIVIDADE],BS_ATIVIDADE[UNIDADE] ), "*")</f>
        <v>*</v>
      </c>
      <c r="S596" s="128" t="str" cm="1">
        <f t="array" ref="S5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6" s="128" t="str" cm="1">
        <f t="array" ref="T5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6" s="11" t="str" cm="1">
        <f t="array" ref="U5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6" s="105"/>
      <c r="W596" s="151"/>
      <c r="X596" s="104"/>
      <c r="Y596" s="129"/>
      <c r="Z596" s="104"/>
      <c r="AA596" s="105"/>
      <c r="AB596" s="103"/>
      <c r="AC596" s="152"/>
      <c r="AD596" s="107"/>
      <c r="AE596" s="105"/>
      <c r="AF596" s="105"/>
      <c r="AG596" s="105"/>
      <c r="AH596" s="15"/>
      <c r="AI596" s="126" t="str">
        <f>IF(BS_CONTROLE[[#This Row],[Atividade]]=0, "-", BS_CONTROLE[[#This Row],[Atividade]])</f>
        <v>-</v>
      </c>
      <c r="AJ596" s="9" t="str">
        <f>IF(BS_CONTROLE[[#This Row],[Atividade]]=0, "-", BS_CONTROLE[[#This Row],[Atividade]])</f>
        <v>-</v>
      </c>
      <c r="AK596" s="31">
        <f>BS_CONTROLE[[#This Row],[Local - Partida]]</f>
        <v>0</v>
      </c>
      <c r="AL596" s="31">
        <f>BS_CONTROLE[[#This Row],[Local - Encerramento]]</f>
        <v>0</v>
      </c>
      <c r="AM596" s="105" t="str">
        <f>IF(BS_CONTROLE[[#This Row],[Entre - Estações]]=0, "-", BS_CONTROLE[[#This Row],[Entre - Estações]])</f>
        <v>-</v>
      </c>
      <c r="AN596" s="105" t="str">
        <f>IF(BS_CONTROLE[[#This Row],[SB]]=0, "-", BS_CONTROLE[[#This Row],[SB]])</f>
        <v>-</v>
      </c>
      <c r="AO596" s="105" t="str">
        <f>IF(BS_CONTROLE[[#This Row],[SUB]]=0, "-", BS_CONTROLE[[#This Row],[SUB]])</f>
        <v>-</v>
      </c>
      <c r="AP596" s="105">
        <f>BS_CONTROLE[[#This Row],[KM - Inicio]]</f>
        <v>0</v>
      </c>
      <c r="AQ596" s="105">
        <f>BS_CONTROLE[[#This Row],[KM - Inicio]]</f>
        <v>0</v>
      </c>
      <c r="AR596" s="108"/>
      <c r="AS596" s="108"/>
      <c r="AT596" s="108"/>
      <c r="AU596" s="136"/>
      <c r="AV596" s="136"/>
      <c r="AW596" s="14"/>
      <c r="AX596" s="14"/>
      <c r="AY596" s="162" t="str">
        <f t="shared" si="60"/>
        <v>*</v>
      </c>
      <c r="AZ596" s="153"/>
      <c r="BA596" s="109"/>
      <c r="BB596" s="10" t="str">
        <f>IFERROR(_xlfn.XLOOKUP(AI596, BS_ATIVIDADE[ATIVIDADE],BS_ATIVIDADE[UNIDADE] ), "*")</f>
        <v>*</v>
      </c>
      <c r="BC596" s="13" t="str" cm="1">
        <f t="array" ref="BC5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6" s="13" t="str" cm="1">
        <f t="array" ref="BD5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6" s="11" t="str" cm="1">
        <f t="array" ref="BE5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6" s="150"/>
      <c r="BG596" s="16"/>
      <c r="BH596" s="17"/>
      <c r="BI596" s="17"/>
      <c r="BJ596" s="17"/>
      <c r="BK596" s="18"/>
      <c r="BL596" s="16"/>
      <c r="BM596" s="130"/>
      <c r="BN596" s="130"/>
      <c r="BO596" s="130"/>
      <c r="BP596" s="18"/>
      <c r="BQ596" s="12" t="str">
        <f t="shared" si="62"/>
        <v>Aderente</v>
      </c>
      <c r="BR596" s="19" t="str">
        <f t="shared" si="63"/>
        <v>*</v>
      </c>
      <c r="BS596" s="19" t="str">
        <f t="shared" si="64"/>
        <v>*</v>
      </c>
      <c r="BT596" s="188" t="str">
        <f t="shared" si="65"/>
        <v/>
      </c>
    </row>
    <row r="597" spans="1:72" hidden="1">
      <c r="A597" s="47" t="str">
        <f t="shared" si="61"/>
        <v/>
      </c>
      <c r="B597" s="102"/>
      <c r="C597" s="135" t="str">
        <f>IF(BS_CONTROLE[[#This Row],[DATA]]="","",WEEKNUM(BS_CONTROLE[[#This Row],[DATA]]))</f>
        <v/>
      </c>
      <c r="D597" s="104"/>
      <c r="E597" s="157">
        <v>591</v>
      </c>
      <c r="F597" s="126"/>
      <c r="G597" s="142" t="str">
        <f>IF(D597="","*",VLOOKUP(F597,BS_ATIVIDADE[],3,FALSE))</f>
        <v>*</v>
      </c>
      <c r="H597" s="106"/>
      <c r="I597" s="106"/>
      <c r="J597" s="105"/>
      <c r="K597" s="105"/>
      <c r="L597" s="105"/>
      <c r="M597" s="127" t="str" cm="1">
        <f t="array" ref="M5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7" s="127" t="str" cm="1">
        <f t="array" ref="N5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7" s="106"/>
      <c r="P597" s="106"/>
      <c r="Q597" s="105"/>
      <c r="R597" s="10" t="str">
        <f>IFERROR(_xlfn.XLOOKUP(F597, BS_ATIVIDADE[ATIVIDADE],BS_ATIVIDADE[UNIDADE] ), "*")</f>
        <v>*</v>
      </c>
      <c r="S597" s="128" t="str" cm="1">
        <f t="array" ref="S5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7" s="128" t="str" cm="1">
        <f t="array" ref="T5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7" s="11" t="str" cm="1">
        <f t="array" ref="U5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7" s="105"/>
      <c r="W597" s="151"/>
      <c r="X597" s="104"/>
      <c r="Y597" s="129"/>
      <c r="Z597" s="104"/>
      <c r="AA597" s="105"/>
      <c r="AB597" s="103"/>
      <c r="AC597" s="152"/>
      <c r="AD597" s="107"/>
      <c r="AE597" s="105"/>
      <c r="AF597" s="105"/>
      <c r="AG597" s="105"/>
      <c r="AH597" s="15"/>
      <c r="AI597" s="126" t="str">
        <f>IF(BS_CONTROLE[[#This Row],[Atividade]]=0, "-", BS_CONTROLE[[#This Row],[Atividade]])</f>
        <v>-</v>
      </c>
      <c r="AJ597" s="9" t="str">
        <f>IF(BS_CONTROLE[[#This Row],[Atividade]]=0, "-", BS_CONTROLE[[#This Row],[Atividade]])</f>
        <v>-</v>
      </c>
      <c r="AK597" s="31">
        <f>BS_CONTROLE[[#This Row],[Local - Partida]]</f>
        <v>0</v>
      </c>
      <c r="AL597" s="31">
        <f>BS_CONTROLE[[#This Row],[Local - Encerramento]]</f>
        <v>0</v>
      </c>
      <c r="AM597" s="105" t="str">
        <f>IF(BS_CONTROLE[[#This Row],[Entre - Estações]]=0, "-", BS_CONTROLE[[#This Row],[Entre - Estações]])</f>
        <v>-</v>
      </c>
      <c r="AN597" s="105" t="str">
        <f>IF(BS_CONTROLE[[#This Row],[SB]]=0, "-", BS_CONTROLE[[#This Row],[SB]])</f>
        <v>-</v>
      </c>
      <c r="AO597" s="105" t="str">
        <f>IF(BS_CONTROLE[[#This Row],[SUB]]=0, "-", BS_CONTROLE[[#This Row],[SUB]])</f>
        <v>-</v>
      </c>
      <c r="AP597" s="105">
        <f>BS_CONTROLE[[#This Row],[KM - Inicio]]</f>
        <v>0</v>
      </c>
      <c r="AQ597" s="105">
        <f>BS_CONTROLE[[#This Row],[KM - Inicio]]</f>
        <v>0</v>
      </c>
      <c r="AR597" s="108"/>
      <c r="AS597" s="108"/>
      <c r="AT597" s="108"/>
      <c r="AU597" s="136"/>
      <c r="AV597" s="136"/>
      <c r="AW597" s="14"/>
      <c r="AX597" s="14"/>
      <c r="AY597" s="162" t="str">
        <f t="shared" si="60"/>
        <v>*</v>
      </c>
      <c r="AZ597" s="153"/>
      <c r="BA597" s="109"/>
      <c r="BB597" s="10" t="str">
        <f>IFERROR(_xlfn.XLOOKUP(AI597, BS_ATIVIDADE[ATIVIDADE],BS_ATIVIDADE[UNIDADE] ), "*")</f>
        <v>*</v>
      </c>
      <c r="BC597" s="13" t="str" cm="1">
        <f t="array" ref="BC5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7" s="13" t="str" cm="1">
        <f t="array" ref="BD5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7" s="11" t="str" cm="1">
        <f t="array" ref="BE5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7" s="150"/>
      <c r="BG597" s="16"/>
      <c r="BH597" s="17"/>
      <c r="BI597" s="17"/>
      <c r="BJ597" s="17"/>
      <c r="BK597" s="18"/>
      <c r="BL597" s="16"/>
      <c r="BM597" s="130"/>
      <c r="BN597" s="130"/>
      <c r="BO597" s="130"/>
      <c r="BP597" s="18"/>
      <c r="BQ597" s="12" t="str">
        <f t="shared" si="62"/>
        <v>Aderente</v>
      </c>
      <c r="BR597" s="19" t="str">
        <f t="shared" si="63"/>
        <v>*</v>
      </c>
      <c r="BS597" s="19" t="str">
        <f t="shared" si="64"/>
        <v>*</v>
      </c>
      <c r="BT597" s="188" t="str">
        <f t="shared" si="65"/>
        <v/>
      </c>
    </row>
    <row r="598" spans="1:72" hidden="1">
      <c r="A598" s="47" t="str">
        <f t="shared" si="61"/>
        <v/>
      </c>
      <c r="B598" s="102"/>
      <c r="C598" s="135" t="str">
        <f>IF(BS_CONTROLE[[#This Row],[DATA]]="","",WEEKNUM(BS_CONTROLE[[#This Row],[DATA]]))</f>
        <v/>
      </c>
      <c r="D598" s="104"/>
      <c r="E598" s="157">
        <v>592</v>
      </c>
      <c r="F598" s="126"/>
      <c r="G598" s="142" t="str">
        <f>IF(D598="","*",VLOOKUP(F598,BS_ATIVIDADE[],3,FALSE))</f>
        <v>*</v>
      </c>
      <c r="H598" s="106"/>
      <c r="I598" s="106"/>
      <c r="J598" s="105"/>
      <c r="K598" s="105"/>
      <c r="L598" s="105"/>
      <c r="M598" s="127" t="str" cm="1">
        <f t="array" ref="M5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8" s="127" t="str" cm="1">
        <f t="array" ref="N5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8" s="106"/>
      <c r="P598" s="106"/>
      <c r="Q598" s="105"/>
      <c r="R598" s="10" t="str">
        <f>IFERROR(_xlfn.XLOOKUP(F598, BS_ATIVIDADE[ATIVIDADE],BS_ATIVIDADE[UNIDADE] ), "*")</f>
        <v>*</v>
      </c>
      <c r="S598" s="128" t="str" cm="1">
        <f t="array" ref="S5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8" s="128" t="str" cm="1">
        <f t="array" ref="T5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8" s="11" t="str" cm="1">
        <f t="array" ref="U5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8" s="105"/>
      <c r="W598" s="151"/>
      <c r="X598" s="104"/>
      <c r="Y598" s="129"/>
      <c r="Z598" s="104"/>
      <c r="AA598" s="105"/>
      <c r="AB598" s="103"/>
      <c r="AC598" s="152"/>
      <c r="AD598" s="107"/>
      <c r="AE598" s="105"/>
      <c r="AF598" s="105"/>
      <c r="AG598" s="105"/>
      <c r="AH598" s="15"/>
      <c r="AI598" s="126" t="str">
        <f>IF(BS_CONTROLE[[#This Row],[Atividade]]=0, "-", BS_CONTROLE[[#This Row],[Atividade]])</f>
        <v>-</v>
      </c>
      <c r="AJ598" s="9" t="str">
        <f>IF(BS_CONTROLE[[#This Row],[Atividade]]=0, "-", BS_CONTROLE[[#This Row],[Atividade]])</f>
        <v>-</v>
      </c>
      <c r="AK598" s="31">
        <f>BS_CONTROLE[[#This Row],[Local - Partida]]</f>
        <v>0</v>
      </c>
      <c r="AL598" s="31">
        <f>BS_CONTROLE[[#This Row],[Local - Encerramento]]</f>
        <v>0</v>
      </c>
      <c r="AM598" s="105" t="str">
        <f>IF(BS_CONTROLE[[#This Row],[Entre - Estações]]=0, "-", BS_CONTROLE[[#This Row],[Entre - Estações]])</f>
        <v>-</v>
      </c>
      <c r="AN598" s="105" t="str">
        <f>IF(BS_CONTROLE[[#This Row],[SB]]=0, "-", BS_CONTROLE[[#This Row],[SB]])</f>
        <v>-</v>
      </c>
      <c r="AO598" s="105" t="str">
        <f>IF(BS_CONTROLE[[#This Row],[SUB]]=0, "-", BS_CONTROLE[[#This Row],[SUB]])</f>
        <v>-</v>
      </c>
      <c r="AP598" s="105">
        <f>BS_CONTROLE[[#This Row],[KM - Inicio]]</f>
        <v>0</v>
      </c>
      <c r="AQ598" s="105">
        <f>BS_CONTROLE[[#This Row],[KM - Inicio]]</f>
        <v>0</v>
      </c>
      <c r="AR598" s="108"/>
      <c r="AS598" s="108"/>
      <c r="AT598" s="108"/>
      <c r="AU598" s="136"/>
      <c r="AV598" s="136"/>
      <c r="AW598" s="14"/>
      <c r="AX598" s="14"/>
      <c r="AY598" s="162" t="str">
        <f t="shared" si="60"/>
        <v>*</v>
      </c>
      <c r="AZ598" s="153"/>
      <c r="BA598" s="109"/>
      <c r="BB598" s="10" t="str">
        <f>IFERROR(_xlfn.XLOOKUP(AI598, BS_ATIVIDADE[ATIVIDADE],BS_ATIVIDADE[UNIDADE] ), "*")</f>
        <v>*</v>
      </c>
      <c r="BC598" s="13" t="str" cm="1">
        <f t="array" ref="BC5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8" s="13" t="str" cm="1">
        <f t="array" ref="BD5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8" s="11" t="str" cm="1">
        <f t="array" ref="BE5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8" s="150"/>
      <c r="BG598" s="16"/>
      <c r="BH598" s="17"/>
      <c r="BI598" s="17"/>
      <c r="BJ598" s="17"/>
      <c r="BK598" s="18"/>
      <c r="BL598" s="16"/>
      <c r="BM598" s="130"/>
      <c r="BN598" s="130"/>
      <c r="BO598" s="130"/>
      <c r="BP598" s="18"/>
      <c r="BQ598" s="12" t="str">
        <f t="shared" si="62"/>
        <v>Aderente</v>
      </c>
      <c r="BR598" s="19" t="str">
        <f t="shared" si="63"/>
        <v>*</v>
      </c>
      <c r="BS598" s="19" t="str">
        <f t="shared" si="64"/>
        <v>*</v>
      </c>
      <c r="BT598" s="188" t="str">
        <f t="shared" si="65"/>
        <v/>
      </c>
    </row>
    <row r="599" spans="1:72" hidden="1">
      <c r="A599" s="47" t="str">
        <f t="shared" si="61"/>
        <v/>
      </c>
      <c r="B599" s="102"/>
      <c r="C599" s="135" t="str">
        <f>IF(BS_CONTROLE[[#This Row],[DATA]]="","",WEEKNUM(BS_CONTROLE[[#This Row],[DATA]]))</f>
        <v/>
      </c>
      <c r="D599" s="104"/>
      <c r="E599" s="157">
        <v>593</v>
      </c>
      <c r="F599" s="126"/>
      <c r="G599" s="142" t="str">
        <f>IF(D599="","*",VLOOKUP(F599,BS_ATIVIDADE[],3,FALSE))</f>
        <v>*</v>
      </c>
      <c r="H599" s="106"/>
      <c r="I599" s="106"/>
      <c r="J599" s="105"/>
      <c r="K599" s="105"/>
      <c r="L599" s="105"/>
      <c r="M599" s="127" t="str" cm="1">
        <f t="array" ref="M5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9" s="127" t="str" cm="1">
        <f t="array" ref="N5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9" s="106"/>
      <c r="P599" s="106"/>
      <c r="Q599" s="105"/>
      <c r="R599" s="10" t="str">
        <f>IFERROR(_xlfn.XLOOKUP(F599, BS_ATIVIDADE[ATIVIDADE],BS_ATIVIDADE[UNIDADE] ), "*")</f>
        <v>*</v>
      </c>
      <c r="S599" s="128" t="str" cm="1">
        <f t="array" ref="S5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9" s="128" t="str" cm="1">
        <f t="array" ref="T5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9" s="11" t="str" cm="1">
        <f t="array" ref="U5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599" s="105"/>
      <c r="W599" s="151"/>
      <c r="X599" s="104"/>
      <c r="Y599" s="129"/>
      <c r="Z599" s="104"/>
      <c r="AA599" s="105"/>
      <c r="AB599" s="103"/>
      <c r="AC599" s="152"/>
      <c r="AD599" s="107"/>
      <c r="AE599" s="105"/>
      <c r="AF599" s="105"/>
      <c r="AG599" s="105"/>
      <c r="AH599" s="15"/>
      <c r="AI599" s="126" t="str">
        <f>IF(BS_CONTROLE[[#This Row],[Atividade]]=0, "-", BS_CONTROLE[[#This Row],[Atividade]])</f>
        <v>-</v>
      </c>
      <c r="AJ599" s="9" t="str">
        <f>IF(BS_CONTROLE[[#This Row],[Atividade]]=0, "-", BS_CONTROLE[[#This Row],[Atividade]])</f>
        <v>-</v>
      </c>
      <c r="AK599" s="31">
        <f>BS_CONTROLE[[#This Row],[Local - Partida]]</f>
        <v>0</v>
      </c>
      <c r="AL599" s="31">
        <f>BS_CONTROLE[[#This Row],[Local - Encerramento]]</f>
        <v>0</v>
      </c>
      <c r="AM599" s="105" t="str">
        <f>IF(BS_CONTROLE[[#This Row],[Entre - Estações]]=0, "-", BS_CONTROLE[[#This Row],[Entre - Estações]])</f>
        <v>-</v>
      </c>
      <c r="AN599" s="105" t="str">
        <f>IF(BS_CONTROLE[[#This Row],[SB]]=0, "-", BS_CONTROLE[[#This Row],[SB]])</f>
        <v>-</v>
      </c>
      <c r="AO599" s="105" t="str">
        <f>IF(BS_CONTROLE[[#This Row],[SUB]]=0, "-", BS_CONTROLE[[#This Row],[SUB]])</f>
        <v>-</v>
      </c>
      <c r="AP599" s="105">
        <f>BS_CONTROLE[[#This Row],[KM - Inicio]]</f>
        <v>0</v>
      </c>
      <c r="AQ599" s="105">
        <f>BS_CONTROLE[[#This Row],[KM - Inicio]]</f>
        <v>0</v>
      </c>
      <c r="AR599" s="108"/>
      <c r="AS599" s="108"/>
      <c r="AT599" s="108"/>
      <c r="AU599" s="136"/>
      <c r="AV599" s="136"/>
      <c r="AW599" s="14"/>
      <c r="AX599" s="14"/>
      <c r="AY599" s="162" t="str">
        <f t="shared" si="60"/>
        <v>*</v>
      </c>
      <c r="AZ599" s="153"/>
      <c r="BA599" s="109"/>
      <c r="BB599" s="10" t="str">
        <f>IFERROR(_xlfn.XLOOKUP(AI599, BS_ATIVIDADE[ATIVIDADE],BS_ATIVIDADE[UNIDADE] ), "*")</f>
        <v>*</v>
      </c>
      <c r="BC599" s="13" t="str" cm="1">
        <f t="array" ref="BC5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599" s="13" t="str" cm="1">
        <f t="array" ref="BD5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599" s="11" t="str" cm="1">
        <f t="array" ref="BE5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599" s="150"/>
      <c r="BG599" s="16"/>
      <c r="BH599" s="17"/>
      <c r="BI599" s="17"/>
      <c r="BJ599" s="17"/>
      <c r="BK599" s="18"/>
      <c r="BL599" s="16"/>
      <c r="BM599" s="130"/>
      <c r="BN599" s="130"/>
      <c r="BO599" s="130"/>
      <c r="BP599" s="18"/>
      <c r="BQ599" s="12" t="str">
        <f t="shared" si="62"/>
        <v>Aderente</v>
      </c>
      <c r="BR599" s="19" t="str">
        <f t="shared" si="63"/>
        <v>*</v>
      </c>
      <c r="BS599" s="19" t="str">
        <f t="shared" si="64"/>
        <v>*</v>
      </c>
      <c r="BT599" s="188" t="str">
        <f t="shared" si="65"/>
        <v/>
      </c>
    </row>
    <row r="600" spans="1:72" hidden="1">
      <c r="A600" s="47" t="str">
        <f t="shared" si="61"/>
        <v/>
      </c>
      <c r="B600" s="102"/>
      <c r="C600" s="135" t="str">
        <f>IF(BS_CONTROLE[[#This Row],[DATA]]="","",WEEKNUM(BS_CONTROLE[[#This Row],[DATA]]))</f>
        <v/>
      </c>
      <c r="D600" s="104"/>
      <c r="E600" s="157">
        <v>594</v>
      </c>
      <c r="F600" s="126"/>
      <c r="G600" s="142" t="str">
        <f>IF(D600="","*",VLOOKUP(F600,BS_ATIVIDADE[],3,FALSE))</f>
        <v>*</v>
      </c>
      <c r="H600" s="106"/>
      <c r="I600" s="106"/>
      <c r="J600" s="105"/>
      <c r="K600" s="105"/>
      <c r="L600" s="105"/>
      <c r="M600" s="127" t="str" cm="1">
        <f t="array" ref="M6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0" s="127" t="str" cm="1">
        <f t="array" ref="N6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0" s="106"/>
      <c r="P600" s="106"/>
      <c r="Q600" s="105"/>
      <c r="R600" s="10" t="str">
        <f>IFERROR(_xlfn.XLOOKUP(F600, BS_ATIVIDADE[ATIVIDADE],BS_ATIVIDADE[UNIDADE] ), "*")</f>
        <v>*</v>
      </c>
      <c r="S600" s="128" t="str" cm="1">
        <f t="array" ref="S6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0" s="128" t="str" cm="1">
        <f t="array" ref="T6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0" s="11" t="str" cm="1">
        <f t="array" ref="U6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0" s="105"/>
      <c r="W600" s="151"/>
      <c r="X600" s="104"/>
      <c r="Y600" s="129"/>
      <c r="Z600" s="104"/>
      <c r="AA600" s="105"/>
      <c r="AB600" s="103"/>
      <c r="AC600" s="152"/>
      <c r="AD600" s="107"/>
      <c r="AE600" s="105"/>
      <c r="AF600" s="105"/>
      <c r="AG600" s="105"/>
      <c r="AH600" s="15"/>
      <c r="AI600" s="126" t="str">
        <f>IF(BS_CONTROLE[[#This Row],[Atividade]]=0, "-", BS_CONTROLE[[#This Row],[Atividade]])</f>
        <v>-</v>
      </c>
      <c r="AJ600" s="9" t="str">
        <f>IF(BS_CONTROLE[[#This Row],[Atividade]]=0, "-", BS_CONTROLE[[#This Row],[Atividade]])</f>
        <v>-</v>
      </c>
      <c r="AK600" s="31">
        <f>BS_CONTROLE[[#This Row],[Local - Partida]]</f>
        <v>0</v>
      </c>
      <c r="AL600" s="31">
        <f>BS_CONTROLE[[#This Row],[Local - Encerramento]]</f>
        <v>0</v>
      </c>
      <c r="AM600" s="105" t="str">
        <f>IF(BS_CONTROLE[[#This Row],[Entre - Estações]]=0, "-", BS_CONTROLE[[#This Row],[Entre - Estações]])</f>
        <v>-</v>
      </c>
      <c r="AN600" s="105" t="str">
        <f>IF(BS_CONTROLE[[#This Row],[SB]]=0, "-", BS_CONTROLE[[#This Row],[SB]])</f>
        <v>-</v>
      </c>
      <c r="AO600" s="105" t="str">
        <f>IF(BS_CONTROLE[[#This Row],[SUB]]=0, "-", BS_CONTROLE[[#This Row],[SUB]])</f>
        <v>-</v>
      </c>
      <c r="AP600" s="105">
        <f>BS_CONTROLE[[#This Row],[KM - Inicio]]</f>
        <v>0</v>
      </c>
      <c r="AQ600" s="105">
        <f>BS_CONTROLE[[#This Row],[KM - Inicio]]</f>
        <v>0</v>
      </c>
      <c r="AR600" s="108"/>
      <c r="AS600" s="108"/>
      <c r="AT600" s="108"/>
      <c r="AU600" s="136"/>
      <c r="AV600" s="136"/>
      <c r="AW600" s="14"/>
      <c r="AX600" s="14"/>
      <c r="AY600" s="162" t="str">
        <f t="shared" si="60"/>
        <v>*</v>
      </c>
      <c r="AZ600" s="153"/>
      <c r="BA600" s="109"/>
      <c r="BB600" s="10" t="str">
        <f>IFERROR(_xlfn.XLOOKUP(AI600, BS_ATIVIDADE[ATIVIDADE],BS_ATIVIDADE[UNIDADE] ), "*")</f>
        <v>*</v>
      </c>
      <c r="BC600" s="13" t="str" cm="1">
        <f t="array" ref="BC6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0" s="13" t="str" cm="1">
        <f t="array" ref="BD6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0" s="11" t="str" cm="1">
        <f t="array" ref="BE6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0" s="150"/>
      <c r="BG600" s="16"/>
      <c r="BH600" s="17"/>
      <c r="BI600" s="17"/>
      <c r="BJ600" s="17"/>
      <c r="BK600" s="18"/>
      <c r="BL600" s="16"/>
      <c r="BM600" s="130"/>
      <c r="BN600" s="130"/>
      <c r="BO600" s="130"/>
      <c r="BP600" s="18"/>
      <c r="BQ600" s="12" t="str">
        <f t="shared" si="62"/>
        <v>Aderente</v>
      </c>
      <c r="BR600" s="19" t="str">
        <f t="shared" si="63"/>
        <v>*</v>
      </c>
      <c r="BS600" s="19" t="str">
        <f t="shared" si="64"/>
        <v>*</v>
      </c>
      <c r="BT600" s="188" t="str">
        <f t="shared" si="65"/>
        <v/>
      </c>
    </row>
    <row r="601" spans="1:72" hidden="1">
      <c r="A601" s="47" t="str">
        <f t="shared" si="61"/>
        <v/>
      </c>
      <c r="B601" s="102"/>
      <c r="C601" s="135" t="str">
        <f>IF(BS_CONTROLE[[#This Row],[DATA]]="","",WEEKNUM(BS_CONTROLE[[#This Row],[DATA]]))</f>
        <v/>
      </c>
      <c r="D601" s="104"/>
      <c r="E601" s="157">
        <v>595</v>
      </c>
      <c r="F601" s="126"/>
      <c r="G601" s="142" t="str">
        <f>IF(D601="","*",VLOOKUP(F601,BS_ATIVIDADE[],3,FALSE))</f>
        <v>*</v>
      </c>
      <c r="H601" s="106"/>
      <c r="I601" s="106"/>
      <c r="J601" s="105"/>
      <c r="K601" s="105"/>
      <c r="L601" s="105"/>
      <c r="M601" s="127" t="str" cm="1">
        <f t="array" ref="M6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1" s="127" t="str" cm="1">
        <f t="array" ref="N6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1" s="106"/>
      <c r="P601" s="106"/>
      <c r="Q601" s="105"/>
      <c r="R601" s="10" t="str">
        <f>IFERROR(_xlfn.XLOOKUP(F601, BS_ATIVIDADE[ATIVIDADE],BS_ATIVIDADE[UNIDADE] ), "*")</f>
        <v>*</v>
      </c>
      <c r="S601" s="128" t="str" cm="1">
        <f t="array" ref="S6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1" s="128" t="str" cm="1">
        <f t="array" ref="T6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1" s="11" t="str" cm="1">
        <f t="array" ref="U6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1" s="105"/>
      <c r="W601" s="151"/>
      <c r="X601" s="104"/>
      <c r="Y601" s="129"/>
      <c r="Z601" s="104"/>
      <c r="AA601" s="105"/>
      <c r="AB601" s="103"/>
      <c r="AC601" s="152"/>
      <c r="AD601" s="107"/>
      <c r="AE601" s="105"/>
      <c r="AF601" s="105"/>
      <c r="AG601" s="105"/>
      <c r="AH601" s="15"/>
      <c r="AI601" s="126" t="str">
        <f>IF(BS_CONTROLE[[#This Row],[Atividade]]=0, "-", BS_CONTROLE[[#This Row],[Atividade]])</f>
        <v>-</v>
      </c>
      <c r="AJ601" s="9" t="str">
        <f>IF(BS_CONTROLE[[#This Row],[Atividade]]=0, "-", BS_CONTROLE[[#This Row],[Atividade]])</f>
        <v>-</v>
      </c>
      <c r="AK601" s="31">
        <f>BS_CONTROLE[[#This Row],[Local - Partida]]</f>
        <v>0</v>
      </c>
      <c r="AL601" s="31">
        <f>BS_CONTROLE[[#This Row],[Local - Encerramento]]</f>
        <v>0</v>
      </c>
      <c r="AM601" s="105" t="str">
        <f>IF(BS_CONTROLE[[#This Row],[Entre - Estações]]=0, "-", BS_CONTROLE[[#This Row],[Entre - Estações]])</f>
        <v>-</v>
      </c>
      <c r="AN601" s="105" t="str">
        <f>IF(BS_CONTROLE[[#This Row],[SB]]=0, "-", BS_CONTROLE[[#This Row],[SB]])</f>
        <v>-</v>
      </c>
      <c r="AO601" s="105" t="str">
        <f>IF(BS_CONTROLE[[#This Row],[SUB]]=0, "-", BS_CONTROLE[[#This Row],[SUB]])</f>
        <v>-</v>
      </c>
      <c r="AP601" s="105">
        <f>BS_CONTROLE[[#This Row],[KM - Inicio]]</f>
        <v>0</v>
      </c>
      <c r="AQ601" s="105">
        <f>BS_CONTROLE[[#This Row],[KM - Inicio]]</f>
        <v>0</v>
      </c>
      <c r="AR601" s="108"/>
      <c r="AS601" s="108"/>
      <c r="AT601" s="108"/>
      <c r="AU601" s="136"/>
      <c r="AV601" s="136"/>
      <c r="AW601" s="14"/>
      <c r="AX601" s="14"/>
      <c r="AY601" s="162" t="str">
        <f t="shared" si="60"/>
        <v>*</v>
      </c>
      <c r="AZ601" s="153"/>
      <c r="BA601" s="109"/>
      <c r="BB601" s="10" t="str">
        <f>IFERROR(_xlfn.XLOOKUP(AI601, BS_ATIVIDADE[ATIVIDADE],BS_ATIVIDADE[UNIDADE] ), "*")</f>
        <v>*</v>
      </c>
      <c r="BC601" s="13" t="str" cm="1">
        <f t="array" ref="BC6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1" s="13" t="str" cm="1">
        <f t="array" ref="BD6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1" s="11" t="str" cm="1">
        <f t="array" ref="BE6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1" s="150"/>
      <c r="BG601" s="16"/>
      <c r="BH601" s="17"/>
      <c r="BI601" s="17"/>
      <c r="BJ601" s="17"/>
      <c r="BK601" s="18"/>
      <c r="BL601" s="16"/>
      <c r="BM601" s="130"/>
      <c r="BN601" s="130"/>
      <c r="BO601" s="130"/>
      <c r="BP601" s="18"/>
      <c r="BQ601" s="12" t="str">
        <f t="shared" si="62"/>
        <v>Aderente</v>
      </c>
      <c r="BR601" s="19" t="str">
        <f t="shared" si="63"/>
        <v>*</v>
      </c>
      <c r="BS601" s="19" t="str">
        <f t="shared" si="64"/>
        <v>*</v>
      </c>
      <c r="BT601" s="188" t="str">
        <f t="shared" si="65"/>
        <v/>
      </c>
    </row>
    <row r="602" spans="1:72" hidden="1">
      <c r="A602" s="47" t="str">
        <f t="shared" si="61"/>
        <v/>
      </c>
      <c r="B602" s="102"/>
      <c r="C602" s="135" t="str">
        <f>IF(BS_CONTROLE[[#This Row],[DATA]]="","",WEEKNUM(BS_CONTROLE[[#This Row],[DATA]]))</f>
        <v/>
      </c>
      <c r="D602" s="104"/>
      <c r="E602" s="157">
        <v>596</v>
      </c>
      <c r="F602" s="126"/>
      <c r="G602" s="142" t="str">
        <f>IF(D602="","*",VLOOKUP(F602,BS_ATIVIDADE[],3,FALSE))</f>
        <v>*</v>
      </c>
      <c r="H602" s="106"/>
      <c r="I602" s="106"/>
      <c r="J602" s="105"/>
      <c r="K602" s="105"/>
      <c r="L602" s="105"/>
      <c r="M602" s="127" t="str" cm="1">
        <f t="array" ref="M6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2" s="127" t="str" cm="1">
        <f t="array" ref="N6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2" s="106"/>
      <c r="P602" s="106"/>
      <c r="Q602" s="105"/>
      <c r="R602" s="10" t="str">
        <f>IFERROR(_xlfn.XLOOKUP(F602, BS_ATIVIDADE[ATIVIDADE],BS_ATIVIDADE[UNIDADE] ), "*")</f>
        <v>*</v>
      </c>
      <c r="S602" s="128" t="str" cm="1">
        <f t="array" ref="S6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2" s="128" t="str" cm="1">
        <f t="array" ref="T6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2" s="11" t="str" cm="1">
        <f t="array" ref="U6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2" s="105"/>
      <c r="W602" s="151"/>
      <c r="X602" s="104"/>
      <c r="Y602" s="129"/>
      <c r="Z602" s="104"/>
      <c r="AA602" s="105"/>
      <c r="AB602" s="103"/>
      <c r="AC602" s="152"/>
      <c r="AD602" s="107"/>
      <c r="AE602" s="105"/>
      <c r="AF602" s="105"/>
      <c r="AG602" s="105"/>
      <c r="AH602" s="15"/>
      <c r="AI602" s="126" t="str">
        <f>IF(BS_CONTROLE[[#This Row],[Atividade]]=0, "-", BS_CONTROLE[[#This Row],[Atividade]])</f>
        <v>-</v>
      </c>
      <c r="AJ602" s="9" t="str">
        <f>IF(BS_CONTROLE[[#This Row],[Atividade]]=0, "-", BS_CONTROLE[[#This Row],[Atividade]])</f>
        <v>-</v>
      </c>
      <c r="AK602" s="31">
        <f>BS_CONTROLE[[#This Row],[Local - Partida]]</f>
        <v>0</v>
      </c>
      <c r="AL602" s="31">
        <f>BS_CONTROLE[[#This Row],[Local - Encerramento]]</f>
        <v>0</v>
      </c>
      <c r="AM602" s="105" t="str">
        <f>IF(BS_CONTROLE[[#This Row],[Entre - Estações]]=0, "-", BS_CONTROLE[[#This Row],[Entre - Estações]])</f>
        <v>-</v>
      </c>
      <c r="AN602" s="105" t="str">
        <f>IF(BS_CONTROLE[[#This Row],[SB]]=0, "-", BS_CONTROLE[[#This Row],[SB]])</f>
        <v>-</v>
      </c>
      <c r="AO602" s="105" t="str">
        <f>IF(BS_CONTROLE[[#This Row],[SUB]]=0, "-", BS_CONTROLE[[#This Row],[SUB]])</f>
        <v>-</v>
      </c>
      <c r="AP602" s="105">
        <f>BS_CONTROLE[[#This Row],[KM - Inicio]]</f>
        <v>0</v>
      </c>
      <c r="AQ602" s="105">
        <f>BS_CONTROLE[[#This Row],[KM - Inicio]]</f>
        <v>0</v>
      </c>
      <c r="AR602" s="108"/>
      <c r="AS602" s="108"/>
      <c r="AT602" s="108"/>
      <c r="AU602" s="136"/>
      <c r="AV602" s="136"/>
      <c r="AW602" s="14"/>
      <c r="AX602" s="14"/>
      <c r="AY602" s="162" t="str">
        <f t="shared" si="60"/>
        <v>*</v>
      </c>
      <c r="AZ602" s="153"/>
      <c r="BA602" s="109"/>
      <c r="BB602" s="10" t="str">
        <f>IFERROR(_xlfn.XLOOKUP(AI602, BS_ATIVIDADE[ATIVIDADE],BS_ATIVIDADE[UNIDADE] ), "*")</f>
        <v>*</v>
      </c>
      <c r="BC602" s="13" t="str" cm="1">
        <f t="array" ref="BC6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2" s="13" t="str" cm="1">
        <f t="array" ref="BD6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2" s="11" t="str" cm="1">
        <f t="array" ref="BE6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2" s="150"/>
      <c r="BG602" s="16"/>
      <c r="BH602" s="17"/>
      <c r="BI602" s="17"/>
      <c r="BJ602" s="17"/>
      <c r="BK602" s="18"/>
      <c r="BL602" s="16"/>
      <c r="BM602" s="130"/>
      <c r="BN602" s="130"/>
      <c r="BO602" s="130"/>
      <c r="BP602" s="18"/>
      <c r="BQ602" s="12" t="str">
        <f t="shared" si="62"/>
        <v>Aderente</v>
      </c>
      <c r="BR602" s="19" t="str">
        <f t="shared" si="63"/>
        <v>*</v>
      </c>
      <c r="BS602" s="19" t="str">
        <f t="shared" si="64"/>
        <v>*</v>
      </c>
      <c r="BT602" s="188" t="str">
        <f t="shared" si="65"/>
        <v/>
      </c>
    </row>
    <row r="603" spans="1:72" hidden="1">
      <c r="A603" s="47" t="str">
        <f t="shared" si="61"/>
        <v/>
      </c>
      <c r="B603" s="102"/>
      <c r="C603" s="135" t="str">
        <f>IF(BS_CONTROLE[[#This Row],[DATA]]="","",WEEKNUM(BS_CONTROLE[[#This Row],[DATA]]))</f>
        <v/>
      </c>
      <c r="D603" s="104"/>
      <c r="E603" s="157">
        <v>597</v>
      </c>
      <c r="F603" s="126"/>
      <c r="G603" s="142" t="str">
        <f>IF(D603="","*",VLOOKUP(F603,BS_ATIVIDADE[],3,FALSE))</f>
        <v>*</v>
      </c>
      <c r="H603" s="106"/>
      <c r="I603" s="106"/>
      <c r="J603" s="105"/>
      <c r="K603" s="105"/>
      <c r="L603" s="105"/>
      <c r="M603" s="127" t="str" cm="1">
        <f t="array" ref="M6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3" s="127" t="str" cm="1">
        <f t="array" ref="N6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3" s="106"/>
      <c r="P603" s="106"/>
      <c r="Q603" s="105"/>
      <c r="R603" s="10" t="str">
        <f>IFERROR(_xlfn.XLOOKUP(F603, BS_ATIVIDADE[ATIVIDADE],BS_ATIVIDADE[UNIDADE] ), "*")</f>
        <v>*</v>
      </c>
      <c r="S603" s="128" t="str" cm="1">
        <f t="array" ref="S6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3" s="128" t="str" cm="1">
        <f t="array" ref="T6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3" s="11" t="str" cm="1">
        <f t="array" ref="U6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3" s="105"/>
      <c r="W603" s="151"/>
      <c r="X603" s="104"/>
      <c r="Y603" s="129"/>
      <c r="Z603" s="104"/>
      <c r="AA603" s="105"/>
      <c r="AB603" s="103"/>
      <c r="AC603" s="152"/>
      <c r="AD603" s="107"/>
      <c r="AE603" s="105"/>
      <c r="AF603" s="105"/>
      <c r="AG603" s="105"/>
      <c r="AH603" s="15"/>
      <c r="AI603" s="126" t="str">
        <f>IF(BS_CONTROLE[[#This Row],[Atividade]]=0, "-", BS_CONTROLE[[#This Row],[Atividade]])</f>
        <v>-</v>
      </c>
      <c r="AJ603" s="9" t="str">
        <f>IF(BS_CONTROLE[[#This Row],[Atividade]]=0, "-", BS_CONTROLE[[#This Row],[Atividade]])</f>
        <v>-</v>
      </c>
      <c r="AK603" s="31">
        <f>BS_CONTROLE[[#This Row],[Local - Partida]]</f>
        <v>0</v>
      </c>
      <c r="AL603" s="31">
        <f>BS_CONTROLE[[#This Row],[Local - Encerramento]]</f>
        <v>0</v>
      </c>
      <c r="AM603" s="105" t="str">
        <f>IF(BS_CONTROLE[[#This Row],[Entre - Estações]]=0, "-", BS_CONTROLE[[#This Row],[Entre - Estações]])</f>
        <v>-</v>
      </c>
      <c r="AN603" s="105" t="str">
        <f>IF(BS_CONTROLE[[#This Row],[SB]]=0, "-", BS_CONTROLE[[#This Row],[SB]])</f>
        <v>-</v>
      </c>
      <c r="AO603" s="105" t="str">
        <f>IF(BS_CONTROLE[[#This Row],[SUB]]=0, "-", BS_CONTROLE[[#This Row],[SUB]])</f>
        <v>-</v>
      </c>
      <c r="AP603" s="105">
        <f>BS_CONTROLE[[#This Row],[KM - Inicio]]</f>
        <v>0</v>
      </c>
      <c r="AQ603" s="105">
        <f>BS_CONTROLE[[#This Row],[KM - Inicio]]</f>
        <v>0</v>
      </c>
      <c r="AR603" s="108"/>
      <c r="AS603" s="108"/>
      <c r="AT603" s="108"/>
      <c r="AU603" s="136"/>
      <c r="AV603" s="136"/>
      <c r="AW603" s="14"/>
      <c r="AX603" s="14"/>
      <c r="AY603" s="162" t="str">
        <f t="shared" si="60"/>
        <v>*</v>
      </c>
      <c r="AZ603" s="153"/>
      <c r="BA603" s="109"/>
      <c r="BB603" s="10" t="str">
        <f>IFERROR(_xlfn.XLOOKUP(AI603, BS_ATIVIDADE[ATIVIDADE],BS_ATIVIDADE[UNIDADE] ), "*")</f>
        <v>*</v>
      </c>
      <c r="BC603" s="13" t="str" cm="1">
        <f t="array" ref="BC6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3" s="13" t="str" cm="1">
        <f t="array" ref="BD6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3" s="11" t="str" cm="1">
        <f t="array" ref="BE6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3" s="150"/>
      <c r="BG603" s="16"/>
      <c r="BH603" s="17"/>
      <c r="BI603" s="17"/>
      <c r="BJ603" s="17"/>
      <c r="BK603" s="18"/>
      <c r="BL603" s="16"/>
      <c r="BM603" s="130"/>
      <c r="BN603" s="130"/>
      <c r="BO603" s="130"/>
      <c r="BP603" s="18"/>
      <c r="BQ603" s="12" t="str">
        <f t="shared" si="62"/>
        <v>Aderente</v>
      </c>
      <c r="BR603" s="19" t="str">
        <f t="shared" si="63"/>
        <v>*</v>
      </c>
      <c r="BS603" s="19" t="str">
        <f t="shared" si="64"/>
        <v>*</v>
      </c>
      <c r="BT603" s="188" t="str">
        <f t="shared" si="65"/>
        <v/>
      </c>
    </row>
    <row r="604" spans="1:72" hidden="1">
      <c r="A604" s="47" t="str">
        <f t="shared" si="61"/>
        <v/>
      </c>
      <c r="B604" s="102"/>
      <c r="C604" s="135" t="str">
        <f>IF(BS_CONTROLE[[#This Row],[DATA]]="","",WEEKNUM(BS_CONTROLE[[#This Row],[DATA]]))</f>
        <v/>
      </c>
      <c r="D604" s="104"/>
      <c r="E604" s="157">
        <v>598</v>
      </c>
      <c r="F604" s="126"/>
      <c r="G604" s="142" t="str">
        <f>IF(D604="","*",VLOOKUP(F604,BS_ATIVIDADE[],3,FALSE))</f>
        <v>*</v>
      </c>
      <c r="H604" s="106"/>
      <c r="I604" s="106"/>
      <c r="J604" s="105"/>
      <c r="K604" s="105"/>
      <c r="L604" s="105"/>
      <c r="M604" s="127" t="str" cm="1">
        <f t="array" ref="M6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4" s="127" t="str" cm="1">
        <f t="array" ref="N6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4" s="106"/>
      <c r="P604" s="106"/>
      <c r="Q604" s="105"/>
      <c r="R604" s="10" t="str">
        <f>IFERROR(_xlfn.XLOOKUP(F604, BS_ATIVIDADE[ATIVIDADE],BS_ATIVIDADE[UNIDADE] ), "*")</f>
        <v>*</v>
      </c>
      <c r="S604" s="128" t="str" cm="1">
        <f t="array" ref="S6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4" s="128" t="str" cm="1">
        <f t="array" ref="T6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4" s="11" t="str" cm="1">
        <f t="array" ref="U6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4" s="105"/>
      <c r="W604" s="151"/>
      <c r="X604" s="104"/>
      <c r="Y604" s="129"/>
      <c r="Z604" s="104"/>
      <c r="AA604" s="105"/>
      <c r="AB604" s="103"/>
      <c r="AC604" s="152"/>
      <c r="AD604" s="107"/>
      <c r="AE604" s="105"/>
      <c r="AF604" s="105"/>
      <c r="AG604" s="105"/>
      <c r="AH604" s="15"/>
      <c r="AI604" s="126" t="str">
        <f>IF(BS_CONTROLE[[#This Row],[Atividade]]=0, "-", BS_CONTROLE[[#This Row],[Atividade]])</f>
        <v>-</v>
      </c>
      <c r="AJ604" s="9" t="str">
        <f>IF(BS_CONTROLE[[#This Row],[Atividade]]=0, "-", BS_CONTROLE[[#This Row],[Atividade]])</f>
        <v>-</v>
      </c>
      <c r="AK604" s="31">
        <f>BS_CONTROLE[[#This Row],[Local - Partida]]</f>
        <v>0</v>
      </c>
      <c r="AL604" s="31">
        <f>BS_CONTROLE[[#This Row],[Local - Encerramento]]</f>
        <v>0</v>
      </c>
      <c r="AM604" s="105" t="str">
        <f>IF(BS_CONTROLE[[#This Row],[Entre - Estações]]=0, "-", BS_CONTROLE[[#This Row],[Entre - Estações]])</f>
        <v>-</v>
      </c>
      <c r="AN604" s="105" t="str">
        <f>IF(BS_CONTROLE[[#This Row],[SB]]=0, "-", BS_CONTROLE[[#This Row],[SB]])</f>
        <v>-</v>
      </c>
      <c r="AO604" s="105" t="str">
        <f>IF(BS_CONTROLE[[#This Row],[SUB]]=0, "-", BS_CONTROLE[[#This Row],[SUB]])</f>
        <v>-</v>
      </c>
      <c r="AP604" s="105">
        <f>BS_CONTROLE[[#This Row],[KM - Inicio]]</f>
        <v>0</v>
      </c>
      <c r="AQ604" s="105">
        <f>BS_CONTROLE[[#This Row],[KM - Inicio]]</f>
        <v>0</v>
      </c>
      <c r="AR604" s="108"/>
      <c r="AS604" s="108"/>
      <c r="AT604" s="108"/>
      <c r="AU604" s="136"/>
      <c r="AV604" s="136"/>
      <c r="AW604" s="14"/>
      <c r="AX604" s="14"/>
      <c r="AY604" s="162" t="str">
        <f t="shared" si="60"/>
        <v>*</v>
      </c>
      <c r="AZ604" s="153"/>
      <c r="BA604" s="109"/>
      <c r="BB604" s="10" t="str">
        <f>IFERROR(_xlfn.XLOOKUP(AI604, BS_ATIVIDADE[ATIVIDADE],BS_ATIVIDADE[UNIDADE] ), "*")</f>
        <v>*</v>
      </c>
      <c r="BC604" s="13" t="str" cm="1">
        <f t="array" ref="BC6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4" s="13" t="str" cm="1">
        <f t="array" ref="BD6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4" s="11" t="str" cm="1">
        <f t="array" ref="BE6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4" s="150"/>
      <c r="BG604" s="16"/>
      <c r="BH604" s="17"/>
      <c r="BI604" s="17"/>
      <c r="BJ604" s="17"/>
      <c r="BK604" s="18"/>
      <c r="BL604" s="16"/>
      <c r="BM604" s="130"/>
      <c r="BN604" s="130"/>
      <c r="BO604" s="130"/>
      <c r="BP604" s="18"/>
      <c r="BQ604" s="12" t="str">
        <f t="shared" si="62"/>
        <v>Aderente</v>
      </c>
      <c r="BR604" s="19" t="str">
        <f t="shared" si="63"/>
        <v>*</v>
      </c>
      <c r="BS604" s="19" t="str">
        <f t="shared" si="64"/>
        <v>*</v>
      </c>
      <c r="BT604" s="188" t="str">
        <f t="shared" si="65"/>
        <v/>
      </c>
    </row>
    <row r="605" spans="1:72" hidden="1">
      <c r="A605" s="47" t="str">
        <f t="shared" si="61"/>
        <v/>
      </c>
      <c r="B605" s="102"/>
      <c r="C605" s="135" t="str">
        <f>IF(BS_CONTROLE[[#This Row],[DATA]]="","",WEEKNUM(BS_CONTROLE[[#This Row],[DATA]]))</f>
        <v/>
      </c>
      <c r="D605" s="104"/>
      <c r="E605" s="157">
        <v>599</v>
      </c>
      <c r="F605" s="126"/>
      <c r="G605" s="142" t="str">
        <f>IF(D605="","*",VLOOKUP(F605,BS_ATIVIDADE[],3,FALSE))</f>
        <v>*</v>
      </c>
      <c r="H605" s="106"/>
      <c r="I605" s="106"/>
      <c r="J605" s="105"/>
      <c r="K605" s="105"/>
      <c r="L605" s="105"/>
      <c r="M605" s="127" t="str" cm="1">
        <f t="array" ref="M6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5" s="127" t="str" cm="1">
        <f t="array" ref="N6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5" s="106"/>
      <c r="P605" s="106"/>
      <c r="Q605" s="105"/>
      <c r="R605" s="10" t="str">
        <f>IFERROR(_xlfn.XLOOKUP(F605, BS_ATIVIDADE[ATIVIDADE],BS_ATIVIDADE[UNIDADE] ), "*")</f>
        <v>*</v>
      </c>
      <c r="S605" s="128" t="str" cm="1">
        <f t="array" ref="S6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5" s="128" t="str" cm="1">
        <f t="array" ref="T6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5" s="11" t="str" cm="1">
        <f t="array" ref="U6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5" s="105"/>
      <c r="W605" s="151"/>
      <c r="X605" s="104"/>
      <c r="Y605" s="129"/>
      <c r="Z605" s="104"/>
      <c r="AA605" s="105"/>
      <c r="AB605" s="103"/>
      <c r="AC605" s="152"/>
      <c r="AD605" s="107"/>
      <c r="AE605" s="105"/>
      <c r="AF605" s="105"/>
      <c r="AG605" s="105"/>
      <c r="AH605" s="15"/>
      <c r="AI605" s="126" t="str">
        <f>IF(BS_CONTROLE[[#This Row],[Atividade]]=0, "-", BS_CONTROLE[[#This Row],[Atividade]])</f>
        <v>-</v>
      </c>
      <c r="AJ605" s="9" t="str">
        <f>IF(BS_CONTROLE[[#This Row],[Atividade]]=0, "-", BS_CONTROLE[[#This Row],[Atividade]])</f>
        <v>-</v>
      </c>
      <c r="AK605" s="31">
        <f>BS_CONTROLE[[#This Row],[Local - Partida]]</f>
        <v>0</v>
      </c>
      <c r="AL605" s="31">
        <f>BS_CONTROLE[[#This Row],[Local - Encerramento]]</f>
        <v>0</v>
      </c>
      <c r="AM605" s="105" t="str">
        <f>IF(BS_CONTROLE[[#This Row],[Entre - Estações]]=0, "-", BS_CONTROLE[[#This Row],[Entre - Estações]])</f>
        <v>-</v>
      </c>
      <c r="AN605" s="105" t="str">
        <f>IF(BS_CONTROLE[[#This Row],[SB]]=0, "-", BS_CONTROLE[[#This Row],[SB]])</f>
        <v>-</v>
      </c>
      <c r="AO605" s="105" t="str">
        <f>IF(BS_CONTROLE[[#This Row],[SUB]]=0, "-", BS_CONTROLE[[#This Row],[SUB]])</f>
        <v>-</v>
      </c>
      <c r="AP605" s="105">
        <f>BS_CONTROLE[[#This Row],[KM - Inicio]]</f>
        <v>0</v>
      </c>
      <c r="AQ605" s="105">
        <f>BS_CONTROLE[[#This Row],[KM - Inicio]]</f>
        <v>0</v>
      </c>
      <c r="AR605" s="108"/>
      <c r="AS605" s="108"/>
      <c r="AT605" s="108"/>
      <c r="AU605" s="136"/>
      <c r="AV605" s="136"/>
      <c r="AW605" s="14"/>
      <c r="AX605" s="14"/>
      <c r="AY605" s="162" t="str">
        <f t="shared" si="60"/>
        <v>*</v>
      </c>
      <c r="AZ605" s="153"/>
      <c r="BA605" s="109"/>
      <c r="BB605" s="10" t="str">
        <f>IFERROR(_xlfn.XLOOKUP(AI605, BS_ATIVIDADE[ATIVIDADE],BS_ATIVIDADE[UNIDADE] ), "*")</f>
        <v>*</v>
      </c>
      <c r="BC605" s="13" t="str" cm="1">
        <f t="array" ref="BC6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5" s="13" t="str" cm="1">
        <f t="array" ref="BD6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5" s="11" t="str" cm="1">
        <f t="array" ref="BE6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5" s="150"/>
      <c r="BG605" s="16"/>
      <c r="BH605" s="17"/>
      <c r="BI605" s="17"/>
      <c r="BJ605" s="17"/>
      <c r="BK605" s="18"/>
      <c r="BL605" s="16"/>
      <c r="BM605" s="130"/>
      <c r="BN605" s="130"/>
      <c r="BO605" s="130"/>
      <c r="BP605" s="18"/>
      <c r="BQ605" s="12" t="str">
        <f t="shared" si="62"/>
        <v>Aderente</v>
      </c>
      <c r="BR605" s="19" t="str">
        <f t="shared" si="63"/>
        <v>*</v>
      </c>
      <c r="BS605" s="19" t="str">
        <f t="shared" si="64"/>
        <v>*</v>
      </c>
      <c r="BT605" s="188" t="str">
        <f t="shared" si="65"/>
        <v/>
      </c>
    </row>
    <row r="606" spans="1:72" hidden="1">
      <c r="A606" s="47" t="str">
        <f t="shared" si="61"/>
        <v/>
      </c>
      <c r="B606" s="102"/>
      <c r="C606" s="135" t="str">
        <f>IF(BS_CONTROLE[[#This Row],[DATA]]="","",WEEKNUM(BS_CONTROLE[[#This Row],[DATA]]))</f>
        <v/>
      </c>
      <c r="D606" s="104"/>
      <c r="E606" s="157">
        <v>600</v>
      </c>
      <c r="F606" s="126"/>
      <c r="G606" s="142" t="str">
        <f>IF(D606="","*",VLOOKUP(F606,BS_ATIVIDADE[],3,FALSE))</f>
        <v>*</v>
      </c>
      <c r="H606" s="106"/>
      <c r="I606" s="106"/>
      <c r="J606" s="105"/>
      <c r="K606" s="105"/>
      <c r="L606" s="105"/>
      <c r="M606" s="127" t="str" cm="1">
        <f t="array" ref="M6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6" s="127" t="str" cm="1">
        <f t="array" ref="N6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6" s="106"/>
      <c r="P606" s="106"/>
      <c r="Q606" s="105"/>
      <c r="R606" s="10" t="str">
        <f>IFERROR(_xlfn.XLOOKUP(F606, BS_ATIVIDADE[ATIVIDADE],BS_ATIVIDADE[UNIDADE] ), "*")</f>
        <v>*</v>
      </c>
      <c r="S606" s="128" t="str" cm="1">
        <f t="array" ref="S6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6" s="128" t="str" cm="1">
        <f t="array" ref="T6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6" s="11" t="str" cm="1">
        <f t="array" ref="U6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6" s="105"/>
      <c r="W606" s="151"/>
      <c r="X606" s="104"/>
      <c r="Y606" s="129"/>
      <c r="Z606" s="104"/>
      <c r="AA606" s="105"/>
      <c r="AB606" s="103"/>
      <c r="AC606" s="152"/>
      <c r="AD606" s="107"/>
      <c r="AE606" s="105"/>
      <c r="AF606" s="105"/>
      <c r="AG606" s="105"/>
      <c r="AH606" s="15"/>
      <c r="AI606" s="126" t="str">
        <f>IF(BS_CONTROLE[[#This Row],[Atividade]]=0, "-", BS_CONTROLE[[#This Row],[Atividade]])</f>
        <v>-</v>
      </c>
      <c r="AJ606" s="9" t="str">
        <f>IF(BS_CONTROLE[[#This Row],[Atividade]]=0, "-", BS_CONTROLE[[#This Row],[Atividade]])</f>
        <v>-</v>
      </c>
      <c r="AK606" s="31">
        <f>BS_CONTROLE[[#This Row],[Local - Partida]]</f>
        <v>0</v>
      </c>
      <c r="AL606" s="31">
        <f>BS_CONTROLE[[#This Row],[Local - Encerramento]]</f>
        <v>0</v>
      </c>
      <c r="AM606" s="105" t="str">
        <f>IF(BS_CONTROLE[[#This Row],[Entre - Estações]]=0, "-", BS_CONTROLE[[#This Row],[Entre - Estações]])</f>
        <v>-</v>
      </c>
      <c r="AN606" s="105" t="str">
        <f>IF(BS_CONTROLE[[#This Row],[SB]]=0, "-", BS_CONTROLE[[#This Row],[SB]])</f>
        <v>-</v>
      </c>
      <c r="AO606" s="105" t="str">
        <f>IF(BS_CONTROLE[[#This Row],[SUB]]=0, "-", BS_CONTROLE[[#This Row],[SUB]])</f>
        <v>-</v>
      </c>
      <c r="AP606" s="105">
        <f>BS_CONTROLE[[#This Row],[KM - Inicio]]</f>
        <v>0</v>
      </c>
      <c r="AQ606" s="105">
        <f>BS_CONTROLE[[#This Row],[KM - Inicio]]</f>
        <v>0</v>
      </c>
      <c r="AR606" s="108"/>
      <c r="AS606" s="108"/>
      <c r="AT606" s="108"/>
      <c r="AU606" s="136"/>
      <c r="AV606" s="136"/>
      <c r="AW606" s="14"/>
      <c r="AX606" s="14"/>
      <c r="AY606" s="162" t="str">
        <f t="shared" si="60"/>
        <v>*</v>
      </c>
      <c r="AZ606" s="153"/>
      <c r="BA606" s="109"/>
      <c r="BB606" s="10" t="str">
        <f>IFERROR(_xlfn.XLOOKUP(AI606, BS_ATIVIDADE[ATIVIDADE],BS_ATIVIDADE[UNIDADE] ), "*")</f>
        <v>*</v>
      </c>
      <c r="BC606" s="13" t="str" cm="1">
        <f t="array" ref="BC6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6" s="13" t="str" cm="1">
        <f t="array" ref="BD6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6" s="11" t="str" cm="1">
        <f t="array" ref="BE6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6" s="150"/>
      <c r="BG606" s="16"/>
      <c r="BH606" s="17"/>
      <c r="BI606" s="17"/>
      <c r="BJ606" s="17"/>
      <c r="BK606" s="18"/>
      <c r="BL606" s="16"/>
      <c r="BM606" s="130"/>
      <c r="BN606" s="130"/>
      <c r="BO606" s="130"/>
      <c r="BP606" s="18"/>
      <c r="BQ606" s="12" t="str">
        <f t="shared" si="62"/>
        <v>Aderente</v>
      </c>
      <c r="BR606" s="19" t="str">
        <f t="shared" si="63"/>
        <v>*</v>
      </c>
      <c r="BS606" s="19" t="str">
        <f t="shared" si="64"/>
        <v>*</v>
      </c>
      <c r="BT606" s="188" t="str">
        <f t="shared" si="65"/>
        <v/>
      </c>
    </row>
    <row r="607" spans="1:72" hidden="1">
      <c r="A607" s="47" t="str">
        <f t="shared" si="61"/>
        <v/>
      </c>
      <c r="B607" s="102"/>
      <c r="C607" s="135" t="str">
        <f>IF(BS_CONTROLE[[#This Row],[DATA]]="","",WEEKNUM(BS_CONTROLE[[#This Row],[DATA]]))</f>
        <v/>
      </c>
      <c r="D607" s="104"/>
      <c r="E607" s="157">
        <v>601</v>
      </c>
      <c r="F607" s="126"/>
      <c r="G607" s="142" t="str">
        <f>IF(D607="","*",VLOOKUP(F607,BS_ATIVIDADE[],3,FALSE))</f>
        <v>*</v>
      </c>
      <c r="H607" s="106"/>
      <c r="I607" s="106"/>
      <c r="J607" s="105"/>
      <c r="K607" s="105"/>
      <c r="L607" s="105"/>
      <c r="M607" s="127" t="str" cm="1">
        <f t="array" ref="M6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7" s="127" t="str" cm="1">
        <f t="array" ref="N6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7" s="106"/>
      <c r="P607" s="106"/>
      <c r="Q607" s="105"/>
      <c r="R607" s="10" t="str">
        <f>IFERROR(_xlfn.XLOOKUP(F607, BS_ATIVIDADE[ATIVIDADE],BS_ATIVIDADE[UNIDADE] ), "*")</f>
        <v>*</v>
      </c>
      <c r="S607" s="128" t="str" cm="1">
        <f t="array" ref="S6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7" s="128" t="str" cm="1">
        <f t="array" ref="T6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7" s="11" t="str" cm="1">
        <f t="array" ref="U6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7" s="105"/>
      <c r="W607" s="151"/>
      <c r="X607" s="104"/>
      <c r="Y607" s="129"/>
      <c r="Z607" s="104"/>
      <c r="AA607" s="105"/>
      <c r="AB607" s="103"/>
      <c r="AC607" s="152"/>
      <c r="AD607" s="107"/>
      <c r="AE607" s="105"/>
      <c r="AF607" s="105"/>
      <c r="AG607" s="105"/>
      <c r="AH607" s="15"/>
      <c r="AI607" s="126" t="str">
        <f>IF(BS_CONTROLE[[#This Row],[Atividade]]=0, "-", BS_CONTROLE[[#This Row],[Atividade]])</f>
        <v>-</v>
      </c>
      <c r="AJ607" s="9" t="str">
        <f>IF(BS_CONTROLE[[#This Row],[Atividade]]=0, "-", BS_CONTROLE[[#This Row],[Atividade]])</f>
        <v>-</v>
      </c>
      <c r="AK607" s="31">
        <f>BS_CONTROLE[[#This Row],[Local - Partida]]</f>
        <v>0</v>
      </c>
      <c r="AL607" s="31">
        <f>BS_CONTROLE[[#This Row],[Local - Encerramento]]</f>
        <v>0</v>
      </c>
      <c r="AM607" s="105" t="str">
        <f>IF(BS_CONTROLE[[#This Row],[Entre - Estações]]=0, "-", BS_CONTROLE[[#This Row],[Entre - Estações]])</f>
        <v>-</v>
      </c>
      <c r="AN607" s="105" t="str">
        <f>IF(BS_CONTROLE[[#This Row],[SB]]=0, "-", BS_CONTROLE[[#This Row],[SB]])</f>
        <v>-</v>
      </c>
      <c r="AO607" s="105" t="str">
        <f>IF(BS_CONTROLE[[#This Row],[SUB]]=0, "-", BS_CONTROLE[[#This Row],[SUB]])</f>
        <v>-</v>
      </c>
      <c r="AP607" s="105">
        <f>BS_CONTROLE[[#This Row],[KM - Inicio]]</f>
        <v>0</v>
      </c>
      <c r="AQ607" s="105">
        <f>BS_CONTROLE[[#This Row],[KM - Inicio]]</f>
        <v>0</v>
      </c>
      <c r="AR607" s="108"/>
      <c r="AS607" s="108"/>
      <c r="AT607" s="108"/>
      <c r="AU607" s="136"/>
      <c r="AV607" s="136"/>
      <c r="AW607" s="14"/>
      <c r="AX607" s="14"/>
      <c r="AY607" s="162" t="str">
        <f t="shared" si="60"/>
        <v>*</v>
      </c>
      <c r="AZ607" s="153"/>
      <c r="BA607" s="109"/>
      <c r="BB607" s="10" t="str">
        <f>IFERROR(_xlfn.XLOOKUP(AI607, BS_ATIVIDADE[ATIVIDADE],BS_ATIVIDADE[UNIDADE] ), "*")</f>
        <v>*</v>
      </c>
      <c r="BC607" s="13" t="str" cm="1">
        <f t="array" ref="BC6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7" s="13" t="str" cm="1">
        <f t="array" ref="BD6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7" s="11" t="str" cm="1">
        <f t="array" ref="BE6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7" s="150"/>
      <c r="BG607" s="16"/>
      <c r="BH607" s="17"/>
      <c r="BI607" s="17"/>
      <c r="BJ607" s="17"/>
      <c r="BK607" s="18"/>
      <c r="BL607" s="16"/>
      <c r="BM607" s="130"/>
      <c r="BN607" s="130"/>
      <c r="BO607" s="130"/>
      <c r="BP607" s="18"/>
      <c r="BQ607" s="12" t="str">
        <f t="shared" si="62"/>
        <v>Aderente</v>
      </c>
      <c r="BR607" s="19" t="str">
        <f t="shared" si="63"/>
        <v>*</v>
      </c>
      <c r="BS607" s="19" t="str">
        <f t="shared" si="64"/>
        <v>*</v>
      </c>
      <c r="BT607" s="188" t="str">
        <f t="shared" si="65"/>
        <v/>
      </c>
    </row>
    <row r="608" spans="1:72" hidden="1">
      <c r="A608" s="47" t="str">
        <f t="shared" si="61"/>
        <v/>
      </c>
      <c r="B608" s="102"/>
      <c r="C608" s="135" t="str">
        <f>IF(BS_CONTROLE[[#This Row],[DATA]]="","",WEEKNUM(BS_CONTROLE[[#This Row],[DATA]]))</f>
        <v/>
      </c>
      <c r="D608" s="104"/>
      <c r="E608" s="157">
        <v>602</v>
      </c>
      <c r="F608" s="126"/>
      <c r="G608" s="142" t="str">
        <f>IF(D608="","*",VLOOKUP(F608,BS_ATIVIDADE[],3,FALSE))</f>
        <v>*</v>
      </c>
      <c r="H608" s="106"/>
      <c r="I608" s="106"/>
      <c r="J608" s="105"/>
      <c r="K608" s="105"/>
      <c r="L608" s="105"/>
      <c r="M608" s="127" t="str" cm="1">
        <f t="array" ref="M6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8" s="127" t="str" cm="1">
        <f t="array" ref="N6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8" s="106"/>
      <c r="P608" s="106"/>
      <c r="Q608" s="105"/>
      <c r="R608" s="10" t="str">
        <f>IFERROR(_xlfn.XLOOKUP(F608, BS_ATIVIDADE[ATIVIDADE],BS_ATIVIDADE[UNIDADE] ), "*")</f>
        <v>*</v>
      </c>
      <c r="S608" s="128" t="str" cm="1">
        <f t="array" ref="S6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8" s="128" t="str" cm="1">
        <f t="array" ref="T6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8" s="11" t="str" cm="1">
        <f t="array" ref="U6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8" s="105"/>
      <c r="W608" s="151"/>
      <c r="X608" s="104"/>
      <c r="Y608" s="129"/>
      <c r="Z608" s="104"/>
      <c r="AA608" s="105"/>
      <c r="AB608" s="103"/>
      <c r="AC608" s="152"/>
      <c r="AD608" s="107"/>
      <c r="AE608" s="105"/>
      <c r="AF608" s="105"/>
      <c r="AG608" s="105"/>
      <c r="AH608" s="15"/>
      <c r="AI608" s="126" t="str">
        <f>IF(BS_CONTROLE[[#This Row],[Atividade]]=0, "-", BS_CONTROLE[[#This Row],[Atividade]])</f>
        <v>-</v>
      </c>
      <c r="AJ608" s="9" t="str">
        <f>IF(BS_CONTROLE[[#This Row],[Atividade]]=0, "-", BS_CONTROLE[[#This Row],[Atividade]])</f>
        <v>-</v>
      </c>
      <c r="AK608" s="31">
        <f>BS_CONTROLE[[#This Row],[Local - Partida]]</f>
        <v>0</v>
      </c>
      <c r="AL608" s="31">
        <f>BS_CONTROLE[[#This Row],[Local - Encerramento]]</f>
        <v>0</v>
      </c>
      <c r="AM608" s="105" t="str">
        <f>IF(BS_CONTROLE[[#This Row],[Entre - Estações]]=0, "-", BS_CONTROLE[[#This Row],[Entre - Estações]])</f>
        <v>-</v>
      </c>
      <c r="AN608" s="105" t="str">
        <f>IF(BS_CONTROLE[[#This Row],[SB]]=0, "-", BS_CONTROLE[[#This Row],[SB]])</f>
        <v>-</v>
      </c>
      <c r="AO608" s="105" t="str">
        <f>IF(BS_CONTROLE[[#This Row],[SUB]]=0, "-", BS_CONTROLE[[#This Row],[SUB]])</f>
        <v>-</v>
      </c>
      <c r="AP608" s="105">
        <f>BS_CONTROLE[[#This Row],[KM - Inicio]]</f>
        <v>0</v>
      </c>
      <c r="AQ608" s="105">
        <f>BS_CONTROLE[[#This Row],[KM - Inicio]]</f>
        <v>0</v>
      </c>
      <c r="AR608" s="108"/>
      <c r="AS608" s="108"/>
      <c r="AT608" s="108"/>
      <c r="AU608" s="136"/>
      <c r="AV608" s="136"/>
      <c r="AW608" s="14"/>
      <c r="AX608" s="14"/>
      <c r="AY608" s="162" t="str">
        <f t="shared" si="60"/>
        <v>*</v>
      </c>
      <c r="AZ608" s="153"/>
      <c r="BA608" s="109"/>
      <c r="BB608" s="10" t="str">
        <f>IFERROR(_xlfn.XLOOKUP(AI608, BS_ATIVIDADE[ATIVIDADE],BS_ATIVIDADE[UNIDADE] ), "*")</f>
        <v>*</v>
      </c>
      <c r="BC608" s="13" t="str" cm="1">
        <f t="array" ref="BC6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8" s="13" t="str" cm="1">
        <f t="array" ref="BD6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8" s="11" t="str" cm="1">
        <f t="array" ref="BE6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8" s="150"/>
      <c r="BG608" s="16"/>
      <c r="BH608" s="17"/>
      <c r="BI608" s="17"/>
      <c r="BJ608" s="17"/>
      <c r="BK608" s="18"/>
      <c r="BL608" s="16"/>
      <c r="BM608" s="130"/>
      <c r="BN608" s="130"/>
      <c r="BO608" s="130"/>
      <c r="BP608" s="18"/>
      <c r="BQ608" s="12" t="str">
        <f t="shared" si="62"/>
        <v>Aderente</v>
      </c>
      <c r="BR608" s="19" t="str">
        <f t="shared" si="63"/>
        <v>*</v>
      </c>
      <c r="BS608" s="19" t="str">
        <f t="shared" si="64"/>
        <v>*</v>
      </c>
      <c r="BT608" s="188" t="str">
        <f t="shared" si="65"/>
        <v/>
      </c>
    </row>
    <row r="609" spans="1:72" hidden="1">
      <c r="A609" s="47" t="str">
        <f t="shared" si="61"/>
        <v/>
      </c>
      <c r="B609" s="102"/>
      <c r="C609" s="135" t="str">
        <f>IF(BS_CONTROLE[[#This Row],[DATA]]="","",WEEKNUM(BS_CONTROLE[[#This Row],[DATA]]))</f>
        <v/>
      </c>
      <c r="D609" s="104"/>
      <c r="E609" s="157">
        <v>603</v>
      </c>
      <c r="F609" s="126"/>
      <c r="G609" s="142" t="str">
        <f>IF(D609="","*",VLOOKUP(F609,BS_ATIVIDADE[],3,FALSE))</f>
        <v>*</v>
      </c>
      <c r="H609" s="106"/>
      <c r="I609" s="106"/>
      <c r="J609" s="105"/>
      <c r="K609" s="105"/>
      <c r="L609" s="105"/>
      <c r="M609" s="127" t="str" cm="1">
        <f t="array" ref="M6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9" s="127" t="str" cm="1">
        <f t="array" ref="N6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9" s="106"/>
      <c r="P609" s="106"/>
      <c r="Q609" s="105"/>
      <c r="R609" s="10" t="str">
        <f>IFERROR(_xlfn.XLOOKUP(F609, BS_ATIVIDADE[ATIVIDADE],BS_ATIVIDADE[UNIDADE] ), "*")</f>
        <v>*</v>
      </c>
      <c r="S609" s="128" t="str" cm="1">
        <f t="array" ref="S6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9" s="128" t="str" cm="1">
        <f t="array" ref="T6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9" s="11" t="str" cm="1">
        <f t="array" ref="U6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09" s="105"/>
      <c r="W609" s="151"/>
      <c r="X609" s="104"/>
      <c r="Y609" s="129"/>
      <c r="Z609" s="104"/>
      <c r="AA609" s="105"/>
      <c r="AB609" s="103"/>
      <c r="AC609" s="152"/>
      <c r="AD609" s="107"/>
      <c r="AE609" s="105"/>
      <c r="AF609" s="105"/>
      <c r="AG609" s="105"/>
      <c r="AH609" s="15"/>
      <c r="AI609" s="126" t="str">
        <f>IF(BS_CONTROLE[[#This Row],[Atividade]]=0, "-", BS_CONTROLE[[#This Row],[Atividade]])</f>
        <v>-</v>
      </c>
      <c r="AJ609" s="9" t="str">
        <f>IF(BS_CONTROLE[[#This Row],[Atividade]]=0, "-", BS_CONTROLE[[#This Row],[Atividade]])</f>
        <v>-</v>
      </c>
      <c r="AK609" s="31">
        <f>BS_CONTROLE[[#This Row],[Local - Partida]]</f>
        <v>0</v>
      </c>
      <c r="AL609" s="31">
        <f>BS_CONTROLE[[#This Row],[Local - Encerramento]]</f>
        <v>0</v>
      </c>
      <c r="AM609" s="105" t="str">
        <f>IF(BS_CONTROLE[[#This Row],[Entre - Estações]]=0, "-", BS_CONTROLE[[#This Row],[Entre - Estações]])</f>
        <v>-</v>
      </c>
      <c r="AN609" s="105" t="str">
        <f>IF(BS_CONTROLE[[#This Row],[SB]]=0, "-", BS_CONTROLE[[#This Row],[SB]])</f>
        <v>-</v>
      </c>
      <c r="AO609" s="105" t="str">
        <f>IF(BS_CONTROLE[[#This Row],[SUB]]=0, "-", BS_CONTROLE[[#This Row],[SUB]])</f>
        <v>-</v>
      </c>
      <c r="AP609" s="105">
        <f>BS_CONTROLE[[#This Row],[KM - Inicio]]</f>
        <v>0</v>
      </c>
      <c r="AQ609" s="105">
        <f>BS_CONTROLE[[#This Row],[KM - Inicio]]</f>
        <v>0</v>
      </c>
      <c r="AR609" s="108"/>
      <c r="AS609" s="108"/>
      <c r="AT609" s="108"/>
      <c r="AU609" s="136"/>
      <c r="AV609" s="136"/>
      <c r="AW609" s="14"/>
      <c r="AX609" s="14"/>
      <c r="AY609" s="162" t="str">
        <f t="shared" si="60"/>
        <v>*</v>
      </c>
      <c r="AZ609" s="153"/>
      <c r="BA609" s="109"/>
      <c r="BB609" s="10" t="str">
        <f>IFERROR(_xlfn.XLOOKUP(AI609, BS_ATIVIDADE[ATIVIDADE],BS_ATIVIDADE[UNIDADE] ), "*")</f>
        <v>*</v>
      </c>
      <c r="BC609" s="13" t="str" cm="1">
        <f t="array" ref="BC6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09" s="13" t="str" cm="1">
        <f t="array" ref="BD6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09" s="11" t="str" cm="1">
        <f t="array" ref="BE6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09" s="150"/>
      <c r="BG609" s="16"/>
      <c r="BH609" s="17"/>
      <c r="BI609" s="17"/>
      <c r="BJ609" s="17"/>
      <c r="BK609" s="18"/>
      <c r="BL609" s="16"/>
      <c r="BM609" s="130"/>
      <c r="BN609" s="130"/>
      <c r="BO609" s="130"/>
      <c r="BP609" s="18"/>
      <c r="BQ609" s="12" t="str">
        <f t="shared" si="62"/>
        <v>Aderente</v>
      </c>
      <c r="BR609" s="19" t="str">
        <f t="shared" si="63"/>
        <v>*</v>
      </c>
      <c r="BS609" s="19" t="str">
        <f t="shared" si="64"/>
        <v>*</v>
      </c>
      <c r="BT609" s="188" t="str">
        <f t="shared" si="65"/>
        <v/>
      </c>
    </row>
    <row r="610" spans="1:72" hidden="1">
      <c r="A610" s="47" t="str">
        <f t="shared" si="61"/>
        <v/>
      </c>
      <c r="B610" s="102"/>
      <c r="C610" s="135" t="str">
        <f>IF(BS_CONTROLE[[#This Row],[DATA]]="","",WEEKNUM(BS_CONTROLE[[#This Row],[DATA]]))</f>
        <v/>
      </c>
      <c r="D610" s="104"/>
      <c r="E610" s="157">
        <v>604</v>
      </c>
      <c r="F610" s="126"/>
      <c r="G610" s="142" t="str">
        <f>IF(D610="","*",VLOOKUP(F610,BS_ATIVIDADE[],3,FALSE))</f>
        <v>*</v>
      </c>
      <c r="H610" s="106"/>
      <c r="I610" s="106"/>
      <c r="J610" s="105"/>
      <c r="K610" s="105"/>
      <c r="L610" s="105"/>
      <c r="M610" s="127" t="str" cm="1">
        <f t="array" ref="M6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0" s="127" t="str" cm="1">
        <f t="array" ref="N6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0" s="106"/>
      <c r="P610" s="106"/>
      <c r="Q610" s="105"/>
      <c r="R610" s="10" t="str">
        <f>IFERROR(_xlfn.XLOOKUP(F610, BS_ATIVIDADE[ATIVIDADE],BS_ATIVIDADE[UNIDADE] ), "*")</f>
        <v>*</v>
      </c>
      <c r="S610" s="128" t="str" cm="1">
        <f t="array" ref="S6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0" s="128" t="str" cm="1">
        <f t="array" ref="T6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0" s="11" t="str" cm="1">
        <f t="array" ref="U6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0" s="105"/>
      <c r="W610" s="151"/>
      <c r="X610" s="104"/>
      <c r="Y610" s="129"/>
      <c r="Z610" s="104"/>
      <c r="AA610" s="105"/>
      <c r="AB610" s="103"/>
      <c r="AC610" s="152"/>
      <c r="AD610" s="107"/>
      <c r="AE610" s="105"/>
      <c r="AF610" s="105"/>
      <c r="AG610" s="105"/>
      <c r="AH610" s="15"/>
      <c r="AI610" s="126" t="str">
        <f>IF(BS_CONTROLE[[#This Row],[Atividade]]=0, "-", BS_CONTROLE[[#This Row],[Atividade]])</f>
        <v>-</v>
      </c>
      <c r="AJ610" s="9" t="str">
        <f>IF(BS_CONTROLE[[#This Row],[Atividade]]=0, "-", BS_CONTROLE[[#This Row],[Atividade]])</f>
        <v>-</v>
      </c>
      <c r="AK610" s="31">
        <f>BS_CONTROLE[[#This Row],[Local - Partida]]</f>
        <v>0</v>
      </c>
      <c r="AL610" s="31">
        <f>BS_CONTROLE[[#This Row],[Local - Encerramento]]</f>
        <v>0</v>
      </c>
      <c r="AM610" s="105" t="str">
        <f>IF(BS_CONTROLE[[#This Row],[Entre - Estações]]=0, "-", BS_CONTROLE[[#This Row],[Entre - Estações]])</f>
        <v>-</v>
      </c>
      <c r="AN610" s="105" t="str">
        <f>IF(BS_CONTROLE[[#This Row],[SB]]=0, "-", BS_CONTROLE[[#This Row],[SB]])</f>
        <v>-</v>
      </c>
      <c r="AO610" s="105" t="str">
        <f>IF(BS_CONTROLE[[#This Row],[SUB]]=0, "-", BS_CONTROLE[[#This Row],[SUB]])</f>
        <v>-</v>
      </c>
      <c r="AP610" s="105">
        <f>BS_CONTROLE[[#This Row],[KM - Inicio]]</f>
        <v>0</v>
      </c>
      <c r="AQ610" s="105">
        <f>BS_CONTROLE[[#This Row],[KM - Inicio]]</f>
        <v>0</v>
      </c>
      <c r="AR610" s="108"/>
      <c r="AS610" s="108"/>
      <c r="AT610" s="108"/>
      <c r="AU610" s="136"/>
      <c r="AV610" s="136"/>
      <c r="AW610" s="14"/>
      <c r="AX610" s="14"/>
      <c r="AY610" s="162" t="str">
        <f t="shared" si="60"/>
        <v>*</v>
      </c>
      <c r="AZ610" s="153"/>
      <c r="BA610" s="109"/>
      <c r="BB610" s="10" t="str">
        <f>IFERROR(_xlfn.XLOOKUP(AI610, BS_ATIVIDADE[ATIVIDADE],BS_ATIVIDADE[UNIDADE] ), "*")</f>
        <v>*</v>
      </c>
      <c r="BC610" s="13" t="str" cm="1">
        <f t="array" ref="BC6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0" s="13" t="str" cm="1">
        <f t="array" ref="BD6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0" s="11" t="str" cm="1">
        <f t="array" ref="BE6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0" s="150"/>
      <c r="BG610" s="16"/>
      <c r="BH610" s="17"/>
      <c r="BI610" s="17"/>
      <c r="BJ610" s="17"/>
      <c r="BK610" s="18"/>
      <c r="BL610" s="16"/>
      <c r="BM610" s="130"/>
      <c r="BN610" s="130"/>
      <c r="BO610" s="130"/>
      <c r="BP610" s="18"/>
      <c r="BQ610" s="12" t="str">
        <f t="shared" si="62"/>
        <v>Aderente</v>
      </c>
      <c r="BR610" s="19" t="str">
        <f t="shared" si="63"/>
        <v>*</v>
      </c>
      <c r="BS610" s="19" t="str">
        <f t="shared" si="64"/>
        <v>*</v>
      </c>
      <c r="BT610" s="188" t="str">
        <f t="shared" si="65"/>
        <v/>
      </c>
    </row>
    <row r="611" spans="1:72" hidden="1">
      <c r="A611" s="47" t="str">
        <f t="shared" si="61"/>
        <v/>
      </c>
      <c r="B611" s="102"/>
      <c r="C611" s="135" t="str">
        <f>IF(BS_CONTROLE[[#This Row],[DATA]]="","",WEEKNUM(BS_CONTROLE[[#This Row],[DATA]]))</f>
        <v/>
      </c>
      <c r="D611" s="104"/>
      <c r="E611" s="157">
        <v>605</v>
      </c>
      <c r="F611" s="126"/>
      <c r="G611" s="142" t="str">
        <f>IF(D611="","*",VLOOKUP(F611,BS_ATIVIDADE[],3,FALSE))</f>
        <v>*</v>
      </c>
      <c r="H611" s="106"/>
      <c r="I611" s="106"/>
      <c r="J611" s="105"/>
      <c r="K611" s="105"/>
      <c r="L611" s="105"/>
      <c r="M611" s="127" t="str" cm="1">
        <f t="array" ref="M6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1" s="127" t="str" cm="1">
        <f t="array" ref="N6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1" s="106"/>
      <c r="P611" s="106"/>
      <c r="Q611" s="105"/>
      <c r="R611" s="10" t="str">
        <f>IFERROR(_xlfn.XLOOKUP(F611, BS_ATIVIDADE[ATIVIDADE],BS_ATIVIDADE[UNIDADE] ), "*")</f>
        <v>*</v>
      </c>
      <c r="S611" s="128" t="str" cm="1">
        <f t="array" ref="S6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1" s="128" t="str" cm="1">
        <f t="array" ref="T6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1" s="11" t="str" cm="1">
        <f t="array" ref="U6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1" s="105"/>
      <c r="W611" s="151"/>
      <c r="X611" s="104"/>
      <c r="Y611" s="129"/>
      <c r="Z611" s="104"/>
      <c r="AA611" s="105"/>
      <c r="AB611" s="103"/>
      <c r="AC611" s="152"/>
      <c r="AD611" s="107"/>
      <c r="AE611" s="105"/>
      <c r="AF611" s="105"/>
      <c r="AG611" s="105"/>
      <c r="AH611" s="15"/>
      <c r="AI611" s="126" t="str">
        <f>IF(BS_CONTROLE[[#This Row],[Atividade]]=0, "-", BS_CONTROLE[[#This Row],[Atividade]])</f>
        <v>-</v>
      </c>
      <c r="AJ611" s="9" t="str">
        <f>IF(BS_CONTROLE[[#This Row],[Atividade]]=0, "-", BS_CONTROLE[[#This Row],[Atividade]])</f>
        <v>-</v>
      </c>
      <c r="AK611" s="31">
        <f>BS_CONTROLE[[#This Row],[Local - Partida]]</f>
        <v>0</v>
      </c>
      <c r="AL611" s="31">
        <f>BS_CONTROLE[[#This Row],[Local - Encerramento]]</f>
        <v>0</v>
      </c>
      <c r="AM611" s="105" t="str">
        <f>IF(BS_CONTROLE[[#This Row],[Entre - Estações]]=0, "-", BS_CONTROLE[[#This Row],[Entre - Estações]])</f>
        <v>-</v>
      </c>
      <c r="AN611" s="105" t="str">
        <f>IF(BS_CONTROLE[[#This Row],[SB]]=0, "-", BS_CONTROLE[[#This Row],[SB]])</f>
        <v>-</v>
      </c>
      <c r="AO611" s="105" t="str">
        <f>IF(BS_CONTROLE[[#This Row],[SUB]]=0, "-", BS_CONTROLE[[#This Row],[SUB]])</f>
        <v>-</v>
      </c>
      <c r="AP611" s="105">
        <f>BS_CONTROLE[[#This Row],[KM - Inicio]]</f>
        <v>0</v>
      </c>
      <c r="AQ611" s="105">
        <f>BS_CONTROLE[[#This Row],[KM - Inicio]]</f>
        <v>0</v>
      </c>
      <c r="AR611" s="108"/>
      <c r="AS611" s="108"/>
      <c r="AT611" s="108"/>
      <c r="AU611" s="136"/>
      <c r="AV611" s="136"/>
      <c r="AW611" s="14"/>
      <c r="AX611" s="14"/>
      <c r="AY611" s="162" t="str">
        <f t="shared" si="60"/>
        <v>*</v>
      </c>
      <c r="AZ611" s="153"/>
      <c r="BA611" s="109"/>
      <c r="BB611" s="10" t="str">
        <f>IFERROR(_xlfn.XLOOKUP(AI611, BS_ATIVIDADE[ATIVIDADE],BS_ATIVIDADE[UNIDADE] ), "*")</f>
        <v>*</v>
      </c>
      <c r="BC611" s="13" t="str" cm="1">
        <f t="array" ref="BC6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1" s="13" t="str" cm="1">
        <f t="array" ref="BD6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1" s="11" t="str" cm="1">
        <f t="array" ref="BE6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1" s="150"/>
      <c r="BG611" s="16"/>
      <c r="BH611" s="17"/>
      <c r="BI611" s="17"/>
      <c r="BJ611" s="17"/>
      <c r="BK611" s="18"/>
      <c r="BL611" s="16"/>
      <c r="BM611" s="130"/>
      <c r="BN611" s="130"/>
      <c r="BO611" s="130"/>
      <c r="BP611" s="18"/>
      <c r="BQ611" s="12" t="str">
        <f t="shared" si="62"/>
        <v>Aderente</v>
      </c>
      <c r="BR611" s="19" t="str">
        <f t="shared" si="63"/>
        <v>*</v>
      </c>
      <c r="BS611" s="19" t="str">
        <f t="shared" si="64"/>
        <v>*</v>
      </c>
      <c r="BT611" s="188" t="str">
        <f t="shared" si="65"/>
        <v/>
      </c>
    </row>
    <row r="612" spans="1:72" hidden="1">
      <c r="A612" s="47" t="str">
        <f t="shared" si="61"/>
        <v/>
      </c>
      <c r="B612" s="102"/>
      <c r="C612" s="135" t="str">
        <f>IF(BS_CONTROLE[[#This Row],[DATA]]="","",WEEKNUM(BS_CONTROLE[[#This Row],[DATA]]))</f>
        <v/>
      </c>
      <c r="D612" s="104"/>
      <c r="E612" s="157">
        <v>606</v>
      </c>
      <c r="F612" s="126"/>
      <c r="G612" s="142" t="str">
        <f>IF(D612="","*",VLOOKUP(F612,BS_ATIVIDADE[],3,FALSE))</f>
        <v>*</v>
      </c>
      <c r="H612" s="106"/>
      <c r="I612" s="106"/>
      <c r="J612" s="105"/>
      <c r="K612" s="105"/>
      <c r="L612" s="105"/>
      <c r="M612" s="127" t="str" cm="1">
        <f t="array" ref="M6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2" s="127" t="str" cm="1">
        <f t="array" ref="N6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2" s="106"/>
      <c r="P612" s="106"/>
      <c r="Q612" s="105"/>
      <c r="R612" s="10" t="str">
        <f>IFERROR(_xlfn.XLOOKUP(F612, BS_ATIVIDADE[ATIVIDADE],BS_ATIVIDADE[UNIDADE] ), "*")</f>
        <v>*</v>
      </c>
      <c r="S612" s="128" t="str" cm="1">
        <f t="array" ref="S6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2" s="128" t="str" cm="1">
        <f t="array" ref="T6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2" s="11" t="str" cm="1">
        <f t="array" ref="U6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2" s="105"/>
      <c r="W612" s="151"/>
      <c r="X612" s="104"/>
      <c r="Y612" s="129"/>
      <c r="Z612" s="104"/>
      <c r="AA612" s="105"/>
      <c r="AB612" s="103"/>
      <c r="AC612" s="152"/>
      <c r="AD612" s="107"/>
      <c r="AE612" s="105"/>
      <c r="AF612" s="105"/>
      <c r="AG612" s="105"/>
      <c r="AH612" s="15"/>
      <c r="AI612" s="126" t="str">
        <f>IF(BS_CONTROLE[[#This Row],[Atividade]]=0, "-", BS_CONTROLE[[#This Row],[Atividade]])</f>
        <v>-</v>
      </c>
      <c r="AJ612" s="9" t="str">
        <f>IF(BS_CONTROLE[[#This Row],[Atividade]]=0, "-", BS_CONTROLE[[#This Row],[Atividade]])</f>
        <v>-</v>
      </c>
      <c r="AK612" s="31">
        <f>BS_CONTROLE[[#This Row],[Local - Partida]]</f>
        <v>0</v>
      </c>
      <c r="AL612" s="31">
        <f>BS_CONTROLE[[#This Row],[Local - Encerramento]]</f>
        <v>0</v>
      </c>
      <c r="AM612" s="105" t="str">
        <f>IF(BS_CONTROLE[[#This Row],[Entre - Estações]]=0, "-", BS_CONTROLE[[#This Row],[Entre - Estações]])</f>
        <v>-</v>
      </c>
      <c r="AN612" s="105" t="str">
        <f>IF(BS_CONTROLE[[#This Row],[SB]]=0, "-", BS_CONTROLE[[#This Row],[SB]])</f>
        <v>-</v>
      </c>
      <c r="AO612" s="105" t="str">
        <f>IF(BS_CONTROLE[[#This Row],[SUB]]=0, "-", BS_CONTROLE[[#This Row],[SUB]])</f>
        <v>-</v>
      </c>
      <c r="AP612" s="105">
        <f>BS_CONTROLE[[#This Row],[KM - Inicio]]</f>
        <v>0</v>
      </c>
      <c r="AQ612" s="105">
        <f>BS_CONTROLE[[#This Row],[KM - Inicio]]</f>
        <v>0</v>
      </c>
      <c r="AR612" s="108"/>
      <c r="AS612" s="108"/>
      <c r="AT612" s="108"/>
      <c r="AU612" s="136"/>
      <c r="AV612" s="136"/>
      <c r="AW612" s="14"/>
      <c r="AX612" s="14"/>
      <c r="AY612" s="162" t="str">
        <f t="shared" si="60"/>
        <v>*</v>
      </c>
      <c r="AZ612" s="153"/>
      <c r="BA612" s="109"/>
      <c r="BB612" s="10" t="str">
        <f>IFERROR(_xlfn.XLOOKUP(AI612, BS_ATIVIDADE[ATIVIDADE],BS_ATIVIDADE[UNIDADE] ), "*")</f>
        <v>*</v>
      </c>
      <c r="BC612" s="13" t="str" cm="1">
        <f t="array" ref="BC6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2" s="13" t="str" cm="1">
        <f t="array" ref="BD6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2" s="11" t="str" cm="1">
        <f t="array" ref="BE6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2" s="150"/>
      <c r="BG612" s="16"/>
      <c r="BH612" s="17"/>
      <c r="BI612" s="17"/>
      <c r="BJ612" s="17"/>
      <c r="BK612" s="18"/>
      <c r="BL612" s="16"/>
      <c r="BM612" s="130"/>
      <c r="BN612" s="130"/>
      <c r="BO612" s="130"/>
      <c r="BP612" s="18"/>
      <c r="BQ612" s="12" t="str">
        <f t="shared" si="62"/>
        <v>Aderente</v>
      </c>
      <c r="BR612" s="19" t="str">
        <f t="shared" si="63"/>
        <v>*</v>
      </c>
      <c r="BS612" s="19" t="str">
        <f t="shared" si="64"/>
        <v>*</v>
      </c>
      <c r="BT612" s="188" t="str">
        <f t="shared" si="65"/>
        <v/>
      </c>
    </row>
    <row r="613" spans="1:72" hidden="1">
      <c r="A613" s="47" t="str">
        <f t="shared" si="61"/>
        <v/>
      </c>
      <c r="B613" s="102"/>
      <c r="C613" s="135" t="str">
        <f>IF(BS_CONTROLE[[#This Row],[DATA]]="","",WEEKNUM(BS_CONTROLE[[#This Row],[DATA]]))</f>
        <v/>
      </c>
      <c r="D613" s="104"/>
      <c r="E613" s="157">
        <v>607</v>
      </c>
      <c r="F613" s="126"/>
      <c r="G613" s="142" t="str">
        <f>IF(D613="","*",VLOOKUP(F613,BS_ATIVIDADE[],3,FALSE))</f>
        <v>*</v>
      </c>
      <c r="H613" s="106"/>
      <c r="I613" s="106"/>
      <c r="J613" s="105"/>
      <c r="K613" s="105"/>
      <c r="L613" s="105"/>
      <c r="M613" s="127" t="str" cm="1">
        <f t="array" ref="M6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3" s="127" t="str" cm="1">
        <f t="array" ref="N6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3" s="106"/>
      <c r="P613" s="106"/>
      <c r="Q613" s="105"/>
      <c r="R613" s="10" t="str">
        <f>IFERROR(_xlfn.XLOOKUP(F613, BS_ATIVIDADE[ATIVIDADE],BS_ATIVIDADE[UNIDADE] ), "*")</f>
        <v>*</v>
      </c>
      <c r="S613" s="128" t="str" cm="1">
        <f t="array" ref="S6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3" s="128" t="str" cm="1">
        <f t="array" ref="T6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3" s="11" t="str" cm="1">
        <f t="array" ref="U6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3" s="105"/>
      <c r="W613" s="151"/>
      <c r="X613" s="104"/>
      <c r="Y613" s="129"/>
      <c r="Z613" s="104"/>
      <c r="AA613" s="105"/>
      <c r="AB613" s="103"/>
      <c r="AC613" s="152"/>
      <c r="AD613" s="107"/>
      <c r="AE613" s="105"/>
      <c r="AF613" s="105"/>
      <c r="AG613" s="105"/>
      <c r="AH613" s="15"/>
      <c r="AI613" s="126" t="str">
        <f>IF(BS_CONTROLE[[#This Row],[Atividade]]=0, "-", BS_CONTROLE[[#This Row],[Atividade]])</f>
        <v>-</v>
      </c>
      <c r="AJ613" s="9" t="str">
        <f>IF(BS_CONTROLE[[#This Row],[Atividade]]=0, "-", BS_CONTROLE[[#This Row],[Atividade]])</f>
        <v>-</v>
      </c>
      <c r="AK613" s="31">
        <f>BS_CONTROLE[[#This Row],[Local - Partida]]</f>
        <v>0</v>
      </c>
      <c r="AL613" s="31">
        <f>BS_CONTROLE[[#This Row],[Local - Encerramento]]</f>
        <v>0</v>
      </c>
      <c r="AM613" s="105" t="str">
        <f>IF(BS_CONTROLE[[#This Row],[Entre - Estações]]=0, "-", BS_CONTROLE[[#This Row],[Entre - Estações]])</f>
        <v>-</v>
      </c>
      <c r="AN613" s="105" t="str">
        <f>IF(BS_CONTROLE[[#This Row],[SB]]=0, "-", BS_CONTROLE[[#This Row],[SB]])</f>
        <v>-</v>
      </c>
      <c r="AO613" s="105" t="str">
        <f>IF(BS_CONTROLE[[#This Row],[SUB]]=0, "-", BS_CONTROLE[[#This Row],[SUB]])</f>
        <v>-</v>
      </c>
      <c r="AP613" s="105">
        <f>BS_CONTROLE[[#This Row],[KM - Inicio]]</f>
        <v>0</v>
      </c>
      <c r="AQ613" s="105">
        <f>BS_CONTROLE[[#This Row],[KM - Inicio]]</f>
        <v>0</v>
      </c>
      <c r="AR613" s="108"/>
      <c r="AS613" s="108"/>
      <c r="AT613" s="108"/>
      <c r="AU613" s="136"/>
      <c r="AV613" s="136"/>
      <c r="AW613" s="14"/>
      <c r="AX613" s="14"/>
      <c r="AY613" s="162" t="str">
        <f t="shared" si="60"/>
        <v>*</v>
      </c>
      <c r="AZ613" s="153"/>
      <c r="BA613" s="109"/>
      <c r="BB613" s="10" t="str">
        <f>IFERROR(_xlfn.XLOOKUP(AI613, BS_ATIVIDADE[ATIVIDADE],BS_ATIVIDADE[UNIDADE] ), "*")</f>
        <v>*</v>
      </c>
      <c r="BC613" s="13" t="str" cm="1">
        <f t="array" ref="BC6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3" s="13" t="str" cm="1">
        <f t="array" ref="BD6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3" s="11" t="str" cm="1">
        <f t="array" ref="BE6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3" s="150"/>
      <c r="BG613" s="16"/>
      <c r="BH613" s="17"/>
      <c r="BI613" s="17"/>
      <c r="BJ613" s="17"/>
      <c r="BK613" s="18"/>
      <c r="BL613" s="16"/>
      <c r="BM613" s="130"/>
      <c r="BN613" s="130"/>
      <c r="BO613" s="130"/>
      <c r="BP613" s="18"/>
      <c r="BQ613" s="12" t="str">
        <f t="shared" si="62"/>
        <v>Aderente</v>
      </c>
      <c r="BR613" s="19" t="str">
        <f t="shared" si="63"/>
        <v>*</v>
      </c>
      <c r="BS613" s="19" t="str">
        <f t="shared" si="64"/>
        <v>*</v>
      </c>
      <c r="BT613" s="188" t="str">
        <f t="shared" si="65"/>
        <v/>
      </c>
    </row>
    <row r="614" spans="1:72" hidden="1">
      <c r="A614" s="47" t="str">
        <f t="shared" si="61"/>
        <v/>
      </c>
      <c r="B614" s="102"/>
      <c r="C614" s="135" t="str">
        <f>IF(BS_CONTROLE[[#This Row],[DATA]]="","",WEEKNUM(BS_CONTROLE[[#This Row],[DATA]]))</f>
        <v/>
      </c>
      <c r="D614" s="104"/>
      <c r="E614" s="157">
        <v>608</v>
      </c>
      <c r="F614" s="126"/>
      <c r="G614" s="142" t="str">
        <f>IF(D614="","*",VLOOKUP(F614,BS_ATIVIDADE[],3,FALSE))</f>
        <v>*</v>
      </c>
      <c r="H614" s="106"/>
      <c r="I614" s="106"/>
      <c r="J614" s="105"/>
      <c r="K614" s="105"/>
      <c r="L614" s="105"/>
      <c r="M614" s="127" t="str" cm="1">
        <f t="array" ref="M6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4" s="127" t="str" cm="1">
        <f t="array" ref="N6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4" s="106"/>
      <c r="P614" s="106"/>
      <c r="Q614" s="105"/>
      <c r="R614" s="10" t="str">
        <f>IFERROR(_xlfn.XLOOKUP(F614, BS_ATIVIDADE[ATIVIDADE],BS_ATIVIDADE[UNIDADE] ), "*")</f>
        <v>*</v>
      </c>
      <c r="S614" s="128" t="str" cm="1">
        <f t="array" ref="S6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4" s="128" t="str" cm="1">
        <f t="array" ref="T6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4" s="11" t="str" cm="1">
        <f t="array" ref="U6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4" s="105"/>
      <c r="W614" s="151"/>
      <c r="X614" s="104"/>
      <c r="Y614" s="129"/>
      <c r="Z614" s="104"/>
      <c r="AA614" s="105"/>
      <c r="AB614" s="103"/>
      <c r="AC614" s="152"/>
      <c r="AD614" s="107"/>
      <c r="AE614" s="105"/>
      <c r="AF614" s="105"/>
      <c r="AG614" s="105"/>
      <c r="AH614" s="15"/>
      <c r="AI614" s="126" t="str">
        <f>IF(BS_CONTROLE[[#This Row],[Atividade]]=0, "-", BS_CONTROLE[[#This Row],[Atividade]])</f>
        <v>-</v>
      </c>
      <c r="AJ614" s="9" t="str">
        <f>IF(BS_CONTROLE[[#This Row],[Atividade]]=0, "-", BS_CONTROLE[[#This Row],[Atividade]])</f>
        <v>-</v>
      </c>
      <c r="AK614" s="31">
        <f>BS_CONTROLE[[#This Row],[Local - Partida]]</f>
        <v>0</v>
      </c>
      <c r="AL614" s="31">
        <f>BS_CONTROLE[[#This Row],[Local - Encerramento]]</f>
        <v>0</v>
      </c>
      <c r="AM614" s="105" t="str">
        <f>IF(BS_CONTROLE[[#This Row],[Entre - Estações]]=0, "-", BS_CONTROLE[[#This Row],[Entre - Estações]])</f>
        <v>-</v>
      </c>
      <c r="AN614" s="105" t="str">
        <f>IF(BS_CONTROLE[[#This Row],[SB]]=0, "-", BS_CONTROLE[[#This Row],[SB]])</f>
        <v>-</v>
      </c>
      <c r="AO614" s="105" t="str">
        <f>IF(BS_CONTROLE[[#This Row],[SUB]]=0, "-", BS_CONTROLE[[#This Row],[SUB]])</f>
        <v>-</v>
      </c>
      <c r="AP614" s="105">
        <f>BS_CONTROLE[[#This Row],[KM - Inicio]]</f>
        <v>0</v>
      </c>
      <c r="AQ614" s="105">
        <f>BS_CONTROLE[[#This Row],[KM - Inicio]]</f>
        <v>0</v>
      </c>
      <c r="AR614" s="108"/>
      <c r="AS614" s="108"/>
      <c r="AT614" s="108"/>
      <c r="AU614" s="136"/>
      <c r="AV614" s="136"/>
      <c r="AW614" s="14"/>
      <c r="AX614" s="14"/>
      <c r="AY614" s="162" t="str">
        <f t="shared" si="60"/>
        <v>*</v>
      </c>
      <c r="AZ614" s="153"/>
      <c r="BA614" s="109"/>
      <c r="BB614" s="10" t="str">
        <f>IFERROR(_xlfn.XLOOKUP(AI614, BS_ATIVIDADE[ATIVIDADE],BS_ATIVIDADE[UNIDADE] ), "*")</f>
        <v>*</v>
      </c>
      <c r="BC614" s="13" t="str" cm="1">
        <f t="array" ref="BC6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4" s="13" t="str" cm="1">
        <f t="array" ref="BD6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4" s="11" t="str" cm="1">
        <f t="array" ref="BE6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4" s="150"/>
      <c r="BG614" s="16"/>
      <c r="BH614" s="17"/>
      <c r="BI614" s="17"/>
      <c r="BJ614" s="17"/>
      <c r="BK614" s="18"/>
      <c r="BL614" s="16"/>
      <c r="BM614" s="130"/>
      <c r="BN614" s="130"/>
      <c r="BO614" s="130"/>
      <c r="BP614" s="18"/>
      <c r="BQ614" s="12" t="str">
        <f t="shared" si="62"/>
        <v>Aderente</v>
      </c>
      <c r="BR614" s="19" t="str">
        <f t="shared" si="63"/>
        <v>*</v>
      </c>
      <c r="BS614" s="19" t="str">
        <f t="shared" si="64"/>
        <v>*</v>
      </c>
      <c r="BT614" s="188" t="str">
        <f t="shared" si="65"/>
        <v/>
      </c>
    </row>
    <row r="615" spans="1:72" hidden="1">
      <c r="A615" s="47" t="str">
        <f t="shared" si="61"/>
        <v/>
      </c>
      <c r="B615" s="102"/>
      <c r="C615" s="135" t="str">
        <f>IF(BS_CONTROLE[[#This Row],[DATA]]="","",WEEKNUM(BS_CONTROLE[[#This Row],[DATA]]))</f>
        <v/>
      </c>
      <c r="D615" s="104"/>
      <c r="E615" s="157">
        <v>609</v>
      </c>
      <c r="F615" s="126"/>
      <c r="G615" s="142" t="str">
        <f>IF(D615="","*",VLOOKUP(F615,BS_ATIVIDADE[],3,FALSE))</f>
        <v>*</v>
      </c>
      <c r="H615" s="106"/>
      <c r="I615" s="106"/>
      <c r="J615" s="105"/>
      <c r="K615" s="105"/>
      <c r="L615" s="105"/>
      <c r="M615" s="127" t="str" cm="1">
        <f t="array" ref="M6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5" s="127" t="str" cm="1">
        <f t="array" ref="N6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5" s="106"/>
      <c r="P615" s="106"/>
      <c r="Q615" s="105"/>
      <c r="R615" s="10" t="str">
        <f>IFERROR(_xlfn.XLOOKUP(F615, BS_ATIVIDADE[ATIVIDADE],BS_ATIVIDADE[UNIDADE] ), "*")</f>
        <v>*</v>
      </c>
      <c r="S615" s="128" t="str" cm="1">
        <f t="array" ref="S6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5" s="128" t="str" cm="1">
        <f t="array" ref="T6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5" s="11" t="str" cm="1">
        <f t="array" ref="U6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5" s="105"/>
      <c r="W615" s="151"/>
      <c r="X615" s="104"/>
      <c r="Y615" s="129"/>
      <c r="Z615" s="104"/>
      <c r="AA615" s="105"/>
      <c r="AB615" s="103"/>
      <c r="AC615" s="152"/>
      <c r="AD615" s="107"/>
      <c r="AE615" s="105"/>
      <c r="AF615" s="105"/>
      <c r="AG615" s="105"/>
      <c r="AH615" s="15"/>
      <c r="AI615" s="126" t="str">
        <f>IF(BS_CONTROLE[[#This Row],[Atividade]]=0, "-", BS_CONTROLE[[#This Row],[Atividade]])</f>
        <v>-</v>
      </c>
      <c r="AJ615" s="9" t="str">
        <f>IF(BS_CONTROLE[[#This Row],[Atividade]]=0, "-", BS_CONTROLE[[#This Row],[Atividade]])</f>
        <v>-</v>
      </c>
      <c r="AK615" s="31">
        <f>BS_CONTROLE[[#This Row],[Local - Partida]]</f>
        <v>0</v>
      </c>
      <c r="AL615" s="31">
        <f>BS_CONTROLE[[#This Row],[Local - Encerramento]]</f>
        <v>0</v>
      </c>
      <c r="AM615" s="105" t="str">
        <f>IF(BS_CONTROLE[[#This Row],[Entre - Estações]]=0, "-", BS_CONTROLE[[#This Row],[Entre - Estações]])</f>
        <v>-</v>
      </c>
      <c r="AN615" s="105" t="str">
        <f>IF(BS_CONTROLE[[#This Row],[SB]]=0, "-", BS_CONTROLE[[#This Row],[SB]])</f>
        <v>-</v>
      </c>
      <c r="AO615" s="105" t="str">
        <f>IF(BS_CONTROLE[[#This Row],[SUB]]=0, "-", BS_CONTROLE[[#This Row],[SUB]])</f>
        <v>-</v>
      </c>
      <c r="AP615" s="105">
        <f>BS_CONTROLE[[#This Row],[KM - Inicio]]</f>
        <v>0</v>
      </c>
      <c r="AQ615" s="105">
        <f>BS_CONTROLE[[#This Row],[KM - Inicio]]</f>
        <v>0</v>
      </c>
      <c r="AR615" s="108"/>
      <c r="AS615" s="108"/>
      <c r="AT615" s="108"/>
      <c r="AU615" s="136"/>
      <c r="AV615" s="136"/>
      <c r="AW615" s="14"/>
      <c r="AX615" s="14"/>
      <c r="AY615" s="162" t="str">
        <f t="shared" si="60"/>
        <v>*</v>
      </c>
      <c r="AZ615" s="153"/>
      <c r="BA615" s="109"/>
      <c r="BB615" s="10" t="str">
        <f>IFERROR(_xlfn.XLOOKUP(AI615, BS_ATIVIDADE[ATIVIDADE],BS_ATIVIDADE[UNIDADE] ), "*")</f>
        <v>*</v>
      </c>
      <c r="BC615" s="13" t="str" cm="1">
        <f t="array" ref="BC6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5" s="13" t="str" cm="1">
        <f t="array" ref="BD6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5" s="11" t="str" cm="1">
        <f t="array" ref="BE6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5" s="150"/>
      <c r="BG615" s="16"/>
      <c r="BH615" s="17"/>
      <c r="BI615" s="17"/>
      <c r="BJ615" s="17"/>
      <c r="BK615" s="18"/>
      <c r="BL615" s="16"/>
      <c r="BM615" s="130"/>
      <c r="BN615" s="130"/>
      <c r="BO615" s="130"/>
      <c r="BP615" s="18"/>
      <c r="BQ615" s="12" t="str">
        <f t="shared" si="62"/>
        <v>Aderente</v>
      </c>
      <c r="BR615" s="19" t="str">
        <f t="shared" si="63"/>
        <v>*</v>
      </c>
      <c r="BS615" s="19" t="str">
        <f t="shared" si="64"/>
        <v>*</v>
      </c>
      <c r="BT615" s="188" t="str">
        <f t="shared" si="65"/>
        <v/>
      </c>
    </row>
    <row r="616" spans="1:72" hidden="1">
      <c r="A616" s="47" t="str">
        <f t="shared" si="61"/>
        <v/>
      </c>
      <c r="B616" s="102"/>
      <c r="C616" s="135" t="str">
        <f>IF(BS_CONTROLE[[#This Row],[DATA]]="","",WEEKNUM(BS_CONTROLE[[#This Row],[DATA]]))</f>
        <v/>
      </c>
      <c r="D616" s="104"/>
      <c r="E616" s="157">
        <v>610</v>
      </c>
      <c r="F616" s="126"/>
      <c r="G616" s="142" t="str">
        <f>IF(D616="","*",VLOOKUP(F616,BS_ATIVIDADE[],3,FALSE))</f>
        <v>*</v>
      </c>
      <c r="H616" s="106"/>
      <c r="I616" s="106"/>
      <c r="J616" s="105"/>
      <c r="K616" s="105"/>
      <c r="L616" s="105"/>
      <c r="M616" s="127" t="str" cm="1">
        <f t="array" ref="M6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6" s="127" t="str" cm="1">
        <f t="array" ref="N6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6" s="106"/>
      <c r="P616" s="106"/>
      <c r="Q616" s="105"/>
      <c r="R616" s="10" t="str">
        <f>IFERROR(_xlfn.XLOOKUP(F616, BS_ATIVIDADE[ATIVIDADE],BS_ATIVIDADE[UNIDADE] ), "*")</f>
        <v>*</v>
      </c>
      <c r="S616" s="128" t="str" cm="1">
        <f t="array" ref="S6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6" s="128" t="str" cm="1">
        <f t="array" ref="T6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6" s="11" t="str" cm="1">
        <f t="array" ref="U6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6" s="105"/>
      <c r="W616" s="151"/>
      <c r="X616" s="104"/>
      <c r="Y616" s="129"/>
      <c r="Z616" s="104"/>
      <c r="AA616" s="105"/>
      <c r="AB616" s="103"/>
      <c r="AC616" s="152"/>
      <c r="AD616" s="107"/>
      <c r="AE616" s="105"/>
      <c r="AF616" s="105"/>
      <c r="AG616" s="105"/>
      <c r="AH616" s="15"/>
      <c r="AI616" s="126" t="str">
        <f>IF(BS_CONTROLE[[#This Row],[Atividade]]=0, "-", BS_CONTROLE[[#This Row],[Atividade]])</f>
        <v>-</v>
      </c>
      <c r="AJ616" s="9" t="str">
        <f>IF(BS_CONTROLE[[#This Row],[Atividade]]=0, "-", BS_CONTROLE[[#This Row],[Atividade]])</f>
        <v>-</v>
      </c>
      <c r="AK616" s="31">
        <f>BS_CONTROLE[[#This Row],[Local - Partida]]</f>
        <v>0</v>
      </c>
      <c r="AL616" s="31">
        <f>BS_CONTROLE[[#This Row],[Local - Encerramento]]</f>
        <v>0</v>
      </c>
      <c r="AM616" s="105" t="str">
        <f>IF(BS_CONTROLE[[#This Row],[Entre - Estações]]=0, "-", BS_CONTROLE[[#This Row],[Entre - Estações]])</f>
        <v>-</v>
      </c>
      <c r="AN616" s="105" t="str">
        <f>IF(BS_CONTROLE[[#This Row],[SB]]=0, "-", BS_CONTROLE[[#This Row],[SB]])</f>
        <v>-</v>
      </c>
      <c r="AO616" s="105" t="str">
        <f>IF(BS_CONTROLE[[#This Row],[SUB]]=0, "-", BS_CONTROLE[[#This Row],[SUB]])</f>
        <v>-</v>
      </c>
      <c r="AP616" s="105">
        <f>BS_CONTROLE[[#This Row],[KM - Inicio]]</f>
        <v>0</v>
      </c>
      <c r="AQ616" s="105">
        <f>BS_CONTROLE[[#This Row],[KM - Inicio]]</f>
        <v>0</v>
      </c>
      <c r="AR616" s="108"/>
      <c r="AS616" s="108"/>
      <c r="AT616" s="108"/>
      <c r="AU616" s="136"/>
      <c r="AV616" s="136"/>
      <c r="AW616" s="14"/>
      <c r="AX616" s="14"/>
      <c r="AY616" s="162" t="str">
        <f t="shared" si="60"/>
        <v>*</v>
      </c>
      <c r="AZ616" s="153"/>
      <c r="BA616" s="109"/>
      <c r="BB616" s="10" t="str">
        <f>IFERROR(_xlfn.XLOOKUP(AI616, BS_ATIVIDADE[ATIVIDADE],BS_ATIVIDADE[UNIDADE] ), "*")</f>
        <v>*</v>
      </c>
      <c r="BC616" s="13" t="str" cm="1">
        <f t="array" ref="BC6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6" s="13" t="str" cm="1">
        <f t="array" ref="BD6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6" s="11" t="str" cm="1">
        <f t="array" ref="BE6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6" s="150"/>
      <c r="BG616" s="16"/>
      <c r="BH616" s="17"/>
      <c r="BI616" s="17"/>
      <c r="BJ616" s="17"/>
      <c r="BK616" s="18"/>
      <c r="BL616" s="16"/>
      <c r="BM616" s="130"/>
      <c r="BN616" s="130"/>
      <c r="BO616" s="130"/>
      <c r="BP616" s="18"/>
      <c r="BQ616" s="12" t="str">
        <f t="shared" si="62"/>
        <v>Aderente</v>
      </c>
      <c r="BR616" s="19" t="str">
        <f t="shared" si="63"/>
        <v>*</v>
      </c>
      <c r="BS616" s="19" t="str">
        <f t="shared" si="64"/>
        <v>*</v>
      </c>
      <c r="BT616" s="188" t="str">
        <f t="shared" si="65"/>
        <v/>
      </c>
    </row>
    <row r="617" spans="1:72" hidden="1">
      <c r="A617" s="47" t="str">
        <f t="shared" si="61"/>
        <v/>
      </c>
      <c r="B617" s="102"/>
      <c r="C617" s="135" t="str">
        <f>IF(BS_CONTROLE[[#This Row],[DATA]]="","",WEEKNUM(BS_CONTROLE[[#This Row],[DATA]]))</f>
        <v/>
      </c>
      <c r="D617" s="104"/>
      <c r="E617" s="157">
        <v>611</v>
      </c>
      <c r="F617" s="126"/>
      <c r="G617" s="142" t="str">
        <f>IF(D617="","*",VLOOKUP(F617,BS_ATIVIDADE[],3,FALSE))</f>
        <v>*</v>
      </c>
      <c r="H617" s="106"/>
      <c r="I617" s="106"/>
      <c r="J617" s="105"/>
      <c r="K617" s="105"/>
      <c r="L617" s="105"/>
      <c r="M617" s="127" t="str" cm="1">
        <f t="array" ref="M6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7" s="127" t="str" cm="1">
        <f t="array" ref="N6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7" s="106"/>
      <c r="P617" s="106"/>
      <c r="Q617" s="105"/>
      <c r="R617" s="10" t="str">
        <f>IFERROR(_xlfn.XLOOKUP(F617, BS_ATIVIDADE[ATIVIDADE],BS_ATIVIDADE[UNIDADE] ), "*")</f>
        <v>*</v>
      </c>
      <c r="S617" s="128" t="str" cm="1">
        <f t="array" ref="S6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7" s="128" t="str" cm="1">
        <f t="array" ref="T6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7" s="11" t="str" cm="1">
        <f t="array" ref="U6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7" s="105"/>
      <c r="W617" s="151"/>
      <c r="X617" s="104"/>
      <c r="Y617" s="129"/>
      <c r="Z617" s="104"/>
      <c r="AA617" s="105"/>
      <c r="AB617" s="103"/>
      <c r="AC617" s="152"/>
      <c r="AD617" s="107"/>
      <c r="AE617" s="105"/>
      <c r="AF617" s="105"/>
      <c r="AG617" s="105"/>
      <c r="AH617" s="15"/>
      <c r="AI617" s="126" t="str">
        <f>IF(BS_CONTROLE[[#This Row],[Atividade]]=0, "-", BS_CONTROLE[[#This Row],[Atividade]])</f>
        <v>-</v>
      </c>
      <c r="AJ617" s="9" t="str">
        <f>IF(BS_CONTROLE[[#This Row],[Atividade]]=0, "-", BS_CONTROLE[[#This Row],[Atividade]])</f>
        <v>-</v>
      </c>
      <c r="AK617" s="31">
        <f>BS_CONTROLE[[#This Row],[Local - Partida]]</f>
        <v>0</v>
      </c>
      <c r="AL617" s="31">
        <f>BS_CONTROLE[[#This Row],[Local - Encerramento]]</f>
        <v>0</v>
      </c>
      <c r="AM617" s="105" t="str">
        <f>IF(BS_CONTROLE[[#This Row],[Entre - Estações]]=0, "-", BS_CONTROLE[[#This Row],[Entre - Estações]])</f>
        <v>-</v>
      </c>
      <c r="AN617" s="105" t="str">
        <f>IF(BS_CONTROLE[[#This Row],[SB]]=0, "-", BS_CONTROLE[[#This Row],[SB]])</f>
        <v>-</v>
      </c>
      <c r="AO617" s="105" t="str">
        <f>IF(BS_CONTROLE[[#This Row],[SUB]]=0, "-", BS_CONTROLE[[#This Row],[SUB]])</f>
        <v>-</v>
      </c>
      <c r="AP617" s="105">
        <f>BS_CONTROLE[[#This Row],[KM - Inicio]]</f>
        <v>0</v>
      </c>
      <c r="AQ617" s="105">
        <f>BS_CONTROLE[[#This Row],[KM - Inicio]]</f>
        <v>0</v>
      </c>
      <c r="AR617" s="108"/>
      <c r="AS617" s="108"/>
      <c r="AT617" s="108"/>
      <c r="AU617" s="136"/>
      <c r="AV617" s="136"/>
      <c r="AW617" s="14"/>
      <c r="AX617" s="14"/>
      <c r="AY617" s="162" t="str">
        <f t="shared" si="60"/>
        <v>*</v>
      </c>
      <c r="AZ617" s="153"/>
      <c r="BA617" s="109"/>
      <c r="BB617" s="10" t="str">
        <f>IFERROR(_xlfn.XLOOKUP(AI617, BS_ATIVIDADE[ATIVIDADE],BS_ATIVIDADE[UNIDADE] ), "*")</f>
        <v>*</v>
      </c>
      <c r="BC617" s="13" t="str" cm="1">
        <f t="array" ref="BC6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7" s="13" t="str" cm="1">
        <f t="array" ref="BD6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7" s="11" t="str" cm="1">
        <f t="array" ref="BE6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7" s="150"/>
      <c r="BG617" s="16"/>
      <c r="BH617" s="17"/>
      <c r="BI617" s="17"/>
      <c r="BJ617" s="17"/>
      <c r="BK617" s="18"/>
      <c r="BL617" s="16"/>
      <c r="BM617" s="130"/>
      <c r="BN617" s="130"/>
      <c r="BO617" s="130"/>
      <c r="BP617" s="18"/>
      <c r="BQ617" s="12" t="str">
        <f t="shared" si="62"/>
        <v>Aderente</v>
      </c>
      <c r="BR617" s="19" t="str">
        <f t="shared" si="63"/>
        <v>*</v>
      </c>
      <c r="BS617" s="19" t="str">
        <f t="shared" si="64"/>
        <v>*</v>
      </c>
      <c r="BT617" s="188" t="str">
        <f t="shared" si="65"/>
        <v/>
      </c>
    </row>
    <row r="618" spans="1:72" hidden="1">
      <c r="A618" s="47" t="str">
        <f t="shared" si="61"/>
        <v/>
      </c>
      <c r="B618" s="102"/>
      <c r="C618" s="135" t="str">
        <f>IF(BS_CONTROLE[[#This Row],[DATA]]="","",WEEKNUM(BS_CONTROLE[[#This Row],[DATA]]))</f>
        <v/>
      </c>
      <c r="D618" s="104"/>
      <c r="E618" s="157">
        <v>612</v>
      </c>
      <c r="F618" s="126"/>
      <c r="G618" s="142" t="str">
        <f>IF(D618="","*",VLOOKUP(F618,BS_ATIVIDADE[],3,FALSE))</f>
        <v>*</v>
      </c>
      <c r="H618" s="106"/>
      <c r="I618" s="106"/>
      <c r="J618" s="105"/>
      <c r="K618" s="105"/>
      <c r="L618" s="105"/>
      <c r="M618" s="127" t="str" cm="1">
        <f t="array" ref="M6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8" s="127" t="str" cm="1">
        <f t="array" ref="N6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8" s="106"/>
      <c r="P618" s="106"/>
      <c r="Q618" s="105"/>
      <c r="R618" s="10" t="str">
        <f>IFERROR(_xlfn.XLOOKUP(F618, BS_ATIVIDADE[ATIVIDADE],BS_ATIVIDADE[UNIDADE] ), "*")</f>
        <v>*</v>
      </c>
      <c r="S618" s="128" t="str" cm="1">
        <f t="array" ref="S6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8" s="128" t="str" cm="1">
        <f t="array" ref="T6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8" s="11" t="str" cm="1">
        <f t="array" ref="U6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8" s="105"/>
      <c r="W618" s="151"/>
      <c r="X618" s="104"/>
      <c r="Y618" s="129"/>
      <c r="Z618" s="104"/>
      <c r="AA618" s="105"/>
      <c r="AB618" s="103"/>
      <c r="AC618" s="152"/>
      <c r="AD618" s="107"/>
      <c r="AE618" s="105"/>
      <c r="AF618" s="105"/>
      <c r="AG618" s="105"/>
      <c r="AH618" s="15"/>
      <c r="AI618" s="126" t="str">
        <f>IF(BS_CONTROLE[[#This Row],[Atividade]]=0, "-", BS_CONTROLE[[#This Row],[Atividade]])</f>
        <v>-</v>
      </c>
      <c r="AJ618" s="9" t="str">
        <f>IF(BS_CONTROLE[[#This Row],[Atividade]]=0, "-", BS_CONTROLE[[#This Row],[Atividade]])</f>
        <v>-</v>
      </c>
      <c r="AK618" s="31">
        <f>BS_CONTROLE[[#This Row],[Local - Partida]]</f>
        <v>0</v>
      </c>
      <c r="AL618" s="31">
        <f>BS_CONTROLE[[#This Row],[Local - Encerramento]]</f>
        <v>0</v>
      </c>
      <c r="AM618" s="105" t="str">
        <f>IF(BS_CONTROLE[[#This Row],[Entre - Estações]]=0, "-", BS_CONTROLE[[#This Row],[Entre - Estações]])</f>
        <v>-</v>
      </c>
      <c r="AN618" s="105" t="str">
        <f>IF(BS_CONTROLE[[#This Row],[SB]]=0, "-", BS_CONTROLE[[#This Row],[SB]])</f>
        <v>-</v>
      </c>
      <c r="AO618" s="105" t="str">
        <f>IF(BS_CONTROLE[[#This Row],[SUB]]=0, "-", BS_CONTROLE[[#This Row],[SUB]])</f>
        <v>-</v>
      </c>
      <c r="AP618" s="105">
        <f>BS_CONTROLE[[#This Row],[KM - Inicio]]</f>
        <v>0</v>
      </c>
      <c r="AQ618" s="105">
        <f>BS_CONTROLE[[#This Row],[KM - Inicio]]</f>
        <v>0</v>
      </c>
      <c r="AR618" s="108"/>
      <c r="AS618" s="108"/>
      <c r="AT618" s="108"/>
      <c r="AU618" s="136"/>
      <c r="AV618" s="136"/>
      <c r="AW618" s="14"/>
      <c r="AX618" s="14"/>
      <c r="AY618" s="162" t="str">
        <f t="shared" si="60"/>
        <v>*</v>
      </c>
      <c r="AZ618" s="153"/>
      <c r="BA618" s="109"/>
      <c r="BB618" s="10" t="str">
        <f>IFERROR(_xlfn.XLOOKUP(AI618, BS_ATIVIDADE[ATIVIDADE],BS_ATIVIDADE[UNIDADE] ), "*")</f>
        <v>*</v>
      </c>
      <c r="BC618" s="13" t="str" cm="1">
        <f t="array" ref="BC6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8" s="13" t="str" cm="1">
        <f t="array" ref="BD6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8" s="11" t="str" cm="1">
        <f t="array" ref="BE6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8" s="150"/>
      <c r="BG618" s="16"/>
      <c r="BH618" s="17"/>
      <c r="BI618" s="17"/>
      <c r="BJ618" s="17"/>
      <c r="BK618" s="18"/>
      <c r="BL618" s="16"/>
      <c r="BM618" s="130"/>
      <c r="BN618" s="130"/>
      <c r="BO618" s="130"/>
      <c r="BP618" s="18"/>
      <c r="BQ618" s="12" t="str">
        <f t="shared" si="62"/>
        <v>Aderente</v>
      </c>
      <c r="BR618" s="19" t="str">
        <f t="shared" si="63"/>
        <v>*</v>
      </c>
      <c r="BS618" s="19" t="str">
        <f t="shared" si="64"/>
        <v>*</v>
      </c>
      <c r="BT618" s="188" t="str">
        <f t="shared" si="65"/>
        <v/>
      </c>
    </row>
    <row r="619" spans="1:72" hidden="1">
      <c r="A619" s="47" t="str">
        <f t="shared" si="61"/>
        <v/>
      </c>
      <c r="B619" s="102"/>
      <c r="C619" s="135" t="str">
        <f>IF(BS_CONTROLE[[#This Row],[DATA]]="","",WEEKNUM(BS_CONTROLE[[#This Row],[DATA]]))</f>
        <v/>
      </c>
      <c r="D619" s="104"/>
      <c r="E619" s="157">
        <v>613</v>
      </c>
      <c r="F619" s="126"/>
      <c r="G619" s="142" t="str">
        <f>IF(D619="","*",VLOOKUP(F619,BS_ATIVIDADE[],3,FALSE))</f>
        <v>*</v>
      </c>
      <c r="H619" s="106"/>
      <c r="I619" s="106"/>
      <c r="J619" s="105"/>
      <c r="K619" s="105"/>
      <c r="L619" s="105"/>
      <c r="M619" s="127" t="str" cm="1">
        <f t="array" ref="M6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9" s="127" t="str" cm="1">
        <f t="array" ref="N6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9" s="106"/>
      <c r="P619" s="106"/>
      <c r="Q619" s="105"/>
      <c r="R619" s="10" t="str">
        <f>IFERROR(_xlfn.XLOOKUP(F619, BS_ATIVIDADE[ATIVIDADE],BS_ATIVIDADE[UNIDADE] ), "*")</f>
        <v>*</v>
      </c>
      <c r="S619" s="128" t="str" cm="1">
        <f t="array" ref="S6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9" s="128" t="str" cm="1">
        <f t="array" ref="T6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9" s="11" t="str" cm="1">
        <f t="array" ref="U6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19" s="105"/>
      <c r="W619" s="151"/>
      <c r="X619" s="104"/>
      <c r="Y619" s="129"/>
      <c r="Z619" s="104"/>
      <c r="AA619" s="105"/>
      <c r="AB619" s="103"/>
      <c r="AC619" s="152"/>
      <c r="AD619" s="107"/>
      <c r="AE619" s="105"/>
      <c r="AF619" s="105"/>
      <c r="AG619" s="105"/>
      <c r="AH619" s="15"/>
      <c r="AI619" s="126" t="str">
        <f>IF(BS_CONTROLE[[#This Row],[Atividade]]=0, "-", BS_CONTROLE[[#This Row],[Atividade]])</f>
        <v>-</v>
      </c>
      <c r="AJ619" s="9" t="str">
        <f>IF(BS_CONTROLE[[#This Row],[Atividade]]=0, "-", BS_CONTROLE[[#This Row],[Atividade]])</f>
        <v>-</v>
      </c>
      <c r="AK619" s="31">
        <f>BS_CONTROLE[[#This Row],[Local - Partida]]</f>
        <v>0</v>
      </c>
      <c r="AL619" s="31">
        <f>BS_CONTROLE[[#This Row],[Local - Encerramento]]</f>
        <v>0</v>
      </c>
      <c r="AM619" s="105" t="str">
        <f>IF(BS_CONTROLE[[#This Row],[Entre - Estações]]=0, "-", BS_CONTROLE[[#This Row],[Entre - Estações]])</f>
        <v>-</v>
      </c>
      <c r="AN619" s="105" t="str">
        <f>IF(BS_CONTROLE[[#This Row],[SB]]=0, "-", BS_CONTROLE[[#This Row],[SB]])</f>
        <v>-</v>
      </c>
      <c r="AO619" s="105" t="str">
        <f>IF(BS_CONTROLE[[#This Row],[SUB]]=0, "-", BS_CONTROLE[[#This Row],[SUB]])</f>
        <v>-</v>
      </c>
      <c r="AP619" s="105">
        <f>BS_CONTROLE[[#This Row],[KM - Inicio]]</f>
        <v>0</v>
      </c>
      <c r="AQ619" s="105">
        <f>BS_CONTROLE[[#This Row],[KM - Inicio]]</f>
        <v>0</v>
      </c>
      <c r="AR619" s="108"/>
      <c r="AS619" s="108"/>
      <c r="AT619" s="108"/>
      <c r="AU619" s="136"/>
      <c r="AV619" s="136"/>
      <c r="AW619" s="14"/>
      <c r="AX619" s="14"/>
      <c r="AY619" s="162" t="str">
        <f t="shared" si="60"/>
        <v>*</v>
      </c>
      <c r="AZ619" s="153"/>
      <c r="BA619" s="109"/>
      <c r="BB619" s="10" t="str">
        <f>IFERROR(_xlfn.XLOOKUP(AI619, BS_ATIVIDADE[ATIVIDADE],BS_ATIVIDADE[UNIDADE] ), "*")</f>
        <v>*</v>
      </c>
      <c r="BC619" s="13" t="str" cm="1">
        <f t="array" ref="BC6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19" s="13" t="str" cm="1">
        <f t="array" ref="BD6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19" s="11" t="str" cm="1">
        <f t="array" ref="BE6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19" s="150"/>
      <c r="BG619" s="16"/>
      <c r="BH619" s="17"/>
      <c r="BI619" s="17"/>
      <c r="BJ619" s="17"/>
      <c r="BK619" s="18"/>
      <c r="BL619" s="16"/>
      <c r="BM619" s="130"/>
      <c r="BN619" s="130"/>
      <c r="BO619" s="130"/>
      <c r="BP619" s="18"/>
      <c r="BQ619" s="12" t="str">
        <f t="shared" si="62"/>
        <v>Aderente</v>
      </c>
      <c r="BR619" s="19" t="str">
        <f t="shared" si="63"/>
        <v>*</v>
      </c>
      <c r="BS619" s="19" t="str">
        <f t="shared" si="64"/>
        <v>*</v>
      </c>
      <c r="BT619" s="188" t="str">
        <f t="shared" si="65"/>
        <v/>
      </c>
    </row>
    <row r="620" spans="1:72" hidden="1">
      <c r="A620" s="47" t="str">
        <f t="shared" si="61"/>
        <v/>
      </c>
      <c r="B620" s="102"/>
      <c r="C620" s="135" t="str">
        <f>IF(BS_CONTROLE[[#This Row],[DATA]]="","",WEEKNUM(BS_CONTROLE[[#This Row],[DATA]]))</f>
        <v/>
      </c>
      <c r="D620" s="104"/>
      <c r="E620" s="157">
        <v>614</v>
      </c>
      <c r="F620" s="126"/>
      <c r="G620" s="142" t="str">
        <f>IF(D620="","*",VLOOKUP(F620,BS_ATIVIDADE[],3,FALSE))</f>
        <v>*</v>
      </c>
      <c r="H620" s="106"/>
      <c r="I620" s="106"/>
      <c r="J620" s="105"/>
      <c r="K620" s="105"/>
      <c r="L620" s="105"/>
      <c r="M620" s="127" t="str" cm="1">
        <f t="array" ref="M6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0" s="127" t="str" cm="1">
        <f t="array" ref="N6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0" s="106"/>
      <c r="P620" s="106"/>
      <c r="Q620" s="105"/>
      <c r="R620" s="10" t="str">
        <f>IFERROR(_xlfn.XLOOKUP(F620, BS_ATIVIDADE[ATIVIDADE],BS_ATIVIDADE[UNIDADE] ), "*")</f>
        <v>*</v>
      </c>
      <c r="S620" s="128" t="str" cm="1">
        <f t="array" ref="S6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0" s="128" t="str" cm="1">
        <f t="array" ref="T6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0" s="11" t="str" cm="1">
        <f t="array" ref="U6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0" s="105"/>
      <c r="W620" s="151"/>
      <c r="X620" s="104"/>
      <c r="Y620" s="129"/>
      <c r="Z620" s="104"/>
      <c r="AA620" s="105"/>
      <c r="AB620" s="103"/>
      <c r="AC620" s="152"/>
      <c r="AD620" s="107"/>
      <c r="AE620" s="105"/>
      <c r="AF620" s="105"/>
      <c r="AG620" s="105"/>
      <c r="AH620" s="15"/>
      <c r="AI620" s="126" t="str">
        <f>IF(BS_CONTROLE[[#This Row],[Atividade]]=0, "-", BS_CONTROLE[[#This Row],[Atividade]])</f>
        <v>-</v>
      </c>
      <c r="AJ620" s="9" t="str">
        <f>IF(BS_CONTROLE[[#This Row],[Atividade]]=0, "-", BS_CONTROLE[[#This Row],[Atividade]])</f>
        <v>-</v>
      </c>
      <c r="AK620" s="31">
        <f>BS_CONTROLE[[#This Row],[Local - Partida]]</f>
        <v>0</v>
      </c>
      <c r="AL620" s="31">
        <f>BS_CONTROLE[[#This Row],[Local - Encerramento]]</f>
        <v>0</v>
      </c>
      <c r="AM620" s="105" t="str">
        <f>IF(BS_CONTROLE[[#This Row],[Entre - Estações]]=0, "-", BS_CONTROLE[[#This Row],[Entre - Estações]])</f>
        <v>-</v>
      </c>
      <c r="AN620" s="105" t="str">
        <f>IF(BS_CONTROLE[[#This Row],[SB]]=0, "-", BS_CONTROLE[[#This Row],[SB]])</f>
        <v>-</v>
      </c>
      <c r="AO620" s="105" t="str">
        <f>IF(BS_CONTROLE[[#This Row],[SUB]]=0, "-", BS_CONTROLE[[#This Row],[SUB]])</f>
        <v>-</v>
      </c>
      <c r="AP620" s="105">
        <f>BS_CONTROLE[[#This Row],[KM - Inicio]]</f>
        <v>0</v>
      </c>
      <c r="AQ620" s="105">
        <f>BS_CONTROLE[[#This Row],[KM - Inicio]]</f>
        <v>0</v>
      </c>
      <c r="AR620" s="108"/>
      <c r="AS620" s="108"/>
      <c r="AT620" s="108"/>
      <c r="AU620" s="136"/>
      <c r="AV620" s="136"/>
      <c r="AW620" s="14"/>
      <c r="AX620" s="14"/>
      <c r="AY620" s="162" t="str">
        <f t="shared" si="60"/>
        <v>*</v>
      </c>
      <c r="AZ620" s="153"/>
      <c r="BA620" s="109"/>
      <c r="BB620" s="10" t="str">
        <f>IFERROR(_xlfn.XLOOKUP(AI620, BS_ATIVIDADE[ATIVIDADE],BS_ATIVIDADE[UNIDADE] ), "*")</f>
        <v>*</v>
      </c>
      <c r="BC620" s="13" t="str" cm="1">
        <f t="array" ref="BC6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0" s="13" t="str" cm="1">
        <f t="array" ref="BD6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0" s="11" t="str" cm="1">
        <f t="array" ref="BE6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0" s="150"/>
      <c r="BG620" s="16"/>
      <c r="BH620" s="17"/>
      <c r="BI620" s="17"/>
      <c r="BJ620" s="17"/>
      <c r="BK620" s="18"/>
      <c r="BL620" s="16"/>
      <c r="BM620" s="130"/>
      <c r="BN620" s="130"/>
      <c r="BO620" s="130"/>
      <c r="BP620" s="18"/>
      <c r="BQ620" s="12" t="str">
        <f t="shared" si="62"/>
        <v>Aderente</v>
      </c>
      <c r="BR620" s="19" t="str">
        <f t="shared" si="63"/>
        <v>*</v>
      </c>
      <c r="BS620" s="19" t="str">
        <f t="shared" si="64"/>
        <v>*</v>
      </c>
      <c r="BT620" s="188" t="str">
        <f t="shared" si="65"/>
        <v/>
      </c>
    </row>
    <row r="621" spans="1:72" hidden="1">
      <c r="A621" s="47" t="str">
        <f t="shared" si="61"/>
        <v/>
      </c>
      <c r="B621" s="102"/>
      <c r="C621" s="135" t="str">
        <f>IF(BS_CONTROLE[[#This Row],[DATA]]="","",WEEKNUM(BS_CONTROLE[[#This Row],[DATA]]))</f>
        <v/>
      </c>
      <c r="D621" s="104"/>
      <c r="E621" s="157">
        <v>615</v>
      </c>
      <c r="F621" s="126"/>
      <c r="G621" s="142" t="str">
        <f>IF(D621="","*",VLOOKUP(F621,BS_ATIVIDADE[],3,FALSE))</f>
        <v>*</v>
      </c>
      <c r="H621" s="106"/>
      <c r="I621" s="106"/>
      <c r="J621" s="105"/>
      <c r="K621" s="105"/>
      <c r="L621" s="105"/>
      <c r="M621" s="127" t="str" cm="1">
        <f t="array" ref="M6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1" s="127" t="str" cm="1">
        <f t="array" ref="N6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1" s="106"/>
      <c r="P621" s="106"/>
      <c r="Q621" s="105"/>
      <c r="R621" s="10" t="str">
        <f>IFERROR(_xlfn.XLOOKUP(F621, BS_ATIVIDADE[ATIVIDADE],BS_ATIVIDADE[UNIDADE] ), "*")</f>
        <v>*</v>
      </c>
      <c r="S621" s="128" t="str" cm="1">
        <f t="array" ref="S6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1" s="128" t="str" cm="1">
        <f t="array" ref="T6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1" s="11" t="str" cm="1">
        <f t="array" ref="U6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1" s="105"/>
      <c r="W621" s="151"/>
      <c r="X621" s="104"/>
      <c r="Y621" s="129"/>
      <c r="Z621" s="104"/>
      <c r="AA621" s="105"/>
      <c r="AB621" s="103"/>
      <c r="AC621" s="152"/>
      <c r="AD621" s="107"/>
      <c r="AE621" s="105"/>
      <c r="AF621" s="105"/>
      <c r="AG621" s="105"/>
      <c r="AH621" s="15"/>
      <c r="AI621" s="126" t="str">
        <f>IF(BS_CONTROLE[[#This Row],[Atividade]]=0, "-", BS_CONTROLE[[#This Row],[Atividade]])</f>
        <v>-</v>
      </c>
      <c r="AJ621" s="9" t="str">
        <f>IF(BS_CONTROLE[[#This Row],[Atividade]]=0, "-", BS_CONTROLE[[#This Row],[Atividade]])</f>
        <v>-</v>
      </c>
      <c r="AK621" s="31">
        <f>BS_CONTROLE[[#This Row],[Local - Partida]]</f>
        <v>0</v>
      </c>
      <c r="AL621" s="31">
        <f>BS_CONTROLE[[#This Row],[Local - Encerramento]]</f>
        <v>0</v>
      </c>
      <c r="AM621" s="105" t="str">
        <f>IF(BS_CONTROLE[[#This Row],[Entre - Estações]]=0, "-", BS_CONTROLE[[#This Row],[Entre - Estações]])</f>
        <v>-</v>
      </c>
      <c r="AN621" s="105" t="str">
        <f>IF(BS_CONTROLE[[#This Row],[SB]]=0, "-", BS_CONTROLE[[#This Row],[SB]])</f>
        <v>-</v>
      </c>
      <c r="AO621" s="105" t="str">
        <f>IF(BS_CONTROLE[[#This Row],[SUB]]=0, "-", BS_CONTROLE[[#This Row],[SUB]])</f>
        <v>-</v>
      </c>
      <c r="AP621" s="105">
        <f>BS_CONTROLE[[#This Row],[KM - Inicio]]</f>
        <v>0</v>
      </c>
      <c r="AQ621" s="105">
        <f>BS_CONTROLE[[#This Row],[KM - Inicio]]</f>
        <v>0</v>
      </c>
      <c r="AR621" s="108"/>
      <c r="AS621" s="108"/>
      <c r="AT621" s="108"/>
      <c r="AU621" s="136"/>
      <c r="AV621" s="136"/>
      <c r="AW621" s="14"/>
      <c r="AX621" s="14"/>
      <c r="AY621" s="162" t="str">
        <f t="shared" si="60"/>
        <v>*</v>
      </c>
      <c r="AZ621" s="153"/>
      <c r="BA621" s="109"/>
      <c r="BB621" s="10" t="str">
        <f>IFERROR(_xlfn.XLOOKUP(AI621, BS_ATIVIDADE[ATIVIDADE],BS_ATIVIDADE[UNIDADE] ), "*")</f>
        <v>*</v>
      </c>
      <c r="BC621" s="13" t="str" cm="1">
        <f t="array" ref="BC6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1" s="13" t="str" cm="1">
        <f t="array" ref="BD6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1" s="11" t="str" cm="1">
        <f t="array" ref="BE6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1" s="150"/>
      <c r="BG621" s="16"/>
      <c r="BH621" s="17"/>
      <c r="BI621" s="17"/>
      <c r="BJ621" s="17"/>
      <c r="BK621" s="18"/>
      <c r="BL621" s="16"/>
      <c r="BM621" s="130"/>
      <c r="BN621" s="130"/>
      <c r="BO621" s="130"/>
      <c r="BP621" s="18"/>
      <c r="BQ621" s="12" t="str">
        <f t="shared" si="62"/>
        <v>Aderente</v>
      </c>
      <c r="BR621" s="19" t="str">
        <f t="shared" si="63"/>
        <v>*</v>
      </c>
      <c r="BS621" s="19" t="str">
        <f t="shared" si="64"/>
        <v>*</v>
      </c>
      <c r="BT621" s="188" t="str">
        <f t="shared" si="65"/>
        <v/>
      </c>
    </row>
    <row r="622" spans="1:72" hidden="1">
      <c r="A622" s="47" t="str">
        <f t="shared" si="61"/>
        <v/>
      </c>
      <c r="B622" s="102"/>
      <c r="C622" s="135" t="str">
        <f>IF(BS_CONTROLE[[#This Row],[DATA]]="","",WEEKNUM(BS_CONTROLE[[#This Row],[DATA]]))</f>
        <v/>
      </c>
      <c r="D622" s="104"/>
      <c r="E622" s="157">
        <v>616</v>
      </c>
      <c r="F622" s="126"/>
      <c r="G622" s="142" t="str">
        <f>IF(D622="","*",VLOOKUP(F622,BS_ATIVIDADE[],3,FALSE))</f>
        <v>*</v>
      </c>
      <c r="H622" s="106"/>
      <c r="I622" s="106"/>
      <c r="J622" s="105"/>
      <c r="K622" s="105"/>
      <c r="L622" s="105"/>
      <c r="M622" s="127" t="str" cm="1">
        <f t="array" ref="M6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2" s="127" t="str" cm="1">
        <f t="array" ref="N6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2" s="106"/>
      <c r="P622" s="106"/>
      <c r="Q622" s="105"/>
      <c r="R622" s="10" t="str">
        <f>IFERROR(_xlfn.XLOOKUP(F622, BS_ATIVIDADE[ATIVIDADE],BS_ATIVIDADE[UNIDADE] ), "*")</f>
        <v>*</v>
      </c>
      <c r="S622" s="128" t="str" cm="1">
        <f t="array" ref="S6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2" s="128" t="str" cm="1">
        <f t="array" ref="T6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2" s="11" t="str" cm="1">
        <f t="array" ref="U6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2" s="105"/>
      <c r="W622" s="151"/>
      <c r="X622" s="104"/>
      <c r="Y622" s="129"/>
      <c r="Z622" s="104"/>
      <c r="AA622" s="105"/>
      <c r="AB622" s="103"/>
      <c r="AC622" s="152"/>
      <c r="AD622" s="107"/>
      <c r="AE622" s="105"/>
      <c r="AF622" s="105"/>
      <c r="AG622" s="105"/>
      <c r="AH622" s="15"/>
      <c r="AI622" s="126" t="str">
        <f>IF(BS_CONTROLE[[#This Row],[Atividade]]=0, "-", BS_CONTROLE[[#This Row],[Atividade]])</f>
        <v>-</v>
      </c>
      <c r="AJ622" s="9" t="str">
        <f>IF(BS_CONTROLE[[#This Row],[Atividade]]=0, "-", BS_CONTROLE[[#This Row],[Atividade]])</f>
        <v>-</v>
      </c>
      <c r="AK622" s="31">
        <f>BS_CONTROLE[[#This Row],[Local - Partida]]</f>
        <v>0</v>
      </c>
      <c r="AL622" s="31">
        <f>BS_CONTROLE[[#This Row],[Local - Encerramento]]</f>
        <v>0</v>
      </c>
      <c r="AM622" s="105" t="str">
        <f>IF(BS_CONTROLE[[#This Row],[Entre - Estações]]=0, "-", BS_CONTROLE[[#This Row],[Entre - Estações]])</f>
        <v>-</v>
      </c>
      <c r="AN622" s="105" t="str">
        <f>IF(BS_CONTROLE[[#This Row],[SB]]=0, "-", BS_CONTROLE[[#This Row],[SB]])</f>
        <v>-</v>
      </c>
      <c r="AO622" s="105" t="str">
        <f>IF(BS_CONTROLE[[#This Row],[SUB]]=0, "-", BS_CONTROLE[[#This Row],[SUB]])</f>
        <v>-</v>
      </c>
      <c r="AP622" s="105">
        <f>BS_CONTROLE[[#This Row],[KM - Inicio]]</f>
        <v>0</v>
      </c>
      <c r="AQ622" s="105">
        <f>BS_CONTROLE[[#This Row],[KM - Inicio]]</f>
        <v>0</v>
      </c>
      <c r="AR622" s="108"/>
      <c r="AS622" s="108"/>
      <c r="AT622" s="108"/>
      <c r="AU622" s="136"/>
      <c r="AV622" s="136"/>
      <c r="AW622" s="14"/>
      <c r="AX622" s="14"/>
      <c r="AY622" s="162" t="str">
        <f t="shared" si="60"/>
        <v>*</v>
      </c>
      <c r="AZ622" s="153"/>
      <c r="BA622" s="109"/>
      <c r="BB622" s="10" t="str">
        <f>IFERROR(_xlfn.XLOOKUP(AI622, BS_ATIVIDADE[ATIVIDADE],BS_ATIVIDADE[UNIDADE] ), "*")</f>
        <v>*</v>
      </c>
      <c r="BC622" s="13" t="str" cm="1">
        <f t="array" ref="BC6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2" s="13" t="str" cm="1">
        <f t="array" ref="BD6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2" s="11" t="str" cm="1">
        <f t="array" ref="BE6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2" s="150"/>
      <c r="BG622" s="16"/>
      <c r="BH622" s="17"/>
      <c r="BI622" s="17"/>
      <c r="BJ622" s="17"/>
      <c r="BK622" s="18"/>
      <c r="BL622" s="16"/>
      <c r="BM622" s="130"/>
      <c r="BN622" s="130"/>
      <c r="BO622" s="130"/>
      <c r="BP622" s="18"/>
      <c r="BQ622" s="12" t="str">
        <f t="shared" si="62"/>
        <v>Aderente</v>
      </c>
      <c r="BR622" s="19" t="str">
        <f t="shared" si="63"/>
        <v>*</v>
      </c>
      <c r="BS622" s="19" t="str">
        <f t="shared" si="64"/>
        <v>*</v>
      </c>
      <c r="BT622" s="188" t="str">
        <f t="shared" si="65"/>
        <v/>
      </c>
    </row>
    <row r="623" spans="1:72" hidden="1">
      <c r="A623" s="47" t="str">
        <f t="shared" si="61"/>
        <v/>
      </c>
      <c r="B623" s="102"/>
      <c r="C623" s="135" t="str">
        <f>IF(BS_CONTROLE[[#This Row],[DATA]]="","",WEEKNUM(BS_CONTROLE[[#This Row],[DATA]]))</f>
        <v/>
      </c>
      <c r="D623" s="104"/>
      <c r="E623" s="157">
        <v>617</v>
      </c>
      <c r="F623" s="126"/>
      <c r="G623" s="142" t="str">
        <f>IF(D623="","*",VLOOKUP(F623,BS_ATIVIDADE[],3,FALSE))</f>
        <v>*</v>
      </c>
      <c r="H623" s="106"/>
      <c r="I623" s="106"/>
      <c r="J623" s="105"/>
      <c r="K623" s="105"/>
      <c r="L623" s="105"/>
      <c r="M623" s="127" t="str" cm="1">
        <f t="array" ref="M6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3" s="127" t="str" cm="1">
        <f t="array" ref="N6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3" s="106"/>
      <c r="P623" s="106"/>
      <c r="Q623" s="105"/>
      <c r="R623" s="10" t="str">
        <f>IFERROR(_xlfn.XLOOKUP(F623, BS_ATIVIDADE[ATIVIDADE],BS_ATIVIDADE[UNIDADE] ), "*")</f>
        <v>*</v>
      </c>
      <c r="S623" s="128" t="str" cm="1">
        <f t="array" ref="S6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3" s="128" t="str" cm="1">
        <f t="array" ref="T6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3" s="11" t="str" cm="1">
        <f t="array" ref="U6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3" s="105"/>
      <c r="W623" s="151"/>
      <c r="X623" s="104"/>
      <c r="Y623" s="129"/>
      <c r="Z623" s="104"/>
      <c r="AA623" s="105"/>
      <c r="AB623" s="103"/>
      <c r="AC623" s="152"/>
      <c r="AD623" s="107"/>
      <c r="AE623" s="105"/>
      <c r="AF623" s="105"/>
      <c r="AG623" s="105"/>
      <c r="AH623" s="15"/>
      <c r="AI623" s="126" t="str">
        <f>IF(BS_CONTROLE[[#This Row],[Atividade]]=0, "-", BS_CONTROLE[[#This Row],[Atividade]])</f>
        <v>-</v>
      </c>
      <c r="AJ623" s="9" t="str">
        <f>IF(BS_CONTROLE[[#This Row],[Atividade]]=0, "-", BS_CONTROLE[[#This Row],[Atividade]])</f>
        <v>-</v>
      </c>
      <c r="AK623" s="31">
        <f>BS_CONTROLE[[#This Row],[Local - Partida]]</f>
        <v>0</v>
      </c>
      <c r="AL623" s="31">
        <f>BS_CONTROLE[[#This Row],[Local - Encerramento]]</f>
        <v>0</v>
      </c>
      <c r="AM623" s="105" t="str">
        <f>IF(BS_CONTROLE[[#This Row],[Entre - Estações]]=0, "-", BS_CONTROLE[[#This Row],[Entre - Estações]])</f>
        <v>-</v>
      </c>
      <c r="AN623" s="105" t="str">
        <f>IF(BS_CONTROLE[[#This Row],[SB]]=0, "-", BS_CONTROLE[[#This Row],[SB]])</f>
        <v>-</v>
      </c>
      <c r="AO623" s="105" t="str">
        <f>IF(BS_CONTROLE[[#This Row],[SUB]]=0, "-", BS_CONTROLE[[#This Row],[SUB]])</f>
        <v>-</v>
      </c>
      <c r="AP623" s="105">
        <f>BS_CONTROLE[[#This Row],[KM - Inicio]]</f>
        <v>0</v>
      </c>
      <c r="AQ623" s="105">
        <f>BS_CONTROLE[[#This Row],[KM - Inicio]]</f>
        <v>0</v>
      </c>
      <c r="AR623" s="108"/>
      <c r="AS623" s="108"/>
      <c r="AT623" s="108"/>
      <c r="AU623" s="136"/>
      <c r="AV623" s="136"/>
      <c r="AW623" s="14"/>
      <c r="AX623" s="14"/>
      <c r="AY623" s="162" t="str">
        <f t="shared" si="60"/>
        <v>*</v>
      </c>
      <c r="AZ623" s="153"/>
      <c r="BA623" s="109"/>
      <c r="BB623" s="10" t="str">
        <f>IFERROR(_xlfn.XLOOKUP(AI623, BS_ATIVIDADE[ATIVIDADE],BS_ATIVIDADE[UNIDADE] ), "*")</f>
        <v>*</v>
      </c>
      <c r="BC623" s="13" t="str" cm="1">
        <f t="array" ref="BC6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3" s="13" t="str" cm="1">
        <f t="array" ref="BD6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3" s="11" t="str" cm="1">
        <f t="array" ref="BE6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3" s="150"/>
      <c r="BG623" s="16"/>
      <c r="BH623" s="17"/>
      <c r="BI623" s="17"/>
      <c r="BJ623" s="17"/>
      <c r="BK623" s="18"/>
      <c r="BL623" s="16"/>
      <c r="BM623" s="130"/>
      <c r="BN623" s="130"/>
      <c r="BO623" s="130"/>
      <c r="BP623" s="18"/>
      <c r="BQ623" s="12" t="str">
        <f t="shared" si="62"/>
        <v>Aderente</v>
      </c>
      <c r="BR623" s="19" t="str">
        <f t="shared" si="63"/>
        <v>*</v>
      </c>
      <c r="BS623" s="19" t="str">
        <f t="shared" si="64"/>
        <v>*</v>
      </c>
      <c r="BT623" s="188" t="str">
        <f t="shared" si="65"/>
        <v/>
      </c>
    </row>
    <row r="624" spans="1:72" hidden="1">
      <c r="A624" s="47" t="str">
        <f t="shared" si="61"/>
        <v/>
      </c>
      <c r="B624" s="102"/>
      <c r="C624" s="135" t="str">
        <f>IF(BS_CONTROLE[[#This Row],[DATA]]="","",WEEKNUM(BS_CONTROLE[[#This Row],[DATA]]))</f>
        <v/>
      </c>
      <c r="D624" s="104"/>
      <c r="E624" s="157">
        <v>618</v>
      </c>
      <c r="F624" s="126"/>
      <c r="G624" s="142" t="str">
        <f>IF(D624="","*",VLOOKUP(F624,BS_ATIVIDADE[],3,FALSE))</f>
        <v>*</v>
      </c>
      <c r="H624" s="106"/>
      <c r="I624" s="106"/>
      <c r="J624" s="105"/>
      <c r="K624" s="105"/>
      <c r="L624" s="105"/>
      <c r="M624" s="127" t="str" cm="1">
        <f t="array" ref="M6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4" s="127" t="str" cm="1">
        <f t="array" ref="N6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4" s="106"/>
      <c r="P624" s="106"/>
      <c r="Q624" s="105"/>
      <c r="R624" s="10" t="str">
        <f>IFERROR(_xlfn.XLOOKUP(F624, BS_ATIVIDADE[ATIVIDADE],BS_ATIVIDADE[UNIDADE] ), "*")</f>
        <v>*</v>
      </c>
      <c r="S624" s="128" t="str" cm="1">
        <f t="array" ref="S6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4" s="128" t="str" cm="1">
        <f t="array" ref="T6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4" s="11" t="str" cm="1">
        <f t="array" ref="U6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4" s="105"/>
      <c r="W624" s="151"/>
      <c r="X624" s="104"/>
      <c r="Y624" s="129"/>
      <c r="Z624" s="104"/>
      <c r="AA624" s="105"/>
      <c r="AB624" s="103"/>
      <c r="AC624" s="152"/>
      <c r="AD624" s="107"/>
      <c r="AE624" s="105"/>
      <c r="AF624" s="105"/>
      <c r="AG624" s="105"/>
      <c r="AH624" s="15"/>
      <c r="AI624" s="126" t="str">
        <f>IF(BS_CONTROLE[[#This Row],[Atividade]]=0, "-", BS_CONTROLE[[#This Row],[Atividade]])</f>
        <v>-</v>
      </c>
      <c r="AJ624" s="9" t="str">
        <f>IF(BS_CONTROLE[[#This Row],[Atividade]]=0, "-", BS_CONTROLE[[#This Row],[Atividade]])</f>
        <v>-</v>
      </c>
      <c r="AK624" s="31">
        <f>BS_CONTROLE[[#This Row],[Local - Partida]]</f>
        <v>0</v>
      </c>
      <c r="AL624" s="31">
        <f>BS_CONTROLE[[#This Row],[Local - Encerramento]]</f>
        <v>0</v>
      </c>
      <c r="AM624" s="105" t="str">
        <f>IF(BS_CONTROLE[[#This Row],[Entre - Estações]]=0, "-", BS_CONTROLE[[#This Row],[Entre - Estações]])</f>
        <v>-</v>
      </c>
      <c r="AN624" s="105" t="str">
        <f>IF(BS_CONTROLE[[#This Row],[SB]]=0, "-", BS_CONTROLE[[#This Row],[SB]])</f>
        <v>-</v>
      </c>
      <c r="AO624" s="105" t="str">
        <f>IF(BS_CONTROLE[[#This Row],[SUB]]=0, "-", BS_CONTROLE[[#This Row],[SUB]])</f>
        <v>-</v>
      </c>
      <c r="AP624" s="105">
        <f>BS_CONTROLE[[#This Row],[KM - Inicio]]</f>
        <v>0</v>
      </c>
      <c r="AQ624" s="105">
        <f>BS_CONTROLE[[#This Row],[KM - Inicio]]</f>
        <v>0</v>
      </c>
      <c r="AR624" s="108"/>
      <c r="AS624" s="108"/>
      <c r="AT624" s="108"/>
      <c r="AU624" s="136"/>
      <c r="AV624" s="136"/>
      <c r="AW624" s="14"/>
      <c r="AX624" s="14"/>
      <c r="AY624" s="162" t="str">
        <f t="shared" si="60"/>
        <v>*</v>
      </c>
      <c r="AZ624" s="153"/>
      <c r="BA624" s="109"/>
      <c r="BB624" s="10" t="str">
        <f>IFERROR(_xlfn.XLOOKUP(AI624, BS_ATIVIDADE[ATIVIDADE],BS_ATIVIDADE[UNIDADE] ), "*")</f>
        <v>*</v>
      </c>
      <c r="BC624" s="13" t="str" cm="1">
        <f t="array" ref="BC6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4" s="13" t="str" cm="1">
        <f t="array" ref="BD6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4" s="11" t="str" cm="1">
        <f t="array" ref="BE6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4" s="150"/>
      <c r="BG624" s="16"/>
      <c r="BH624" s="17"/>
      <c r="BI624" s="17"/>
      <c r="BJ624" s="17"/>
      <c r="BK624" s="18"/>
      <c r="BL624" s="16"/>
      <c r="BM624" s="130"/>
      <c r="BN624" s="130"/>
      <c r="BO624" s="130"/>
      <c r="BP624" s="18"/>
      <c r="BQ624" s="12" t="str">
        <f t="shared" si="62"/>
        <v>Aderente</v>
      </c>
      <c r="BR624" s="19" t="str">
        <f t="shared" si="63"/>
        <v>*</v>
      </c>
      <c r="BS624" s="19" t="str">
        <f t="shared" si="64"/>
        <v>*</v>
      </c>
      <c r="BT624" s="188" t="str">
        <f t="shared" si="65"/>
        <v/>
      </c>
    </row>
    <row r="625" spans="1:72" hidden="1">
      <c r="A625" s="47" t="str">
        <f t="shared" si="61"/>
        <v/>
      </c>
      <c r="B625" s="102"/>
      <c r="C625" s="135" t="str">
        <f>IF(BS_CONTROLE[[#This Row],[DATA]]="","",WEEKNUM(BS_CONTROLE[[#This Row],[DATA]]))</f>
        <v/>
      </c>
      <c r="D625" s="104"/>
      <c r="E625" s="157">
        <v>619</v>
      </c>
      <c r="F625" s="126"/>
      <c r="G625" s="142" t="str">
        <f>IF(D625="","*",VLOOKUP(F625,BS_ATIVIDADE[],3,FALSE))</f>
        <v>*</v>
      </c>
      <c r="H625" s="106"/>
      <c r="I625" s="106"/>
      <c r="J625" s="105"/>
      <c r="K625" s="105"/>
      <c r="L625" s="105"/>
      <c r="M625" s="127" t="str" cm="1">
        <f t="array" ref="M6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5" s="127" t="str" cm="1">
        <f t="array" ref="N6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5" s="106"/>
      <c r="P625" s="106"/>
      <c r="Q625" s="105"/>
      <c r="R625" s="10" t="str">
        <f>IFERROR(_xlfn.XLOOKUP(F625, BS_ATIVIDADE[ATIVIDADE],BS_ATIVIDADE[UNIDADE] ), "*")</f>
        <v>*</v>
      </c>
      <c r="S625" s="128" t="str" cm="1">
        <f t="array" ref="S6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5" s="128" t="str" cm="1">
        <f t="array" ref="T6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5" s="11" t="str" cm="1">
        <f t="array" ref="U6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5" s="105"/>
      <c r="W625" s="151"/>
      <c r="X625" s="104"/>
      <c r="Y625" s="129"/>
      <c r="Z625" s="104"/>
      <c r="AA625" s="105"/>
      <c r="AB625" s="103"/>
      <c r="AC625" s="152"/>
      <c r="AD625" s="107"/>
      <c r="AE625" s="105"/>
      <c r="AF625" s="105"/>
      <c r="AG625" s="105"/>
      <c r="AH625" s="15"/>
      <c r="AI625" s="126" t="str">
        <f>IF(BS_CONTROLE[[#This Row],[Atividade]]=0, "-", BS_CONTROLE[[#This Row],[Atividade]])</f>
        <v>-</v>
      </c>
      <c r="AJ625" s="9" t="str">
        <f>IF(BS_CONTROLE[[#This Row],[Atividade]]=0, "-", BS_CONTROLE[[#This Row],[Atividade]])</f>
        <v>-</v>
      </c>
      <c r="AK625" s="31">
        <f>BS_CONTROLE[[#This Row],[Local - Partida]]</f>
        <v>0</v>
      </c>
      <c r="AL625" s="31">
        <f>BS_CONTROLE[[#This Row],[Local - Encerramento]]</f>
        <v>0</v>
      </c>
      <c r="AM625" s="105" t="str">
        <f>IF(BS_CONTROLE[[#This Row],[Entre - Estações]]=0, "-", BS_CONTROLE[[#This Row],[Entre - Estações]])</f>
        <v>-</v>
      </c>
      <c r="AN625" s="105" t="str">
        <f>IF(BS_CONTROLE[[#This Row],[SB]]=0, "-", BS_CONTROLE[[#This Row],[SB]])</f>
        <v>-</v>
      </c>
      <c r="AO625" s="105" t="str">
        <f>IF(BS_CONTROLE[[#This Row],[SUB]]=0, "-", BS_CONTROLE[[#This Row],[SUB]])</f>
        <v>-</v>
      </c>
      <c r="AP625" s="105">
        <f>BS_CONTROLE[[#This Row],[KM - Inicio]]</f>
        <v>0</v>
      </c>
      <c r="AQ625" s="105">
        <f>BS_CONTROLE[[#This Row],[KM - Inicio]]</f>
        <v>0</v>
      </c>
      <c r="AR625" s="108"/>
      <c r="AS625" s="108"/>
      <c r="AT625" s="108"/>
      <c r="AU625" s="136"/>
      <c r="AV625" s="136"/>
      <c r="AW625" s="14"/>
      <c r="AX625" s="14"/>
      <c r="AY625" s="162" t="str">
        <f t="shared" si="60"/>
        <v>*</v>
      </c>
      <c r="AZ625" s="153"/>
      <c r="BA625" s="109"/>
      <c r="BB625" s="10" t="str">
        <f>IFERROR(_xlfn.XLOOKUP(AI625, BS_ATIVIDADE[ATIVIDADE],BS_ATIVIDADE[UNIDADE] ), "*")</f>
        <v>*</v>
      </c>
      <c r="BC625" s="13" t="str" cm="1">
        <f t="array" ref="BC6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5" s="13" t="str" cm="1">
        <f t="array" ref="BD6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5" s="11" t="str" cm="1">
        <f t="array" ref="BE6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5" s="150"/>
      <c r="BG625" s="16"/>
      <c r="BH625" s="17"/>
      <c r="BI625" s="17"/>
      <c r="BJ625" s="17"/>
      <c r="BK625" s="18"/>
      <c r="BL625" s="16"/>
      <c r="BM625" s="130"/>
      <c r="BN625" s="130"/>
      <c r="BO625" s="130"/>
      <c r="BP625" s="18"/>
      <c r="BQ625" s="12" t="str">
        <f t="shared" si="62"/>
        <v>Aderente</v>
      </c>
      <c r="BR625" s="19" t="str">
        <f t="shared" si="63"/>
        <v>*</v>
      </c>
      <c r="BS625" s="19" t="str">
        <f t="shared" si="64"/>
        <v>*</v>
      </c>
      <c r="BT625" s="188" t="str">
        <f t="shared" si="65"/>
        <v/>
      </c>
    </row>
    <row r="626" spans="1:72" hidden="1">
      <c r="A626" s="47" t="str">
        <f t="shared" si="61"/>
        <v/>
      </c>
      <c r="B626" s="102"/>
      <c r="C626" s="135" t="str">
        <f>IF(BS_CONTROLE[[#This Row],[DATA]]="","",WEEKNUM(BS_CONTROLE[[#This Row],[DATA]]))</f>
        <v/>
      </c>
      <c r="D626" s="104"/>
      <c r="E626" s="157">
        <v>620</v>
      </c>
      <c r="F626" s="126"/>
      <c r="G626" s="142" t="str">
        <f>IF(D626="","*",VLOOKUP(F626,BS_ATIVIDADE[],3,FALSE))</f>
        <v>*</v>
      </c>
      <c r="H626" s="106"/>
      <c r="I626" s="106"/>
      <c r="J626" s="105"/>
      <c r="K626" s="105"/>
      <c r="L626" s="105"/>
      <c r="M626" s="127" t="str" cm="1">
        <f t="array" ref="M6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6" s="127" t="str" cm="1">
        <f t="array" ref="N6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6" s="106"/>
      <c r="P626" s="106"/>
      <c r="Q626" s="105"/>
      <c r="R626" s="10" t="str">
        <f>IFERROR(_xlfn.XLOOKUP(F626, BS_ATIVIDADE[ATIVIDADE],BS_ATIVIDADE[UNIDADE] ), "*")</f>
        <v>*</v>
      </c>
      <c r="S626" s="128" t="str" cm="1">
        <f t="array" ref="S6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6" s="128" t="str" cm="1">
        <f t="array" ref="T6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6" s="11" t="str" cm="1">
        <f t="array" ref="U6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6" s="105"/>
      <c r="W626" s="151"/>
      <c r="X626" s="104"/>
      <c r="Y626" s="129"/>
      <c r="Z626" s="104"/>
      <c r="AA626" s="105"/>
      <c r="AB626" s="103"/>
      <c r="AC626" s="152"/>
      <c r="AD626" s="107"/>
      <c r="AE626" s="105"/>
      <c r="AF626" s="105"/>
      <c r="AG626" s="105"/>
      <c r="AH626" s="15"/>
      <c r="AI626" s="126" t="str">
        <f>IF(BS_CONTROLE[[#This Row],[Atividade]]=0, "-", BS_CONTROLE[[#This Row],[Atividade]])</f>
        <v>-</v>
      </c>
      <c r="AJ626" s="9" t="str">
        <f>IF(BS_CONTROLE[[#This Row],[Atividade]]=0, "-", BS_CONTROLE[[#This Row],[Atividade]])</f>
        <v>-</v>
      </c>
      <c r="AK626" s="31">
        <f>BS_CONTROLE[[#This Row],[Local - Partida]]</f>
        <v>0</v>
      </c>
      <c r="AL626" s="31">
        <f>BS_CONTROLE[[#This Row],[Local - Encerramento]]</f>
        <v>0</v>
      </c>
      <c r="AM626" s="105" t="str">
        <f>IF(BS_CONTROLE[[#This Row],[Entre - Estações]]=0, "-", BS_CONTROLE[[#This Row],[Entre - Estações]])</f>
        <v>-</v>
      </c>
      <c r="AN626" s="105" t="str">
        <f>IF(BS_CONTROLE[[#This Row],[SB]]=0, "-", BS_CONTROLE[[#This Row],[SB]])</f>
        <v>-</v>
      </c>
      <c r="AO626" s="105" t="str">
        <f>IF(BS_CONTROLE[[#This Row],[SUB]]=0, "-", BS_CONTROLE[[#This Row],[SUB]])</f>
        <v>-</v>
      </c>
      <c r="AP626" s="105">
        <f>BS_CONTROLE[[#This Row],[KM - Inicio]]</f>
        <v>0</v>
      </c>
      <c r="AQ626" s="105">
        <f>BS_CONTROLE[[#This Row],[KM - Inicio]]</f>
        <v>0</v>
      </c>
      <c r="AR626" s="108"/>
      <c r="AS626" s="108"/>
      <c r="AT626" s="108"/>
      <c r="AU626" s="136"/>
      <c r="AV626" s="136"/>
      <c r="AW626" s="14"/>
      <c r="AX626" s="14"/>
      <c r="AY626" s="162" t="str">
        <f t="shared" si="60"/>
        <v>*</v>
      </c>
      <c r="AZ626" s="153"/>
      <c r="BA626" s="109"/>
      <c r="BB626" s="10" t="str">
        <f>IFERROR(_xlfn.XLOOKUP(AI626, BS_ATIVIDADE[ATIVIDADE],BS_ATIVIDADE[UNIDADE] ), "*")</f>
        <v>*</v>
      </c>
      <c r="BC626" s="13" t="str" cm="1">
        <f t="array" ref="BC6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6" s="13" t="str" cm="1">
        <f t="array" ref="BD6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6" s="11" t="str" cm="1">
        <f t="array" ref="BE6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6" s="150"/>
      <c r="BG626" s="16"/>
      <c r="BH626" s="17"/>
      <c r="BI626" s="17"/>
      <c r="BJ626" s="17"/>
      <c r="BK626" s="18"/>
      <c r="BL626" s="16"/>
      <c r="BM626" s="130"/>
      <c r="BN626" s="130"/>
      <c r="BO626" s="130"/>
      <c r="BP626" s="18"/>
      <c r="BQ626" s="12" t="str">
        <f t="shared" si="62"/>
        <v>Aderente</v>
      </c>
      <c r="BR626" s="19" t="str">
        <f t="shared" si="63"/>
        <v>*</v>
      </c>
      <c r="BS626" s="19" t="str">
        <f t="shared" si="64"/>
        <v>*</v>
      </c>
      <c r="BT626" s="188" t="str">
        <f t="shared" si="65"/>
        <v/>
      </c>
    </row>
    <row r="627" spans="1:72" hidden="1">
      <c r="A627" s="47" t="str">
        <f t="shared" si="61"/>
        <v/>
      </c>
      <c r="B627" s="102"/>
      <c r="C627" s="135" t="str">
        <f>IF(BS_CONTROLE[[#This Row],[DATA]]="","",WEEKNUM(BS_CONTROLE[[#This Row],[DATA]]))</f>
        <v/>
      </c>
      <c r="D627" s="104"/>
      <c r="E627" s="157">
        <v>621</v>
      </c>
      <c r="F627" s="126"/>
      <c r="G627" s="142" t="str">
        <f>IF(D627="","*",VLOOKUP(F627,BS_ATIVIDADE[],3,FALSE))</f>
        <v>*</v>
      </c>
      <c r="H627" s="106"/>
      <c r="I627" s="106"/>
      <c r="J627" s="105"/>
      <c r="K627" s="105"/>
      <c r="L627" s="105"/>
      <c r="M627" s="127" t="str" cm="1">
        <f t="array" ref="M6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7" s="127" t="str" cm="1">
        <f t="array" ref="N6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7" s="106"/>
      <c r="P627" s="106"/>
      <c r="Q627" s="105"/>
      <c r="R627" s="10" t="str">
        <f>IFERROR(_xlfn.XLOOKUP(F627, BS_ATIVIDADE[ATIVIDADE],BS_ATIVIDADE[UNIDADE] ), "*")</f>
        <v>*</v>
      </c>
      <c r="S627" s="128" t="str" cm="1">
        <f t="array" ref="S6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7" s="128" t="str" cm="1">
        <f t="array" ref="T6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7" s="11" t="str" cm="1">
        <f t="array" ref="U6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7" s="105"/>
      <c r="W627" s="151"/>
      <c r="X627" s="104"/>
      <c r="Y627" s="129"/>
      <c r="Z627" s="104"/>
      <c r="AA627" s="105"/>
      <c r="AB627" s="103"/>
      <c r="AC627" s="152"/>
      <c r="AD627" s="107"/>
      <c r="AE627" s="105"/>
      <c r="AF627" s="105"/>
      <c r="AG627" s="105"/>
      <c r="AH627" s="15"/>
      <c r="AI627" s="126" t="str">
        <f>IF(BS_CONTROLE[[#This Row],[Atividade]]=0, "-", BS_CONTROLE[[#This Row],[Atividade]])</f>
        <v>-</v>
      </c>
      <c r="AJ627" s="9" t="str">
        <f>IF(BS_CONTROLE[[#This Row],[Atividade]]=0, "-", BS_CONTROLE[[#This Row],[Atividade]])</f>
        <v>-</v>
      </c>
      <c r="AK627" s="31">
        <f>BS_CONTROLE[[#This Row],[Local - Partida]]</f>
        <v>0</v>
      </c>
      <c r="AL627" s="31">
        <f>BS_CONTROLE[[#This Row],[Local - Encerramento]]</f>
        <v>0</v>
      </c>
      <c r="AM627" s="105" t="str">
        <f>IF(BS_CONTROLE[[#This Row],[Entre - Estações]]=0, "-", BS_CONTROLE[[#This Row],[Entre - Estações]])</f>
        <v>-</v>
      </c>
      <c r="AN627" s="105" t="str">
        <f>IF(BS_CONTROLE[[#This Row],[SB]]=0, "-", BS_CONTROLE[[#This Row],[SB]])</f>
        <v>-</v>
      </c>
      <c r="AO627" s="105" t="str">
        <f>IF(BS_CONTROLE[[#This Row],[SUB]]=0, "-", BS_CONTROLE[[#This Row],[SUB]])</f>
        <v>-</v>
      </c>
      <c r="AP627" s="105">
        <f>BS_CONTROLE[[#This Row],[KM - Inicio]]</f>
        <v>0</v>
      </c>
      <c r="AQ627" s="105">
        <f>BS_CONTROLE[[#This Row],[KM - Inicio]]</f>
        <v>0</v>
      </c>
      <c r="AR627" s="108"/>
      <c r="AS627" s="108"/>
      <c r="AT627" s="108"/>
      <c r="AU627" s="136"/>
      <c r="AV627" s="136"/>
      <c r="AW627" s="14"/>
      <c r="AX627" s="14"/>
      <c r="AY627" s="162" t="str">
        <f t="shared" si="60"/>
        <v>*</v>
      </c>
      <c r="AZ627" s="153"/>
      <c r="BA627" s="109"/>
      <c r="BB627" s="10" t="str">
        <f>IFERROR(_xlfn.XLOOKUP(AI627, BS_ATIVIDADE[ATIVIDADE],BS_ATIVIDADE[UNIDADE] ), "*")</f>
        <v>*</v>
      </c>
      <c r="BC627" s="13" t="str" cm="1">
        <f t="array" ref="BC6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7" s="13" t="str" cm="1">
        <f t="array" ref="BD6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7" s="11" t="str" cm="1">
        <f t="array" ref="BE6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7" s="150"/>
      <c r="BG627" s="16"/>
      <c r="BH627" s="17"/>
      <c r="BI627" s="17"/>
      <c r="BJ627" s="17"/>
      <c r="BK627" s="18"/>
      <c r="BL627" s="16"/>
      <c r="BM627" s="130"/>
      <c r="BN627" s="130"/>
      <c r="BO627" s="130"/>
      <c r="BP627" s="18"/>
      <c r="BQ627" s="12" t="str">
        <f t="shared" si="62"/>
        <v>Aderente</v>
      </c>
      <c r="BR627" s="19" t="str">
        <f t="shared" si="63"/>
        <v>*</v>
      </c>
      <c r="BS627" s="19" t="str">
        <f t="shared" si="64"/>
        <v>*</v>
      </c>
      <c r="BT627" s="188" t="str">
        <f t="shared" si="65"/>
        <v/>
      </c>
    </row>
    <row r="628" spans="1:72" hidden="1">
      <c r="A628" s="47" t="str">
        <f t="shared" si="61"/>
        <v/>
      </c>
      <c r="B628" s="102"/>
      <c r="C628" s="135" t="str">
        <f>IF(BS_CONTROLE[[#This Row],[DATA]]="","",WEEKNUM(BS_CONTROLE[[#This Row],[DATA]]))</f>
        <v/>
      </c>
      <c r="D628" s="104"/>
      <c r="E628" s="157">
        <v>622</v>
      </c>
      <c r="F628" s="126"/>
      <c r="G628" s="142" t="str">
        <f>IF(D628="","*",VLOOKUP(F628,BS_ATIVIDADE[],3,FALSE))</f>
        <v>*</v>
      </c>
      <c r="H628" s="106"/>
      <c r="I628" s="106"/>
      <c r="J628" s="105"/>
      <c r="K628" s="105"/>
      <c r="L628" s="105"/>
      <c r="M628" s="127" t="str" cm="1">
        <f t="array" ref="M6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8" s="127" t="str" cm="1">
        <f t="array" ref="N6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8" s="106"/>
      <c r="P628" s="106"/>
      <c r="Q628" s="105"/>
      <c r="R628" s="10" t="str">
        <f>IFERROR(_xlfn.XLOOKUP(F628, BS_ATIVIDADE[ATIVIDADE],BS_ATIVIDADE[UNIDADE] ), "*")</f>
        <v>*</v>
      </c>
      <c r="S628" s="128" t="str" cm="1">
        <f t="array" ref="S6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8" s="128" t="str" cm="1">
        <f t="array" ref="T6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8" s="11" t="str" cm="1">
        <f t="array" ref="U6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8" s="105"/>
      <c r="W628" s="151"/>
      <c r="X628" s="104"/>
      <c r="Y628" s="129"/>
      <c r="Z628" s="104"/>
      <c r="AA628" s="105"/>
      <c r="AB628" s="103"/>
      <c r="AC628" s="152"/>
      <c r="AD628" s="107"/>
      <c r="AE628" s="105"/>
      <c r="AF628" s="105"/>
      <c r="AG628" s="105"/>
      <c r="AH628" s="15"/>
      <c r="AI628" s="126" t="str">
        <f>IF(BS_CONTROLE[[#This Row],[Atividade]]=0, "-", BS_CONTROLE[[#This Row],[Atividade]])</f>
        <v>-</v>
      </c>
      <c r="AJ628" s="9" t="str">
        <f>IF(BS_CONTROLE[[#This Row],[Atividade]]=0, "-", BS_CONTROLE[[#This Row],[Atividade]])</f>
        <v>-</v>
      </c>
      <c r="AK628" s="31">
        <f>BS_CONTROLE[[#This Row],[Local - Partida]]</f>
        <v>0</v>
      </c>
      <c r="AL628" s="31">
        <f>BS_CONTROLE[[#This Row],[Local - Encerramento]]</f>
        <v>0</v>
      </c>
      <c r="AM628" s="105" t="str">
        <f>IF(BS_CONTROLE[[#This Row],[Entre - Estações]]=0, "-", BS_CONTROLE[[#This Row],[Entre - Estações]])</f>
        <v>-</v>
      </c>
      <c r="AN628" s="105" t="str">
        <f>IF(BS_CONTROLE[[#This Row],[SB]]=0, "-", BS_CONTROLE[[#This Row],[SB]])</f>
        <v>-</v>
      </c>
      <c r="AO628" s="105" t="str">
        <f>IF(BS_CONTROLE[[#This Row],[SUB]]=0, "-", BS_CONTROLE[[#This Row],[SUB]])</f>
        <v>-</v>
      </c>
      <c r="AP628" s="105">
        <f>BS_CONTROLE[[#This Row],[KM - Inicio]]</f>
        <v>0</v>
      </c>
      <c r="AQ628" s="105">
        <f>BS_CONTROLE[[#This Row],[KM - Inicio]]</f>
        <v>0</v>
      </c>
      <c r="AR628" s="108"/>
      <c r="AS628" s="108"/>
      <c r="AT628" s="108"/>
      <c r="AU628" s="136"/>
      <c r="AV628" s="136"/>
      <c r="AW628" s="14"/>
      <c r="AX628" s="14"/>
      <c r="AY628" s="162" t="str">
        <f t="shared" si="60"/>
        <v>*</v>
      </c>
      <c r="AZ628" s="153"/>
      <c r="BA628" s="109"/>
      <c r="BB628" s="10" t="str">
        <f>IFERROR(_xlfn.XLOOKUP(AI628, BS_ATIVIDADE[ATIVIDADE],BS_ATIVIDADE[UNIDADE] ), "*")</f>
        <v>*</v>
      </c>
      <c r="BC628" s="13" t="str" cm="1">
        <f t="array" ref="BC6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8" s="13" t="str" cm="1">
        <f t="array" ref="BD6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8" s="11" t="str" cm="1">
        <f t="array" ref="BE6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8" s="150"/>
      <c r="BG628" s="16"/>
      <c r="BH628" s="17"/>
      <c r="BI628" s="17"/>
      <c r="BJ628" s="17"/>
      <c r="BK628" s="18"/>
      <c r="BL628" s="16"/>
      <c r="BM628" s="130"/>
      <c r="BN628" s="130"/>
      <c r="BO628" s="130"/>
      <c r="BP628" s="18"/>
      <c r="BQ628" s="12" t="str">
        <f t="shared" si="62"/>
        <v>Aderente</v>
      </c>
      <c r="BR628" s="19" t="str">
        <f t="shared" si="63"/>
        <v>*</v>
      </c>
      <c r="BS628" s="19" t="str">
        <f t="shared" si="64"/>
        <v>*</v>
      </c>
      <c r="BT628" s="188" t="str">
        <f t="shared" si="65"/>
        <v/>
      </c>
    </row>
    <row r="629" spans="1:72" hidden="1">
      <c r="A629" s="47" t="str">
        <f t="shared" si="61"/>
        <v/>
      </c>
      <c r="B629" s="102"/>
      <c r="C629" s="135" t="str">
        <f>IF(BS_CONTROLE[[#This Row],[DATA]]="","",WEEKNUM(BS_CONTROLE[[#This Row],[DATA]]))</f>
        <v/>
      </c>
      <c r="D629" s="104"/>
      <c r="E629" s="157">
        <v>623</v>
      </c>
      <c r="F629" s="126"/>
      <c r="G629" s="142" t="str">
        <f>IF(D629="","*",VLOOKUP(F629,BS_ATIVIDADE[],3,FALSE))</f>
        <v>*</v>
      </c>
      <c r="H629" s="106"/>
      <c r="I629" s="106"/>
      <c r="J629" s="105"/>
      <c r="K629" s="105"/>
      <c r="L629" s="105"/>
      <c r="M629" s="127" t="str" cm="1">
        <f t="array" ref="M6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9" s="127" t="str" cm="1">
        <f t="array" ref="N6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9" s="106"/>
      <c r="P629" s="106"/>
      <c r="Q629" s="105"/>
      <c r="R629" s="10" t="str">
        <f>IFERROR(_xlfn.XLOOKUP(F629, BS_ATIVIDADE[ATIVIDADE],BS_ATIVIDADE[UNIDADE] ), "*")</f>
        <v>*</v>
      </c>
      <c r="S629" s="128" t="str" cm="1">
        <f t="array" ref="S6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9" s="128" t="str" cm="1">
        <f t="array" ref="T6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9" s="11" t="str" cm="1">
        <f t="array" ref="U6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29" s="105"/>
      <c r="W629" s="151"/>
      <c r="X629" s="104"/>
      <c r="Y629" s="129"/>
      <c r="Z629" s="104"/>
      <c r="AA629" s="105"/>
      <c r="AB629" s="103"/>
      <c r="AC629" s="152"/>
      <c r="AD629" s="107"/>
      <c r="AE629" s="105"/>
      <c r="AF629" s="105"/>
      <c r="AG629" s="105"/>
      <c r="AH629" s="15"/>
      <c r="AI629" s="126" t="str">
        <f>IF(BS_CONTROLE[[#This Row],[Atividade]]=0, "-", BS_CONTROLE[[#This Row],[Atividade]])</f>
        <v>-</v>
      </c>
      <c r="AJ629" s="9" t="str">
        <f>IF(BS_CONTROLE[[#This Row],[Atividade]]=0, "-", BS_CONTROLE[[#This Row],[Atividade]])</f>
        <v>-</v>
      </c>
      <c r="AK629" s="31">
        <f>BS_CONTROLE[[#This Row],[Local - Partida]]</f>
        <v>0</v>
      </c>
      <c r="AL629" s="31">
        <f>BS_CONTROLE[[#This Row],[Local - Encerramento]]</f>
        <v>0</v>
      </c>
      <c r="AM629" s="105" t="str">
        <f>IF(BS_CONTROLE[[#This Row],[Entre - Estações]]=0, "-", BS_CONTROLE[[#This Row],[Entre - Estações]])</f>
        <v>-</v>
      </c>
      <c r="AN629" s="105" t="str">
        <f>IF(BS_CONTROLE[[#This Row],[SB]]=0, "-", BS_CONTROLE[[#This Row],[SB]])</f>
        <v>-</v>
      </c>
      <c r="AO629" s="105" t="str">
        <f>IF(BS_CONTROLE[[#This Row],[SUB]]=0, "-", BS_CONTROLE[[#This Row],[SUB]])</f>
        <v>-</v>
      </c>
      <c r="AP629" s="105">
        <f>BS_CONTROLE[[#This Row],[KM - Inicio]]</f>
        <v>0</v>
      </c>
      <c r="AQ629" s="105">
        <f>BS_CONTROLE[[#This Row],[KM - Inicio]]</f>
        <v>0</v>
      </c>
      <c r="AR629" s="108"/>
      <c r="AS629" s="108"/>
      <c r="AT629" s="108"/>
      <c r="AU629" s="136"/>
      <c r="AV629" s="136"/>
      <c r="AW629" s="14"/>
      <c r="AX629" s="14"/>
      <c r="AY629" s="162" t="str">
        <f t="shared" si="60"/>
        <v>*</v>
      </c>
      <c r="AZ629" s="153"/>
      <c r="BA629" s="109"/>
      <c r="BB629" s="10" t="str">
        <f>IFERROR(_xlfn.XLOOKUP(AI629, BS_ATIVIDADE[ATIVIDADE],BS_ATIVIDADE[UNIDADE] ), "*")</f>
        <v>*</v>
      </c>
      <c r="BC629" s="13" t="str" cm="1">
        <f t="array" ref="BC6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29" s="13" t="str" cm="1">
        <f t="array" ref="BD6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29" s="11" t="str" cm="1">
        <f t="array" ref="BE6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29" s="150"/>
      <c r="BG629" s="16"/>
      <c r="BH629" s="17"/>
      <c r="BI629" s="17"/>
      <c r="BJ629" s="17"/>
      <c r="BK629" s="18"/>
      <c r="BL629" s="16"/>
      <c r="BM629" s="130"/>
      <c r="BN629" s="130"/>
      <c r="BO629" s="130"/>
      <c r="BP629" s="18"/>
      <c r="BQ629" s="12" t="str">
        <f t="shared" si="62"/>
        <v>Aderente</v>
      </c>
      <c r="BR629" s="19" t="str">
        <f t="shared" si="63"/>
        <v>*</v>
      </c>
      <c r="BS629" s="19" t="str">
        <f t="shared" si="64"/>
        <v>*</v>
      </c>
      <c r="BT629" s="188" t="str">
        <f t="shared" si="65"/>
        <v/>
      </c>
    </row>
    <row r="630" spans="1:72" hidden="1">
      <c r="A630" s="47" t="str">
        <f t="shared" si="61"/>
        <v/>
      </c>
      <c r="B630" s="102"/>
      <c r="C630" s="135" t="str">
        <f>IF(BS_CONTROLE[[#This Row],[DATA]]="","",WEEKNUM(BS_CONTROLE[[#This Row],[DATA]]))</f>
        <v/>
      </c>
      <c r="D630" s="104"/>
      <c r="E630" s="157">
        <v>624</v>
      </c>
      <c r="F630" s="126"/>
      <c r="G630" s="142" t="str">
        <f>IF(D630="","*",VLOOKUP(F630,BS_ATIVIDADE[],3,FALSE))</f>
        <v>*</v>
      </c>
      <c r="H630" s="106"/>
      <c r="I630" s="106"/>
      <c r="J630" s="105"/>
      <c r="K630" s="105"/>
      <c r="L630" s="105"/>
      <c r="M630" s="127" t="str" cm="1">
        <f t="array" ref="M6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0" s="127" t="str" cm="1">
        <f t="array" ref="N6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0" s="106"/>
      <c r="P630" s="106"/>
      <c r="Q630" s="105"/>
      <c r="R630" s="10" t="str">
        <f>IFERROR(_xlfn.XLOOKUP(F630, BS_ATIVIDADE[ATIVIDADE],BS_ATIVIDADE[UNIDADE] ), "*")</f>
        <v>*</v>
      </c>
      <c r="S630" s="128" t="str" cm="1">
        <f t="array" ref="S6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0" s="128" t="str" cm="1">
        <f t="array" ref="T6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0" s="11" t="str" cm="1">
        <f t="array" ref="U6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0" s="105"/>
      <c r="W630" s="151"/>
      <c r="X630" s="104"/>
      <c r="Y630" s="129"/>
      <c r="Z630" s="104"/>
      <c r="AA630" s="105"/>
      <c r="AB630" s="103"/>
      <c r="AC630" s="152"/>
      <c r="AD630" s="107"/>
      <c r="AE630" s="105"/>
      <c r="AF630" s="105"/>
      <c r="AG630" s="105"/>
      <c r="AH630" s="15"/>
      <c r="AI630" s="126" t="str">
        <f>IF(BS_CONTROLE[[#This Row],[Atividade]]=0, "-", BS_CONTROLE[[#This Row],[Atividade]])</f>
        <v>-</v>
      </c>
      <c r="AJ630" s="9" t="str">
        <f>IF(BS_CONTROLE[[#This Row],[Atividade]]=0, "-", BS_CONTROLE[[#This Row],[Atividade]])</f>
        <v>-</v>
      </c>
      <c r="AK630" s="31">
        <f>BS_CONTROLE[[#This Row],[Local - Partida]]</f>
        <v>0</v>
      </c>
      <c r="AL630" s="31">
        <f>BS_CONTROLE[[#This Row],[Local - Encerramento]]</f>
        <v>0</v>
      </c>
      <c r="AM630" s="105" t="str">
        <f>IF(BS_CONTROLE[[#This Row],[Entre - Estações]]=0, "-", BS_CONTROLE[[#This Row],[Entre - Estações]])</f>
        <v>-</v>
      </c>
      <c r="AN630" s="105" t="str">
        <f>IF(BS_CONTROLE[[#This Row],[SB]]=0, "-", BS_CONTROLE[[#This Row],[SB]])</f>
        <v>-</v>
      </c>
      <c r="AO630" s="105" t="str">
        <f>IF(BS_CONTROLE[[#This Row],[SUB]]=0, "-", BS_CONTROLE[[#This Row],[SUB]])</f>
        <v>-</v>
      </c>
      <c r="AP630" s="105">
        <f>BS_CONTROLE[[#This Row],[KM - Inicio]]</f>
        <v>0</v>
      </c>
      <c r="AQ630" s="105">
        <f>BS_CONTROLE[[#This Row],[KM - Inicio]]</f>
        <v>0</v>
      </c>
      <c r="AR630" s="108"/>
      <c r="AS630" s="108"/>
      <c r="AT630" s="108"/>
      <c r="AU630" s="136"/>
      <c r="AV630" s="136"/>
      <c r="AW630" s="14"/>
      <c r="AX630" s="14"/>
      <c r="AY630" s="162" t="str">
        <f t="shared" si="60"/>
        <v>*</v>
      </c>
      <c r="AZ630" s="153"/>
      <c r="BA630" s="109"/>
      <c r="BB630" s="10" t="str">
        <f>IFERROR(_xlfn.XLOOKUP(AI630, BS_ATIVIDADE[ATIVIDADE],BS_ATIVIDADE[UNIDADE] ), "*")</f>
        <v>*</v>
      </c>
      <c r="BC630" s="13" t="str" cm="1">
        <f t="array" ref="BC6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0" s="13" t="str" cm="1">
        <f t="array" ref="BD6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0" s="11" t="str" cm="1">
        <f t="array" ref="BE6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0" s="150"/>
      <c r="BG630" s="16"/>
      <c r="BH630" s="17"/>
      <c r="BI630" s="17"/>
      <c r="BJ630" s="17"/>
      <c r="BK630" s="18"/>
      <c r="BL630" s="16"/>
      <c r="BM630" s="130"/>
      <c r="BN630" s="130"/>
      <c r="BO630" s="130"/>
      <c r="BP630" s="18"/>
      <c r="BQ630" s="12" t="str">
        <f t="shared" si="62"/>
        <v>Aderente</v>
      </c>
      <c r="BR630" s="19" t="str">
        <f t="shared" si="63"/>
        <v>*</v>
      </c>
      <c r="BS630" s="19" t="str">
        <f t="shared" si="64"/>
        <v>*</v>
      </c>
      <c r="BT630" s="188" t="str">
        <f t="shared" si="65"/>
        <v/>
      </c>
    </row>
    <row r="631" spans="1:72" hidden="1">
      <c r="A631" s="47" t="str">
        <f t="shared" si="61"/>
        <v/>
      </c>
      <c r="B631" s="102"/>
      <c r="C631" s="135" t="str">
        <f>IF(BS_CONTROLE[[#This Row],[DATA]]="","",WEEKNUM(BS_CONTROLE[[#This Row],[DATA]]))</f>
        <v/>
      </c>
      <c r="D631" s="104"/>
      <c r="E631" s="157">
        <v>625</v>
      </c>
      <c r="F631" s="126"/>
      <c r="G631" s="142" t="str">
        <f>IF(D631="","*",VLOOKUP(F631,BS_ATIVIDADE[],3,FALSE))</f>
        <v>*</v>
      </c>
      <c r="H631" s="106"/>
      <c r="I631" s="106"/>
      <c r="J631" s="105"/>
      <c r="K631" s="105"/>
      <c r="L631" s="105"/>
      <c r="M631" s="127" t="str" cm="1">
        <f t="array" ref="M6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1" s="127" t="str" cm="1">
        <f t="array" ref="N6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1" s="106"/>
      <c r="P631" s="106"/>
      <c r="Q631" s="105"/>
      <c r="R631" s="10" t="str">
        <f>IFERROR(_xlfn.XLOOKUP(F631, BS_ATIVIDADE[ATIVIDADE],BS_ATIVIDADE[UNIDADE] ), "*")</f>
        <v>*</v>
      </c>
      <c r="S631" s="128" t="str" cm="1">
        <f t="array" ref="S6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1" s="128" t="str" cm="1">
        <f t="array" ref="T6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1" s="11" t="str" cm="1">
        <f t="array" ref="U6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1" s="105"/>
      <c r="W631" s="151"/>
      <c r="X631" s="104"/>
      <c r="Y631" s="129"/>
      <c r="Z631" s="104"/>
      <c r="AA631" s="105"/>
      <c r="AB631" s="103"/>
      <c r="AC631" s="152"/>
      <c r="AD631" s="107"/>
      <c r="AE631" s="105"/>
      <c r="AF631" s="105"/>
      <c r="AG631" s="105"/>
      <c r="AH631" s="15"/>
      <c r="AI631" s="126" t="str">
        <f>IF(BS_CONTROLE[[#This Row],[Atividade]]=0, "-", BS_CONTROLE[[#This Row],[Atividade]])</f>
        <v>-</v>
      </c>
      <c r="AJ631" s="9" t="str">
        <f>IF(BS_CONTROLE[[#This Row],[Atividade]]=0, "-", BS_CONTROLE[[#This Row],[Atividade]])</f>
        <v>-</v>
      </c>
      <c r="AK631" s="31">
        <f>BS_CONTROLE[[#This Row],[Local - Partida]]</f>
        <v>0</v>
      </c>
      <c r="AL631" s="31">
        <f>BS_CONTROLE[[#This Row],[Local - Encerramento]]</f>
        <v>0</v>
      </c>
      <c r="AM631" s="105" t="str">
        <f>IF(BS_CONTROLE[[#This Row],[Entre - Estações]]=0, "-", BS_CONTROLE[[#This Row],[Entre - Estações]])</f>
        <v>-</v>
      </c>
      <c r="AN631" s="105" t="str">
        <f>IF(BS_CONTROLE[[#This Row],[SB]]=0, "-", BS_CONTROLE[[#This Row],[SB]])</f>
        <v>-</v>
      </c>
      <c r="AO631" s="105" t="str">
        <f>IF(BS_CONTROLE[[#This Row],[SUB]]=0, "-", BS_CONTROLE[[#This Row],[SUB]])</f>
        <v>-</v>
      </c>
      <c r="AP631" s="105">
        <f>BS_CONTROLE[[#This Row],[KM - Inicio]]</f>
        <v>0</v>
      </c>
      <c r="AQ631" s="105">
        <f>BS_CONTROLE[[#This Row],[KM - Inicio]]</f>
        <v>0</v>
      </c>
      <c r="AR631" s="108"/>
      <c r="AS631" s="108"/>
      <c r="AT631" s="108"/>
      <c r="AU631" s="136"/>
      <c r="AV631" s="136"/>
      <c r="AW631" s="14"/>
      <c r="AX631" s="14"/>
      <c r="AY631" s="162" t="str">
        <f t="shared" si="60"/>
        <v>*</v>
      </c>
      <c r="AZ631" s="153"/>
      <c r="BA631" s="109"/>
      <c r="BB631" s="10" t="str">
        <f>IFERROR(_xlfn.XLOOKUP(AI631, BS_ATIVIDADE[ATIVIDADE],BS_ATIVIDADE[UNIDADE] ), "*")</f>
        <v>*</v>
      </c>
      <c r="BC631" s="13" t="str" cm="1">
        <f t="array" ref="BC6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1" s="13" t="str" cm="1">
        <f t="array" ref="BD6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1" s="11" t="str" cm="1">
        <f t="array" ref="BE6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1" s="150"/>
      <c r="BG631" s="16"/>
      <c r="BH631" s="17"/>
      <c r="BI631" s="17"/>
      <c r="BJ631" s="17"/>
      <c r="BK631" s="18"/>
      <c r="BL631" s="16"/>
      <c r="BM631" s="130"/>
      <c r="BN631" s="130"/>
      <c r="BO631" s="130"/>
      <c r="BP631" s="18"/>
      <c r="BQ631" s="12" t="str">
        <f t="shared" si="62"/>
        <v>Aderente</v>
      </c>
      <c r="BR631" s="19" t="str">
        <f t="shared" si="63"/>
        <v>*</v>
      </c>
      <c r="BS631" s="19" t="str">
        <f t="shared" si="64"/>
        <v>*</v>
      </c>
      <c r="BT631" s="188" t="str">
        <f t="shared" si="65"/>
        <v/>
      </c>
    </row>
    <row r="632" spans="1:72" hidden="1">
      <c r="A632" s="47" t="str">
        <f t="shared" si="61"/>
        <v/>
      </c>
      <c r="B632" s="102"/>
      <c r="C632" s="135" t="str">
        <f>IF(BS_CONTROLE[[#This Row],[DATA]]="","",WEEKNUM(BS_CONTROLE[[#This Row],[DATA]]))</f>
        <v/>
      </c>
      <c r="D632" s="104"/>
      <c r="E632" s="157">
        <v>626</v>
      </c>
      <c r="F632" s="126"/>
      <c r="G632" s="142" t="str">
        <f>IF(D632="","*",VLOOKUP(F632,BS_ATIVIDADE[],3,FALSE))</f>
        <v>*</v>
      </c>
      <c r="H632" s="106"/>
      <c r="I632" s="106"/>
      <c r="J632" s="105"/>
      <c r="K632" s="105"/>
      <c r="L632" s="105"/>
      <c r="M632" s="127" t="str" cm="1">
        <f t="array" ref="M6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2" s="127" t="str" cm="1">
        <f t="array" ref="N6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2" s="106"/>
      <c r="P632" s="106"/>
      <c r="Q632" s="105"/>
      <c r="R632" s="10" t="str">
        <f>IFERROR(_xlfn.XLOOKUP(F632, BS_ATIVIDADE[ATIVIDADE],BS_ATIVIDADE[UNIDADE] ), "*")</f>
        <v>*</v>
      </c>
      <c r="S632" s="128" t="str" cm="1">
        <f t="array" ref="S6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2" s="128" t="str" cm="1">
        <f t="array" ref="T6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2" s="11" t="str" cm="1">
        <f t="array" ref="U6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2" s="105"/>
      <c r="W632" s="151"/>
      <c r="X632" s="104"/>
      <c r="Y632" s="129"/>
      <c r="Z632" s="104"/>
      <c r="AA632" s="105"/>
      <c r="AB632" s="103"/>
      <c r="AC632" s="152"/>
      <c r="AD632" s="107"/>
      <c r="AE632" s="105"/>
      <c r="AF632" s="105"/>
      <c r="AG632" s="105"/>
      <c r="AH632" s="15"/>
      <c r="AI632" s="126" t="str">
        <f>IF(BS_CONTROLE[[#This Row],[Atividade]]=0, "-", BS_CONTROLE[[#This Row],[Atividade]])</f>
        <v>-</v>
      </c>
      <c r="AJ632" s="9" t="str">
        <f>IF(BS_CONTROLE[[#This Row],[Atividade]]=0, "-", BS_CONTROLE[[#This Row],[Atividade]])</f>
        <v>-</v>
      </c>
      <c r="AK632" s="31">
        <f>BS_CONTROLE[[#This Row],[Local - Partida]]</f>
        <v>0</v>
      </c>
      <c r="AL632" s="31">
        <f>BS_CONTROLE[[#This Row],[Local - Encerramento]]</f>
        <v>0</v>
      </c>
      <c r="AM632" s="105" t="str">
        <f>IF(BS_CONTROLE[[#This Row],[Entre - Estações]]=0, "-", BS_CONTROLE[[#This Row],[Entre - Estações]])</f>
        <v>-</v>
      </c>
      <c r="AN632" s="105" t="str">
        <f>IF(BS_CONTROLE[[#This Row],[SB]]=0, "-", BS_CONTROLE[[#This Row],[SB]])</f>
        <v>-</v>
      </c>
      <c r="AO632" s="105" t="str">
        <f>IF(BS_CONTROLE[[#This Row],[SUB]]=0, "-", BS_CONTROLE[[#This Row],[SUB]])</f>
        <v>-</v>
      </c>
      <c r="AP632" s="105">
        <f>BS_CONTROLE[[#This Row],[KM - Inicio]]</f>
        <v>0</v>
      </c>
      <c r="AQ632" s="105">
        <f>BS_CONTROLE[[#This Row],[KM - Inicio]]</f>
        <v>0</v>
      </c>
      <c r="AR632" s="108"/>
      <c r="AS632" s="108"/>
      <c r="AT632" s="108"/>
      <c r="AU632" s="136"/>
      <c r="AV632" s="136"/>
      <c r="AW632" s="14"/>
      <c r="AX632" s="14"/>
      <c r="AY632" s="162" t="str">
        <f t="shared" si="60"/>
        <v>*</v>
      </c>
      <c r="AZ632" s="153"/>
      <c r="BA632" s="109"/>
      <c r="BB632" s="10" t="str">
        <f>IFERROR(_xlfn.XLOOKUP(AI632, BS_ATIVIDADE[ATIVIDADE],BS_ATIVIDADE[UNIDADE] ), "*")</f>
        <v>*</v>
      </c>
      <c r="BC632" s="13" t="str" cm="1">
        <f t="array" ref="BC6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2" s="13" t="str" cm="1">
        <f t="array" ref="BD6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2" s="11" t="str" cm="1">
        <f t="array" ref="BE6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2" s="150"/>
      <c r="BG632" s="16"/>
      <c r="BH632" s="17"/>
      <c r="BI632" s="17"/>
      <c r="BJ632" s="17"/>
      <c r="BK632" s="18"/>
      <c r="BL632" s="16"/>
      <c r="BM632" s="130"/>
      <c r="BN632" s="130"/>
      <c r="BO632" s="130"/>
      <c r="BP632" s="18"/>
      <c r="BQ632" s="12" t="str">
        <f t="shared" si="62"/>
        <v>Aderente</v>
      </c>
      <c r="BR632" s="19" t="str">
        <f t="shared" si="63"/>
        <v>*</v>
      </c>
      <c r="BS632" s="19" t="str">
        <f t="shared" si="64"/>
        <v>*</v>
      </c>
      <c r="BT632" s="188" t="str">
        <f t="shared" si="65"/>
        <v/>
      </c>
    </row>
    <row r="633" spans="1:72" hidden="1">
      <c r="A633" s="47" t="str">
        <f t="shared" si="61"/>
        <v/>
      </c>
      <c r="B633" s="102"/>
      <c r="C633" s="135" t="str">
        <f>IF(BS_CONTROLE[[#This Row],[DATA]]="","",WEEKNUM(BS_CONTROLE[[#This Row],[DATA]]))</f>
        <v/>
      </c>
      <c r="D633" s="104"/>
      <c r="E633" s="157">
        <v>627</v>
      </c>
      <c r="F633" s="126"/>
      <c r="G633" s="142" t="str">
        <f>IF(D633="","*",VLOOKUP(F633,BS_ATIVIDADE[],3,FALSE))</f>
        <v>*</v>
      </c>
      <c r="H633" s="106"/>
      <c r="I633" s="106"/>
      <c r="J633" s="105"/>
      <c r="K633" s="105"/>
      <c r="L633" s="105"/>
      <c r="M633" s="127" t="str" cm="1">
        <f t="array" ref="M6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3" s="127" t="str" cm="1">
        <f t="array" ref="N6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3" s="106"/>
      <c r="P633" s="106"/>
      <c r="Q633" s="105"/>
      <c r="R633" s="10" t="str">
        <f>IFERROR(_xlfn.XLOOKUP(F633, BS_ATIVIDADE[ATIVIDADE],BS_ATIVIDADE[UNIDADE] ), "*")</f>
        <v>*</v>
      </c>
      <c r="S633" s="128" t="str" cm="1">
        <f t="array" ref="S6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3" s="128" t="str" cm="1">
        <f t="array" ref="T6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3" s="11" t="str" cm="1">
        <f t="array" ref="U6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3" s="105"/>
      <c r="W633" s="151"/>
      <c r="X633" s="104"/>
      <c r="Y633" s="129"/>
      <c r="Z633" s="104"/>
      <c r="AA633" s="105"/>
      <c r="AB633" s="103"/>
      <c r="AC633" s="152"/>
      <c r="AD633" s="107"/>
      <c r="AE633" s="105"/>
      <c r="AF633" s="105"/>
      <c r="AG633" s="105"/>
      <c r="AH633" s="15"/>
      <c r="AI633" s="126" t="str">
        <f>IF(BS_CONTROLE[[#This Row],[Atividade]]=0, "-", BS_CONTROLE[[#This Row],[Atividade]])</f>
        <v>-</v>
      </c>
      <c r="AJ633" s="9" t="str">
        <f>IF(BS_CONTROLE[[#This Row],[Atividade]]=0, "-", BS_CONTROLE[[#This Row],[Atividade]])</f>
        <v>-</v>
      </c>
      <c r="AK633" s="31">
        <f>BS_CONTROLE[[#This Row],[Local - Partida]]</f>
        <v>0</v>
      </c>
      <c r="AL633" s="31">
        <f>BS_CONTROLE[[#This Row],[Local - Encerramento]]</f>
        <v>0</v>
      </c>
      <c r="AM633" s="105" t="str">
        <f>IF(BS_CONTROLE[[#This Row],[Entre - Estações]]=0, "-", BS_CONTROLE[[#This Row],[Entre - Estações]])</f>
        <v>-</v>
      </c>
      <c r="AN633" s="105" t="str">
        <f>IF(BS_CONTROLE[[#This Row],[SB]]=0, "-", BS_CONTROLE[[#This Row],[SB]])</f>
        <v>-</v>
      </c>
      <c r="AO633" s="105" t="str">
        <f>IF(BS_CONTROLE[[#This Row],[SUB]]=0, "-", BS_CONTROLE[[#This Row],[SUB]])</f>
        <v>-</v>
      </c>
      <c r="AP633" s="105">
        <f>BS_CONTROLE[[#This Row],[KM - Inicio]]</f>
        <v>0</v>
      </c>
      <c r="AQ633" s="105">
        <f>BS_CONTROLE[[#This Row],[KM - Inicio]]</f>
        <v>0</v>
      </c>
      <c r="AR633" s="108"/>
      <c r="AS633" s="108"/>
      <c r="AT633" s="108"/>
      <c r="AU633" s="136"/>
      <c r="AV633" s="136"/>
      <c r="AW633" s="14"/>
      <c r="AX633" s="14"/>
      <c r="AY633" s="162" t="str">
        <f t="shared" si="60"/>
        <v>*</v>
      </c>
      <c r="AZ633" s="153"/>
      <c r="BA633" s="109"/>
      <c r="BB633" s="10" t="str">
        <f>IFERROR(_xlfn.XLOOKUP(AI633, BS_ATIVIDADE[ATIVIDADE],BS_ATIVIDADE[UNIDADE] ), "*")</f>
        <v>*</v>
      </c>
      <c r="BC633" s="13" t="str" cm="1">
        <f t="array" ref="BC6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3" s="13" t="str" cm="1">
        <f t="array" ref="BD6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3" s="11" t="str" cm="1">
        <f t="array" ref="BE6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3" s="150"/>
      <c r="BG633" s="16"/>
      <c r="BH633" s="17"/>
      <c r="BI633" s="17"/>
      <c r="BJ633" s="17"/>
      <c r="BK633" s="18"/>
      <c r="BL633" s="16"/>
      <c r="BM633" s="130"/>
      <c r="BN633" s="130"/>
      <c r="BO633" s="130"/>
      <c r="BP633" s="18"/>
      <c r="BQ633" s="12" t="str">
        <f t="shared" si="62"/>
        <v>Aderente</v>
      </c>
      <c r="BR633" s="19" t="str">
        <f t="shared" si="63"/>
        <v>*</v>
      </c>
      <c r="BS633" s="19" t="str">
        <f t="shared" si="64"/>
        <v>*</v>
      </c>
      <c r="BT633" s="188" t="str">
        <f t="shared" si="65"/>
        <v/>
      </c>
    </row>
    <row r="634" spans="1:72" hidden="1">
      <c r="A634" s="47" t="str">
        <f t="shared" si="61"/>
        <v/>
      </c>
      <c r="B634" s="102"/>
      <c r="C634" s="135" t="str">
        <f>IF(BS_CONTROLE[[#This Row],[DATA]]="","",WEEKNUM(BS_CONTROLE[[#This Row],[DATA]]))</f>
        <v/>
      </c>
      <c r="D634" s="104"/>
      <c r="E634" s="157">
        <v>628</v>
      </c>
      <c r="F634" s="126"/>
      <c r="G634" s="142" t="str">
        <f>IF(D634="","*",VLOOKUP(F634,BS_ATIVIDADE[],3,FALSE))</f>
        <v>*</v>
      </c>
      <c r="H634" s="106"/>
      <c r="I634" s="106"/>
      <c r="J634" s="105"/>
      <c r="K634" s="105"/>
      <c r="L634" s="105"/>
      <c r="M634" s="127" t="str" cm="1">
        <f t="array" ref="M6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4" s="127" t="str" cm="1">
        <f t="array" ref="N6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4" s="106"/>
      <c r="P634" s="106"/>
      <c r="Q634" s="105"/>
      <c r="R634" s="10" t="str">
        <f>IFERROR(_xlfn.XLOOKUP(F634, BS_ATIVIDADE[ATIVIDADE],BS_ATIVIDADE[UNIDADE] ), "*")</f>
        <v>*</v>
      </c>
      <c r="S634" s="128" t="str" cm="1">
        <f t="array" ref="S6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4" s="128" t="str" cm="1">
        <f t="array" ref="T6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4" s="11" t="str" cm="1">
        <f t="array" ref="U6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4" s="105"/>
      <c r="W634" s="151"/>
      <c r="X634" s="104"/>
      <c r="Y634" s="129"/>
      <c r="Z634" s="104"/>
      <c r="AA634" s="105"/>
      <c r="AB634" s="103"/>
      <c r="AC634" s="152"/>
      <c r="AD634" s="107"/>
      <c r="AE634" s="105"/>
      <c r="AF634" s="105"/>
      <c r="AG634" s="105"/>
      <c r="AH634" s="15"/>
      <c r="AI634" s="126" t="str">
        <f>IF(BS_CONTROLE[[#This Row],[Atividade]]=0, "-", BS_CONTROLE[[#This Row],[Atividade]])</f>
        <v>-</v>
      </c>
      <c r="AJ634" s="9" t="str">
        <f>IF(BS_CONTROLE[[#This Row],[Atividade]]=0, "-", BS_CONTROLE[[#This Row],[Atividade]])</f>
        <v>-</v>
      </c>
      <c r="AK634" s="31">
        <f>BS_CONTROLE[[#This Row],[Local - Partida]]</f>
        <v>0</v>
      </c>
      <c r="AL634" s="31">
        <f>BS_CONTROLE[[#This Row],[Local - Encerramento]]</f>
        <v>0</v>
      </c>
      <c r="AM634" s="105" t="str">
        <f>IF(BS_CONTROLE[[#This Row],[Entre - Estações]]=0, "-", BS_CONTROLE[[#This Row],[Entre - Estações]])</f>
        <v>-</v>
      </c>
      <c r="AN634" s="105" t="str">
        <f>IF(BS_CONTROLE[[#This Row],[SB]]=0, "-", BS_CONTROLE[[#This Row],[SB]])</f>
        <v>-</v>
      </c>
      <c r="AO634" s="105" t="str">
        <f>IF(BS_CONTROLE[[#This Row],[SUB]]=0, "-", BS_CONTROLE[[#This Row],[SUB]])</f>
        <v>-</v>
      </c>
      <c r="AP634" s="105">
        <f>BS_CONTROLE[[#This Row],[KM - Inicio]]</f>
        <v>0</v>
      </c>
      <c r="AQ634" s="105">
        <f>BS_CONTROLE[[#This Row],[KM - Inicio]]</f>
        <v>0</v>
      </c>
      <c r="AR634" s="108"/>
      <c r="AS634" s="108"/>
      <c r="AT634" s="108"/>
      <c r="AU634" s="136"/>
      <c r="AV634" s="136"/>
      <c r="AW634" s="14"/>
      <c r="AX634" s="14"/>
      <c r="AY634" s="162" t="str">
        <f t="shared" si="60"/>
        <v>*</v>
      </c>
      <c r="AZ634" s="153"/>
      <c r="BA634" s="109"/>
      <c r="BB634" s="10" t="str">
        <f>IFERROR(_xlfn.XLOOKUP(AI634, BS_ATIVIDADE[ATIVIDADE],BS_ATIVIDADE[UNIDADE] ), "*")</f>
        <v>*</v>
      </c>
      <c r="BC634" s="13" t="str" cm="1">
        <f t="array" ref="BC6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4" s="13" t="str" cm="1">
        <f t="array" ref="BD6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4" s="11" t="str" cm="1">
        <f t="array" ref="BE6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4" s="150"/>
      <c r="BG634" s="16"/>
      <c r="BH634" s="17"/>
      <c r="BI634" s="17"/>
      <c r="BJ634" s="17"/>
      <c r="BK634" s="18"/>
      <c r="BL634" s="16"/>
      <c r="BM634" s="130"/>
      <c r="BN634" s="130"/>
      <c r="BO634" s="130"/>
      <c r="BP634" s="18"/>
      <c r="BQ634" s="12" t="str">
        <f t="shared" si="62"/>
        <v>Aderente</v>
      </c>
      <c r="BR634" s="19" t="str">
        <f t="shared" si="63"/>
        <v>*</v>
      </c>
      <c r="BS634" s="19" t="str">
        <f t="shared" si="64"/>
        <v>*</v>
      </c>
      <c r="BT634" s="188" t="str">
        <f t="shared" si="65"/>
        <v/>
      </c>
    </row>
    <row r="635" spans="1:72" hidden="1">
      <c r="A635" s="47" t="str">
        <f t="shared" si="61"/>
        <v/>
      </c>
      <c r="B635" s="102"/>
      <c r="C635" s="135" t="str">
        <f>IF(BS_CONTROLE[[#This Row],[DATA]]="","",WEEKNUM(BS_CONTROLE[[#This Row],[DATA]]))</f>
        <v/>
      </c>
      <c r="D635" s="104"/>
      <c r="E635" s="157">
        <v>629</v>
      </c>
      <c r="F635" s="126"/>
      <c r="G635" s="142" t="str">
        <f>IF(D635="","*",VLOOKUP(F635,BS_ATIVIDADE[],3,FALSE))</f>
        <v>*</v>
      </c>
      <c r="H635" s="106"/>
      <c r="I635" s="106"/>
      <c r="J635" s="105"/>
      <c r="K635" s="105"/>
      <c r="L635" s="105"/>
      <c r="M635" s="127" t="str" cm="1">
        <f t="array" ref="M6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5" s="127" t="str" cm="1">
        <f t="array" ref="N6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5" s="106"/>
      <c r="P635" s="106"/>
      <c r="Q635" s="105"/>
      <c r="R635" s="10" t="str">
        <f>IFERROR(_xlfn.XLOOKUP(F635, BS_ATIVIDADE[ATIVIDADE],BS_ATIVIDADE[UNIDADE] ), "*")</f>
        <v>*</v>
      </c>
      <c r="S635" s="128" t="str" cm="1">
        <f t="array" ref="S6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5" s="128" t="str" cm="1">
        <f t="array" ref="T6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5" s="11" t="str" cm="1">
        <f t="array" ref="U6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5" s="105"/>
      <c r="W635" s="151"/>
      <c r="X635" s="104"/>
      <c r="Y635" s="129"/>
      <c r="Z635" s="104"/>
      <c r="AA635" s="105"/>
      <c r="AB635" s="103"/>
      <c r="AC635" s="152"/>
      <c r="AD635" s="107"/>
      <c r="AE635" s="105"/>
      <c r="AF635" s="105"/>
      <c r="AG635" s="105"/>
      <c r="AH635" s="15"/>
      <c r="AI635" s="126" t="str">
        <f>IF(BS_CONTROLE[[#This Row],[Atividade]]=0, "-", BS_CONTROLE[[#This Row],[Atividade]])</f>
        <v>-</v>
      </c>
      <c r="AJ635" s="9" t="str">
        <f>IF(BS_CONTROLE[[#This Row],[Atividade]]=0, "-", BS_CONTROLE[[#This Row],[Atividade]])</f>
        <v>-</v>
      </c>
      <c r="AK635" s="31">
        <f>BS_CONTROLE[[#This Row],[Local - Partida]]</f>
        <v>0</v>
      </c>
      <c r="AL635" s="31">
        <f>BS_CONTROLE[[#This Row],[Local - Encerramento]]</f>
        <v>0</v>
      </c>
      <c r="AM635" s="105" t="str">
        <f>IF(BS_CONTROLE[[#This Row],[Entre - Estações]]=0, "-", BS_CONTROLE[[#This Row],[Entre - Estações]])</f>
        <v>-</v>
      </c>
      <c r="AN635" s="105" t="str">
        <f>IF(BS_CONTROLE[[#This Row],[SB]]=0, "-", BS_CONTROLE[[#This Row],[SB]])</f>
        <v>-</v>
      </c>
      <c r="AO635" s="105" t="str">
        <f>IF(BS_CONTROLE[[#This Row],[SUB]]=0, "-", BS_CONTROLE[[#This Row],[SUB]])</f>
        <v>-</v>
      </c>
      <c r="AP635" s="105">
        <f>BS_CONTROLE[[#This Row],[KM - Inicio]]</f>
        <v>0</v>
      </c>
      <c r="AQ635" s="105">
        <f>BS_CONTROLE[[#This Row],[KM - Inicio]]</f>
        <v>0</v>
      </c>
      <c r="AR635" s="108"/>
      <c r="AS635" s="108"/>
      <c r="AT635" s="108"/>
      <c r="AU635" s="136"/>
      <c r="AV635" s="136"/>
      <c r="AW635" s="14"/>
      <c r="AX635" s="14"/>
      <c r="AY635" s="162" t="str">
        <f t="shared" si="60"/>
        <v>*</v>
      </c>
      <c r="AZ635" s="153"/>
      <c r="BA635" s="109"/>
      <c r="BB635" s="10" t="str">
        <f>IFERROR(_xlfn.XLOOKUP(AI635, BS_ATIVIDADE[ATIVIDADE],BS_ATIVIDADE[UNIDADE] ), "*")</f>
        <v>*</v>
      </c>
      <c r="BC635" s="13" t="str" cm="1">
        <f t="array" ref="BC6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5" s="13" t="str" cm="1">
        <f t="array" ref="BD6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5" s="11" t="str" cm="1">
        <f t="array" ref="BE6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5" s="150"/>
      <c r="BG635" s="16"/>
      <c r="BH635" s="17"/>
      <c r="BI635" s="17"/>
      <c r="BJ635" s="17"/>
      <c r="BK635" s="18"/>
      <c r="BL635" s="16"/>
      <c r="BM635" s="130"/>
      <c r="BN635" s="130"/>
      <c r="BO635" s="130"/>
      <c r="BP635" s="18"/>
      <c r="BQ635" s="12" t="str">
        <f t="shared" si="62"/>
        <v>Aderente</v>
      </c>
      <c r="BR635" s="19" t="str">
        <f t="shared" si="63"/>
        <v>*</v>
      </c>
      <c r="BS635" s="19" t="str">
        <f t="shared" si="64"/>
        <v>*</v>
      </c>
      <c r="BT635" s="188" t="str">
        <f t="shared" si="65"/>
        <v/>
      </c>
    </row>
    <row r="636" spans="1:72" hidden="1">
      <c r="A636" s="47" t="str">
        <f t="shared" si="61"/>
        <v/>
      </c>
      <c r="B636" s="102"/>
      <c r="C636" s="135" t="str">
        <f>IF(BS_CONTROLE[[#This Row],[DATA]]="","",WEEKNUM(BS_CONTROLE[[#This Row],[DATA]]))</f>
        <v/>
      </c>
      <c r="D636" s="104"/>
      <c r="E636" s="157">
        <v>630</v>
      </c>
      <c r="F636" s="126"/>
      <c r="G636" s="142" t="str">
        <f>IF(D636="","*",VLOOKUP(F636,BS_ATIVIDADE[],3,FALSE))</f>
        <v>*</v>
      </c>
      <c r="H636" s="106"/>
      <c r="I636" s="106"/>
      <c r="J636" s="105"/>
      <c r="K636" s="105"/>
      <c r="L636" s="105"/>
      <c r="M636" s="127" t="str" cm="1">
        <f t="array" ref="M6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6" s="127" t="str" cm="1">
        <f t="array" ref="N6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6" s="106"/>
      <c r="P636" s="106"/>
      <c r="Q636" s="105"/>
      <c r="R636" s="10" t="str">
        <f>IFERROR(_xlfn.XLOOKUP(F636, BS_ATIVIDADE[ATIVIDADE],BS_ATIVIDADE[UNIDADE] ), "*")</f>
        <v>*</v>
      </c>
      <c r="S636" s="128" t="str" cm="1">
        <f t="array" ref="S6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6" s="128" t="str" cm="1">
        <f t="array" ref="T6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6" s="11" t="str" cm="1">
        <f t="array" ref="U6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6" s="105"/>
      <c r="W636" s="151"/>
      <c r="X636" s="104"/>
      <c r="Y636" s="129"/>
      <c r="Z636" s="104"/>
      <c r="AA636" s="105"/>
      <c r="AB636" s="103"/>
      <c r="AC636" s="152"/>
      <c r="AD636" s="107"/>
      <c r="AE636" s="105"/>
      <c r="AF636" s="105"/>
      <c r="AG636" s="105"/>
      <c r="AH636" s="15"/>
      <c r="AI636" s="126" t="str">
        <f>IF(BS_CONTROLE[[#This Row],[Atividade]]=0, "-", BS_CONTROLE[[#This Row],[Atividade]])</f>
        <v>-</v>
      </c>
      <c r="AJ636" s="9" t="str">
        <f>IF(BS_CONTROLE[[#This Row],[Atividade]]=0, "-", BS_CONTROLE[[#This Row],[Atividade]])</f>
        <v>-</v>
      </c>
      <c r="AK636" s="31">
        <f>BS_CONTROLE[[#This Row],[Local - Partida]]</f>
        <v>0</v>
      </c>
      <c r="AL636" s="31">
        <f>BS_CONTROLE[[#This Row],[Local - Encerramento]]</f>
        <v>0</v>
      </c>
      <c r="AM636" s="105" t="str">
        <f>IF(BS_CONTROLE[[#This Row],[Entre - Estações]]=0, "-", BS_CONTROLE[[#This Row],[Entre - Estações]])</f>
        <v>-</v>
      </c>
      <c r="AN636" s="105" t="str">
        <f>IF(BS_CONTROLE[[#This Row],[SB]]=0, "-", BS_CONTROLE[[#This Row],[SB]])</f>
        <v>-</v>
      </c>
      <c r="AO636" s="105" t="str">
        <f>IF(BS_CONTROLE[[#This Row],[SUB]]=0, "-", BS_CONTROLE[[#This Row],[SUB]])</f>
        <v>-</v>
      </c>
      <c r="AP636" s="105">
        <f>BS_CONTROLE[[#This Row],[KM - Inicio]]</f>
        <v>0</v>
      </c>
      <c r="AQ636" s="105">
        <f>BS_CONTROLE[[#This Row],[KM - Inicio]]</f>
        <v>0</v>
      </c>
      <c r="AR636" s="108"/>
      <c r="AS636" s="108"/>
      <c r="AT636" s="108"/>
      <c r="AU636" s="136"/>
      <c r="AV636" s="136"/>
      <c r="AW636" s="14"/>
      <c r="AX636" s="14"/>
      <c r="AY636" s="162" t="str">
        <f t="shared" si="60"/>
        <v>*</v>
      </c>
      <c r="AZ636" s="153"/>
      <c r="BA636" s="109"/>
      <c r="BB636" s="10" t="str">
        <f>IFERROR(_xlfn.XLOOKUP(AI636, BS_ATIVIDADE[ATIVIDADE],BS_ATIVIDADE[UNIDADE] ), "*")</f>
        <v>*</v>
      </c>
      <c r="BC636" s="13" t="str" cm="1">
        <f t="array" ref="BC6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6" s="13" t="str" cm="1">
        <f t="array" ref="BD6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6" s="11" t="str" cm="1">
        <f t="array" ref="BE6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6" s="150"/>
      <c r="BG636" s="16"/>
      <c r="BH636" s="17"/>
      <c r="BI636" s="17"/>
      <c r="BJ636" s="17"/>
      <c r="BK636" s="18"/>
      <c r="BL636" s="16"/>
      <c r="BM636" s="130"/>
      <c r="BN636" s="130"/>
      <c r="BO636" s="130"/>
      <c r="BP636" s="18"/>
      <c r="BQ636" s="12" t="str">
        <f t="shared" si="62"/>
        <v>Aderente</v>
      </c>
      <c r="BR636" s="19" t="str">
        <f t="shared" si="63"/>
        <v>*</v>
      </c>
      <c r="BS636" s="19" t="str">
        <f t="shared" si="64"/>
        <v>*</v>
      </c>
      <c r="BT636" s="188" t="str">
        <f t="shared" si="65"/>
        <v/>
      </c>
    </row>
    <row r="637" spans="1:72" hidden="1">
      <c r="A637" s="47" t="str">
        <f t="shared" si="61"/>
        <v/>
      </c>
      <c r="B637" s="102"/>
      <c r="C637" s="135" t="str">
        <f>IF(BS_CONTROLE[[#This Row],[DATA]]="","",WEEKNUM(BS_CONTROLE[[#This Row],[DATA]]))</f>
        <v/>
      </c>
      <c r="D637" s="104"/>
      <c r="E637" s="157">
        <v>631</v>
      </c>
      <c r="F637" s="126"/>
      <c r="G637" s="142" t="str">
        <f>IF(D637="","*",VLOOKUP(F637,BS_ATIVIDADE[],3,FALSE))</f>
        <v>*</v>
      </c>
      <c r="H637" s="106"/>
      <c r="I637" s="106"/>
      <c r="J637" s="105"/>
      <c r="K637" s="105"/>
      <c r="L637" s="105"/>
      <c r="M637" s="127" t="str" cm="1">
        <f t="array" ref="M6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7" s="127" t="str" cm="1">
        <f t="array" ref="N6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7" s="106"/>
      <c r="P637" s="106"/>
      <c r="Q637" s="105"/>
      <c r="R637" s="10" t="str">
        <f>IFERROR(_xlfn.XLOOKUP(F637, BS_ATIVIDADE[ATIVIDADE],BS_ATIVIDADE[UNIDADE] ), "*")</f>
        <v>*</v>
      </c>
      <c r="S637" s="128" t="str" cm="1">
        <f t="array" ref="S6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7" s="128" t="str" cm="1">
        <f t="array" ref="T6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7" s="11" t="str" cm="1">
        <f t="array" ref="U6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7" s="105"/>
      <c r="W637" s="151"/>
      <c r="X637" s="104"/>
      <c r="Y637" s="129"/>
      <c r="Z637" s="104"/>
      <c r="AA637" s="105"/>
      <c r="AB637" s="103"/>
      <c r="AC637" s="152"/>
      <c r="AD637" s="107"/>
      <c r="AE637" s="105"/>
      <c r="AF637" s="105"/>
      <c r="AG637" s="105"/>
      <c r="AH637" s="15"/>
      <c r="AI637" s="126" t="str">
        <f>IF(BS_CONTROLE[[#This Row],[Atividade]]=0, "-", BS_CONTROLE[[#This Row],[Atividade]])</f>
        <v>-</v>
      </c>
      <c r="AJ637" s="9" t="str">
        <f>IF(BS_CONTROLE[[#This Row],[Atividade]]=0, "-", BS_CONTROLE[[#This Row],[Atividade]])</f>
        <v>-</v>
      </c>
      <c r="AK637" s="31">
        <f>BS_CONTROLE[[#This Row],[Local - Partida]]</f>
        <v>0</v>
      </c>
      <c r="AL637" s="31">
        <f>BS_CONTROLE[[#This Row],[Local - Encerramento]]</f>
        <v>0</v>
      </c>
      <c r="AM637" s="105" t="str">
        <f>IF(BS_CONTROLE[[#This Row],[Entre - Estações]]=0, "-", BS_CONTROLE[[#This Row],[Entre - Estações]])</f>
        <v>-</v>
      </c>
      <c r="AN637" s="105" t="str">
        <f>IF(BS_CONTROLE[[#This Row],[SB]]=0, "-", BS_CONTROLE[[#This Row],[SB]])</f>
        <v>-</v>
      </c>
      <c r="AO637" s="105" t="str">
        <f>IF(BS_CONTROLE[[#This Row],[SUB]]=0, "-", BS_CONTROLE[[#This Row],[SUB]])</f>
        <v>-</v>
      </c>
      <c r="AP637" s="105">
        <f>BS_CONTROLE[[#This Row],[KM - Inicio]]</f>
        <v>0</v>
      </c>
      <c r="AQ637" s="105">
        <f>BS_CONTROLE[[#This Row],[KM - Inicio]]</f>
        <v>0</v>
      </c>
      <c r="AR637" s="108"/>
      <c r="AS637" s="108"/>
      <c r="AT637" s="108"/>
      <c r="AU637" s="136"/>
      <c r="AV637" s="136"/>
      <c r="AW637" s="14"/>
      <c r="AX637" s="14"/>
      <c r="AY637" s="162" t="str">
        <f t="shared" si="60"/>
        <v>*</v>
      </c>
      <c r="AZ637" s="153"/>
      <c r="BA637" s="109"/>
      <c r="BB637" s="10" t="str">
        <f>IFERROR(_xlfn.XLOOKUP(AI637, BS_ATIVIDADE[ATIVIDADE],BS_ATIVIDADE[UNIDADE] ), "*")</f>
        <v>*</v>
      </c>
      <c r="BC637" s="13" t="str" cm="1">
        <f t="array" ref="BC6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7" s="13" t="str" cm="1">
        <f t="array" ref="BD6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7" s="11" t="str" cm="1">
        <f t="array" ref="BE6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7" s="150"/>
      <c r="BG637" s="16"/>
      <c r="BH637" s="17"/>
      <c r="BI637" s="17"/>
      <c r="BJ637" s="17"/>
      <c r="BK637" s="18"/>
      <c r="BL637" s="16"/>
      <c r="BM637" s="130"/>
      <c r="BN637" s="130"/>
      <c r="BO637" s="130"/>
      <c r="BP637" s="18"/>
      <c r="BQ637" s="12" t="str">
        <f t="shared" si="62"/>
        <v>Aderente</v>
      </c>
      <c r="BR637" s="19" t="str">
        <f t="shared" si="63"/>
        <v>*</v>
      </c>
      <c r="BS637" s="19" t="str">
        <f t="shared" si="64"/>
        <v>*</v>
      </c>
      <c r="BT637" s="188" t="str">
        <f t="shared" si="65"/>
        <v/>
      </c>
    </row>
    <row r="638" spans="1:72" hidden="1">
      <c r="A638" s="47" t="str">
        <f t="shared" si="61"/>
        <v/>
      </c>
      <c r="B638" s="102"/>
      <c r="C638" s="135" t="str">
        <f>IF(BS_CONTROLE[[#This Row],[DATA]]="","",WEEKNUM(BS_CONTROLE[[#This Row],[DATA]]))</f>
        <v/>
      </c>
      <c r="D638" s="104"/>
      <c r="E638" s="157">
        <v>632</v>
      </c>
      <c r="F638" s="126"/>
      <c r="G638" s="142" t="str">
        <f>IF(D638="","*",VLOOKUP(F638,BS_ATIVIDADE[],3,FALSE))</f>
        <v>*</v>
      </c>
      <c r="H638" s="106"/>
      <c r="I638" s="106"/>
      <c r="J638" s="105"/>
      <c r="K638" s="105"/>
      <c r="L638" s="105"/>
      <c r="M638" s="127" t="str" cm="1">
        <f t="array" ref="M6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8" s="127" t="str" cm="1">
        <f t="array" ref="N6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8" s="106"/>
      <c r="P638" s="106"/>
      <c r="Q638" s="105"/>
      <c r="R638" s="10" t="str">
        <f>IFERROR(_xlfn.XLOOKUP(F638, BS_ATIVIDADE[ATIVIDADE],BS_ATIVIDADE[UNIDADE] ), "*")</f>
        <v>*</v>
      </c>
      <c r="S638" s="128" t="str" cm="1">
        <f t="array" ref="S6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8" s="128" t="str" cm="1">
        <f t="array" ref="T6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8" s="11" t="str" cm="1">
        <f t="array" ref="U6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8" s="105"/>
      <c r="W638" s="151"/>
      <c r="X638" s="104"/>
      <c r="Y638" s="129"/>
      <c r="Z638" s="104"/>
      <c r="AA638" s="105"/>
      <c r="AB638" s="103"/>
      <c r="AC638" s="152"/>
      <c r="AD638" s="107"/>
      <c r="AE638" s="105"/>
      <c r="AF638" s="105"/>
      <c r="AG638" s="105"/>
      <c r="AH638" s="15"/>
      <c r="AI638" s="126" t="str">
        <f>IF(BS_CONTROLE[[#This Row],[Atividade]]=0, "-", BS_CONTROLE[[#This Row],[Atividade]])</f>
        <v>-</v>
      </c>
      <c r="AJ638" s="9" t="str">
        <f>IF(BS_CONTROLE[[#This Row],[Atividade]]=0, "-", BS_CONTROLE[[#This Row],[Atividade]])</f>
        <v>-</v>
      </c>
      <c r="AK638" s="31">
        <f>BS_CONTROLE[[#This Row],[Local - Partida]]</f>
        <v>0</v>
      </c>
      <c r="AL638" s="31">
        <f>BS_CONTROLE[[#This Row],[Local - Encerramento]]</f>
        <v>0</v>
      </c>
      <c r="AM638" s="105" t="str">
        <f>IF(BS_CONTROLE[[#This Row],[Entre - Estações]]=0, "-", BS_CONTROLE[[#This Row],[Entre - Estações]])</f>
        <v>-</v>
      </c>
      <c r="AN638" s="105" t="str">
        <f>IF(BS_CONTROLE[[#This Row],[SB]]=0, "-", BS_CONTROLE[[#This Row],[SB]])</f>
        <v>-</v>
      </c>
      <c r="AO638" s="105" t="str">
        <f>IF(BS_CONTROLE[[#This Row],[SUB]]=0, "-", BS_CONTROLE[[#This Row],[SUB]])</f>
        <v>-</v>
      </c>
      <c r="AP638" s="105">
        <f>BS_CONTROLE[[#This Row],[KM - Inicio]]</f>
        <v>0</v>
      </c>
      <c r="AQ638" s="105">
        <f>BS_CONTROLE[[#This Row],[KM - Inicio]]</f>
        <v>0</v>
      </c>
      <c r="AR638" s="108"/>
      <c r="AS638" s="108"/>
      <c r="AT638" s="108"/>
      <c r="AU638" s="136"/>
      <c r="AV638" s="136"/>
      <c r="AW638" s="14"/>
      <c r="AX638" s="14"/>
      <c r="AY638" s="162" t="str">
        <f t="shared" si="60"/>
        <v>*</v>
      </c>
      <c r="AZ638" s="153"/>
      <c r="BA638" s="109"/>
      <c r="BB638" s="10" t="str">
        <f>IFERROR(_xlfn.XLOOKUP(AI638, BS_ATIVIDADE[ATIVIDADE],BS_ATIVIDADE[UNIDADE] ), "*")</f>
        <v>*</v>
      </c>
      <c r="BC638" s="13" t="str" cm="1">
        <f t="array" ref="BC6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8" s="13" t="str" cm="1">
        <f t="array" ref="BD6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8" s="11" t="str" cm="1">
        <f t="array" ref="BE6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8" s="150"/>
      <c r="BG638" s="16"/>
      <c r="BH638" s="17"/>
      <c r="BI638" s="17"/>
      <c r="BJ638" s="17"/>
      <c r="BK638" s="18"/>
      <c r="BL638" s="16"/>
      <c r="BM638" s="130"/>
      <c r="BN638" s="130"/>
      <c r="BO638" s="130"/>
      <c r="BP638" s="18"/>
      <c r="BQ638" s="12" t="str">
        <f t="shared" si="62"/>
        <v>Aderente</v>
      </c>
      <c r="BR638" s="19" t="str">
        <f t="shared" si="63"/>
        <v>*</v>
      </c>
      <c r="BS638" s="19" t="str">
        <f t="shared" si="64"/>
        <v>*</v>
      </c>
      <c r="BT638" s="188" t="str">
        <f t="shared" si="65"/>
        <v/>
      </c>
    </row>
    <row r="639" spans="1:72" hidden="1">
      <c r="A639" s="47" t="str">
        <f t="shared" si="61"/>
        <v/>
      </c>
      <c r="B639" s="102"/>
      <c r="C639" s="135" t="str">
        <f>IF(BS_CONTROLE[[#This Row],[DATA]]="","",WEEKNUM(BS_CONTROLE[[#This Row],[DATA]]))</f>
        <v/>
      </c>
      <c r="D639" s="104"/>
      <c r="E639" s="157">
        <v>633</v>
      </c>
      <c r="F639" s="126"/>
      <c r="G639" s="142" t="str">
        <f>IF(D639="","*",VLOOKUP(F639,BS_ATIVIDADE[],3,FALSE))</f>
        <v>*</v>
      </c>
      <c r="H639" s="106"/>
      <c r="I639" s="106"/>
      <c r="J639" s="105"/>
      <c r="K639" s="105"/>
      <c r="L639" s="105"/>
      <c r="M639" s="127" t="str" cm="1">
        <f t="array" ref="M6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9" s="127" t="str" cm="1">
        <f t="array" ref="N6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9" s="106"/>
      <c r="P639" s="106"/>
      <c r="Q639" s="105"/>
      <c r="R639" s="10" t="str">
        <f>IFERROR(_xlfn.XLOOKUP(F639, BS_ATIVIDADE[ATIVIDADE],BS_ATIVIDADE[UNIDADE] ), "*")</f>
        <v>*</v>
      </c>
      <c r="S639" s="128" t="str" cm="1">
        <f t="array" ref="S6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9" s="128" t="str" cm="1">
        <f t="array" ref="T6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9" s="11" t="str" cm="1">
        <f t="array" ref="U6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39" s="105"/>
      <c r="W639" s="151"/>
      <c r="X639" s="104"/>
      <c r="Y639" s="129"/>
      <c r="Z639" s="104"/>
      <c r="AA639" s="105"/>
      <c r="AB639" s="103"/>
      <c r="AC639" s="152"/>
      <c r="AD639" s="107"/>
      <c r="AE639" s="105"/>
      <c r="AF639" s="105"/>
      <c r="AG639" s="105"/>
      <c r="AH639" s="15"/>
      <c r="AI639" s="126" t="str">
        <f>IF(BS_CONTROLE[[#This Row],[Atividade]]=0, "-", BS_CONTROLE[[#This Row],[Atividade]])</f>
        <v>-</v>
      </c>
      <c r="AJ639" s="9" t="str">
        <f>IF(BS_CONTROLE[[#This Row],[Atividade]]=0, "-", BS_CONTROLE[[#This Row],[Atividade]])</f>
        <v>-</v>
      </c>
      <c r="AK639" s="31">
        <f>BS_CONTROLE[[#This Row],[Local - Partida]]</f>
        <v>0</v>
      </c>
      <c r="AL639" s="31">
        <f>BS_CONTROLE[[#This Row],[Local - Encerramento]]</f>
        <v>0</v>
      </c>
      <c r="AM639" s="105" t="str">
        <f>IF(BS_CONTROLE[[#This Row],[Entre - Estações]]=0, "-", BS_CONTROLE[[#This Row],[Entre - Estações]])</f>
        <v>-</v>
      </c>
      <c r="AN639" s="105" t="str">
        <f>IF(BS_CONTROLE[[#This Row],[SB]]=0, "-", BS_CONTROLE[[#This Row],[SB]])</f>
        <v>-</v>
      </c>
      <c r="AO639" s="105" t="str">
        <f>IF(BS_CONTROLE[[#This Row],[SUB]]=0, "-", BS_CONTROLE[[#This Row],[SUB]])</f>
        <v>-</v>
      </c>
      <c r="AP639" s="105">
        <f>BS_CONTROLE[[#This Row],[KM - Inicio]]</f>
        <v>0</v>
      </c>
      <c r="AQ639" s="105">
        <f>BS_CONTROLE[[#This Row],[KM - Inicio]]</f>
        <v>0</v>
      </c>
      <c r="AR639" s="108"/>
      <c r="AS639" s="108"/>
      <c r="AT639" s="108"/>
      <c r="AU639" s="136"/>
      <c r="AV639" s="136"/>
      <c r="AW639" s="14"/>
      <c r="AX639" s="14"/>
      <c r="AY639" s="162" t="str">
        <f t="shared" si="60"/>
        <v>*</v>
      </c>
      <c r="AZ639" s="153"/>
      <c r="BA639" s="109"/>
      <c r="BB639" s="10" t="str">
        <f>IFERROR(_xlfn.XLOOKUP(AI639, BS_ATIVIDADE[ATIVIDADE],BS_ATIVIDADE[UNIDADE] ), "*")</f>
        <v>*</v>
      </c>
      <c r="BC639" s="13" t="str" cm="1">
        <f t="array" ref="BC6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39" s="13" t="str" cm="1">
        <f t="array" ref="BD6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39" s="11" t="str" cm="1">
        <f t="array" ref="BE6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39" s="150"/>
      <c r="BG639" s="16"/>
      <c r="BH639" s="17"/>
      <c r="BI639" s="17"/>
      <c r="BJ639" s="17"/>
      <c r="BK639" s="18"/>
      <c r="BL639" s="16"/>
      <c r="BM639" s="130"/>
      <c r="BN639" s="130"/>
      <c r="BO639" s="130"/>
      <c r="BP639" s="18"/>
      <c r="BQ639" s="12" t="str">
        <f t="shared" si="62"/>
        <v>Aderente</v>
      </c>
      <c r="BR639" s="19" t="str">
        <f t="shared" si="63"/>
        <v>*</v>
      </c>
      <c r="BS639" s="19" t="str">
        <f t="shared" si="64"/>
        <v>*</v>
      </c>
      <c r="BT639" s="188" t="str">
        <f t="shared" si="65"/>
        <v/>
      </c>
    </row>
    <row r="640" spans="1:72" hidden="1">
      <c r="A640" s="47" t="str">
        <f t="shared" si="61"/>
        <v/>
      </c>
      <c r="B640" s="102"/>
      <c r="C640" s="135" t="str">
        <f>IF(BS_CONTROLE[[#This Row],[DATA]]="","",WEEKNUM(BS_CONTROLE[[#This Row],[DATA]]))</f>
        <v/>
      </c>
      <c r="D640" s="104"/>
      <c r="E640" s="157">
        <v>634</v>
      </c>
      <c r="F640" s="126"/>
      <c r="G640" s="142" t="str">
        <f>IF(D640="","*",VLOOKUP(F640,BS_ATIVIDADE[],3,FALSE))</f>
        <v>*</v>
      </c>
      <c r="H640" s="106"/>
      <c r="I640" s="106"/>
      <c r="J640" s="105"/>
      <c r="K640" s="105"/>
      <c r="L640" s="105"/>
      <c r="M640" s="127" t="str" cm="1">
        <f t="array" ref="M6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0" s="127" t="str" cm="1">
        <f t="array" ref="N6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0" s="106"/>
      <c r="P640" s="106"/>
      <c r="Q640" s="105"/>
      <c r="R640" s="10" t="str">
        <f>IFERROR(_xlfn.XLOOKUP(F640, BS_ATIVIDADE[ATIVIDADE],BS_ATIVIDADE[UNIDADE] ), "*")</f>
        <v>*</v>
      </c>
      <c r="S640" s="128" t="str" cm="1">
        <f t="array" ref="S6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0" s="128" t="str" cm="1">
        <f t="array" ref="T6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0" s="11" t="str" cm="1">
        <f t="array" ref="U6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0" s="105"/>
      <c r="W640" s="151"/>
      <c r="X640" s="104"/>
      <c r="Y640" s="129"/>
      <c r="Z640" s="104"/>
      <c r="AA640" s="105"/>
      <c r="AB640" s="103"/>
      <c r="AC640" s="152"/>
      <c r="AD640" s="107"/>
      <c r="AE640" s="105"/>
      <c r="AF640" s="105"/>
      <c r="AG640" s="105"/>
      <c r="AH640" s="15"/>
      <c r="AI640" s="126" t="str">
        <f>IF(BS_CONTROLE[[#This Row],[Atividade]]=0, "-", BS_CONTROLE[[#This Row],[Atividade]])</f>
        <v>-</v>
      </c>
      <c r="AJ640" s="9" t="str">
        <f>IF(BS_CONTROLE[[#This Row],[Atividade]]=0, "-", BS_CONTROLE[[#This Row],[Atividade]])</f>
        <v>-</v>
      </c>
      <c r="AK640" s="31">
        <f>BS_CONTROLE[[#This Row],[Local - Partida]]</f>
        <v>0</v>
      </c>
      <c r="AL640" s="31">
        <f>BS_CONTROLE[[#This Row],[Local - Encerramento]]</f>
        <v>0</v>
      </c>
      <c r="AM640" s="105" t="str">
        <f>IF(BS_CONTROLE[[#This Row],[Entre - Estações]]=0, "-", BS_CONTROLE[[#This Row],[Entre - Estações]])</f>
        <v>-</v>
      </c>
      <c r="AN640" s="105" t="str">
        <f>IF(BS_CONTROLE[[#This Row],[SB]]=0, "-", BS_CONTROLE[[#This Row],[SB]])</f>
        <v>-</v>
      </c>
      <c r="AO640" s="105" t="str">
        <f>IF(BS_CONTROLE[[#This Row],[SUB]]=0, "-", BS_CONTROLE[[#This Row],[SUB]])</f>
        <v>-</v>
      </c>
      <c r="AP640" s="105">
        <f>BS_CONTROLE[[#This Row],[KM - Inicio]]</f>
        <v>0</v>
      </c>
      <c r="AQ640" s="105">
        <f>BS_CONTROLE[[#This Row],[KM - Inicio]]</f>
        <v>0</v>
      </c>
      <c r="AR640" s="108"/>
      <c r="AS640" s="108"/>
      <c r="AT640" s="108"/>
      <c r="AU640" s="136"/>
      <c r="AV640" s="136"/>
      <c r="AW640" s="14"/>
      <c r="AX640" s="14"/>
      <c r="AY640" s="162" t="str">
        <f t="shared" si="60"/>
        <v>*</v>
      </c>
      <c r="AZ640" s="153"/>
      <c r="BA640" s="109"/>
      <c r="BB640" s="10" t="str">
        <f>IFERROR(_xlfn.XLOOKUP(AI640, BS_ATIVIDADE[ATIVIDADE],BS_ATIVIDADE[UNIDADE] ), "*")</f>
        <v>*</v>
      </c>
      <c r="BC640" s="13" t="str" cm="1">
        <f t="array" ref="BC6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0" s="13" t="str" cm="1">
        <f t="array" ref="BD6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0" s="11" t="str" cm="1">
        <f t="array" ref="BE6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0" s="150"/>
      <c r="BG640" s="16"/>
      <c r="BH640" s="17"/>
      <c r="BI640" s="17"/>
      <c r="BJ640" s="17"/>
      <c r="BK640" s="18"/>
      <c r="BL640" s="16"/>
      <c r="BM640" s="130"/>
      <c r="BN640" s="130"/>
      <c r="BO640" s="130"/>
      <c r="BP640" s="18"/>
      <c r="BQ640" s="12" t="str">
        <f t="shared" si="62"/>
        <v>Aderente</v>
      </c>
      <c r="BR640" s="19" t="str">
        <f t="shared" si="63"/>
        <v>*</v>
      </c>
      <c r="BS640" s="19" t="str">
        <f t="shared" si="64"/>
        <v>*</v>
      </c>
      <c r="BT640" s="188" t="str">
        <f t="shared" si="65"/>
        <v/>
      </c>
    </row>
    <row r="641" spans="1:72" hidden="1">
      <c r="A641" s="47" t="str">
        <f t="shared" si="61"/>
        <v/>
      </c>
      <c r="B641" s="102"/>
      <c r="C641" s="135" t="str">
        <f>IF(BS_CONTROLE[[#This Row],[DATA]]="","",WEEKNUM(BS_CONTROLE[[#This Row],[DATA]]))</f>
        <v/>
      </c>
      <c r="D641" s="104"/>
      <c r="E641" s="157">
        <v>635</v>
      </c>
      <c r="F641" s="126"/>
      <c r="G641" s="142" t="str">
        <f>IF(D641="","*",VLOOKUP(F641,BS_ATIVIDADE[],3,FALSE))</f>
        <v>*</v>
      </c>
      <c r="H641" s="106"/>
      <c r="I641" s="106"/>
      <c r="J641" s="105"/>
      <c r="K641" s="105"/>
      <c r="L641" s="105"/>
      <c r="M641" s="127" t="str" cm="1">
        <f t="array" ref="M6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1" s="127" t="str" cm="1">
        <f t="array" ref="N6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1" s="106"/>
      <c r="P641" s="106"/>
      <c r="Q641" s="105"/>
      <c r="R641" s="10" t="str">
        <f>IFERROR(_xlfn.XLOOKUP(F641, BS_ATIVIDADE[ATIVIDADE],BS_ATIVIDADE[UNIDADE] ), "*")</f>
        <v>*</v>
      </c>
      <c r="S641" s="128" t="str" cm="1">
        <f t="array" ref="S6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1" s="128" t="str" cm="1">
        <f t="array" ref="T6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1" s="11" t="str" cm="1">
        <f t="array" ref="U6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1" s="105"/>
      <c r="W641" s="151"/>
      <c r="X641" s="104"/>
      <c r="Y641" s="129"/>
      <c r="Z641" s="104"/>
      <c r="AA641" s="105"/>
      <c r="AB641" s="103"/>
      <c r="AC641" s="152"/>
      <c r="AD641" s="107"/>
      <c r="AE641" s="105"/>
      <c r="AF641" s="105"/>
      <c r="AG641" s="105"/>
      <c r="AH641" s="15"/>
      <c r="AI641" s="126" t="str">
        <f>IF(BS_CONTROLE[[#This Row],[Atividade]]=0, "-", BS_CONTROLE[[#This Row],[Atividade]])</f>
        <v>-</v>
      </c>
      <c r="AJ641" s="9" t="str">
        <f>IF(BS_CONTROLE[[#This Row],[Atividade]]=0, "-", BS_CONTROLE[[#This Row],[Atividade]])</f>
        <v>-</v>
      </c>
      <c r="AK641" s="31">
        <f>BS_CONTROLE[[#This Row],[Local - Partida]]</f>
        <v>0</v>
      </c>
      <c r="AL641" s="31">
        <f>BS_CONTROLE[[#This Row],[Local - Encerramento]]</f>
        <v>0</v>
      </c>
      <c r="AM641" s="105" t="str">
        <f>IF(BS_CONTROLE[[#This Row],[Entre - Estações]]=0, "-", BS_CONTROLE[[#This Row],[Entre - Estações]])</f>
        <v>-</v>
      </c>
      <c r="AN641" s="105" t="str">
        <f>IF(BS_CONTROLE[[#This Row],[SB]]=0, "-", BS_CONTROLE[[#This Row],[SB]])</f>
        <v>-</v>
      </c>
      <c r="AO641" s="105" t="str">
        <f>IF(BS_CONTROLE[[#This Row],[SUB]]=0, "-", BS_CONTROLE[[#This Row],[SUB]])</f>
        <v>-</v>
      </c>
      <c r="AP641" s="105">
        <f>BS_CONTROLE[[#This Row],[KM - Inicio]]</f>
        <v>0</v>
      </c>
      <c r="AQ641" s="105">
        <f>BS_CONTROLE[[#This Row],[KM - Inicio]]</f>
        <v>0</v>
      </c>
      <c r="AR641" s="108"/>
      <c r="AS641" s="108"/>
      <c r="AT641" s="108"/>
      <c r="AU641" s="136"/>
      <c r="AV641" s="136"/>
      <c r="AW641" s="14"/>
      <c r="AX641" s="14"/>
      <c r="AY641" s="162" t="str">
        <f t="shared" si="60"/>
        <v>*</v>
      </c>
      <c r="AZ641" s="153"/>
      <c r="BA641" s="109"/>
      <c r="BB641" s="10" t="str">
        <f>IFERROR(_xlfn.XLOOKUP(AI641, BS_ATIVIDADE[ATIVIDADE],BS_ATIVIDADE[UNIDADE] ), "*")</f>
        <v>*</v>
      </c>
      <c r="BC641" s="13" t="str" cm="1">
        <f t="array" ref="BC6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1" s="13" t="str" cm="1">
        <f t="array" ref="BD6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1" s="11" t="str" cm="1">
        <f t="array" ref="BE6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1" s="150"/>
      <c r="BG641" s="16"/>
      <c r="BH641" s="17"/>
      <c r="BI641" s="17"/>
      <c r="BJ641" s="17"/>
      <c r="BK641" s="18"/>
      <c r="BL641" s="16"/>
      <c r="BM641" s="130"/>
      <c r="BN641" s="130"/>
      <c r="BO641" s="130"/>
      <c r="BP641" s="18"/>
      <c r="BQ641" s="12" t="str">
        <f t="shared" si="62"/>
        <v>Aderente</v>
      </c>
      <c r="BR641" s="19" t="str">
        <f t="shared" si="63"/>
        <v>*</v>
      </c>
      <c r="BS641" s="19" t="str">
        <f t="shared" si="64"/>
        <v>*</v>
      </c>
      <c r="BT641" s="188" t="str">
        <f t="shared" si="65"/>
        <v/>
      </c>
    </row>
    <row r="642" spans="1:72" hidden="1">
      <c r="A642" s="47" t="str">
        <f t="shared" si="61"/>
        <v/>
      </c>
      <c r="B642" s="102"/>
      <c r="C642" s="135" t="str">
        <f>IF(BS_CONTROLE[[#This Row],[DATA]]="","",WEEKNUM(BS_CONTROLE[[#This Row],[DATA]]))</f>
        <v/>
      </c>
      <c r="D642" s="104"/>
      <c r="E642" s="157">
        <v>636</v>
      </c>
      <c r="F642" s="126"/>
      <c r="G642" s="142" t="str">
        <f>IF(D642="","*",VLOOKUP(F642,BS_ATIVIDADE[],3,FALSE))</f>
        <v>*</v>
      </c>
      <c r="H642" s="106"/>
      <c r="I642" s="106"/>
      <c r="J642" s="105"/>
      <c r="K642" s="105"/>
      <c r="L642" s="105"/>
      <c r="M642" s="127" t="str" cm="1">
        <f t="array" ref="M6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2" s="127" t="str" cm="1">
        <f t="array" ref="N6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2" s="106"/>
      <c r="P642" s="106"/>
      <c r="Q642" s="105"/>
      <c r="R642" s="10" t="str">
        <f>IFERROR(_xlfn.XLOOKUP(F642, BS_ATIVIDADE[ATIVIDADE],BS_ATIVIDADE[UNIDADE] ), "*")</f>
        <v>*</v>
      </c>
      <c r="S642" s="128" t="str" cm="1">
        <f t="array" ref="S6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2" s="128" t="str" cm="1">
        <f t="array" ref="T6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2" s="11" t="str" cm="1">
        <f t="array" ref="U6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2" s="105"/>
      <c r="W642" s="151"/>
      <c r="X642" s="104"/>
      <c r="Y642" s="129"/>
      <c r="Z642" s="104"/>
      <c r="AA642" s="105"/>
      <c r="AB642" s="103"/>
      <c r="AC642" s="152"/>
      <c r="AD642" s="107"/>
      <c r="AE642" s="105"/>
      <c r="AF642" s="105"/>
      <c r="AG642" s="105"/>
      <c r="AH642" s="15"/>
      <c r="AI642" s="126" t="str">
        <f>IF(BS_CONTROLE[[#This Row],[Atividade]]=0, "-", BS_CONTROLE[[#This Row],[Atividade]])</f>
        <v>-</v>
      </c>
      <c r="AJ642" s="9" t="str">
        <f>IF(BS_CONTROLE[[#This Row],[Atividade]]=0, "-", BS_CONTROLE[[#This Row],[Atividade]])</f>
        <v>-</v>
      </c>
      <c r="AK642" s="31">
        <f>BS_CONTROLE[[#This Row],[Local - Partida]]</f>
        <v>0</v>
      </c>
      <c r="AL642" s="31">
        <f>BS_CONTROLE[[#This Row],[Local - Encerramento]]</f>
        <v>0</v>
      </c>
      <c r="AM642" s="105" t="str">
        <f>IF(BS_CONTROLE[[#This Row],[Entre - Estações]]=0, "-", BS_CONTROLE[[#This Row],[Entre - Estações]])</f>
        <v>-</v>
      </c>
      <c r="AN642" s="105" t="str">
        <f>IF(BS_CONTROLE[[#This Row],[SB]]=0, "-", BS_CONTROLE[[#This Row],[SB]])</f>
        <v>-</v>
      </c>
      <c r="AO642" s="105" t="str">
        <f>IF(BS_CONTROLE[[#This Row],[SUB]]=0, "-", BS_CONTROLE[[#This Row],[SUB]])</f>
        <v>-</v>
      </c>
      <c r="AP642" s="105">
        <f>BS_CONTROLE[[#This Row],[KM - Inicio]]</f>
        <v>0</v>
      </c>
      <c r="AQ642" s="105">
        <f>BS_CONTROLE[[#This Row],[KM - Inicio]]</f>
        <v>0</v>
      </c>
      <c r="AR642" s="108"/>
      <c r="AS642" s="108"/>
      <c r="AT642" s="108"/>
      <c r="AU642" s="136"/>
      <c r="AV642" s="136"/>
      <c r="AW642" s="14"/>
      <c r="AX642" s="14"/>
      <c r="AY642" s="162" t="str">
        <f t="shared" si="60"/>
        <v>*</v>
      </c>
      <c r="AZ642" s="153"/>
      <c r="BA642" s="109"/>
      <c r="BB642" s="10" t="str">
        <f>IFERROR(_xlfn.XLOOKUP(AI642, BS_ATIVIDADE[ATIVIDADE],BS_ATIVIDADE[UNIDADE] ), "*")</f>
        <v>*</v>
      </c>
      <c r="BC642" s="13" t="str" cm="1">
        <f t="array" ref="BC6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2" s="13" t="str" cm="1">
        <f t="array" ref="BD6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2" s="11" t="str" cm="1">
        <f t="array" ref="BE6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2" s="150"/>
      <c r="BG642" s="16"/>
      <c r="BH642" s="17"/>
      <c r="BI642" s="17"/>
      <c r="BJ642" s="17"/>
      <c r="BK642" s="18"/>
      <c r="BL642" s="16"/>
      <c r="BM642" s="130"/>
      <c r="BN642" s="130"/>
      <c r="BO642" s="130"/>
      <c r="BP642" s="18"/>
      <c r="BQ642" s="12" t="str">
        <f t="shared" si="62"/>
        <v>Aderente</v>
      </c>
      <c r="BR642" s="19" t="str">
        <f t="shared" si="63"/>
        <v>*</v>
      </c>
      <c r="BS642" s="19" t="str">
        <f t="shared" si="64"/>
        <v>*</v>
      </c>
      <c r="BT642" s="188" t="str">
        <f t="shared" si="65"/>
        <v/>
      </c>
    </row>
    <row r="643" spans="1:72" hidden="1">
      <c r="A643" s="47" t="str">
        <f t="shared" si="61"/>
        <v/>
      </c>
      <c r="B643" s="102"/>
      <c r="C643" s="135" t="str">
        <f>IF(BS_CONTROLE[[#This Row],[DATA]]="","",WEEKNUM(BS_CONTROLE[[#This Row],[DATA]]))</f>
        <v/>
      </c>
      <c r="D643" s="104"/>
      <c r="E643" s="157">
        <v>637</v>
      </c>
      <c r="F643" s="126"/>
      <c r="G643" s="142" t="str">
        <f>IF(D643="","*",VLOOKUP(F643,BS_ATIVIDADE[],3,FALSE))</f>
        <v>*</v>
      </c>
      <c r="H643" s="106"/>
      <c r="I643" s="106"/>
      <c r="J643" s="105"/>
      <c r="K643" s="105"/>
      <c r="L643" s="105"/>
      <c r="M643" s="127" t="str" cm="1">
        <f t="array" ref="M6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3" s="127" t="str" cm="1">
        <f t="array" ref="N6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3" s="106"/>
      <c r="P643" s="106"/>
      <c r="Q643" s="105"/>
      <c r="R643" s="10" t="str">
        <f>IFERROR(_xlfn.XLOOKUP(F643, BS_ATIVIDADE[ATIVIDADE],BS_ATIVIDADE[UNIDADE] ), "*")</f>
        <v>*</v>
      </c>
      <c r="S643" s="128" t="str" cm="1">
        <f t="array" ref="S6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3" s="128" t="str" cm="1">
        <f t="array" ref="T6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3" s="11" t="str" cm="1">
        <f t="array" ref="U6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3" s="105"/>
      <c r="W643" s="151"/>
      <c r="X643" s="104"/>
      <c r="Y643" s="129"/>
      <c r="Z643" s="104"/>
      <c r="AA643" s="105"/>
      <c r="AB643" s="103"/>
      <c r="AC643" s="152"/>
      <c r="AD643" s="107"/>
      <c r="AE643" s="105"/>
      <c r="AF643" s="105"/>
      <c r="AG643" s="105"/>
      <c r="AH643" s="15"/>
      <c r="AI643" s="126" t="str">
        <f>IF(BS_CONTROLE[[#This Row],[Atividade]]=0, "-", BS_CONTROLE[[#This Row],[Atividade]])</f>
        <v>-</v>
      </c>
      <c r="AJ643" s="9" t="str">
        <f>IF(BS_CONTROLE[[#This Row],[Atividade]]=0, "-", BS_CONTROLE[[#This Row],[Atividade]])</f>
        <v>-</v>
      </c>
      <c r="AK643" s="31">
        <f>BS_CONTROLE[[#This Row],[Local - Partida]]</f>
        <v>0</v>
      </c>
      <c r="AL643" s="31">
        <f>BS_CONTROLE[[#This Row],[Local - Encerramento]]</f>
        <v>0</v>
      </c>
      <c r="AM643" s="105" t="str">
        <f>IF(BS_CONTROLE[[#This Row],[Entre - Estações]]=0, "-", BS_CONTROLE[[#This Row],[Entre - Estações]])</f>
        <v>-</v>
      </c>
      <c r="AN643" s="105" t="str">
        <f>IF(BS_CONTROLE[[#This Row],[SB]]=0, "-", BS_CONTROLE[[#This Row],[SB]])</f>
        <v>-</v>
      </c>
      <c r="AO643" s="105" t="str">
        <f>IF(BS_CONTROLE[[#This Row],[SUB]]=0, "-", BS_CONTROLE[[#This Row],[SUB]])</f>
        <v>-</v>
      </c>
      <c r="AP643" s="105">
        <f>BS_CONTROLE[[#This Row],[KM - Inicio]]</f>
        <v>0</v>
      </c>
      <c r="AQ643" s="105">
        <f>BS_CONTROLE[[#This Row],[KM - Inicio]]</f>
        <v>0</v>
      </c>
      <c r="AR643" s="108"/>
      <c r="AS643" s="108"/>
      <c r="AT643" s="108"/>
      <c r="AU643" s="136"/>
      <c r="AV643" s="136"/>
      <c r="AW643" s="14"/>
      <c r="AX643" s="14"/>
      <c r="AY643" s="162" t="str">
        <f t="shared" si="60"/>
        <v>*</v>
      </c>
      <c r="AZ643" s="153"/>
      <c r="BA643" s="109"/>
      <c r="BB643" s="10" t="str">
        <f>IFERROR(_xlfn.XLOOKUP(AI643, BS_ATIVIDADE[ATIVIDADE],BS_ATIVIDADE[UNIDADE] ), "*")</f>
        <v>*</v>
      </c>
      <c r="BC643" s="13" t="str" cm="1">
        <f t="array" ref="BC6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3" s="13" t="str" cm="1">
        <f t="array" ref="BD6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3" s="11" t="str" cm="1">
        <f t="array" ref="BE6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3" s="150"/>
      <c r="BG643" s="16"/>
      <c r="BH643" s="17"/>
      <c r="BI643" s="17"/>
      <c r="BJ643" s="17"/>
      <c r="BK643" s="18"/>
      <c r="BL643" s="16"/>
      <c r="BM643" s="130"/>
      <c r="BN643" s="130"/>
      <c r="BO643" s="130"/>
      <c r="BP643" s="18"/>
      <c r="BQ643" s="12" t="str">
        <f t="shared" si="62"/>
        <v>Aderente</v>
      </c>
      <c r="BR643" s="19" t="str">
        <f t="shared" si="63"/>
        <v>*</v>
      </c>
      <c r="BS643" s="19" t="str">
        <f t="shared" si="64"/>
        <v>*</v>
      </c>
      <c r="BT643" s="188" t="str">
        <f t="shared" si="65"/>
        <v/>
      </c>
    </row>
    <row r="644" spans="1:72" hidden="1">
      <c r="A644" s="47" t="str">
        <f t="shared" si="61"/>
        <v/>
      </c>
      <c r="B644" s="102"/>
      <c r="C644" s="135" t="str">
        <f>IF(BS_CONTROLE[[#This Row],[DATA]]="","",WEEKNUM(BS_CONTROLE[[#This Row],[DATA]]))</f>
        <v/>
      </c>
      <c r="D644" s="104"/>
      <c r="E644" s="157">
        <v>638</v>
      </c>
      <c r="F644" s="126"/>
      <c r="G644" s="142" t="str">
        <f>IF(D644="","*",VLOOKUP(F644,BS_ATIVIDADE[],3,FALSE))</f>
        <v>*</v>
      </c>
      <c r="H644" s="106"/>
      <c r="I644" s="106"/>
      <c r="J644" s="105"/>
      <c r="K644" s="105"/>
      <c r="L644" s="105"/>
      <c r="M644" s="127" t="str" cm="1">
        <f t="array" ref="M6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4" s="127" t="str" cm="1">
        <f t="array" ref="N6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4" s="106"/>
      <c r="P644" s="106"/>
      <c r="Q644" s="105"/>
      <c r="R644" s="10" t="str">
        <f>IFERROR(_xlfn.XLOOKUP(F644, BS_ATIVIDADE[ATIVIDADE],BS_ATIVIDADE[UNIDADE] ), "*")</f>
        <v>*</v>
      </c>
      <c r="S644" s="128" t="str" cm="1">
        <f t="array" ref="S6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4" s="128" t="str" cm="1">
        <f t="array" ref="T6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4" s="11" t="str" cm="1">
        <f t="array" ref="U6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4" s="105"/>
      <c r="W644" s="151"/>
      <c r="X644" s="104"/>
      <c r="Y644" s="129"/>
      <c r="Z644" s="104"/>
      <c r="AA644" s="105"/>
      <c r="AB644" s="103"/>
      <c r="AC644" s="152"/>
      <c r="AD644" s="107"/>
      <c r="AE644" s="105"/>
      <c r="AF644" s="105"/>
      <c r="AG644" s="105"/>
      <c r="AH644" s="15"/>
      <c r="AI644" s="126" t="str">
        <f>IF(BS_CONTROLE[[#This Row],[Atividade]]=0, "-", BS_CONTROLE[[#This Row],[Atividade]])</f>
        <v>-</v>
      </c>
      <c r="AJ644" s="9" t="str">
        <f>IF(BS_CONTROLE[[#This Row],[Atividade]]=0, "-", BS_CONTROLE[[#This Row],[Atividade]])</f>
        <v>-</v>
      </c>
      <c r="AK644" s="31">
        <f>BS_CONTROLE[[#This Row],[Local - Partida]]</f>
        <v>0</v>
      </c>
      <c r="AL644" s="31">
        <f>BS_CONTROLE[[#This Row],[Local - Encerramento]]</f>
        <v>0</v>
      </c>
      <c r="AM644" s="105" t="str">
        <f>IF(BS_CONTROLE[[#This Row],[Entre - Estações]]=0, "-", BS_CONTROLE[[#This Row],[Entre - Estações]])</f>
        <v>-</v>
      </c>
      <c r="AN644" s="105" t="str">
        <f>IF(BS_CONTROLE[[#This Row],[SB]]=0, "-", BS_CONTROLE[[#This Row],[SB]])</f>
        <v>-</v>
      </c>
      <c r="AO644" s="105" t="str">
        <f>IF(BS_CONTROLE[[#This Row],[SUB]]=0, "-", BS_CONTROLE[[#This Row],[SUB]])</f>
        <v>-</v>
      </c>
      <c r="AP644" s="105">
        <f>BS_CONTROLE[[#This Row],[KM - Inicio]]</f>
        <v>0</v>
      </c>
      <c r="AQ644" s="105">
        <f>BS_CONTROLE[[#This Row],[KM - Inicio]]</f>
        <v>0</v>
      </c>
      <c r="AR644" s="108"/>
      <c r="AS644" s="108"/>
      <c r="AT644" s="108"/>
      <c r="AU644" s="136"/>
      <c r="AV644" s="136"/>
      <c r="AW644" s="14"/>
      <c r="AX644" s="14"/>
      <c r="AY644" s="162" t="str">
        <f t="shared" si="60"/>
        <v>*</v>
      </c>
      <c r="AZ644" s="153"/>
      <c r="BA644" s="109"/>
      <c r="BB644" s="10" t="str">
        <f>IFERROR(_xlfn.XLOOKUP(AI644, BS_ATIVIDADE[ATIVIDADE],BS_ATIVIDADE[UNIDADE] ), "*")</f>
        <v>*</v>
      </c>
      <c r="BC644" s="13" t="str" cm="1">
        <f t="array" ref="BC6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4" s="13" t="str" cm="1">
        <f t="array" ref="BD6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4" s="11" t="str" cm="1">
        <f t="array" ref="BE6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4" s="150"/>
      <c r="BG644" s="16"/>
      <c r="BH644" s="17"/>
      <c r="BI644" s="17"/>
      <c r="BJ644" s="17"/>
      <c r="BK644" s="18"/>
      <c r="BL644" s="16"/>
      <c r="BM644" s="130"/>
      <c r="BN644" s="130"/>
      <c r="BO644" s="130"/>
      <c r="BP644" s="18"/>
      <c r="BQ644" s="12" t="str">
        <f t="shared" si="62"/>
        <v>Aderente</v>
      </c>
      <c r="BR644" s="19" t="str">
        <f t="shared" si="63"/>
        <v>*</v>
      </c>
      <c r="BS644" s="19" t="str">
        <f t="shared" si="64"/>
        <v>*</v>
      </c>
      <c r="BT644" s="188" t="str">
        <f t="shared" si="65"/>
        <v/>
      </c>
    </row>
    <row r="645" spans="1:72" hidden="1">
      <c r="A645" s="47" t="str">
        <f t="shared" si="61"/>
        <v/>
      </c>
      <c r="B645" s="102"/>
      <c r="C645" s="135" t="str">
        <f>IF(BS_CONTROLE[[#This Row],[DATA]]="","",WEEKNUM(BS_CONTROLE[[#This Row],[DATA]]))</f>
        <v/>
      </c>
      <c r="D645" s="104"/>
      <c r="E645" s="157">
        <v>639</v>
      </c>
      <c r="F645" s="126"/>
      <c r="G645" s="142" t="str">
        <f>IF(D645="","*",VLOOKUP(F645,BS_ATIVIDADE[],3,FALSE))</f>
        <v>*</v>
      </c>
      <c r="H645" s="106"/>
      <c r="I645" s="106"/>
      <c r="J645" s="105"/>
      <c r="K645" s="105"/>
      <c r="L645" s="105"/>
      <c r="M645" s="127" t="str" cm="1">
        <f t="array" ref="M6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5" s="127" t="str" cm="1">
        <f t="array" ref="N6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5" s="106"/>
      <c r="P645" s="106"/>
      <c r="Q645" s="105"/>
      <c r="R645" s="10" t="str">
        <f>IFERROR(_xlfn.XLOOKUP(F645, BS_ATIVIDADE[ATIVIDADE],BS_ATIVIDADE[UNIDADE] ), "*")</f>
        <v>*</v>
      </c>
      <c r="S645" s="128" t="str" cm="1">
        <f t="array" ref="S6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5" s="128" t="str" cm="1">
        <f t="array" ref="T6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5" s="11" t="str" cm="1">
        <f t="array" ref="U6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5" s="105"/>
      <c r="W645" s="151"/>
      <c r="X645" s="104"/>
      <c r="Y645" s="129"/>
      <c r="Z645" s="104"/>
      <c r="AA645" s="105"/>
      <c r="AB645" s="103"/>
      <c r="AC645" s="152"/>
      <c r="AD645" s="107"/>
      <c r="AE645" s="105"/>
      <c r="AF645" s="105"/>
      <c r="AG645" s="105"/>
      <c r="AH645" s="15"/>
      <c r="AI645" s="126" t="str">
        <f>IF(BS_CONTROLE[[#This Row],[Atividade]]=0, "-", BS_CONTROLE[[#This Row],[Atividade]])</f>
        <v>-</v>
      </c>
      <c r="AJ645" s="9" t="str">
        <f>IF(BS_CONTROLE[[#This Row],[Atividade]]=0, "-", BS_CONTROLE[[#This Row],[Atividade]])</f>
        <v>-</v>
      </c>
      <c r="AK645" s="31">
        <f>BS_CONTROLE[[#This Row],[Local - Partida]]</f>
        <v>0</v>
      </c>
      <c r="AL645" s="31">
        <f>BS_CONTROLE[[#This Row],[Local - Encerramento]]</f>
        <v>0</v>
      </c>
      <c r="AM645" s="105" t="str">
        <f>IF(BS_CONTROLE[[#This Row],[Entre - Estações]]=0, "-", BS_CONTROLE[[#This Row],[Entre - Estações]])</f>
        <v>-</v>
      </c>
      <c r="AN645" s="105" t="str">
        <f>IF(BS_CONTROLE[[#This Row],[SB]]=0, "-", BS_CONTROLE[[#This Row],[SB]])</f>
        <v>-</v>
      </c>
      <c r="AO645" s="105" t="str">
        <f>IF(BS_CONTROLE[[#This Row],[SUB]]=0, "-", BS_CONTROLE[[#This Row],[SUB]])</f>
        <v>-</v>
      </c>
      <c r="AP645" s="105">
        <f>BS_CONTROLE[[#This Row],[KM - Inicio]]</f>
        <v>0</v>
      </c>
      <c r="AQ645" s="105">
        <f>BS_CONTROLE[[#This Row],[KM - Inicio]]</f>
        <v>0</v>
      </c>
      <c r="AR645" s="108"/>
      <c r="AS645" s="108"/>
      <c r="AT645" s="108"/>
      <c r="AU645" s="136"/>
      <c r="AV645" s="136"/>
      <c r="AW645" s="14"/>
      <c r="AX645" s="14"/>
      <c r="AY645" s="162" t="str">
        <f t="shared" si="60"/>
        <v>*</v>
      </c>
      <c r="AZ645" s="153"/>
      <c r="BA645" s="109"/>
      <c r="BB645" s="10" t="str">
        <f>IFERROR(_xlfn.XLOOKUP(AI645, BS_ATIVIDADE[ATIVIDADE],BS_ATIVIDADE[UNIDADE] ), "*")</f>
        <v>*</v>
      </c>
      <c r="BC645" s="13" t="str" cm="1">
        <f t="array" ref="BC6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5" s="13" t="str" cm="1">
        <f t="array" ref="BD6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5" s="11" t="str" cm="1">
        <f t="array" ref="BE6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5" s="150"/>
      <c r="BG645" s="16"/>
      <c r="BH645" s="17"/>
      <c r="BI645" s="17"/>
      <c r="BJ645" s="17"/>
      <c r="BK645" s="18"/>
      <c r="BL645" s="16"/>
      <c r="BM645" s="130"/>
      <c r="BN645" s="130"/>
      <c r="BO645" s="130"/>
      <c r="BP645" s="18"/>
      <c r="BQ645" s="12" t="str">
        <f t="shared" si="62"/>
        <v>Aderente</v>
      </c>
      <c r="BR645" s="19" t="str">
        <f t="shared" si="63"/>
        <v>*</v>
      </c>
      <c r="BS645" s="19" t="str">
        <f t="shared" si="64"/>
        <v>*</v>
      </c>
      <c r="BT645" s="188" t="str">
        <f t="shared" si="65"/>
        <v/>
      </c>
    </row>
    <row r="646" spans="1:72" hidden="1">
      <c r="A646" s="47" t="str">
        <f t="shared" si="61"/>
        <v/>
      </c>
      <c r="B646" s="102"/>
      <c r="C646" s="135" t="str">
        <f>IF(BS_CONTROLE[[#This Row],[DATA]]="","",WEEKNUM(BS_CONTROLE[[#This Row],[DATA]]))</f>
        <v/>
      </c>
      <c r="D646" s="104"/>
      <c r="E646" s="157">
        <v>640</v>
      </c>
      <c r="F646" s="126"/>
      <c r="G646" s="142" t="str">
        <f>IF(D646="","*",VLOOKUP(F646,BS_ATIVIDADE[],3,FALSE))</f>
        <v>*</v>
      </c>
      <c r="H646" s="106"/>
      <c r="I646" s="106"/>
      <c r="J646" s="105"/>
      <c r="K646" s="105"/>
      <c r="L646" s="105"/>
      <c r="M646" s="127" t="str" cm="1">
        <f t="array" ref="M6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6" s="127" t="str" cm="1">
        <f t="array" ref="N6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6" s="106"/>
      <c r="P646" s="106"/>
      <c r="Q646" s="105"/>
      <c r="R646" s="10" t="str">
        <f>IFERROR(_xlfn.XLOOKUP(F646, BS_ATIVIDADE[ATIVIDADE],BS_ATIVIDADE[UNIDADE] ), "*")</f>
        <v>*</v>
      </c>
      <c r="S646" s="128" t="str" cm="1">
        <f t="array" ref="S6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6" s="128" t="str" cm="1">
        <f t="array" ref="T6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6" s="11" t="str" cm="1">
        <f t="array" ref="U6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6" s="105"/>
      <c r="W646" s="151"/>
      <c r="X646" s="104"/>
      <c r="Y646" s="129"/>
      <c r="Z646" s="104"/>
      <c r="AA646" s="105"/>
      <c r="AB646" s="103"/>
      <c r="AC646" s="152"/>
      <c r="AD646" s="107"/>
      <c r="AE646" s="105"/>
      <c r="AF646" s="105"/>
      <c r="AG646" s="105"/>
      <c r="AH646" s="15"/>
      <c r="AI646" s="126" t="str">
        <f>IF(BS_CONTROLE[[#This Row],[Atividade]]=0, "-", BS_CONTROLE[[#This Row],[Atividade]])</f>
        <v>-</v>
      </c>
      <c r="AJ646" s="9" t="str">
        <f>IF(BS_CONTROLE[[#This Row],[Atividade]]=0, "-", BS_CONTROLE[[#This Row],[Atividade]])</f>
        <v>-</v>
      </c>
      <c r="AK646" s="31">
        <f>BS_CONTROLE[[#This Row],[Local - Partida]]</f>
        <v>0</v>
      </c>
      <c r="AL646" s="31">
        <f>BS_CONTROLE[[#This Row],[Local - Encerramento]]</f>
        <v>0</v>
      </c>
      <c r="AM646" s="105" t="str">
        <f>IF(BS_CONTROLE[[#This Row],[Entre - Estações]]=0, "-", BS_CONTROLE[[#This Row],[Entre - Estações]])</f>
        <v>-</v>
      </c>
      <c r="AN646" s="105" t="str">
        <f>IF(BS_CONTROLE[[#This Row],[SB]]=0, "-", BS_CONTROLE[[#This Row],[SB]])</f>
        <v>-</v>
      </c>
      <c r="AO646" s="105" t="str">
        <f>IF(BS_CONTROLE[[#This Row],[SUB]]=0, "-", BS_CONTROLE[[#This Row],[SUB]])</f>
        <v>-</v>
      </c>
      <c r="AP646" s="105">
        <f>BS_CONTROLE[[#This Row],[KM - Inicio]]</f>
        <v>0</v>
      </c>
      <c r="AQ646" s="105">
        <f>BS_CONTROLE[[#This Row],[KM - Inicio]]</f>
        <v>0</v>
      </c>
      <c r="AR646" s="108"/>
      <c r="AS646" s="108"/>
      <c r="AT646" s="108"/>
      <c r="AU646" s="136"/>
      <c r="AV646" s="136"/>
      <c r="AW646" s="14"/>
      <c r="AX646" s="14"/>
      <c r="AY646" s="162" t="str">
        <f t="shared" si="60"/>
        <v>*</v>
      </c>
      <c r="AZ646" s="153"/>
      <c r="BA646" s="109"/>
      <c r="BB646" s="10" t="str">
        <f>IFERROR(_xlfn.XLOOKUP(AI646, BS_ATIVIDADE[ATIVIDADE],BS_ATIVIDADE[UNIDADE] ), "*")</f>
        <v>*</v>
      </c>
      <c r="BC646" s="13" t="str" cm="1">
        <f t="array" ref="BC6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6" s="13" t="str" cm="1">
        <f t="array" ref="BD6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6" s="11" t="str" cm="1">
        <f t="array" ref="BE6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6" s="150"/>
      <c r="BG646" s="16"/>
      <c r="BH646" s="17"/>
      <c r="BI646" s="17"/>
      <c r="BJ646" s="17"/>
      <c r="BK646" s="18"/>
      <c r="BL646" s="16"/>
      <c r="BM646" s="130"/>
      <c r="BN646" s="130"/>
      <c r="BO646" s="130"/>
      <c r="BP646" s="18"/>
      <c r="BQ646" s="12" t="str">
        <f t="shared" si="62"/>
        <v>Aderente</v>
      </c>
      <c r="BR646" s="19" t="str">
        <f t="shared" si="63"/>
        <v>*</v>
      </c>
      <c r="BS646" s="19" t="str">
        <f t="shared" si="64"/>
        <v>*</v>
      </c>
      <c r="BT646" s="188" t="str">
        <f t="shared" si="65"/>
        <v/>
      </c>
    </row>
    <row r="647" spans="1:72" hidden="1">
      <c r="A647" s="47" t="str">
        <f t="shared" si="61"/>
        <v/>
      </c>
      <c r="B647" s="102"/>
      <c r="C647" s="135" t="str">
        <f>IF(BS_CONTROLE[[#This Row],[DATA]]="","",WEEKNUM(BS_CONTROLE[[#This Row],[DATA]]))</f>
        <v/>
      </c>
      <c r="D647" s="104"/>
      <c r="E647" s="157">
        <v>641</v>
      </c>
      <c r="F647" s="126"/>
      <c r="G647" s="142" t="str">
        <f>IF(D647="","*",VLOOKUP(F647,BS_ATIVIDADE[],3,FALSE))</f>
        <v>*</v>
      </c>
      <c r="H647" s="106"/>
      <c r="I647" s="106"/>
      <c r="J647" s="105"/>
      <c r="K647" s="105"/>
      <c r="L647" s="105"/>
      <c r="M647" s="127" t="str" cm="1">
        <f t="array" ref="M6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7" s="127" t="str" cm="1">
        <f t="array" ref="N6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7" s="106"/>
      <c r="P647" s="106"/>
      <c r="Q647" s="105"/>
      <c r="R647" s="10" t="str">
        <f>IFERROR(_xlfn.XLOOKUP(F647, BS_ATIVIDADE[ATIVIDADE],BS_ATIVIDADE[UNIDADE] ), "*")</f>
        <v>*</v>
      </c>
      <c r="S647" s="128" t="str" cm="1">
        <f t="array" ref="S6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7" s="128" t="str" cm="1">
        <f t="array" ref="T6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7" s="11" t="str" cm="1">
        <f t="array" ref="U6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7" s="105"/>
      <c r="W647" s="151"/>
      <c r="X647" s="104"/>
      <c r="Y647" s="129"/>
      <c r="Z647" s="104"/>
      <c r="AA647" s="105"/>
      <c r="AB647" s="103"/>
      <c r="AC647" s="152"/>
      <c r="AD647" s="107"/>
      <c r="AE647" s="105"/>
      <c r="AF647" s="105"/>
      <c r="AG647" s="105"/>
      <c r="AH647" s="15"/>
      <c r="AI647" s="126" t="str">
        <f>IF(BS_CONTROLE[[#This Row],[Atividade]]=0, "-", BS_CONTROLE[[#This Row],[Atividade]])</f>
        <v>-</v>
      </c>
      <c r="AJ647" s="9" t="str">
        <f>IF(BS_CONTROLE[[#This Row],[Atividade]]=0, "-", BS_CONTROLE[[#This Row],[Atividade]])</f>
        <v>-</v>
      </c>
      <c r="AK647" s="31">
        <f>BS_CONTROLE[[#This Row],[Local - Partida]]</f>
        <v>0</v>
      </c>
      <c r="AL647" s="31">
        <f>BS_CONTROLE[[#This Row],[Local - Encerramento]]</f>
        <v>0</v>
      </c>
      <c r="AM647" s="105" t="str">
        <f>IF(BS_CONTROLE[[#This Row],[Entre - Estações]]=0, "-", BS_CONTROLE[[#This Row],[Entre - Estações]])</f>
        <v>-</v>
      </c>
      <c r="AN647" s="105" t="str">
        <f>IF(BS_CONTROLE[[#This Row],[SB]]=0, "-", BS_CONTROLE[[#This Row],[SB]])</f>
        <v>-</v>
      </c>
      <c r="AO647" s="105" t="str">
        <f>IF(BS_CONTROLE[[#This Row],[SUB]]=0, "-", BS_CONTROLE[[#This Row],[SUB]])</f>
        <v>-</v>
      </c>
      <c r="AP647" s="105">
        <f>BS_CONTROLE[[#This Row],[KM - Inicio]]</f>
        <v>0</v>
      </c>
      <c r="AQ647" s="105">
        <f>BS_CONTROLE[[#This Row],[KM - Inicio]]</f>
        <v>0</v>
      </c>
      <c r="AR647" s="108"/>
      <c r="AS647" s="108"/>
      <c r="AT647" s="108"/>
      <c r="AU647" s="136"/>
      <c r="AV647" s="136"/>
      <c r="AW647" s="14"/>
      <c r="AX647" s="14"/>
      <c r="AY647" s="162" t="str">
        <f t="shared" ref="AY647:AY710" si="66">IF(D647="","*",IFERROR(IF(ISODD(COUNT(AS647:AX647)),"ERRO",SUM((AT647-AS647),(AV647-AU647),(AX647-AW647))),"ERRO"))</f>
        <v>*</v>
      </c>
      <c r="AZ647" s="153"/>
      <c r="BA647" s="109"/>
      <c r="BB647" s="10" t="str">
        <f>IFERROR(_xlfn.XLOOKUP(AI647, BS_ATIVIDADE[ATIVIDADE],BS_ATIVIDADE[UNIDADE] ), "*")</f>
        <v>*</v>
      </c>
      <c r="BC647" s="13" t="str" cm="1">
        <f t="array" ref="BC6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7" s="13" t="str" cm="1">
        <f t="array" ref="BD6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7" s="11" t="str" cm="1">
        <f t="array" ref="BE6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7" s="150"/>
      <c r="BG647" s="16"/>
      <c r="BH647" s="17"/>
      <c r="BI647" s="17"/>
      <c r="BJ647" s="17"/>
      <c r="BK647" s="18"/>
      <c r="BL647" s="16"/>
      <c r="BM647" s="130"/>
      <c r="BN647" s="130"/>
      <c r="BO647" s="130"/>
      <c r="BP647" s="18"/>
      <c r="BQ647" s="12" t="str">
        <f t="shared" si="62"/>
        <v>Aderente</v>
      </c>
      <c r="BR647" s="19" t="str">
        <f t="shared" si="63"/>
        <v>*</v>
      </c>
      <c r="BS647" s="19" t="str">
        <f t="shared" si="64"/>
        <v>*</v>
      </c>
      <c r="BT647" s="188" t="str">
        <f t="shared" si="65"/>
        <v/>
      </c>
    </row>
    <row r="648" spans="1:72" hidden="1">
      <c r="A648" s="47" t="str">
        <f t="shared" ref="A648:A711" si="67">D648&amp;B648</f>
        <v/>
      </c>
      <c r="B648" s="102"/>
      <c r="C648" s="135" t="str">
        <f>IF(BS_CONTROLE[[#This Row],[DATA]]="","",WEEKNUM(BS_CONTROLE[[#This Row],[DATA]]))</f>
        <v/>
      </c>
      <c r="D648" s="104"/>
      <c r="E648" s="157">
        <v>642</v>
      </c>
      <c r="F648" s="126"/>
      <c r="G648" s="142" t="str">
        <f>IF(D648="","*",VLOOKUP(F648,BS_ATIVIDADE[],3,FALSE))</f>
        <v>*</v>
      </c>
      <c r="H648" s="106"/>
      <c r="I648" s="106"/>
      <c r="J648" s="105"/>
      <c r="K648" s="105"/>
      <c r="L648" s="105"/>
      <c r="M648" s="127" t="str" cm="1">
        <f t="array" ref="M6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8" s="127" t="str" cm="1">
        <f t="array" ref="N6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8" s="106"/>
      <c r="P648" s="106"/>
      <c r="Q648" s="105"/>
      <c r="R648" s="10" t="str">
        <f>IFERROR(_xlfn.XLOOKUP(F648, BS_ATIVIDADE[ATIVIDADE],BS_ATIVIDADE[UNIDADE] ), "*")</f>
        <v>*</v>
      </c>
      <c r="S648" s="128" t="str" cm="1">
        <f t="array" ref="S6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8" s="128" t="str" cm="1">
        <f t="array" ref="T6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8" s="11" t="str" cm="1">
        <f t="array" ref="U6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8" s="105"/>
      <c r="W648" s="151"/>
      <c r="X648" s="104"/>
      <c r="Y648" s="129"/>
      <c r="Z648" s="104"/>
      <c r="AA648" s="105"/>
      <c r="AB648" s="103"/>
      <c r="AC648" s="152"/>
      <c r="AD648" s="107"/>
      <c r="AE648" s="105"/>
      <c r="AF648" s="105"/>
      <c r="AG648" s="105"/>
      <c r="AH648" s="15"/>
      <c r="AI648" s="126" t="str">
        <f>IF(BS_CONTROLE[[#This Row],[Atividade]]=0, "-", BS_CONTROLE[[#This Row],[Atividade]])</f>
        <v>-</v>
      </c>
      <c r="AJ648" s="9" t="str">
        <f>IF(BS_CONTROLE[[#This Row],[Atividade]]=0, "-", BS_CONTROLE[[#This Row],[Atividade]])</f>
        <v>-</v>
      </c>
      <c r="AK648" s="31">
        <f>BS_CONTROLE[[#This Row],[Local - Partida]]</f>
        <v>0</v>
      </c>
      <c r="AL648" s="31">
        <f>BS_CONTROLE[[#This Row],[Local - Encerramento]]</f>
        <v>0</v>
      </c>
      <c r="AM648" s="105" t="str">
        <f>IF(BS_CONTROLE[[#This Row],[Entre - Estações]]=0, "-", BS_CONTROLE[[#This Row],[Entre - Estações]])</f>
        <v>-</v>
      </c>
      <c r="AN648" s="105" t="str">
        <f>IF(BS_CONTROLE[[#This Row],[SB]]=0, "-", BS_CONTROLE[[#This Row],[SB]])</f>
        <v>-</v>
      </c>
      <c r="AO648" s="105" t="str">
        <f>IF(BS_CONTROLE[[#This Row],[SUB]]=0, "-", BS_CONTROLE[[#This Row],[SUB]])</f>
        <v>-</v>
      </c>
      <c r="AP648" s="105">
        <f>BS_CONTROLE[[#This Row],[KM - Inicio]]</f>
        <v>0</v>
      </c>
      <c r="AQ648" s="105">
        <f>BS_CONTROLE[[#This Row],[KM - Inicio]]</f>
        <v>0</v>
      </c>
      <c r="AR648" s="108"/>
      <c r="AS648" s="108"/>
      <c r="AT648" s="108"/>
      <c r="AU648" s="136"/>
      <c r="AV648" s="136"/>
      <c r="AW648" s="14"/>
      <c r="AX648" s="14"/>
      <c r="AY648" s="162" t="str">
        <f t="shared" si="66"/>
        <v>*</v>
      </c>
      <c r="AZ648" s="153"/>
      <c r="BA648" s="109"/>
      <c r="BB648" s="10" t="str">
        <f>IFERROR(_xlfn.XLOOKUP(AI648, BS_ATIVIDADE[ATIVIDADE],BS_ATIVIDADE[UNIDADE] ), "*")</f>
        <v>*</v>
      </c>
      <c r="BC648" s="13" t="str" cm="1">
        <f t="array" ref="BC6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8" s="13" t="str" cm="1">
        <f t="array" ref="BD6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8" s="11" t="str" cm="1">
        <f t="array" ref="BE6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8" s="150"/>
      <c r="BG648" s="16"/>
      <c r="BH648" s="17"/>
      <c r="BI648" s="17"/>
      <c r="BJ648" s="17"/>
      <c r="BK648" s="18"/>
      <c r="BL648" s="16"/>
      <c r="BM648" s="130"/>
      <c r="BN648" s="130"/>
      <c r="BO648" s="130"/>
      <c r="BP648" s="18"/>
      <c r="BQ648" s="12" t="str">
        <f t="shared" ref="BQ648:BQ711" si="68">IF(AND(BR648&lt;1,BS648&lt;1),"Produção e Intervalo",IF(BR648&lt;1,"Intervalo",IF(BS648&lt;1,"Produção","Aderente")))</f>
        <v>Aderente</v>
      </c>
      <c r="BR648" s="19" t="str">
        <f t="shared" ref="BR648:BR711" si="69">IF(OR(B648="",F648=""),"*",AY648/P648)</f>
        <v>*</v>
      </c>
      <c r="BS648" s="19" t="str">
        <f t="shared" ref="BS648:BS711" si="70">IF(OR(B648="",F648=""),"*",BA648/Q648)</f>
        <v>*</v>
      </c>
      <c r="BT648" s="188" t="str">
        <f t="shared" ref="BT648:BT711" si="71">IF(BN648="","",SUBSTITUTE(BM648," ","")&amp;SUBSTITUTE(BN648," ",""))</f>
        <v/>
      </c>
    </row>
    <row r="649" spans="1:72" hidden="1">
      <c r="A649" s="47" t="str">
        <f t="shared" si="67"/>
        <v/>
      </c>
      <c r="B649" s="102"/>
      <c r="C649" s="135" t="str">
        <f>IF(BS_CONTROLE[[#This Row],[DATA]]="","",WEEKNUM(BS_CONTROLE[[#This Row],[DATA]]))</f>
        <v/>
      </c>
      <c r="D649" s="104"/>
      <c r="E649" s="157">
        <v>643</v>
      </c>
      <c r="F649" s="126"/>
      <c r="G649" s="142" t="str">
        <f>IF(D649="","*",VLOOKUP(F649,BS_ATIVIDADE[],3,FALSE))</f>
        <v>*</v>
      </c>
      <c r="H649" s="106"/>
      <c r="I649" s="106"/>
      <c r="J649" s="105"/>
      <c r="K649" s="105"/>
      <c r="L649" s="105"/>
      <c r="M649" s="127" t="str" cm="1">
        <f t="array" ref="M6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9" s="127" t="str" cm="1">
        <f t="array" ref="N6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9" s="106"/>
      <c r="P649" s="106"/>
      <c r="Q649" s="105"/>
      <c r="R649" s="10" t="str">
        <f>IFERROR(_xlfn.XLOOKUP(F649, BS_ATIVIDADE[ATIVIDADE],BS_ATIVIDADE[UNIDADE] ), "*")</f>
        <v>*</v>
      </c>
      <c r="S649" s="128" t="str" cm="1">
        <f t="array" ref="S6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9" s="128" t="str" cm="1">
        <f t="array" ref="T6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9" s="11" t="str" cm="1">
        <f t="array" ref="U6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49" s="105"/>
      <c r="W649" s="151"/>
      <c r="X649" s="104"/>
      <c r="Y649" s="129"/>
      <c r="Z649" s="104"/>
      <c r="AA649" s="105"/>
      <c r="AB649" s="103"/>
      <c r="AC649" s="152"/>
      <c r="AD649" s="107"/>
      <c r="AE649" s="105"/>
      <c r="AF649" s="105"/>
      <c r="AG649" s="105"/>
      <c r="AH649" s="15"/>
      <c r="AI649" s="126" t="str">
        <f>IF(BS_CONTROLE[[#This Row],[Atividade]]=0, "-", BS_CONTROLE[[#This Row],[Atividade]])</f>
        <v>-</v>
      </c>
      <c r="AJ649" s="9" t="str">
        <f>IF(BS_CONTROLE[[#This Row],[Atividade]]=0, "-", BS_CONTROLE[[#This Row],[Atividade]])</f>
        <v>-</v>
      </c>
      <c r="AK649" s="31">
        <f>BS_CONTROLE[[#This Row],[Local - Partida]]</f>
        <v>0</v>
      </c>
      <c r="AL649" s="31">
        <f>BS_CONTROLE[[#This Row],[Local - Encerramento]]</f>
        <v>0</v>
      </c>
      <c r="AM649" s="105" t="str">
        <f>IF(BS_CONTROLE[[#This Row],[Entre - Estações]]=0, "-", BS_CONTROLE[[#This Row],[Entre - Estações]])</f>
        <v>-</v>
      </c>
      <c r="AN649" s="105" t="str">
        <f>IF(BS_CONTROLE[[#This Row],[SB]]=0, "-", BS_CONTROLE[[#This Row],[SB]])</f>
        <v>-</v>
      </c>
      <c r="AO649" s="105" t="str">
        <f>IF(BS_CONTROLE[[#This Row],[SUB]]=0, "-", BS_CONTROLE[[#This Row],[SUB]])</f>
        <v>-</v>
      </c>
      <c r="AP649" s="105">
        <f>BS_CONTROLE[[#This Row],[KM - Inicio]]</f>
        <v>0</v>
      </c>
      <c r="AQ649" s="105">
        <f>BS_CONTROLE[[#This Row],[KM - Inicio]]</f>
        <v>0</v>
      </c>
      <c r="AR649" s="108"/>
      <c r="AS649" s="108"/>
      <c r="AT649" s="108"/>
      <c r="AU649" s="136"/>
      <c r="AV649" s="136"/>
      <c r="AW649" s="14"/>
      <c r="AX649" s="14"/>
      <c r="AY649" s="162" t="str">
        <f t="shared" si="66"/>
        <v>*</v>
      </c>
      <c r="AZ649" s="153"/>
      <c r="BA649" s="109"/>
      <c r="BB649" s="10" t="str">
        <f>IFERROR(_xlfn.XLOOKUP(AI649, BS_ATIVIDADE[ATIVIDADE],BS_ATIVIDADE[UNIDADE] ), "*")</f>
        <v>*</v>
      </c>
      <c r="BC649" s="13" t="str" cm="1">
        <f t="array" ref="BC6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49" s="13" t="str" cm="1">
        <f t="array" ref="BD6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49" s="11" t="str" cm="1">
        <f t="array" ref="BE6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49" s="150"/>
      <c r="BG649" s="16"/>
      <c r="BH649" s="17"/>
      <c r="BI649" s="17"/>
      <c r="BJ649" s="17"/>
      <c r="BK649" s="18"/>
      <c r="BL649" s="16"/>
      <c r="BM649" s="130"/>
      <c r="BN649" s="130"/>
      <c r="BO649" s="130"/>
      <c r="BP649" s="18"/>
      <c r="BQ649" s="12" t="str">
        <f t="shared" si="68"/>
        <v>Aderente</v>
      </c>
      <c r="BR649" s="19" t="str">
        <f t="shared" si="69"/>
        <v>*</v>
      </c>
      <c r="BS649" s="19" t="str">
        <f t="shared" si="70"/>
        <v>*</v>
      </c>
      <c r="BT649" s="188" t="str">
        <f t="shared" si="71"/>
        <v/>
      </c>
    </row>
    <row r="650" spans="1:72" hidden="1">
      <c r="A650" s="47" t="str">
        <f t="shared" si="67"/>
        <v/>
      </c>
      <c r="B650" s="102"/>
      <c r="C650" s="135" t="str">
        <f>IF(BS_CONTROLE[[#This Row],[DATA]]="","",WEEKNUM(BS_CONTROLE[[#This Row],[DATA]]))</f>
        <v/>
      </c>
      <c r="D650" s="104"/>
      <c r="E650" s="157">
        <v>644</v>
      </c>
      <c r="F650" s="126"/>
      <c r="G650" s="142" t="str">
        <f>IF(D650="","*",VLOOKUP(F650,BS_ATIVIDADE[],3,FALSE))</f>
        <v>*</v>
      </c>
      <c r="H650" s="106"/>
      <c r="I650" s="106"/>
      <c r="J650" s="105"/>
      <c r="K650" s="105"/>
      <c r="L650" s="105"/>
      <c r="M650" s="127" t="str" cm="1">
        <f t="array" ref="M6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0" s="127" t="str" cm="1">
        <f t="array" ref="N6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0" s="106"/>
      <c r="P650" s="106"/>
      <c r="Q650" s="105"/>
      <c r="R650" s="10" t="str">
        <f>IFERROR(_xlfn.XLOOKUP(F650, BS_ATIVIDADE[ATIVIDADE],BS_ATIVIDADE[UNIDADE] ), "*")</f>
        <v>*</v>
      </c>
      <c r="S650" s="128" t="str" cm="1">
        <f t="array" ref="S6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0" s="128" t="str" cm="1">
        <f t="array" ref="T6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0" s="11" t="str" cm="1">
        <f t="array" ref="U6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0" s="105"/>
      <c r="W650" s="151"/>
      <c r="X650" s="104"/>
      <c r="Y650" s="129"/>
      <c r="Z650" s="104"/>
      <c r="AA650" s="105"/>
      <c r="AB650" s="103"/>
      <c r="AC650" s="152"/>
      <c r="AD650" s="107"/>
      <c r="AE650" s="105"/>
      <c r="AF650" s="105"/>
      <c r="AG650" s="105"/>
      <c r="AH650" s="15"/>
      <c r="AI650" s="126" t="str">
        <f>IF(BS_CONTROLE[[#This Row],[Atividade]]=0, "-", BS_CONTROLE[[#This Row],[Atividade]])</f>
        <v>-</v>
      </c>
      <c r="AJ650" s="9" t="str">
        <f>IF(BS_CONTROLE[[#This Row],[Atividade]]=0, "-", BS_CONTROLE[[#This Row],[Atividade]])</f>
        <v>-</v>
      </c>
      <c r="AK650" s="31">
        <f>BS_CONTROLE[[#This Row],[Local - Partida]]</f>
        <v>0</v>
      </c>
      <c r="AL650" s="31">
        <f>BS_CONTROLE[[#This Row],[Local - Encerramento]]</f>
        <v>0</v>
      </c>
      <c r="AM650" s="105" t="str">
        <f>IF(BS_CONTROLE[[#This Row],[Entre - Estações]]=0, "-", BS_CONTROLE[[#This Row],[Entre - Estações]])</f>
        <v>-</v>
      </c>
      <c r="AN650" s="105" t="str">
        <f>IF(BS_CONTROLE[[#This Row],[SB]]=0, "-", BS_CONTROLE[[#This Row],[SB]])</f>
        <v>-</v>
      </c>
      <c r="AO650" s="105" t="str">
        <f>IF(BS_CONTROLE[[#This Row],[SUB]]=0, "-", BS_CONTROLE[[#This Row],[SUB]])</f>
        <v>-</v>
      </c>
      <c r="AP650" s="105">
        <f>BS_CONTROLE[[#This Row],[KM - Inicio]]</f>
        <v>0</v>
      </c>
      <c r="AQ650" s="105">
        <f>BS_CONTROLE[[#This Row],[KM - Inicio]]</f>
        <v>0</v>
      </c>
      <c r="AR650" s="108"/>
      <c r="AS650" s="108"/>
      <c r="AT650" s="108"/>
      <c r="AU650" s="136"/>
      <c r="AV650" s="136"/>
      <c r="AW650" s="14"/>
      <c r="AX650" s="14"/>
      <c r="AY650" s="162" t="str">
        <f t="shared" si="66"/>
        <v>*</v>
      </c>
      <c r="AZ650" s="153"/>
      <c r="BA650" s="109"/>
      <c r="BB650" s="10" t="str">
        <f>IFERROR(_xlfn.XLOOKUP(AI650, BS_ATIVIDADE[ATIVIDADE],BS_ATIVIDADE[UNIDADE] ), "*")</f>
        <v>*</v>
      </c>
      <c r="BC650" s="13" t="str" cm="1">
        <f t="array" ref="BC6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0" s="13" t="str" cm="1">
        <f t="array" ref="BD6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0" s="11" t="str" cm="1">
        <f t="array" ref="BE6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0" s="150"/>
      <c r="BG650" s="16"/>
      <c r="BH650" s="17"/>
      <c r="BI650" s="17"/>
      <c r="BJ650" s="17"/>
      <c r="BK650" s="18"/>
      <c r="BL650" s="16"/>
      <c r="BM650" s="130"/>
      <c r="BN650" s="130"/>
      <c r="BO650" s="130"/>
      <c r="BP650" s="18"/>
      <c r="BQ650" s="12" t="str">
        <f t="shared" si="68"/>
        <v>Aderente</v>
      </c>
      <c r="BR650" s="19" t="str">
        <f t="shared" si="69"/>
        <v>*</v>
      </c>
      <c r="BS650" s="19" t="str">
        <f t="shared" si="70"/>
        <v>*</v>
      </c>
      <c r="BT650" s="188" t="str">
        <f t="shared" si="71"/>
        <v/>
      </c>
    </row>
    <row r="651" spans="1:72" hidden="1">
      <c r="A651" s="47" t="str">
        <f t="shared" si="67"/>
        <v/>
      </c>
      <c r="B651" s="102"/>
      <c r="C651" s="135" t="str">
        <f>IF(BS_CONTROLE[[#This Row],[DATA]]="","",WEEKNUM(BS_CONTROLE[[#This Row],[DATA]]))</f>
        <v/>
      </c>
      <c r="D651" s="104"/>
      <c r="E651" s="157">
        <v>645</v>
      </c>
      <c r="F651" s="126"/>
      <c r="G651" s="142" t="str">
        <f>IF(D651="","*",VLOOKUP(F651,BS_ATIVIDADE[],3,FALSE))</f>
        <v>*</v>
      </c>
      <c r="H651" s="106"/>
      <c r="I651" s="106"/>
      <c r="J651" s="105"/>
      <c r="K651" s="105"/>
      <c r="L651" s="105"/>
      <c r="M651" s="127" t="str" cm="1">
        <f t="array" ref="M6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1" s="127" t="str" cm="1">
        <f t="array" ref="N6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1" s="106"/>
      <c r="P651" s="106"/>
      <c r="Q651" s="105"/>
      <c r="R651" s="10" t="str">
        <f>IFERROR(_xlfn.XLOOKUP(F651, BS_ATIVIDADE[ATIVIDADE],BS_ATIVIDADE[UNIDADE] ), "*")</f>
        <v>*</v>
      </c>
      <c r="S651" s="128" t="str" cm="1">
        <f t="array" ref="S6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1" s="128" t="str" cm="1">
        <f t="array" ref="T6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1" s="11" t="str" cm="1">
        <f t="array" ref="U6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1" s="105"/>
      <c r="W651" s="151"/>
      <c r="X651" s="104"/>
      <c r="Y651" s="129"/>
      <c r="Z651" s="104"/>
      <c r="AA651" s="105"/>
      <c r="AB651" s="103"/>
      <c r="AC651" s="152"/>
      <c r="AD651" s="107"/>
      <c r="AE651" s="105"/>
      <c r="AF651" s="105"/>
      <c r="AG651" s="105"/>
      <c r="AH651" s="15"/>
      <c r="AI651" s="126" t="str">
        <f>IF(BS_CONTROLE[[#This Row],[Atividade]]=0, "-", BS_CONTROLE[[#This Row],[Atividade]])</f>
        <v>-</v>
      </c>
      <c r="AJ651" s="9" t="str">
        <f>IF(BS_CONTROLE[[#This Row],[Atividade]]=0, "-", BS_CONTROLE[[#This Row],[Atividade]])</f>
        <v>-</v>
      </c>
      <c r="AK651" s="31">
        <f>BS_CONTROLE[[#This Row],[Local - Partida]]</f>
        <v>0</v>
      </c>
      <c r="AL651" s="31">
        <f>BS_CONTROLE[[#This Row],[Local - Encerramento]]</f>
        <v>0</v>
      </c>
      <c r="AM651" s="105" t="str">
        <f>IF(BS_CONTROLE[[#This Row],[Entre - Estações]]=0, "-", BS_CONTROLE[[#This Row],[Entre - Estações]])</f>
        <v>-</v>
      </c>
      <c r="AN651" s="105" t="str">
        <f>IF(BS_CONTROLE[[#This Row],[SB]]=0, "-", BS_CONTROLE[[#This Row],[SB]])</f>
        <v>-</v>
      </c>
      <c r="AO651" s="105" t="str">
        <f>IF(BS_CONTROLE[[#This Row],[SUB]]=0, "-", BS_CONTROLE[[#This Row],[SUB]])</f>
        <v>-</v>
      </c>
      <c r="AP651" s="105">
        <f>BS_CONTROLE[[#This Row],[KM - Inicio]]</f>
        <v>0</v>
      </c>
      <c r="AQ651" s="105">
        <f>BS_CONTROLE[[#This Row],[KM - Inicio]]</f>
        <v>0</v>
      </c>
      <c r="AR651" s="108"/>
      <c r="AS651" s="108"/>
      <c r="AT651" s="108"/>
      <c r="AU651" s="136"/>
      <c r="AV651" s="136"/>
      <c r="AW651" s="14"/>
      <c r="AX651" s="14"/>
      <c r="AY651" s="162" t="str">
        <f t="shared" si="66"/>
        <v>*</v>
      </c>
      <c r="AZ651" s="153"/>
      <c r="BA651" s="109"/>
      <c r="BB651" s="10" t="str">
        <f>IFERROR(_xlfn.XLOOKUP(AI651, BS_ATIVIDADE[ATIVIDADE],BS_ATIVIDADE[UNIDADE] ), "*")</f>
        <v>*</v>
      </c>
      <c r="BC651" s="13" t="str" cm="1">
        <f t="array" ref="BC6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1" s="13" t="str" cm="1">
        <f t="array" ref="BD6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1" s="11" t="str" cm="1">
        <f t="array" ref="BE6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1" s="150"/>
      <c r="BG651" s="16"/>
      <c r="BH651" s="17"/>
      <c r="BI651" s="17"/>
      <c r="BJ651" s="17"/>
      <c r="BK651" s="18"/>
      <c r="BL651" s="16"/>
      <c r="BM651" s="130"/>
      <c r="BN651" s="130"/>
      <c r="BO651" s="130"/>
      <c r="BP651" s="18"/>
      <c r="BQ651" s="12" t="str">
        <f t="shared" si="68"/>
        <v>Aderente</v>
      </c>
      <c r="BR651" s="19" t="str">
        <f t="shared" si="69"/>
        <v>*</v>
      </c>
      <c r="BS651" s="19" t="str">
        <f t="shared" si="70"/>
        <v>*</v>
      </c>
      <c r="BT651" s="188" t="str">
        <f t="shared" si="71"/>
        <v/>
      </c>
    </row>
    <row r="652" spans="1:72" hidden="1">
      <c r="A652" s="47" t="str">
        <f t="shared" si="67"/>
        <v/>
      </c>
      <c r="B652" s="102"/>
      <c r="C652" s="135" t="str">
        <f>IF(BS_CONTROLE[[#This Row],[DATA]]="","",WEEKNUM(BS_CONTROLE[[#This Row],[DATA]]))</f>
        <v/>
      </c>
      <c r="D652" s="104"/>
      <c r="E652" s="157">
        <v>646</v>
      </c>
      <c r="F652" s="126"/>
      <c r="G652" s="142" t="str">
        <f>IF(D652="","*",VLOOKUP(F652,BS_ATIVIDADE[],3,FALSE))</f>
        <v>*</v>
      </c>
      <c r="H652" s="106"/>
      <c r="I652" s="106"/>
      <c r="J652" s="105"/>
      <c r="K652" s="105"/>
      <c r="L652" s="105"/>
      <c r="M652" s="127" t="str" cm="1">
        <f t="array" ref="M6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2" s="127" t="str" cm="1">
        <f t="array" ref="N6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2" s="106"/>
      <c r="P652" s="106"/>
      <c r="Q652" s="105"/>
      <c r="R652" s="10" t="str">
        <f>IFERROR(_xlfn.XLOOKUP(F652, BS_ATIVIDADE[ATIVIDADE],BS_ATIVIDADE[UNIDADE] ), "*")</f>
        <v>*</v>
      </c>
      <c r="S652" s="128" t="str" cm="1">
        <f t="array" ref="S6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2" s="128" t="str" cm="1">
        <f t="array" ref="T6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2" s="11" t="str" cm="1">
        <f t="array" ref="U6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2" s="105"/>
      <c r="W652" s="151"/>
      <c r="X652" s="104"/>
      <c r="Y652" s="129"/>
      <c r="Z652" s="104"/>
      <c r="AA652" s="105"/>
      <c r="AB652" s="103"/>
      <c r="AC652" s="152"/>
      <c r="AD652" s="107"/>
      <c r="AE652" s="105"/>
      <c r="AF652" s="105"/>
      <c r="AG652" s="105"/>
      <c r="AH652" s="15"/>
      <c r="AI652" s="126" t="str">
        <f>IF(BS_CONTROLE[[#This Row],[Atividade]]=0, "-", BS_CONTROLE[[#This Row],[Atividade]])</f>
        <v>-</v>
      </c>
      <c r="AJ652" s="9" t="str">
        <f>IF(BS_CONTROLE[[#This Row],[Atividade]]=0, "-", BS_CONTROLE[[#This Row],[Atividade]])</f>
        <v>-</v>
      </c>
      <c r="AK652" s="31">
        <f>BS_CONTROLE[[#This Row],[Local - Partida]]</f>
        <v>0</v>
      </c>
      <c r="AL652" s="31">
        <f>BS_CONTROLE[[#This Row],[Local - Encerramento]]</f>
        <v>0</v>
      </c>
      <c r="AM652" s="105" t="str">
        <f>IF(BS_CONTROLE[[#This Row],[Entre - Estações]]=0, "-", BS_CONTROLE[[#This Row],[Entre - Estações]])</f>
        <v>-</v>
      </c>
      <c r="AN652" s="105" t="str">
        <f>IF(BS_CONTROLE[[#This Row],[SB]]=0, "-", BS_CONTROLE[[#This Row],[SB]])</f>
        <v>-</v>
      </c>
      <c r="AO652" s="105" t="str">
        <f>IF(BS_CONTROLE[[#This Row],[SUB]]=0, "-", BS_CONTROLE[[#This Row],[SUB]])</f>
        <v>-</v>
      </c>
      <c r="AP652" s="105">
        <f>BS_CONTROLE[[#This Row],[KM - Inicio]]</f>
        <v>0</v>
      </c>
      <c r="AQ652" s="105">
        <f>BS_CONTROLE[[#This Row],[KM - Inicio]]</f>
        <v>0</v>
      </c>
      <c r="AR652" s="108"/>
      <c r="AS652" s="108"/>
      <c r="AT652" s="108"/>
      <c r="AU652" s="136"/>
      <c r="AV652" s="136"/>
      <c r="AW652" s="14"/>
      <c r="AX652" s="14"/>
      <c r="AY652" s="162" t="str">
        <f t="shared" si="66"/>
        <v>*</v>
      </c>
      <c r="AZ652" s="153"/>
      <c r="BA652" s="109"/>
      <c r="BB652" s="10" t="str">
        <f>IFERROR(_xlfn.XLOOKUP(AI652, BS_ATIVIDADE[ATIVIDADE],BS_ATIVIDADE[UNIDADE] ), "*")</f>
        <v>*</v>
      </c>
      <c r="BC652" s="13" t="str" cm="1">
        <f t="array" ref="BC6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2" s="13" t="str" cm="1">
        <f t="array" ref="BD6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2" s="11" t="str" cm="1">
        <f t="array" ref="BE6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2" s="150"/>
      <c r="BG652" s="16"/>
      <c r="BH652" s="17"/>
      <c r="BI652" s="17"/>
      <c r="BJ652" s="17"/>
      <c r="BK652" s="18"/>
      <c r="BL652" s="16"/>
      <c r="BM652" s="130"/>
      <c r="BN652" s="130"/>
      <c r="BO652" s="130"/>
      <c r="BP652" s="18"/>
      <c r="BQ652" s="12" t="str">
        <f t="shared" si="68"/>
        <v>Aderente</v>
      </c>
      <c r="BR652" s="19" t="str">
        <f t="shared" si="69"/>
        <v>*</v>
      </c>
      <c r="BS652" s="19" t="str">
        <f t="shared" si="70"/>
        <v>*</v>
      </c>
      <c r="BT652" s="188" t="str">
        <f t="shared" si="71"/>
        <v/>
      </c>
    </row>
    <row r="653" spans="1:72" hidden="1">
      <c r="A653" s="47" t="str">
        <f t="shared" si="67"/>
        <v/>
      </c>
      <c r="B653" s="102"/>
      <c r="C653" s="135" t="str">
        <f>IF(BS_CONTROLE[[#This Row],[DATA]]="","",WEEKNUM(BS_CONTROLE[[#This Row],[DATA]]))</f>
        <v/>
      </c>
      <c r="D653" s="104"/>
      <c r="E653" s="157">
        <v>647</v>
      </c>
      <c r="F653" s="126"/>
      <c r="G653" s="142" t="str">
        <f>IF(D653="","*",VLOOKUP(F653,BS_ATIVIDADE[],3,FALSE))</f>
        <v>*</v>
      </c>
      <c r="H653" s="106"/>
      <c r="I653" s="106"/>
      <c r="J653" s="105"/>
      <c r="K653" s="105"/>
      <c r="L653" s="105"/>
      <c r="M653" s="127" t="str" cm="1">
        <f t="array" ref="M6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3" s="127" t="str" cm="1">
        <f t="array" ref="N6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3" s="106"/>
      <c r="P653" s="106"/>
      <c r="Q653" s="105"/>
      <c r="R653" s="10" t="str">
        <f>IFERROR(_xlfn.XLOOKUP(F653, BS_ATIVIDADE[ATIVIDADE],BS_ATIVIDADE[UNIDADE] ), "*")</f>
        <v>*</v>
      </c>
      <c r="S653" s="128" t="str" cm="1">
        <f t="array" ref="S6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3" s="128" t="str" cm="1">
        <f t="array" ref="T6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3" s="11" t="str" cm="1">
        <f t="array" ref="U6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3" s="105"/>
      <c r="W653" s="151"/>
      <c r="X653" s="104"/>
      <c r="Y653" s="129"/>
      <c r="Z653" s="104"/>
      <c r="AA653" s="105"/>
      <c r="AB653" s="103"/>
      <c r="AC653" s="152"/>
      <c r="AD653" s="107"/>
      <c r="AE653" s="105"/>
      <c r="AF653" s="105"/>
      <c r="AG653" s="105"/>
      <c r="AH653" s="15"/>
      <c r="AI653" s="126" t="str">
        <f>IF(BS_CONTROLE[[#This Row],[Atividade]]=0, "-", BS_CONTROLE[[#This Row],[Atividade]])</f>
        <v>-</v>
      </c>
      <c r="AJ653" s="9" t="str">
        <f>IF(BS_CONTROLE[[#This Row],[Atividade]]=0, "-", BS_CONTROLE[[#This Row],[Atividade]])</f>
        <v>-</v>
      </c>
      <c r="AK653" s="31">
        <f>BS_CONTROLE[[#This Row],[Local - Partida]]</f>
        <v>0</v>
      </c>
      <c r="AL653" s="31">
        <f>BS_CONTROLE[[#This Row],[Local - Encerramento]]</f>
        <v>0</v>
      </c>
      <c r="AM653" s="105" t="str">
        <f>IF(BS_CONTROLE[[#This Row],[Entre - Estações]]=0, "-", BS_CONTROLE[[#This Row],[Entre - Estações]])</f>
        <v>-</v>
      </c>
      <c r="AN653" s="105" t="str">
        <f>IF(BS_CONTROLE[[#This Row],[SB]]=0, "-", BS_CONTROLE[[#This Row],[SB]])</f>
        <v>-</v>
      </c>
      <c r="AO653" s="105" t="str">
        <f>IF(BS_CONTROLE[[#This Row],[SUB]]=0, "-", BS_CONTROLE[[#This Row],[SUB]])</f>
        <v>-</v>
      </c>
      <c r="AP653" s="105">
        <f>BS_CONTROLE[[#This Row],[KM - Inicio]]</f>
        <v>0</v>
      </c>
      <c r="AQ653" s="105">
        <f>BS_CONTROLE[[#This Row],[KM - Inicio]]</f>
        <v>0</v>
      </c>
      <c r="AR653" s="108"/>
      <c r="AS653" s="108"/>
      <c r="AT653" s="108"/>
      <c r="AU653" s="136"/>
      <c r="AV653" s="136"/>
      <c r="AW653" s="14"/>
      <c r="AX653" s="14"/>
      <c r="AY653" s="162" t="str">
        <f t="shared" si="66"/>
        <v>*</v>
      </c>
      <c r="AZ653" s="153"/>
      <c r="BA653" s="109"/>
      <c r="BB653" s="10" t="str">
        <f>IFERROR(_xlfn.XLOOKUP(AI653, BS_ATIVIDADE[ATIVIDADE],BS_ATIVIDADE[UNIDADE] ), "*")</f>
        <v>*</v>
      </c>
      <c r="BC653" s="13" t="str" cm="1">
        <f t="array" ref="BC6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3" s="13" t="str" cm="1">
        <f t="array" ref="BD6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3" s="11" t="str" cm="1">
        <f t="array" ref="BE6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3" s="150"/>
      <c r="BG653" s="16"/>
      <c r="BH653" s="17"/>
      <c r="BI653" s="17"/>
      <c r="BJ653" s="17"/>
      <c r="BK653" s="18"/>
      <c r="BL653" s="16"/>
      <c r="BM653" s="130"/>
      <c r="BN653" s="130"/>
      <c r="BO653" s="130"/>
      <c r="BP653" s="18"/>
      <c r="BQ653" s="12" t="str">
        <f t="shared" si="68"/>
        <v>Aderente</v>
      </c>
      <c r="BR653" s="19" t="str">
        <f t="shared" si="69"/>
        <v>*</v>
      </c>
      <c r="BS653" s="19" t="str">
        <f t="shared" si="70"/>
        <v>*</v>
      </c>
      <c r="BT653" s="188" t="str">
        <f t="shared" si="71"/>
        <v/>
      </c>
    </row>
    <row r="654" spans="1:72" hidden="1">
      <c r="A654" s="47" t="str">
        <f t="shared" si="67"/>
        <v/>
      </c>
      <c r="B654" s="102"/>
      <c r="C654" s="135" t="str">
        <f>IF(BS_CONTROLE[[#This Row],[DATA]]="","",WEEKNUM(BS_CONTROLE[[#This Row],[DATA]]))</f>
        <v/>
      </c>
      <c r="D654" s="104"/>
      <c r="E654" s="157">
        <v>648</v>
      </c>
      <c r="F654" s="126"/>
      <c r="G654" s="142" t="str">
        <f>IF(D654="","*",VLOOKUP(F654,BS_ATIVIDADE[],3,FALSE))</f>
        <v>*</v>
      </c>
      <c r="H654" s="106"/>
      <c r="I654" s="106"/>
      <c r="J654" s="105"/>
      <c r="K654" s="105"/>
      <c r="L654" s="105"/>
      <c r="M654" s="127" t="str" cm="1">
        <f t="array" ref="M6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4" s="127" t="str" cm="1">
        <f t="array" ref="N6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4" s="106"/>
      <c r="P654" s="106"/>
      <c r="Q654" s="105"/>
      <c r="R654" s="10" t="str">
        <f>IFERROR(_xlfn.XLOOKUP(F654, BS_ATIVIDADE[ATIVIDADE],BS_ATIVIDADE[UNIDADE] ), "*")</f>
        <v>*</v>
      </c>
      <c r="S654" s="128" t="str" cm="1">
        <f t="array" ref="S6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4" s="128" t="str" cm="1">
        <f t="array" ref="T6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4" s="11" t="str" cm="1">
        <f t="array" ref="U6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4" s="105"/>
      <c r="W654" s="151"/>
      <c r="X654" s="104"/>
      <c r="Y654" s="129"/>
      <c r="Z654" s="104"/>
      <c r="AA654" s="105"/>
      <c r="AB654" s="103"/>
      <c r="AC654" s="152"/>
      <c r="AD654" s="107"/>
      <c r="AE654" s="105"/>
      <c r="AF654" s="105"/>
      <c r="AG654" s="105"/>
      <c r="AH654" s="15"/>
      <c r="AI654" s="126" t="str">
        <f>IF(BS_CONTROLE[[#This Row],[Atividade]]=0, "-", BS_CONTROLE[[#This Row],[Atividade]])</f>
        <v>-</v>
      </c>
      <c r="AJ654" s="9" t="str">
        <f>IF(BS_CONTROLE[[#This Row],[Atividade]]=0, "-", BS_CONTROLE[[#This Row],[Atividade]])</f>
        <v>-</v>
      </c>
      <c r="AK654" s="31">
        <f>BS_CONTROLE[[#This Row],[Local - Partida]]</f>
        <v>0</v>
      </c>
      <c r="AL654" s="31">
        <f>BS_CONTROLE[[#This Row],[Local - Encerramento]]</f>
        <v>0</v>
      </c>
      <c r="AM654" s="105" t="str">
        <f>IF(BS_CONTROLE[[#This Row],[Entre - Estações]]=0, "-", BS_CONTROLE[[#This Row],[Entre - Estações]])</f>
        <v>-</v>
      </c>
      <c r="AN654" s="105" t="str">
        <f>IF(BS_CONTROLE[[#This Row],[SB]]=0, "-", BS_CONTROLE[[#This Row],[SB]])</f>
        <v>-</v>
      </c>
      <c r="AO654" s="105" t="str">
        <f>IF(BS_CONTROLE[[#This Row],[SUB]]=0, "-", BS_CONTROLE[[#This Row],[SUB]])</f>
        <v>-</v>
      </c>
      <c r="AP654" s="105">
        <f>BS_CONTROLE[[#This Row],[KM - Inicio]]</f>
        <v>0</v>
      </c>
      <c r="AQ654" s="105">
        <f>BS_CONTROLE[[#This Row],[KM - Inicio]]</f>
        <v>0</v>
      </c>
      <c r="AR654" s="108"/>
      <c r="AS654" s="108"/>
      <c r="AT654" s="108"/>
      <c r="AU654" s="136"/>
      <c r="AV654" s="136"/>
      <c r="AW654" s="14"/>
      <c r="AX654" s="14"/>
      <c r="AY654" s="162" t="str">
        <f t="shared" si="66"/>
        <v>*</v>
      </c>
      <c r="AZ654" s="153"/>
      <c r="BA654" s="109"/>
      <c r="BB654" s="10" t="str">
        <f>IFERROR(_xlfn.XLOOKUP(AI654, BS_ATIVIDADE[ATIVIDADE],BS_ATIVIDADE[UNIDADE] ), "*")</f>
        <v>*</v>
      </c>
      <c r="BC654" s="13" t="str" cm="1">
        <f t="array" ref="BC6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4" s="13" t="str" cm="1">
        <f t="array" ref="BD6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4" s="11" t="str" cm="1">
        <f t="array" ref="BE6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4" s="150"/>
      <c r="BG654" s="16"/>
      <c r="BH654" s="17"/>
      <c r="BI654" s="17"/>
      <c r="BJ654" s="17"/>
      <c r="BK654" s="18"/>
      <c r="BL654" s="16"/>
      <c r="BM654" s="130"/>
      <c r="BN654" s="130"/>
      <c r="BO654" s="130"/>
      <c r="BP654" s="18"/>
      <c r="BQ654" s="12" t="str">
        <f t="shared" si="68"/>
        <v>Aderente</v>
      </c>
      <c r="BR654" s="19" t="str">
        <f t="shared" si="69"/>
        <v>*</v>
      </c>
      <c r="BS654" s="19" t="str">
        <f t="shared" si="70"/>
        <v>*</v>
      </c>
      <c r="BT654" s="188" t="str">
        <f t="shared" si="71"/>
        <v/>
      </c>
    </row>
    <row r="655" spans="1:72" hidden="1">
      <c r="A655" s="47" t="str">
        <f t="shared" si="67"/>
        <v/>
      </c>
      <c r="B655" s="102"/>
      <c r="C655" s="135" t="str">
        <f>IF(BS_CONTROLE[[#This Row],[DATA]]="","",WEEKNUM(BS_CONTROLE[[#This Row],[DATA]]))</f>
        <v/>
      </c>
      <c r="D655" s="104"/>
      <c r="E655" s="157">
        <v>649</v>
      </c>
      <c r="F655" s="126"/>
      <c r="G655" s="142" t="str">
        <f>IF(D655="","*",VLOOKUP(F655,BS_ATIVIDADE[],3,FALSE))</f>
        <v>*</v>
      </c>
      <c r="H655" s="106"/>
      <c r="I655" s="106"/>
      <c r="J655" s="105"/>
      <c r="K655" s="105"/>
      <c r="L655" s="105"/>
      <c r="M655" s="127" t="str" cm="1">
        <f t="array" ref="M6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5" s="127" t="str" cm="1">
        <f t="array" ref="N6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5" s="106"/>
      <c r="P655" s="106"/>
      <c r="Q655" s="105"/>
      <c r="R655" s="10" t="str">
        <f>IFERROR(_xlfn.XLOOKUP(F655, BS_ATIVIDADE[ATIVIDADE],BS_ATIVIDADE[UNIDADE] ), "*")</f>
        <v>*</v>
      </c>
      <c r="S655" s="128" t="str" cm="1">
        <f t="array" ref="S6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5" s="128" t="str" cm="1">
        <f t="array" ref="T6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5" s="11" t="str" cm="1">
        <f t="array" ref="U6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5" s="105"/>
      <c r="W655" s="151"/>
      <c r="X655" s="104"/>
      <c r="Y655" s="129"/>
      <c r="Z655" s="104"/>
      <c r="AA655" s="105"/>
      <c r="AB655" s="103"/>
      <c r="AC655" s="152"/>
      <c r="AD655" s="107"/>
      <c r="AE655" s="105"/>
      <c r="AF655" s="105"/>
      <c r="AG655" s="105"/>
      <c r="AH655" s="15"/>
      <c r="AI655" s="126" t="str">
        <f>IF(BS_CONTROLE[[#This Row],[Atividade]]=0, "-", BS_CONTROLE[[#This Row],[Atividade]])</f>
        <v>-</v>
      </c>
      <c r="AJ655" s="9" t="str">
        <f>IF(BS_CONTROLE[[#This Row],[Atividade]]=0, "-", BS_CONTROLE[[#This Row],[Atividade]])</f>
        <v>-</v>
      </c>
      <c r="AK655" s="31">
        <f>BS_CONTROLE[[#This Row],[Local - Partida]]</f>
        <v>0</v>
      </c>
      <c r="AL655" s="31">
        <f>BS_CONTROLE[[#This Row],[Local - Encerramento]]</f>
        <v>0</v>
      </c>
      <c r="AM655" s="105" t="str">
        <f>IF(BS_CONTROLE[[#This Row],[Entre - Estações]]=0, "-", BS_CONTROLE[[#This Row],[Entre - Estações]])</f>
        <v>-</v>
      </c>
      <c r="AN655" s="105" t="str">
        <f>IF(BS_CONTROLE[[#This Row],[SB]]=0, "-", BS_CONTROLE[[#This Row],[SB]])</f>
        <v>-</v>
      </c>
      <c r="AO655" s="105" t="str">
        <f>IF(BS_CONTROLE[[#This Row],[SUB]]=0, "-", BS_CONTROLE[[#This Row],[SUB]])</f>
        <v>-</v>
      </c>
      <c r="AP655" s="105">
        <f>BS_CONTROLE[[#This Row],[KM - Inicio]]</f>
        <v>0</v>
      </c>
      <c r="AQ655" s="105">
        <f>BS_CONTROLE[[#This Row],[KM - Inicio]]</f>
        <v>0</v>
      </c>
      <c r="AR655" s="108"/>
      <c r="AS655" s="108"/>
      <c r="AT655" s="108"/>
      <c r="AU655" s="136"/>
      <c r="AV655" s="136"/>
      <c r="AW655" s="14"/>
      <c r="AX655" s="14"/>
      <c r="AY655" s="162" t="str">
        <f t="shared" si="66"/>
        <v>*</v>
      </c>
      <c r="AZ655" s="153"/>
      <c r="BA655" s="109"/>
      <c r="BB655" s="10" t="str">
        <f>IFERROR(_xlfn.XLOOKUP(AI655, BS_ATIVIDADE[ATIVIDADE],BS_ATIVIDADE[UNIDADE] ), "*")</f>
        <v>*</v>
      </c>
      <c r="BC655" s="13" t="str" cm="1">
        <f t="array" ref="BC6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5" s="13" t="str" cm="1">
        <f t="array" ref="BD6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5" s="11" t="str" cm="1">
        <f t="array" ref="BE6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5" s="150"/>
      <c r="BG655" s="16"/>
      <c r="BH655" s="17"/>
      <c r="BI655" s="17"/>
      <c r="BJ655" s="17"/>
      <c r="BK655" s="18"/>
      <c r="BL655" s="16"/>
      <c r="BM655" s="130"/>
      <c r="BN655" s="130"/>
      <c r="BO655" s="130"/>
      <c r="BP655" s="18"/>
      <c r="BQ655" s="12" t="str">
        <f t="shared" si="68"/>
        <v>Aderente</v>
      </c>
      <c r="BR655" s="19" t="str">
        <f t="shared" si="69"/>
        <v>*</v>
      </c>
      <c r="BS655" s="19" t="str">
        <f t="shared" si="70"/>
        <v>*</v>
      </c>
      <c r="BT655" s="188" t="str">
        <f t="shared" si="71"/>
        <v/>
      </c>
    </row>
    <row r="656" spans="1:72" hidden="1">
      <c r="A656" s="47" t="str">
        <f t="shared" si="67"/>
        <v/>
      </c>
      <c r="B656" s="102"/>
      <c r="C656" s="135" t="str">
        <f>IF(BS_CONTROLE[[#This Row],[DATA]]="","",WEEKNUM(BS_CONTROLE[[#This Row],[DATA]]))</f>
        <v/>
      </c>
      <c r="D656" s="104"/>
      <c r="E656" s="157">
        <v>650</v>
      </c>
      <c r="F656" s="126"/>
      <c r="G656" s="142" t="str">
        <f>IF(D656="","*",VLOOKUP(F656,BS_ATIVIDADE[],3,FALSE))</f>
        <v>*</v>
      </c>
      <c r="H656" s="106"/>
      <c r="I656" s="106"/>
      <c r="J656" s="105"/>
      <c r="K656" s="105"/>
      <c r="L656" s="105"/>
      <c r="M656" s="127" t="str" cm="1">
        <f t="array" ref="M6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6" s="127" t="str" cm="1">
        <f t="array" ref="N6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6" s="106"/>
      <c r="P656" s="106"/>
      <c r="Q656" s="105"/>
      <c r="R656" s="10" t="str">
        <f>IFERROR(_xlfn.XLOOKUP(F656, BS_ATIVIDADE[ATIVIDADE],BS_ATIVIDADE[UNIDADE] ), "*")</f>
        <v>*</v>
      </c>
      <c r="S656" s="128" t="str" cm="1">
        <f t="array" ref="S6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6" s="128" t="str" cm="1">
        <f t="array" ref="T6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6" s="11" t="str" cm="1">
        <f t="array" ref="U6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6" s="105"/>
      <c r="W656" s="151"/>
      <c r="X656" s="104"/>
      <c r="Y656" s="129"/>
      <c r="Z656" s="104"/>
      <c r="AA656" s="105"/>
      <c r="AB656" s="103"/>
      <c r="AC656" s="152"/>
      <c r="AD656" s="107"/>
      <c r="AE656" s="105"/>
      <c r="AF656" s="105"/>
      <c r="AG656" s="105"/>
      <c r="AH656" s="15"/>
      <c r="AI656" s="126" t="str">
        <f>IF(BS_CONTROLE[[#This Row],[Atividade]]=0, "-", BS_CONTROLE[[#This Row],[Atividade]])</f>
        <v>-</v>
      </c>
      <c r="AJ656" s="9" t="str">
        <f>IF(BS_CONTROLE[[#This Row],[Atividade]]=0, "-", BS_CONTROLE[[#This Row],[Atividade]])</f>
        <v>-</v>
      </c>
      <c r="AK656" s="31">
        <f>BS_CONTROLE[[#This Row],[Local - Partida]]</f>
        <v>0</v>
      </c>
      <c r="AL656" s="31">
        <f>BS_CONTROLE[[#This Row],[Local - Encerramento]]</f>
        <v>0</v>
      </c>
      <c r="AM656" s="105" t="str">
        <f>IF(BS_CONTROLE[[#This Row],[Entre - Estações]]=0, "-", BS_CONTROLE[[#This Row],[Entre - Estações]])</f>
        <v>-</v>
      </c>
      <c r="AN656" s="105" t="str">
        <f>IF(BS_CONTROLE[[#This Row],[SB]]=0, "-", BS_CONTROLE[[#This Row],[SB]])</f>
        <v>-</v>
      </c>
      <c r="AO656" s="105" t="str">
        <f>IF(BS_CONTROLE[[#This Row],[SUB]]=0, "-", BS_CONTROLE[[#This Row],[SUB]])</f>
        <v>-</v>
      </c>
      <c r="AP656" s="105">
        <f>BS_CONTROLE[[#This Row],[KM - Inicio]]</f>
        <v>0</v>
      </c>
      <c r="AQ656" s="105">
        <f>BS_CONTROLE[[#This Row],[KM - Inicio]]</f>
        <v>0</v>
      </c>
      <c r="AR656" s="108"/>
      <c r="AS656" s="108"/>
      <c r="AT656" s="108"/>
      <c r="AU656" s="136"/>
      <c r="AV656" s="136"/>
      <c r="AW656" s="14"/>
      <c r="AX656" s="14"/>
      <c r="AY656" s="162" t="str">
        <f t="shared" si="66"/>
        <v>*</v>
      </c>
      <c r="AZ656" s="153"/>
      <c r="BA656" s="109"/>
      <c r="BB656" s="10" t="str">
        <f>IFERROR(_xlfn.XLOOKUP(AI656, BS_ATIVIDADE[ATIVIDADE],BS_ATIVIDADE[UNIDADE] ), "*")</f>
        <v>*</v>
      </c>
      <c r="BC656" s="13" t="str" cm="1">
        <f t="array" ref="BC6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6" s="13" t="str" cm="1">
        <f t="array" ref="BD6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6" s="11" t="str" cm="1">
        <f t="array" ref="BE6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6" s="150"/>
      <c r="BG656" s="16"/>
      <c r="BH656" s="17"/>
      <c r="BI656" s="17"/>
      <c r="BJ656" s="17"/>
      <c r="BK656" s="18"/>
      <c r="BL656" s="16"/>
      <c r="BM656" s="130"/>
      <c r="BN656" s="130"/>
      <c r="BO656" s="130"/>
      <c r="BP656" s="18"/>
      <c r="BQ656" s="12" t="str">
        <f t="shared" si="68"/>
        <v>Aderente</v>
      </c>
      <c r="BR656" s="19" t="str">
        <f t="shared" si="69"/>
        <v>*</v>
      </c>
      <c r="BS656" s="19" t="str">
        <f t="shared" si="70"/>
        <v>*</v>
      </c>
      <c r="BT656" s="188" t="str">
        <f t="shared" si="71"/>
        <v/>
      </c>
    </row>
    <row r="657" spans="1:72" hidden="1">
      <c r="A657" s="47" t="str">
        <f t="shared" si="67"/>
        <v/>
      </c>
      <c r="B657" s="102"/>
      <c r="C657" s="135" t="str">
        <f>IF(BS_CONTROLE[[#This Row],[DATA]]="","",WEEKNUM(BS_CONTROLE[[#This Row],[DATA]]))</f>
        <v/>
      </c>
      <c r="D657" s="104"/>
      <c r="E657" s="157">
        <v>651</v>
      </c>
      <c r="F657" s="126"/>
      <c r="G657" s="142" t="str">
        <f>IF(D657="","*",VLOOKUP(F657,BS_ATIVIDADE[],3,FALSE))</f>
        <v>*</v>
      </c>
      <c r="H657" s="106"/>
      <c r="I657" s="106"/>
      <c r="J657" s="105"/>
      <c r="K657" s="105"/>
      <c r="L657" s="105"/>
      <c r="M657" s="127" t="str" cm="1">
        <f t="array" ref="M6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7" s="127" t="str" cm="1">
        <f t="array" ref="N6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7" s="106"/>
      <c r="P657" s="106"/>
      <c r="Q657" s="105"/>
      <c r="R657" s="10" t="str">
        <f>IFERROR(_xlfn.XLOOKUP(F657, BS_ATIVIDADE[ATIVIDADE],BS_ATIVIDADE[UNIDADE] ), "*")</f>
        <v>*</v>
      </c>
      <c r="S657" s="128" t="str" cm="1">
        <f t="array" ref="S6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7" s="128" t="str" cm="1">
        <f t="array" ref="T6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7" s="11" t="str" cm="1">
        <f t="array" ref="U6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7" s="105"/>
      <c r="W657" s="151"/>
      <c r="X657" s="104"/>
      <c r="Y657" s="129"/>
      <c r="Z657" s="104"/>
      <c r="AA657" s="105"/>
      <c r="AB657" s="103"/>
      <c r="AC657" s="152"/>
      <c r="AD657" s="107"/>
      <c r="AE657" s="105"/>
      <c r="AF657" s="105"/>
      <c r="AG657" s="105"/>
      <c r="AH657" s="15"/>
      <c r="AI657" s="126" t="str">
        <f>IF(BS_CONTROLE[[#This Row],[Atividade]]=0, "-", BS_CONTROLE[[#This Row],[Atividade]])</f>
        <v>-</v>
      </c>
      <c r="AJ657" s="9" t="str">
        <f>IF(BS_CONTROLE[[#This Row],[Atividade]]=0, "-", BS_CONTROLE[[#This Row],[Atividade]])</f>
        <v>-</v>
      </c>
      <c r="AK657" s="31">
        <f>BS_CONTROLE[[#This Row],[Local - Partida]]</f>
        <v>0</v>
      </c>
      <c r="AL657" s="31">
        <f>BS_CONTROLE[[#This Row],[Local - Encerramento]]</f>
        <v>0</v>
      </c>
      <c r="AM657" s="105" t="str">
        <f>IF(BS_CONTROLE[[#This Row],[Entre - Estações]]=0, "-", BS_CONTROLE[[#This Row],[Entre - Estações]])</f>
        <v>-</v>
      </c>
      <c r="AN657" s="105" t="str">
        <f>IF(BS_CONTROLE[[#This Row],[SB]]=0, "-", BS_CONTROLE[[#This Row],[SB]])</f>
        <v>-</v>
      </c>
      <c r="AO657" s="105" t="str">
        <f>IF(BS_CONTROLE[[#This Row],[SUB]]=0, "-", BS_CONTROLE[[#This Row],[SUB]])</f>
        <v>-</v>
      </c>
      <c r="AP657" s="105">
        <f>BS_CONTROLE[[#This Row],[KM - Inicio]]</f>
        <v>0</v>
      </c>
      <c r="AQ657" s="105">
        <f>BS_CONTROLE[[#This Row],[KM - Inicio]]</f>
        <v>0</v>
      </c>
      <c r="AR657" s="108"/>
      <c r="AS657" s="108"/>
      <c r="AT657" s="108"/>
      <c r="AU657" s="136"/>
      <c r="AV657" s="136"/>
      <c r="AW657" s="14"/>
      <c r="AX657" s="14"/>
      <c r="AY657" s="162" t="str">
        <f t="shared" si="66"/>
        <v>*</v>
      </c>
      <c r="AZ657" s="153"/>
      <c r="BA657" s="109"/>
      <c r="BB657" s="10" t="str">
        <f>IFERROR(_xlfn.XLOOKUP(AI657, BS_ATIVIDADE[ATIVIDADE],BS_ATIVIDADE[UNIDADE] ), "*")</f>
        <v>*</v>
      </c>
      <c r="BC657" s="13" t="str" cm="1">
        <f t="array" ref="BC6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7" s="13" t="str" cm="1">
        <f t="array" ref="BD6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7" s="11" t="str" cm="1">
        <f t="array" ref="BE6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7" s="150"/>
      <c r="BG657" s="16"/>
      <c r="BH657" s="17"/>
      <c r="BI657" s="17"/>
      <c r="BJ657" s="17"/>
      <c r="BK657" s="18"/>
      <c r="BL657" s="16"/>
      <c r="BM657" s="130"/>
      <c r="BN657" s="130"/>
      <c r="BO657" s="130"/>
      <c r="BP657" s="18"/>
      <c r="BQ657" s="12" t="str">
        <f t="shared" si="68"/>
        <v>Aderente</v>
      </c>
      <c r="BR657" s="19" t="str">
        <f t="shared" si="69"/>
        <v>*</v>
      </c>
      <c r="BS657" s="19" t="str">
        <f t="shared" si="70"/>
        <v>*</v>
      </c>
      <c r="BT657" s="188" t="str">
        <f t="shared" si="71"/>
        <v/>
      </c>
    </row>
    <row r="658" spans="1:72" hidden="1">
      <c r="A658" s="47" t="str">
        <f t="shared" si="67"/>
        <v/>
      </c>
      <c r="B658" s="102"/>
      <c r="C658" s="135" t="str">
        <f>IF(BS_CONTROLE[[#This Row],[DATA]]="","",WEEKNUM(BS_CONTROLE[[#This Row],[DATA]]))</f>
        <v/>
      </c>
      <c r="D658" s="104"/>
      <c r="E658" s="157">
        <v>652</v>
      </c>
      <c r="F658" s="126"/>
      <c r="G658" s="142" t="str">
        <f>IF(D658="","*",VLOOKUP(F658,BS_ATIVIDADE[],3,FALSE))</f>
        <v>*</v>
      </c>
      <c r="H658" s="106"/>
      <c r="I658" s="106"/>
      <c r="J658" s="105"/>
      <c r="K658" s="105"/>
      <c r="L658" s="105"/>
      <c r="M658" s="127" t="str" cm="1">
        <f t="array" ref="M6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8" s="127" t="str" cm="1">
        <f t="array" ref="N6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8" s="106"/>
      <c r="P658" s="106"/>
      <c r="Q658" s="105"/>
      <c r="R658" s="10" t="str">
        <f>IFERROR(_xlfn.XLOOKUP(F658, BS_ATIVIDADE[ATIVIDADE],BS_ATIVIDADE[UNIDADE] ), "*")</f>
        <v>*</v>
      </c>
      <c r="S658" s="128" t="str" cm="1">
        <f t="array" ref="S6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8" s="128" t="str" cm="1">
        <f t="array" ref="T6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8" s="11" t="str" cm="1">
        <f t="array" ref="U6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8" s="105"/>
      <c r="W658" s="151"/>
      <c r="X658" s="104"/>
      <c r="Y658" s="129"/>
      <c r="Z658" s="104"/>
      <c r="AA658" s="105"/>
      <c r="AB658" s="103"/>
      <c r="AC658" s="152"/>
      <c r="AD658" s="107"/>
      <c r="AE658" s="105"/>
      <c r="AF658" s="105"/>
      <c r="AG658" s="105"/>
      <c r="AH658" s="15"/>
      <c r="AI658" s="126" t="str">
        <f>IF(BS_CONTROLE[[#This Row],[Atividade]]=0, "-", BS_CONTROLE[[#This Row],[Atividade]])</f>
        <v>-</v>
      </c>
      <c r="AJ658" s="9" t="str">
        <f>IF(BS_CONTROLE[[#This Row],[Atividade]]=0, "-", BS_CONTROLE[[#This Row],[Atividade]])</f>
        <v>-</v>
      </c>
      <c r="AK658" s="31">
        <f>BS_CONTROLE[[#This Row],[Local - Partida]]</f>
        <v>0</v>
      </c>
      <c r="AL658" s="31">
        <f>BS_CONTROLE[[#This Row],[Local - Encerramento]]</f>
        <v>0</v>
      </c>
      <c r="AM658" s="105" t="str">
        <f>IF(BS_CONTROLE[[#This Row],[Entre - Estações]]=0, "-", BS_CONTROLE[[#This Row],[Entre - Estações]])</f>
        <v>-</v>
      </c>
      <c r="AN658" s="105" t="str">
        <f>IF(BS_CONTROLE[[#This Row],[SB]]=0, "-", BS_CONTROLE[[#This Row],[SB]])</f>
        <v>-</v>
      </c>
      <c r="AO658" s="105" t="str">
        <f>IF(BS_CONTROLE[[#This Row],[SUB]]=0, "-", BS_CONTROLE[[#This Row],[SUB]])</f>
        <v>-</v>
      </c>
      <c r="AP658" s="105">
        <f>BS_CONTROLE[[#This Row],[KM - Inicio]]</f>
        <v>0</v>
      </c>
      <c r="AQ658" s="105">
        <f>BS_CONTROLE[[#This Row],[KM - Inicio]]</f>
        <v>0</v>
      </c>
      <c r="AR658" s="108"/>
      <c r="AS658" s="108"/>
      <c r="AT658" s="108"/>
      <c r="AU658" s="136"/>
      <c r="AV658" s="136"/>
      <c r="AW658" s="14"/>
      <c r="AX658" s="14"/>
      <c r="AY658" s="162" t="str">
        <f t="shared" si="66"/>
        <v>*</v>
      </c>
      <c r="AZ658" s="153"/>
      <c r="BA658" s="109"/>
      <c r="BB658" s="10" t="str">
        <f>IFERROR(_xlfn.XLOOKUP(AI658, BS_ATIVIDADE[ATIVIDADE],BS_ATIVIDADE[UNIDADE] ), "*")</f>
        <v>*</v>
      </c>
      <c r="BC658" s="13" t="str" cm="1">
        <f t="array" ref="BC6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8" s="13" t="str" cm="1">
        <f t="array" ref="BD6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8" s="11" t="str" cm="1">
        <f t="array" ref="BE6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8" s="150"/>
      <c r="BG658" s="16"/>
      <c r="BH658" s="17"/>
      <c r="BI658" s="17"/>
      <c r="BJ658" s="17"/>
      <c r="BK658" s="18"/>
      <c r="BL658" s="16"/>
      <c r="BM658" s="130"/>
      <c r="BN658" s="130"/>
      <c r="BO658" s="130"/>
      <c r="BP658" s="18"/>
      <c r="BQ658" s="12" t="str">
        <f t="shared" si="68"/>
        <v>Aderente</v>
      </c>
      <c r="BR658" s="19" t="str">
        <f t="shared" si="69"/>
        <v>*</v>
      </c>
      <c r="BS658" s="19" t="str">
        <f t="shared" si="70"/>
        <v>*</v>
      </c>
      <c r="BT658" s="188" t="str">
        <f t="shared" si="71"/>
        <v/>
      </c>
    </row>
    <row r="659" spans="1:72" hidden="1">
      <c r="A659" s="47" t="str">
        <f t="shared" si="67"/>
        <v/>
      </c>
      <c r="B659" s="102"/>
      <c r="C659" s="135" t="str">
        <f>IF(BS_CONTROLE[[#This Row],[DATA]]="","",WEEKNUM(BS_CONTROLE[[#This Row],[DATA]]))</f>
        <v/>
      </c>
      <c r="D659" s="104"/>
      <c r="E659" s="157">
        <v>653</v>
      </c>
      <c r="F659" s="126"/>
      <c r="G659" s="142" t="str">
        <f>IF(D659="","*",VLOOKUP(F659,BS_ATIVIDADE[],3,FALSE))</f>
        <v>*</v>
      </c>
      <c r="H659" s="106"/>
      <c r="I659" s="106"/>
      <c r="J659" s="105"/>
      <c r="K659" s="105"/>
      <c r="L659" s="105"/>
      <c r="M659" s="127" t="str" cm="1">
        <f t="array" ref="M6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9" s="127" t="str" cm="1">
        <f t="array" ref="N6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9" s="106"/>
      <c r="P659" s="106"/>
      <c r="Q659" s="105"/>
      <c r="R659" s="10" t="str">
        <f>IFERROR(_xlfn.XLOOKUP(F659, BS_ATIVIDADE[ATIVIDADE],BS_ATIVIDADE[UNIDADE] ), "*")</f>
        <v>*</v>
      </c>
      <c r="S659" s="128" t="str" cm="1">
        <f t="array" ref="S6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9" s="128" t="str" cm="1">
        <f t="array" ref="T6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9" s="11" t="str" cm="1">
        <f t="array" ref="U6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59" s="105"/>
      <c r="W659" s="151"/>
      <c r="X659" s="104"/>
      <c r="Y659" s="129"/>
      <c r="Z659" s="104"/>
      <c r="AA659" s="105"/>
      <c r="AB659" s="103"/>
      <c r="AC659" s="152"/>
      <c r="AD659" s="107"/>
      <c r="AE659" s="105"/>
      <c r="AF659" s="105"/>
      <c r="AG659" s="105"/>
      <c r="AH659" s="15"/>
      <c r="AI659" s="126" t="str">
        <f>IF(BS_CONTROLE[[#This Row],[Atividade]]=0, "-", BS_CONTROLE[[#This Row],[Atividade]])</f>
        <v>-</v>
      </c>
      <c r="AJ659" s="9" t="str">
        <f>IF(BS_CONTROLE[[#This Row],[Atividade]]=0, "-", BS_CONTROLE[[#This Row],[Atividade]])</f>
        <v>-</v>
      </c>
      <c r="AK659" s="31">
        <f>BS_CONTROLE[[#This Row],[Local - Partida]]</f>
        <v>0</v>
      </c>
      <c r="AL659" s="31">
        <f>BS_CONTROLE[[#This Row],[Local - Encerramento]]</f>
        <v>0</v>
      </c>
      <c r="AM659" s="105" t="str">
        <f>IF(BS_CONTROLE[[#This Row],[Entre - Estações]]=0, "-", BS_CONTROLE[[#This Row],[Entre - Estações]])</f>
        <v>-</v>
      </c>
      <c r="AN659" s="105" t="str">
        <f>IF(BS_CONTROLE[[#This Row],[SB]]=0, "-", BS_CONTROLE[[#This Row],[SB]])</f>
        <v>-</v>
      </c>
      <c r="AO659" s="105" t="str">
        <f>IF(BS_CONTROLE[[#This Row],[SUB]]=0, "-", BS_CONTROLE[[#This Row],[SUB]])</f>
        <v>-</v>
      </c>
      <c r="AP659" s="105">
        <f>BS_CONTROLE[[#This Row],[KM - Inicio]]</f>
        <v>0</v>
      </c>
      <c r="AQ659" s="105">
        <f>BS_CONTROLE[[#This Row],[KM - Inicio]]</f>
        <v>0</v>
      </c>
      <c r="AR659" s="108"/>
      <c r="AS659" s="108"/>
      <c r="AT659" s="108"/>
      <c r="AU659" s="136"/>
      <c r="AV659" s="136"/>
      <c r="AW659" s="14"/>
      <c r="AX659" s="14"/>
      <c r="AY659" s="162" t="str">
        <f t="shared" si="66"/>
        <v>*</v>
      </c>
      <c r="AZ659" s="153"/>
      <c r="BA659" s="109"/>
      <c r="BB659" s="10" t="str">
        <f>IFERROR(_xlfn.XLOOKUP(AI659, BS_ATIVIDADE[ATIVIDADE],BS_ATIVIDADE[UNIDADE] ), "*")</f>
        <v>*</v>
      </c>
      <c r="BC659" s="13" t="str" cm="1">
        <f t="array" ref="BC6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59" s="13" t="str" cm="1">
        <f t="array" ref="BD6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59" s="11" t="str" cm="1">
        <f t="array" ref="BE6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59" s="150"/>
      <c r="BG659" s="16"/>
      <c r="BH659" s="17"/>
      <c r="BI659" s="17"/>
      <c r="BJ659" s="17"/>
      <c r="BK659" s="18"/>
      <c r="BL659" s="16"/>
      <c r="BM659" s="130"/>
      <c r="BN659" s="130"/>
      <c r="BO659" s="130"/>
      <c r="BP659" s="18"/>
      <c r="BQ659" s="12" t="str">
        <f t="shared" si="68"/>
        <v>Aderente</v>
      </c>
      <c r="BR659" s="19" t="str">
        <f t="shared" si="69"/>
        <v>*</v>
      </c>
      <c r="BS659" s="19" t="str">
        <f t="shared" si="70"/>
        <v>*</v>
      </c>
      <c r="BT659" s="188" t="str">
        <f t="shared" si="71"/>
        <v/>
      </c>
    </row>
    <row r="660" spans="1:72" hidden="1">
      <c r="A660" s="47" t="str">
        <f t="shared" si="67"/>
        <v/>
      </c>
      <c r="B660" s="102"/>
      <c r="C660" s="135" t="str">
        <f>IF(BS_CONTROLE[[#This Row],[DATA]]="","",WEEKNUM(BS_CONTROLE[[#This Row],[DATA]]))</f>
        <v/>
      </c>
      <c r="D660" s="104"/>
      <c r="E660" s="157">
        <v>654</v>
      </c>
      <c r="F660" s="126"/>
      <c r="G660" s="142" t="str">
        <f>IF(D660="","*",VLOOKUP(F660,BS_ATIVIDADE[],3,FALSE))</f>
        <v>*</v>
      </c>
      <c r="H660" s="106"/>
      <c r="I660" s="106"/>
      <c r="J660" s="105"/>
      <c r="K660" s="105"/>
      <c r="L660" s="105"/>
      <c r="M660" s="127" t="str" cm="1">
        <f t="array" ref="M6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0" s="127" t="str" cm="1">
        <f t="array" ref="N6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0" s="106"/>
      <c r="P660" s="106"/>
      <c r="Q660" s="105"/>
      <c r="R660" s="10" t="str">
        <f>IFERROR(_xlfn.XLOOKUP(F660, BS_ATIVIDADE[ATIVIDADE],BS_ATIVIDADE[UNIDADE] ), "*")</f>
        <v>*</v>
      </c>
      <c r="S660" s="128" t="str" cm="1">
        <f t="array" ref="S6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0" s="128" t="str" cm="1">
        <f t="array" ref="T6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0" s="11" t="str" cm="1">
        <f t="array" ref="U6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0" s="105"/>
      <c r="W660" s="151"/>
      <c r="X660" s="104"/>
      <c r="Y660" s="129"/>
      <c r="Z660" s="104"/>
      <c r="AA660" s="105"/>
      <c r="AB660" s="103"/>
      <c r="AC660" s="152"/>
      <c r="AD660" s="107"/>
      <c r="AE660" s="105"/>
      <c r="AF660" s="105"/>
      <c r="AG660" s="105"/>
      <c r="AH660" s="15"/>
      <c r="AI660" s="126" t="str">
        <f>IF(BS_CONTROLE[[#This Row],[Atividade]]=0, "-", BS_CONTROLE[[#This Row],[Atividade]])</f>
        <v>-</v>
      </c>
      <c r="AJ660" s="9" t="str">
        <f>IF(BS_CONTROLE[[#This Row],[Atividade]]=0, "-", BS_CONTROLE[[#This Row],[Atividade]])</f>
        <v>-</v>
      </c>
      <c r="AK660" s="31">
        <f>BS_CONTROLE[[#This Row],[Local - Partida]]</f>
        <v>0</v>
      </c>
      <c r="AL660" s="31">
        <f>BS_CONTROLE[[#This Row],[Local - Encerramento]]</f>
        <v>0</v>
      </c>
      <c r="AM660" s="105" t="str">
        <f>IF(BS_CONTROLE[[#This Row],[Entre - Estações]]=0, "-", BS_CONTROLE[[#This Row],[Entre - Estações]])</f>
        <v>-</v>
      </c>
      <c r="AN660" s="105" t="str">
        <f>IF(BS_CONTROLE[[#This Row],[SB]]=0, "-", BS_CONTROLE[[#This Row],[SB]])</f>
        <v>-</v>
      </c>
      <c r="AO660" s="105" t="str">
        <f>IF(BS_CONTROLE[[#This Row],[SUB]]=0, "-", BS_CONTROLE[[#This Row],[SUB]])</f>
        <v>-</v>
      </c>
      <c r="AP660" s="105">
        <f>BS_CONTROLE[[#This Row],[KM - Inicio]]</f>
        <v>0</v>
      </c>
      <c r="AQ660" s="105">
        <f>BS_CONTROLE[[#This Row],[KM - Inicio]]</f>
        <v>0</v>
      </c>
      <c r="AR660" s="108"/>
      <c r="AS660" s="108"/>
      <c r="AT660" s="108"/>
      <c r="AU660" s="136"/>
      <c r="AV660" s="136"/>
      <c r="AW660" s="14"/>
      <c r="AX660" s="14"/>
      <c r="AY660" s="162" t="str">
        <f t="shared" si="66"/>
        <v>*</v>
      </c>
      <c r="AZ660" s="153"/>
      <c r="BA660" s="109"/>
      <c r="BB660" s="10" t="str">
        <f>IFERROR(_xlfn.XLOOKUP(AI660, BS_ATIVIDADE[ATIVIDADE],BS_ATIVIDADE[UNIDADE] ), "*")</f>
        <v>*</v>
      </c>
      <c r="BC660" s="13" t="str" cm="1">
        <f t="array" ref="BC6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0" s="13" t="str" cm="1">
        <f t="array" ref="BD6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0" s="11" t="str" cm="1">
        <f t="array" ref="BE6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0" s="150"/>
      <c r="BG660" s="16"/>
      <c r="BH660" s="17"/>
      <c r="BI660" s="17"/>
      <c r="BJ660" s="17"/>
      <c r="BK660" s="18"/>
      <c r="BL660" s="16"/>
      <c r="BM660" s="130"/>
      <c r="BN660" s="130"/>
      <c r="BO660" s="130"/>
      <c r="BP660" s="18"/>
      <c r="BQ660" s="12" t="str">
        <f t="shared" si="68"/>
        <v>Aderente</v>
      </c>
      <c r="BR660" s="19" t="str">
        <f t="shared" si="69"/>
        <v>*</v>
      </c>
      <c r="BS660" s="19" t="str">
        <f t="shared" si="70"/>
        <v>*</v>
      </c>
      <c r="BT660" s="188" t="str">
        <f t="shared" si="71"/>
        <v/>
      </c>
    </row>
    <row r="661" spans="1:72" hidden="1">
      <c r="A661" s="47" t="str">
        <f t="shared" si="67"/>
        <v/>
      </c>
      <c r="B661" s="102"/>
      <c r="C661" s="135" t="str">
        <f>IF(BS_CONTROLE[[#This Row],[DATA]]="","",WEEKNUM(BS_CONTROLE[[#This Row],[DATA]]))</f>
        <v/>
      </c>
      <c r="D661" s="104"/>
      <c r="E661" s="157">
        <v>655</v>
      </c>
      <c r="F661" s="126"/>
      <c r="G661" s="142" t="str">
        <f>IF(D661="","*",VLOOKUP(F661,BS_ATIVIDADE[],3,FALSE))</f>
        <v>*</v>
      </c>
      <c r="H661" s="106"/>
      <c r="I661" s="106"/>
      <c r="J661" s="105"/>
      <c r="K661" s="105"/>
      <c r="L661" s="105"/>
      <c r="M661" s="127" t="str" cm="1">
        <f t="array" ref="M6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1" s="127" t="str" cm="1">
        <f t="array" ref="N6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1" s="106"/>
      <c r="P661" s="106"/>
      <c r="Q661" s="105"/>
      <c r="R661" s="10" t="str">
        <f>IFERROR(_xlfn.XLOOKUP(F661, BS_ATIVIDADE[ATIVIDADE],BS_ATIVIDADE[UNIDADE] ), "*")</f>
        <v>*</v>
      </c>
      <c r="S661" s="128" t="str" cm="1">
        <f t="array" ref="S6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1" s="128" t="str" cm="1">
        <f t="array" ref="T6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1" s="11" t="str" cm="1">
        <f t="array" ref="U6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1" s="105"/>
      <c r="W661" s="151"/>
      <c r="X661" s="104"/>
      <c r="Y661" s="129"/>
      <c r="Z661" s="104"/>
      <c r="AA661" s="105"/>
      <c r="AB661" s="103"/>
      <c r="AC661" s="152"/>
      <c r="AD661" s="107"/>
      <c r="AE661" s="105"/>
      <c r="AF661" s="105"/>
      <c r="AG661" s="105"/>
      <c r="AH661" s="15"/>
      <c r="AI661" s="126" t="str">
        <f>IF(BS_CONTROLE[[#This Row],[Atividade]]=0, "-", BS_CONTROLE[[#This Row],[Atividade]])</f>
        <v>-</v>
      </c>
      <c r="AJ661" s="9" t="str">
        <f>IF(BS_CONTROLE[[#This Row],[Atividade]]=0, "-", BS_CONTROLE[[#This Row],[Atividade]])</f>
        <v>-</v>
      </c>
      <c r="AK661" s="31">
        <f>BS_CONTROLE[[#This Row],[Local - Partida]]</f>
        <v>0</v>
      </c>
      <c r="AL661" s="31">
        <f>BS_CONTROLE[[#This Row],[Local - Encerramento]]</f>
        <v>0</v>
      </c>
      <c r="AM661" s="105" t="str">
        <f>IF(BS_CONTROLE[[#This Row],[Entre - Estações]]=0, "-", BS_CONTROLE[[#This Row],[Entre - Estações]])</f>
        <v>-</v>
      </c>
      <c r="AN661" s="105" t="str">
        <f>IF(BS_CONTROLE[[#This Row],[SB]]=0, "-", BS_CONTROLE[[#This Row],[SB]])</f>
        <v>-</v>
      </c>
      <c r="AO661" s="105" t="str">
        <f>IF(BS_CONTROLE[[#This Row],[SUB]]=0, "-", BS_CONTROLE[[#This Row],[SUB]])</f>
        <v>-</v>
      </c>
      <c r="AP661" s="105">
        <f>BS_CONTROLE[[#This Row],[KM - Inicio]]</f>
        <v>0</v>
      </c>
      <c r="AQ661" s="105">
        <f>BS_CONTROLE[[#This Row],[KM - Inicio]]</f>
        <v>0</v>
      </c>
      <c r="AR661" s="108"/>
      <c r="AS661" s="108"/>
      <c r="AT661" s="108"/>
      <c r="AU661" s="136"/>
      <c r="AV661" s="136"/>
      <c r="AW661" s="14"/>
      <c r="AX661" s="14"/>
      <c r="AY661" s="162" t="str">
        <f t="shared" si="66"/>
        <v>*</v>
      </c>
      <c r="AZ661" s="153"/>
      <c r="BA661" s="109"/>
      <c r="BB661" s="10" t="str">
        <f>IFERROR(_xlfn.XLOOKUP(AI661, BS_ATIVIDADE[ATIVIDADE],BS_ATIVIDADE[UNIDADE] ), "*")</f>
        <v>*</v>
      </c>
      <c r="BC661" s="13" t="str" cm="1">
        <f t="array" ref="BC6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1" s="13" t="str" cm="1">
        <f t="array" ref="BD6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1" s="11" t="str" cm="1">
        <f t="array" ref="BE6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1" s="150"/>
      <c r="BG661" s="16"/>
      <c r="BH661" s="17"/>
      <c r="BI661" s="17"/>
      <c r="BJ661" s="17"/>
      <c r="BK661" s="18"/>
      <c r="BL661" s="16"/>
      <c r="BM661" s="130"/>
      <c r="BN661" s="130"/>
      <c r="BO661" s="130"/>
      <c r="BP661" s="18"/>
      <c r="BQ661" s="12" t="str">
        <f t="shared" si="68"/>
        <v>Aderente</v>
      </c>
      <c r="BR661" s="19" t="str">
        <f t="shared" si="69"/>
        <v>*</v>
      </c>
      <c r="BS661" s="19" t="str">
        <f t="shared" si="70"/>
        <v>*</v>
      </c>
      <c r="BT661" s="188" t="str">
        <f t="shared" si="71"/>
        <v/>
      </c>
    </row>
    <row r="662" spans="1:72" hidden="1">
      <c r="A662" s="47" t="str">
        <f t="shared" si="67"/>
        <v/>
      </c>
      <c r="B662" s="102"/>
      <c r="C662" s="135" t="str">
        <f>IF(BS_CONTROLE[[#This Row],[DATA]]="","",WEEKNUM(BS_CONTROLE[[#This Row],[DATA]]))</f>
        <v/>
      </c>
      <c r="D662" s="104"/>
      <c r="E662" s="157">
        <v>656</v>
      </c>
      <c r="F662" s="126"/>
      <c r="G662" s="142" t="str">
        <f>IF(D662="","*",VLOOKUP(F662,BS_ATIVIDADE[],3,FALSE))</f>
        <v>*</v>
      </c>
      <c r="H662" s="106"/>
      <c r="I662" s="106"/>
      <c r="J662" s="105"/>
      <c r="K662" s="105"/>
      <c r="L662" s="105"/>
      <c r="M662" s="127" t="str" cm="1">
        <f t="array" ref="M6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2" s="127" t="str" cm="1">
        <f t="array" ref="N6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2" s="106"/>
      <c r="P662" s="106"/>
      <c r="Q662" s="105"/>
      <c r="R662" s="10" t="str">
        <f>IFERROR(_xlfn.XLOOKUP(F662, BS_ATIVIDADE[ATIVIDADE],BS_ATIVIDADE[UNIDADE] ), "*")</f>
        <v>*</v>
      </c>
      <c r="S662" s="128" t="str" cm="1">
        <f t="array" ref="S6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2" s="128" t="str" cm="1">
        <f t="array" ref="T6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2" s="11" t="str" cm="1">
        <f t="array" ref="U6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2" s="105"/>
      <c r="W662" s="151"/>
      <c r="X662" s="104"/>
      <c r="Y662" s="129"/>
      <c r="Z662" s="104"/>
      <c r="AA662" s="105"/>
      <c r="AB662" s="103"/>
      <c r="AC662" s="152"/>
      <c r="AD662" s="107"/>
      <c r="AE662" s="105"/>
      <c r="AF662" s="105"/>
      <c r="AG662" s="105"/>
      <c r="AH662" s="15"/>
      <c r="AI662" s="126" t="str">
        <f>IF(BS_CONTROLE[[#This Row],[Atividade]]=0, "-", BS_CONTROLE[[#This Row],[Atividade]])</f>
        <v>-</v>
      </c>
      <c r="AJ662" s="9" t="str">
        <f>IF(BS_CONTROLE[[#This Row],[Atividade]]=0, "-", BS_CONTROLE[[#This Row],[Atividade]])</f>
        <v>-</v>
      </c>
      <c r="AK662" s="31">
        <f>BS_CONTROLE[[#This Row],[Local - Partida]]</f>
        <v>0</v>
      </c>
      <c r="AL662" s="31">
        <f>BS_CONTROLE[[#This Row],[Local - Encerramento]]</f>
        <v>0</v>
      </c>
      <c r="AM662" s="105" t="str">
        <f>IF(BS_CONTROLE[[#This Row],[Entre - Estações]]=0, "-", BS_CONTROLE[[#This Row],[Entre - Estações]])</f>
        <v>-</v>
      </c>
      <c r="AN662" s="105" t="str">
        <f>IF(BS_CONTROLE[[#This Row],[SB]]=0, "-", BS_CONTROLE[[#This Row],[SB]])</f>
        <v>-</v>
      </c>
      <c r="AO662" s="105" t="str">
        <f>IF(BS_CONTROLE[[#This Row],[SUB]]=0, "-", BS_CONTROLE[[#This Row],[SUB]])</f>
        <v>-</v>
      </c>
      <c r="AP662" s="105">
        <f>BS_CONTROLE[[#This Row],[KM - Inicio]]</f>
        <v>0</v>
      </c>
      <c r="AQ662" s="105">
        <f>BS_CONTROLE[[#This Row],[KM - Inicio]]</f>
        <v>0</v>
      </c>
      <c r="AR662" s="108"/>
      <c r="AS662" s="108"/>
      <c r="AT662" s="108"/>
      <c r="AU662" s="136"/>
      <c r="AV662" s="136"/>
      <c r="AW662" s="14"/>
      <c r="AX662" s="14"/>
      <c r="AY662" s="162" t="str">
        <f t="shared" si="66"/>
        <v>*</v>
      </c>
      <c r="AZ662" s="153"/>
      <c r="BA662" s="109"/>
      <c r="BB662" s="10" t="str">
        <f>IFERROR(_xlfn.XLOOKUP(AI662, BS_ATIVIDADE[ATIVIDADE],BS_ATIVIDADE[UNIDADE] ), "*")</f>
        <v>*</v>
      </c>
      <c r="BC662" s="13" t="str" cm="1">
        <f t="array" ref="BC6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2" s="13" t="str" cm="1">
        <f t="array" ref="BD6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2" s="11" t="str" cm="1">
        <f t="array" ref="BE6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2" s="150"/>
      <c r="BG662" s="16"/>
      <c r="BH662" s="17"/>
      <c r="BI662" s="17"/>
      <c r="BJ662" s="17"/>
      <c r="BK662" s="18"/>
      <c r="BL662" s="16"/>
      <c r="BM662" s="130"/>
      <c r="BN662" s="130"/>
      <c r="BO662" s="130"/>
      <c r="BP662" s="18"/>
      <c r="BQ662" s="12" t="str">
        <f t="shared" si="68"/>
        <v>Aderente</v>
      </c>
      <c r="BR662" s="19" t="str">
        <f t="shared" si="69"/>
        <v>*</v>
      </c>
      <c r="BS662" s="19" t="str">
        <f t="shared" si="70"/>
        <v>*</v>
      </c>
      <c r="BT662" s="188" t="str">
        <f t="shared" si="71"/>
        <v/>
      </c>
    </row>
    <row r="663" spans="1:72" hidden="1">
      <c r="A663" s="47" t="str">
        <f t="shared" si="67"/>
        <v/>
      </c>
      <c r="B663" s="102"/>
      <c r="C663" s="135" t="str">
        <f>IF(BS_CONTROLE[[#This Row],[DATA]]="","",WEEKNUM(BS_CONTROLE[[#This Row],[DATA]]))</f>
        <v/>
      </c>
      <c r="D663" s="104"/>
      <c r="E663" s="157">
        <v>657</v>
      </c>
      <c r="F663" s="126"/>
      <c r="G663" s="142" t="str">
        <f>IF(D663="","*",VLOOKUP(F663,BS_ATIVIDADE[],3,FALSE))</f>
        <v>*</v>
      </c>
      <c r="H663" s="106"/>
      <c r="I663" s="106"/>
      <c r="J663" s="105"/>
      <c r="K663" s="105"/>
      <c r="L663" s="105"/>
      <c r="M663" s="127" t="str" cm="1">
        <f t="array" ref="M6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3" s="127" t="str" cm="1">
        <f t="array" ref="N6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3" s="106"/>
      <c r="P663" s="106"/>
      <c r="Q663" s="105"/>
      <c r="R663" s="10" t="str">
        <f>IFERROR(_xlfn.XLOOKUP(F663, BS_ATIVIDADE[ATIVIDADE],BS_ATIVIDADE[UNIDADE] ), "*")</f>
        <v>*</v>
      </c>
      <c r="S663" s="128" t="str" cm="1">
        <f t="array" ref="S6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3" s="128" t="str" cm="1">
        <f t="array" ref="T6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3" s="11" t="str" cm="1">
        <f t="array" ref="U6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3" s="105"/>
      <c r="W663" s="151"/>
      <c r="X663" s="104"/>
      <c r="Y663" s="129"/>
      <c r="Z663" s="104"/>
      <c r="AA663" s="105"/>
      <c r="AB663" s="103"/>
      <c r="AC663" s="152"/>
      <c r="AD663" s="107"/>
      <c r="AE663" s="105"/>
      <c r="AF663" s="105"/>
      <c r="AG663" s="105"/>
      <c r="AH663" s="15"/>
      <c r="AI663" s="126" t="str">
        <f>IF(BS_CONTROLE[[#This Row],[Atividade]]=0, "-", BS_CONTROLE[[#This Row],[Atividade]])</f>
        <v>-</v>
      </c>
      <c r="AJ663" s="9" t="str">
        <f>IF(BS_CONTROLE[[#This Row],[Atividade]]=0, "-", BS_CONTROLE[[#This Row],[Atividade]])</f>
        <v>-</v>
      </c>
      <c r="AK663" s="31">
        <f>BS_CONTROLE[[#This Row],[Local - Partida]]</f>
        <v>0</v>
      </c>
      <c r="AL663" s="31">
        <f>BS_CONTROLE[[#This Row],[Local - Encerramento]]</f>
        <v>0</v>
      </c>
      <c r="AM663" s="105" t="str">
        <f>IF(BS_CONTROLE[[#This Row],[Entre - Estações]]=0, "-", BS_CONTROLE[[#This Row],[Entre - Estações]])</f>
        <v>-</v>
      </c>
      <c r="AN663" s="105" t="str">
        <f>IF(BS_CONTROLE[[#This Row],[SB]]=0, "-", BS_CONTROLE[[#This Row],[SB]])</f>
        <v>-</v>
      </c>
      <c r="AO663" s="105" t="str">
        <f>IF(BS_CONTROLE[[#This Row],[SUB]]=0, "-", BS_CONTROLE[[#This Row],[SUB]])</f>
        <v>-</v>
      </c>
      <c r="AP663" s="105">
        <f>BS_CONTROLE[[#This Row],[KM - Inicio]]</f>
        <v>0</v>
      </c>
      <c r="AQ663" s="105">
        <f>BS_CONTROLE[[#This Row],[KM - Inicio]]</f>
        <v>0</v>
      </c>
      <c r="AR663" s="108"/>
      <c r="AS663" s="108"/>
      <c r="AT663" s="108"/>
      <c r="AU663" s="136"/>
      <c r="AV663" s="136"/>
      <c r="AW663" s="14"/>
      <c r="AX663" s="14"/>
      <c r="AY663" s="162" t="str">
        <f t="shared" si="66"/>
        <v>*</v>
      </c>
      <c r="AZ663" s="153"/>
      <c r="BA663" s="109"/>
      <c r="BB663" s="10" t="str">
        <f>IFERROR(_xlfn.XLOOKUP(AI663, BS_ATIVIDADE[ATIVIDADE],BS_ATIVIDADE[UNIDADE] ), "*")</f>
        <v>*</v>
      </c>
      <c r="BC663" s="13" t="str" cm="1">
        <f t="array" ref="BC6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3" s="13" t="str" cm="1">
        <f t="array" ref="BD6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3" s="11" t="str" cm="1">
        <f t="array" ref="BE6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3" s="150"/>
      <c r="BG663" s="16"/>
      <c r="BH663" s="17"/>
      <c r="BI663" s="17"/>
      <c r="BJ663" s="17"/>
      <c r="BK663" s="18"/>
      <c r="BL663" s="16"/>
      <c r="BM663" s="130"/>
      <c r="BN663" s="130"/>
      <c r="BO663" s="130"/>
      <c r="BP663" s="18"/>
      <c r="BQ663" s="12" t="str">
        <f t="shared" si="68"/>
        <v>Aderente</v>
      </c>
      <c r="BR663" s="19" t="str">
        <f t="shared" si="69"/>
        <v>*</v>
      </c>
      <c r="BS663" s="19" t="str">
        <f t="shared" si="70"/>
        <v>*</v>
      </c>
      <c r="BT663" s="188" t="str">
        <f t="shared" si="71"/>
        <v/>
      </c>
    </row>
    <row r="664" spans="1:72" hidden="1">
      <c r="A664" s="47" t="str">
        <f t="shared" si="67"/>
        <v/>
      </c>
      <c r="B664" s="102"/>
      <c r="C664" s="135" t="str">
        <f>IF(BS_CONTROLE[[#This Row],[DATA]]="","",WEEKNUM(BS_CONTROLE[[#This Row],[DATA]]))</f>
        <v/>
      </c>
      <c r="D664" s="104"/>
      <c r="E664" s="157">
        <v>658</v>
      </c>
      <c r="F664" s="126"/>
      <c r="G664" s="142" t="str">
        <f>IF(D664="","*",VLOOKUP(F664,BS_ATIVIDADE[],3,FALSE))</f>
        <v>*</v>
      </c>
      <c r="H664" s="106"/>
      <c r="I664" s="106"/>
      <c r="J664" s="105"/>
      <c r="K664" s="105"/>
      <c r="L664" s="105"/>
      <c r="M664" s="127" t="str" cm="1">
        <f t="array" ref="M6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4" s="127" t="str" cm="1">
        <f t="array" ref="N6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4" s="106"/>
      <c r="P664" s="106"/>
      <c r="Q664" s="105"/>
      <c r="R664" s="10" t="str">
        <f>IFERROR(_xlfn.XLOOKUP(F664, BS_ATIVIDADE[ATIVIDADE],BS_ATIVIDADE[UNIDADE] ), "*")</f>
        <v>*</v>
      </c>
      <c r="S664" s="128" t="str" cm="1">
        <f t="array" ref="S6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4" s="128" t="str" cm="1">
        <f t="array" ref="T6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4" s="11" t="str" cm="1">
        <f t="array" ref="U6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4" s="105"/>
      <c r="W664" s="151"/>
      <c r="X664" s="104"/>
      <c r="Y664" s="129"/>
      <c r="Z664" s="104"/>
      <c r="AA664" s="105"/>
      <c r="AB664" s="103"/>
      <c r="AC664" s="152"/>
      <c r="AD664" s="107"/>
      <c r="AE664" s="105"/>
      <c r="AF664" s="105"/>
      <c r="AG664" s="105"/>
      <c r="AH664" s="15"/>
      <c r="AI664" s="126" t="str">
        <f>IF(BS_CONTROLE[[#This Row],[Atividade]]=0, "-", BS_CONTROLE[[#This Row],[Atividade]])</f>
        <v>-</v>
      </c>
      <c r="AJ664" s="9" t="str">
        <f>IF(BS_CONTROLE[[#This Row],[Atividade]]=0, "-", BS_CONTROLE[[#This Row],[Atividade]])</f>
        <v>-</v>
      </c>
      <c r="AK664" s="31">
        <f>BS_CONTROLE[[#This Row],[Local - Partida]]</f>
        <v>0</v>
      </c>
      <c r="AL664" s="31">
        <f>BS_CONTROLE[[#This Row],[Local - Encerramento]]</f>
        <v>0</v>
      </c>
      <c r="AM664" s="105" t="str">
        <f>IF(BS_CONTROLE[[#This Row],[Entre - Estações]]=0, "-", BS_CONTROLE[[#This Row],[Entre - Estações]])</f>
        <v>-</v>
      </c>
      <c r="AN664" s="105" t="str">
        <f>IF(BS_CONTROLE[[#This Row],[SB]]=0, "-", BS_CONTROLE[[#This Row],[SB]])</f>
        <v>-</v>
      </c>
      <c r="AO664" s="105" t="str">
        <f>IF(BS_CONTROLE[[#This Row],[SUB]]=0, "-", BS_CONTROLE[[#This Row],[SUB]])</f>
        <v>-</v>
      </c>
      <c r="AP664" s="105">
        <f>BS_CONTROLE[[#This Row],[KM - Inicio]]</f>
        <v>0</v>
      </c>
      <c r="AQ664" s="105">
        <f>BS_CONTROLE[[#This Row],[KM - Inicio]]</f>
        <v>0</v>
      </c>
      <c r="AR664" s="108"/>
      <c r="AS664" s="108"/>
      <c r="AT664" s="108"/>
      <c r="AU664" s="136"/>
      <c r="AV664" s="136"/>
      <c r="AW664" s="14"/>
      <c r="AX664" s="14"/>
      <c r="AY664" s="162" t="str">
        <f t="shared" si="66"/>
        <v>*</v>
      </c>
      <c r="AZ664" s="153"/>
      <c r="BA664" s="109"/>
      <c r="BB664" s="10" t="str">
        <f>IFERROR(_xlfn.XLOOKUP(AI664, BS_ATIVIDADE[ATIVIDADE],BS_ATIVIDADE[UNIDADE] ), "*")</f>
        <v>*</v>
      </c>
      <c r="BC664" s="13" t="str" cm="1">
        <f t="array" ref="BC6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4" s="13" t="str" cm="1">
        <f t="array" ref="BD6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4" s="11" t="str" cm="1">
        <f t="array" ref="BE6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4" s="150"/>
      <c r="BG664" s="16"/>
      <c r="BH664" s="17"/>
      <c r="BI664" s="17"/>
      <c r="BJ664" s="17"/>
      <c r="BK664" s="18"/>
      <c r="BL664" s="16"/>
      <c r="BM664" s="130"/>
      <c r="BN664" s="130"/>
      <c r="BO664" s="130"/>
      <c r="BP664" s="18"/>
      <c r="BQ664" s="12" t="str">
        <f t="shared" si="68"/>
        <v>Aderente</v>
      </c>
      <c r="BR664" s="19" t="str">
        <f t="shared" si="69"/>
        <v>*</v>
      </c>
      <c r="BS664" s="19" t="str">
        <f t="shared" si="70"/>
        <v>*</v>
      </c>
      <c r="BT664" s="188" t="str">
        <f t="shared" si="71"/>
        <v/>
      </c>
    </row>
    <row r="665" spans="1:72" hidden="1">
      <c r="A665" s="47" t="str">
        <f t="shared" si="67"/>
        <v/>
      </c>
      <c r="B665" s="102"/>
      <c r="C665" s="135" t="str">
        <f>IF(BS_CONTROLE[[#This Row],[DATA]]="","",WEEKNUM(BS_CONTROLE[[#This Row],[DATA]]))</f>
        <v/>
      </c>
      <c r="D665" s="104"/>
      <c r="E665" s="157">
        <v>659</v>
      </c>
      <c r="F665" s="126"/>
      <c r="G665" s="142" t="str">
        <f>IF(D665="","*",VLOOKUP(F665,BS_ATIVIDADE[],3,FALSE))</f>
        <v>*</v>
      </c>
      <c r="H665" s="106"/>
      <c r="I665" s="106"/>
      <c r="J665" s="105"/>
      <c r="K665" s="105"/>
      <c r="L665" s="105"/>
      <c r="M665" s="127" t="str" cm="1">
        <f t="array" ref="M6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5" s="127" t="str" cm="1">
        <f t="array" ref="N6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5" s="106"/>
      <c r="P665" s="106"/>
      <c r="Q665" s="105"/>
      <c r="R665" s="10" t="str">
        <f>IFERROR(_xlfn.XLOOKUP(F665, BS_ATIVIDADE[ATIVIDADE],BS_ATIVIDADE[UNIDADE] ), "*")</f>
        <v>*</v>
      </c>
      <c r="S665" s="128" t="str" cm="1">
        <f t="array" ref="S6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5" s="128" t="str" cm="1">
        <f t="array" ref="T6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5" s="11" t="str" cm="1">
        <f t="array" ref="U6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5" s="105"/>
      <c r="W665" s="151"/>
      <c r="X665" s="104"/>
      <c r="Y665" s="129"/>
      <c r="Z665" s="104"/>
      <c r="AA665" s="105"/>
      <c r="AB665" s="103"/>
      <c r="AC665" s="152"/>
      <c r="AD665" s="107"/>
      <c r="AE665" s="105"/>
      <c r="AF665" s="105"/>
      <c r="AG665" s="105"/>
      <c r="AH665" s="15"/>
      <c r="AI665" s="126" t="str">
        <f>IF(BS_CONTROLE[[#This Row],[Atividade]]=0, "-", BS_CONTROLE[[#This Row],[Atividade]])</f>
        <v>-</v>
      </c>
      <c r="AJ665" s="9" t="str">
        <f>IF(BS_CONTROLE[[#This Row],[Atividade]]=0, "-", BS_CONTROLE[[#This Row],[Atividade]])</f>
        <v>-</v>
      </c>
      <c r="AK665" s="31">
        <f>BS_CONTROLE[[#This Row],[Local - Partida]]</f>
        <v>0</v>
      </c>
      <c r="AL665" s="31">
        <f>BS_CONTROLE[[#This Row],[Local - Encerramento]]</f>
        <v>0</v>
      </c>
      <c r="AM665" s="105" t="str">
        <f>IF(BS_CONTROLE[[#This Row],[Entre - Estações]]=0, "-", BS_CONTROLE[[#This Row],[Entre - Estações]])</f>
        <v>-</v>
      </c>
      <c r="AN665" s="105" t="str">
        <f>IF(BS_CONTROLE[[#This Row],[SB]]=0, "-", BS_CONTROLE[[#This Row],[SB]])</f>
        <v>-</v>
      </c>
      <c r="AO665" s="105" t="str">
        <f>IF(BS_CONTROLE[[#This Row],[SUB]]=0, "-", BS_CONTROLE[[#This Row],[SUB]])</f>
        <v>-</v>
      </c>
      <c r="AP665" s="105">
        <f>BS_CONTROLE[[#This Row],[KM - Inicio]]</f>
        <v>0</v>
      </c>
      <c r="AQ665" s="105">
        <f>BS_CONTROLE[[#This Row],[KM - Inicio]]</f>
        <v>0</v>
      </c>
      <c r="AR665" s="108"/>
      <c r="AS665" s="108"/>
      <c r="AT665" s="108"/>
      <c r="AU665" s="136"/>
      <c r="AV665" s="136"/>
      <c r="AW665" s="14"/>
      <c r="AX665" s="14"/>
      <c r="AY665" s="162" t="str">
        <f t="shared" si="66"/>
        <v>*</v>
      </c>
      <c r="AZ665" s="153"/>
      <c r="BA665" s="109"/>
      <c r="BB665" s="10" t="str">
        <f>IFERROR(_xlfn.XLOOKUP(AI665, BS_ATIVIDADE[ATIVIDADE],BS_ATIVIDADE[UNIDADE] ), "*")</f>
        <v>*</v>
      </c>
      <c r="BC665" s="13" t="str" cm="1">
        <f t="array" ref="BC6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5" s="13" t="str" cm="1">
        <f t="array" ref="BD6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5" s="11" t="str" cm="1">
        <f t="array" ref="BE6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5" s="150"/>
      <c r="BG665" s="16"/>
      <c r="BH665" s="17"/>
      <c r="BI665" s="17"/>
      <c r="BJ665" s="17"/>
      <c r="BK665" s="18"/>
      <c r="BL665" s="16"/>
      <c r="BM665" s="130"/>
      <c r="BN665" s="130"/>
      <c r="BO665" s="130"/>
      <c r="BP665" s="18"/>
      <c r="BQ665" s="12" t="str">
        <f t="shared" si="68"/>
        <v>Aderente</v>
      </c>
      <c r="BR665" s="19" t="str">
        <f t="shared" si="69"/>
        <v>*</v>
      </c>
      <c r="BS665" s="19" t="str">
        <f t="shared" si="70"/>
        <v>*</v>
      </c>
      <c r="BT665" s="188" t="str">
        <f t="shared" si="71"/>
        <v/>
      </c>
    </row>
    <row r="666" spans="1:72" hidden="1">
      <c r="A666" s="47" t="str">
        <f t="shared" si="67"/>
        <v/>
      </c>
      <c r="B666" s="102"/>
      <c r="C666" s="135" t="str">
        <f>IF(BS_CONTROLE[[#This Row],[DATA]]="","",WEEKNUM(BS_CONTROLE[[#This Row],[DATA]]))</f>
        <v/>
      </c>
      <c r="D666" s="104"/>
      <c r="E666" s="157">
        <v>660</v>
      </c>
      <c r="F666" s="126"/>
      <c r="G666" s="142" t="str">
        <f>IF(D666="","*",VLOOKUP(F666,BS_ATIVIDADE[],3,FALSE))</f>
        <v>*</v>
      </c>
      <c r="H666" s="106"/>
      <c r="I666" s="106"/>
      <c r="J666" s="105"/>
      <c r="K666" s="105"/>
      <c r="L666" s="105"/>
      <c r="M666" s="127" t="str" cm="1">
        <f t="array" ref="M6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6" s="127" t="str" cm="1">
        <f t="array" ref="N6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6" s="106"/>
      <c r="P666" s="106"/>
      <c r="Q666" s="105"/>
      <c r="R666" s="10" t="str">
        <f>IFERROR(_xlfn.XLOOKUP(F666, BS_ATIVIDADE[ATIVIDADE],BS_ATIVIDADE[UNIDADE] ), "*")</f>
        <v>*</v>
      </c>
      <c r="S666" s="128" t="str" cm="1">
        <f t="array" ref="S6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6" s="128" t="str" cm="1">
        <f t="array" ref="T6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6" s="11" t="str" cm="1">
        <f t="array" ref="U6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6" s="105"/>
      <c r="W666" s="151"/>
      <c r="X666" s="104"/>
      <c r="Y666" s="129"/>
      <c r="Z666" s="104"/>
      <c r="AA666" s="105"/>
      <c r="AB666" s="103"/>
      <c r="AC666" s="152"/>
      <c r="AD666" s="107"/>
      <c r="AE666" s="105"/>
      <c r="AF666" s="105"/>
      <c r="AG666" s="105"/>
      <c r="AH666" s="15"/>
      <c r="AI666" s="126" t="str">
        <f>IF(BS_CONTROLE[[#This Row],[Atividade]]=0, "-", BS_CONTROLE[[#This Row],[Atividade]])</f>
        <v>-</v>
      </c>
      <c r="AJ666" s="9" t="str">
        <f>IF(BS_CONTROLE[[#This Row],[Atividade]]=0, "-", BS_CONTROLE[[#This Row],[Atividade]])</f>
        <v>-</v>
      </c>
      <c r="AK666" s="31">
        <f>BS_CONTROLE[[#This Row],[Local - Partida]]</f>
        <v>0</v>
      </c>
      <c r="AL666" s="31">
        <f>BS_CONTROLE[[#This Row],[Local - Encerramento]]</f>
        <v>0</v>
      </c>
      <c r="AM666" s="105" t="str">
        <f>IF(BS_CONTROLE[[#This Row],[Entre - Estações]]=0, "-", BS_CONTROLE[[#This Row],[Entre - Estações]])</f>
        <v>-</v>
      </c>
      <c r="AN666" s="105" t="str">
        <f>IF(BS_CONTROLE[[#This Row],[SB]]=0, "-", BS_CONTROLE[[#This Row],[SB]])</f>
        <v>-</v>
      </c>
      <c r="AO666" s="105" t="str">
        <f>IF(BS_CONTROLE[[#This Row],[SUB]]=0, "-", BS_CONTROLE[[#This Row],[SUB]])</f>
        <v>-</v>
      </c>
      <c r="AP666" s="105">
        <f>BS_CONTROLE[[#This Row],[KM - Inicio]]</f>
        <v>0</v>
      </c>
      <c r="AQ666" s="105">
        <f>BS_CONTROLE[[#This Row],[KM - Inicio]]</f>
        <v>0</v>
      </c>
      <c r="AR666" s="108"/>
      <c r="AS666" s="108"/>
      <c r="AT666" s="108"/>
      <c r="AU666" s="136"/>
      <c r="AV666" s="136"/>
      <c r="AW666" s="14"/>
      <c r="AX666" s="14"/>
      <c r="AY666" s="162" t="str">
        <f t="shared" si="66"/>
        <v>*</v>
      </c>
      <c r="AZ666" s="153"/>
      <c r="BA666" s="109"/>
      <c r="BB666" s="10" t="str">
        <f>IFERROR(_xlfn.XLOOKUP(AI666, BS_ATIVIDADE[ATIVIDADE],BS_ATIVIDADE[UNIDADE] ), "*")</f>
        <v>*</v>
      </c>
      <c r="BC666" s="13" t="str" cm="1">
        <f t="array" ref="BC6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6" s="13" t="str" cm="1">
        <f t="array" ref="BD6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6" s="11" t="str" cm="1">
        <f t="array" ref="BE6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6" s="150"/>
      <c r="BG666" s="16"/>
      <c r="BH666" s="17"/>
      <c r="BI666" s="17"/>
      <c r="BJ666" s="17"/>
      <c r="BK666" s="18"/>
      <c r="BL666" s="16"/>
      <c r="BM666" s="130"/>
      <c r="BN666" s="130"/>
      <c r="BO666" s="130"/>
      <c r="BP666" s="18"/>
      <c r="BQ666" s="12" t="str">
        <f t="shared" si="68"/>
        <v>Aderente</v>
      </c>
      <c r="BR666" s="19" t="str">
        <f t="shared" si="69"/>
        <v>*</v>
      </c>
      <c r="BS666" s="19" t="str">
        <f t="shared" si="70"/>
        <v>*</v>
      </c>
      <c r="BT666" s="188" t="str">
        <f t="shared" si="71"/>
        <v/>
      </c>
    </row>
    <row r="667" spans="1:72" hidden="1">
      <c r="A667" s="47" t="str">
        <f t="shared" si="67"/>
        <v/>
      </c>
      <c r="B667" s="102"/>
      <c r="C667" s="135" t="str">
        <f>IF(BS_CONTROLE[[#This Row],[DATA]]="","",WEEKNUM(BS_CONTROLE[[#This Row],[DATA]]))</f>
        <v/>
      </c>
      <c r="D667" s="104"/>
      <c r="E667" s="157">
        <v>661</v>
      </c>
      <c r="F667" s="126"/>
      <c r="G667" s="142" t="str">
        <f>IF(D667="","*",VLOOKUP(F667,BS_ATIVIDADE[],3,FALSE))</f>
        <v>*</v>
      </c>
      <c r="H667" s="106"/>
      <c r="I667" s="106"/>
      <c r="J667" s="105"/>
      <c r="K667" s="105"/>
      <c r="L667" s="105"/>
      <c r="M667" s="127" t="str" cm="1">
        <f t="array" ref="M6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7" s="127" t="str" cm="1">
        <f t="array" ref="N6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7" s="106"/>
      <c r="P667" s="106"/>
      <c r="Q667" s="105"/>
      <c r="R667" s="10" t="str">
        <f>IFERROR(_xlfn.XLOOKUP(F667, BS_ATIVIDADE[ATIVIDADE],BS_ATIVIDADE[UNIDADE] ), "*")</f>
        <v>*</v>
      </c>
      <c r="S667" s="128" t="str" cm="1">
        <f t="array" ref="S6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7" s="128" t="str" cm="1">
        <f t="array" ref="T6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7" s="11" t="str" cm="1">
        <f t="array" ref="U6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7" s="105"/>
      <c r="W667" s="151"/>
      <c r="X667" s="104"/>
      <c r="Y667" s="129"/>
      <c r="Z667" s="104"/>
      <c r="AA667" s="105"/>
      <c r="AB667" s="103"/>
      <c r="AC667" s="152"/>
      <c r="AD667" s="107"/>
      <c r="AE667" s="105"/>
      <c r="AF667" s="105"/>
      <c r="AG667" s="105"/>
      <c r="AH667" s="15"/>
      <c r="AI667" s="126" t="str">
        <f>IF(BS_CONTROLE[[#This Row],[Atividade]]=0, "-", BS_CONTROLE[[#This Row],[Atividade]])</f>
        <v>-</v>
      </c>
      <c r="AJ667" s="9" t="str">
        <f>IF(BS_CONTROLE[[#This Row],[Atividade]]=0, "-", BS_CONTROLE[[#This Row],[Atividade]])</f>
        <v>-</v>
      </c>
      <c r="AK667" s="31">
        <f>BS_CONTROLE[[#This Row],[Local - Partida]]</f>
        <v>0</v>
      </c>
      <c r="AL667" s="31">
        <f>BS_CONTROLE[[#This Row],[Local - Encerramento]]</f>
        <v>0</v>
      </c>
      <c r="AM667" s="105" t="str">
        <f>IF(BS_CONTROLE[[#This Row],[Entre - Estações]]=0, "-", BS_CONTROLE[[#This Row],[Entre - Estações]])</f>
        <v>-</v>
      </c>
      <c r="AN667" s="105" t="str">
        <f>IF(BS_CONTROLE[[#This Row],[SB]]=0, "-", BS_CONTROLE[[#This Row],[SB]])</f>
        <v>-</v>
      </c>
      <c r="AO667" s="105" t="str">
        <f>IF(BS_CONTROLE[[#This Row],[SUB]]=0, "-", BS_CONTROLE[[#This Row],[SUB]])</f>
        <v>-</v>
      </c>
      <c r="AP667" s="105">
        <f>BS_CONTROLE[[#This Row],[KM - Inicio]]</f>
        <v>0</v>
      </c>
      <c r="AQ667" s="105">
        <f>BS_CONTROLE[[#This Row],[KM - Inicio]]</f>
        <v>0</v>
      </c>
      <c r="AR667" s="108"/>
      <c r="AS667" s="108"/>
      <c r="AT667" s="108"/>
      <c r="AU667" s="136"/>
      <c r="AV667" s="136"/>
      <c r="AW667" s="14"/>
      <c r="AX667" s="14"/>
      <c r="AY667" s="162" t="str">
        <f t="shared" si="66"/>
        <v>*</v>
      </c>
      <c r="AZ667" s="153"/>
      <c r="BA667" s="109"/>
      <c r="BB667" s="10" t="str">
        <f>IFERROR(_xlfn.XLOOKUP(AI667, BS_ATIVIDADE[ATIVIDADE],BS_ATIVIDADE[UNIDADE] ), "*")</f>
        <v>*</v>
      </c>
      <c r="BC667" s="13" t="str" cm="1">
        <f t="array" ref="BC6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7" s="13" t="str" cm="1">
        <f t="array" ref="BD6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7" s="11" t="str" cm="1">
        <f t="array" ref="BE6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7" s="150"/>
      <c r="BG667" s="16"/>
      <c r="BH667" s="17"/>
      <c r="BI667" s="17"/>
      <c r="BJ667" s="17"/>
      <c r="BK667" s="18"/>
      <c r="BL667" s="16"/>
      <c r="BM667" s="130"/>
      <c r="BN667" s="130"/>
      <c r="BO667" s="130"/>
      <c r="BP667" s="18"/>
      <c r="BQ667" s="12" t="str">
        <f t="shared" si="68"/>
        <v>Aderente</v>
      </c>
      <c r="BR667" s="19" t="str">
        <f t="shared" si="69"/>
        <v>*</v>
      </c>
      <c r="BS667" s="19" t="str">
        <f t="shared" si="70"/>
        <v>*</v>
      </c>
      <c r="BT667" s="188" t="str">
        <f t="shared" si="71"/>
        <v/>
      </c>
    </row>
    <row r="668" spans="1:72" hidden="1">
      <c r="A668" s="47" t="str">
        <f t="shared" si="67"/>
        <v/>
      </c>
      <c r="B668" s="102"/>
      <c r="C668" s="135" t="str">
        <f>IF(BS_CONTROLE[[#This Row],[DATA]]="","",WEEKNUM(BS_CONTROLE[[#This Row],[DATA]]))</f>
        <v/>
      </c>
      <c r="D668" s="104"/>
      <c r="E668" s="157">
        <v>662</v>
      </c>
      <c r="F668" s="126"/>
      <c r="G668" s="142" t="str">
        <f>IF(D668="","*",VLOOKUP(F668,BS_ATIVIDADE[],3,FALSE))</f>
        <v>*</v>
      </c>
      <c r="H668" s="106"/>
      <c r="I668" s="106"/>
      <c r="J668" s="105"/>
      <c r="K668" s="105"/>
      <c r="L668" s="105"/>
      <c r="M668" s="127" t="str" cm="1">
        <f t="array" ref="M6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8" s="127" t="str" cm="1">
        <f t="array" ref="N6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8" s="106"/>
      <c r="P668" s="106"/>
      <c r="Q668" s="105"/>
      <c r="R668" s="10" t="str">
        <f>IFERROR(_xlfn.XLOOKUP(F668, BS_ATIVIDADE[ATIVIDADE],BS_ATIVIDADE[UNIDADE] ), "*")</f>
        <v>*</v>
      </c>
      <c r="S668" s="128" t="str" cm="1">
        <f t="array" ref="S6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8" s="128" t="str" cm="1">
        <f t="array" ref="T6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8" s="11" t="str" cm="1">
        <f t="array" ref="U6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8" s="105"/>
      <c r="W668" s="151"/>
      <c r="X668" s="104"/>
      <c r="Y668" s="129"/>
      <c r="Z668" s="104"/>
      <c r="AA668" s="105"/>
      <c r="AB668" s="103"/>
      <c r="AC668" s="152"/>
      <c r="AD668" s="107"/>
      <c r="AE668" s="105"/>
      <c r="AF668" s="105"/>
      <c r="AG668" s="105"/>
      <c r="AH668" s="15"/>
      <c r="AI668" s="126" t="str">
        <f>IF(BS_CONTROLE[[#This Row],[Atividade]]=0, "-", BS_CONTROLE[[#This Row],[Atividade]])</f>
        <v>-</v>
      </c>
      <c r="AJ668" s="9" t="str">
        <f>IF(BS_CONTROLE[[#This Row],[Atividade]]=0, "-", BS_CONTROLE[[#This Row],[Atividade]])</f>
        <v>-</v>
      </c>
      <c r="AK668" s="31">
        <f>BS_CONTROLE[[#This Row],[Local - Partida]]</f>
        <v>0</v>
      </c>
      <c r="AL668" s="31">
        <f>BS_CONTROLE[[#This Row],[Local - Encerramento]]</f>
        <v>0</v>
      </c>
      <c r="AM668" s="105" t="str">
        <f>IF(BS_CONTROLE[[#This Row],[Entre - Estações]]=0, "-", BS_CONTROLE[[#This Row],[Entre - Estações]])</f>
        <v>-</v>
      </c>
      <c r="AN668" s="105" t="str">
        <f>IF(BS_CONTROLE[[#This Row],[SB]]=0, "-", BS_CONTROLE[[#This Row],[SB]])</f>
        <v>-</v>
      </c>
      <c r="AO668" s="105" t="str">
        <f>IF(BS_CONTROLE[[#This Row],[SUB]]=0, "-", BS_CONTROLE[[#This Row],[SUB]])</f>
        <v>-</v>
      </c>
      <c r="AP668" s="105">
        <f>BS_CONTROLE[[#This Row],[KM - Inicio]]</f>
        <v>0</v>
      </c>
      <c r="AQ668" s="105">
        <f>BS_CONTROLE[[#This Row],[KM - Inicio]]</f>
        <v>0</v>
      </c>
      <c r="AR668" s="108"/>
      <c r="AS668" s="108"/>
      <c r="AT668" s="108"/>
      <c r="AU668" s="136"/>
      <c r="AV668" s="136"/>
      <c r="AW668" s="14"/>
      <c r="AX668" s="14"/>
      <c r="AY668" s="162" t="str">
        <f t="shared" si="66"/>
        <v>*</v>
      </c>
      <c r="AZ668" s="153"/>
      <c r="BA668" s="109"/>
      <c r="BB668" s="10" t="str">
        <f>IFERROR(_xlfn.XLOOKUP(AI668, BS_ATIVIDADE[ATIVIDADE],BS_ATIVIDADE[UNIDADE] ), "*")</f>
        <v>*</v>
      </c>
      <c r="BC668" s="13" t="str" cm="1">
        <f t="array" ref="BC6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8" s="13" t="str" cm="1">
        <f t="array" ref="BD6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8" s="11" t="str" cm="1">
        <f t="array" ref="BE6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8" s="150"/>
      <c r="BG668" s="16"/>
      <c r="BH668" s="17"/>
      <c r="BI668" s="17"/>
      <c r="BJ668" s="17"/>
      <c r="BK668" s="18"/>
      <c r="BL668" s="16"/>
      <c r="BM668" s="130"/>
      <c r="BN668" s="130"/>
      <c r="BO668" s="130"/>
      <c r="BP668" s="18"/>
      <c r="BQ668" s="12" t="str">
        <f t="shared" si="68"/>
        <v>Aderente</v>
      </c>
      <c r="BR668" s="19" t="str">
        <f t="shared" si="69"/>
        <v>*</v>
      </c>
      <c r="BS668" s="19" t="str">
        <f t="shared" si="70"/>
        <v>*</v>
      </c>
      <c r="BT668" s="188" t="str">
        <f t="shared" si="71"/>
        <v/>
      </c>
    </row>
    <row r="669" spans="1:72" hidden="1">
      <c r="A669" s="47" t="str">
        <f t="shared" si="67"/>
        <v/>
      </c>
      <c r="B669" s="102"/>
      <c r="C669" s="135" t="str">
        <f>IF(BS_CONTROLE[[#This Row],[DATA]]="","",WEEKNUM(BS_CONTROLE[[#This Row],[DATA]]))</f>
        <v/>
      </c>
      <c r="D669" s="104"/>
      <c r="E669" s="157">
        <v>663</v>
      </c>
      <c r="F669" s="126"/>
      <c r="G669" s="142" t="str">
        <f>IF(D669="","*",VLOOKUP(F669,BS_ATIVIDADE[],3,FALSE))</f>
        <v>*</v>
      </c>
      <c r="H669" s="106"/>
      <c r="I669" s="106"/>
      <c r="J669" s="105"/>
      <c r="K669" s="105"/>
      <c r="L669" s="105"/>
      <c r="M669" s="127" t="str" cm="1">
        <f t="array" ref="M6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9" s="127" t="str" cm="1">
        <f t="array" ref="N6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9" s="106"/>
      <c r="P669" s="106"/>
      <c r="Q669" s="105"/>
      <c r="R669" s="10" t="str">
        <f>IFERROR(_xlfn.XLOOKUP(F669, BS_ATIVIDADE[ATIVIDADE],BS_ATIVIDADE[UNIDADE] ), "*")</f>
        <v>*</v>
      </c>
      <c r="S669" s="128" t="str" cm="1">
        <f t="array" ref="S6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9" s="128" t="str" cm="1">
        <f t="array" ref="T6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9" s="11" t="str" cm="1">
        <f t="array" ref="U6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69" s="105"/>
      <c r="W669" s="151"/>
      <c r="X669" s="104"/>
      <c r="Y669" s="129"/>
      <c r="Z669" s="104"/>
      <c r="AA669" s="105"/>
      <c r="AB669" s="103"/>
      <c r="AC669" s="152"/>
      <c r="AD669" s="107"/>
      <c r="AE669" s="105"/>
      <c r="AF669" s="105"/>
      <c r="AG669" s="105"/>
      <c r="AH669" s="15"/>
      <c r="AI669" s="126" t="str">
        <f>IF(BS_CONTROLE[[#This Row],[Atividade]]=0, "-", BS_CONTROLE[[#This Row],[Atividade]])</f>
        <v>-</v>
      </c>
      <c r="AJ669" s="9" t="str">
        <f>IF(BS_CONTROLE[[#This Row],[Atividade]]=0, "-", BS_CONTROLE[[#This Row],[Atividade]])</f>
        <v>-</v>
      </c>
      <c r="AK669" s="31">
        <f>BS_CONTROLE[[#This Row],[Local - Partida]]</f>
        <v>0</v>
      </c>
      <c r="AL669" s="31">
        <f>BS_CONTROLE[[#This Row],[Local - Encerramento]]</f>
        <v>0</v>
      </c>
      <c r="AM669" s="105" t="str">
        <f>IF(BS_CONTROLE[[#This Row],[Entre - Estações]]=0, "-", BS_CONTROLE[[#This Row],[Entre - Estações]])</f>
        <v>-</v>
      </c>
      <c r="AN669" s="105" t="str">
        <f>IF(BS_CONTROLE[[#This Row],[SB]]=0, "-", BS_CONTROLE[[#This Row],[SB]])</f>
        <v>-</v>
      </c>
      <c r="AO669" s="105" t="str">
        <f>IF(BS_CONTROLE[[#This Row],[SUB]]=0, "-", BS_CONTROLE[[#This Row],[SUB]])</f>
        <v>-</v>
      </c>
      <c r="AP669" s="105">
        <f>BS_CONTROLE[[#This Row],[KM - Inicio]]</f>
        <v>0</v>
      </c>
      <c r="AQ669" s="105">
        <f>BS_CONTROLE[[#This Row],[KM - Inicio]]</f>
        <v>0</v>
      </c>
      <c r="AR669" s="108"/>
      <c r="AS669" s="108"/>
      <c r="AT669" s="108"/>
      <c r="AU669" s="136"/>
      <c r="AV669" s="136"/>
      <c r="AW669" s="14"/>
      <c r="AX669" s="14"/>
      <c r="AY669" s="162" t="str">
        <f t="shared" si="66"/>
        <v>*</v>
      </c>
      <c r="AZ669" s="153"/>
      <c r="BA669" s="109"/>
      <c r="BB669" s="10" t="str">
        <f>IFERROR(_xlfn.XLOOKUP(AI669, BS_ATIVIDADE[ATIVIDADE],BS_ATIVIDADE[UNIDADE] ), "*")</f>
        <v>*</v>
      </c>
      <c r="BC669" s="13" t="str" cm="1">
        <f t="array" ref="BC6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69" s="13" t="str" cm="1">
        <f t="array" ref="BD6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69" s="11" t="str" cm="1">
        <f t="array" ref="BE6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69" s="150"/>
      <c r="BG669" s="16"/>
      <c r="BH669" s="17"/>
      <c r="BI669" s="17"/>
      <c r="BJ669" s="17"/>
      <c r="BK669" s="18"/>
      <c r="BL669" s="16"/>
      <c r="BM669" s="130"/>
      <c r="BN669" s="130"/>
      <c r="BO669" s="130"/>
      <c r="BP669" s="18"/>
      <c r="BQ669" s="12" t="str">
        <f t="shared" si="68"/>
        <v>Aderente</v>
      </c>
      <c r="BR669" s="19" t="str">
        <f t="shared" si="69"/>
        <v>*</v>
      </c>
      <c r="BS669" s="19" t="str">
        <f t="shared" si="70"/>
        <v>*</v>
      </c>
      <c r="BT669" s="188" t="str">
        <f t="shared" si="71"/>
        <v/>
      </c>
    </row>
    <row r="670" spans="1:72" hidden="1">
      <c r="A670" s="47" t="str">
        <f t="shared" si="67"/>
        <v/>
      </c>
      <c r="B670" s="102"/>
      <c r="C670" s="135" t="str">
        <f>IF(BS_CONTROLE[[#This Row],[DATA]]="","",WEEKNUM(BS_CONTROLE[[#This Row],[DATA]]))</f>
        <v/>
      </c>
      <c r="D670" s="104"/>
      <c r="E670" s="157">
        <v>664</v>
      </c>
      <c r="F670" s="126"/>
      <c r="G670" s="142" t="str">
        <f>IF(D670="","*",VLOOKUP(F670,BS_ATIVIDADE[],3,FALSE))</f>
        <v>*</v>
      </c>
      <c r="H670" s="106"/>
      <c r="I670" s="106"/>
      <c r="J670" s="105"/>
      <c r="K670" s="105"/>
      <c r="L670" s="105"/>
      <c r="M670" s="127" t="str" cm="1">
        <f t="array" ref="M6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0" s="127" t="str" cm="1">
        <f t="array" ref="N6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0" s="106"/>
      <c r="P670" s="106"/>
      <c r="Q670" s="105"/>
      <c r="R670" s="10" t="str">
        <f>IFERROR(_xlfn.XLOOKUP(F670, BS_ATIVIDADE[ATIVIDADE],BS_ATIVIDADE[UNIDADE] ), "*")</f>
        <v>*</v>
      </c>
      <c r="S670" s="128" t="str" cm="1">
        <f t="array" ref="S6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0" s="128" t="str" cm="1">
        <f t="array" ref="T6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0" s="11" t="str" cm="1">
        <f t="array" ref="U6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0" s="105"/>
      <c r="W670" s="151"/>
      <c r="X670" s="104"/>
      <c r="Y670" s="129"/>
      <c r="Z670" s="104"/>
      <c r="AA670" s="105"/>
      <c r="AB670" s="103"/>
      <c r="AC670" s="152"/>
      <c r="AD670" s="107"/>
      <c r="AE670" s="105"/>
      <c r="AF670" s="105"/>
      <c r="AG670" s="105"/>
      <c r="AH670" s="15"/>
      <c r="AI670" s="126" t="str">
        <f>IF(BS_CONTROLE[[#This Row],[Atividade]]=0, "-", BS_CONTROLE[[#This Row],[Atividade]])</f>
        <v>-</v>
      </c>
      <c r="AJ670" s="9" t="str">
        <f>IF(BS_CONTROLE[[#This Row],[Atividade]]=0, "-", BS_CONTROLE[[#This Row],[Atividade]])</f>
        <v>-</v>
      </c>
      <c r="AK670" s="31">
        <f>BS_CONTROLE[[#This Row],[Local - Partida]]</f>
        <v>0</v>
      </c>
      <c r="AL670" s="31">
        <f>BS_CONTROLE[[#This Row],[Local - Encerramento]]</f>
        <v>0</v>
      </c>
      <c r="AM670" s="105" t="str">
        <f>IF(BS_CONTROLE[[#This Row],[Entre - Estações]]=0, "-", BS_CONTROLE[[#This Row],[Entre - Estações]])</f>
        <v>-</v>
      </c>
      <c r="AN670" s="105" t="str">
        <f>IF(BS_CONTROLE[[#This Row],[SB]]=0, "-", BS_CONTROLE[[#This Row],[SB]])</f>
        <v>-</v>
      </c>
      <c r="AO670" s="105" t="str">
        <f>IF(BS_CONTROLE[[#This Row],[SUB]]=0, "-", BS_CONTROLE[[#This Row],[SUB]])</f>
        <v>-</v>
      </c>
      <c r="AP670" s="105">
        <f>BS_CONTROLE[[#This Row],[KM - Inicio]]</f>
        <v>0</v>
      </c>
      <c r="AQ670" s="105">
        <f>BS_CONTROLE[[#This Row],[KM - Inicio]]</f>
        <v>0</v>
      </c>
      <c r="AR670" s="108"/>
      <c r="AS670" s="108"/>
      <c r="AT670" s="108"/>
      <c r="AU670" s="136"/>
      <c r="AV670" s="136"/>
      <c r="AW670" s="14"/>
      <c r="AX670" s="14"/>
      <c r="AY670" s="162" t="str">
        <f t="shared" si="66"/>
        <v>*</v>
      </c>
      <c r="AZ670" s="153"/>
      <c r="BA670" s="109"/>
      <c r="BB670" s="10" t="str">
        <f>IFERROR(_xlfn.XLOOKUP(AI670, BS_ATIVIDADE[ATIVIDADE],BS_ATIVIDADE[UNIDADE] ), "*")</f>
        <v>*</v>
      </c>
      <c r="BC670" s="13" t="str" cm="1">
        <f t="array" ref="BC6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0" s="13" t="str" cm="1">
        <f t="array" ref="BD6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0" s="11" t="str" cm="1">
        <f t="array" ref="BE6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0" s="150"/>
      <c r="BG670" s="16"/>
      <c r="BH670" s="17"/>
      <c r="BI670" s="17"/>
      <c r="BJ670" s="17"/>
      <c r="BK670" s="18"/>
      <c r="BL670" s="16"/>
      <c r="BM670" s="130"/>
      <c r="BN670" s="130"/>
      <c r="BO670" s="130"/>
      <c r="BP670" s="18"/>
      <c r="BQ670" s="12" t="str">
        <f t="shared" si="68"/>
        <v>Aderente</v>
      </c>
      <c r="BR670" s="19" t="str">
        <f t="shared" si="69"/>
        <v>*</v>
      </c>
      <c r="BS670" s="19" t="str">
        <f t="shared" si="70"/>
        <v>*</v>
      </c>
      <c r="BT670" s="188" t="str">
        <f t="shared" si="71"/>
        <v/>
      </c>
    </row>
    <row r="671" spans="1:72" hidden="1">
      <c r="A671" s="47" t="str">
        <f t="shared" si="67"/>
        <v/>
      </c>
      <c r="B671" s="102"/>
      <c r="C671" s="135" t="str">
        <f>IF(BS_CONTROLE[[#This Row],[DATA]]="","",WEEKNUM(BS_CONTROLE[[#This Row],[DATA]]))</f>
        <v/>
      </c>
      <c r="D671" s="104"/>
      <c r="E671" s="157">
        <v>665</v>
      </c>
      <c r="F671" s="126"/>
      <c r="G671" s="142" t="str">
        <f>IF(D671="","*",VLOOKUP(F671,BS_ATIVIDADE[],3,FALSE))</f>
        <v>*</v>
      </c>
      <c r="H671" s="106"/>
      <c r="I671" s="106"/>
      <c r="J671" s="105"/>
      <c r="K671" s="105"/>
      <c r="L671" s="105"/>
      <c r="M671" s="127" t="str" cm="1">
        <f t="array" ref="M6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1" s="127" t="str" cm="1">
        <f t="array" ref="N6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1" s="106"/>
      <c r="P671" s="106"/>
      <c r="Q671" s="105"/>
      <c r="R671" s="10" t="str">
        <f>IFERROR(_xlfn.XLOOKUP(F671, BS_ATIVIDADE[ATIVIDADE],BS_ATIVIDADE[UNIDADE] ), "*")</f>
        <v>*</v>
      </c>
      <c r="S671" s="128" t="str" cm="1">
        <f t="array" ref="S6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1" s="128" t="str" cm="1">
        <f t="array" ref="T6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1" s="11" t="str" cm="1">
        <f t="array" ref="U6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1" s="105"/>
      <c r="W671" s="151"/>
      <c r="X671" s="104"/>
      <c r="Y671" s="129"/>
      <c r="Z671" s="104"/>
      <c r="AA671" s="105"/>
      <c r="AB671" s="103"/>
      <c r="AC671" s="152"/>
      <c r="AD671" s="107"/>
      <c r="AE671" s="105"/>
      <c r="AF671" s="105"/>
      <c r="AG671" s="105"/>
      <c r="AH671" s="15"/>
      <c r="AI671" s="126" t="str">
        <f>IF(BS_CONTROLE[[#This Row],[Atividade]]=0, "-", BS_CONTROLE[[#This Row],[Atividade]])</f>
        <v>-</v>
      </c>
      <c r="AJ671" s="9" t="str">
        <f>IF(BS_CONTROLE[[#This Row],[Atividade]]=0, "-", BS_CONTROLE[[#This Row],[Atividade]])</f>
        <v>-</v>
      </c>
      <c r="AK671" s="31">
        <f>BS_CONTROLE[[#This Row],[Local - Partida]]</f>
        <v>0</v>
      </c>
      <c r="AL671" s="31">
        <f>BS_CONTROLE[[#This Row],[Local - Encerramento]]</f>
        <v>0</v>
      </c>
      <c r="AM671" s="105" t="str">
        <f>IF(BS_CONTROLE[[#This Row],[Entre - Estações]]=0, "-", BS_CONTROLE[[#This Row],[Entre - Estações]])</f>
        <v>-</v>
      </c>
      <c r="AN671" s="105" t="str">
        <f>IF(BS_CONTROLE[[#This Row],[SB]]=0, "-", BS_CONTROLE[[#This Row],[SB]])</f>
        <v>-</v>
      </c>
      <c r="AO671" s="105" t="str">
        <f>IF(BS_CONTROLE[[#This Row],[SUB]]=0, "-", BS_CONTROLE[[#This Row],[SUB]])</f>
        <v>-</v>
      </c>
      <c r="AP671" s="105">
        <f>BS_CONTROLE[[#This Row],[KM - Inicio]]</f>
        <v>0</v>
      </c>
      <c r="AQ671" s="105">
        <f>BS_CONTROLE[[#This Row],[KM - Inicio]]</f>
        <v>0</v>
      </c>
      <c r="AR671" s="108"/>
      <c r="AS671" s="108"/>
      <c r="AT671" s="108"/>
      <c r="AU671" s="136"/>
      <c r="AV671" s="136"/>
      <c r="AW671" s="14"/>
      <c r="AX671" s="14"/>
      <c r="AY671" s="162" t="str">
        <f t="shared" si="66"/>
        <v>*</v>
      </c>
      <c r="AZ671" s="153"/>
      <c r="BA671" s="109"/>
      <c r="BB671" s="10" t="str">
        <f>IFERROR(_xlfn.XLOOKUP(AI671, BS_ATIVIDADE[ATIVIDADE],BS_ATIVIDADE[UNIDADE] ), "*")</f>
        <v>*</v>
      </c>
      <c r="BC671" s="13" t="str" cm="1">
        <f t="array" ref="BC6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1" s="13" t="str" cm="1">
        <f t="array" ref="BD6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1" s="11" t="str" cm="1">
        <f t="array" ref="BE6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1" s="150"/>
      <c r="BG671" s="16"/>
      <c r="BH671" s="17"/>
      <c r="BI671" s="17"/>
      <c r="BJ671" s="17"/>
      <c r="BK671" s="18"/>
      <c r="BL671" s="16"/>
      <c r="BM671" s="130"/>
      <c r="BN671" s="130"/>
      <c r="BO671" s="130"/>
      <c r="BP671" s="18"/>
      <c r="BQ671" s="12" t="str">
        <f t="shared" si="68"/>
        <v>Aderente</v>
      </c>
      <c r="BR671" s="19" t="str">
        <f t="shared" si="69"/>
        <v>*</v>
      </c>
      <c r="BS671" s="19" t="str">
        <f t="shared" si="70"/>
        <v>*</v>
      </c>
      <c r="BT671" s="188" t="str">
        <f t="shared" si="71"/>
        <v/>
      </c>
    </row>
    <row r="672" spans="1:72" hidden="1">
      <c r="A672" s="47" t="str">
        <f t="shared" si="67"/>
        <v/>
      </c>
      <c r="B672" s="102"/>
      <c r="C672" s="135" t="str">
        <f>IF(BS_CONTROLE[[#This Row],[DATA]]="","",WEEKNUM(BS_CONTROLE[[#This Row],[DATA]]))</f>
        <v/>
      </c>
      <c r="D672" s="104"/>
      <c r="E672" s="157">
        <v>666</v>
      </c>
      <c r="F672" s="126"/>
      <c r="G672" s="142" t="str">
        <f>IF(D672="","*",VLOOKUP(F672,BS_ATIVIDADE[],3,FALSE))</f>
        <v>*</v>
      </c>
      <c r="H672" s="106"/>
      <c r="I672" s="106"/>
      <c r="J672" s="105"/>
      <c r="K672" s="105"/>
      <c r="L672" s="105"/>
      <c r="M672" s="127" t="str" cm="1">
        <f t="array" ref="M6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2" s="127" t="str" cm="1">
        <f t="array" ref="N6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2" s="106"/>
      <c r="P672" s="106"/>
      <c r="Q672" s="105"/>
      <c r="R672" s="10" t="str">
        <f>IFERROR(_xlfn.XLOOKUP(F672, BS_ATIVIDADE[ATIVIDADE],BS_ATIVIDADE[UNIDADE] ), "*")</f>
        <v>*</v>
      </c>
      <c r="S672" s="128" t="str" cm="1">
        <f t="array" ref="S6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2" s="128" t="str" cm="1">
        <f t="array" ref="T6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2" s="11" t="str" cm="1">
        <f t="array" ref="U6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2" s="105"/>
      <c r="W672" s="151"/>
      <c r="X672" s="104"/>
      <c r="Y672" s="129"/>
      <c r="Z672" s="104"/>
      <c r="AA672" s="105"/>
      <c r="AB672" s="103"/>
      <c r="AC672" s="152"/>
      <c r="AD672" s="107"/>
      <c r="AE672" s="105"/>
      <c r="AF672" s="105"/>
      <c r="AG672" s="105"/>
      <c r="AH672" s="15"/>
      <c r="AI672" s="126" t="str">
        <f>IF(BS_CONTROLE[[#This Row],[Atividade]]=0, "-", BS_CONTROLE[[#This Row],[Atividade]])</f>
        <v>-</v>
      </c>
      <c r="AJ672" s="9" t="str">
        <f>IF(BS_CONTROLE[[#This Row],[Atividade]]=0, "-", BS_CONTROLE[[#This Row],[Atividade]])</f>
        <v>-</v>
      </c>
      <c r="AK672" s="31">
        <f>BS_CONTROLE[[#This Row],[Local - Partida]]</f>
        <v>0</v>
      </c>
      <c r="AL672" s="31">
        <f>BS_CONTROLE[[#This Row],[Local - Encerramento]]</f>
        <v>0</v>
      </c>
      <c r="AM672" s="105" t="str">
        <f>IF(BS_CONTROLE[[#This Row],[Entre - Estações]]=0, "-", BS_CONTROLE[[#This Row],[Entre - Estações]])</f>
        <v>-</v>
      </c>
      <c r="AN672" s="105" t="str">
        <f>IF(BS_CONTROLE[[#This Row],[SB]]=0, "-", BS_CONTROLE[[#This Row],[SB]])</f>
        <v>-</v>
      </c>
      <c r="AO672" s="105" t="str">
        <f>IF(BS_CONTROLE[[#This Row],[SUB]]=0, "-", BS_CONTROLE[[#This Row],[SUB]])</f>
        <v>-</v>
      </c>
      <c r="AP672" s="105">
        <f>BS_CONTROLE[[#This Row],[KM - Inicio]]</f>
        <v>0</v>
      </c>
      <c r="AQ672" s="105">
        <f>BS_CONTROLE[[#This Row],[KM - Inicio]]</f>
        <v>0</v>
      </c>
      <c r="AR672" s="108"/>
      <c r="AS672" s="108"/>
      <c r="AT672" s="108"/>
      <c r="AU672" s="136"/>
      <c r="AV672" s="136"/>
      <c r="AW672" s="14"/>
      <c r="AX672" s="14"/>
      <c r="AY672" s="162" t="str">
        <f t="shared" si="66"/>
        <v>*</v>
      </c>
      <c r="AZ672" s="153"/>
      <c r="BA672" s="109"/>
      <c r="BB672" s="10" t="str">
        <f>IFERROR(_xlfn.XLOOKUP(AI672, BS_ATIVIDADE[ATIVIDADE],BS_ATIVIDADE[UNIDADE] ), "*")</f>
        <v>*</v>
      </c>
      <c r="BC672" s="13" t="str" cm="1">
        <f t="array" ref="BC6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2" s="13" t="str" cm="1">
        <f t="array" ref="BD6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2" s="11" t="str" cm="1">
        <f t="array" ref="BE6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2" s="150"/>
      <c r="BG672" s="16"/>
      <c r="BH672" s="17"/>
      <c r="BI672" s="17"/>
      <c r="BJ672" s="17"/>
      <c r="BK672" s="18"/>
      <c r="BL672" s="16"/>
      <c r="BM672" s="130"/>
      <c r="BN672" s="130"/>
      <c r="BO672" s="130"/>
      <c r="BP672" s="18"/>
      <c r="BQ672" s="12" t="str">
        <f t="shared" si="68"/>
        <v>Aderente</v>
      </c>
      <c r="BR672" s="19" t="str">
        <f t="shared" si="69"/>
        <v>*</v>
      </c>
      <c r="BS672" s="19" t="str">
        <f t="shared" si="70"/>
        <v>*</v>
      </c>
      <c r="BT672" s="188" t="str">
        <f t="shared" si="71"/>
        <v/>
      </c>
    </row>
    <row r="673" spans="1:72" hidden="1">
      <c r="A673" s="47" t="str">
        <f t="shared" si="67"/>
        <v/>
      </c>
      <c r="B673" s="102"/>
      <c r="C673" s="135" t="str">
        <f>IF(BS_CONTROLE[[#This Row],[DATA]]="","",WEEKNUM(BS_CONTROLE[[#This Row],[DATA]]))</f>
        <v/>
      </c>
      <c r="D673" s="104"/>
      <c r="E673" s="157">
        <v>667</v>
      </c>
      <c r="F673" s="126"/>
      <c r="G673" s="142" t="str">
        <f>IF(D673="","*",VLOOKUP(F673,BS_ATIVIDADE[],3,FALSE))</f>
        <v>*</v>
      </c>
      <c r="H673" s="106"/>
      <c r="I673" s="106"/>
      <c r="J673" s="105"/>
      <c r="K673" s="105"/>
      <c r="L673" s="105"/>
      <c r="M673" s="127" t="str" cm="1">
        <f t="array" ref="M6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3" s="127" t="str" cm="1">
        <f t="array" ref="N6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3" s="106"/>
      <c r="P673" s="106"/>
      <c r="Q673" s="105"/>
      <c r="R673" s="10" t="str">
        <f>IFERROR(_xlfn.XLOOKUP(F673, BS_ATIVIDADE[ATIVIDADE],BS_ATIVIDADE[UNIDADE] ), "*")</f>
        <v>*</v>
      </c>
      <c r="S673" s="128" t="str" cm="1">
        <f t="array" ref="S6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3" s="128" t="str" cm="1">
        <f t="array" ref="T6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3" s="11" t="str" cm="1">
        <f t="array" ref="U6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3" s="105"/>
      <c r="W673" s="151"/>
      <c r="X673" s="104"/>
      <c r="Y673" s="129"/>
      <c r="Z673" s="104"/>
      <c r="AA673" s="105"/>
      <c r="AB673" s="103"/>
      <c r="AC673" s="152"/>
      <c r="AD673" s="107"/>
      <c r="AE673" s="105"/>
      <c r="AF673" s="105"/>
      <c r="AG673" s="105"/>
      <c r="AH673" s="15"/>
      <c r="AI673" s="126" t="str">
        <f>IF(BS_CONTROLE[[#This Row],[Atividade]]=0, "-", BS_CONTROLE[[#This Row],[Atividade]])</f>
        <v>-</v>
      </c>
      <c r="AJ673" s="9" t="str">
        <f>IF(BS_CONTROLE[[#This Row],[Atividade]]=0, "-", BS_CONTROLE[[#This Row],[Atividade]])</f>
        <v>-</v>
      </c>
      <c r="AK673" s="31">
        <f>BS_CONTROLE[[#This Row],[Local - Partida]]</f>
        <v>0</v>
      </c>
      <c r="AL673" s="31">
        <f>BS_CONTROLE[[#This Row],[Local - Encerramento]]</f>
        <v>0</v>
      </c>
      <c r="AM673" s="105" t="str">
        <f>IF(BS_CONTROLE[[#This Row],[Entre - Estações]]=0, "-", BS_CONTROLE[[#This Row],[Entre - Estações]])</f>
        <v>-</v>
      </c>
      <c r="AN673" s="105" t="str">
        <f>IF(BS_CONTROLE[[#This Row],[SB]]=0, "-", BS_CONTROLE[[#This Row],[SB]])</f>
        <v>-</v>
      </c>
      <c r="AO673" s="105" t="str">
        <f>IF(BS_CONTROLE[[#This Row],[SUB]]=0, "-", BS_CONTROLE[[#This Row],[SUB]])</f>
        <v>-</v>
      </c>
      <c r="AP673" s="105">
        <f>BS_CONTROLE[[#This Row],[KM - Inicio]]</f>
        <v>0</v>
      </c>
      <c r="AQ673" s="105">
        <f>BS_CONTROLE[[#This Row],[KM - Inicio]]</f>
        <v>0</v>
      </c>
      <c r="AR673" s="108"/>
      <c r="AS673" s="108"/>
      <c r="AT673" s="108"/>
      <c r="AU673" s="136"/>
      <c r="AV673" s="136"/>
      <c r="AW673" s="14"/>
      <c r="AX673" s="14"/>
      <c r="AY673" s="162" t="str">
        <f t="shared" si="66"/>
        <v>*</v>
      </c>
      <c r="AZ673" s="153"/>
      <c r="BA673" s="109"/>
      <c r="BB673" s="10" t="str">
        <f>IFERROR(_xlfn.XLOOKUP(AI673, BS_ATIVIDADE[ATIVIDADE],BS_ATIVIDADE[UNIDADE] ), "*")</f>
        <v>*</v>
      </c>
      <c r="BC673" s="13" t="str" cm="1">
        <f t="array" ref="BC6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3" s="13" t="str" cm="1">
        <f t="array" ref="BD6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3" s="11" t="str" cm="1">
        <f t="array" ref="BE6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3" s="150"/>
      <c r="BG673" s="16"/>
      <c r="BH673" s="17"/>
      <c r="BI673" s="17"/>
      <c r="BJ673" s="17"/>
      <c r="BK673" s="18"/>
      <c r="BL673" s="16"/>
      <c r="BM673" s="130"/>
      <c r="BN673" s="130"/>
      <c r="BO673" s="130"/>
      <c r="BP673" s="18"/>
      <c r="BQ673" s="12" t="str">
        <f t="shared" si="68"/>
        <v>Aderente</v>
      </c>
      <c r="BR673" s="19" t="str">
        <f t="shared" si="69"/>
        <v>*</v>
      </c>
      <c r="BS673" s="19" t="str">
        <f t="shared" si="70"/>
        <v>*</v>
      </c>
      <c r="BT673" s="188" t="str">
        <f t="shared" si="71"/>
        <v/>
      </c>
    </row>
    <row r="674" spans="1:72" hidden="1">
      <c r="A674" s="47" t="str">
        <f t="shared" si="67"/>
        <v/>
      </c>
      <c r="B674" s="102"/>
      <c r="C674" s="135" t="str">
        <f>IF(BS_CONTROLE[[#This Row],[DATA]]="","",WEEKNUM(BS_CONTROLE[[#This Row],[DATA]]))</f>
        <v/>
      </c>
      <c r="D674" s="104"/>
      <c r="E674" s="157">
        <v>668</v>
      </c>
      <c r="F674" s="126"/>
      <c r="G674" s="142" t="str">
        <f>IF(D674="","*",VLOOKUP(F674,BS_ATIVIDADE[],3,FALSE))</f>
        <v>*</v>
      </c>
      <c r="H674" s="106"/>
      <c r="I674" s="106"/>
      <c r="J674" s="105"/>
      <c r="K674" s="105"/>
      <c r="L674" s="105"/>
      <c r="M674" s="127" t="str" cm="1">
        <f t="array" ref="M6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4" s="127" t="str" cm="1">
        <f t="array" ref="N6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4" s="106"/>
      <c r="P674" s="106"/>
      <c r="Q674" s="105"/>
      <c r="R674" s="10" t="str">
        <f>IFERROR(_xlfn.XLOOKUP(F674, BS_ATIVIDADE[ATIVIDADE],BS_ATIVIDADE[UNIDADE] ), "*")</f>
        <v>*</v>
      </c>
      <c r="S674" s="128" t="str" cm="1">
        <f t="array" ref="S6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4" s="128" t="str" cm="1">
        <f t="array" ref="T6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4" s="11" t="str" cm="1">
        <f t="array" ref="U6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4" s="105"/>
      <c r="W674" s="151"/>
      <c r="X674" s="104"/>
      <c r="Y674" s="129"/>
      <c r="Z674" s="104"/>
      <c r="AA674" s="105"/>
      <c r="AB674" s="103"/>
      <c r="AC674" s="152"/>
      <c r="AD674" s="107"/>
      <c r="AE674" s="105"/>
      <c r="AF674" s="105"/>
      <c r="AG674" s="105"/>
      <c r="AH674" s="15"/>
      <c r="AI674" s="126" t="str">
        <f>IF(BS_CONTROLE[[#This Row],[Atividade]]=0, "-", BS_CONTROLE[[#This Row],[Atividade]])</f>
        <v>-</v>
      </c>
      <c r="AJ674" s="9" t="str">
        <f>IF(BS_CONTROLE[[#This Row],[Atividade]]=0, "-", BS_CONTROLE[[#This Row],[Atividade]])</f>
        <v>-</v>
      </c>
      <c r="AK674" s="31">
        <f>BS_CONTROLE[[#This Row],[Local - Partida]]</f>
        <v>0</v>
      </c>
      <c r="AL674" s="31">
        <f>BS_CONTROLE[[#This Row],[Local - Encerramento]]</f>
        <v>0</v>
      </c>
      <c r="AM674" s="105" t="str">
        <f>IF(BS_CONTROLE[[#This Row],[Entre - Estações]]=0, "-", BS_CONTROLE[[#This Row],[Entre - Estações]])</f>
        <v>-</v>
      </c>
      <c r="AN674" s="105" t="str">
        <f>IF(BS_CONTROLE[[#This Row],[SB]]=0, "-", BS_CONTROLE[[#This Row],[SB]])</f>
        <v>-</v>
      </c>
      <c r="AO674" s="105" t="str">
        <f>IF(BS_CONTROLE[[#This Row],[SUB]]=0, "-", BS_CONTROLE[[#This Row],[SUB]])</f>
        <v>-</v>
      </c>
      <c r="AP674" s="105">
        <f>BS_CONTROLE[[#This Row],[KM - Inicio]]</f>
        <v>0</v>
      </c>
      <c r="AQ674" s="105">
        <f>BS_CONTROLE[[#This Row],[KM - Inicio]]</f>
        <v>0</v>
      </c>
      <c r="AR674" s="108"/>
      <c r="AS674" s="108"/>
      <c r="AT674" s="108"/>
      <c r="AU674" s="136"/>
      <c r="AV674" s="136"/>
      <c r="AW674" s="14"/>
      <c r="AX674" s="14"/>
      <c r="AY674" s="162" t="str">
        <f t="shared" si="66"/>
        <v>*</v>
      </c>
      <c r="AZ674" s="153"/>
      <c r="BA674" s="109"/>
      <c r="BB674" s="10" t="str">
        <f>IFERROR(_xlfn.XLOOKUP(AI674, BS_ATIVIDADE[ATIVIDADE],BS_ATIVIDADE[UNIDADE] ), "*")</f>
        <v>*</v>
      </c>
      <c r="BC674" s="13" t="str" cm="1">
        <f t="array" ref="BC6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4" s="13" t="str" cm="1">
        <f t="array" ref="BD6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4" s="11" t="str" cm="1">
        <f t="array" ref="BE6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4" s="150"/>
      <c r="BG674" s="16"/>
      <c r="BH674" s="17"/>
      <c r="BI674" s="17"/>
      <c r="BJ674" s="17"/>
      <c r="BK674" s="18"/>
      <c r="BL674" s="16"/>
      <c r="BM674" s="130"/>
      <c r="BN674" s="130"/>
      <c r="BO674" s="130"/>
      <c r="BP674" s="18"/>
      <c r="BQ674" s="12" t="str">
        <f t="shared" si="68"/>
        <v>Aderente</v>
      </c>
      <c r="BR674" s="19" t="str">
        <f t="shared" si="69"/>
        <v>*</v>
      </c>
      <c r="BS674" s="19" t="str">
        <f t="shared" si="70"/>
        <v>*</v>
      </c>
      <c r="BT674" s="188" t="str">
        <f t="shared" si="71"/>
        <v/>
      </c>
    </row>
    <row r="675" spans="1:72" hidden="1">
      <c r="A675" s="47" t="str">
        <f t="shared" si="67"/>
        <v/>
      </c>
      <c r="B675" s="102"/>
      <c r="C675" s="135" t="str">
        <f>IF(BS_CONTROLE[[#This Row],[DATA]]="","",WEEKNUM(BS_CONTROLE[[#This Row],[DATA]]))</f>
        <v/>
      </c>
      <c r="D675" s="104"/>
      <c r="E675" s="157">
        <v>669</v>
      </c>
      <c r="F675" s="126"/>
      <c r="G675" s="142" t="str">
        <f>IF(D675="","*",VLOOKUP(F675,BS_ATIVIDADE[],3,FALSE))</f>
        <v>*</v>
      </c>
      <c r="H675" s="106"/>
      <c r="I675" s="106"/>
      <c r="J675" s="105"/>
      <c r="K675" s="105"/>
      <c r="L675" s="105"/>
      <c r="M675" s="127" t="str" cm="1">
        <f t="array" ref="M6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5" s="127" t="str" cm="1">
        <f t="array" ref="N6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5" s="106"/>
      <c r="P675" s="106"/>
      <c r="Q675" s="105"/>
      <c r="R675" s="10" t="str">
        <f>IFERROR(_xlfn.XLOOKUP(F675, BS_ATIVIDADE[ATIVIDADE],BS_ATIVIDADE[UNIDADE] ), "*")</f>
        <v>*</v>
      </c>
      <c r="S675" s="128" t="str" cm="1">
        <f t="array" ref="S6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5" s="128" t="str" cm="1">
        <f t="array" ref="T6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5" s="11" t="str" cm="1">
        <f t="array" ref="U6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5" s="105"/>
      <c r="W675" s="151"/>
      <c r="X675" s="104"/>
      <c r="Y675" s="129"/>
      <c r="Z675" s="104"/>
      <c r="AA675" s="105"/>
      <c r="AB675" s="103"/>
      <c r="AC675" s="152"/>
      <c r="AD675" s="107"/>
      <c r="AE675" s="105"/>
      <c r="AF675" s="105"/>
      <c r="AG675" s="105"/>
      <c r="AH675" s="15"/>
      <c r="AI675" s="126" t="str">
        <f>IF(BS_CONTROLE[[#This Row],[Atividade]]=0, "-", BS_CONTROLE[[#This Row],[Atividade]])</f>
        <v>-</v>
      </c>
      <c r="AJ675" s="9" t="str">
        <f>IF(BS_CONTROLE[[#This Row],[Atividade]]=0, "-", BS_CONTROLE[[#This Row],[Atividade]])</f>
        <v>-</v>
      </c>
      <c r="AK675" s="31">
        <f>BS_CONTROLE[[#This Row],[Local - Partida]]</f>
        <v>0</v>
      </c>
      <c r="AL675" s="31">
        <f>BS_CONTROLE[[#This Row],[Local - Encerramento]]</f>
        <v>0</v>
      </c>
      <c r="AM675" s="105" t="str">
        <f>IF(BS_CONTROLE[[#This Row],[Entre - Estações]]=0, "-", BS_CONTROLE[[#This Row],[Entre - Estações]])</f>
        <v>-</v>
      </c>
      <c r="AN675" s="105" t="str">
        <f>IF(BS_CONTROLE[[#This Row],[SB]]=0, "-", BS_CONTROLE[[#This Row],[SB]])</f>
        <v>-</v>
      </c>
      <c r="AO675" s="105" t="str">
        <f>IF(BS_CONTROLE[[#This Row],[SUB]]=0, "-", BS_CONTROLE[[#This Row],[SUB]])</f>
        <v>-</v>
      </c>
      <c r="AP675" s="105">
        <f>BS_CONTROLE[[#This Row],[KM - Inicio]]</f>
        <v>0</v>
      </c>
      <c r="AQ675" s="105">
        <f>BS_CONTROLE[[#This Row],[KM - Inicio]]</f>
        <v>0</v>
      </c>
      <c r="AR675" s="108"/>
      <c r="AS675" s="108"/>
      <c r="AT675" s="108"/>
      <c r="AU675" s="136"/>
      <c r="AV675" s="136"/>
      <c r="AW675" s="14"/>
      <c r="AX675" s="14"/>
      <c r="AY675" s="162" t="str">
        <f t="shared" si="66"/>
        <v>*</v>
      </c>
      <c r="AZ675" s="153"/>
      <c r="BA675" s="109"/>
      <c r="BB675" s="10" t="str">
        <f>IFERROR(_xlfn.XLOOKUP(AI675, BS_ATIVIDADE[ATIVIDADE],BS_ATIVIDADE[UNIDADE] ), "*")</f>
        <v>*</v>
      </c>
      <c r="BC675" s="13" t="str" cm="1">
        <f t="array" ref="BC6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5" s="13" t="str" cm="1">
        <f t="array" ref="BD6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5" s="11" t="str" cm="1">
        <f t="array" ref="BE6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5" s="150"/>
      <c r="BG675" s="16"/>
      <c r="BH675" s="17"/>
      <c r="BI675" s="17"/>
      <c r="BJ675" s="17"/>
      <c r="BK675" s="18"/>
      <c r="BL675" s="16"/>
      <c r="BM675" s="130"/>
      <c r="BN675" s="130"/>
      <c r="BO675" s="130"/>
      <c r="BP675" s="18"/>
      <c r="BQ675" s="12" t="str">
        <f t="shared" si="68"/>
        <v>Aderente</v>
      </c>
      <c r="BR675" s="19" t="str">
        <f t="shared" si="69"/>
        <v>*</v>
      </c>
      <c r="BS675" s="19" t="str">
        <f t="shared" si="70"/>
        <v>*</v>
      </c>
      <c r="BT675" s="188" t="str">
        <f t="shared" si="71"/>
        <v/>
      </c>
    </row>
    <row r="676" spans="1:72" hidden="1">
      <c r="A676" s="47" t="str">
        <f t="shared" si="67"/>
        <v/>
      </c>
      <c r="B676" s="102"/>
      <c r="C676" s="135" t="str">
        <f>IF(BS_CONTROLE[[#This Row],[DATA]]="","",WEEKNUM(BS_CONTROLE[[#This Row],[DATA]]))</f>
        <v/>
      </c>
      <c r="D676" s="104"/>
      <c r="E676" s="157">
        <v>670</v>
      </c>
      <c r="F676" s="126"/>
      <c r="G676" s="142" t="str">
        <f>IF(D676="","*",VLOOKUP(F676,BS_ATIVIDADE[],3,FALSE))</f>
        <v>*</v>
      </c>
      <c r="H676" s="106"/>
      <c r="I676" s="106"/>
      <c r="J676" s="105"/>
      <c r="K676" s="105"/>
      <c r="L676" s="105"/>
      <c r="M676" s="127" t="str" cm="1">
        <f t="array" ref="M6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6" s="127" t="str" cm="1">
        <f t="array" ref="N6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6" s="106"/>
      <c r="P676" s="106"/>
      <c r="Q676" s="105"/>
      <c r="R676" s="10" t="str">
        <f>IFERROR(_xlfn.XLOOKUP(F676, BS_ATIVIDADE[ATIVIDADE],BS_ATIVIDADE[UNIDADE] ), "*")</f>
        <v>*</v>
      </c>
      <c r="S676" s="128" t="str" cm="1">
        <f t="array" ref="S6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6" s="128" t="str" cm="1">
        <f t="array" ref="T6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6" s="11" t="str" cm="1">
        <f t="array" ref="U6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6" s="105"/>
      <c r="W676" s="151"/>
      <c r="X676" s="104"/>
      <c r="Y676" s="129"/>
      <c r="Z676" s="104"/>
      <c r="AA676" s="105"/>
      <c r="AB676" s="103"/>
      <c r="AC676" s="152"/>
      <c r="AD676" s="107"/>
      <c r="AE676" s="105"/>
      <c r="AF676" s="105"/>
      <c r="AG676" s="105"/>
      <c r="AH676" s="15"/>
      <c r="AI676" s="126" t="str">
        <f>IF(BS_CONTROLE[[#This Row],[Atividade]]=0, "-", BS_CONTROLE[[#This Row],[Atividade]])</f>
        <v>-</v>
      </c>
      <c r="AJ676" s="9" t="str">
        <f>IF(BS_CONTROLE[[#This Row],[Atividade]]=0, "-", BS_CONTROLE[[#This Row],[Atividade]])</f>
        <v>-</v>
      </c>
      <c r="AK676" s="31">
        <f>BS_CONTROLE[[#This Row],[Local - Partida]]</f>
        <v>0</v>
      </c>
      <c r="AL676" s="31">
        <f>BS_CONTROLE[[#This Row],[Local - Encerramento]]</f>
        <v>0</v>
      </c>
      <c r="AM676" s="105" t="str">
        <f>IF(BS_CONTROLE[[#This Row],[Entre - Estações]]=0, "-", BS_CONTROLE[[#This Row],[Entre - Estações]])</f>
        <v>-</v>
      </c>
      <c r="AN676" s="105" t="str">
        <f>IF(BS_CONTROLE[[#This Row],[SB]]=0, "-", BS_CONTROLE[[#This Row],[SB]])</f>
        <v>-</v>
      </c>
      <c r="AO676" s="105" t="str">
        <f>IF(BS_CONTROLE[[#This Row],[SUB]]=0, "-", BS_CONTROLE[[#This Row],[SUB]])</f>
        <v>-</v>
      </c>
      <c r="AP676" s="105">
        <f>BS_CONTROLE[[#This Row],[KM - Inicio]]</f>
        <v>0</v>
      </c>
      <c r="AQ676" s="105">
        <f>BS_CONTROLE[[#This Row],[KM - Inicio]]</f>
        <v>0</v>
      </c>
      <c r="AR676" s="108"/>
      <c r="AS676" s="108"/>
      <c r="AT676" s="108"/>
      <c r="AU676" s="136"/>
      <c r="AV676" s="136"/>
      <c r="AW676" s="14"/>
      <c r="AX676" s="14"/>
      <c r="AY676" s="162" t="str">
        <f t="shared" si="66"/>
        <v>*</v>
      </c>
      <c r="AZ676" s="153"/>
      <c r="BA676" s="109"/>
      <c r="BB676" s="10" t="str">
        <f>IFERROR(_xlfn.XLOOKUP(AI676, BS_ATIVIDADE[ATIVIDADE],BS_ATIVIDADE[UNIDADE] ), "*")</f>
        <v>*</v>
      </c>
      <c r="BC676" s="13" t="str" cm="1">
        <f t="array" ref="BC6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6" s="13" t="str" cm="1">
        <f t="array" ref="BD6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6" s="11" t="str" cm="1">
        <f t="array" ref="BE6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6" s="150"/>
      <c r="BG676" s="16"/>
      <c r="BH676" s="17"/>
      <c r="BI676" s="17"/>
      <c r="BJ676" s="17"/>
      <c r="BK676" s="18"/>
      <c r="BL676" s="16"/>
      <c r="BM676" s="130"/>
      <c r="BN676" s="130"/>
      <c r="BO676" s="130"/>
      <c r="BP676" s="18"/>
      <c r="BQ676" s="12" t="str">
        <f t="shared" si="68"/>
        <v>Aderente</v>
      </c>
      <c r="BR676" s="19" t="str">
        <f t="shared" si="69"/>
        <v>*</v>
      </c>
      <c r="BS676" s="19" t="str">
        <f t="shared" si="70"/>
        <v>*</v>
      </c>
      <c r="BT676" s="188" t="str">
        <f t="shared" si="71"/>
        <v/>
      </c>
    </row>
    <row r="677" spans="1:72" hidden="1">
      <c r="A677" s="47" t="str">
        <f t="shared" si="67"/>
        <v/>
      </c>
      <c r="B677" s="102"/>
      <c r="C677" s="135" t="str">
        <f>IF(BS_CONTROLE[[#This Row],[DATA]]="","",WEEKNUM(BS_CONTROLE[[#This Row],[DATA]]))</f>
        <v/>
      </c>
      <c r="D677" s="104"/>
      <c r="E677" s="157">
        <v>671</v>
      </c>
      <c r="F677" s="126"/>
      <c r="G677" s="142" t="str">
        <f>IF(D677="","*",VLOOKUP(F677,BS_ATIVIDADE[],3,FALSE))</f>
        <v>*</v>
      </c>
      <c r="H677" s="106"/>
      <c r="I677" s="106"/>
      <c r="J677" s="105"/>
      <c r="K677" s="105"/>
      <c r="L677" s="105"/>
      <c r="M677" s="127" t="str" cm="1">
        <f t="array" ref="M6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7" s="127" t="str" cm="1">
        <f t="array" ref="N6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7" s="106"/>
      <c r="P677" s="106"/>
      <c r="Q677" s="105"/>
      <c r="R677" s="10" t="str">
        <f>IFERROR(_xlfn.XLOOKUP(F677, BS_ATIVIDADE[ATIVIDADE],BS_ATIVIDADE[UNIDADE] ), "*")</f>
        <v>*</v>
      </c>
      <c r="S677" s="128" t="str" cm="1">
        <f t="array" ref="S6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7" s="128" t="str" cm="1">
        <f t="array" ref="T6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7" s="11" t="str" cm="1">
        <f t="array" ref="U6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7" s="105"/>
      <c r="W677" s="151"/>
      <c r="X677" s="104"/>
      <c r="Y677" s="129"/>
      <c r="Z677" s="104"/>
      <c r="AA677" s="105"/>
      <c r="AB677" s="103"/>
      <c r="AC677" s="152"/>
      <c r="AD677" s="107"/>
      <c r="AE677" s="105"/>
      <c r="AF677" s="105"/>
      <c r="AG677" s="105"/>
      <c r="AH677" s="15"/>
      <c r="AI677" s="126" t="str">
        <f>IF(BS_CONTROLE[[#This Row],[Atividade]]=0, "-", BS_CONTROLE[[#This Row],[Atividade]])</f>
        <v>-</v>
      </c>
      <c r="AJ677" s="9" t="str">
        <f>IF(BS_CONTROLE[[#This Row],[Atividade]]=0, "-", BS_CONTROLE[[#This Row],[Atividade]])</f>
        <v>-</v>
      </c>
      <c r="AK677" s="31">
        <f>BS_CONTROLE[[#This Row],[Local - Partida]]</f>
        <v>0</v>
      </c>
      <c r="AL677" s="31">
        <f>BS_CONTROLE[[#This Row],[Local - Encerramento]]</f>
        <v>0</v>
      </c>
      <c r="AM677" s="105" t="str">
        <f>IF(BS_CONTROLE[[#This Row],[Entre - Estações]]=0, "-", BS_CONTROLE[[#This Row],[Entre - Estações]])</f>
        <v>-</v>
      </c>
      <c r="AN677" s="105" t="str">
        <f>IF(BS_CONTROLE[[#This Row],[SB]]=0, "-", BS_CONTROLE[[#This Row],[SB]])</f>
        <v>-</v>
      </c>
      <c r="AO677" s="105" t="str">
        <f>IF(BS_CONTROLE[[#This Row],[SUB]]=0, "-", BS_CONTROLE[[#This Row],[SUB]])</f>
        <v>-</v>
      </c>
      <c r="AP677" s="105">
        <f>BS_CONTROLE[[#This Row],[KM - Inicio]]</f>
        <v>0</v>
      </c>
      <c r="AQ677" s="105">
        <f>BS_CONTROLE[[#This Row],[KM - Inicio]]</f>
        <v>0</v>
      </c>
      <c r="AR677" s="108"/>
      <c r="AS677" s="108"/>
      <c r="AT677" s="108"/>
      <c r="AU677" s="136"/>
      <c r="AV677" s="136"/>
      <c r="AW677" s="14"/>
      <c r="AX677" s="14"/>
      <c r="AY677" s="162" t="str">
        <f t="shared" si="66"/>
        <v>*</v>
      </c>
      <c r="AZ677" s="153"/>
      <c r="BA677" s="109"/>
      <c r="BB677" s="10" t="str">
        <f>IFERROR(_xlfn.XLOOKUP(AI677, BS_ATIVIDADE[ATIVIDADE],BS_ATIVIDADE[UNIDADE] ), "*")</f>
        <v>*</v>
      </c>
      <c r="BC677" s="13" t="str" cm="1">
        <f t="array" ref="BC6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7" s="13" t="str" cm="1">
        <f t="array" ref="BD6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7" s="11" t="str" cm="1">
        <f t="array" ref="BE6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7" s="150"/>
      <c r="BG677" s="16"/>
      <c r="BH677" s="17"/>
      <c r="BI677" s="17"/>
      <c r="BJ677" s="17"/>
      <c r="BK677" s="18"/>
      <c r="BL677" s="16"/>
      <c r="BM677" s="130"/>
      <c r="BN677" s="130"/>
      <c r="BO677" s="130"/>
      <c r="BP677" s="18"/>
      <c r="BQ677" s="12" t="str">
        <f t="shared" si="68"/>
        <v>Aderente</v>
      </c>
      <c r="BR677" s="19" t="str">
        <f t="shared" si="69"/>
        <v>*</v>
      </c>
      <c r="BS677" s="19" t="str">
        <f t="shared" si="70"/>
        <v>*</v>
      </c>
      <c r="BT677" s="188" t="str">
        <f t="shared" si="71"/>
        <v/>
      </c>
    </row>
    <row r="678" spans="1:72" hidden="1">
      <c r="A678" s="47" t="str">
        <f t="shared" si="67"/>
        <v/>
      </c>
      <c r="B678" s="102"/>
      <c r="C678" s="135" t="str">
        <f>IF(BS_CONTROLE[[#This Row],[DATA]]="","",WEEKNUM(BS_CONTROLE[[#This Row],[DATA]]))</f>
        <v/>
      </c>
      <c r="D678" s="104"/>
      <c r="E678" s="157">
        <v>672</v>
      </c>
      <c r="F678" s="126"/>
      <c r="G678" s="142" t="str">
        <f>IF(D678="","*",VLOOKUP(F678,BS_ATIVIDADE[],3,FALSE))</f>
        <v>*</v>
      </c>
      <c r="H678" s="106"/>
      <c r="I678" s="106"/>
      <c r="J678" s="105"/>
      <c r="K678" s="105"/>
      <c r="L678" s="105"/>
      <c r="M678" s="127" t="str" cm="1">
        <f t="array" ref="M6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8" s="127" t="str" cm="1">
        <f t="array" ref="N6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8" s="106"/>
      <c r="P678" s="106"/>
      <c r="Q678" s="105"/>
      <c r="R678" s="10" t="str">
        <f>IFERROR(_xlfn.XLOOKUP(F678, BS_ATIVIDADE[ATIVIDADE],BS_ATIVIDADE[UNIDADE] ), "*")</f>
        <v>*</v>
      </c>
      <c r="S678" s="128" t="str" cm="1">
        <f t="array" ref="S6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8" s="128" t="str" cm="1">
        <f t="array" ref="T6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8" s="11" t="str" cm="1">
        <f t="array" ref="U6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8" s="105"/>
      <c r="W678" s="151"/>
      <c r="X678" s="104"/>
      <c r="Y678" s="129"/>
      <c r="Z678" s="104"/>
      <c r="AA678" s="105"/>
      <c r="AB678" s="103"/>
      <c r="AC678" s="152"/>
      <c r="AD678" s="107"/>
      <c r="AE678" s="105"/>
      <c r="AF678" s="105"/>
      <c r="AG678" s="105"/>
      <c r="AH678" s="15"/>
      <c r="AI678" s="126" t="str">
        <f>IF(BS_CONTROLE[[#This Row],[Atividade]]=0, "-", BS_CONTROLE[[#This Row],[Atividade]])</f>
        <v>-</v>
      </c>
      <c r="AJ678" s="9" t="str">
        <f>IF(BS_CONTROLE[[#This Row],[Atividade]]=0, "-", BS_CONTROLE[[#This Row],[Atividade]])</f>
        <v>-</v>
      </c>
      <c r="AK678" s="31">
        <f>BS_CONTROLE[[#This Row],[Local - Partida]]</f>
        <v>0</v>
      </c>
      <c r="AL678" s="31">
        <f>BS_CONTROLE[[#This Row],[Local - Encerramento]]</f>
        <v>0</v>
      </c>
      <c r="AM678" s="105" t="str">
        <f>IF(BS_CONTROLE[[#This Row],[Entre - Estações]]=0, "-", BS_CONTROLE[[#This Row],[Entre - Estações]])</f>
        <v>-</v>
      </c>
      <c r="AN678" s="105" t="str">
        <f>IF(BS_CONTROLE[[#This Row],[SB]]=0, "-", BS_CONTROLE[[#This Row],[SB]])</f>
        <v>-</v>
      </c>
      <c r="AO678" s="105" t="str">
        <f>IF(BS_CONTROLE[[#This Row],[SUB]]=0, "-", BS_CONTROLE[[#This Row],[SUB]])</f>
        <v>-</v>
      </c>
      <c r="AP678" s="105">
        <f>BS_CONTROLE[[#This Row],[KM - Inicio]]</f>
        <v>0</v>
      </c>
      <c r="AQ678" s="105">
        <f>BS_CONTROLE[[#This Row],[KM - Inicio]]</f>
        <v>0</v>
      </c>
      <c r="AR678" s="108"/>
      <c r="AS678" s="108"/>
      <c r="AT678" s="108"/>
      <c r="AU678" s="136"/>
      <c r="AV678" s="136"/>
      <c r="AW678" s="14"/>
      <c r="AX678" s="14"/>
      <c r="AY678" s="162" t="str">
        <f t="shared" si="66"/>
        <v>*</v>
      </c>
      <c r="AZ678" s="153"/>
      <c r="BA678" s="109"/>
      <c r="BB678" s="10" t="str">
        <f>IFERROR(_xlfn.XLOOKUP(AI678, BS_ATIVIDADE[ATIVIDADE],BS_ATIVIDADE[UNIDADE] ), "*")</f>
        <v>*</v>
      </c>
      <c r="BC678" s="13" t="str" cm="1">
        <f t="array" ref="BC6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8" s="13" t="str" cm="1">
        <f t="array" ref="BD6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8" s="11" t="str" cm="1">
        <f t="array" ref="BE6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8" s="150"/>
      <c r="BG678" s="16"/>
      <c r="BH678" s="17"/>
      <c r="BI678" s="17"/>
      <c r="BJ678" s="17"/>
      <c r="BK678" s="18"/>
      <c r="BL678" s="16"/>
      <c r="BM678" s="130"/>
      <c r="BN678" s="130"/>
      <c r="BO678" s="130"/>
      <c r="BP678" s="18"/>
      <c r="BQ678" s="12" t="str">
        <f t="shared" si="68"/>
        <v>Aderente</v>
      </c>
      <c r="BR678" s="19" t="str">
        <f t="shared" si="69"/>
        <v>*</v>
      </c>
      <c r="BS678" s="19" t="str">
        <f t="shared" si="70"/>
        <v>*</v>
      </c>
      <c r="BT678" s="188" t="str">
        <f t="shared" si="71"/>
        <v/>
      </c>
    </row>
    <row r="679" spans="1:72" hidden="1">
      <c r="A679" s="47" t="str">
        <f t="shared" si="67"/>
        <v/>
      </c>
      <c r="B679" s="102"/>
      <c r="C679" s="135" t="str">
        <f>IF(BS_CONTROLE[[#This Row],[DATA]]="","",WEEKNUM(BS_CONTROLE[[#This Row],[DATA]]))</f>
        <v/>
      </c>
      <c r="D679" s="104"/>
      <c r="E679" s="157">
        <v>673</v>
      </c>
      <c r="F679" s="126"/>
      <c r="G679" s="142" t="str">
        <f>IF(D679="","*",VLOOKUP(F679,BS_ATIVIDADE[],3,FALSE))</f>
        <v>*</v>
      </c>
      <c r="H679" s="106"/>
      <c r="I679" s="106"/>
      <c r="J679" s="105"/>
      <c r="K679" s="105"/>
      <c r="L679" s="105"/>
      <c r="M679" s="127" t="str" cm="1">
        <f t="array" ref="M6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9" s="127" t="str" cm="1">
        <f t="array" ref="N6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9" s="106"/>
      <c r="P679" s="106"/>
      <c r="Q679" s="105"/>
      <c r="R679" s="10" t="str">
        <f>IFERROR(_xlfn.XLOOKUP(F679, BS_ATIVIDADE[ATIVIDADE],BS_ATIVIDADE[UNIDADE] ), "*")</f>
        <v>*</v>
      </c>
      <c r="S679" s="128" t="str" cm="1">
        <f t="array" ref="S6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9" s="128" t="str" cm="1">
        <f t="array" ref="T6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9" s="11" t="str" cm="1">
        <f t="array" ref="U6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79" s="105"/>
      <c r="W679" s="151"/>
      <c r="X679" s="104"/>
      <c r="Y679" s="129"/>
      <c r="Z679" s="104"/>
      <c r="AA679" s="105"/>
      <c r="AB679" s="103"/>
      <c r="AC679" s="152"/>
      <c r="AD679" s="107"/>
      <c r="AE679" s="105"/>
      <c r="AF679" s="105"/>
      <c r="AG679" s="105"/>
      <c r="AH679" s="15"/>
      <c r="AI679" s="126" t="str">
        <f>IF(BS_CONTROLE[[#This Row],[Atividade]]=0, "-", BS_CONTROLE[[#This Row],[Atividade]])</f>
        <v>-</v>
      </c>
      <c r="AJ679" s="9" t="str">
        <f>IF(BS_CONTROLE[[#This Row],[Atividade]]=0, "-", BS_CONTROLE[[#This Row],[Atividade]])</f>
        <v>-</v>
      </c>
      <c r="AK679" s="31">
        <f>BS_CONTROLE[[#This Row],[Local - Partida]]</f>
        <v>0</v>
      </c>
      <c r="AL679" s="31">
        <f>BS_CONTROLE[[#This Row],[Local - Encerramento]]</f>
        <v>0</v>
      </c>
      <c r="AM679" s="105" t="str">
        <f>IF(BS_CONTROLE[[#This Row],[Entre - Estações]]=0, "-", BS_CONTROLE[[#This Row],[Entre - Estações]])</f>
        <v>-</v>
      </c>
      <c r="AN679" s="105" t="str">
        <f>IF(BS_CONTROLE[[#This Row],[SB]]=0, "-", BS_CONTROLE[[#This Row],[SB]])</f>
        <v>-</v>
      </c>
      <c r="AO679" s="105" t="str">
        <f>IF(BS_CONTROLE[[#This Row],[SUB]]=0, "-", BS_CONTROLE[[#This Row],[SUB]])</f>
        <v>-</v>
      </c>
      <c r="AP679" s="105">
        <f>BS_CONTROLE[[#This Row],[KM - Inicio]]</f>
        <v>0</v>
      </c>
      <c r="AQ679" s="105">
        <f>BS_CONTROLE[[#This Row],[KM - Inicio]]</f>
        <v>0</v>
      </c>
      <c r="AR679" s="108"/>
      <c r="AS679" s="108"/>
      <c r="AT679" s="108"/>
      <c r="AU679" s="136"/>
      <c r="AV679" s="136"/>
      <c r="AW679" s="14"/>
      <c r="AX679" s="14"/>
      <c r="AY679" s="162" t="str">
        <f t="shared" si="66"/>
        <v>*</v>
      </c>
      <c r="AZ679" s="153"/>
      <c r="BA679" s="109"/>
      <c r="BB679" s="10" t="str">
        <f>IFERROR(_xlfn.XLOOKUP(AI679, BS_ATIVIDADE[ATIVIDADE],BS_ATIVIDADE[UNIDADE] ), "*")</f>
        <v>*</v>
      </c>
      <c r="BC679" s="13" t="str" cm="1">
        <f t="array" ref="BC6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79" s="13" t="str" cm="1">
        <f t="array" ref="BD6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79" s="11" t="str" cm="1">
        <f t="array" ref="BE6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79" s="150"/>
      <c r="BG679" s="16"/>
      <c r="BH679" s="17"/>
      <c r="BI679" s="17"/>
      <c r="BJ679" s="17"/>
      <c r="BK679" s="18"/>
      <c r="BL679" s="16"/>
      <c r="BM679" s="130"/>
      <c r="BN679" s="130"/>
      <c r="BO679" s="130"/>
      <c r="BP679" s="18"/>
      <c r="BQ679" s="12" t="str">
        <f t="shared" si="68"/>
        <v>Aderente</v>
      </c>
      <c r="BR679" s="19" t="str">
        <f t="shared" si="69"/>
        <v>*</v>
      </c>
      <c r="BS679" s="19" t="str">
        <f t="shared" si="70"/>
        <v>*</v>
      </c>
      <c r="BT679" s="188" t="str">
        <f t="shared" si="71"/>
        <v/>
      </c>
    </row>
    <row r="680" spans="1:72" hidden="1">
      <c r="A680" s="47" t="str">
        <f t="shared" si="67"/>
        <v/>
      </c>
      <c r="B680" s="102"/>
      <c r="C680" s="135" t="str">
        <f>IF(BS_CONTROLE[[#This Row],[DATA]]="","",WEEKNUM(BS_CONTROLE[[#This Row],[DATA]]))</f>
        <v/>
      </c>
      <c r="D680" s="104"/>
      <c r="E680" s="157">
        <v>674</v>
      </c>
      <c r="F680" s="126"/>
      <c r="G680" s="142" t="str">
        <f>IF(D680="","*",VLOOKUP(F680,BS_ATIVIDADE[],3,FALSE))</f>
        <v>*</v>
      </c>
      <c r="H680" s="106"/>
      <c r="I680" s="106"/>
      <c r="J680" s="105"/>
      <c r="K680" s="105"/>
      <c r="L680" s="105"/>
      <c r="M680" s="127" t="str" cm="1">
        <f t="array" ref="M6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0" s="127" t="str" cm="1">
        <f t="array" ref="N6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0" s="106"/>
      <c r="P680" s="106"/>
      <c r="Q680" s="105"/>
      <c r="R680" s="10" t="str">
        <f>IFERROR(_xlfn.XLOOKUP(F680, BS_ATIVIDADE[ATIVIDADE],BS_ATIVIDADE[UNIDADE] ), "*")</f>
        <v>*</v>
      </c>
      <c r="S680" s="128" t="str" cm="1">
        <f t="array" ref="S6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0" s="128" t="str" cm="1">
        <f t="array" ref="T6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0" s="11" t="str" cm="1">
        <f t="array" ref="U6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0" s="105"/>
      <c r="W680" s="151"/>
      <c r="X680" s="104"/>
      <c r="Y680" s="129"/>
      <c r="Z680" s="104"/>
      <c r="AA680" s="105"/>
      <c r="AB680" s="103"/>
      <c r="AC680" s="152"/>
      <c r="AD680" s="107"/>
      <c r="AE680" s="105"/>
      <c r="AF680" s="105"/>
      <c r="AG680" s="105"/>
      <c r="AH680" s="15"/>
      <c r="AI680" s="126" t="str">
        <f>IF(BS_CONTROLE[[#This Row],[Atividade]]=0, "-", BS_CONTROLE[[#This Row],[Atividade]])</f>
        <v>-</v>
      </c>
      <c r="AJ680" s="9" t="str">
        <f>IF(BS_CONTROLE[[#This Row],[Atividade]]=0, "-", BS_CONTROLE[[#This Row],[Atividade]])</f>
        <v>-</v>
      </c>
      <c r="AK680" s="31">
        <f>BS_CONTROLE[[#This Row],[Local - Partida]]</f>
        <v>0</v>
      </c>
      <c r="AL680" s="31">
        <f>BS_CONTROLE[[#This Row],[Local - Encerramento]]</f>
        <v>0</v>
      </c>
      <c r="AM680" s="105" t="str">
        <f>IF(BS_CONTROLE[[#This Row],[Entre - Estações]]=0, "-", BS_CONTROLE[[#This Row],[Entre - Estações]])</f>
        <v>-</v>
      </c>
      <c r="AN680" s="105" t="str">
        <f>IF(BS_CONTROLE[[#This Row],[SB]]=0, "-", BS_CONTROLE[[#This Row],[SB]])</f>
        <v>-</v>
      </c>
      <c r="AO680" s="105" t="str">
        <f>IF(BS_CONTROLE[[#This Row],[SUB]]=0, "-", BS_CONTROLE[[#This Row],[SUB]])</f>
        <v>-</v>
      </c>
      <c r="AP680" s="105">
        <f>BS_CONTROLE[[#This Row],[KM - Inicio]]</f>
        <v>0</v>
      </c>
      <c r="AQ680" s="105">
        <f>BS_CONTROLE[[#This Row],[KM - Inicio]]</f>
        <v>0</v>
      </c>
      <c r="AR680" s="108"/>
      <c r="AS680" s="108"/>
      <c r="AT680" s="108"/>
      <c r="AU680" s="136"/>
      <c r="AV680" s="136"/>
      <c r="AW680" s="14"/>
      <c r="AX680" s="14"/>
      <c r="AY680" s="162" t="str">
        <f t="shared" si="66"/>
        <v>*</v>
      </c>
      <c r="AZ680" s="153"/>
      <c r="BA680" s="109"/>
      <c r="BB680" s="10" t="str">
        <f>IFERROR(_xlfn.XLOOKUP(AI680, BS_ATIVIDADE[ATIVIDADE],BS_ATIVIDADE[UNIDADE] ), "*")</f>
        <v>*</v>
      </c>
      <c r="BC680" s="13" t="str" cm="1">
        <f t="array" ref="BC6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0" s="13" t="str" cm="1">
        <f t="array" ref="BD6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0" s="11" t="str" cm="1">
        <f t="array" ref="BE6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0" s="150"/>
      <c r="BG680" s="16"/>
      <c r="BH680" s="17"/>
      <c r="BI680" s="17"/>
      <c r="BJ680" s="17"/>
      <c r="BK680" s="18"/>
      <c r="BL680" s="16"/>
      <c r="BM680" s="130"/>
      <c r="BN680" s="130"/>
      <c r="BO680" s="130"/>
      <c r="BP680" s="18"/>
      <c r="BQ680" s="12" t="str">
        <f t="shared" si="68"/>
        <v>Aderente</v>
      </c>
      <c r="BR680" s="19" t="str">
        <f t="shared" si="69"/>
        <v>*</v>
      </c>
      <c r="BS680" s="19" t="str">
        <f t="shared" si="70"/>
        <v>*</v>
      </c>
      <c r="BT680" s="188" t="str">
        <f t="shared" si="71"/>
        <v/>
      </c>
    </row>
    <row r="681" spans="1:72" hidden="1">
      <c r="A681" s="47" t="str">
        <f t="shared" si="67"/>
        <v/>
      </c>
      <c r="B681" s="102"/>
      <c r="C681" s="135" t="str">
        <f>IF(BS_CONTROLE[[#This Row],[DATA]]="","",WEEKNUM(BS_CONTROLE[[#This Row],[DATA]]))</f>
        <v/>
      </c>
      <c r="D681" s="104"/>
      <c r="E681" s="157">
        <v>675</v>
      </c>
      <c r="F681" s="126"/>
      <c r="G681" s="142" t="str">
        <f>IF(D681="","*",VLOOKUP(F681,BS_ATIVIDADE[],3,FALSE))</f>
        <v>*</v>
      </c>
      <c r="H681" s="106"/>
      <c r="I681" s="106"/>
      <c r="J681" s="105"/>
      <c r="K681" s="105"/>
      <c r="L681" s="105"/>
      <c r="M681" s="127" t="str" cm="1">
        <f t="array" ref="M6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1" s="127" t="str" cm="1">
        <f t="array" ref="N6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1" s="106"/>
      <c r="P681" s="106"/>
      <c r="Q681" s="105"/>
      <c r="R681" s="10" t="str">
        <f>IFERROR(_xlfn.XLOOKUP(F681, BS_ATIVIDADE[ATIVIDADE],BS_ATIVIDADE[UNIDADE] ), "*")</f>
        <v>*</v>
      </c>
      <c r="S681" s="128" t="str" cm="1">
        <f t="array" ref="S6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1" s="128" t="str" cm="1">
        <f t="array" ref="T6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1" s="11" t="str" cm="1">
        <f t="array" ref="U6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1" s="105"/>
      <c r="W681" s="151"/>
      <c r="X681" s="104"/>
      <c r="Y681" s="129"/>
      <c r="Z681" s="104"/>
      <c r="AA681" s="105"/>
      <c r="AB681" s="103"/>
      <c r="AC681" s="152"/>
      <c r="AD681" s="107"/>
      <c r="AE681" s="105"/>
      <c r="AF681" s="105"/>
      <c r="AG681" s="105"/>
      <c r="AH681" s="15"/>
      <c r="AI681" s="126" t="str">
        <f>IF(BS_CONTROLE[[#This Row],[Atividade]]=0, "-", BS_CONTROLE[[#This Row],[Atividade]])</f>
        <v>-</v>
      </c>
      <c r="AJ681" s="9" t="str">
        <f>IF(BS_CONTROLE[[#This Row],[Atividade]]=0, "-", BS_CONTROLE[[#This Row],[Atividade]])</f>
        <v>-</v>
      </c>
      <c r="AK681" s="31">
        <f>BS_CONTROLE[[#This Row],[Local - Partida]]</f>
        <v>0</v>
      </c>
      <c r="AL681" s="31">
        <f>BS_CONTROLE[[#This Row],[Local - Encerramento]]</f>
        <v>0</v>
      </c>
      <c r="AM681" s="105" t="str">
        <f>IF(BS_CONTROLE[[#This Row],[Entre - Estações]]=0, "-", BS_CONTROLE[[#This Row],[Entre - Estações]])</f>
        <v>-</v>
      </c>
      <c r="AN681" s="105" t="str">
        <f>IF(BS_CONTROLE[[#This Row],[SB]]=0, "-", BS_CONTROLE[[#This Row],[SB]])</f>
        <v>-</v>
      </c>
      <c r="AO681" s="105" t="str">
        <f>IF(BS_CONTROLE[[#This Row],[SUB]]=0, "-", BS_CONTROLE[[#This Row],[SUB]])</f>
        <v>-</v>
      </c>
      <c r="AP681" s="105">
        <f>BS_CONTROLE[[#This Row],[KM - Inicio]]</f>
        <v>0</v>
      </c>
      <c r="AQ681" s="105">
        <f>BS_CONTROLE[[#This Row],[KM - Inicio]]</f>
        <v>0</v>
      </c>
      <c r="AR681" s="108"/>
      <c r="AS681" s="108"/>
      <c r="AT681" s="108"/>
      <c r="AU681" s="136"/>
      <c r="AV681" s="136"/>
      <c r="AW681" s="14"/>
      <c r="AX681" s="14"/>
      <c r="AY681" s="162" t="str">
        <f t="shared" si="66"/>
        <v>*</v>
      </c>
      <c r="AZ681" s="153"/>
      <c r="BA681" s="109"/>
      <c r="BB681" s="10" t="str">
        <f>IFERROR(_xlfn.XLOOKUP(AI681, BS_ATIVIDADE[ATIVIDADE],BS_ATIVIDADE[UNIDADE] ), "*")</f>
        <v>*</v>
      </c>
      <c r="BC681" s="13" t="str" cm="1">
        <f t="array" ref="BC6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1" s="13" t="str" cm="1">
        <f t="array" ref="BD6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1" s="11" t="str" cm="1">
        <f t="array" ref="BE6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1" s="150"/>
      <c r="BG681" s="16"/>
      <c r="BH681" s="17"/>
      <c r="BI681" s="17"/>
      <c r="BJ681" s="17"/>
      <c r="BK681" s="18"/>
      <c r="BL681" s="16"/>
      <c r="BM681" s="130"/>
      <c r="BN681" s="130"/>
      <c r="BO681" s="130"/>
      <c r="BP681" s="18"/>
      <c r="BQ681" s="12" t="str">
        <f t="shared" si="68"/>
        <v>Aderente</v>
      </c>
      <c r="BR681" s="19" t="str">
        <f t="shared" si="69"/>
        <v>*</v>
      </c>
      <c r="BS681" s="19" t="str">
        <f t="shared" si="70"/>
        <v>*</v>
      </c>
      <c r="BT681" s="188" t="str">
        <f t="shared" si="71"/>
        <v/>
      </c>
    </row>
    <row r="682" spans="1:72" hidden="1">
      <c r="A682" s="47" t="str">
        <f t="shared" si="67"/>
        <v/>
      </c>
      <c r="B682" s="102"/>
      <c r="C682" s="135" t="str">
        <f>IF(BS_CONTROLE[[#This Row],[DATA]]="","",WEEKNUM(BS_CONTROLE[[#This Row],[DATA]]))</f>
        <v/>
      </c>
      <c r="D682" s="104"/>
      <c r="E682" s="157">
        <v>676</v>
      </c>
      <c r="F682" s="126"/>
      <c r="G682" s="142" t="str">
        <f>IF(D682="","*",VLOOKUP(F682,BS_ATIVIDADE[],3,FALSE))</f>
        <v>*</v>
      </c>
      <c r="H682" s="106"/>
      <c r="I682" s="106"/>
      <c r="J682" s="105"/>
      <c r="K682" s="105"/>
      <c r="L682" s="105"/>
      <c r="M682" s="127" t="str" cm="1">
        <f t="array" ref="M6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2" s="127" t="str" cm="1">
        <f t="array" ref="N6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2" s="106"/>
      <c r="P682" s="106"/>
      <c r="Q682" s="105"/>
      <c r="R682" s="10" t="str">
        <f>IFERROR(_xlfn.XLOOKUP(F682, BS_ATIVIDADE[ATIVIDADE],BS_ATIVIDADE[UNIDADE] ), "*")</f>
        <v>*</v>
      </c>
      <c r="S682" s="128" t="str" cm="1">
        <f t="array" ref="S6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2" s="128" t="str" cm="1">
        <f t="array" ref="T6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2" s="11" t="str" cm="1">
        <f t="array" ref="U6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2" s="105"/>
      <c r="W682" s="151"/>
      <c r="X682" s="104"/>
      <c r="Y682" s="129"/>
      <c r="Z682" s="104"/>
      <c r="AA682" s="105"/>
      <c r="AB682" s="103"/>
      <c r="AC682" s="152"/>
      <c r="AD682" s="107"/>
      <c r="AE682" s="105"/>
      <c r="AF682" s="105"/>
      <c r="AG682" s="105"/>
      <c r="AH682" s="15"/>
      <c r="AI682" s="126" t="str">
        <f>IF(BS_CONTROLE[[#This Row],[Atividade]]=0, "-", BS_CONTROLE[[#This Row],[Atividade]])</f>
        <v>-</v>
      </c>
      <c r="AJ682" s="9" t="str">
        <f>IF(BS_CONTROLE[[#This Row],[Atividade]]=0, "-", BS_CONTROLE[[#This Row],[Atividade]])</f>
        <v>-</v>
      </c>
      <c r="AK682" s="31">
        <f>BS_CONTROLE[[#This Row],[Local - Partida]]</f>
        <v>0</v>
      </c>
      <c r="AL682" s="31">
        <f>BS_CONTROLE[[#This Row],[Local - Encerramento]]</f>
        <v>0</v>
      </c>
      <c r="AM682" s="105" t="str">
        <f>IF(BS_CONTROLE[[#This Row],[Entre - Estações]]=0, "-", BS_CONTROLE[[#This Row],[Entre - Estações]])</f>
        <v>-</v>
      </c>
      <c r="AN682" s="105" t="str">
        <f>IF(BS_CONTROLE[[#This Row],[SB]]=0, "-", BS_CONTROLE[[#This Row],[SB]])</f>
        <v>-</v>
      </c>
      <c r="AO682" s="105" t="str">
        <f>IF(BS_CONTROLE[[#This Row],[SUB]]=0, "-", BS_CONTROLE[[#This Row],[SUB]])</f>
        <v>-</v>
      </c>
      <c r="AP682" s="105">
        <f>BS_CONTROLE[[#This Row],[KM - Inicio]]</f>
        <v>0</v>
      </c>
      <c r="AQ682" s="105">
        <f>BS_CONTROLE[[#This Row],[KM - Inicio]]</f>
        <v>0</v>
      </c>
      <c r="AR682" s="108"/>
      <c r="AS682" s="108"/>
      <c r="AT682" s="108"/>
      <c r="AU682" s="136"/>
      <c r="AV682" s="136"/>
      <c r="AW682" s="14"/>
      <c r="AX682" s="14"/>
      <c r="AY682" s="162" t="str">
        <f t="shared" si="66"/>
        <v>*</v>
      </c>
      <c r="AZ682" s="153"/>
      <c r="BA682" s="109"/>
      <c r="BB682" s="10" t="str">
        <f>IFERROR(_xlfn.XLOOKUP(AI682, BS_ATIVIDADE[ATIVIDADE],BS_ATIVIDADE[UNIDADE] ), "*")</f>
        <v>*</v>
      </c>
      <c r="BC682" s="13" t="str" cm="1">
        <f t="array" ref="BC6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2" s="13" t="str" cm="1">
        <f t="array" ref="BD6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2" s="11" t="str" cm="1">
        <f t="array" ref="BE6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2" s="150"/>
      <c r="BG682" s="16"/>
      <c r="BH682" s="17"/>
      <c r="BI682" s="17"/>
      <c r="BJ682" s="17"/>
      <c r="BK682" s="18"/>
      <c r="BL682" s="16"/>
      <c r="BM682" s="130"/>
      <c r="BN682" s="130"/>
      <c r="BO682" s="130"/>
      <c r="BP682" s="18"/>
      <c r="BQ682" s="12" t="str">
        <f t="shared" si="68"/>
        <v>Aderente</v>
      </c>
      <c r="BR682" s="19" t="str">
        <f t="shared" si="69"/>
        <v>*</v>
      </c>
      <c r="BS682" s="19" t="str">
        <f t="shared" si="70"/>
        <v>*</v>
      </c>
      <c r="BT682" s="188" t="str">
        <f t="shared" si="71"/>
        <v/>
      </c>
    </row>
    <row r="683" spans="1:72" hidden="1">
      <c r="A683" s="47" t="str">
        <f t="shared" si="67"/>
        <v/>
      </c>
      <c r="B683" s="102"/>
      <c r="C683" s="135" t="str">
        <f>IF(BS_CONTROLE[[#This Row],[DATA]]="","",WEEKNUM(BS_CONTROLE[[#This Row],[DATA]]))</f>
        <v/>
      </c>
      <c r="D683" s="104"/>
      <c r="E683" s="157">
        <v>677</v>
      </c>
      <c r="F683" s="126"/>
      <c r="G683" s="142" t="str">
        <f>IF(D683="","*",VLOOKUP(F683,BS_ATIVIDADE[],3,FALSE))</f>
        <v>*</v>
      </c>
      <c r="H683" s="106"/>
      <c r="I683" s="106"/>
      <c r="J683" s="105"/>
      <c r="K683" s="105"/>
      <c r="L683" s="105"/>
      <c r="M683" s="127" t="str" cm="1">
        <f t="array" ref="M6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3" s="127" t="str" cm="1">
        <f t="array" ref="N6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3" s="106"/>
      <c r="P683" s="106"/>
      <c r="Q683" s="105"/>
      <c r="R683" s="10" t="str">
        <f>IFERROR(_xlfn.XLOOKUP(F683, BS_ATIVIDADE[ATIVIDADE],BS_ATIVIDADE[UNIDADE] ), "*")</f>
        <v>*</v>
      </c>
      <c r="S683" s="128" t="str" cm="1">
        <f t="array" ref="S6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3" s="128" t="str" cm="1">
        <f t="array" ref="T6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3" s="11" t="str" cm="1">
        <f t="array" ref="U6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3" s="105"/>
      <c r="W683" s="151"/>
      <c r="X683" s="104"/>
      <c r="Y683" s="129"/>
      <c r="Z683" s="104"/>
      <c r="AA683" s="105"/>
      <c r="AB683" s="103"/>
      <c r="AC683" s="152"/>
      <c r="AD683" s="107"/>
      <c r="AE683" s="105"/>
      <c r="AF683" s="105"/>
      <c r="AG683" s="105"/>
      <c r="AH683" s="15"/>
      <c r="AI683" s="126" t="str">
        <f>IF(BS_CONTROLE[[#This Row],[Atividade]]=0, "-", BS_CONTROLE[[#This Row],[Atividade]])</f>
        <v>-</v>
      </c>
      <c r="AJ683" s="9" t="str">
        <f>IF(BS_CONTROLE[[#This Row],[Atividade]]=0, "-", BS_CONTROLE[[#This Row],[Atividade]])</f>
        <v>-</v>
      </c>
      <c r="AK683" s="31">
        <f>BS_CONTROLE[[#This Row],[Local - Partida]]</f>
        <v>0</v>
      </c>
      <c r="AL683" s="31">
        <f>BS_CONTROLE[[#This Row],[Local - Encerramento]]</f>
        <v>0</v>
      </c>
      <c r="AM683" s="105" t="str">
        <f>IF(BS_CONTROLE[[#This Row],[Entre - Estações]]=0, "-", BS_CONTROLE[[#This Row],[Entre - Estações]])</f>
        <v>-</v>
      </c>
      <c r="AN683" s="105" t="str">
        <f>IF(BS_CONTROLE[[#This Row],[SB]]=0, "-", BS_CONTROLE[[#This Row],[SB]])</f>
        <v>-</v>
      </c>
      <c r="AO683" s="105" t="str">
        <f>IF(BS_CONTROLE[[#This Row],[SUB]]=0, "-", BS_CONTROLE[[#This Row],[SUB]])</f>
        <v>-</v>
      </c>
      <c r="AP683" s="105">
        <f>BS_CONTROLE[[#This Row],[KM - Inicio]]</f>
        <v>0</v>
      </c>
      <c r="AQ683" s="105">
        <f>BS_CONTROLE[[#This Row],[KM - Inicio]]</f>
        <v>0</v>
      </c>
      <c r="AR683" s="108"/>
      <c r="AS683" s="108"/>
      <c r="AT683" s="108"/>
      <c r="AU683" s="136"/>
      <c r="AV683" s="136"/>
      <c r="AW683" s="14"/>
      <c r="AX683" s="14"/>
      <c r="AY683" s="162" t="str">
        <f t="shared" si="66"/>
        <v>*</v>
      </c>
      <c r="AZ683" s="153"/>
      <c r="BA683" s="109"/>
      <c r="BB683" s="10" t="str">
        <f>IFERROR(_xlfn.XLOOKUP(AI683, BS_ATIVIDADE[ATIVIDADE],BS_ATIVIDADE[UNIDADE] ), "*")</f>
        <v>*</v>
      </c>
      <c r="BC683" s="13" t="str" cm="1">
        <f t="array" ref="BC6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3" s="13" t="str" cm="1">
        <f t="array" ref="BD6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3" s="11" t="str" cm="1">
        <f t="array" ref="BE6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3" s="150"/>
      <c r="BG683" s="16"/>
      <c r="BH683" s="17"/>
      <c r="BI683" s="17"/>
      <c r="BJ683" s="17"/>
      <c r="BK683" s="18"/>
      <c r="BL683" s="16"/>
      <c r="BM683" s="130"/>
      <c r="BN683" s="130"/>
      <c r="BO683" s="130"/>
      <c r="BP683" s="18"/>
      <c r="BQ683" s="12" t="str">
        <f t="shared" si="68"/>
        <v>Aderente</v>
      </c>
      <c r="BR683" s="19" t="str">
        <f t="shared" si="69"/>
        <v>*</v>
      </c>
      <c r="BS683" s="19" t="str">
        <f t="shared" si="70"/>
        <v>*</v>
      </c>
      <c r="BT683" s="188" t="str">
        <f t="shared" si="71"/>
        <v/>
      </c>
    </row>
    <row r="684" spans="1:72" hidden="1">
      <c r="A684" s="47" t="str">
        <f t="shared" si="67"/>
        <v/>
      </c>
      <c r="B684" s="102"/>
      <c r="C684" s="135" t="str">
        <f>IF(BS_CONTROLE[[#This Row],[DATA]]="","",WEEKNUM(BS_CONTROLE[[#This Row],[DATA]]))</f>
        <v/>
      </c>
      <c r="D684" s="104"/>
      <c r="E684" s="157">
        <v>678</v>
      </c>
      <c r="F684" s="126"/>
      <c r="G684" s="142" t="str">
        <f>IF(D684="","*",VLOOKUP(F684,BS_ATIVIDADE[],3,FALSE))</f>
        <v>*</v>
      </c>
      <c r="H684" s="106"/>
      <c r="I684" s="106"/>
      <c r="J684" s="105"/>
      <c r="K684" s="105"/>
      <c r="L684" s="105"/>
      <c r="M684" s="127" t="str" cm="1">
        <f t="array" ref="M6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4" s="127" t="str" cm="1">
        <f t="array" ref="N6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4" s="106"/>
      <c r="P684" s="106"/>
      <c r="Q684" s="105"/>
      <c r="R684" s="10" t="str">
        <f>IFERROR(_xlfn.XLOOKUP(F684, BS_ATIVIDADE[ATIVIDADE],BS_ATIVIDADE[UNIDADE] ), "*")</f>
        <v>*</v>
      </c>
      <c r="S684" s="128" t="str" cm="1">
        <f t="array" ref="S6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4" s="128" t="str" cm="1">
        <f t="array" ref="T6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4" s="11" t="str" cm="1">
        <f t="array" ref="U6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4" s="105"/>
      <c r="W684" s="151"/>
      <c r="X684" s="104"/>
      <c r="Y684" s="129"/>
      <c r="Z684" s="104"/>
      <c r="AA684" s="105"/>
      <c r="AB684" s="103"/>
      <c r="AC684" s="152"/>
      <c r="AD684" s="107"/>
      <c r="AE684" s="105"/>
      <c r="AF684" s="105"/>
      <c r="AG684" s="105"/>
      <c r="AH684" s="15"/>
      <c r="AI684" s="126" t="str">
        <f>IF(BS_CONTROLE[[#This Row],[Atividade]]=0, "-", BS_CONTROLE[[#This Row],[Atividade]])</f>
        <v>-</v>
      </c>
      <c r="AJ684" s="9" t="str">
        <f>IF(BS_CONTROLE[[#This Row],[Atividade]]=0, "-", BS_CONTROLE[[#This Row],[Atividade]])</f>
        <v>-</v>
      </c>
      <c r="AK684" s="31">
        <f>BS_CONTROLE[[#This Row],[Local - Partida]]</f>
        <v>0</v>
      </c>
      <c r="AL684" s="31">
        <f>BS_CONTROLE[[#This Row],[Local - Encerramento]]</f>
        <v>0</v>
      </c>
      <c r="AM684" s="105" t="str">
        <f>IF(BS_CONTROLE[[#This Row],[Entre - Estações]]=0, "-", BS_CONTROLE[[#This Row],[Entre - Estações]])</f>
        <v>-</v>
      </c>
      <c r="AN684" s="105" t="str">
        <f>IF(BS_CONTROLE[[#This Row],[SB]]=0, "-", BS_CONTROLE[[#This Row],[SB]])</f>
        <v>-</v>
      </c>
      <c r="AO684" s="105" t="str">
        <f>IF(BS_CONTROLE[[#This Row],[SUB]]=0, "-", BS_CONTROLE[[#This Row],[SUB]])</f>
        <v>-</v>
      </c>
      <c r="AP684" s="105">
        <f>BS_CONTROLE[[#This Row],[KM - Inicio]]</f>
        <v>0</v>
      </c>
      <c r="AQ684" s="105">
        <f>BS_CONTROLE[[#This Row],[KM - Inicio]]</f>
        <v>0</v>
      </c>
      <c r="AR684" s="108"/>
      <c r="AS684" s="108"/>
      <c r="AT684" s="108"/>
      <c r="AU684" s="136"/>
      <c r="AV684" s="136"/>
      <c r="AW684" s="14"/>
      <c r="AX684" s="14"/>
      <c r="AY684" s="162" t="str">
        <f t="shared" si="66"/>
        <v>*</v>
      </c>
      <c r="AZ684" s="153"/>
      <c r="BA684" s="109"/>
      <c r="BB684" s="10" t="str">
        <f>IFERROR(_xlfn.XLOOKUP(AI684, BS_ATIVIDADE[ATIVIDADE],BS_ATIVIDADE[UNIDADE] ), "*")</f>
        <v>*</v>
      </c>
      <c r="BC684" s="13" t="str" cm="1">
        <f t="array" ref="BC6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4" s="13" t="str" cm="1">
        <f t="array" ref="BD6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4" s="11" t="str" cm="1">
        <f t="array" ref="BE6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4" s="150"/>
      <c r="BG684" s="16"/>
      <c r="BH684" s="17"/>
      <c r="BI684" s="17"/>
      <c r="BJ684" s="17"/>
      <c r="BK684" s="18"/>
      <c r="BL684" s="16"/>
      <c r="BM684" s="130"/>
      <c r="BN684" s="130"/>
      <c r="BO684" s="130"/>
      <c r="BP684" s="18"/>
      <c r="BQ684" s="12" t="str">
        <f t="shared" si="68"/>
        <v>Aderente</v>
      </c>
      <c r="BR684" s="19" t="str">
        <f t="shared" si="69"/>
        <v>*</v>
      </c>
      <c r="BS684" s="19" t="str">
        <f t="shared" si="70"/>
        <v>*</v>
      </c>
      <c r="BT684" s="188" t="str">
        <f t="shared" si="71"/>
        <v/>
      </c>
    </row>
    <row r="685" spans="1:72" hidden="1">
      <c r="A685" s="47" t="str">
        <f t="shared" si="67"/>
        <v/>
      </c>
      <c r="B685" s="102"/>
      <c r="C685" s="135" t="str">
        <f>IF(BS_CONTROLE[[#This Row],[DATA]]="","",WEEKNUM(BS_CONTROLE[[#This Row],[DATA]]))</f>
        <v/>
      </c>
      <c r="D685" s="104"/>
      <c r="E685" s="157">
        <v>679</v>
      </c>
      <c r="F685" s="126"/>
      <c r="G685" s="142" t="str">
        <f>IF(D685="","*",VLOOKUP(F685,BS_ATIVIDADE[],3,FALSE))</f>
        <v>*</v>
      </c>
      <c r="H685" s="106"/>
      <c r="I685" s="106"/>
      <c r="J685" s="105"/>
      <c r="K685" s="105"/>
      <c r="L685" s="105"/>
      <c r="M685" s="127" t="str" cm="1">
        <f t="array" ref="M6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5" s="127" t="str" cm="1">
        <f t="array" ref="N6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5" s="106"/>
      <c r="P685" s="106"/>
      <c r="Q685" s="105"/>
      <c r="R685" s="10" t="str">
        <f>IFERROR(_xlfn.XLOOKUP(F685, BS_ATIVIDADE[ATIVIDADE],BS_ATIVIDADE[UNIDADE] ), "*")</f>
        <v>*</v>
      </c>
      <c r="S685" s="128" t="str" cm="1">
        <f t="array" ref="S6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5" s="128" t="str" cm="1">
        <f t="array" ref="T6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5" s="11" t="str" cm="1">
        <f t="array" ref="U6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5" s="105"/>
      <c r="W685" s="151"/>
      <c r="X685" s="104"/>
      <c r="Y685" s="129"/>
      <c r="Z685" s="104"/>
      <c r="AA685" s="105"/>
      <c r="AB685" s="103"/>
      <c r="AC685" s="152"/>
      <c r="AD685" s="107"/>
      <c r="AE685" s="105"/>
      <c r="AF685" s="105"/>
      <c r="AG685" s="105"/>
      <c r="AH685" s="15"/>
      <c r="AI685" s="126" t="str">
        <f>IF(BS_CONTROLE[[#This Row],[Atividade]]=0, "-", BS_CONTROLE[[#This Row],[Atividade]])</f>
        <v>-</v>
      </c>
      <c r="AJ685" s="9" t="str">
        <f>IF(BS_CONTROLE[[#This Row],[Atividade]]=0, "-", BS_CONTROLE[[#This Row],[Atividade]])</f>
        <v>-</v>
      </c>
      <c r="AK685" s="31">
        <f>BS_CONTROLE[[#This Row],[Local - Partida]]</f>
        <v>0</v>
      </c>
      <c r="AL685" s="31">
        <f>BS_CONTROLE[[#This Row],[Local - Encerramento]]</f>
        <v>0</v>
      </c>
      <c r="AM685" s="105" t="str">
        <f>IF(BS_CONTROLE[[#This Row],[Entre - Estações]]=0, "-", BS_CONTROLE[[#This Row],[Entre - Estações]])</f>
        <v>-</v>
      </c>
      <c r="AN685" s="105" t="str">
        <f>IF(BS_CONTROLE[[#This Row],[SB]]=0, "-", BS_CONTROLE[[#This Row],[SB]])</f>
        <v>-</v>
      </c>
      <c r="AO685" s="105" t="str">
        <f>IF(BS_CONTROLE[[#This Row],[SUB]]=0, "-", BS_CONTROLE[[#This Row],[SUB]])</f>
        <v>-</v>
      </c>
      <c r="AP685" s="105">
        <f>BS_CONTROLE[[#This Row],[KM - Inicio]]</f>
        <v>0</v>
      </c>
      <c r="AQ685" s="105">
        <f>BS_CONTROLE[[#This Row],[KM - Inicio]]</f>
        <v>0</v>
      </c>
      <c r="AR685" s="108"/>
      <c r="AS685" s="108"/>
      <c r="AT685" s="108"/>
      <c r="AU685" s="136"/>
      <c r="AV685" s="136"/>
      <c r="AW685" s="14"/>
      <c r="AX685" s="14"/>
      <c r="AY685" s="162" t="str">
        <f t="shared" si="66"/>
        <v>*</v>
      </c>
      <c r="AZ685" s="153"/>
      <c r="BA685" s="109"/>
      <c r="BB685" s="10" t="str">
        <f>IFERROR(_xlfn.XLOOKUP(AI685, BS_ATIVIDADE[ATIVIDADE],BS_ATIVIDADE[UNIDADE] ), "*")</f>
        <v>*</v>
      </c>
      <c r="BC685" s="13" t="str" cm="1">
        <f t="array" ref="BC6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5" s="13" t="str" cm="1">
        <f t="array" ref="BD6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5" s="11" t="str" cm="1">
        <f t="array" ref="BE6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5" s="150"/>
      <c r="BG685" s="16"/>
      <c r="BH685" s="17"/>
      <c r="BI685" s="17"/>
      <c r="BJ685" s="17"/>
      <c r="BK685" s="18"/>
      <c r="BL685" s="16"/>
      <c r="BM685" s="130"/>
      <c r="BN685" s="130"/>
      <c r="BO685" s="130"/>
      <c r="BP685" s="18"/>
      <c r="BQ685" s="12" t="str">
        <f t="shared" si="68"/>
        <v>Aderente</v>
      </c>
      <c r="BR685" s="19" t="str">
        <f t="shared" si="69"/>
        <v>*</v>
      </c>
      <c r="BS685" s="19" t="str">
        <f t="shared" si="70"/>
        <v>*</v>
      </c>
      <c r="BT685" s="188" t="str">
        <f t="shared" si="71"/>
        <v/>
      </c>
    </row>
    <row r="686" spans="1:72" hidden="1">
      <c r="A686" s="47" t="str">
        <f t="shared" si="67"/>
        <v/>
      </c>
      <c r="B686" s="102"/>
      <c r="C686" s="135" t="str">
        <f>IF(BS_CONTROLE[[#This Row],[DATA]]="","",WEEKNUM(BS_CONTROLE[[#This Row],[DATA]]))</f>
        <v/>
      </c>
      <c r="D686" s="104"/>
      <c r="E686" s="157">
        <v>680</v>
      </c>
      <c r="F686" s="126"/>
      <c r="G686" s="142" t="str">
        <f>IF(D686="","*",VLOOKUP(F686,BS_ATIVIDADE[],3,FALSE))</f>
        <v>*</v>
      </c>
      <c r="H686" s="106"/>
      <c r="I686" s="106"/>
      <c r="J686" s="105"/>
      <c r="K686" s="105"/>
      <c r="L686" s="105"/>
      <c r="M686" s="127" t="str" cm="1">
        <f t="array" ref="M6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6" s="127" t="str" cm="1">
        <f t="array" ref="N6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6" s="106"/>
      <c r="P686" s="106"/>
      <c r="Q686" s="105"/>
      <c r="R686" s="10" t="str">
        <f>IFERROR(_xlfn.XLOOKUP(F686, BS_ATIVIDADE[ATIVIDADE],BS_ATIVIDADE[UNIDADE] ), "*")</f>
        <v>*</v>
      </c>
      <c r="S686" s="128" t="str" cm="1">
        <f t="array" ref="S6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6" s="128" t="str" cm="1">
        <f t="array" ref="T6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6" s="11" t="str" cm="1">
        <f t="array" ref="U6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6" s="105"/>
      <c r="W686" s="151"/>
      <c r="X686" s="104"/>
      <c r="Y686" s="129"/>
      <c r="Z686" s="104"/>
      <c r="AA686" s="105"/>
      <c r="AB686" s="103"/>
      <c r="AC686" s="152"/>
      <c r="AD686" s="107"/>
      <c r="AE686" s="105"/>
      <c r="AF686" s="105"/>
      <c r="AG686" s="105"/>
      <c r="AH686" s="15"/>
      <c r="AI686" s="126" t="str">
        <f>IF(BS_CONTROLE[[#This Row],[Atividade]]=0, "-", BS_CONTROLE[[#This Row],[Atividade]])</f>
        <v>-</v>
      </c>
      <c r="AJ686" s="9" t="str">
        <f>IF(BS_CONTROLE[[#This Row],[Atividade]]=0, "-", BS_CONTROLE[[#This Row],[Atividade]])</f>
        <v>-</v>
      </c>
      <c r="AK686" s="31">
        <f>BS_CONTROLE[[#This Row],[Local - Partida]]</f>
        <v>0</v>
      </c>
      <c r="AL686" s="31">
        <f>BS_CONTROLE[[#This Row],[Local - Encerramento]]</f>
        <v>0</v>
      </c>
      <c r="AM686" s="105" t="str">
        <f>IF(BS_CONTROLE[[#This Row],[Entre - Estações]]=0, "-", BS_CONTROLE[[#This Row],[Entre - Estações]])</f>
        <v>-</v>
      </c>
      <c r="AN686" s="105" t="str">
        <f>IF(BS_CONTROLE[[#This Row],[SB]]=0, "-", BS_CONTROLE[[#This Row],[SB]])</f>
        <v>-</v>
      </c>
      <c r="AO686" s="105" t="str">
        <f>IF(BS_CONTROLE[[#This Row],[SUB]]=0, "-", BS_CONTROLE[[#This Row],[SUB]])</f>
        <v>-</v>
      </c>
      <c r="AP686" s="105">
        <f>BS_CONTROLE[[#This Row],[KM - Inicio]]</f>
        <v>0</v>
      </c>
      <c r="AQ686" s="105">
        <f>BS_CONTROLE[[#This Row],[KM - Inicio]]</f>
        <v>0</v>
      </c>
      <c r="AR686" s="108"/>
      <c r="AS686" s="108"/>
      <c r="AT686" s="108"/>
      <c r="AU686" s="136"/>
      <c r="AV686" s="136"/>
      <c r="AW686" s="14"/>
      <c r="AX686" s="14"/>
      <c r="AY686" s="162" t="str">
        <f t="shared" si="66"/>
        <v>*</v>
      </c>
      <c r="AZ686" s="153"/>
      <c r="BA686" s="109"/>
      <c r="BB686" s="10" t="str">
        <f>IFERROR(_xlfn.XLOOKUP(AI686, BS_ATIVIDADE[ATIVIDADE],BS_ATIVIDADE[UNIDADE] ), "*")</f>
        <v>*</v>
      </c>
      <c r="BC686" s="13" t="str" cm="1">
        <f t="array" ref="BC6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6" s="13" t="str" cm="1">
        <f t="array" ref="BD6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6" s="11" t="str" cm="1">
        <f t="array" ref="BE6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6" s="150"/>
      <c r="BG686" s="16"/>
      <c r="BH686" s="17"/>
      <c r="BI686" s="17"/>
      <c r="BJ686" s="17"/>
      <c r="BK686" s="18"/>
      <c r="BL686" s="16"/>
      <c r="BM686" s="130"/>
      <c r="BN686" s="130"/>
      <c r="BO686" s="130"/>
      <c r="BP686" s="18"/>
      <c r="BQ686" s="12" t="str">
        <f t="shared" si="68"/>
        <v>Aderente</v>
      </c>
      <c r="BR686" s="19" t="str">
        <f t="shared" si="69"/>
        <v>*</v>
      </c>
      <c r="BS686" s="19" t="str">
        <f t="shared" si="70"/>
        <v>*</v>
      </c>
      <c r="BT686" s="188" t="str">
        <f t="shared" si="71"/>
        <v/>
      </c>
    </row>
    <row r="687" spans="1:72" hidden="1">
      <c r="A687" s="47" t="str">
        <f t="shared" si="67"/>
        <v/>
      </c>
      <c r="B687" s="102"/>
      <c r="C687" s="135" t="str">
        <f>IF(BS_CONTROLE[[#This Row],[DATA]]="","",WEEKNUM(BS_CONTROLE[[#This Row],[DATA]]))</f>
        <v/>
      </c>
      <c r="D687" s="104"/>
      <c r="E687" s="157">
        <v>681</v>
      </c>
      <c r="F687" s="126"/>
      <c r="G687" s="142" t="str">
        <f>IF(D687="","*",VLOOKUP(F687,BS_ATIVIDADE[],3,FALSE))</f>
        <v>*</v>
      </c>
      <c r="H687" s="106"/>
      <c r="I687" s="106"/>
      <c r="J687" s="105"/>
      <c r="K687" s="105"/>
      <c r="L687" s="105"/>
      <c r="M687" s="127" t="str" cm="1">
        <f t="array" ref="M6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7" s="127" t="str" cm="1">
        <f t="array" ref="N6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7" s="106"/>
      <c r="P687" s="106"/>
      <c r="Q687" s="105"/>
      <c r="R687" s="10" t="str">
        <f>IFERROR(_xlfn.XLOOKUP(F687, BS_ATIVIDADE[ATIVIDADE],BS_ATIVIDADE[UNIDADE] ), "*")</f>
        <v>*</v>
      </c>
      <c r="S687" s="128" t="str" cm="1">
        <f t="array" ref="S6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7" s="128" t="str" cm="1">
        <f t="array" ref="T6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7" s="11" t="str" cm="1">
        <f t="array" ref="U6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7" s="105"/>
      <c r="W687" s="151"/>
      <c r="X687" s="104"/>
      <c r="Y687" s="129"/>
      <c r="Z687" s="104"/>
      <c r="AA687" s="105"/>
      <c r="AB687" s="103"/>
      <c r="AC687" s="152"/>
      <c r="AD687" s="107"/>
      <c r="AE687" s="105"/>
      <c r="AF687" s="105"/>
      <c r="AG687" s="105"/>
      <c r="AH687" s="15"/>
      <c r="AI687" s="126" t="str">
        <f>IF(BS_CONTROLE[[#This Row],[Atividade]]=0, "-", BS_CONTROLE[[#This Row],[Atividade]])</f>
        <v>-</v>
      </c>
      <c r="AJ687" s="9" t="str">
        <f>IF(BS_CONTROLE[[#This Row],[Atividade]]=0, "-", BS_CONTROLE[[#This Row],[Atividade]])</f>
        <v>-</v>
      </c>
      <c r="AK687" s="31">
        <f>BS_CONTROLE[[#This Row],[Local - Partida]]</f>
        <v>0</v>
      </c>
      <c r="AL687" s="31">
        <f>BS_CONTROLE[[#This Row],[Local - Encerramento]]</f>
        <v>0</v>
      </c>
      <c r="AM687" s="105" t="str">
        <f>IF(BS_CONTROLE[[#This Row],[Entre - Estações]]=0, "-", BS_CONTROLE[[#This Row],[Entre - Estações]])</f>
        <v>-</v>
      </c>
      <c r="AN687" s="105" t="str">
        <f>IF(BS_CONTROLE[[#This Row],[SB]]=0, "-", BS_CONTROLE[[#This Row],[SB]])</f>
        <v>-</v>
      </c>
      <c r="AO687" s="105" t="str">
        <f>IF(BS_CONTROLE[[#This Row],[SUB]]=0, "-", BS_CONTROLE[[#This Row],[SUB]])</f>
        <v>-</v>
      </c>
      <c r="AP687" s="105">
        <f>BS_CONTROLE[[#This Row],[KM - Inicio]]</f>
        <v>0</v>
      </c>
      <c r="AQ687" s="105">
        <f>BS_CONTROLE[[#This Row],[KM - Inicio]]</f>
        <v>0</v>
      </c>
      <c r="AR687" s="108"/>
      <c r="AS687" s="108"/>
      <c r="AT687" s="108"/>
      <c r="AU687" s="136"/>
      <c r="AV687" s="136"/>
      <c r="AW687" s="14"/>
      <c r="AX687" s="14"/>
      <c r="AY687" s="162" t="str">
        <f t="shared" si="66"/>
        <v>*</v>
      </c>
      <c r="AZ687" s="153"/>
      <c r="BA687" s="109"/>
      <c r="BB687" s="10" t="str">
        <f>IFERROR(_xlfn.XLOOKUP(AI687, BS_ATIVIDADE[ATIVIDADE],BS_ATIVIDADE[UNIDADE] ), "*")</f>
        <v>*</v>
      </c>
      <c r="BC687" s="13" t="str" cm="1">
        <f t="array" ref="BC6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7" s="13" t="str" cm="1">
        <f t="array" ref="BD6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7" s="11" t="str" cm="1">
        <f t="array" ref="BE6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7" s="150"/>
      <c r="BG687" s="16"/>
      <c r="BH687" s="17"/>
      <c r="BI687" s="17"/>
      <c r="BJ687" s="17"/>
      <c r="BK687" s="18"/>
      <c r="BL687" s="16"/>
      <c r="BM687" s="130"/>
      <c r="BN687" s="130"/>
      <c r="BO687" s="130"/>
      <c r="BP687" s="18"/>
      <c r="BQ687" s="12" t="str">
        <f t="shared" si="68"/>
        <v>Aderente</v>
      </c>
      <c r="BR687" s="19" t="str">
        <f t="shared" si="69"/>
        <v>*</v>
      </c>
      <c r="BS687" s="19" t="str">
        <f t="shared" si="70"/>
        <v>*</v>
      </c>
      <c r="BT687" s="188" t="str">
        <f t="shared" si="71"/>
        <v/>
      </c>
    </row>
    <row r="688" spans="1:72" hidden="1">
      <c r="A688" s="47" t="str">
        <f t="shared" si="67"/>
        <v/>
      </c>
      <c r="B688" s="102"/>
      <c r="C688" s="135" t="str">
        <f>IF(BS_CONTROLE[[#This Row],[DATA]]="","",WEEKNUM(BS_CONTROLE[[#This Row],[DATA]]))</f>
        <v/>
      </c>
      <c r="D688" s="104"/>
      <c r="E688" s="157">
        <v>682</v>
      </c>
      <c r="F688" s="126"/>
      <c r="G688" s="142" t="str">
        <f>IF(D688="","*",VLOOKUP(F688,BS_ATIVIDADE[],3,FALSE))</f>
        <v>*</v>
      </c>
      <c r="H688" s="106"/>
      <c r="I688" s="106"/>
      <c r="J688" s="105"/>
      <c r="K688" s="105"/>
      <c r="L688" s="105"/>
      <c r="M688" s="127" t="str" cm="1">
        <f t="array" ref="M6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8" s="127" t="str" cm="1">
        <f t="array" ref="N6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8" s="106"/>
      <c r="P688" s="106"/>
      <c r="Q688" s="105"/>
      <c r="R688" s="10" t="str">
        <f>IFERROR(_xlfn.XLOOKUP(F688, BS_ATIVIDADE[ATIVIDADE],BS_ATIVIDADE[UNIDADE] ), "*")</f>
        <v>*</v>
      </c>
      <c r="S688" s="128" t="str" cm="1">
        <f t="array" ref="S6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8" s="128" t="str" cm="1">
        <f t="array" ref="T6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8" s="11" t="str" cm="1">
        <f t="array" ref="U6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8" s="105"/>
      <c r="W688" s="151"/>
      <c r="X688" s="104"/>
      <c r="Y688" s="129"/>
      <c r="Z688" s="104"/>
      <c r="AA688" s="105"/>
      <c r="AB688" s="103"/>
      <c r="AC688" s="152"/>
      <c r="AD688" s="107"/>
      <c r="AE688" s="105"/>
      <c r="AF688" s="105"/>
      <c r="AG688" s="105"/>
      <c r="AH688" s="15"/>
      <c r="AI688" s="126" t="str">
        <f>IF(BS_CONTROLE[[#This Row],[Atividade]]=0, "-", BS_CONTROLE[[#This Row],[Atividade]])</f>
        <v>-</v>
      </c>
      <c r="AJ688" s="9" t="str">
        <f>IF(BS_CONTROLE[[#This Row],[Atividade]]=0, "-", BS_CONTROLE[[#This Row],[Atividade]])</f>
        <v>-</v>
      </c>
      <c r="AK688" s="31">
        <f>BS_CONTROLE[[#This Row],[Local - Partida]]</f>
        <v>0</v>
      </c>
      <c r="AL688" s="31">
        <f>BS_CONTROLE[[#This Row],[Local - Encerramento]]</f>
        <v>0</v>
      </c>
      <c r="AM688" s="105" t="str">
        <f>IF(BS_CONTROLE[[#This Row],[Entre - Estações]]=0, "-", BS_CONTROLE[[#This Row],[Entre - Estações]])</f>
        <v>-</v>
      </c>
      <c r="AN688" s="105" t="str">
        <f>IF(BS_CONTROLE[[#This Row],[SB]]=0, "-", BS_CONTROLE[[#This Row],[SB]])</f>
        <v>-</v>
      </c>
      <c r="AO688" s="105" t="str">
        <f>IF(BS_CONTROLE[[#This Row],[SUB]]=0, "-", BS_CONTROLE[[#This Row],[SUB]])</f>
        <v>-</v>
      </c>
      <c r="AP688" s="105">
        <f>BS_CONTROLE[[#This Row],[KM - Inicio]]</f>
        <v>0</v>
      </c>
      <c r="AQ688" s="105">
        <f>BS_CONTROLE[[#This Row],[KM - Inicio]]</f>
        <v>0</v>
      </c>
      <c r="AR688" s="108"/>
      <c r="AS688" s="108"/>
      <c r="AT688" s="108"/>
      <c r="AU688" s="136"/>
      <c r="AV688" s="136"/>
      <c r="AW688" s="14"/>
      <c r="AX688" s="14"/>
      <c r="AY688" s="162" t="str">
        <f t="shared" si="66"/>
        <v>*</v>
      </c>
      <c r="AZ688" s="153"/>
      <c r="BA688" s="109"/>
      <c r="BB688" s="10" t="str">
        <f>IFERROR(_xlfn.XLOOKUP(AI688, BS_ATIVIDADE[ATIVIDADE],BS_ATIVIDADE[UNIDADE] ), "*")</f>
        <v>*</v>
      </c>
      <c r="BC688" s="13" t="str" cm="1">
        <f t="array" ref="BC6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8" s="13" t="str" cm="1">
        <f t="array" ref="BD6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8" s="11" t="str" cm="1">
        <f t="array" ref="BE6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8" s="150"/>
      <c r="BG688" s="16"/>
      <c r="BH688" s="17"/>
      <c r="BI688" s="17"/>
      <c r="BJ688" s="17"/>
      <c r="BK688" s="18"/>
      <c r="BL688" s="16"/>
      <c r="BM688" s="130"/>
      <c r="BN688" s="130"/>
      <c r="BO688" s="130"/>
      <c r="BP688" s="18"/>
      <c r="BQ688" s="12" t="str">
        <f t="shared" si="68"/>
        <v>Aderente</v>
      </c>
      <c r="BR688" s="19" t="str">
        <f t="shared" si="69"/>
        <v>*</v>
      </c>
      <c r="BS688" s="19" t="str">
        <f t="shared" si="70"/>
        <v>*</v>
      </c>
      <c r="BT688" s="188" t="str">
        <f t="shared" si="71"/>
        <v/>
      </c>
    </row>
    <row r="689" spans="1:72" hidden="1">
      <c r="A689" s="47" t="str">
        <f t="shared" si="67"/>
        <v/>
      </c>
      <c r="B689" s="102"/>
      <c r="C689" s="135" t="str">
        <f>IF(BS_CONTROLE[[#This Row],[DATA]]="","",WEEKNUM(BS_CONTROLE[[#This Row],[DATA]]))</f>
        <v/>
      </c>
      <c r="D689" s="104"/>
      <c r="E689" s="157">
        <v>683</v>
      </c>
      <c r="F689" s="126"/>
      <c r="G689" s="142" t="str">
        <f>IF(D689="","*",VLOOKUP(F689,BS_ATIVIDADE[],3,FALSE))</f>
        <v>*</v>
      </c>
      <c r="H689" s="106"/>
      <c r="I689" s="106"/>
      <c r="J689" s="105"/>
      <c r="K689" s="105"/>
      <c r="L689" s="105"/>
      <c r="M689" s="127" t="str" cm="1">
        <f t="array" ref="M6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9" s="127" t="str" cm="1">
        <f t="array" ref="N6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9" s="106"/>
      <c r="P689" s="106"/>
      <c r="Q689" s="105"/>
      <c r="R689" s="10" t="str">
        <f>IFERROR(_xlfn.XLOOKUP(F689, BS_ATIVIDADE[ATIVIDADE],BS_ATIVIDADE[UNIDADE] ), "*")</f>
        <v>*</v>
      </c>
      <c r="S689" s="128" t="str" cm="1">
        <f t="array" ref="S6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9" s="128" t="str" cm="1">
        <f t="array" ref="T6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9" s="11" t="str" cm="1">
        <f t="array" ref="U6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89" s="105"/>
      <c r="W689" s="151"/>
      <c r="X689" s="104"/>
      <c r="Y689" s="129"/>
      <c r="Z689" s="104"/>
      <c r="AA689" s="105"/>
      <c r="AB689" s="103"/>
      <c r="AC689" s="152"/>
      <c r="AD689" s="107"/>
      <c r="AE689" s="105"/>
      <c r="AF689" s="105"/>
      <c r="AG689" s="105"/>
      <c r="AH689" s="15"/>
      <c r="AI689" s="126" t="str">
        <f>IF(BS_CONTROLE[[#This Row],[Atividade]]=0, "-", BS_CONTROLE[[#This Row],[Atividade]])</f>
        <v>-</v>
      </c>
      <c r="AJ689" s="9" t="str">
        <f>IF(BS_CONTROLE[[#This Row],[Atividade]]=0, "-", BS_CONTROLE[[#This Row],[Atividade]])</f>
        <v>-</v>
      </c>
      <c r="AK689" s="31">
        <f>BS_CONTROLE[[#This Row],[Local - Partida]]</f>
        <v>0</v>
      </c>
      <c r="AL689" s="31">
        <f>BS_CONTROLE[[#This Row],[Local - Encerramento]]</f>
        <v>0</v>
      </c>
      <c r="AM689" s="105" t="str">
        <f>IF(BS_CONTROLE[[#This Row],[Entre - Estações]]=0, "-", BS_CONTROLE[[#This Row],[Entre - Estações]])</f>
        <v>-</v>
      </c>
      <c r="AN689" s="105" t="str">
        <f>IF(BS_CONTROLE[[#This Row],[SB]]=0, "-", BS_CONTROLE[[#This Row],[SB]])</f>
        <v>-</v>
      </c>
      <c r="AO689" s="105" t="str">
        <f>IF(BS_CONTROLE[[#This Row],[SUB]]=0, "-", BS_CONTROLE[[#This Row],[SUB]])</f>
        <v>-</v>
      </c>
      <c r="AP689" s="105">
        <f>BS_CONTROLE[[#This Row],[KM - Inicio]]</f>
        <v>0</v>
      </c>
      <c r="AQ689" s="105">
        <f>BS_CONTROLE[[#This Row],[KM - Inicio]]</f>
        <v>0</v>
      </c>
      <c r="AR689" s="108"/>
      <c r="AS689" s="108"/>
      <c r="AT689" s="108"/>
      <c r="AU689" s="136"/>
      <c r="AV689" s="136"/>
      <c r="AW689" s="14"/>
      <c r="AX689" s="14"/>
      <c r="AY689" s="162" t="str">
        <f t="shared" si="66"/>
        <v>*</v>
      </c>
      <c r="AZ689" s="153"/>
      <c r="BA689" s="109"/>
      <c r="BB689" s="10" t="str">
        <f>IFERROR(_xlfn.XLOOKUP(AI689, BS_ATIVIDADE[ATIVIDADE],BS_ATIVIDADE[UNIDADE] ), "*")</f>
        <v>*</v>
      </c>
      <c r="BC689" s="13" t="str" cm="1">
        <f t="array" ref="BC6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89" s="13" t="str" cm="1">
        <f t="array" ref="BD6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89" s="11" t="str" cm="1">
        <f t="array" ref="BE6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89" s="150"/>
      <c r="BG689" s="16"/>
      <c r="BH689" s="17"/>
      <c r="BI689" s="17"/>
      <c r="BJ689" s="17"/>
      <c r="BK689" s="18"/>
      <c r="BL689" s="16"/>
      <c r="BM689" s="130"/>
      <c r="BN689" s="130"/>
      <c r="BO689" s="130"/>
      <c r="BP689" s="18"/>
      <c r="BQ689" s="12" t="str">
        <f t="shared" si="68"/>
        <v>Aderente</v>
      </c>
      <c r="BR689" s="19" t="str">
        <f t="shared" si="69"/>
        <v>*</v>
      </c>
      <c r="BS689" s="19" t="str">
        <f t="shared" si="70"/>
        <v>*</v>
      </c>
      <c r="BT689" s="188" t="str">
        <f t="shared" si="71"/>
        <v/>
      </c>
    </row>
    <row r="690" spans="1:72" hidden="1">
      <c r="A690" s="47" t="str">
        <f t="shared" si="67"/>
        <v/>
      </c>
      <c r="B690" s="102"/>
      <c r="C690" s="135" t="str">
        <f>IF(BS_CONTROLE[[#This Row],[DATA]]="","",WEEKNUM(BS_CONTROLE[[#This Row],[DATA]]))</f>
        <v/>
      </c>
      <c r="D690" s="104"/>
      <c r="E690" s="157">
        <v>684</v>
      </c>
      <c r="F690" s="126"/>
      <c r="G690" s="142" t="str">
        <f>IF(D690="","*",VLOOKUP(F690,BS_ATIVIDADE[],3,FALSE))</f>
        <v>*</v>
      </c>
      <c r="H690" s="106"/>
      <c r="I690" s="106"/>
      <c r="J690" s="105"/>
      <c r="K690" s="105"/>
      <c r="L690" s="105"/>
      <c r="M690" s="127" t="str" cm="1">
        <f t="array" ref="M6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0" s="127" t="str" cm="1">
        <f t="array" ref="N6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0" s="106"/>
      <c r="P690" s="106"/>
      <c r="Q690" s="105"/>
      <c r="R690" s="10" t="str">
        <f>IFERROR(_xlfn.XLOOKUP(F690, BS_ATIVIDADE[ATIVIDADE],BS_ATIVIDADE[UNIDADE] ), "*")</f>
        <v>*</v>
      </c>
      <c r="S690" s="128" t="str" cm="1">
        <f t="array" ref="S6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0" s="128" t="str" cm="1">
        <f t="array" ref="T6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0" s="11" t="str" cm="1">
        <f t="array" ref="U6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0" s="105"/>
      <c r="W690" s="151"/>
      <c r="X690" s="104"/>
      <c r="Y690" s="129"/>
      <c r="Z690" s="104"/>
      <c r="AA690" s="105"/>
      <c r="AB690" s="103"/>
      <c r="AC690" s="152"/>
      <c r="AD690" s="107"/>
      <c r="AE690" s="105"/>
      <c r="AF690" s="105"/>
      <c r="AG690" s="105"/>
      <c r="AH690" s="15"/>
      <c r="AI690" s="126" t="str">
        <f>IF(BS_CONTROLE[[#This Row],[Atividade]]=0, "-", BS_CONTROLE[[#This Row],[Atividade]])</f>
        <v>-</v>
      </c>
      <c r="AJ690" s="9" t="str">
        <f>IF(BS_CONTROLE[[#This Row],[Atividade]]=0, "-", BS_CONTROLE[[#This Row],[Atividade]])</f>
        <v>-</v>
      </c>
      <c r="AK690" s="31">
        <f>BS_CONTROLE[[#This Row],[Local - Partida]]</f>
        <v>0</v>
      </c>
      <c r="AL690" s="31">
        <f>BS_CONTROLE[[#This Row],[Local - Encerramento]]</f>
        <v>0</v>
      </c>
      <c r="AM690" s="105" t="str">
        <f>IF(BS_CONTROLE[[#This Row],[Entre - Estações]]=0, "-", BS_CONTROLE[[#This Row],[Entre - Estações]])</f>
        <v>-</v>
      </c>
      <c r="AN690" s="105" t="str">
        <f>IF(BS_CONTROLE[[#This Row],[SB]]=0, "-", BS_CONTROLE[[#This Row],[SB]])</f>
        <v>-</v>
      </c>
      <c r="AO690" s="105" t="str">
        <f>IF(BS_CONTROLE[[#This Row],[SUB]]=0, "-", BS_CONTROLE[[#This Row],[SUB]])</f>
        <v>-</v>
      </c>
      <c r="AP690" s="105">
        <f>BS_CONTROLE[[#This Row],[KM - Inicio]]</f>
        <v>0</v>
      </c>
      <c r="AQ690" s="105">
        <f>BS_CONTROLE[[#This Row],[KM - Inicio]]</f>
        <v>0</v>
      </c>
      <c r="AR690" s="108"/>
      <c r="AS690" s="108"/>
      <c r="AT690" s="108"/>
      <c r="AU690" s="136"/>
      <c r="AV690" s="136"/>
      <c r="AW690" s="14"/>
      <c r="AX690" s="14"/>
      <c r="AY690" s="162" t="str">
        <f t="shared" si="66"/>
        <v>*</v>
      </c>
      <c r="AZ690" s="153"/>
      <c r="BA690" s="109"/>
      <c r="BB690" s="10" t="str">
        <f>IFERROR(_xlfn.XLOOKUP(AI690, BS_ATIVIDADE[ATIVIDADE],BS_ATIVIDADE[UNIDADE] ), "*")</f>
        <v>*</v>
      </c>
      <c r="BC690" s="13" t="str" cm="1">
        <f t="array" ref="BC6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0" s="13" t="str" cm="1">
        <f t="array" ref="BD6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0" s="11" t="str" cm="1">
        <f t="array" ref="BE6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0" s="150"/>
      <c r="BG690" s="16"/>
      <c r="BH690" s="17"/>
      <c r="BI690" s="17"/>
      <c r="BJ690" s="17"/>
      <c r="BK690" s="18"/>
      <c r="BL690" s="16"/>
      <c r="BM690" s="130"/>
      <c r="BN690" s="130"/>
      <c r="BO690" s="130"/>
      <c r="BP690" s="18"/>
      <c r="BQ690" s="12" t="str">
        <f t="shared" si="68"/>
        <v>Aderente</v>
      </c>
      <c r="BR690" s="19" t="str">
        <f t="shared" si="69"/>
        <v>*</v>
      </c>
      <c r="BS690" s="19" t="str">
        <f t="shared" si="70"/>
        <v>*</v>
      </c>
      <c r="BT690" s="188" t="str">
        <f t="shared" si="71"/>
        <v/>
      </c>
    </row>
    <row r="691" spans="1:72" hidden="1">
      <c r="A691" s="47" t="str">
        <f t="shared" si="67"/>
        <v/>
      </c>
      <c r="B691" s="102"/>
      <c r="C691" s="135" t="str">
        <f>IF(BS_CONTROLE[[#This Row],[DATA]]="","",WEEKNUM(BS_CONTROLE[[#This Row],[DATA]]))</f>
        <v/>
      </c>
      <c r="D691" s="104"/>
      <c r="E691" s="157">
        <v>685</v>
      </c>
      <c r="F691" s="126"/>
      <c r="G691" s="142" t="str">
        <f>IF(D691="","*",VLOOKUP(F691,BS_ATIVIDADE[],3,FALSE))</f>
        <v>*</v>
      </c>
      <c r="H691" s="106"/>
      <c r="I691" s="106"/>
      <c r="J691" s="105"/>
      <c r="K691" s="105"/>
      <c r="L691" s="105"/>
      <c r="M691" s="127" t="str" cm="1">
        <f t="array" ref="M6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1" s="127" t="str" cm="1">
        <f t="array" ref="N6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1" s="106"/>
      <c r="P691" s="106"/>
      <c r="Q691" s="105"/>
      <c r="R691" s="10" t="str">
        <f>IFERROR(_xlfn.XLOOKUP(F691, BS_ATIVIDADE[ATIVIDADE],BS_ATIVIDADE[UNIDADE] ), "*")</f>
        <v>*</v>
      </c>
      <c r="S691" s="128" t="str" cm="1">
        <f t="array" ref="S6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1" s="128" t="str" cm="1">
        <f t="array" ref="T6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1" s="11" t="str" cm="1">
        <f t="array" ref="U6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1" s="105"/>
      <c r="W691" s="151"/>
      <c r="X691" s="104"/>
      <c r="Y691" s="129"/>
      <c r="Z691" s="104"/>
      <c r="AA691" s="105"/>
      <c r="AB691" s="103"/>
      <c r="AC691" s="152"/>
      <c r="AD691" s="107"/>
      <c r="AE691" s="105"/>
      <c r="AF691" s="105"/>
      <c r="AG691" s="105"/>
      <c r="AH691" s="15"/>
      <c r="AI691" s="126" t="str">
        <f>IF(BS_CONTROLE[[#This Row],[Atividade]]=0, "-", BS_CONTROLE[[#This Row],[Atividade]])</f>
        <v>-</v>
      </c>
      <c r="AJ691" s="9" t="str">
        <f>IF(BS_CONTROLE[[#This Row],[Atividade]]=0, "-", BS_CONTROLE[[#This Row],[Atividade]])</f>
        <v>-</v>
      </c>
      <c r="AK691" s="31">
        <f>BS_CONTROLE[[#This Row],[Local - Partida]]</f>
        <v>0</v>
      </c>
      <c r="AL691" s="31">
        <f>BS_CONTROLE[[#This Row],[Local - Encerramento]]</f>
        <v>0</v>
      </c>
      <c r="AM691" s="105" t="str">
        <f>IF(BS_CONTROLE[[#This Row],[Entre - Estações]]=0, "-", BS_CONTROLE[[#This Row],[Entre - Estações]])</f>
        <v>-</v>
      </c>
      <c r="AN691" s="105" t="str">
        <f>IF(BS_CONTROLE[[#This Row],[SB]]=0, "-", BS_CONTROLE[[#This Row],[SB]])</f>
        <v>-</v>
      </c>
      <c r="AO691" s="105" t="str">
        <f>IF(BS_CONTROLE[[#This Row],[SUB]]=0, "-", BS_CONTROLE[[#This Row],[SUB]])</f>
        <v>-</v>
      </c>
      <c r="AP691" s="105">
        <f>BS_CONTROLE[[#This Row],[KM - Inicio]]</f>
        <v>0</v>
      </c>
      <c r="AQ691" s="105">
        <f>BS_CONTROLE[[#This Row],[KM - Inicio]]</f>
        <v>0</v>
      </c>
      <c r="AR691" s="108"/>
      <c r="AS691" s="108"/>
      <c r="AT691" s="108"/>
      <c r="AU691" s="136"/>
      <c r="AV691" s="136"/>
      <c r="AW691" s="14"/>
      <c r="AX691" s="14"/>
      <c r="AY691" s="162" t="str">
        <f t="shared" si="66"/>
        <v>*</v>
      </c>
      <c r="AZ691" s="153"/>
      <c r="BA691" s="109"/>
      <c r="BB691" s="10" t="str">
        <f>IFERROR(_xlfn.XLOOKUP(AI691, BS_ATIVIDADE[ATIVIDADE],BS_ATIVIDADE[UNIDADE] ), "*")</f>
        <v>*</v>
      </c>
      <c r="BC691" s="13" t="str" cm="1">
        <f t="array" ref="BC6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1" s="13" t="str" cm="1">
        <f t="array" ref="BD6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1" s="11" t="str" cm="1">
        <f t="array" ref="BE6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1" s="150"/>
      <c r="BG691" s="16"/>
      <c r="BH691" s="17"/>
      <c r="BI691" s="17"/>
      <c r="BJ691" s="17"/>
      <c r="BK691" s="18"/>
      <c r="BL691" s="16"/>
      <c r="BM691" s="130"/>
      <c r="BN691" s="130"/>
      <c r="BO691" s="130"/>
      <c r="BP691" s="18"/>
      <c r="BQ691" s="12" t="str">
        <f t="shared" si="68"/>
        <v>Aderente</v>
      </c>
      <c r="BR691" s="19" t="str">
        <f t="shared" si="69"/>
        <v>*</v>
      </c>
      <c r="BS691" s="19" t="str">
        <f t="shared" si="70"/>
        <v>*</v>
      </c>
      <c r="BT691" s="188" t="str">
        <f t="shared" si="71"/>
        <v/>
      </c>
    </row>
    <row r="692" spans="1:72" hidden="1">
      <c r="A692" s="47" t="str">
        <f t="shared" si="67"/>
        <v/>
      </c>
      <c r="B692" s="102"/>
      <c r="C692" s="135" t="str">
        <f>IF(BS_CONTROLE[[#This Row],[DATA]]="","",WEEKNUM(BS_CONTROLE[[#This Row],[DATA]]))</f>
        <v/>
      </c>
      <c r="D692" s="104"/>
      <c r="E692" s="157">
        <v>686</v>
      </c>
      <c r="F692" s="126"/>
      <c r="G692" s="142" t="str">
        <f>IF(D692="","*",VLOOKUP(F692,BS_ATIVIDADE[],3,FALSE))</f>
        <v>*</v>
      </c>
      <c r="H692" s="106"/>
      <c r="I692" s="106"/>
      <c r="J692" s="105"/>
      <c r="K692" s="105"/>
      <c r="L692" s="105"/>
      <c r="M692" s="127" t="str" cm="1">
        <f t="array" ref="M6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2" s="127" t="str" cm="1">
        <f t="array" ref="N6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2" s="106"/>
      <c r="P692" s="106"/>
      <c r="Q692" s="105"/>
      <c r="R692" s="10" t="str">
        <f>IFERROR(_xlfn.XLOOKUP(F692, BS_ATIVIDADE[ATIVIDADE],BS_ATIVIDADE[UNIDADE] ), "*")</f>
        <v>*</v>
      </c>
      <c r="S692" s="128" t="str" cm="1">
        <f t="array" ref="S6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2" s="128" t="str" cm="1">
        <f t="array" ref="T6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2" s="11" t="str" cm="1">
        <f t="array" ref="U6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2" s="105"/>
      <c r="W692" s="151"/>
      <c r="X692" s="104"/>
      <c r="Y692" s="129"/>
      <c r="Z692" s="104"/>
      <c r="AA692" s="105"/>
      <c r="AB692" s="103"/>
      <c r="AC692" s="152"/>
      <c r="AD692" s="107"/>
      <c r="AE692" s="105"/>
      <c r="AF692" s="105"/>
      <c r="AG692" s="105"/>
      <c r="AH692" s="15"/>
      <c r="AI692" s="126" t="str">
        <f>IF(BS_CONTROLE[[#This Row],[Atividade]]=0, "-", BS_CONTROLE[[#This Row],[Atividade]])</f>
        <v>-</v>
      </c>
      <c r="AJ692" s="9" t="str">
        <f>IF(BS_CONTROLE[[#This Row],[Atividade]]=0, "-", BS_CONTROLE[[#This Row],[Atividade]])</f>
        <v>-</v>
      </c>
      <c r="AK692" s="31">
        <f>BS_CONTROLE[[#This Row],[Local - Partida]]</f>
        <v>0</v>
      </c>
      <c r="AL692" s="31">
        <f>BS_CONTROLE[[#This Row],[Local - Encerramento]]</f>
        <v>0</v>
      </c>
      <c r="AM692" s="105" t="str">
        <f>IF(BS_CONTROLE[[#This Row],[Entre - Estações]]=0, "-", BS_CONTROLE[[#This Row],[Entre - Estações]])</f>
        <v>-</v>
      </c>
      <c r="AN692" s="105" t="str">
        <f>IF(BS_CONTROLE[[#This Row],[SB]]=0, "-", BS_CONTROLE[[#This Row],[SB]])</f>
        <v>-</v>
      </c>
      <c r="AO692" s="105" t="str">
        <f>IF(BS_CONTROLE[[#This Row],[SUB]]=0, "-", BS_CONTROLE[[#This Row],[SUB]])</f>
        <v>-</v>
      </c>
      <c r="AP692" s="105">
        <f>BS_CONTROLE[[#This Row],[KM - Inicio]]</f>
        <v>0</v>
      </c>
      <c r="AQ692" s="105">
        <f>BS_CONTROLE[[#This Row],[KM - Inicio]]</f>
        <v>0</v>
      </c>
      <c r="AR692" s="108"/>
      <c r="AS692" s="108"/>
      <c r="AT692" s="108"/>
      <c r="AU692" s="136"/>
      <c r="AV692" s="136"/>
      <c r="AW692" s="14"/>
      <c r="AX692" s="14"/>
      <c r="AY692" s="162" t="str">
        <f t="shared" si="66"/>
        <v>*</v>
      </c>
      <c r="AZ692" s="153"/>
      <c r="BA692" s="109"/>
      <c r="BB692" s="10" t="str">
        <f>IFERROR(_xlfn.XLOOKUP(AI692, BS_ATIVIDADE[ATIVIDADE],BS_ATIVIDADE[UNIDADE] ), "*")</f>
        <v>*</v>
      </c>
      <c r="BC692" s="13" t="str" cm="1">
        <f t="array" ref="BC6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2" s="13" t="str" cm="1">
        <f t="array" ref="BD6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2" s="11" t="str" cm="1">
        <f t="array" ref="BE6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2" s="150"/>
      <c r="BG692" s="16"/>
      <c r="BH692" s="17"/>
      <c r="BI692" s="17"/>
      <c r="BJ692" s="17"/>
      <c r="BK692" s="18"/>
      <c r="BL692" s="16"/>
      <c r="BM692" s="130"/>
      <c r="BN692" s="130"/>
      <c r="BO692" s="130"/>
      <c r="BP692" s="18"/>
      <c r="BQ692" s="12" t="str">
        <f t="shared" si="68"/>
        <v>Aderente</v>
      </c>
      <c r="BR692" s="19" t="str">
        <f t="shared" si="69"/>
        <v>*</v>
      </c>
      <c r="BS692" s="19" t="str">
        <f t="shared" si="70"/>
        <v>*</v>
      </c>
      <c r="BT692" s="188" t="str">
        <f t="shared" si="71"/>
        <v/>
      </c>
    </row>
    <row r="693" spans="1:72" hidden="1">
      <c r="A693" s="47" t="str">
        <f t="shared" si="67"/>
        <v/>
      </c>
      <c r="B693" s="102"/>
      <c r="C693" s="135" t="str">
        <f>IF(BS_CONTROLE[[#This Row],[DATA]]="","",WEEKNUM(BS_CONTROLE[[#This Row],[DATA]]))</f>
        <v/>
      </c>
      <c r="D693" s="104"/>
      <c r="E693" s="157">
        <v>687</v>
      </c>
      <c r="F693" s="126"/>
      <c r="G693" s="142" t="str">
        <f>IF(D693="","*",VLOOKUP(F693,BS_ATIVIDADE[],3,FALSE))</f>
        <v>*</v>
      </c>
      <c r="H693" s="106"/>
      <c r="I693" s="106"/>
      <c r="J693" s="105"/>
      <c r="K693" s="105"/>
      <c r="L693" s="105"/>
      <c r="M693" s="127" t="str" cm="1">
        <f t="array" ref="M6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3" s="127" t="str" cm="1">
        <f t="array" ref="N6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3" s="106"/>
      <c r="P693" s="106"/>
      <c r="Q693" s="105"/>
      <c r="R693" s="10" t="str">
        <f>IFERROR(_xlfn.XLOOKUP(F693, BS_ATIVIDADE[ATIVIDADE],BS_ATIVIDADE[UNIDADE] ), "*")</f>
        <v>*</v>
      </c>
      <c r="S693" s="128" t="str" cm="1">
        <f t="array" ref="S6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3" s="128" t="str" cm="1">
        <f t="array" ref="T6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3" s="11" t="str" cm="1">
        <f t="array" ref="U6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3" s="105"/>
      <c r="W693" s="151"/>
      <c r="X693" s="104"/>
      <c r="Y693" s="129"/>
      <c r="Z693" s="104"/>
      <c r="AA693" s="105"/>
      <c r="AB693" s="103"/>
      <c r="AC693" s="152"/>
      <c r="AD693" s="107"/>
      <c r="AE693" s="105"/>
      <c r="AF693" s="105"/>
      <c r="AG693" s="105"/>
      <c r="AH693" s="15"/>
      <c r="AI693" s="126" t="str">
        <f>IF(BS_CONTROLE[[#This Row],[Atividade]]=0, "-", BS_CONTROLE[[#This Row],[Atividade]])</f>
        <v>-</v>
      </c>
      <c r="AJ693" s="9" t="str">
        <f>IF(BS_CONTROLE[[#This Row],[Atividade]]=0, "-", BS_CONTROLE[[#This Row],[Atividade]])</f>
        <v>-</v>
      </c>
      <c r="AK693" s="31">
        <f>BS_CONTROLE[[#This Row],[Local - Partida]]</f>
        <v>0</v>
      </c>
      <c r="AL693" s="31">
        <f>BS_CONTROLE[[#This Row],[Local - Encerramento]]</f>
        <v>0</v>
      </c>
      <c r="AM693" s="105" t="str">
        <f>IF(BS_CONTROLE[[#This Row],[Entre - Estações]]=0, "-", BS_CONTROLE[[#This Row],[Entre - Estações]])</f>
        <v>-</v>
      </c>
      <c r="AN693" s="105" t="str">
        <f>IF(BS_CONTROLE[[#This Row],[SB]]=0, "-", BS_CONTROLE[[#This Row],[SB]])</f>
        <v>-</v>
      </c>
      <c r="AO693" s="105" t="str">
        <f>IF(BS_CONTROLE[[#This Row],[SUB]]=0, "-", BS_CONTROLE[[#This Row],[SUB]])</f>
        <v>-</v>
      </c>
      <c r="AP693" s="105">
        <f>BS_CONTROLE[[#This Row],[KM - Inicio]]</f>
        <v>0</v>
      </c>
      <c r="AQ693" s="105">
        <f>BS_CONTROLE[[#This Row],[KM - Inicio]]</f>
        <v>0</v>
      </c>
      <c r="AR693" s="108"/>
      <c r="AS693" s="108"/>
      <c r="AT693" s="108"/>
      <c r="AU693" s="136"/>
      <c r="AV693" s="136"/>
      <c r="AW693" s="14"/>
      <c r="AX693" s="14"/>
      <c r="AY693" s="162" t="str">
        <f t="shared" si="66"/>
        <v>*</v>
      </c>
      <c r="AZ693" s="153"/>
      <c r="BA693" s="109"/>
      <c r="BB693" s="10" t="str">
        <f>IFERROR(_xlfn.XLOOKUP(AI693, BS_ATIVIDADE[ATIVIDADE],BS_ATIVIDADE[UNIDADE] ), "*")</f>
        <v>*</v>
      </c>
      <c r="BC693" s="13" t="str" cm="1">
        <f t="array" ref="BC6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3" s="13" t="str" cm="1">
        <f t="array" ref="BD6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3" s="11" t="str" cm="1">
        <f t="array" ref="BE6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3" s="150"/>
      <c r="BG693" s="16"/>
      <c r="BH693" s="17"/>
      <c r="BI693" s="17"/>
      <c r="BJ693" s="17"/>
      <c r="BK693" s="18"/>
      <c r="BL693" s="16"/>
      <c r="BM693" s="130"/>
      <c r="BN693" s="130"/>
      <c r="BO693" s="130"/>
      <c r="BP693" s="18"/>
      <c r="BQ693" s="12" t="str">
        <f t="shared" si="68"/>
        <v>Aderente</v>
      </c>
      <c r="BR693" s="19" t="str">
        <f t="shared" si="69"/>
        <v>*</v>
      </c>
      <c r="BS693" s="19" t="str">
        <f t="shared" si="70"/>
        <v>*</v>
      </c>
      <c r="BT693" s="188" t="str">
        <f t="shared" si="71"/>
        <v/>
      </c>
    </row>
    <row r="694" spans="1:72" hidden="1">
      <c r="A694" s="47" t="str">
        <f t="shared" si="67"/>
        <v/>
      </c>
      <c r="B694" s="102"/>
      <c r="C694" s="135" t="str">
        <f>IF(BS_CONTROLE[[#This Row],[DATA]]="","",WEEKNUM(BS_CONTROLE[[#This Row],[DATA]]))</f>
        <v/>
      </c>
      <c r="D694" s="104"/>
      <c r="E694" s="157">
        <v>688</v>
      </c>
      <c r="F694" s="126"/>
      <c r="G694" s="142" t="str">
        <f>IF(D694="","*",VLOOKUP(F694,BS_ATIVIDADE[],3,FALSE))</f>
        <v>*</v>
      </c>
      <c r="H694" s="106"/>
      <c r="I694" s="106"/>
      <c r="J694" s="105"/>
      <c r="K694" s="105"/>
      <c r="L694" s="105"/>
      <c r="M694" s="127" t="str" cm="1">
        <f t="array" ref="M6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4" s="127" t="str" cm="1">
        <f t="array" ref="N6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4" s="106"/>
      <c r="P694" s="106"/>
      <c r="Q694" s="105"/>
      <c r="R694" s="10" t="str">
        <f>IFERROR(_xlfn.XLOOKUP(F694, BS_ATIVIDADE[ATIVIDADE],BS_ATIVIDADE[UNIDADE] ), "*")</f>
        <v>*</v>
      </c>
      <c r="S694" s="128" t="str" cm="1">
        <f t="array" ref="S6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4" s="128" t="str" cm="1">
        <f t="array" ref="T6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4" s="11" t="str" cm="1">
        <f t="array" ref="U6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4" s="105"/>
      <c r="W694" s="151"/>
      <c r="X694" s="104"/>
      <c r="Y694" s="129"/>
      <c r="Z694" s="104"/>
      <c r="AA694" s="105"/>
      <c r="AB694" s="103"/>
      <c r="AC694" s="152"/>
      <c r="AD694" s="107"/>
      <c r="AE694" s="105"/>
      <c r="AF694" s="105"/>
      <c r="AG694" s="105"/>
      <c r="AH694" s="15"/>
      <c r="AI694" s="126" t="str">
        <f>IF(BS_CONTROLE[[#This Row],[Atividade]]=0, "-", BS_CONTROLE[[#This Row],[Atividade]])</f>
        <v>-</v>
      </c>
      <c r="AJ694" s="9" t="str">
        <f>IF(BS_CONTROLE[[#This Row],[Atividade]]=0, "-", BS_CONTROLE[[#This Row],[Atividade]])</f>
        <v>-</v>
      </c>
      <c r="AK694" s="31">
        <f>BS_CONTROLE[[#This Row],[Local - Partida]]</f>
        <v>0</v>
      </c>
      <c r="AL694" s="31">
        <f>BS_CONTROLE[[#This Row],[Local - Encerramento]]</f>
        <v>0</v>
      </c>
      <c r="AM694" s="105" t="str">
        <f>IF(BS_CONTROLE[[#This Row],[Entre - Estações]]=0, "-", BS_CONTROLE[[#This Row],[Entre - Estações]])</f>
        <v>-</v>
      </c>
      <c r="AN694" s="105" t="str">
        <f>IF(BS_CONTROLE[[#This Row],[SB]]=0, "-", BS_CONTROLE[[#This Row],[SB]])</f>
        <v>-</v>
      </c>
      <c r="AO694" s="105" t="str">
        <f>IF(BS_CONTROLE[[#This Row],[SUB]]=0, "-", BS_CONTROLE[[#This Row],[SUB]])</f>
        <v>-</v>
      </c>
      <c r="AP694" s="105">
        <f>BS_CONTROLE[[#This Row],[KM - Inicio]]</f>
        <v>0</v>
      </c>
      <c r="AQ694" s="105">
        <f>BS_CONTROLE[[#This Row],[KM - Inicio]]</f>
        <v>0</v>
      </c>
      <c r="AR694" s="108"/>
      <c r="AS694" s="108"/>
      <c r="AT694" s="108"/>
      <c r="AU694" s="136"/>
      <c r="AV694" s="136"/>
      <c r="AW694" s="14"/>
      <c r="AX694" s="14"/>
      <c r="AY694" s="162" t="str">
        <f t="shared" si="66"/>
        <v>*</v>
      </c>
      <c r="AZ694" s="153"/>
      <c r="BA694" s="109"/>
      <c r="BB694" s="10" t="str">
        <f>IFERROR(_xlfn.XLOOKUP(AI694, BS_ATIVIDADE[ATIVIDADE],BS_ATIVIDADE[UNIDADE] ), "*")</f>
        <v>*</v>
      </c>
      <c r="BC694" s="13" t="str" cm="1">
        <f t="array" ref="BC6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4" s="13" t="str" cm="1">
        <f t="array" ref="BD6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4" s="11" t="str" cm="1">
        <f t="array" ref="BE6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4" s="150"/>
      <c r="BG694" s="16"/>
      <c r="BH694" s="17"/>
      <c r="BI694" s="17"/>
      <c r="BJ694" s="17"/>
      <c r="BK694" s="18"/>
      <c r="BL694" s="16"/>
      <c r="BM694" s="130"/>
      <c r="BN694" s="130"/>
      <c r="BO694" s="130"/>
      <c r="BP694" s="18"/>
      <c r="BQ694" s="12" t="str">
        <f t="shared" si="68"/>
        <v>Aderente</v>
      </c>
      <c r="BR694" s="19" t="str">
        <f t="shared" si="69"/>
        <v>*</v>
      </c>
      <c r="BS694" s="19" t="str">
        <f t="shared" si="70"/>
        <v>*</v>
      </c>
      <c r="BT694" s="188" t="str">
        <f t="shared" si="71"/>
        <v/>
      </c>
    </row>
    <row r="695" spans="1:72" hidden="1">
      <c r="A695" s="47" t="str">
        <f t="shared" si="67"/>
        <v/>
      </c>
      <c r="B695" s="102"/>
      <c r="C695" s="135" t="str">
        <f>IF(BS_CONTROLE[[#This Row],[DATA]]="","",WEEKNUM(BS_CONTROLE[[#This Row],[DATA]]))</f>
        <v/>
      </c>
      <c r="D695" s="104"/>
      <c r="E695" s="157">
        <v>689</v>
      </c>
      <c r="F695" s="126"/>
      <c r="G695" s="142" t="str">
        <f>IF(D695="","*",VLOOKUP(F695,BS_ATIVIDADE[],3,FALSE))</f>
        <v>*</v>
      </c>
      <c r="H695" s="106"/>
      <c r="I695" s="106"/>
      <c r="J695" s="105"/>
      <c r="K695" s="105"/>
      <c r="L695" s="105"/>
      <c r="M695" s="127" t="str" cm="1">
        <f t="array" ref="M6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5" s="127" t="str" cm="1">
        <f t="array" ref="N6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5" s="106"/>
      <c r="P695" s="106"/>
      <c r="Q695" s="105"/>
      <c r="R695" s="10" t="str">
        <f>IFERROR(_xlfn.XLOOKUP(F695, BS_ATIVIDADE[ATIVIDADE],BS_ATIVIDADE[UNIDADE] ), "*")</f>
        <v>*</v>
      </c>
      <c r="S695" s="128" t="str" cm="1">
        <f t="array" ref="S6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5" s="128" t="str" cm="1">
        <f t="array" ref="T6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5" s="11" t="str" cm="1">
        <f t="array" ref="U6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5" s="105"/>
      <c r="W695" s="151"/>
      <c r="X695" s="104"/>
      <c r="Y695" s="129"/>
      <c r="Z695" s="104"/>
      <c r="AA695" s="105"/>
      <c r="AB695" s="103"/>
      <c r="AC695" s="152"/>
      <c r="AD695" s="107"/>
      <c r="AE695" s="105"/>
      <c r="AF695" s="105"/>
      <c r="AG695" s="105"/>
      <c r="AH695" s="15"/>
      <c r="AI695" s="126" t="str">
        <f>IF(BS_CONTROLE[[#This Row],[Atividade]]=0, "-", BS_CONTROLE[[#This Row],[Atividade]])</f>
        <v>-</v>
      </c>
      <c r="AJ695" s="9" t="str">
        <f>IF(BS_CONTROLE[[#This Row],[Atividade]]=0, "-", BS_CONTROLE[[#This Row],[Atividade]])</f>
        <v>-</v>
      </c>
      <c r="AK695" s="31">
        <f>BS_CONTROLE[[#This Row],[Local - Partida]]</f>
        <v>0</v>
      </c>
      <c r="AL695" s="31">
        <f>BS_CONTROLE[[#This Row],[Local - Encerramento]]</f>
        <v>0</v>
      </c>
      <c r="AM695" s="105" t="str">
        <f>IF(BS_CONTROLE[[#This Row],[Entre - Estações]]=0, "-", BS_CONTROLE[[#This Row],[Entre - Estações]])</f>
        <v>-</v>
      </c>
      <c r="AN695" s="105" t="str">
        <f>IF(BS_CONTROLE[[#This Row],[SB]]=0, "-", BS_CONTROLE[[#This Row],[SB]])</f>
        <v>-</v>
      </c>
      <c r="AO695" s="105" t="str">
        <f>IF(BS_CONTROLE[[#This Row],[SUB]]=0, "-", BS_CONTROLE[[#This Row],[SUB]])</f>
        <v>-</v>
      </c>
      <c r="AP695" s="105">
        <f>BS_CONTROLE[[#This Row],[KM - Inicio]]</f>
        <v>0</v>
      </c>
      <c r="AQ695" s="105">
        <f>BS_CONTROLE[[#This Row],[KM - Inicio]]</f>
        <v>0</v>
      </c>
      <c r="AR695" s="108"/>
      <c r="AS695" s="108"/>
      <c r="AT695" s="108"/>
      <c r="AU695" s="136"/>
      <c r="AV695" s="136"/>
      <c r="AW695" s="14"/>
      <c r="AX695" s="14"/>
      <c r="AY695" s="162" t="str">
        <f t="shared" si="66"/>
        <v>*</v>
      </c>
      <c r="AZ695" s="153"/>
      <c r="BA695" s="109"/>
      <c r="BB695" s="10" t="str">
        <f>IFERROR(_xlfn.XLOOKUP(AI695, BS_ATIVIDADE[ATIVIDADE],BS_ATIVIDADE[UNIDADE] ), "*")</f>
        <v>*</v>
      </c>
      <c r="BC695" s="13" t="str" cm="1">
        <f t="array" ref="BC6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5" s="13" t="str" cm="1">
        <f t="array" ref="BD6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5" s="11" t="str" cm="1">
        <f t="array" ref="BE6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5" s="150"/>
      <c r="BG695" s="16"/>
      <c r="BH695" s="17"/>
      <c r="BI695" s="17"/>
      <c r="BJ695" s="17"/>
      <c r="BK695" s="18"/>
      <c r="BL695" s="16"/>
      <c r="BM695" s="130"/>
      <c r="BN695" s="130"/>
      <c r="BO695" s="130"/>
      <c r="BP695" s="18"/>
      <c r="BQ695" s="12" t="str">
        <f t="shared" si="68"/>
        <v>Aderente</v>
      </c>
      <c r="BR695" s="19" t="str">
        <f t="shared" si="69"/>
        <v>*</v>
      </c>
      <c r="BS695" s="19" t="str">
        <f t="shared" si="70"/>
        <v>*</v>
      </c>
      <c r="BT695" s="188" t="str">
        <f t="shared" si="71"/>
        <v/>
      </c>
    </row>
    <row r="696" spans="1:72" hidden="1">
      <c r="A696" s="47" t="str">
        <f t="shared" si="67"/>
        <v/>
      </c>
      <c r="B696" s="102"/>
      <c r="C696" s="135" t="str">
        <f>IF(BS_CONTROLE[[#This Row],[DATA]]="","",WEEKNUM(BS_CONTROLE[[#This Row],[DATA]]))</f>
        <v/>
      </c>
      <c r="D696" s="104"/>
      <c r="E696" s="157">
        <v>690</v>
      </c>
      <c r="F696" s="126"/>
      <c r="G696" s="142" t="str">
        <f>IF(D696="","*",VLOOKUP(F696,BS_ATIVIDADE[],3,FALSE))</f>
        <v>*</v>
      </c>
      <c r="H696" s="106"/>
      <c r="I696" s="106"/>
      <c r="J696" s="105"/>
      <c r="K696" s="105"/>
      <c r="L696" s="105"/>
      <c r="M696" s="127" t="str" cm="1">
        <f t="array" ref="M6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6" s="127" t="str" cm="1">
        <f t="array" ref="N6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6" s="106"/>
      <c r="P696" s="106"/>
      <c r="Q696" s="105"/>
      <c r="R696" s="10" t="str">
        <f>IFERROR(_xlfn.XLOOKUP(F696, BS_ATIVIDADE[ATIVIDADE],BS_ATIVIDADE[UNIDADE] ), "*")</f>
        <v>*</v>
      </c>
      <c r="S696" s="128" t="str" cm="1">
        <f t="array" ref="S6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6" s="128" t="str" cm="1">
        <f t="array" ref="T6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6" s="11" t="str" cm="1">
        <f t="array" ref="U6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6" s="105"/>
      <c r="W696" s="151"/>
      <c r="X696" s="104"/>
      <c r="Y696" s="129"/>
      <c r="Z696" s="104"/>
      <c r="AA696" s="105"/>
      <c r="AB696" s="103"/>
      <c r="AC696" s="152"/>
      <c r="AD696" s="107"/>
      <c r="AE696" s="105"/>
      <c r="AF696" s="105"/>
      <c r="AG696" s="105"/>
      <c r="AH696" s="15"/>
      <c r="AI696" s="126" t="str">
        <f>IF(BS_CONTROLE[[#This Row],[Atividade]]=0, "-", BS_CONTROLE[[#This Row],[Atividade]])</f>
        <v>-</v>
      </c>
      <c r="AJ696" s="9" t="str">
        <f>IF(BS_CONTROLE[[#This Row],[Atividade]]=0, "-", BS_CONTROLE[[#This Row],[Atividade]])</f>
        <v>-</v>
      </c>
      <c r="AK696" s="31">
        <f>BS_CONTROLE[[#This Row],[Local - Partida]]</f>
        <v>0</v>
      </c>
      <c r="AL696" s="31">
        <f>BS_CONTROLE[[#This Row],[Local - Encerramento]]</f>
        <v>0</v>
      </c>
      <c r="AM696" s="105" t="str">
        <f>IF(BS_CONTROLE[[#This Row],[Entre - Estações]]=0, "-", BS_CONTROLE[[#This Row],[Entre - Estações]])</f>
        <v>-</v>
      </c>
      <c r="AN696" s="105" t="str">
        <f>IF(BS_CONTROLE[[#This Row],[SB]]=0, "-", BS_CONTROLE[[#This Row],[SB]])</f>
        <v>-</v>
      </c>
      <c r="AO696" s="105" t="str">
        <f>IF(BS_CONTROLE[[#This Row],[SUB]]=0, "-", BS_CONTROLE[[#This Row],[SUB]])</f>
        <v>-</v>
      </c>
      <c r="AP696" s="105">
        <f>BS_CONTROLE[[#This Row],[KM - Inicio]]</f>
        <v>0</v>
      </c>
      <c r="AQ696" s="105">
        <f>BS_CONTROLE[[#This Row],[KM - Inicio]]</f>
        <v>0</v>
      </c>
      <c r="AR696" s="108"/>
      <c r="AS696" s="108"/>
      <c r="AT696" s="108"/>
      <c r="AU696" s="136"/>
      <c r="AV696" s="136"/>
      <c r="AW696" s="14"/>
      <c r="AX696" s="14"/>
      <c r="AY696" s="162" t="str">
        <f t="shared" si="66"/>
        <v>*</v>
      </c>
      <c r="AZ696" s="153"/>
      <c r="BA696" s="109"/>
      <c r="BB696" s="10" t="str">
        <f>IFERROR(_xlfn.XLOOKUP(AI696, BS_ATIVIDADE[ATIVIDADE],BS_ATIVIDADE[UNIDADE] ), "*")</f>
        <v>*</v>
      </c>
      <c r="BC696" s="13" t="str" cm="1">
        <f t="array" ref="BC6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6" s="13" t="str" cm="1">
        <f t="array" ref="BD6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6" s="11" t="str" cm="1">
        <f t="array" ref="BE6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6" s="150"/>
      <c r="BG696" s="16"/>
      <c r="BH696" s="17"/>
      <c r="BI696" s="17"/>
      <c r="BJ696" s="17"/>
      <c r="BK696" s="18"/>
      <c r="BL696" s="16"/>
      <c r="BM696" s="130"/>
      <c r="BN696" s="130"/>
      <c r="BO696" s="130"/>
      <c r="BP696" s="18"/>
      <c r="BQ696" s="12" t="str">
        <f t="shared" si="68"/>
        <v>Aderente</v>
      </c>
      <c r="BR696" s="19" t="str">
        <f t="shared" si="69"/>
        <v>*</v>
      </c>
      <c r="BS696" s="19" t="str">
        <f t="shared" si="70"/>
        <v>*</v>
      </c>
      <c r="BT696" s="188" t="str">
        <f t="shared" si="71"/>
        <v/>
      </c>
    </row>
    <row r="697" spans="1:72" hidden="1">
      <c r="A697" s="47" t="str">
        <f t="shared" si="67"/>
        <v/>
      </c>
      <c r="B697" s="102"/>
      <c r="C697" s="135" t="str">
        <f>IF(BS_CONTROLE[[#This Row],[DATA]]="","",WEEKNUM(BS_CONTROLE[[#This Row],[DATA]]))</f>
        <v/>
      </c>
      <c r="D697" s="104"/>
      <c r="E697" s="157">
        <v>691</v>
      </c>
      <c r="F697" s="126"/>
      <c r="G697" s="142" t="str">
        <f>IF(D697="","*",VLOOKUP(F697,BS_ATIVIDADE[],3,FALSE))</f>
        <v>*</v>
      </c>
      <c r="H697" s="106"/>
      <c r="I697" s="106"/>
      <c r="J697" s="105"/>
      <c r="K697" s="105"/>
      <c r="L697" s="105"/>
      <c r="M697" s="127" t="str" cm="1">
        <f t="array" ref="M6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7" s="127" t="str" cm="1">
        <f t="array" ref="N6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7" s="106"/>
      <c r="P697" s="106"/>
      <c r="Q697" s="105"/>
      <c r="R697" s="10" t="str">
        <f>IFERROR(_xlfn.XLOOKUP(F697, BS_ATIVIDADE[ATIVIDADE],BS_ATIVIDADE[UNIDADE] ), "*")</f>
        <v>*</v>
      </c>
      <c r="S697" s="128" t="str" cm="1">
        <f t="array" ref="S6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7" s="128" t="str" cm="1">
        <f t="array" ref="T6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7" s="11" t="str" cm="1">
        <f t="array" ref="U6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7" s="105"/>
      <c r="W697" s="151"/>
      <c r="X697" s="104"/>
      <c r="Y697" s="129"/>
      <c r="Z697" s="104"/>
      <c r="AA697" s="105"/>
      <c r="AB697" s="103"/>
      <c r="AC697" s="152"/>
      <c r="AD697" s="107"/>
      <c r="AE697" s="105"/>
      <c r="AF697" s="105"/>
      <c r="AG697" s="105"/>
      <c r="AH697" s="15"/>
      <c r="AI697" s="126" t="str">
        <f>IF(BS_CONTROLE[[#This Row],[Atividade]]=0, "-", BS_CONTROLE[[#This Row],[Atividade]])</f>
        <v>-</v>
      </c>
      <c r="AJ697" s="9" t="str">
        <f>IF(BS_CONTROLE[[#This Row],[Atividade]]=0, "-", BS_CONTROLE[[#This Row],[Atividade]])</f>
        <v>-</v>
      </c>
      <c r="AK697" s="31">
        <f>BS_CONTROLE[[#This Row],[Local - Partida]]</f>
        <v>0</v>
      </c>
      <c r="AL697" s="31">
        <f>BS_CONTROLE[[#This Row],[Local - Encerramento]]</f>
        <v>0</v>
      </c>
      <c r="AM697" s="105" t="str">
        <f>IF(BS_CONTROLE[[#This Row],[Entre - Estações]]=0, "-", BS_CONTROLE[[#This Row],[Entre - Estações]])</f>
        <v>-</v>
      </c>
      <c r="AN697" s="105" t="str">
        <f>IF(BS_CONTROLE[[#This Row],[SB]]=0, "-", BS_CONTROLE[[#This Row],[SB]])</f>
        <v>-</v>
      </c>
      <c r="AO697" s="105" t="str">
        <f>IF(BS_CONTROLE[[#This Row],[SUB]]=0, "-", BS_CONTROLE[[#This Row],[SUB]])</f>
        <v>-</v>
      </c>
      <c r="AP697" s="105">
        <f>BS_CONTROLE[[#This Row],[KM - Inicio]]</f>
        <v>0</v>
      </c>
      <c r="AQ697" s="105">
        <f>BS_CONTROLE[[#This Row],[KM - Inicio]]</f>
        <v>0</v>
      </c>
      <c r="AR697" s="108"/>
      <c r="AS697" s="108"/>
      <c r="AT697" s="108"/>
      <c r="AU697" s="136"/>
      <c r="AV697" s="136"/>
      <c r="AW697" s="14"/>
      <c r="AX697" s="14"/>
      <c r="AY697" s="162" t="str">
        <f t="shared" si="66"/>
        <v>*</v>
      </c>
      <c r="AZ697" s="153"/>
      <c r="BA697" s="109"/>
      <c r="BB697" s="10" t="str">
        <f>IFERROR(_xlfn.XLOOKUP(AI697, BS_ATIVIDADE[ATIVIDADE],BS_ATIVIDADE[UNIDADE] ), "*")</f>
        <v>*</v>
      </c>
      <c r="BC697" s="13" t="str" cm="1">
        <f t="array" ref="BC6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7" s="13" t="str" cm="1">
        <f t="array" ref="BD6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7" s="11" t="str" cm="1">
        <f t="array" ref="BE6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7" s="150"/>
      <c r="BG697" s="16"/>
      <c r="BH697" s="17"/>
      <c r="BI697" s="17"/>
      <c r="BJ697" s="17"/>
      <c r="BK697" s="18"/>
      <c r="BL697" s="16"/>
      <c r="BM697" s="130"/>
      <c r="BN697" s="130"/>
      <c r="BO697" s="130"/>
      <c r="BP697" s="18"/>
      <c r="BQ697" s="12" t="str">
        <f t="shared" si="68"/>
        <v>Aderente</v>
      </c>
      <c r="BR697" s="19" t="str">
        <f t="shared" si="69"/>
        <v>*</v>
      </c>
      <c r="BS697" s="19" t="str">
        <f t="shared" si="70"/>
        <v>*</v>
      </c>
      <c r="BT697" s="188" t="str">
        <f t="shared" si="71"/>
        <v/>
      </c>
    </row>
    <row r="698" spans="1:72" hidden="1">
      <c r="A698" s="47" t="str">
        <f t="shared" si="67"/>
        <v/>
      </c>
      <c r="B698" s="102"/>
      <c r="C698" s="135" t="str">
        <f>IF(BS_CONTROLE[[#This Row],[DATA]]="","",WEEKNUM(BS_CONTROLE[[#This Row],[DATA]]))</f>
        <v/>
      </c>
      <c r="D698" s="104"/>
      <c r="E698" s="157">
        <v>692</v>
      </c>
      <c r="F698" s="126"/>
      <c r="G698" s="142" t="str">
        <f>IF(D698="","*",VLOOKUP(F698,BS_ATIVIDADE[],3,FALSE))</f>
        <v>*</v>
      </c>
      <c r="H698" s="106"/>
      <c r="I698" s="106"/>
      <c r="J698" s="105"/>
      <c r="K698" s="105"/>
      <c r="L698" s="105"/>
      <c r="M698" s="127" t="str" cm="1">
        <f t="array" ref="M6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8" s="127" t="str" cm="1">
        <f t="array" ref="N6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8" s="106"/>
      <c r="P698" s="106"/>
      <c r="Q698" s="105"/>
      <c r="R698" s="10" t="str">
        <f>IFERROR(_xlfn.XLOOKUP(F698, BS_ATIVIDADE[ATIVIDADE],BS_ATIVIDADE[UNIDADE] ), "*")</f>
        <v>*</v>
      </c>
      <c r="S698" s="128" t="str" cm="1">
        <f t="array" ref="S6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8" s="128" t="str" cm="1">
        <f t="array" ref="T6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8" s="11" t="str" cm="1">
        <f t="array" ref="U6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8" s="105"/>
      <c r="W698" s="151"/>
      <c r="X698" s="104"/>
      <c r="Y698" s="129"/>
      <c r="Z698" s="104"/>
      <c r="AA698" s="105"/>
      <c r="AB698" s="103"/>
      <c r="AC698" s="152"/>
      <c r="AD698" s="107"/>
      <c r="AE698" s="105"/>
      <c r="AF698" s="105"/>
      <c r="AG698" s="105"/>
      <c r="AH698" s="15"/>
      <c r="AI698" s="126" t="str">
        <f>IF(BS_CONTROLE[[#This Row],[Atividade]]=0, "-", BS_CONTROLE[[#This Row],[Atividade]])</f>
        <v>-</v>
      </c>
      <c r="AJ698" s="9" t="str">
        <f>IF(BS_CONTROLE[[#This Row],[Atividade]]=0, "-", BS_CONTROLE[[#This Row],[Atividade]])</f>
        <v>-</v>
      </c>
      <c r="AK698" s="31">
        <f>BS_CONTROLE[[#This Row],[Local - Partida]]</f>
        <v>0</v>
      </c>
      <c r="AL698" s="31">
        <f>BS_CONTROLE[[#This Row],[Local - Encerramento]]</f>
        <v>0</v>
      </c>
      <c r="AM698" s="105" t="str">
        <f>IF(BS_CONTROLE[[#This Row],[Entre - Estações]]=0, "-", BS_CONTROLE[[#This Row],[Entre - Estações]])</f>
        <v>-</v>
      </c>
      <c r="AN698" s="105" t="str">
        <f>IF(BS_CONTROLE[[#This Row],[SB]]=0, "-", BS_CONTROLE[[#This Row],[SB]])</f>
        <v>-</v>
      </c>
      <c r="AO698" s="105" t="str">
        <f>IF(BS_CONTROLE[[#This Row],[SUB]]=0, "-", BS_CONTROLE[[#This Row],[SUB]])</f>
        <v>-</v>
      </c>
      <c r="AP698" s="105">
        <f>BS_CONTROLE[[#This Row],[KM - Inicio]]</f>
        <v>0</v>
      </c>
      <c r="AQ698" s="105">
        <f>BS_CONTROLE[[#This Row],[KM - Inicio]]</f>
        <v>0</v>
      </c>
      <c r="AR698" s="108"/>
      <c r="AS698" s="108"/>
      <c r="AT698" s="108"/>
      <c r="AU698" s="136"/>
      <c r="AV698" s="136"/>
      <c r="AW698" s="14"/>
      <c r="AX698" s="14"/>
      <c r="AY698" s="162" t="str">
        <f t="shared" si="66"/>
        <v>*</v>
      </c>
      <c r="AZ698" s="153"/>
      <c r="BA698" s="109"/>
      <c r="BB698" s="10" t="str">
        <f>IFERROR(_xlfn.XLOOKUP(AI698, BS_ATIVIDADE[ATIVIDADE],BS_ATIVIDADE[UNIDADE] ), "*")</f>
        <v>*</v>
      </c>
      <c r="BC698" s="13" t="str" cm="1">
        <f t="array" ref="BC6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8" s="13" t="str" cm="1">
        <f t="array" ref="BD6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8" s="11" t="str" cm="1">
        <f t="array" ref="BE6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8" s="150"/>
      <c r="BG698" s="16"/>
      <c r="BH698" s="17"/>
      <c r="BI698" s="17"/>
      <c r="BJ698" s="17"/>
      <c r="BK698" s="18"/>
      <c r="BL698" s="16"/>
      <c r="BM698" s="130"/>
      <c r="BN698" s="130"/>
      <c r="BO698" s="130"/>
      <c r="BP698" s="18"/>
      <c r="BQ698" s="12" t="str">
        <f t="shared" si="68"/>
        <v>Aderente</v>
      </c>
      <c r="BR698" s="19" t="str">
        <f t="shared" si="69"/>
        <v>*</v>
      </c>
      <c r="BS698" s="19" t="str">
        <f t="shared" si="70"/>
        <v>*</v>
      </c>
      <c r="BT698" s="188" t="str">
        <f t="shared" si="71"/>
        <v/>
      </c>
    </row>
    <row r="699" spans="1:72" hidden="1">
      <c r="A699" s="47" t="str">
        <f t="shared" si="67"/>
        <v/>
      </c>
      <c r="B699" s="102"/>
      <c r="C699" s="135" t="str">
        <f>IF(BS_CONTROLE[[#This Row],[DATA]]="","",WEEKNUM(BS_CONTROLE[[#This Row],[DATA]]))</f>
        <v/>
      </c>
      <c r="D699" s="104"/>
      <c r="E699" s="157">
        <v>693</v>
      </c>
      <c r="F699" s="126"/>
      <c r="G699" s="142" t="str">
        <f>IF(D699="","*",VLOOKUP(F699,BS_ATIVIDADE[],3,FALSE))</f>
        <v>*</v>
      </c>
      <c r="H699" s="106"/>
      <c r="I699" s="106"/>
      <c r="J699" s="105"/>
      <c r="K699" s="105"/>
      <c r="L699" s="105"/>
      <c r="M699" s="127" t="str" cm="1">
        <f t="array" ref="M6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9" s="127" t="str" cm="1">
        <f t="array" ref="N6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9" s="106"/>
      <c r="P699" s="106"/>
      <c r="Q699" s="105"/>
      <c r="R699" s="10" t="str">
        <f>IFERROR(_xlfn.XLOOKUP(F699, BS_ATIVIDADE[ATIVIDADE],BS_ATIVIDADE[UNIDADE] ), "*")</f>
        <v>*</v>
      </c>
      <c r="S699" s="128" t="str" cm="1">
        <f t="array" ref="S6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9" s="128" t="str" cm="1">
        <f t="array" ref="T6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9" s="11" t="str" cm="1">
        <f t="array" ref="U6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699" s="105"/>
      <c r="W699" s="151"/>
      <c r="X699" s="104"/>
      <c r="Y699" s="129"/>
      <c r="Z699" s="104"/>
      <c r="AA699" s="105"/>
      <c r="AB699" s="103"/>
      <c r="AC699" s="152"/>
      <c r="AD699" s="107"/>
      <c r="AE699" s="105"/>
      <c r="AF699" s="105"/>
      <c r="AG699" s="105"/>
      <c r="AH699" s="15"/>
      <c r="AI699" s="126" t="str">
        <f>IF(BS_CONTROLE[[#This Row],[Atividade]]=0, "-", BS_CONTROLE[[#This Row],[Atividade]])</f>
        <v>-</v>
      </c>
      <c r="AJ699" s="9" t="str">
        <f>IF(BS_CONTROLE[[#This Row],[Atividade]]=0, "-", BS_CONTROLE[[#This Row],[Atividade]])</f>
        <v>-</v>
      </c>
      <c r="AK699" s="31">
        <f>BS_CONTROLE[[#This Row],[Local - Partida]]</f>
        <v>0</v>
      </c>
      <c r="AL699" s="31">
        <f>BS_CONTROLE[[#This Row],[Local - Encerramento]]</f>
        <v>0</v>
      </c>
      <c r="AM699" s="105" t="str">
        <f>IF(BS_CONTROLE[[#This Row],[Entre - Estações]]=0, "-", BS_CONTROLE[[#This Row],[Entre - Estações]])</f>
        <v>-</v>
      </c>
      <c r="AN699" s="105" t="str">
        <f>IF(BS_CONTROLE[[#This Row],[SB]]=0, "-", BS_CONTROLE[[#This Row],[SB]])</f>
        <v>-</v>
      </c>
      <c r="AO699" s="105" t="str">
        <f>IF(BS_CONTROLE[[#This Row],[SUB]]=0, "-", BS_CONTROLE[[#This Row],[SUB]])</f>
        <v>-</v>
      </c>
      <c r="AP699" s="105">
        <f>BS_CONTROLE[[#This Row],[KM - Inicio]]</f>
        <v>0</v>
      </c>
      <c r="AQ699" s="105">
        <f>BS_CONTROLE[[#This Row],[KM - Inicio]]</f>
        <v>0</v>
      </c>
      <c r="AR699" s="108"/>
      <c r="AS699" s="108"/>
      <c r="AT699" s="108"/>
      <c r="AU699" s="136"/>
      <c r="AV699" s="136"/>
      <c r="AW699" s="14"/>
      <c r="AX699" s="14"/>
      <c r="AY699" s="162" t="str">
        <f t="shared" si="66"/>
        <v>*</v>
      </c>
      <c r="AZ699" s="153"/>
      <c r="BA699" s="109"/>
      <c r="BB699" s="10" t="str">
        <f>IFERROR(_xlfn.XLOOKUP(AI699, BS_ATIVIDADE[ATIVIDADE],BS_ATIVIDADE[UNIDADE] ), "*")</f>
        <v>*</v>
      </c>
      <c r="BC699" s="13" t="str" cm="1">
        <f t="array" ref="BC6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699" s="13" t="str" cm="1">
        <f t="array" ref="BD6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699" s="11" t="str" cm="1">
        <f t="array" ref="BE6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699" s="150"/>
      <c r="BG699" s="16"/>
      <c r="BH699" s="17"/>
      <c r="BI699" s="17"/>
      <c r="BJ699" s="17"/>
      <c r="BK699" s="18"/>
      <c r="BL699" s="16"/>
      <c r="BM699" s="130"/>
      <c r="BN699" s="130"/>
      <c r="BO699" s="130"/>
      <c r="BP699" s="18"/>
      <c r="BQ699" s="12" t="str">
        <f t="shared" si="68"/>
        <v>Aderente</v>
      </c>
      <c r="BR699" s="19" t="str">
        <f t="shared" si="69"/>
        <v>*</v>
      </c>
      <c r="BS699" s="19" t="str">
        <f t="shared" si="70"/>
        <v>*</v>
      </c>
      <c r="BT699" s="188" t="str">
        <f t="shared" si="71"/>
        <v/>
      </c>
    </row>
    <row r="700" spans="1:72" hidden="1">
      <c r="A700" s="47" t="str">
        <f t="shared" si="67"/>
        <v/>
      </c>
      <c r="B700" s="102"/>
      <c r="C700" s="135" t="str">
        <f>IF(BS_CONTROLE[[#This Row],[DATA]]="","",WEEKNUM(BS_CONTROLE[[#This Row],[DATA]]))</f>
        <v/>
      </c>
      <c r="D700" s="104"/>
      <c r="E700" s="157">
        <v>694</v>
      </c>
      <c r="F700" s="126"/>
      <c r="G700" s="142" t="str">
        <f>IF(D700="","*",VLOOKUP(F700,BS_ATIVIDADE[],3,FALSE))</f>
        <v>*</v>
      </c>
      <c r="H700" s="106"/>
      <c r="I700" s="106"/>
      <c r="J700" s="105"/>
      <c r="K700" s="105"/>
      <c r="L700" s="105"/>
      <c r="M700" s="127" t="str" cm="1">
        <f t="array" ref="M7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0" s="127" t="str" cm="1">
        <f t="array" ref="N7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0" s="106"/>
      <c r="P700" s="106"/>
      <c r="Q700" s="105"/>
      <c r="R700" s="10" t="str">
        <f>IFERROR(_xlfn.XLOOKUP(F700, BS_ATIVIDADE[ATIVIDADE],BS_ATIVIDADE[UNIDADE] ), "*")</f>
        <v>*</v>
      </c>
      <c r="S700" s="128" t="str" cm="1">
        <f t="array" ref="S7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0" s="128" t="str" cm="1">
        <f t="array" ref="T7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0" s="11" t="str" cm="1">
        <f t="array" ref="U7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0" s="105"/>
      <c r="W700" s="151"/>
      <c r="X700" s="104"/>
      <c r="Y700" s="129"/>
      <c r="Z700" s="104"/>
      <c r="AA700" s="105"/>
      <c r="AB700" s="103"/>
      <c r="AC700" s="152"/>
      <c r="AD700" s="107"/>
      <c r="AE700" s="105"/>
      <c r="AF700" s="105"/>
      <c r="AG700" s="105"/>
      <c r="AH700" s="15"/>
      <c r="AI700" s="126" t="str">
        <f>IF(BS_CONTROLE[[#This Row],[Atividade]]=0, "-", BS_CONTROLE[[#This Row],[Atividade]])</f>
        <v>-</v>
      </c>
      <c r="AJ700" s="9" t="str">
        <f>IF(BS_CONTROLE[[#This Row],[Atividade]]=0, "-", BS_CONTROLE[[#This Row],[Atividade]])</f>
        <v>-</v>
      </c>
      <c r="AK700" s="31">
        <f>BS_CONTROLE[[#This Row],[Local - Partida]]</f>
        <v>0</v>
      </c>
      <c r="AL700" s="31">
        <f>BS_CONTROLE[[#This Row],[Local - Encerramento]]</f>
        <v>0</v>
      </c>
      <c r="AM700" s="105" t="str">
        <f>IF(BS_CONTROLE[[#This Row],[Entre - Estações]]=0, "-", BS_CONTROLE[[#This Row],[Entre - Estações]])</f>
        <v>-</v>
      </c>
      <c r="AN700" s="105" t="str">
        <f>IF(BS_CONTROLE[[#This Row],[SB]]=0, "-", BS_CONTROLE[[#This Row],[SB]])</f>
        <v>-</v>
      </c>
      <c r="AO700" s="105" t="str">
        <f>IF(BS_CONTROLE[[#This Row],[SUB]]=0, "-", BS_CONTROLE[[#This Row],[SUB]])</f>
        <v>-</v>
      </c>
      <c r="AP700" s="105">
        <f>BS_CONTROLE[[#This Row],[KM - Inicio]]</f>
        <v>0</v>
      </c>
      <c r="AQ700" s="105">
        <f>BS_CONTROLE[[#This Row],[KM - Inicio]]</f>
        <v>0</v>
      </c>
      <c r="AR700" s="108"/>
      <c r="AS700" s="108"/>
      <c r="AT700" s="108"/>
      <c r="AU700" s="136"/>
      <c r="AV700" s="136"/>
      <c r="AW700" s="14"/>
      <c r="AX700" s="14"/>
      <c r="AY700" s="162" t="str">
        <f t="shared" si="66"/>
        <v>*</v>
      </c>
      <c r="AZ700" s="153"/>
      <c r="BA700" s="109"/>
      <c r="BB700" s="10" t="str">
        <f>IFERROR(_xlfn.XLOOKUP(AI700, BS_ATIVIDADE[ATIVIDADE],BS_ATIVIDADE[UNIDADE] ), "*")</f>
        <v>*</v>
      </c>
      <c r="BC700" s="13" t="str" cm="1">
        <f t="array" ref="BC7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0" s="13" t="str" cm="1">
        <f t="array" ref="BD7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0" s="11" t="str" cm="1">
        <f t="array" ref="BE7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0" s="150"/>
      <c r="BG700" s="16"/>
      <c r="BH700" s="17"/>
      <c r="BI700" s="17"/>
      <c r="BJ700" s="17"/>
      <c r="BK700" s="18"/>
      <c r="BL700" s="16"/>
      <c r="BM700" s="130"/>
      <c r="BN700" s="130"/>
      <c r="BO700" s="130"/>
      <c r="BP700" s="18"/>
      <c r="BQ700" s="12" t="str">
        <f t="shared" si="68"/>
        <v>Aderente</v>
      </c>
      <c r="BR700" s="19" t="str">
        <f t="shared" si="69"/>
        <v>*</v>
      </c>
      <c r="BS700" s="19" t="str">
        <f t="shared" si="70"/>
        <v>*</v>
      </c>
      <c r="BT700" s="188" t="str">
        <f t="shared" si="71"/>
        <v/>
      </c>
    </row>
    <row r="701" spans="1:72" hidden="1">
      <c r="A701" s="47" t="str">
        <f t="shared" si="67"/>
        <v/>
      </c>
      <c r="B701" s="102"/>
      <c r="C701" s="135" t="str">
        <f>IF(BS_CONTROLE[[#This Row],[DATA]]="","",WEEKNUM(BS_CONTROLE[[#This Row],[DATA]]))</f>
        <v/>
      </c>
      <c r="D701" s="104"/>
      <c r="E701" s="157">
        <v>695</v>
      </c>
      <c r="F701" s="126"/>
      <c r="G701" s="142" t="str">
        <f>IF(D701="","*",VLOOKUP(F701,BS_ATIVIDADE[],3,FALSE))</f>
        <v>*</v>
      </c>
      <c r="H701" s="106"/>
      <c r="I701" s="106"/>
      <c r="J701" s="105"/>
      <c r="K701" s="105"/>
      <c r="L701" s="105"/>
      <c r="M701" s="127" t="str" cm="1">
        <f t="array" ref="M7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1" s="127" t="str" cm="1">
        <f t="array" ref="N7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1" s="106"/>
      <c r="P701" s="106"/>
      <c r="Q701" s="105"/>
      <c r="R701" s="10" t="str">
        <f>IFERROR(_xlfn.XLOOKUP(F701, BS_ATIVIDADE[ATIVIDADE],BS_ATIVIDADE[UNIDADE] ), "*")</f>
        <v>*</v>
      </c>
      <c r="S701" s="128" t="str" cm="1">
        <f t="array" ref="S7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1" s="128" t="str" cm="1">
        <f t="array" ref="T7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1" s="11" t="str" cm="1">
        <f t="array" ref="U7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1" s="105"/>
      <c r="W701" s="151"/>
      <c r="X701" s="104"/>
      <c r="Y701" s="129"/>
      <c r="Z701" s="104"/>
      <c r="AA701" s="105"/>
      <c r="AB701" s="103"/>
      <c r="AC701" s="152"/>
      <c r="AD701" s="107"/>
      <c r="AE701" s="105"/>
      <c r="AF701" s="105"/>
      <c r="AG701" s="105"/>
      <c r="AH701" s="15"/>
      <c r="AI701" s="126" t="str">
        <f>IF(BS_CONTROLE[[#This Row],[Atividade]]=0, "-", BS_CONTROLE[[#This Row],[Atividade]])</f>
        <v>-</v>
      </c>
      <c r="AJ701" s="9" t="str">
        <f>IF(BS_CONTROLE[[#This Row],[Atividade]]=0, "-", BS_CONTROLE[[#This Row],[Atividade]])</f>
        <v>-</v>
      </c>
      <c r="AK701" s="31">
        <f>BS_CONTROLE[[#This Row],[Local - Partida]]</f>
        <v>0</v>
      </c>
      <c r="AL701" s="31">
        <f>BS_CONTROLE[[#This Row],[Local - Encerramento]]</f>
        <v>0</v>
      </c>
      <c r="AM701" s="105" t="str">
        <f>IF(BS_CONTROLE[[#This Row],[Entre - Estações]]=0, "-", BS_CONTROLE[[#This Row],[Entre - Estações]])</f>
        <v>-</v>
      </c>
      <c r="AN701" s="105" t="str">
        <f>IF(BS_CONTROLE[[#This Row],[SB]]=0, "-", BS_CONTROLE[[#This Row],[SB]])</f>
        <v>-</v>
      </c>
      <c r="AO701" s="105" t="str">
        <f>IF(BS_CONTROLE[[#This Row],[SUB]]=0, "-", BS_CONTROLE[[#This Row],[SUB]])</f>
        <v>-</v>
      </c>
      <c r="AP701" s="105">
        <f>BS_CONTROLE[[#This Row],[KM - Inicio]]</f>
        <v>0</v>
      </c>
      <c r="AQ701" s="105">
        <f>BS_CONTROLE[[#This Row],[KM - Inicio]]</f>
        <v>0</v>
      </c>
      <c r="AR701" s="108"/>
      <c r="AS701" s="108"/>
      <c r="AT701" s="108"/>
      <c r="AU701" s="136"/>
      <c r="AV701" s="136"/>
      <c r="AW701" s="14"/>
      <c r="AX701" s="14"/>
      <c r="AY701" s="162" t="str">
        <f t="shared" si="66"/>
        <v>*</v>
      </c>
      <c r="AZ701" s="153"/>
      <c r="BA701" s="109"/>
      <c r="BB701" s="10" t="str">
        <f>IFERROR(_xlfn.XLOOKUP(AI701, BS_ATIVIDADE[ATIVIDADE],BS_ATIVIDADE[UNIDADE] ), "*")</f>
        <v>*</v>
      </c>
      <c r="BC701" s="13" t="str" cm="1">
        <f t="array" ref="BC7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1" s="13" t="str" cm="1">
        <f t="array" ref="BD7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1" s="11" t="str" cm="1">
        <f t="array" ref="BE7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1" s="150"/>
      <c r="BG701" s="16"/>
      <c r="BH701" s="17"/>
      <c r="BI701" s="17"/>
      <c r="BJ701" s="17"/>
      <c r="BK701" s="18"/>
      <c r="BL701" s="16"/>
      <c r="BM701" s="130"/>
      <c r="BN701" s="130"/>
      <c r="BO701" s="130"/>
      <c r="BP701" s="18"/>
      <c r="BQ701" s="12" t="str">
        <f t="shared" si="68"/>
        <v>Aderente</v>
      </c>
      <c r="BR701" s="19" t="str">
        <f t="shared" si="69"/>
        <v>*</v>
      </c>
      <c r="BS701" s="19" t="str">
        <f t="shared" si="70"/>
        <v>*</v>
      </c>
      <c r="BT701" s="188" t="str">
        <f t="shared" si="71"/>
        <v/>
      </c>
    </row>
    <row r="702" spans="1:72" hidden="1">
      <c r="A702" s="47" t="str">
        <f t="shared" si="67"/>
        <v/>
      </c>
      <c r="B702" s="102"/>
      <c r="C702" s="135" t="str">
        <f>IF(BS_CONTROLE[[#This Row],[DATA]]="","",WEEKNUM(BS_CONTROLE[[#This Row],[DATA]]))</f>
        <v/>
      </c>
      <c r="D702" s="104"/>
      <c r="E702" s="157">
        <v>696</v>
      </c>
      <c r="F702" s="126"/>
      <c r="G702" s="142" t="str">
        <f>IF(D702="","*",VLOOKUP(F702,BS_ATIVIDADE[],3,FALSE))</f>
        <v>*</v>
      </c>
      <c r="H702" s="106"/>
      <c r="I702" s="106"/>
      <c r="J702" s="105"/>
      <c r="K702" s="105"/>
      <c r="L702" s="105"/>
      <c r="M702" s="127" t="str" cm="1">
        <f t="array" ref="M7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2" s="127" t="str" cm="1">
        <f t="array" ref="N7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2" s="106"/>
      <c r="P702" s="106"/>
      <c r="Q702" s="105"/>
      <c r="R702" s="10" t="str">
        <f>IFERROR(_xlfn.XLOOKUP(F702, BS_ATIVIDADE[ATIVIDADE],BS_ATIVIDADE[UNIDADE] ), "*")</f>
        <v>*</v>
      </c>
      <c r="S702" s="128" t="str" cm="1">
        <f t="array" ref="S7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2" s="128" t="str" cm="1">
        <f t="array" ref="T7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2" s="11" t="str" cm="1">
        <f t="array" ref="U7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2" s="105"/>
      <c r="W702" s="151"/>
      <c r="X702" s="104"/>
      <c r="Y702" s="129"/>
      <c r="Z702" s="104"/>
      <c r="AA702" s="105"/>
      <c r="AB702" s="103"/>
      <c r="AC702" s="152"/>
      <c r="AD702" s="107"/>
      <c r="AE702" s="105"/>
      <c r="AF702" s="105"/>
      <c r="AG702" s="105"/>
      <c r="AH702" s="15"/>
      <c r="AI702" s="126" t="str">
        <f>IF(BS_CONTROLE[[#This Row],[Atividade]]=0, "-", BS_CONTROLE[[#This Row],[Atividade]])</f>
        <v>-</v>
      </c>
      <c r="AJ702" s="9" t="str">
        <f>IF(BS_CONTROLE[[#This Row],[Atividade]]=0, "-", BS_CONTROLE[[#This Row],[Atividade]])</f>
        <v>-</v>
      </c>
      <c r="AK702" s="31">
        <f>BS_CONTROLE[[#This Row],[Local - Partida]]</f>
        <v>0</v>
      </c>
      <c r="AL702" s="31">
        <f>BS_CONTROLE[[#This Row],[Local - Encerramento]]</f>
        <v>0</v>
      </c>
      <c r="AM702" s="105" t="str">
        <f>IF(BS_CONTROLE[[#This Row],[Entre - Estações]]=0, "-", BS_CONTROLE[[#This Row],[Entre - Estações]])</f>
        <v>-</v>
      </c>
      <c r="AN702" s="105" t="str">
        <f>IF(BS_CONTROLE[[#This Row],[SB]]=0, "-", BS_CONTROLE[[#This Row],[SB]])</f>
        <v>-</v>
      </c>
      <c r="AO702" s="105" t="str">
        <f>IF(BS_CONTROLE[[#This Row],[SUB]]=0, "-", BS_CONTROLE[[#This Row],[SUB]])</f>
        <v>-</v>
      </c>
      <c r="AP702" s="105">
        <f>BS_CONTROLE[[#This Row],[KM - Inicio]]</f>
        <v>0</v>
      </c>
      <c r="AQ702" s="105">
        <f>BS_CONTROLE[[#This Row],[KM - Inicio]]</f>
        <v>0</v>
      </c>
      <c r="AR702" s="108"/>
      <c r="AS702" s="108"/>
      <c r="AT702" s="108"/>
      <c r="AU702" s="136"/>
      <c r="AV702" s="136"/>
      <c r="AW702" s="14"/>
      <c r="AX702" s="14"/>
      <c r="AY702" s="162" t="str">
        <f t="shared" si="66"/>
        <v>*</v>
      </c>
      <c r="AZ702" s="153"/>
      <c r="BA702" s="109"/>
      <c r="BB702" s="10" t="str">
        <f>IFERROR(_xlfn.XLOOKUP(AI702, BS_ATIVIDADE[ATIVIDADE],BS_ATIVIDADE[UNIDADE] ), "*")</f>
        <v>*</v>
      </c>
      <c r="BC702" s="13" t="str" cm="1">
        <f t="array" ref="BC7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2" s="13" t="str" cm="1">
        <f t="array" ref="BD7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2" s="11" t="str" cm="1">
        <f t="array" ref="BE7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2" s="150"/>
      <c r="BG702" s="16"/>
      <c r="BH702" s="17"/>
      <c r="BI702" s="17"/>
      <c r="BJ702" s="17"/>
      <c r="BK702" s="18"/>
      <c r="BL702" s="16"/>
      <c r="BM702" s="130"/>
      <c r="BN702" s="130"/>
      <c r="BO702" s="130"/>
      <c r="BP702" s="18"/>
      <c r="BQ702" s="12" t="str">
        <f t="shared" si="68"/>
        <v>Aderente</v>
      </c>
      <c r="BR702" s="19" t="str">
        <f t="shared" si="69"/>
        <v>*</v>
      </c>
      <c r="BS702" s="19" t="str">
        <f t="shared" si="70"/>
        <v>*</v>
      </c>
      <c r="BT702" s="188" t="str">
        <f t="shared" si="71"/>
        <v/>
      </c>
    </row>
    <row r="703" spans="1:72" hidden="1">
      <c r="A703" s="47" t="str">
        <f t="shared" si="67"/>
        <v/>
      </c>
      <c r="B703" s="102"/>
      <c r="C703" s="135" t="str">
        <f>IF(BS_CONTROLE[[#This Row],[DATA]]="","",WEEKNUM(BS_CONTROLE[[#This Row],[DATA]]))</f>
        <v/>
      </c>
      <c r="D703" s="104"/>
      <c r="E703" s="157">
        <v>697</v>
      </c>
      <c r="F703" s="126"/>
      <c r="G703" s="142" t="str">
        <f>IF(D703="","*",VLOOKUP(F703,BS_ATIVIDADE[],3,FALSE))</f>
        <v>*</v>
      </c>
      <c r="H703" s="106"/>
      <c r="I703" s="106"/>
      <c r="J703" s="105"/>
      <c r="K703" s="105"/>
      <c r="L703" s="105"/>
      <c r="M703" s="127" t="str" cm="1">
        <f t="array" ref="M7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3" s="127" t="str" cm="1">
        <f t="array" ref="N7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3" s="106"/>
      <c r="P703" s="106"/>
      <c r="Q703" s="105"/>
      <c r="R703" s="10" t="str">
        <f>IFERROR(_xlfn.XLOOKUP(F703, BS_ATIVIDADE[ATIVIDADE],BS_ATIVIDADE[UNIDADE] ), "*")</f>
        <v>*</v>
      </c>
      <c r="S703" s="128" t="str" cm="1">
        <f t="array" ref="S7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3" s="128" t="str" cm="1">
        <f t="array" ref="T7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3" s="11" t="str" cm="1">
        <f t="array" ref="U7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3" s="105"/>
      <c r="W703" s="151"/>
      <c r="X703" s="104"/>
      <c r="Y703" s="129"/>
      <c r="Z703" s="104"/>
      <c r="AA703" s="105"/>
      <c r="AB703" s="103"/>
      <c r="AC703" s="152"/>
      <c r="AD703" s="107"/>
      <c r="AE703" s="105"/>
      <c r="AF703" s="105"/>
      <c r="AG703" s="105"/>
      <c r="AH703" s="15"/>
      <c r="AI703" s="126" t="str">
        <f>IF(BS_CONTROLE[[#This Row],[Atividade]]=0, "-", BS_CONTROLE[[#This Row],[Atividade]])</f>
        <v>-</v>
      </c>
      <c r="AJ703" s="9" t="str">
        <f>IF(BS_CONTROLE[[#This Row],[Atividade]]=0, "-", BS_CONTROLE[[#This Row],[Atividade]])</f>
        <v>-</v>
      </c>
      <c r="AK703" s="31">
        <f>BS_CONTROLE[[#This Row],[Local - Partida]]</f>
        <v>0</v>
      </c>
      <c r="AL703" s="31">
        <f>BS_CONTROLE[[#This Row],[Local - Encerramento]]</f>
        <v>0</v>
      </c>
      <c r="AM703" s="105" t="str">
        <f>IF(BS_CONTROLE[[#This Row],[Entre - Estações]]=0, "-", BS_CONTROLE[[#This Row],[Entre - Estações]])</f>
        <v>-</v>
      </c>
      <c r="AN703" s="105" t="str">
        <f>IF(BS_CONTROLE[[#This Row],[SB]]=0, "-", BS_CONTROLE[[#This Row],[SB]])</f>
        <v>-</v>
      </c>
      <c r="AO703" s="105" t="str">
        <f>IF(BS_CONTROLE[[#This Row],[SUB]]=0, "-", BS_CONTROLE[[#This Row],[SUB]])</f>
        <v>-</v>
      </c>
      <c r="AP703" s="105">
        <f>BS_CONTROLE[[#This Row],[KM - Inicio]]</f>
        <v>0</v>
      </c>
      <c r="AQ703" s="105">
        <f>BS_CONTROLE[[#This Row],[KM - Inicio]]</f>
        <v>0</v>
      </c>
      <c r="AR703" s="108"/>
      <c r="AS703" s="108"/>
      <c r="AT703" s="108"/>
      <c r="AU703" s="136"/>
      <c r="AV703" s="136"/>
      <c r="AW703" s="14"/>
      <c r="AX703" s="14"/>
      <c r="AY703" s="162" t="str">
        <f t="shared" si="66"/>
        <v>*</v>
      </c>
      <c r="AZ703" s="153"/>
      <c r="BA703" s="109"/>
      <c r="BB703" s="10" t="str">
        <f>IFERROR(_xlfn.XLOOKUP(AI703, BS_ATIVIDADE[ATIVIDADE],BS_ATIVIDADE[UNIDADE] ), "*")</f>
        <v>*</v>
      </c>
      <c r="BC703" s="13" t="str" cm="1">
        <f t="array" ref="BC7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3" s="13" t="str" cm="1">
        <f t="array" ref="BD7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3" s="11" t="str" cm="1">
        <f t="array" ref="BE7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3" s="150"/>
      <c r="BG703" s="16"/>
      <c r="BH703" s="17"/>
      <c r="BI703" s="17"/>
      <c r="BJ703" s="17"/>
      <c r="BK703" s="18"/>
      <c r="BL703" s="16"/>
      <c r="BM703" s="130"/>
      <c r="BN703" s="130"/>
      <c r="BO703" s="130"/>
      <c r="BP703" s="18"/>
      <c r="BQ703" s="12" t="str">
        <f t="shared" si="68"/>
        <v>Aderente</v>
      </c>
      <c r="BR703" s="19" t="str">
        <f t="shared" si="69"/>
        <v>*</v>
      </c>
      <c r="BS703" s="19" t="str">
        <f t="shared" si="70"/>
        <v>*</v>
      </c>
      <c r="BT703" s="188" t="str">
        <f t="shared" si="71"/>
        <v/>
      </c>
    </row>
    <row r="704" spans="1:72" hidden="1">
      <c r="A704" s="47" t="str">
        <f t="shared" si="67"/>
        <v/>
      </c>
      <c r="B704" s="102"/>
      <c r="C704" s="135" t="str">
        <f>IF(BS_CONTROLE[[#This Row],[DATA]]="","",WEEKNUM(BS_CONTROLE[[#This Row],[DATA]]))</f>
        <v/>
      </c>
      <c r="D704" s="104"/>
      <c r="E704" s="157">
        <v>698</v>
      </c>
      <c r="F704" s="126"/>
      <c r="G704" s="142" t="str">
        <f>IF(D704="","*",VLOOKUP(F704,BS_ATIVIDADE[],3,FALSE))</f>
        <v>*</v>
      </c>
      <c r="H704" s="106"/>
      <c r="I704" s="106"/>
      <c r="J704" s="105"/>
      <c r="K704" s="105"/>
      <c r="L704" s="105"/>
      <c r="M704" s="127" t="str" cm="1">
        <f t="array" ref="M7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4" s="127" t="str" cm="1">
        <f t="array" ref="N7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4" s="106"/>
      <c r="P704" s="106"/>
      <c r="Q704" s="105"/>
      <c r="R704" s="10" t="str">
        <f>IFERROR(_xlfn.XLOOKUP(F704, BS_ATIVIDADE[ATIVIDADE],BS_ATIVIDADE[UNIDADE] ), "*")</f>
        <v>*</v>
      </c>
      <c r="S704" s="128" t="str" cm="1">
        <f t="array" ref="S7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4" s="128" t="str" cm="1">
        <f t="array" ref="T7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4" s="11" t="str" cm="1">
        <f t="array" ref="U7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4" s="105"/>
      <c r="W704" s="151"/>
      <c r="X704" s="104"/>
      <c r="Y704" s="129"/>
      <c r="Z704" s="104"/>
      <c r="AA704" s="105"/>
      <c r="AB704" s="103"/>
      <c r="AC704" s="152"/>
      <c r="AD704" s="107"/>
      <c r="AE704" s="105"/>
      <c r="AF704" s="105"/>
      <c r="AG704" s="105"/>
      <c r="AH704" s="15"/>
      <c r="AI704" s="126" t="str">
        <f>IF(BS_CONTROLE[[#This Row],[Atividade]]=0, "-", BS_CONTROLE[[#This Row],[Atividade]])</f>
        <v>-</v>
      </c>
      <c r="AJ704" s="9" t="str">
        <f>IF(BS_CONTROLE[[#This Row],[Atividade]]=0, "-", BS_CONTROLE[[#This Row],[Atividade]])</f>
        <v>-</v>
      </c>
      <c r="AK704" s="31">
        <f>BS_CONTROLE[[#This Row],[Local - Partida]]</f>
        <v>0</v>
      </c>
      <c r="AL704" s="31">
        <f>BS_CONTROLE[[#This Row],[Local - Encerramento]]</f>
        <v>0</v>
      </c>
      <c r="AM704" s="105" t="str">
        <f>IF(BS_CONTROLE[[#This Row],[Entre - Estações]]=0, "-", BS_CONTROLE[[#This Row],[Entre - Estações]])</f>
        <v>-</v>
      </c>
      <c r="AN704" s="105" t="str">
        <f>IF(BS_CONTROLE[[#This Row],[SB]]=0, "-", BS_CONTROLE[[#This Row],[SB]])</f>
        <v>-</v>
      </c>
      <c r="AO704" s="105" t="str">
        <f>IF(BS_CONTROLE[[#This Row],[SUB]]=0, "-", BS_CONTROLE[[#This Row],[SUB]])</f>
        <v>-</v>
      </c>
      <c r="AP704" s="105">
        <f>BS_CONTROLE[[#This Row],[KM - Inicio]]</f>
        <v>0</v>
      </c>
      <c r="AQ704" s="105">
        <f>BS_CONTROLE[[#This Row],[KM - Inicio]]</f>
        <v>0</v>
      </c>
      <c r="AR704" s="108"/>
      <c r="AS704" s="108"/>
      <c r="AT704" s="108"/>
      <c r="AU704" s="136"/>
      <c r="AV704" s="136"/>
      <c r="AW704" s="14"/>
      <c r="AX704" s="14"/>
      <c r="AY704" s="162" t="str">
        <f t="shared" si="66"/>
        <v>*</v>
      </c>
      <c r="AZ704" s="153"/>
      <c r="BA704" s="109"/>
      <c r="BB704" s="10" t="str">
        <f>IFERROR(_xlfn.XLOOKUP(AI704, BS_ATIVIDADE[ATIVIDADE],BS_ATIVIDADE[UNIDADE] ), "*")</f>
        <v>*</v>
      </c>
      <c r="BC704" s="13" t="str" cm="1">
        <f t="array" ref="BC7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4" s="13" t="str" cm="1">
        <f t="array" ref="BD7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4" s="11" t="str" cm="1">
        <f t="array" ref="BE7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4" s="150"/>
      <c r="BG704" s="16"/>
      <c r="BH704" s="17"/>
      <c r="BI704" s="17"/>
      <c r="BJ704" s="17"/>
      <c r="BK704" s="18"/>
      <c r="BL704" s="16"/>
      <c r="BM704" s="130"/>
      <c r="BN704" s="130"/>
      <c r="BO704" s="130"/>
      <c r="BP704" s="18"/>
      <c r="BQ704" s="12" t="str">
        <f t="shared" si="68"/>
        <v>Aderente</v>
      </c>
      <c r="BR704" s="19" t="str">
        <f t="shared" si="69"/>
        <v>*</v>
      </c>
      <c r="BS704" s="19" t="str">
        <f t="shared" si="70"/>
        <v>*</v>
      </c>
      <c r="BT704" s="188" t="str">
        <f t="shared" si="71"/>
        <v/>
      </c>
    </row>
    <row r="705" spans="1:72" hidden="1">
      <c r="A705" s="47" t="str">
        <f t="shared" si="67"/>
        <v/>
      </c>
      <c r="B705" s="102"/>
      <c r="C705" s="135" t="str">
        <f>IF(BS_CONTROLE[[#This Row],[DATA]]="","",WEEKNUM(BS_CONTROLE[[#This Row],[DATA]]))</f>
        <v/>
      </c>
      <c r="D705" s="104"/>
      <c r="E705" s="157">
        <v>699</v>
      </c>
      <c r="F705" s="126"/>
      <c r="G705" s="142" t="str">
        <f>IF(D705="","*",VLOOKUP(F705,BS_ATIVIDADE[],3,FALSE))</f>
        <v>*</v>
      </c>
      <c r="H705" s="106"/>
      <c r="I705" s="106"/>
      <c r="J705" s="105"/>
      <c r="K705" s="105"/>
      <c r="L705" s="105"/>
      <c r="M705" s="127" t="str" cm="1">
        <f t="array" ref="M7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5" s="127" t="str" cm="1">
        <f t="array" ref="N7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5" s="106"/>
      <c r="P705" s="106"/>
      <c r="Q705" s="105"/>
      <c r="R705" s="10" t="str">
        <f>IFERROR(_xlfn.XLOOKUP(F705, BS_ATIVIDADE[ATIVIDADE],BS_ATIVIDADE[UNIDADE] ), "*")</f>
        <v>*</v>
      </c>
      <c r="S705" s="128" t="str" cm="1">
        <f t="array" ref="S7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5" s="128" t="str" cm="1">
        <f t="array" ref="T7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5" s="11" t="str" cm="1">
        <f t="array" ref="U7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5" s="105"/>
      <c r="W705" s="151"/>
      <c r="X705" s="104"/>
      <c r="Y705" s="129"/>
      <c r="Z705" s="104"/>
      <c r="AA705" s="105"/>
      <c r="AB705" s="103"/>
      <c r="AC705" s="152"/>
      <c r="AD705" s="107"/>
      <c r="AE705" s="105"/>
      <c r="AF705" s="105"/>
      <c r="AG705" s="105"/>
      <c r="AH705" s="15"/>
      <c r="AI705" s="126" t="str">
        <f>IF(BS_CONTROLE[[#This Row],[Atividade]]=0, "-", BS_CONTROLE[[#This Row],[Atividade]])</f>
        <v>-</v>
      </c>
      <c r="AJ705" s="9" t="str">
        <f>IF(BS_CONTROLE[[#This Row],[Atividade]]=0, "-", BS_CONTROLE[[#This Row],[Atividade]])</f>
        <v>-</v>
      </c>
      <c r="AK705" s="31">
        <f>BS_CONTROLE[[#This Row],[Local - Partida]]</f>
        <v>0</v>
      </c>
      <c r="AL705" s="31">
        <f>BS_CONTROLE[[#This Row],[Local - Encerramento]]</f>
        <v>0</v>
      </c>
      <c r="AM705" s="105" t="str">
        <f>IF(BS_CONTROLE[[#This Row],[Entre - Estações]]=0, "-", BS_CONTROLE[[#This Row],[Entre - Estações]])</f>
        <v>-</v>
      </c>
      <c r="AN705" s="105" t="str">
        <f>IF(BS_CONTROLE[[#This Row],[SB]]=0, "-", BS_CONTROLE[[#This Row],[SB]])</f>
        <v>-</v>
      </c>
      <c r="AO705" s="105" t="str">
        <f>IF(BS_CONTROLE[[#This Row],[SUB]]=0, "-", BS_CONTROLE[[#This Row],[SUB]])</f>
        <v>-</v>
      </c>
      <c r="AP705" s="105">
        <f>BS_CONTROLE[[#This Row],[KM - Inicio]]</f>
        <v>0</v>
      </c>
      <c r="AQ705" s="105">
        <f>BS_CONTROLE[[#This Row],[KM - Inicio]]</f>
        <v>0</v>
      </c>
      <c r="AR705" s="108"/>
      <c r="AS705" s="108"/>
      <c r="AT705" s="108"/>
      <c r="AU705" s="136"/>
      <c r="AV705" s="136"/>
      <c r="AW705" s="14"/>
      <c r="AX705" s="14"/>
      <c r="AY705" s="162" t="str">
        <f t="shared" si="66"/>
        <v>*</v>
      </c>
      <c r="AZ705" s="153"/>
      <c r="BA705" s="109"/>
      <c r="BB705" s="10" t="str">
        <f>IFERROR(_xlfn.XLOOKUP(AI705, BS_ATIVIDADE[ATIVIDADE],BS_ATIVIDADE[UNIDADE] ), "*")</f>
        <v>*</v>
      </c>
      <c r="BC705" s="13" t="str" cm="1">
        <f t="array" ref="BC7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5" s="13" t="str" cm="1">
        <f t="array" ref="BD7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5" s="11" t="str" cm="1">
        <f t="array" ref="BE7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5" s="150"/>
      <c r="BG705" s="16"/>
      <c r="BH705" s="17"/>
      <c r="BI705" s="17"/>
      <c r="BJ705" s="17"/>
      <c r="BK705" s="18"/>
      <c r="BL705" s="16"/>
      <c r="BM705" s="130"/>
      <c r="BN705" s="130"/>
      <c r="BO705" s="130"/>
      <c r="BP705" s="18"/>
      <c r="BQ705" s="12" t="str">
        <f t="shared" si="68"/>
        <v>Aderente</v>
      </c>
      <c r="BR705" s="19" t="str">
        <f t="shared" si="69"/>
        <v>*</v>
      </c>
      <c r="BS705" s="19" t="str">
        <f t="shared" si="70"/>
        <v>*</v>
      </c>
      <c r="BT705" s="188" t="str">
        <f t="shared" si="71"/>
        <v/>
      </c>
    </row>
    <row r="706" spans="1:72" hidden="1">
      <c r="A706" s="47" t="str">
        <f t="shared" si="67"/>
        <v/>
      </c>
      <c r="B706" s="102"/>
      <c r="C706" s="135" t="str">
        <f>IF(BS_CONTROLE[[#This Row],[DATA]]="","",WEEKNUM(BS_CONTROLE[[#This Row],[DATA]]))</f>
        <v/>
      </c>
      <c r="D706" s="104"/>
      <c r="E706" s="157">
        <v>700</v>
      </c>
      <c r="F706" s="126"/>
      <c r="G706" s="142" t="str">
        <f>IF(D706="","*",VLOOKUP(F706,BS_ATIVIDADE[],3,FALSE))</f>
        <v>*</v>
      </c>
      <c r="H706" s="106"/>
      <c r="I706" s="106"/>
      <c r="J706" s="105"/>
      <c r="K706" s="105"/>
      <c r="L706" s="105"/>
      <c r="M706" s="127" t="str" cm="1">
        <f t="array" ref="M7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6" s="127" t="str" cm="1">
        <f t="array" ref="N7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6" s="106"/>
      <c r="P706" s="106"/>
      <c r="Q706" s="105"/>
      <c r="R706" s="10" t="str">
        <f>IFERROR(_xlfn.XLOOKUP(F706, BS_ATIVIDADE[ATIVIDADE],BS_ATIVIDADE[UNIDADE] ), "*")</f>
        <v>*</v>
      </c>
      <c r="S706" s="128" t="str" cm="1">
        <f t="array" ref="S7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6" s="128" t="str" cm="1">
        <f t="array" ref="T7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6" s="11" t="str" cm="1">
        <f t="array" ref="U7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6" s="105"/>
      <c r="W706" s="151"/>
      <c r="X706" s="104"/>
      <c r="Y706" s="129"/>
      <c r="Z706" s="104"/>
      <c r="AA706" s="105"/>
      <c r="AB706" s="103"/>
      <c r="AC706" s="152"/>
      <c r="AD706" s="107"/>
      <c r="AE706" s="105"/>
      <c r="AF706" s="105"/>
      <c r="AG706" s="105"/>
      <c r="AH706" s="15"/>
      <c r="AI706" s="126" t="str">
        <f>IF(BS_CONTROLE[[#This Row],[Atividade]]=0, "-", BS_CONTROLE[[#This Row],[Atividade]])</f>
        <v>-</v>
      </c>
      <c r="AJ706" s="9" t="str">
        <f>IF(BS_CONTROLE[[#This Row],[Atividade]]=0, "-", BS_CONTROLE[[#This Row],[Atividade]])</f>
        <v>-</v>
      </c>
      <c r="AK706" s="31">
        <f>BS_CONTROLE[[#This Row],[Local - Partida]]</f>
        <v>0</v>
      </c>
      <c r="AL706" s="31">
        <f>BS_CONTROLE[[#This Row],[Local - Encerramento]]</f>
        <v>0</v>
      </c>
      <c r="AM706" s="105" t="str">
        <f>IF(BS_CONTROLE[[#This Row],[Entre - Estações]]=0, "-", BS_CONTROLE[[#This Row],[Entre - Estações]])</f>
        <v>-</v>
      </c>
      <c r="AN706" s="105" t="str">
        <f>IF(BS_CONTROLE[[#This Row],[SB]]=0, "-", BS_CONTROLE[[#This Row],[SB]])</f>
        <v>-</v>
      </c>
      <c r="AO706" s="105" t="str">
        <f>IF(BS_CONTROLE[[#This Row],[SUB]]=0, "-", BS_CONTROLE[[#This Row],[SUB]])</f>
        <v>-</v>
      </c>
      <c r="AP706" s="105">
        <f>BS_CONTROLE[[#This Row],[KM - Inicio]]</f>
        <v>0</v>
      </c>
      <c r="AQ706" s="105">
        <f>BS_CONTROLE[[#This Row],[KM - Inicio]]</f>
        <v>0</v>
      </c>
      <c r="AR706" s="108"/>
      <c r="AS706" s="108"/>
      <c r="AT706" s="108"/>
      <c r="AU706" s="136"/>
      <c r="AV706" s="136"/>
      <c r="AW706" s="14"/>
      <c r="AX706" s="14"/>
      <c r="AY706" s="162" t="str">
        <f t="shared" si="66"/>
        <v>*</v>
      </c>
      <c r="AZ706" s="153"/>
      <c r="BA706" s="109"/>
      <c r="BB706" s="10" t="str">
        <f>IFERROR(_xlfn.XLOOKUP(AI706, BS_ATIVIDADE[ATIVIDADE],BS_ATIVIDADE[UNIDADE] ), "*")</f>
        <v>*</v>
      </c>
      <c r="BC706" s="13" t="str" cm="1">
        <f t="array" ref="BC7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6" s="13" t="str" cm="1">
        <f t="array" ref="BD7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6" s="11" t="str" cm="1">
        <f t="array" ref="BE7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6" s="150"/>
      <c r="BG706" s="16"/>
      <c r="BH706" s="17"/>
      <c r="BI706" s="17"/>
      <c r="BJ706" s="17"/>
      <c r="BK706" s="18"/>
      <c r="BL706" s="16"/>
      <c r="BM706" s="130"/>
      <c r="BN706" s="130"/>
      <c r="BO706" s="130"/>
      <c r="BP706" s="18"/>
      <c r="BQ706" s="12" t="str">
        <f t="shared" si="68"/>
        <v>Aderente</v>
      </c>
      <c r="BR706" s="19" t="str">
        <f t="shared" si="69"/>
        <v>*</v>
      </c>
      <c r="BS706" s="19" t="str">
        <f t="shared" si="70"/>
        <v>*</v>
      </c>
      <c r="BT706" s="188" t="str">
        <f t="shared" si="71"/>
        <v/>
      </c>
    </row>
    <row r="707" spans="1:72" hidden="1">
      <c r="A707" s="47" t="str">
        <f t="shared" si="67"/>
        <v/>
      </c>
      <c r="B707" s="102"/>
      <c r="C707" s="135" t="str">
        <f>IF(BS_CONTROLE[[#This Row],[DATA]]="","",WEEKNUM(BS_CONTROLE[[#This Row],[DATA]]))</f>
        <v/>
      </c>
      <c r="D707" s="104"/>
      <c r="E707" s="157">
        <v>701</v>
      </c>
      <c r="F707" s="126"/>
      <c r="G707" s="142" t="str">
        <f>IF(D707="","*",VLOOKUP(F707,BS_ATIVIDADE[],3,FALSE))</f>
        <v>*</v>
      </c>
      <c r="H707" s="106"/>
      <c r="I707" s="106"/>
      <c r="J707" s="105"/>
      <c r="K707" s="105"/>
      <c r="L707" s="105"/>
      <c r="M707" s="127" t="str" cm="1">
        <f t="array" ref="M7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7" s="127" t="str" cm="1">
        <f t="array" ref="N7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7" s="106"/>
      <c r="P707" s="106"/>
      <c r="Q707" s="105"/>
      <c r="R707" s="10" t="str">
        <f>IFERROR(_xlfn.XLOOKUP(F707, BS_ATIVIDADE[ATIVIDADE],BS_ATIVIDADE[UNIDADE] ), "*")</f>
        <v>*</v>
      </c>
      <c r="S707" s="128" t="str" cm="1">
        <f t="array" ref="S7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7" s="128" t="str" cm="1">
        <f t="array" ref="T7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7" s="11" t="str" cm="1">
        <f t="array" ref="U7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7" s="105"/>
      <c r="W707" s="151"/>
      <c r="X707" s="104"/>
      <c r="Y707" s="129"/>
      <c r="Z707" s="104"/>
      <c r="AA707" s="105"/>
      <c r="AB707" s="103"/>
      <c r="AC707" s="152"/>
      <c r="AD707" s="107"/>
      <c r="AE707" s="105"/>
      <c r="AF707" s="105"/>
      <c r="AG707" s="105"/>
      <c r="AH707" s="15"/>
      <c r="AI707" s="126" t="str">
        <f>IF(BS_CONTROLE[[#This Row],[Atividade]]=0, "-", BS_CONTROLE[[#This Row],[Atividade]])</f>
        <v>-</v>
      </c>
      <c r="AJ707" s="9" t="str">
        <f>IF(BS_CONTROLE[[#This Row],[Atividade]]=0, "-", BS_CONTROLE[[#This Row],[Atividade]])</f>
        <v>-</v>
      </c>
      <c r="AK707" s="31">
        <f>BS_CONTROLE[[#This Row],[Local - Partida]]</f>
        <v>0</v>
      </c>
      <c r="AL707" s="31">
        <f>BS_CONTROLE[[#This Row],[Local - Encerramento]]</f>
        <v>0</v>
      </c>
      <c r="AM707" s="105" t="str">
        <f>IF(BS_CONTROLE[[#This Row],[Entre - Estações]]=0, "-", BS_CONTROLE[[#This Row],[Entre - Estações]])</f>
        <v>-</v>
      </c>
      <c r="AN707" s="105" t="str">
        <f>IF(BS_CONTROLE[[#This Row],[SB]]=0, "-", BS_CONTROLE[[#This Row],[SB]])</f>
        <v>-</v>
      </c>
      <c r="AO707" s="105" t="str">
        <f>IF(BS_CONTROLE[[#This Row],[SUB]]=0, "-", BS_CONTROLE[[#This Row],[SUB]])</f>
        <v>-</v>
      </c>
      <c r="AP707" s="105">
        <f>BS_CONTROLE[[#This Row],[KM - Inicio]]</f>
        <v>0</v>
      </c>
      <c r="AQ707" s="105">
        <f>BS_CONTROLE[[#This Row],[KM - Inicio]]</f>
        <v>0</v>
      </c>
      <c r="AR707" s="108"/>
      <c r="AS707" s="108"/>
      <c r="AT707" s="108"/>
      <c r="AU707" s="136"/>
      <c r="AV707" s="136"/>
      <c r="AW707" s="14"/>
      <c r="AX707" s="14"/>
      <c r="AY707" s="162" t="str">
        <f t="shared" si="66"/>
        <v>*</v>
      </c>
      <c r="AZ707" s="153"/>
      <c r="BA707" s="109"/>
      <c r="BB707" s="10" t="str">
        <f>IFERROR(_xlfn.XLOOKUP(AI707, BS_ATIVIDADE[ATIVIDADE],BS_ATIVIDADE[UNIDADE] ), "*")</f>
        <v>*</v>
      </c>
      <c r="BC707" s="13" t="str" cm="1">
        <f t="array" ref="BC7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7" s="13" t="str" cm="1">
        <f t="array" ref="BD7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7" s="11" t="str" cm="1">
        <f t="array" ref="BE7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7" s="150"/>
      <c r="BG707" s="16"/>
      <c r="BH707" s="17"/>
      <c r="BI707" s="17"/>
      <c r="BJ707" s="17"/>
      <c r="BK707" s="18"/>
      <c r="BL707" s="16"/>
      <c r="BM707" s="130"/>
      <c r="BN707" s="130"/>
      <c r="BO707" s="130"/>
      <c r="BP707" s="18"/>
      <c r="BQ707" s="12" t="str">
        <f t="shared" si="68"/>
        <v>Aderente</v>
      </c>
      <c r="BR707" s="19" t="str">
        <f t="shared" si="69"/>
        <v>*</v>
      </c>
      <c r="BS707" s="19" t="str">
        <f t="shared" si="70"/>
        <v>*</v>
      </c>
      <c r="BT707" s="188" t="str">
        <f t="shared" si="71"/>
        <v/>
      </c>
    </row>
    <row r="708" spans="1:72" hidden="1">
      <c r="A708" s="47" t="str">
        <f t="shared" si="67"/>
        <v/>
      </c>
      <c r="B708" s="102"/>
      <c r="C708" s="135" t="str">
        <f>IF(BS_CONTROLE[[#This Row],[DATA]]="","",WEEKNUM(BS_CONTROLE[[#This Row],[DATA]]))</f>
        <v/>
      </c>
      <c r="D708" s="104"/>
      <c r="E708" s="157">
        <v>702</v>
      </c>
      <c r="F708" s="126"/>
      <c r="G708" s="142" t="str">
        <f>IF(D708="","*",VLOOKUP(F708,BS_ATIVIDADE[],3,FALSE))</f>
        <v>*</v>
      </c>
      <c r="H708" s="106"/>
      <c r="I708" s="106"/>
      <c r="J708" s="105"/>
      <c r="K708" s="105"/>
      <c r="L708" s="105"/>
      <c r="M708" s="127" t="str" cm="1">
        <f t="array" ref="M7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8" s="127" t="str" cm="1">
        <f t="array" ref="N7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8" s="106"/>
      <c r="P708" s="106"/>
      <c r="Q708" s="105"/>
      <c r="R708" s="10" t="str">
        <f>IFERROR(_xlfn.XLOOKUP(F708, BS_ATIVIDADE[ATIVIDADE],BS_ATIVIDADE[UNIDADE] ), "*")</f>
        <v>*</v>
      </c>
      <c r="S708" s="128" t="str" cm="1">
        <f t="array" ref="S7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8" s="128" t="str" cm="1">
        <f t="array" ref="T7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8" s="11" t="str" cm="1">
        <f t="array" ref="U7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8" s="105"/>
      <c r="W708" s="151"/>
      <c r="X708" s="104"/>
      <c r="Y708" s="129"/>
      <c r="Z708" s="104"/>
      <c r="AA708" s="105"/>
      <c r="AB708" s="103"/>
      <c r="AC708" s="152"/>
      <c r="AD708" s="107"/>
      <c r="AE708" s="105"/>
      <c r="AF708" s="105"/>
      <c r="AG708" s="105"/>
      <c r="AH708" s="15"/>
      <c r="AI708" s="126" t="str">
        <f>IF(BS_CONTROLE[[#This Row],[Atividade]]=0, "-", BS_CONTROLE[[#This Row],[Atividade]])</f>
        <v>-</v>
      </c>
      <c r="AJ708" s="9" t="str">
        <f>IF(BS_CONTROLE[[#This Row],[Atividade]]=0, "-", BS_CONTROLE[[#This Row],[Atividade]])</f>
        <v>-</v>
      </c>
      <c r="AK708" s="31">
        <f>BS_CONTROLE[[#This Row],[Local - Partida]]</f>
        <v>0</v>
      </c>
      <c r="AL708" s="31">
        <f>BS_CONTROLE[[#This Row],[Local - Encerramento]]</f>
        <v>0</v>
      </c>
      <c r="AM708" s="105" t="str">
        <f>IF(BS_CONTROLE[[#This Row],[Entre - Estações]]=0, "-", BS_CONTROLE[[#This Row],[Entre - Estações]])</f>
        <v>-</v>
      </c>
      <c r="AN708" s="105" t="str">
        <f>IF(BS_CONTROLE[[#This Row],[SB]]=0, "-", BS_CONTROLE[[#This Row],[SB]])</f>
        <v>-</v>
      </c>
      <c r="AO708" s="105" t="str">
        <f>IF(BS_CONTROLE[[#This Row],[SUB]]=0, "-", BS_CONTROLE[[#This Row],[SUB]])</f>
        <v>-</v>
      </c>
      <c r="AP708" s="105">
        <f>BS_CONTROLE[[#This Row],[KM - Inicio]]</f>
        <v>0</v>
      </c>
      <c r="AQ708" s="105">
        <f>BS_CONTROLE[[#This Row],[KM - Inicio]]</f>
        <v>0</v>
      </c>
      <c r="AR708" s="108"/>
      <c r="AS708" s="108"/>
      <c r="AT708" s="108"/>
      <c r="AU708" s="136"/>
      <c r="AV708" s="136"/>
      <c r="AW708" s="14"/>
      <c r="AX708" s="14"/>
      <c r="AY708" s="162" t="str">
        <f t="shared" si="66"/>
        <v>*</v>
      </c>
      <c r="AZ708" s="153"/>
      <c r="BA708" s="109"/>
      <c r="BB708" s="10" t="str">
        <f>IFERROR(_xlfn.XLOOKUP(AI708, BS_ATIVIDADE[ATIVIDADE],BS_ATIVIDADE[UNIDADE] ), "*")</f>
        <v>*</v>
      </c>
      <c r="BC708" s="13" t="str" cm="1">
        <f t="array" ref="BC7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8" s="13" t="str" cm="1">
        <f t="array" ref="BD7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8" s="11" t="str" cm="1">
        <f t="array" ref="BE7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8" s="150"/>
      <c r="BG708" s="16"/>
      <c r="BH708" s="17"/>
      <c r="BI708" s="17"/>
      <c r="BJ708" s="17"/>
      <c r="BK708" s="18"/>
      <c r="BL708" s="16"/>
      <c r="BM708" s="130"/>
      <c r="BN708" s="130"/>
      <c r="BO708" s="130"/>
      <c r="BP708" s="18"/>
      <c r="BQ708" s="12" t="str">
        <f t="shared" si="68"/>
        <v>Aderente</v>
      </c>
      <c r="BR708" s="19" t="str">
        <f t="shared" si="69"/>
        <v>*</v>
      </c>
      <c r="BS708" s="19" t="str">
        <f t="shared" si="70"/>
        <v>*</v>
      </c>
      <c r="BT708" s="188" t="str">
        <f t="shared" si="71"/>
        <v/>
      </c>
    </row>
    <row r="709" spans="1:72" hidden="1">
      <c r="A709" s="47" t="str">
        <f t="shared" si="67"/>
        <v/>
      </c>
      <c r="B709" s="102"/>
      <c r="C709" s="135" t="str">
        <f>IF(BS_CONTROLE[[#This Row],[DATA]]="","",WEEKNUM(BS_CONTROLE[[#This Row],[DATA]]))</f>
        <v/>
      </c>
      <c r="D709" s="104"/>
      <c r="E709" s="157">
        <v>703</v>
      </c>
      <c r="F709" s="126"/>
      <c r="G709" s="142" t="str">
        <f>IF(D709="","*",VLOOKUP(F709,BS_ATIVIDADE[],3,FALSE))</f>
        <v>*</v>
      </c>
      <c r="H709" s="106"/>
      <c r="I709" s="106"/>
      <c r="J709" s="105"/>
      <c r="K709" s="105"/>
      <c r="L709" s="105"/>
      <c r="M709" s="127" t="str" cm="1">
        <f t="array" ref="M7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9" s="127" t="str" cm="1">
        <f t="array" ref="N7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9" s="106"/>
      <c r="P709" s="106"/>
      <c r="Q709" s="105"/>
      <c r="R709" s="10" t="str">
        <f>IFERROR(_xlfn.XLOOKUP(F709, BS_ATIVIDADE[ATIVIDADE],BS_ATIVIDADE[UNIDADE] ), "*")</f>
        <v>*</v>
      </c>
      <c r="S709" s="128" t="str" cm="1">
        <f t="array" ref="S7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9" s="128" t="str" cm="1">
        <f t="array" ref="T7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9" s="11" t="str" cm="1">
        <f t="array" ref="U7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09" s="105"/>
      <c r="W709" s="151"/>
      <c r="X709" s="104"/>
      <c r="Y709" s="129"/>
      <c r="Z709" s="104"/>
      <c r="AA709" s="105"/>
      <c r="AB709" s="103"/>
      <c r="AC709" s="152"/>
      <c r="AD709" s="107"/>
      <c r="AE709" s="105"/>
      <c r="AF709" s="105"/>
      <c r="AG709" s="105"/>
      <c r="AH709" s="15"/>
      <c r="AI709" s="126" t="str">
        <f>IF(BS_CONTROLE[[#This Row],[Atividade]]=0, "-", BS_CONTROLE[[#This Row],[Atividade]])</f>
        <v>-</v>
      </c>
      <c r="AJ709" s="9" t="str">
        <f>IF(BS_CONTROLE[[#This Row],[Atividade]]=0, "-", BS_CONTROLE[[#This Row],[Atividade]])</f>
        <v>-</v>
      </c>
      <c r="AK709" s="31">
        <f>BS_CONTROLE[[#This Row],[Local - Partida]]</f>
        <v>0</v>
      </c>
      <c r="AL709" s="31">
        <f>BS_CONTROLE[[#This Row],[Local - Encerramento]]</f>
        <v>0</v>
      </c>
      <c r="AM709" s="105" t="str">
        <f>IF(BS_CONTROLE[[#This Row],[Entre - Estações]]=0, "-", BS_CONTROLE[[#This Row],[Entre - Estações]])</f>
        <v>-</v>
      </c>
      <c r="AN709" s="105" t="str">
        <f>IF(BS_CONTROLE[[#This Row],[SB]]=0, "-", BS_CONTROLE[[#This Row],[SB]])</f>
        <v>-</v>
      </c>
      <c r="AO709" s="105" t="str">
        <f>IF(BS_CONTROLE[[#This Row],[SUB]]=0, "-", BS_CONTROLE[[#This Row],[SUB]])</f>
        <v>-</v>
      </c>
      <c r="AP709" s="105">
        <f>BS_CONTROLE[[#This Row],[KM - Inicio]]</f>
        <v>0</v>
      </c>
      <c r="AQ709" s="105">
        <f>BS_CONTROLE[[#This Row],[KM - Inicio]]</f>
        <v>0</v>
      </c>
      <c r="AR709" s="108"/>
      <c r="AS709" s="108"/>
      <c r="AT709" s="108"/>
      <c r="AU709" s="136"/>
      <c r="AV709" s="136"/>
      <c r="AW709" s="14"/>
      <c r="AX709" s="14"/>
      <c r="AY709" s="162" t="str">
        <f t="shared" si="66"/>
        <v>*</v>
      </c>
      <c r="AZ709" s="153"/>
      <c r="BA709" s="109"/>
      <c r="BB709" s="10" t="str">
        <f>IFERROR(_xlfn.XLOOKUP(AI709, BS_ATIVIDADE[ATIVIDADE],BS_ATIVIDADE[UNIDADE] ), "*")</f>
        <v>*</v>
      </c>
      <c r="BC709" s="13" t="str" cm="1">
        <f t="array" ref="BC7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09" s="13" t="str" cm="1">
        <f t="array" ref="BD7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09" s="11" t="str" cm="1">
        <f t="array" ref="BE7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09" s="150"/>
      <c r="BG709" s="16"/>
      <c r="BH709" s="17"/>
      <c r="BI709" s="17"/>
      <c r="BJ709" s="17"/>
      <c r="BK709" s="18"/>
      <c r="BL709" s="16"/>
      <c r="BM709" s="130"/>
      <c r="BN709" s="130"/>
      <c r="BO709" s="130"/>
      <c r="BP709" s="18"/>
      <c r="BQ709" s="12" t="str">
        <f t="shared" si="68"/>
        <v>Aderente</v>
      </c>
      <c r="BR709" s="19" t="str">
        <f t="shared" si="69"/>
        <v>*</v>
      </c>
      <c r="BS709" s="19" t="str">
        <f t="shared" si="70"/>
        <v>*</v>
      </c>
      <c r="BT709" s="188" t="str">
        <f t="shared" si="71"/>
        <v/>
      </c>
    </row>
    <row r="710" spans="1:72" hidden="1">
      <c r="A710" s="47" t="str">
        <f t="shared" si="67"/>
        <v/>
      </c>
      <c r="B710" s="102"/>
      <c r="C710" s="135" t="str">
        <f>IF(BS_CONTROLE[[#This Row],[DATA]]="","",WEEKNUM(BS_CONTROLE[[#This Row],[DATA]]))</f>
        <v/>
      </c>
      <c r="D710" s="104"/>
      <c r="E710" s="157">
        <v>704</v>
      </c>
      <c r="F710" s="126"/>
      <c r="G710" s="142" t="str">
        <f>IF(D710="","*",VLOOKUP(F710,BS_ATIVIDADE[],3,FALSE))</f>
        <v>*</v>
      </c>
      <c r="H710" s="106"/>
      <c r="I710" s="106"/>
      <c r="J710" s="105"/>
      <c r="K710" s="105"/>
      <c r="L710" s="105"/>
      <c r="M710" s="127" t="str" cm="1">
        <f t="array" ref="M7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0" s="127" t="str" cm="1">
        <f t="array" ref="N7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0" s="106"/>
      <c r="P710" s="106"/>
      <c r="Q710" s="105"/>
      <c r="R710" s="10" t="str">
        <f>IFERROR(_xlfn.XLOOKUP(F710, BS_ATIVIDADE[ATIVIDADE],BS_ATIVIDADE[UNIDADE] ), "*")</f>
        <v>*</v>
      </c>
      <c r="S710" s="128" t="str" cm="1">
        <f t="array" ref="S7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0" s="128" t="str" cm="1">
        <f t="array" ref="T7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0" s="11" t="str" cm="1">
        <f t="array" ref="U7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0" s="105"/>
      <c r="W710" s="151"/>
      <c r="X710" s="104"/>
      <c r="Y710" s="129"/>
      <c r="Z710" s="104"/>
      <c r="AA710" s="105"/>
      <c r="AB710" s="103"/>
      <c r="AC710" s="152"/>
      <c r="AD710" s="107"/>
      <c r="AE710" s="105"/>
      <c r="AF710" s="105"/>
      <c r="AG710" s="105"/>
      <c r="AH710" s="15"/>
      <c r="AI710" s="126" t="str">
        <f>IF(BS_CONTROLE[[#This Row],[Atividade]]=0, "-", BS_CONTROLE[[#This Row],[Atividade]])</f>
        <v>-</v>
      </c>
      <c r="AJ710" s="9" t="str">
        <f>IF(BS_CONTROLE[[#This Row],[Atividade]]=0, "-", BS_CONTROLE[[#This Row],[Atividade]])</f>
        <v>-</v>
      </c>
      <c r="AK710" s="31">
        <f>BS_CONTROLE[[#This Row],[Local - Partida]]</f>
        <v>0</v>
      </c>
      <c r="AL710" s="31">
        <f>BS_CONTROLE[[#This Row],[Local - Encerramento]]</f>
        <v>0</v>
      </c>
      <c r="AM710" s="105" t="str">
        <f>IF(BS_CONTROLE[[#This Row],[Entre - Estações]]=0, "-", BS_CONTROLE[[#This Row],[Entre - Estações]])</f>
        <v>-</v>
      </c>
      <c r="AN710" s="105" t="str">
        <f>IF(BS_CONTROLE[[#This Row],[SB]]=0, "-", BS_CONTROLE[[#This Row],[SB]])</f>
        <v>-</v>
      </c>
      <c r="AO710" s="105" t="str">
        <f>IF(BS_CONTROLE[[#This Row],[SUB]]=0, "-", BS_CONTROLE[[#This Row],[SUB]])</f>
        <v>-</v>
      </c>
      <c r="AP710" s="105">
        <f>BS_CONTROLE[[#This Row],[KM - Inicio]]</f>
        <v>0</v>
      </c>
      <c r="AQ710" s="105">
        <f>BS_CONTROLE[[#This Row],[KM - Inicio]]</f>
        <v>0</v>
      </c>
      <c r="AR710" s="108"/>
      <c r="AS710" s="108"/>
      <c r="AT710" s="108"/>
      <c r="AU710" s="136"/>
      <c r="AV710" s="136"/>
      <c r="AW710" s="14"/>
      <c r="AX710" s="14"/>
      <c r="AY710" s="162" t="str">
        <f t="shared" si="66"/>
        <v>*</v>
      </c>
      <c r="AZ710" s="153"/>
      <c r="BA710" s="109"/>
      <c r="BB710" s="10" t="str">
        <f>IFERROR(_xlfn.XLOOKUP(AI710, BS_ATIVIDADE[ATIVIDADE],BS_ATIVIDADE[UNIDADE] ), "*")</f>
        <v>*</v>
      </c>
      <c r="BC710" s="13" t="str" cm="1">
        <f t="array" ref="BC7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0" s="13" t="str" cm="1">
        <f t="array" ref="BD7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0" s="11" t="str" cm="1">
        <f t="array" ref="BE7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0" s="150"/>
      <c r="BG710" s="16"/>
      <c r="BH710" s="17"/>
      <c r="BI710" s="17"/>
      <c r="BJ710" s="17"/>
      <c r="BK710" s="18"/>
      <c r="BL710" s="16"/>
      <c r="BM710" s="130"/>
      <c r="BN710" s="130"/>
      <c r="BO710" s="130"/>
      <c r="BP710" s="18"/>
      <c r="BQ710" s="12" t="str">
        <f t="shared" si="68"/>
        <v>Aderente</v>
      </c>
      <c r="BR710" s="19" t="str">
        <f t="shared" si="69"/>
        <v>*</v>
      </c>
      <c r="BS710" s="19" t="str">
        <f t="shared" si="70"/>
        <v>*</v>
      </c>
      <c r="BT710" s="188" t="str">
        <f t="shared" si="71"/>
        <v/>
      </c>
    </row>
    <row r="711" spans="1:72" hidden="1">
      <c r="A711" s="47" t="str">
        <f t="shared" si="67"/>
        <v/>
      </c>
      <c r="B711" s="102"/>
      <c r="C711" s="135" t="str">
        <f>IF(BS_CONTROLE[[#This Row],[DATA]]="","",WEEKNUM(BS_CONTROLE[[#This Row],[DATA]]))</f>
        <v/>
      </c>
      <c r="D711" s="104"/>
      <c r="E711" s="157">
        <v>705</v>
      </c>
      <c r="F711" s="126"/>
      <c r="G711" s="142" t="str">
        <f>IF(D711="","*",VLOOKUP(F711,BS_ATIVIDADE[],3,FALSE))</f>
        <v>*</v>
      </c>
      <c r="H711" s="106"/>
      <c r="I711" s="106"/>
      <c r="J711" s="105"/>
      <c r="K711" s="105"/>
      <c r="L711" s="105"/>
      <c r="M711" s="127" t="str" cm="1">
        <f t="array" ref="M7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1" s="127" t="str" cm="1">
        <f t="array" ref="N7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1" s="106"/>
      <c r="P711" s="106"/>
      <c r="Q711" s="105"/>
      <c r="R711" s="10" t="str">
        <f>IFERROR(_xlfn.XLOOKUP(F711, BS_ATIVIDADE[ATIVIDADE],BS_ATIVIDADE[UNIDADE] ), "*")</f>
        <v>*</v>
      </c>
      <c r="S711" s="128" t="str" cm="1">
        <f t="array" ref="S7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1" s="128" t="str" cm="1">
        <f t="array" ref="T7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1" s="11" t="str" cm="1">
        <f t="array" ref="U7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1" s="105"/>
      <c r="W711" s="151"/>
      <c r="X711" s="104"/>
      <c r="Y711" s="129"/>
      <c r="Z711" s="104"/>
      <c r="AA711" s="105"/>
      <c r="AB711" s="103"/>
      <c r="AC711" s="152"/>
      <c r="AD711" s="107"/>
      <c r="AE711" s="105"/>
      <c r="AF711" s="105"/>
      <c r="AG711" s="105"/>
      <c r="AH711" s="15"/>
      <c r="AI711" s="126" t="str">
        <f>IF(BS_CONTROLE[[#This Row],[Atividade]]=0, "-", BS_CONTROLE[[#This Row],[Atividade]])</f>
        <v>-</v>
      </c>
      <c r="AJ711" s="9" t="str">
        <f>IF(BS_CONTROLE[[#This Row],[Atividade]]=0, "-", BS_CONTROLE[[#This Row],[Atividade]])</f>
        <v>-</v>
      </c>
      <c r="AK711" s="31">
        <f>BS_CONTROLE[[#This Row],[Local - Partida]]</f>
        <v>0</v>
      </c>
      <c r="AL711" s="31">
        <f>BS_CONTROLE[[#This Row],[Local - Encerramento]]</f>
        <v>0</v>
      </c>
      <c r="AM711" s="105" t="str">
        <f>IF(BS_CONTROLE[[#This Row],[Entre - Estações]]=0, "-", BS_CONTROLE[[#This Row],[Entre - Estações]])</f>
        <v>-</v>
      </c>
      <c r="AN711" s="105" t="str">
        <f>IF(BS_CONTROLE[[#This Row],[SB]]=0, "-", BS_CONTROLE[[#This Row],[SB]])</f>
        <v>-</v>
      </c>
      <c r="AO711" s="105" t="str">
        <f>IF(BS_CONTROLE[[#This Row],[SUB]]=0, "-", BS_CONTROLE[[#This Row],[SUB]])</f>
        <v>-</v>
      </c>
      <c r="AP711" s="105">
        <f>BS_CONTROLE[[#This Row],[KM - Inicio]]</f>
        <v>0</v>
      </c>
      <c r="AQ711" s="105">
        <f>BS_CONTROLE[[#This Row],[KM - Inicio]]</f>
        <v>0</v>
      </c>
      <c r="AR711" s="108"/>
      <c r="AS711" s="108"/>
      <c r="AT711" s="108"/>
      <c r="AU711" s="136"/>
      <c r="AV711" s="136"/>
      <c r="AW711" s="14"/>
      <c r="AX711" s="14"/>
      <c r="AY711" s="162" t="str">
        <f t="shared" ref="AY711:AY774" si="72">IF(D711="","*",IFERROR(IF(ISODD(COUNT(AS711:AX711)),"ERRO",SUM((AT711-AS711),(AV711-AU711),(AX711-AW711))),"ERRO"))</f>
        <v>*</v>
      </c>
      <c r="AZ711" s="153"/>
      <c r="BA711" s="109"/>
      <c r="BB711" s="10" t="str">
        <f>IFERROR(_xlfn.XLOOKUP(AI711, BS_ATIVIDADE[ATIVIDADE],BS_ATIVIDADE[UNIDADE] ), "*")</f>
        <v>*</v>
      </c>
      <c r="BC711" s="13" t="str" cm="1">
        <f t="array" ref="BC7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1" s="13" t="str" cm="1">
        <f t="array" ref="BD7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1" s="11" t="str" cm="1">
        <f t="array" ref="BE7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1" s="150"/>
      <c r="BG711" s="16"/>
      <c r="BH711" s="17"/>
      <c r="BI711" s="17"/>
      <c r="BJ711" s="17"/>
      <c r="BK711" s="18"/>
      <c r="BL711" s="16"/>
      <c r="BM711" s="130"/>
      <c r="BN711" s="130"/>
      <c r="BO711" s="130"/>
      <c r="BP711" s="18"/>
      <c r="BQ711" s="12" t="str">
        <f t="shared" si="68"/>
        <v>Aderente</v>
      </c>
      <c r="BR711" s="19" t="str">
        <f t="shared" si="69"/>
        <v>*</v>
      </c>
      <c r="BS711" s="19" t="str">
        <f t="shared" si="70"/>
        <v>*</v>
      </c>
      <c r="BT711" s="188" t="str">
        <f t="shared" si="71"/>
        <v/>
      </c>
    </row>
    <row r="712" spans="1:72" hidden="1">
      <c r="A712" s="47" t="str">
        <f t="shared" ref="A712:A775" si="73">D712&amp;B712</f>
        <v/>
      </c>
      <c r="B712" s="102"/>
      <c r="C712" s="135" t="str">
        <f>IF(BS_CONTROLE[[#This Row],[DATA]]="","",WEEKNUM(BS_CONTROLE[[#This Row],[DATA]]))</f>
        <v/>
      </c>
      <c r="D712" s="104"/>
      <c r="E712" s="157">
        <v>706</v>
      </c>
      <c r="F712" s="126"/>
      <c r="G712" s="142" t="str">
        <f>IF(D712="","*",VLOOKUP(F712,BS_ATIVIDADE[],3,FALSE))</f>
        <v>*</v>
      </c>
      <c r="H712" s="106"/>
      <c r="I712" s="106"/>
      <c r="J712" s="105"/>
      <c r="K712" s="105"/>
      <c r="L712" s="105"/>
      <c r="M712" s="127" t="str" cm="1">
        <f t="array" ref="M7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2" s="127" t="str" cm="1">
        <f t="array" ref="N7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2" s="106"/>
      <c r="P712" s="106"/>
      <c r="Q712" s="105"/>
      <c r="R712" s="10" t="str">
        <f>IFERROR(_xlfn.XLOOKUP(F712, BS_ATIVIDADE[ATIVIDADE],BS_ATIVIDADE[UNIDADE] ), "*")</f>
        <v>*</v>
      </c>
      <c r="S712" s="128" t="str" cm="1">
        <f t="array" ref="S7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2" s="128" t="str" cm="1">
        <f t="array" ref="T7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2" s="11" t="str" cm="1">
        <f t="array" ref="U7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2" s="105"/>
      <c r="W712" s="151"/>
      <c r="X712" s="104"/>
      <c r="Y712" s="129"/>
      <c r="Z712" s="104"/>
      <c r="AA712" s="105"/>
      <c r="AB712" s="103"/>
      <c r="AC712" s="152"/>
      <c r="AD712" s="107"/>
      <c r="AE712" s="105"/>
      <c r="AF712" s="105"/>
      <c r="AG712" s="105"/>
      <c r="AH712" s="15"/>
      <c r="AI712" s="126" t="str">
        <f>IF(BS_CONTROLE[[#This Row],[Atividade]]=0, "-", BS_CONTROLE[[#This Row],[Atividade]])</f>
        <v>-</v>
      </c>
      <c r="AJ712" s="9" t="str">
        <f>IF(BS_CONTROLE[[#This Row],[Atividade]]=0, "-", BS_CONTROLE[[#This Row],[Atividade]])</f>
        <v>-</v>
      </c>
      <c r="AK712" s="31">
        <f>BS_CONTROLE[[#This Row],[Local - Partida]]</f>
        <v>0</v>
      </c>
      <c r="AL712" s="31">
        <f>BS_CONTROLE[[#This Row],[Local - Encerramento]]</f>
        <v>0</v>
      </c>
      <c r="AM712" s="105" t="str">
        <f>IF(BS_CONTROLE[[#This Row],[Entre - Estações]]=0, "-", BS_CONTROLE[[#This Row],[Entre - Estações]])</f>
        <v>-</v>
      </c>
      <c r="AN712" s="105" t="str">
        <f>IF(BS_CONTROLE[[#This Row],[SB]]=0, "-", BS_CONTROLE[[#This Row],[SB]])</f>
        <v>-</v>
      </c>
      <c r="AO712" s="105" t="str">
        <f>IF(BS_CONTROLE[[#This Row],[SUB]]=0, "-", BS_CONTROLE[[#This Row],[SUB]])</f>
        <v>-</v>
      </c>
      <c r="AP712" s="105">
        <f>BS_CONTROLE[[#This Row],[KM - Inicio]]</f>
        <v>0</v>
      </c>
      <c r="AQ712" s="105">
        <f>BS_CONTROLE[[#This Row],[KM - Inicio]]</f>
        <v>0</v>
      </c>
      <c r="AR712" s="108"/>
      <c r="AS712" s="108"/>
      <c r="AT712" s="108"/>
      <c r="AU712" s="136"/>
      <c r="AV712" s="136"/>
      <c r="AW712" s="14"/>
      <c r="AX712" s="14"/>
      <c r="AY712" s="162" t="str">
        <f t="shared" si="72"/>
        <v>*</v>
      </c>
      <c r="AZ712" s="153"/>
      <c r="BA712" s="109"/>
      <c r="BB712" s="10" t="str">
        <f>IFERROR(_xlfn.XLOOKUP(AI712, BS_ATIVIDADE[ATIVIDADE],BS_ATIVIDADE[UNIDADE] ), "*")</f>
        <v>*</v>
      </c>
      <c r="BC712" s="13" t="str" cm="1">
        <f t="array" ref="BC7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2" s="13" t="str" cm="1">
        <f t="array" ref="BD7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2" s="11" t="str" cm="1">
        <f t="array" ref="BE7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2" s="150"/>
      <c r="BG712" s="16"/>
      <c r="BH712" s="17"/>
      <c r="BI712" s="17"/>
      <c r="BJ712" s="17"/>
      <c r="BK712" s="18"/>
      <c r="BL712" s="16"/>
      <c r="BM712" s="130"/>
      <c r="BN712" s="130"/>
      <c r="BO712" s="130"/>
      <c r="BP712" s="18"/>
      <c r="BQ712" s="12" t="str">
        <f t="shared" ref="BQ712:BQ775" si="74">IF(AND(BR712&lt;1,BS712&lt;1),"Produção e Intervalo",IF(BR712&lt;1,"Intervalo",IF(BS712&lt;1,"Produção","Aderente")))</f>
        <v>Aderente</v>
      </c>
      <c r="BR712" s="19" t="str">
        <f t="shared" ref="BR712:BR775" si="75">IF(OR(B712="",F712=""),"*",AY712/P712)</f>
        <v>*</v>
      </c>
      <c r="BS712" s="19" t="str">
        <f t="shared" ref="BS712:BS775" si="76">IF(OR(B712="",F712=""),"*",BA712/Q712)</f>
        <v>*</v>
      </c>
      <c r="BT712" s="188" t="str">
        <f t="shared" ref="BT712:BT775" si="77">IF(BN712="","",SUBSTITUTE(BM712," ","")&amp;SUBSTITUTE(BN712," ",""))</f>
        <v/>
      </c>
    </row>
    <row r="713" spans="1:72" hidden="1">
      <c r="A713" s="47" t="str">
        <f t="shared" si="73"/>
        <v/>
      </c>
      <c r="B713" s="102"/>
      <c r="C713" s="135" t="str">
        <f>IF(BS_CONTROLE[[#This Row],[DATA]]="","",WEEKNUM(BS_CONTROLE[[#This Row],[DATA]]))</f>
        <v/>
      </c>
      <c r="D713" s="104"/>
      <c r="E713" s="157">
        <v>707</v>
      </c>
      <c r="F713" s="126"/>
      <c r="G713" s="142" t="str">
        <f>IF(D713="","*",VLOOKUP(F713,BS_ATIVIDADE[],3,FALSE))</f>
        <v>*</v>
      </c>
      <c r="H713" s="106"/>
      <c r="I713" s="106"/>
      <c r="J713" s="105"/>
      <c r="K713" s="105"/>
      <c r="L713" s="105"/>
      <c r="M713" s="127" t="str" cm="1">
        <f t="array" ref="M7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3" s="127" t="str" cm="1">
        <f t="array" ref="N7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3" s="106"/>
      <c r="P713" s="106"/>
      <c r="Q713" s="105"/>
      <c r="R713" s="10" t="str">
        <f>IFERROR(_xlfn.XLOOKUP(F713, BS_ATIVIDADE[ATIVIDADE],BS_ATIVIDADE[UNIDADE] ), "*")</f>
        <v>*</v>
      </c>
      <c r="S713" s="128" t="str" cm="1">
        <f t="array" ref="S7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3" s="128" t="str" cm="1">
        <f t="array" ref="T7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3" s="11" t="str" cm="1">
        <f t="array" ref="U7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3" s="105"/>
      <c r="W713" s="151"/>
      <c r="X713" s="104"/>
      <c r="Y713" s="129"/>
      <c r="Z713" s="104"/>
      <c r="AA713" s="105"/>
      <c r="AB713" s="103"/>
      <c r="AC713" s="152"/>
      <c r="AD713" s="107"/>
      <c r="AE713" s="105"/>
      <c r="AF713" s="105"/>
      <c r="AG713" s="105"/>
      <c r="AH713" s="15"/>
      <c r="AI713" s="126" t="str">
        <f>IF(BS_CONTROLE[[#This Row],[Atividade]]=0, "-", BS_CONTROLE[[#This Row],[Atividade]])</f>
        <v>-</v>
      </c>
      <c r="AJ713" s="9" t="str">
        <f>IF(BS_CONTROLE[[#This Row],[Atividade]]=0, "-", BS_CONTROLE[[#This Row],[Atividade]])</f>
        <v>-</v>
      </c>
      <c r="AK713" s="31">
        <f>BS_CONTROLE[[#This Row],[Local - Partida]]</f>
        <v>0</v>
      </c>
      <c r="AL713" s="31">
        <f>BS_CONTROLE[[#This Row],[Local - Encerramento]]</f>
        <v>0</v>
      </c>
      <c r="AM713" s="105" t="str">
        <f>IF(BS_CONTROLE[[#This Row],[Entre - Estações]]=0, "-", BS_CONTROLE[[#This Row],[Entre - Estações]])</f>
        <v>-</v>
      </c>
      <c r="AN713" s="105" t="str">
        <f>IF(BS_CONTROLE[[#This Row],[SB]]=0, "-", BS_CONTROLE[[#This Row],[SB]])</f>
        <v>-</v>
      </c>
      <c r="AO713" s="105" t="str">
        <f>IF(BS_CONTROLE[[#This Row],[SUB]]=0, "-", BS_CONTROLE[[#This Row],[SUB]])</f>
        <v>-</v>
      </c>
      <c r="AP713" s="105">
        <f>BS_CONTROLE[[#This Row],[KM - Inicio]]</f>
        <v>0</v>
      </c>
      <c r="AQ713" s="105">
        <f>BS_CONTROLE[[#This Row],[KM - Inicio]]</f>
        <v>0</v>
      </c>
      <c r="AR713" s="108"/>
      <c r="AS713" s="108"/>
      <c r="AT713" s="108"/>
      <c r="AU713" s="136"/>
      <c r="AV713" s="136"/>
      <c r="AW713" s="14"/>
      <c r="AX713" s="14"/>
      <c r="AY713" s="162" t="str">
        <f t="shared" si="72"/>
        <v>*</v>
      </c>
      <c r="AZ713" s="153"/>
      <c r="BA713" s="109"/>
      <c r="BB713" s="10" t="str">
        <f>IFERROR(_xlfn.XLOOKUP(AI713, BS_ATIVIDADE[ATIVIDADE],BS_ATIVIDADE[UNIDADE] ), "*")</f>
        <v>*</v>
      </c>
      <c r="BC713" s="13" t="str" cm="1">
        <f t="array" ref="BC7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3" s="13" t="str" cm="1">
        <f t="array" ref="BD7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3" s="11" t="str" cm="1">
        <f t="array" ref="BE7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3" s="150"/>
      <c r="BG713" s="16"/>
      <c r="BH713" s="17"/>
      <c r="BI713" s="17"/>
      <c r="BJ713" s="17"/>
      <c r="BK713" s="18"/>
      <c r="BL713" s="16"/>
      <c r="BM713" s="130"/>
      <c r="BN713" s="130"/>
      <c r="BO713" s="130"/>
      <c r="BP713" s="18"/>
      <c r="BQ713" s="12" t="str">
        <f t="shared" si="74"/>
        <v>Aderente</v>
      </c>
      <c r="BR713" s="19" t="str">
        <f t="shared" si="75"/>
        <v>*</v>
      </c>
      <c r="BS713" s="19" t="str">
        <f t="shared" si="76"/>
        <v>*</v>
      </c>
      <c r="BT713" s="188" t="str">
        <f t="shared" si="77"/>
        <v/>
      </c>
    </row>
    <row r="714" spans="1:72" hidden="1">
      <c r="A714" s="47" t="str">
        <f t="shared" si="73"/>
        <v/>
      </c>
      <c r="B714" s="102"/>
      <c r="C714" s="135" t="str">
        <f>IF(BS_CONTROLE[[#This Row],[DATA]]="","",WEEKNUM(BS_CONTROLE[[#This Row],[DATA]]))</f>
        <v/>
      </c>
      <c r="D714" s="104"/>
      <c r="E714" s="157">
        <v>708</v>
      </c>
      <c r="F714" s="126"/>
      <c r="G714" s="142" t="str">
        <f>IF(D714="","*",VLOOKUP(F714,BS_ATIVIDADE[],3,FALSE))</f>
        <v>*</v>
      </c>
      <c r="H714" s="106"/>
      <c r="I714" s="106"/>
      <c r="J714" s="105"/>
      <c r="K714" s="105"/>
      <c r="L714" s="105"/>
      <c r="M714" s="127" t="str" cm="1">
        <f t="array" ref="M7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4" s="127" t="str" cm="1">
        <f t="array" ref="N7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4" s="106"/>
      <c r="P714" s="106"/>
      <c r="Q714" s="105"/>
      <c r="R714" s="10" t="str">
        <f>IFERROR(_xlfn.XLOOKUP(F714, BS_ATIVIDADE[ATIVIDADE],BS_ATIVIDADE[UNIDADE] ), "*")</f>
        <v>*</v>
      </c>
      <c r="S714" s="128" t="str" cm="1">
        <f t="array" ref="S7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4" s="128" t="str" cm="1">
        <f t="array" ref="T7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4" s="11" t="str" cm="1">
        <f t="array" ref="U7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4" s="105"/>
      <c r="W714" s="151"/>
      <c r="X714" s="104"/>
      <c r="Y714" s="129"/>
      <c r="Z714" s="104"/>
      <c r="AA714" s="105"/>
      <c r="AB714" s="103"/>
      <c r="AC714" s="152"/>
      <c r="AD714" s="107"/>
      <c r="AE714" s="105"/>
      <c r="AF714" s="105"/>
      <c r="AG714" s="105"/>
      <c r="AH714" s="15"/>
      <c r="AI714" s="126" t="str">
        <f>IF(BS_CONTROLE[[#This Row],[Atividade]]=0, "-", BS_CONTROLE[[#This Row],[Atividade]])</f>
        <v>-</v>
      </c>
      <c r="AJ714" s="9" t="str">
        <f>IF(BS_CONTROLE[[#This Row],[Atividade]]=0, "-", BS_CONTROLE[[#This Row],[Atividade]])</f>
        <v>-</v>
      </c>
      <c r="AK714" s="31">
        <f>BS_CONTROLE[[#This Row],[Local - Partida]]</f>
        <v>0</v>
      </c>
      <c r="AL714" s="31">
        <f>BS_CONTROLE[[#This Row],[Local - Encerramento]]</f>
        <v>0</v>
      </c>
      <c r="AM714" s="105" t="str">
        <f>IF(BS_CONTROLE[[#This Row],[Entre - Estações]]=0, "-", BS_CONTROLE[[#This Row],[Entre - Estações]])</f>
        <v>-</v>
      </c>
      <c r="AN714" s="105" t="str">
        <f>IF(BS_CONTROLE[[#This Row],[SB]]=0, "-", BS_CONTROLE[[#This Row],[SB]])</f>
        <v>-</v>
      </c>
      <c r="AO714" s="105" t="str">
        <f>IF(BS_CONTROLE[[#This Row],[SUB]]=0, "-", BS_CONTROLE[[#This Row],[SUB]])</f>
        <v>-</v>
      </c>
      <c r="AP714" s="105">
        <f>BS_CONTROLE[[#This Row],[KM - Inicio]]</f>
        <v>0</v>
      </c>
      <c r="AQ714" s="105">
        <f>BS_CONTROLE[[#This Row],[KM - Inicio]]</f>
        <v>0</v>
      </c>
      <c r="AR714" s="108"/>
      <c r="AS714" s="108"/>
      <c r="AT714" s="108"/>
      <c r="AU714" s="136"/>
      <c r="AV714" s="136"/>
      <c r="AW714" s="14"/>
      <c r="AX714" s="14"/>
      <c r="AY714" s="162" t="str">
        <f t="shared" si="72"/>
        <v>*</v>
      </c>
      <c r="AZ714" s="153"/>
      <c r="BA714" s="109"/>
      <c r="BB714" s="10" t="str">
        <f>IFERROR(_xlfn.XLOOKUP(AI714, BS_ATIVIDADE[ATIVIDADE],BS_ATIVIDADE[UNIDADE] ), "*")</f>
        <v>*</v>
      </c>
      <c r="BC714" s="13" t="str" cm="1">
        <f t="array" ref="BC7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4" s="13" t="str" cm="1">
        <f t="array" ref="BD7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4" s="11" t="str" cm="1">
        <f t="array" ref="BE7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4" s="150"/>
      <c r="BG714" s="16"/>
      <c r="BH714" s="17"/>
      <c r="BI714" s="17"/>
      <c r="BJ714" s="17"/>
      <c r="BK714" s="18"/>
      <c r="BL714" s="16"/>
      <c r="BM714" s="130"/>
      <c r="BN714" s="130"/>
      <c r="BO714" s="130"/>
      <c r="BP714" s="18"/>
      <c r="BQ714" s="12" t="str">
        <f t="shared" si="74"/>
        <v>Aderente</v>
      </c>
      <c r="BR714" s="19" t="str">
        <f t="shared" si="75"/>
        <v>*</v>
      </c>
      <c r="BS714" s="19" t="str">
        <f t="shared" si="76"/>
        <v>*</v>
      </c>
      <c r="BT714" s="188" t="str">
        <f t="shared" si="77"/>
        <v/>
      </c>
    </row>
    <row r="715" spans="1:72" hidden="1">
      <c r="A715" s="47" t="str">
        <f t="shared" si="73"/>
        <v/>
      </c>
      <c r="B715" s="102"/>
      <c r="C715" s="135" t="str">
        <f>IF(BS_CONTROLE[[#This Row],[DATA]]="","",WEEKNUM(BS_CONTROLE[[#This Row],[DATA]]))</f>
        <v/>
      </c>
      <c r="D715" s="104"/>
      <c r="E715" s="157">
        <v>709</v>
      </c>
      <c r="F715" s="126"/>
      <c r="G715" s="142" t="str">
        <f>IF(D715="","*",VLOOKUP(F715,BS_ATIVIDADE[],3,FALSE))</f>
        <v>*</v>
      </c>
      <c r="H715" s="106"/>
      <c r="I715" s="106"/>
      <c r="J715" s="105"/>
      <c r="K715" s="105"/>
      <c r="L715" s="105"/>
      <c r="M715" s="127" t="str" cm="1">
        <f t="array" ref="M7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5" s="127" t="str" cm="1">
        <f t="array" ref="N7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5" s="106"/>
      <c r="P715" s="106"/>
      <c r="Q715" s="105"/>
      <c r="R715" s="10" t="str">
        <f>IFERROR(_xlfn.XLOOKUP(F715, BS_ATIVIDADE[ATIVIDADE],BS_ATIVIDADE[UNIDADE] ), "*")</f>
        <v>*</v>
      </c>
      <c r="S715" s="128" t="str" cm="1">
        <f t="array" ref="S7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5" s="128" t="str" cm="1">
        <f t="array" ref="T7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5" s="11" t="str" cm="1">
        <f t="array" ref="U7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5" s="105"/>
      <c r="W715" s="151"/>
      <c r="X715" s="104"/>
      <c r="Y715" s="129"/>
      <c r="Z715" s="104"/>
      <c r="AA715" s="105"/>
      <c r="AB715" s="103"/>
      <c r="AC715" s="152"/>
      <c r="AD715" s="107"/>
      <c r="AE715" s="105"/>
      <c r="AF715" s="105"/>
      <c r="AG715" s="105"/>
      <c r="AH715" s="15"/>
      <c r="AI715" s="126" t="str">
        <f>IF(BS_CONTROLE[[#This Row],[Atividade]]=0, "-", BS_CONTROLE[[#This Row],[Atividade]])</f>
        <v>-</v>
      </c>
      <c r="AJ715" s="9" t="str">
        <f>IF(BS_CONTROLE[[#This Row],[Atividade]]=0, "-", BS_CONTROLE[[#This Row],[Atividade]])</f>
        <v>-</v>
      </c>
      <c r="AK715" s="31">
        <f>BS_CONTROLE[[#This Row],[Local - Partida]]</f>
        <v>0</v>
      </c>
      <c r="AL715" s="31">
        <f>BS_CONTROLE[[#This Row],[Local - Encerramento]]</f>
        <v>0</v>
      </c>
      <c r="AM715" s="105" t="str">
        <f>IF(BS_CONTROLE[[#This Row],[Entre - Estações]]=0, "-", BS_CONTROLE[[#This Row],[Entre - Estações]])</f>
        <v>-</v>
      </c>
      <c r="AN715" s="105" t="str">
        <f>IF(BS_CONTROLE[[#This Row],[SB]]=0, "-", BS_CONTROLE[[#This Row],[SB]])</f>
        <v>-</v>
      </c>
      <c r="AO715" s="105" t="str">
        <f>IF(BS_CONTROLE[[#This Row],[SUB]]=0, "-", BS_CONTROLE[[#This Row],[SUB]])</f>
        <v>-</v>
      </c>
      <c r="AP715" s="105">
        <f>BS_CONTROLE[[#This Row],[KM - Inicio]]</f>
        <v>0</v>
      </c>
      <c r="AQ715" s="105">
        <f>BS_CONTROLE[[#This Row],[KM - Inicio]]</f>
        <v>0</v>
      </c>
      <c r="AR715" s="108"/>
      <c r="AS715" s="108"/>
      <c r="AT715" s="108"/>
      <c r="AU715" s="136"/>
      <c r="AV715" s="136"/>
      <c r="AW715" s="14"/>
      <c r="AX715" s="14"/>
      <c r="AY715" s="162" t="str">
        <f t="shared" si="72"/>
        <v>*</v>
      </c>
      <c r="AZ715" s="153"/>
      <c r="BA715" s="109"/>
      <c r="BB715" s="10" t="str">
        <f>IFERROR(_xlfn.XLOOKUP(AI715, BS_ATIVIDADE[ATIVIDADE],BS_ATIVIDADE[UNIDADE] ), "*")</f>
        <v>*</v>
      </c>
      <c r="BC715" s="13" t="str" cm="1">
        <f t="array" ref="BC7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5" s="13" t="str" cm="1">
        <f t="array" ref="BD7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5" s="11" t="str" cm="1">
        <f t="array" ref="BE7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5" s="150"/>
      <c r="BG715" s="16"/>
      <c r="BH715" s="17"/>
      <c r="BI715" s="17"/>
      <c r="BJ715" s="17"/>
      <c r="BK715" s="18"/>
      <c r="BL715" s="16"/>
      <c r="BM715" s="130"/>
      <c r="BN715" s="130"/>
      <c r="BO715" s="130"/>
      <c r="BP715" s="18"/>
      <c r="BQ715" s="12" t="str">
        <f t="shared" si="74"/>
        <v>Aderente</v>
      </c>
      <c r="BR715" s="19" t="str">
        <f t="shared" si="75"/>
        <v>*</v>
      </c>
      <c r="BS715" s="19" t="str">
        <f t="shared" si="76"/>
        <v>*</v>
      </c>
      <c r="BT715" s="188" t="str">
        <f t="shared" si="77"/>
        <v/>
      </c>
    </row>
    <row r="716" spans="1:72" hidden="1">
      <c r="A716" s="47" t="str">
        <f t="shared" si="73"/>
        <v/>
      </c>
      <c r="B716" s="102"/>
      <c r="C716" s="135" t="str">
        <f>IF(BS_CONTROLE[[#This Row],[DATA]]="","",WEEKNUM(BS_CONTROLE[[#This Row],[DATA]]))</f>
        <v/>
      </c>
      <c r="D716" s="104"/>
      <c r="E716" s="157">
        <v>710</v>
      </c>
      <c r="F716" s="126"/>
      <c r="G716" s="142" t="str">
        <f>IF(D716="","*",VLOOKUP(F716,BS_ATIVIDADE[],3,FALSE))</f>
        <v>*</v>
      </c>
      <c r="H716" s="106"/>
      <c r="I716" s="106"/>
      <c r="J716" s="105"/>
      <c r="K716" s="105"/>
      <c r="L716" s="105"/>
      <c r="M716" s="127" t="str" cm="1">
        <f t="array" ref="M7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6" s="127" t="str" cm="1">
        <f t="array" ref="N7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6" s="106"/>
      <c r="P716" s="106"/>
      <c r="Q716" s="105"/>
      <c r="R716" s="10" t="str">
        <f>IFERROR(_xlfn.XLOOKUP(F716, BS_ATIVIDADE[ATIVIDADE],BS_ATIVIDADE[UNIDADE] ), "*")</f>
        <v>*</v>
      </c>
      <c r="S716" s="128" t="str" cm="1">
        <f t="array" ref="S7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6" s="128" t="str" cm="1">
        <f t="array" ref="T7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6" s="11" t="str" cm="1">
        <f t="array" ref="U7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6" s="105"/>
      <c r="W716" s="151"/>
      <c r="X716" s="104"/>
      <c r="Y716" s="129"/>
      <c r="Z716" s="104"/>
      <c r="AA716" s="105"/>
      <c r="AB716" s="103"/>
      <c r="AC716" s="152"/>
      <c r="AD716" s="107"/>
      <c r="AE716" s="105"/>
      <c r="AF716" s="105"/>
      <c r="AG716" s="105"/>
      <c r="AH716" s="15"/>
      <c r="AI716" s="126" t="str">
        <f>IF(BS_CONTROLE[[#This Row],[Atividade]]=0, "-", BS_CONTROLE[[#This Row],[Atividade]])</f>
        <v>-</v>
      </c>
      <c r="AJ716" s="9" t="str">
        <f>IF(BS_CONTROLE[[#This Row],[Atividade]]=0, "-", BS_CONTROLE[[#This Row],[Atividade]])</f>
        <v>-</v>
      </c>
      <c r="AK716" s="31">
        <f>BS_CONTROLE[[#This Row],[Local - Partida]]</f>
        <v>0</v>
      </c>
      <c r="AL716" s="31">
        <f>BS_CONTROLE[[#This Row],[Local - Encerramento]]</f>
        <v>0</v>
      </c>
      <c r="AM716" s="105" t="str">
        <f>IF(BS_CONTROLE[[#This Row],[Entre - Estações]]=0, "-", BS_CONTROLE[[#This Row],[Entre - Estações]])</f>
        <v>-</v>
      </c>
      <c r="AN716" s="105" t="str">
        <f>IF(BS_CONTROLE[[#This Row],[SB]]=0, "-", BS_CONTROLE[[#This Row],[SB]])</f>
        <v>-</v>
      </c>
      <c r="AO716" s="105" t="str">
        <f>IF(BS_CONTROLE[[#This Row],[SUB]]=0, "-", BS_CONTROLE[[#This Row],[SUB]])</f>
        <v>-</v>
      </c>
      <c r="AP716" s="105">
        <f>BS_CONTROLE[[#This Row],[KM - Inicio]]</f>
        <v>0</v>
      </c>
      <c r="AQ716" s="105">
        <f>BS_CONTROLE[[#This Row],[KM - Inicio]]</f>
        <v>0</v>
      </c>
      <c r="AR716" s="108"/>
      <c r="AS716" s="108"/>
      <c r="AT716" s="108"/>
      <c r="AU716" s="136"/>
      <c r="AV716" s="136"/>
      <c r="AW716" s="14"/>
      <c r="AX716" s="14"/>
      <c r="AY716" s="162" t="str">
        <f t="shared" si="72"/>
        <v>*</v>
      </c>
      <c r="AZ716" s="153"/>
      <c r="BA716" s="109"/>
      <c r="BB716" s="10" t="str">
        <f>IFERROR(_xlfn.XLOOKUP(AI716, BS_ATIVIDADE[ATIVIDADE],BS_ATIVIDADE[UNIDADE] ), "*")</f>
        <v>*</v>
      </c>
      <c r="BC716" s="13" t="str" cm="1">
        <f t="array" ref="BC7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6" s="13" t="str" cm="1">
        <f t="array" ref="BD7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6" s="11" t="str" cm="1">
        <f t="array" ref="BE7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6" s="150"/>
      <c r="BG716" s="16"/>
      <c r="BH716" s="17"/>
      <c r="BI716" s="17"/>
      <c r="BJ716" s="17"/>
      <c r="BK716" s="18"/>
      <c r="BL716" s="16"/>
      <c r="BM716" s="130"/>
      <c r="BN716" s="130"/>
      <c r="BO716" s="130"/>
      <c r="BP716" s="18"/>
      <c r="BQ716" s="12" t="str">
        <f t="shared" si="74"/>
        <v>Aderente</v>
      </c>
      <c r="BR716" s="19" t="str">
        <f t="shared" si="75"/>
        <v>*</v>
      </c>
      <c r="BS716" s="19" t="str">
        <f t="shared" si="76"/>
        <v>*</v>
      </c>
      <c r="BT716" s="188" t="str">
        <f t="shared" si="77"/>
        <v/>
      </c>
    </row>
    <row r="717" spans="1:72" hidden="1">
      <c r="A717" s="47" t="str">
        <f t="shared" si="73"/>
        <v/>
      </c>
      <c r="B717" s="102"/>
      <c r="C717" s="135" t="str">
        <f>IF(BS_CONTROLE[[#This Row],[DATA]]="","",WEEKNUM(BS_CONTROLE[[#This Row],[DATA]]))</f>
        <v/>
      </c>
      <c r="D717" s="104"/>
      <c r="E717" s="157">
        <v>711</v>
      </c>
      <c r="F717" s="126"/>
      <c r="G717" s="142" t="str">
        <f>IF(D717="","*",VLOOKUP(F717,BS_ATIVIDADE[],3,FALSE))</f>
        <v>*</v>
      </c>
      <c r="H717" s="106"/>
      <c r="I717" s="106"/>
      <c r="J717" s="105"/>
      <c r="K717" s="105"/>
      <c r="L717" s="105"/>
      <c r="M717" s="127" t="str" cm="1">
        <f t="array" ref="M7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7" s="127" t="str" cm="1">
        <f t="array" ref="N7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7" s="106"/>
      <c r="P717" s="106"/>
      <c r="Q717" s="105"/>
      <c r="R717" s="10" t="str">
        <f>IFERROR(_xlfn.XLOOKUP(F717, BS_ATIVIDADE[ATIVIDADE],BS_ATIVIDADE[UNIDADE] ), "*")</f>
        <v>*</v>
      </c>
      <c r="S717" s="128" t="str" cm="1">
        <f t="array" ref="S7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7" s="128" t="str" cm="1">
        <f t="array" ref="T7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7" s="11" t="str" cm="1">
        <f t="array" ref="U7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7" s="105"/>
      <c r="W717" s="151"/>
      <c r="X717" s="104"/>
      <c r="Y717" s="129"/>
      <c r="Z717" s="104"/>
      <c r="AA717" s="105"/>
      <c r="AB717" s="103"/>
      <c r="AC717" s="152"/>
      <c r="AD717" s="107"/>
      <c r="AE717" s="105"/>
      <c r="AF717" s="105"/>
      <c r="AG717" s="105"/>
      <c r="AH717" s="15"/>
      <c r="AI717" s="126" t="str">
        <f>IF(BS_CONTROLE[[#This Row],[Atividade]]=0, "-", BS_CONTROLE[[#This Row],[Atividade]])</f>
        <v>-</v>
      </c>
      <c r="AJ717" s="9" t="str">
        <f>IF(BS_CONTROLE[[#This Row],[Atividade]]=0, "-", BS_CONTROLE[[#This Row],[Atividade]])</f>
        <v>-</v>
      </c>
      <c r="AK717" s="31">
        <f>BS_CONTROLE[[#This Row],[Local - Partida]]</f>
        <v>0</v>
      </c>
      <c r="AL717" s="31">
        <f>BS_CONTROLE[[#This Row],[Local - Encerramento]]</f>
        <v>0</v>
      </c>
      <c r="AM717" s="105" t="str">
        <f>IF(BS_CONTROLE[[#This Row],[Entre - Estações]]=0, "-", BS_CONTROLE[[#This Row],[Entre - Estações]])</f>
        <v>-</v>
      </c>
      <c r="AN717" s="105" t="str">
        <f>IF(BS_CONTROLE[[#This Row],[SB]]=0, "-", BS_CONTROLE[[#This Row],[SB]])</f>
        <v>-</v>
      </c>
      <c r="AO717" s="105" t="str">
        <f>IF(BS_CONTROLE[[#This Row],[SUB]]=0, "-", BS_CONTROLE[[#This Row],[SUB]])</f>
        <v>-</v>
      </c>
      <c r="AP717" s="105">
        <f>BS_CONTROLE[[#This Row],[KM - Inicio]]</f>
        <v>0</v>
      </c>
      <c r="AQ717" s="105">
        <f>BS_CONTROLE[[#This Row],[KM - Inicio]]</f>
        <v>0</v>
      </c>
      <c r="AR717" s="108"/>
      <c r="AS717" s="108"/>
      <c r="AT717" s="108"/>
      <c r="AU717" s="136"/>
      <c r="AV717" s="136"/>
      <c r="AW717" s="14"/>
      <c r="AX717" s="14"/>
      <c r="AY717" s="162" t="str">
        <f t="shared" si="72"/>
        <v>*</v>
      </c>
      <c r="AZ717" s="153"/>
      <c r="BA717" s="109"/>
      <c r="BB717" s="10" t="str">
        <f>IFERROR(_xlfn.XLOOKUP(AI717, BS_ATIVIDADE[ATIVIDADE],BS_ATIVIDADE[UNIDADE] ), "*")</f>
        <v>*</v>
      </c>
      <c r="BC717" s="13" t="str" cm="1">
        <f t="array" ref="BC7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7" s="13" t="str" cm="1">
        <f t="array" ref="BD7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7" s="11" t="str" cm="1">
        <f t="array" ref="BE7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7" s="150"/>
      <c r="BG717" s="16"/>
      <c r="BH717" s="17"/>
      <c r="BI717" s="17"/>
      <c r="BJ717" s="17"/>
      <c r="BK717" s="18"/>
      <c r="BL717" s="16"/>
      <c r="BM717" s="130"/>
      <c r="BN717" s="130"/>
      <c r="BO717" s="130"/>
      <c r="BP717" s="18"/>
      <c r="BQ717" s="12" t="str">
        <f t="shared" si="74"/>
        <v>Aderente</v>
      </c>
      <c r="BR717" s="19" t="str">
        <f t="shared" si="75"/>
        <v>*</v>
      </c>
      <c r="BS717" s="19" t="str">
        <f t="shared" si="76"/>
        <v>*</v>
      </c>
      <c r="BT717" s="188" t="str">
        <f t="shared" si="77"/>
        <v/>
      </c>
    </row>
    <row r="718" spans="1:72" hidden="1">
      <c r="A718" s="47" t="str">
        <f t="shared" si="73"/>
        <v/>
      </c>
      <c r="B718" s="102"/>
      <c r="C718" s="135" t="str">
        <f>IF(BS_CONTROLE[[#This Row],[DATA]]="","",WEEKNUM(BS_CONTROLE[[#This Row],[DATA]]))</f>
        <v/>
      </c>
      <c r="D718" s="104"/>
      <c r="E718" s="157">
        <v>712</v>
      </c>
      <c r="F718" s="126"/>
      <c r="G718" s="142" t="str">
        <f>IF(D718="","*",VLOOKUP(F718,BS_ATIVIDADE[],3,FALSE))</f>
        <v>*</v>
      </c>
      <c r="H718" s="106"/>
      <c r="I718" s="106"/>
      <c r="J718" s="105"/>
      <c r="K718" s="105"/>
      <c r="L718" s="105"/>
      <c r="M718" s="127" t="str" cm="1">
        <f t="array" ref="M7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8" s="127" t="str" cm="1">
        <f t="array" ref="N7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8" s="106"/>
      <c r="P718" s="106"/>
      <c r="Q718" s="105"/>
      <c r="R718" s="10" t="str">
        <f>IFERROR(_xlfn.XLOOKUP(F718, BS_ATIVIDADE[ATIVIDADE],BS_ATIVIDADE[UNIDADE] ), "*")</f>
        <v>*</v>
      </c>
      <c r="S718" s="128" t="str" cm="1">
        <f t="array" ref="S7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8" s="128" t="str" cm="1">
        <f t="array" ref="T7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8" s="11" t="str" cm="1">
        <f t="array" ref="U7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8" s="105"/>
      <c r="W718" s="151"/>
      <c r="X718" s="104"/>
      <c r="Y718" s="129"/>
      <c r="Z718" s="104"/>
      <c r="AA718" s="105"/>
      <c r="AB718" s="103"/>
      <c r="AC718" s="152"/>
      <c r="AD718" s="107"/>
      <c r="AE718" s="105"/>
      <c r="AF718" s="105"/>
      <c r="AG718" s="105"/>
      <c r="AH718" s="15"/>
      <c r="AI718" s="126" t="str">
        <f>IF(BS_CONTROLE[[#This Row],[Atividade]]=0, "-", BS_CONTROLE[[#This Row],[Atividade]])</f>
        <v>-</v>
      </c>
      <c r="AJ718" s="9" t="str">
        <f>IF(BS_CONTROLE[[#This Row],[Atividade]]=0, "-", BS_CONTROLE[[#This Row],[Atividade]])</f>
        <v>-</v>
      </c>
      <c r="AK718" s="31">
        <f>BS_CONTROLE[[#This Row],[Local - Partida]]</f>
        <v>0</v>
      </c>
      <c r="AL718" s="31">
        <f>BS_CONTROLE[[#This Row],[Local - Encerramento]]</f>
        <v>0</v>
      </c>
      <c r="AM718" s="105" t="str">
        <f>IF(BS_CONTROLE[[#This Row],[Entre - Estações]]=0, "-", BS_CONTROLE[[#This Row],[Entre - Estações]])</f>
        <v>-</v>
      </c>
      <c r="AN718" s="105" t="str">
        <f>IF(BS_CONTROLE[[#This Row],[SB]]=0, "-", BS_CONTROLE[[#This Row],[SB]])</f>
        <v>-</v>
      </c>
      <c r="AO718" s="105" t="str">
        <f>IF(BS_CONTROLE[[#This Row],[SUB]]=0, "-", BS_CONTROLE[[#This Row],[SUB]])</f>
        <v>-</v>
      </c>
      <c r="AP718" s="105">
        <f>BS_CONTROLE[[#This Row],[KM - Inicio]]</f>
        <v>0</v>
      </c>
      <c r="AQ718" s="105">
        <f>BS_CONTROLE[[#This Row],[KM - Inicio]]</f>
        <v>0</v>
      </c>
      <c r="AR718" s="108"/>
      <c r="AS718" s="108"/>
      <c r="AT718" s="108"/>
      <c r="AU718" s="136"/>
      <c r="AV718" s="136"/>
      <c r="AW718" s="14"/>
      <c r="AX718" s="14"/>
      <c r="AY718" s="162" t="str">
        <f t="shared" si="72"/>
        <v>*</v>
      </c>
      <c r="AZ718" s="153"/>
      <c r="BA718" s="109"/>
      <c r="BB718" s="10" t="str">
        <f>IFERROR(_xlfn.XLOOKUP(AI718, BS_ATIVIDADE[ATIVIDADE],BS_ATIVIDADE[UNIDADE] ), "*")</f>
        <v>*</v>
      </c>
      <c r="BC718" s="13" t="str" cm="1">
        <f t="array" ref="BC7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8" s="13" t="str" cm="1">
        <f t="array" ref="BD7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8" s="11" t="str" cm="1">
        <f t="array" ref="BE7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8" s="150"/>
      <c r="BG718" s="16"/>
      <c r="BH718" s="17"/>
      <c r="BI718" s="17"/>
      <c r="BJ718" s="17"/>
      <c r="BK718" s="18"/>
      <c r="BL718" s="16"/>
      <c r="BM718" s="130"/>
      <c r="BN718" s="130"/>
      <c r="BO718" s="130"/>
      <c r="BP718" s="18"/>
      <c r="BQ718" s="12" t="str">
        <f t="shared" si="74"/>
        <v>Aderente</v>
      </c>
      <c r="BR718" s="19" t="str">
        <f t="shared" si="75"/>
        <v>*</v>
      </c>
      <c r="BS718" s="19" t="str">
        <f t="shared" si="76"/>
        <v>*</v>
      </c>
      <c r="BT718" s="188" t="str">
        <f t="shared" si="77"/>
        <v/>
      </c>
    </row>
    <row r="719" spans="1:72" hidden="1">
      <c r="A719" s="47" t="str">
        <f t="shared" si="73"/>
        <v/>
      </c>
      <c r="B719" s="102"/>
      <c r="C719" s="135" t="str">
        <f>IF(BS_CONTROLE[[#This Row],[DATA]]="","",WEEKNUM(BS_CONTROLE[[#This Row],[DATA]]))</f>
        <v/>
      </c>
      <c r="D719" s="104"/>
      <c r="E719" s="157">
        <v>713</v>
      </c>
      <c r="F719" s="126"/>
      <c r="G719" s="142" t="str">
        <f>IF(D719="","*",VLOOKUP(F719,BS_ATIVIDADE[],3,FALSE))</f>
        <v>*</v>
      </c>
      <c r="H719" s="106"/>
      <c r="I719" s="106"/>
      <c r="J719" s="105"/>
      <c r="K719" s="105"/>
      <c r="L719" s="105"/>
      <c r="M719" s="127" t="str" cm="1">
        <f t="array" ref="M7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9" s="127" t="str" cm="1">
        <f t="array" ref="N7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9" s="106"/>
      <c r="P719" s="106"/>
      <c r="Q719" s="105"/>
      <c r="R719" s="10" t="str">
        <f>IFERROR(_xlfn.XLOOKUP(F719, BS_ATIVIDADE[ATIVIDADE],BS_ATIVIDADE[UNIDADE] ), "*")</f>
        <v>*</v>
      </c>
      <c r="S719" s="128" t="str" cm="1">
        <f t="array" ref="S7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9" s="128" t="str" cm="1">
        <f t="array" ref="T7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9" s="11" t="str" cm="1">
        <f t="array" ref="U7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19" s="105"/>
      <c r="W719" s="151"/>
      <c r="X719" s="104"/>
      <c r="Y719" s="129"/>
      <c r="Z719" s="104"/>
      <c r="AA719" s="105"/>
      <c r="AB719" s="103"/>
      <c r="AC719" s="152"/>
      <c r="AD719" s="107"/>
      <c r="AE719" s="105"/>
      <c r="AF719" s="105"/>
      <c r="AG719" s="105"/>
      <c r="AH719" s="15"/>
      <c r="AI719" s="126" t="str">
        <f>IF(BS_CONTROLE[[#This Row],[Atividade]]=0, "-", BS_CONTROLE[[#This Row],[Atividade]])</f>
        <v>-</v>
      </c>
      <c r="AJ719" s="9" t="str">
        <f>IF(BS_CONTROLE[[#This Row],[Atividade]]=0, "-", BS_CONTROLE[[#This Row],[Atividade]])</f>
        <v>-</v>
      </c>
      <c r="AK719" s="31">
        <f>BS_CONTROLE[[#This Row],[Local - Partida]]</f>
        <v>0</v>
      </c>
      <c r="AL719" s="31">
        <f>BS_CONTROLE[[#This Row],[Local - Encerramento]]</f>
        <v>0</v>
      </c>
      <c r="AM719" s="105" t="str">
        <f>IF(BS_CONTROLE[[#This Row],[Entre - Estações]]=0, "-", BS_CONTROLE[[#This Row],[Entre - Estações]])</f>
        <v>-</v>
      </c>
      <c r="AN719" s="105" t="str">
        <f>IF(BS_CONTROLE[[#This Row],[SB]]=0, "-", BS_CONTROLE[[#This Row],[SB]])</f>
        <v>-</v>
      </c>
      <c r="AO719" s="105" t="str">
        <f>IF(BS_CONTROLE[[#This Row],[SUB]]=0, "-", BS_CONTROLE[[#This Row],[SUB]])</f>
        <v>-</v>
      </c>
      <c r="AP719" s="105">
        <f>BS_CONTROLE[[#This Row],[KM - Inicio]]</f>
        <v>0</v>
      </c>
      <c r="AQ719" s="105">
        <f>BS_CONTROLE[[#This Row],[KM - Inicio]]</f>
        <v>0</v>
      </c>
      <c r="AR719" s="108"/>
      <c r="AS719" s="108"/>
      <c r="AT719" s="108"/>
      <c r="AU719" s="136"/>
      <c r="AV719" s="136"/>
      <c r="AW719" s="14"/>
      <c r="AX719" s="14"/>
      <c r="AY719" s="162" t="str">
        <f t="shared" si="72"/>
        <v>*</v>
      </c>
      <c r="AZ719" s="153"/>
      <c r="BA719" s="109"/>
      <c r="BB719" s="10" t="str">
        <f>IFERROR(_xlfn.XLOOKUP(AI719, BS_ATIVIDADE[ATIVIDADE],BS_ATIVIDADE[UNIDADE] ), "*")</f>
        <v>*</v>
      </c>
      <c r="BC719" s="13" t="str" cm="1">
        <f t="array" ref="BC7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19" s="13" t="str" cm="1">
        <f t="array" ref="BD7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19" s="11" t="str" cm="1">
        <f t="array" ref="BE7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19" s="150"/>
      <c r="BG719" s="16"/>
      <c r="BH719" s="17"/>
      <c r="BI719" s="17"/>
      <c r="BJ719" s="17"/>
      <c r="BK719" s="18"/>
      <c r="BL719" s="16"/>
      <c r="BM719" s="130"/>
      <c r="BN719" s="130"/>
      <c r="BO719" s="130"/>
      <c r="BP719" s="18"/>
      <c r="BQ719" s="12" t="str">
        <f t="shared" si="74"/>
        <v>Aderente</v>
      </c>
      <c r="BR719" s="19" t="str">
        <f t="shared" si="75"/>
        <v>*</v>
      </c>
      <c r="BS719" s="19" t="str">
        <f t="shared" si="76"/>
        <v>*</v>
      </c>
      <c r="BT719" s="188" t="str">
        <f t="shared" si="77"/>
        <v/>
      </c>
    </row>
    <row r="720" spans="1:72" hidden="1">
      <c r="A720" s="47" t="str">
        <f t="shared" si="73"/>
        <v/>
      </c>
      <c r="B720" s="102"/>
      <c r="C720" s="135" t="str">
        <f>IF(BS_CONTROLE[[#This Row],[DATA]]="","",WEEKNUM(BS_CONTROLE[[#This Row],[DATA]]))</f>
        <v/>
      </c>
      <c r="D720" s="104"/>
      <c r="E720" s="157">
        <v>714</v>
      </c>
      <c r="F720" s="126"/>
      <c r="G720" s="142" t="str">
        <f>IF(D720="","*",VLOOKUP(F720,BS_ATIVIDADE[],3,FALSE))</f>
        <v>*</v>
      </c>
      <c r="H720" s="106"/>
      <c r="I720" s="106"/>
      <c r="J720" s="105"/>
      <c r="K720" s="105"/>
      <c r="L720" s="105"/>
      <c r="M720" s="127" t="str" cm="1">
        <f t="array" ref="M7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0" s="127" t="str" cm="1">
        <f t="array" ref="N7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0" s="106"/>
      <c r="P720" s="106"/>
      <c r="Q720" s="105"/>
      <c r="R720" s="10" t="str">
        <f>IFERROR(_xlfn.XLOOKUP(F720, BS_ATIVIDADE[ATIVIDADE],BS_ATIVIDADE[UNIDADE] ), "*")</f>
        <v>*</v>
      </c>
      <c r="S720" s="128" t="str" cm="1">
        <f t="array" ref="S7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0" s="128" t="str" cm="1">
        <f t="array" ref="T7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0" s="11" t="str" cm="1">
        <f t="array" ref="U7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0" s="105"/>
      <c r="W720" s="151"/>
      <c r="X720" s="104"/>
      <c r="Y720" s="129"/>
      <c r="Z720" s="104"/>
      <c r="AA720" s="105"/>
      <c r="AB720" s="103"/>
      <c r="AC720" s="152"/>
      <c r="AD720" s="107"/>
      <c r="AE720" s="105"/>
      <c r="AF720" s="105"/>
      <c r="AG720" s="105"/>
      <c r="AH720" s="15"/>
      <c r="AI720" s="126" t="str">
        <f>IF(BS_CONTROLE[[#This Row],[Atividade]]=0, "-", BS_CONTROLE[[#This Row],[Atividade]])</f>
        <v>-</v>
      </c>
      <c r="AJ720" s="9" t="str">
        <f>IF(BS_CONTROLE[[#This Row],[Atividade]]=0, "-", BS_CONTROLE[[#This Row],[Atividade]])</f>
        <v>-</v>
      </c>
      <c r="AK720" s="31">
        <f>BS_CONTROLE[[#This Row],[Local - Partida]]</f>
        <v>0</v>
      </c>
      <c r="AL720" s="31">
        <f>BS_CONTROLE[[#This Row],[Local - Encerramento]]</f>
        <v>0</v>
      </c>
      <c r="AM720" s="105" t="str">
        <f>IF(BS_CONTROLE[[#This Row],[Entre - Estações]]=0, "-", BS_CONTROLE[[#This Row],[Entre - Estações]])</f>
        <v>-</v>
      </c>
      <c r="AN720" s="105" t="str">
        <f>IF(BS_CONTROLE[[#This Row],[SB]]=0, "-", BS_CONTROLE[[#This Row],[SB]])</f>
        <v>-</v>
      </c>
      <c r="AO720" s="105" t="str">
        <f>IF(BS_CONTROLE[[#This Row],[SUB]]=0, "-", BS_CONTROLE[[#This Row],[SUB]])</f>
        <v>-</v>
      </c>
      <c r="AP720" s="105">
        <f>BS_CONTROLE[[#This Row],[KM - Inicio]]</f>
        <v>0</v>
      </c>
      <c r="AQ720" s="105">
        <f>BS_CONTROLE[[#This Row],[KM - Inicio]]</f>
        <v>0</v>
      </c>
      <c r="AR720" s="108"/>
      <c r="AS720" s="108"/>
      <c r="AT720" s="108"/>
      <c r="AU720" s="136"/>
      <c r="AV720" s="136"/>
      <c r="AW720" s="14"/>
      <c r="AX720" s="14"/>
      <c r="AY720" s="162" t="str">
        <f t="shared" si="72"/>
        <v>*</v>
      </c>
      <c r="AZ720" s="153"/>
      <c r="BA720" s="109"/>
      <c r="BB720" s="10" t="str">
        <f>IFERROR(_xlfn.XLOOKUP(AI720, BS_ATIVIDADE[ATIVIDADE],BS_ATIVIDADE[UNIDADE] ), "*")</f>
        <v>*</v>
      </c>
      <c r="BC720" s="13" t="str" cm="1">
        <f t="array" ref="BC7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0" s="13" t="str" cm="1">
        <f t="array" ref="BD7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0" s="11" t="str" cm="1">
        <f t="array" ref="BE7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0" s="150"/>
      <c r="BG720" s="16"/>
      <c r="BH720" s="17"/>
      <c r="BI720" s="17"/>
      <c r="BJ720" s="17"/>
      <c r="BK720" s="18"/>
      <c r="BL720" s="16"/>
      <c r="BM720" s="130"/>
      <c r="BN720" s="130"/>
      <c r="BO720" s="130"/>
      <c r="BP720" s="18"/>
      <c r="BQ720" s="12" t="str">
        <f t="shared" si="74"/>
        <v>Aderente</v>
      </c>
      <c r="BR720" s="19" t="str">
        <f t="shared" si="75"/>
        <v>*</v>
      </c>
      <c r="BS720" s="19" t="str">
        <f t="shared" si="76"/>
        <v>*</v>
      </c>
      <c r="BT720" s="188" t="str">
        <f t="shared" si="77"/>
        <v/>
      </c>
    </row>
    <row r="721" spans="1:72" hidden="1">
      <c r="A721" s="47" t="str">
        <f t="shared" si="73"/>
        <v/>
      </c>
      <c r="B721" s="102"/>
      <c r="C721" s="135" t="str">
        <f>IF(BS_CONTROLE[[#This Row],[DATA]]="","",WEEKNUM(BS_CONTROLE[[#This Row],[DATA]]))</f>
        <v/>
      </c>
      <c r="D721" s="104"/>
      <c r="E721" s="157">
        <v>715</v>
      </c>
      <c r="F721" s="126"/>
      <c r="G721" s="142" t="str">
        <f>IF(D721="","*",VLOOKUP(F721,BS_ATIVIDADE[],3,FALSE))</f>
        <v>*</v>
      </c>
      <c r="H721" s="106"/>
      <c r="I721" s="106"/>
      <c r="J721" s="105"/>
      <c r="K721" s="105"/>
      <c r="L721" s="105"/>
      <c r="M721" s="127" t="str" cm="1">
        <f t="array" ref="M7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1" s="127" t="str" cm="1">
        <f t="array" ref="N7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1" s="106"/>
      <c r="P721" s="106"/>
      <c r="Q721" s="105"/>
      <c r="R721" s="10" t="str">
        <f>IFERROR(_xlfn.XLOOKUP(F721, BS_ATIVIDADE[ATIVIDADE],BS_ATIVIDADE[UNIDADE] ), "*")</f>
        <v>*</v>
      </c>
      <c r="S721" s="128" t="str" cm="1">
        <f t="array" ref="S7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1" s="128" t="str" cm="1">
        <f t="array" ref="T7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1" s="11" t="str" cm="1">
        <f t="array" ref="U7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1" s="105"/>
      <c r="W721" s="151"/>
      <c r="X721" s="104"/>
      <c r="Y721" s="129"/>
      <c r="Z721" s="104"/>
      <c r="AA721" s="105"/>
      <c r="AB721" s="103"/>
      <c r="AC721" s="152"/>
      <c r="AD721" s="107"/>
      <c r="AE721" s="105"/>
      <c r="AF721" s="105"/>
      <c r="AG721" s="105"/>
      <c r="AH721" s="15"/>
      <c r="AI721" s="126" t="str">
        <f>IF(BS_CONTROLE[[#This Row],[Atividade]]=0, "-", BS_CONTROLE[[#This Row],[Atividade]])</f>
        <v>-</v>
      </c>
      <c r="AJ721" s="9" t="str">
        <f>IF(BS_CONTROLE[[#This Row],[Atividade]]=0, "-", BS_CONTROLE[[#This Row],[Atividade]])</f>
        <v>-</v>
      </c>
      <c r="AK721" s="31">
        <f>BS_CONTROLE[[#This Row],[Local - Partida]]</f>
        <v>0</v>
      </c>
      <c r="AL721" s="31">
        <f>BS_CONTROLE[[#This Row],[Local - Encerramento]]</f>
        <v>0</v>
      </c>
      <c r="AM721" s="105" t="str">
        <f>IF(BS_CONTROLE[[#This Row],[Entre - Estações]]=0, "-", BS_CONTROLE[[#This Row],[Entre - Estações]])</f>
        <v>-</v>
      </c>
      <c r="AN721" s="105" t="str">
        <f>IF(BS_CONTROLE[[#This Row],[SB]]=0, "-", BS_CONTROLE[[#This Row],[SB]])</f>
        <v>-</v>
      </c>
      <c r="AO721" s="105" t="str">
        <f>IF(BS_CONTROLE[[#This Row],[SUB]]=0, "-", BS_CONTROLE[[#This Row],[SUB]])</f>
        <v>-</v>
      </c>
      <c r="AP721" s="105">
        <f>BS_CONTROLE[[#This Row],[KM - Inicio]]</f>
        <v>0</v>
      </c>
      <c r="AQ721" s="105">
        <f>BS_CONTROLE[[#This Row],[KM - Inicio]]</f>
        <v>0</v>
      </c>
      <c r="AR721" s="108"/>
      <c r="AS721" s="108"/>
      <c r="AT721" s="108"/>
      <c r="AU721" s="136"/>
      <c r="AV721" s="136"/>
      <c r="AW721" s="14"/>
      <c r="AX721" s="14"/>
      <c r="AY721" s="162" t="str">
        <f t="shared" si="72"/>
        <v>*</v>
      </c>
      <c r="AZ721" s="153"/>
      <c r="BA721" s="109"/>
      <c r="BB721" s="10" t="str">
        <f>IFERROR(_xlfn.XLOOKUP(AI721, BS_ATIVIDADE[ATIVIDADE],BS_ATIVIDADE[UNIDADE] ), "*")</f>
        <v>*</v>
      </c>
      <c r="BC721" s="13" t="str" cm="1">
        <f t="array" ref="BC7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1" s="13" t="str" cm="1">
        <f t="array" ref="BD7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1" s="11" t="str" cm="1">
        <f t="array" ref="BE7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1" s="150"/>
      <c r="BG721" s="16"/>
      <c r="BH721" s="17"/>
      <c r="BI721" s="17"/>
      <c r="BJ721" s="17"/>
      <c r="BK721" s="18"/>
      <c r="BL721" s="16"/>
      <c r="BM721" s="130"/>
      <c r="BN721" s="130"/>
      <c r="BO721" s="130"/>
      <c r="BP721" s="18"/>
      <c r="BQ721" s="12" t="str">
        <f t="shared" si="74"/>
        <v>Aderente</v>
      </c>
      <c r="BR721" s="19" t="str">
        <f t="shared" si="75"/>
        <v>*</v>
      </c>
      <c r="BS721" s="19" t="str">
        <f t="shared" si="76"/>
        <v>*</v>
      </c>
      <c r="BT721" s="188" t="str">
        <f t="shared" si="77"/>
        <v/>
      </c>
    </row>
    <row r="722" spans="1:72" hidden="1">
      <c r="A722" s="47" t="str">
        <f t="shared" si="73"/>
        <v/>
      </c>
      <c r="B722" s="102"/>
      <c r="C722" s="135" t="str">
        <f>IF(BS_CONTROLE[[#This Row],[DATA]]="","",WEEKNUM(BS_CONTROLE[[#This Row],[DATA]]))</f>
        <v/>
      </c>
      <c r="D722" s="104"/>
      <c r="E722" s="157">
        <v>716</v>
      </c>
      <c r="F722" s="126"/>
      <c r="G722" s="142" t="str">
        <f>IF(D722="","*",VLOOKUP(F722,BS_ATIVIDADE[],3,FALSE))</f>
        <v>*</v>
      </c>
      <c r="H722" s="106"/>
      <c r="I722" s="106"/>
      <c r="J722" s="105"/>
      <c r="K722" s="105"/>
      <c r="L722" s="105"/>
      <c r="M722" s="127" t="str" cm="1">
        <f t="array" ref="M7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2" s="127" t="str" cm="1">
        <f t="array" ref="N7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2" s="106"/>
      <c r="P722" s="106"/>
      <c r="Q722" s="105"/>
      <c r="R722" s="10" t="str">
        <f>IFERROR(_xlfn.XLOOKUP(F722, BS_ATIVIDADE[ATIVIDADE],BS_ATIVIDADE[UNIDADE] ), "*")</f>
        <v>*</v>
      </c>
      <c r="S722" s="128" t="str" cm="1">
        <f t="array" ref="S7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2" s="128" t="str" cm="1">
        <f t="array" ref="T7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2" s="11" t="str" cm="1">
        <f t="array" ref="U7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2" s="105"/>
      <c r="W722" s="151"/>
      <c r="X722" s="104"/>
      <c r="Y722" s="129"/>
      <c r="Z722" s="104"/>
      <c r="AA722" s="105"/>
      <c r="AB722" s="103"/>
      <c r="AC722" s="152"/>
      <c r="AD722" s="107"/>
      <c r="AE722" s="105"/>
      <c r="AF722" s="105"/>
      <c r="AG722" s="105"/>
      <c r="AH722" s="15"/>
      <c r="AI722" s="126" t="str">
        <f>IF(BS_CONTROLE[[#This Row],[Atividade]]=0, "-", BS_CONTROLE[[#This Row],[Atividade]])</f>
        <v>-</v>
      </c>
      <c r="AJ722" s="9" t="str">
        <f>IF(BS_CONTROLE[[#This Row],[Atividade]]=0, "-", BS_CONTROLE[[#This Row],[Atividade]])</f>
        <v>-</v>
      </c>
      <c r="AK722" s="31">
        <f>BS_CONTROLE[[#This Row],[Local - Partida]]</f>
        <v>0</v>
      </c>
      <c r="AL722" s="31">
        <f>BS_CONTROLE[[#This Row],[Local - Encerramento]]</f>
        <v>0</v>
      </c>
      <c r="AM722" s="105" t="str">
        <f>IF(BS_CONTROLE[[#This Row],[Entre - Estações]]=0, "-", BS_CONTROLE[[#This Row],[Entre - Estações]])</f>
        <v>-</v>
      </c>
      <c r="AN722" s="105" t="str">
        <f>IF(BS_CONTROLE[[#This Row],[SB]]=0, "-", BS_CONTROLE[[#This Row],[SB]])</f>
        <v>-</v>
      </c>
      <c r="AO722" s="105" t="str">
        <f>IF(BS_CONTROLE[[#This Row],[SUB]]=0, "-", BS_CONTROLE[[#This Row],[SUB]])</f>
        <v>-</v>
      </c>
      <c r="AP722" s="105">
        <f>BS_CONTROLE[[#This Row],[KM - Inicio]]</f>
        <v>0</v>
      </c>
      <c r="AQ722" s="105">
        <f>BS_CONTROLE[[#This Row],[KM - Inicio]]</f>
        <v>0</v>
      </c>
      <c r="AR722" s="108"/>
      <c r="AS722" s="108"/>
      <c r="AT722" s="108"/>
      <c r="AU722" s="136"/>
      <c r="AV722" s="136"/>
      <c r="AW722" s="14"/>
      <c r="AX722" s="14"/>
      <c r="AY722" s="162" t="str">
        <f t="shared" si="72"/>
        <v>*</v>
      </c>
      <c r="AZ722" s="153"/>
      <c r="BA722" s="109"/>
      <c r="BB722" s="10" t="str">
        <f>IFERROR(_xlfn.XLOOKUP(AI722, BS_ATIVIDADE[ATIVIDADE],BS_ATIVIDADE[UNIDADE] ), "*")</f>
        <v>*</v>
      </c>
      <c r="BC722" s="13" t="str" cm="1">
        <f t="array" ref="BC7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2" s="13" t="str" cm="1">
        <f t="array" ref="BD7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2" s="11" t="str" cm="1">
        <f t="array" ref="BE7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2" s="150"/>
      <c r="BG722" s="16"/>
      <c r="BH722" s="17"/>
      <c r="BI722" s="17"/>
      <c r="BJ722" s="17"/>
      <c r="BK722" s="18"/>
      <c r="BL722" s="16"/>
      <c r="BM722" s="130"/>
      <c r="BN722" s="130"/>
      <c r="BO722" s="130"/>
      <c r="BP722" s="18"/>
      <c r="BQ722" s="12" t="str">
        <f t="shared" si="74"/>
        <v>Aderente</v>
      </c>
      <c r="BR722" s="19" t="str">
        <f t="shared" si="75"/>
        <v>*</v>
      </c>
      <c r="BS722" s="19" t="str">
        <f t="shared" si="76"/>
        <v>*</v>
      </c>
      <c r="BT722" s="188" t="str">
        <f t="shared" si="77"/>
        <v/>
      </c>
    </row>
    <row r="723" spans="1:72" hidden="1">
      <c r="A723" s="47" t="str">
        <f t="shared" si="73"/>
        <v/>
      </c>
      <c r="B723" s="102"/>
      <c r="C723" s="135" t="str">
        <f>IF(BS_CONTROLE[[#This Row],[DATA]]="","",WEEKNUM(BS_CONTROLE[[#This Row],[DATA]]))</f>
        <v/>
      </c>
      <c r="D723" s="104"/>
      <c r="E723" s="157">
        <v>717</v>
      </c>
      <c r="F723" s="126"/>
      <c r="G723" s="142" t="str">
        <f>IF(D723="","*",VLOOKUP(F723,BS_ATIVIDADE[],3,FALSE))</f>
        <v>*</v>
      </c>
      <c r="H723" s="106"/>
      <c r="I723" s="106"/>
      <c r="J723" s="105"/>
      <c r="K723" s="105"/>
      <c r="L723" s="105"/>
      <c r="M723" s="127" t="str" cm="1">
        <f t="array" ref="M7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3" s="127" t="str" cm="1">
        <f t="array" ref="N7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3" s="106"/>
      <c r="P723" s="106"/>
      <c r="Q723" s="105"/>
      <c r="R723" s="10" t="str">
        <f>IFERROR(_xlfn.XLOOKUP(F723, BS_ATIVIDADE[ATIVIDADE],BS_ATIVIDADE[UNIDADE] ), "*")</f>
        <v>*</v>
      </c>
      <c r="S723" s="128" t="str" cm="1">
        <f t="array" ref="S7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3" s="128" t="str" cm="1">
        <f t="array" ref="T7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3" s="11" t="str" cm="1">
        <f t="array" ref="U7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3" s="105"/>
      <c r="W723" s="151"/>
      <c r="X723" s="104"/>
      <c r="Y723" s="129"/>
      <c r="Z723" s="104"/>
      <c r="AA723" s="105"/>
      <c r="AB723" s="103"/>
      <c r="AC723" s="152"/>
      <c r="AD723" s="107"/>
      <c r="AE723" s="105"/>
      <c r="AF723" s="105"/>
      <c r="AG723" s="105"/>
      <c r="AH723" s="15"/>
      <c r="AI723" s="126" t="str">
        <f>IF(BS_CONTROLE[[#This Row],[Atividade]]=0, "-", BS_CONTROLE[[#This Row],[Atividade]])</f>
        <v>-</v>
      </c>
      <c r="AJ723" s="9" t="str">
        <f>IF(BS_CONTROLE[[#This Row],[Atividade]]=0, "-", BS_CONTROLE[[#This Row],[Atividade]])</f>
        <v>-</v>
      </c>
      <c r="AK723" s="31">
        <f>BS_CONTROLE[[#This Row],[Local - Partida]]</f>
        <v>0</v>
      </c>
      <c r="AL723" s="31">
        <f>BS_CONTROLE[[#This Row],[Local - Encerramento]]</f>
        <v>0</v>
      </c>
      <c r="AM723" s="105" t="str">
        <f>IF(BS_CONTROLE[[#This Row],[Entre - Estações]]=0, "-", BS_CONTROLE[[#This Row],[Entre - Estações]])</f>
        <v>-</v>
      </c>
      <c r="AN723" s="105" t="str">
        <f>IF(BS_CONTROLE[[#This Row],[SB]]=0, "-", BS_CONTROLE[[#This Row],[SB]])</f>
        <v>-</v>
      </c>
      <c r="AO723" s="105" t="str">
        <f>IF(BS_CONTROLE[[#This Row],[SUB]]=0, "-", BS_CONTROLE[[#This Row],[SUB]])</f>
        <v>-</v>
      </c>
      <c r="AP723" s="105">
        <f>BS_CONTROLE[[#This Row],[KM - Inicio]]</f>
        <v>0</v>
      </c>
      <c r="AQ723" s="105">
        <f>BS_CONTROLE[[#This Row],[KM - Inicio]]</f>
        <v>0</v>
      </c>
      <c r="AR723" s="108"/>
      <c r="AS723" s="108"/>
      <c r="AT723" s="108"/>
      <c r="AU723" s="136"/>
      <c r="AV723" s="136"/>
      <c r="AW723" s="14"/>
      <c r="AX723" s="14"/>
      <c r="AY723" s="162" t="str">
        <f t="shared" si="72"/>
        <v>*</v>
      </c>
      <c r="AZ723" s="153"/>
      <c r="BA723" s="109"/>
      <c r="BB723" s="10" t="str">
        <f>IFERROR(_xlfn.XLOOKUP(AI723, BS_ATIVIDADE[ATIVIDADE],BS_ATIVIDADE[UNIDADE] ), "*")</f>
        <v>*</v>
      </c>
      <c r="BC723" s="13" t="str" cm="1">
        <f t="array" ref="BC7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3" s="13" t="str" cm="1">
        <f t="array" ref="BD7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3" s="11" t="str" cm="1">
        <f t="array" ref="BE7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3" s="150"/>
      <c r="BG723" s="16"/>
      <c r="BH723" s="17"/>
      <c r="BI723" s="17"/>
      <c r="BJ723" s="17"/>
      <c r="BK723" s="18"/>
      <c r="BL723" s="16"/>
      <c r="BM723" s="130"/>
      <c r="BN723" s="130"/>
      <c r="BO723" s="130"/>
      <c r="BP723" s="18"/>
      <c r="BQ723" s="12" t="str">
        <f t="shared" si="74"/>
        <v>Aderente</v>
      </c>
      <c r="BR723" s="19" t="str">
        <f t="shared" si="75"/>
        <v>*</v>
      </c>
      <c r="BS723" s="19" t="str">
        <f t="shared" si="76"/>
        <v>*</v>
      </c>
      <c r="BT723" s="188" t="str">
        <f t="shared" si="77"/>
        <v/>
      </c>
    </row>
    <row r="724" spans="1:72" hidden="1">
      <c r="A724" s="47" t="str">
        <f t="shared" si="73"/>
        <v/>
      </c>
      <c r="B724" s="102"/>
      <c r="C724" s="135" t="str">
        <f>IF(BS_CONTROLE[[#This Row],[DATA]]="","",WEEKNUM(BS_CONTROLE[[#This Row],[DATA]]))</f>
        <v/>
      </c>
      <c r="D724" s="104"/>
      <c r="E724" s="157">
        <v>718</v>
      </c>
      <c r="F724" s="126"/>
      <c r="G724" s="142" t="str">
        <f>IF(D724="","*",VLOOKUP(F724,BS_ATIVIDADE[],3,FALSE))</f>
        <v>*</v>
      </c>
      <c r="H724" s="106"/>
      <c r="I724" s="106"/>
      <c r="J724" s="105"/>
      <c r="K724" s="105"/>
      <c r="L724" s="105"/>
      <c r="M724" s="127" t="str" cm="1">
        <f t="array" ref="M7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4" s="127" t="str" cm="1">
        <f t="array" ref="N7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4" s="106"/>
      <c r="P724" s="106"/>
      <c r="Q724" s="105"/>
      <c r="R724" s="10" t="str">
        <f>IFERROR(_xlfn.XLOOKUP(F724, BS_ATIVIDADE[ATIVIDADE],BS_ATIVIDADE[UNIDADE] ), "*")</f>
        <v>*</v>
      </c>
      <c r="S724" s="128" t="str" cm="1">
        <f t="array" ref="S7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4" s="128" t="str" cm="1">
        <f t="array" ref="T7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4" s="11" t="str" cm="1">
        <f t="array" ref="U7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4" s="105"/>
      <c r="W724" s="151"/>
      <c r="X724" s="104"/>
      <c r="Y724" s="129"/>
      <c r="Z724" s="104"/>
      <c r="AA724" s="105"/>
      <c r="AB724" s="103"/>
      <c r="AC724" s="152"/>
      <c r="AD724" s="107"/>
      <c r="AE724" s="105"/>
      <c r="AF724" s="105"/>
      <c r="AG724" s="105"/>
      <c r="AH724" s="15"/>
      <c r="AI724" s="126" t="str">
        <f>IF(BS_CONTROLE[[#This Row],[Atividade]]=0, "-", BS_CONTROLE[[#This Row],[Atividade]])</f>
        <v>-</v>
      </c>
      <c r="AJ724" s="9" t="str">
        <f>IF(BS_CONTROLE[[#This Row],[Atividade]]=0, "-", BS_CONTROLE[[#This Row],[Atividade]])</f>
        <v>-</v>
      </c>
      <c r="AK724" s="31">
        <f>BS_CONTROLE[[#This Row],[Local - Partida]]</f>
        <v>0</v>
      </c>
      <c r="AL724" s="31">
        <f>BS_CONTROLE[[#This Row],[Local - Encerramento]]</f>
        <v>0</v>
      </c>
      <c r="AM724" s="105" t="str">
        <f>IF(BS_CONTROLE[[#This Row],[Entre - Estações]]=0, "-", BS_CONTROLE[[#This Row],[Entre - Estações]])</f>
        <v>-</v>
      </c>
      <c r="AN724" s="105" t="str">
        <f>IF(BS_CONTROLE[[#This Row],[SB]]=0, "-", BS_CONTROLE[[#This Row],[SB]])</f>
        <v>-</v>
      </c>
      <c r="AO724" s="105" t="str">
        <f>IF(BS_CONTROLE[[#This Row],[SUB]]=0, "-", BS_CONTROLE[[#This Row],[SUB]])</f>
        <v>-</v>
      </c>
      <c r="AP724" s="105">
        <f>BS_CONTROLE[[#This Row],[KM - Inicio]]</f>
        <v>0</v>
      </c>
      <c r="AQ724" s="105">
        <f>BS_CONTROLE[[#This Row],[KM - Inicio]]</f>
        <v>0</v>
      </c>
      <c r="AR724" s="108"/>
      <c r="AS724" s="108"/>
      <c r="AT724" s="108"/>
      <c r="AU724" s="136"/>
      <c r="AV724" s="136"/>
      <c r="AW724" s="14"/>
      <c r="AX724" s="14"/>
      <c r="AY724" s="162" t="str">
        <f t="shared" si="72"/>
        <v>*</v>
      </c>
      <c r="AZ724" s="153"/>
      <c r="BA724" s="109"/>
      <c r="BB724" s="10" t="str">
        <f>IFERROR(_xlfn.XLOOKUP(AI724, BS_ATIVIDADE[ATIVIDADE],BS_ATIVIDADE[UNIDADE] ), "*")</f>
        <v>*</v>
      </c>
      <c r="BC724" s="13" t="str" cm="1">
        <f t="array" ref="BC7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4" s="13" t="str" cm="1">
        <f t="array" ref="BD7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4" s="11" t="str" cm="1">
        <f t="array" ref="BE7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4" s="150"/>
      <c r="BG724" s="16"/>
      <c r="BH724" s="17"/>
      <c r="BI724" s="17"/>
      <c r="BJ724" s="17"/>
      <c r="BK724" s="18"/>
      <c r="BL724" s="16"/>
      <c r="BM724" s="130"/>
      <c r="BN724" s="130"/>
      <c r="BO724" s="130"/>
      <c r="BP724" s="18"/>
      <c r="BQ724" s="12" t="str">
        <f t="shared" si="74"/>
        <v>Aderente</v>
      </c>
      <c r="BR724" s="19" t="str">
        <f t="shared" si="75"/>
        <v>*</v>
      </c>
      <c r="BS724" s="19" t="str">
        <f t="shared" si="76"/>
        <v>*</v>
      </c>
      <c r="BT724" s="188" t="str">
        <f t="shared" si="77"/>
        <v/>
      </c>
    </row>
    <row r="725" spans="1:72" hidden="1">
      <c r="A725" s="47" t="str">
        <f t="shared" si="73"/>
        <v/>
      </c>
      <c r="B725" s="102"/>
      <c r="C725" s="135" t="str">
        <f>IF(BS_CONTROLE[[#This Row],[DATA]]="","",WEEKNUM(BS_CONTROLE[[#This Row],[DATA]]))</f>
        <v/>
      </c>
      <c r="D725" s="104"/>
      <c r="E725" s="157">
        <v>719</v>
      </c>
      <c r="F725" s="126"/>
      <c r="G725" s="142" t="str">
        <f>IF(D725="","*",VLOOKUP(F725,BS_ATIVIDADE[],3,FALSE))</f>
        <v>*</v>
      </c>
      <c r="H725" s="106"/>
      <c r="I725" s="106"/>
      <c r="J725" s="105"/>
      <c r="K725" s="105"/>
      <c r="L725" s="105"/>
      <c r="M725" s="127" t="str" cm="1">
        <f t="array" ref="M7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5" s="127" t="str" cm="1">
        <f t="array" ref="N7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5" s="106"/>
      <c r="P725" s="106"/>
      <c r="Q725" s="105"/>
      <c r="R725" s="10" t="str">
        <f>IFERROR(_xlfn.XLOOKUP(F725, BS_ATIVIDADE[ATIVIDADE],BS_ATIVIDADE[UNIDADE] ), "*")</f>
        <v>*</v>
      </c>
      <c r="S725" s="128" t="str" cm="1">
        <f t="array" ref="S7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5" s="128" t="str" cm="1">
        <f t="array" ref="T7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5" s="11" t="str" cm="1">
        <f t="array" ref="U7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5" s="105"/>
      <c r="W725" s="151"/>
      <c r="X725" s="104"/>
      <c r="Y725" s="129"/>
      <c r="Z725" s="104"/>
      <c r="AA725" s="105"/>
      <c r="AB725" s="103"/>
      <c r="AC725" s="152"/>
      <c r="AD725" s="107"/>
      <c r="AE725" s="105"/>
      <c r="AF725" s="105"/>
      <c r="AG725" s="105"/>
      <c r="AH725" s="15"/>
      <c r="AI725" s="126" t="str">
        <f>IF(BS_CONTROLE[[#This Row],[Atividade]]=0, "-", BS_CONTROLE[[#This Row],[Atividade]])</f>
        <v>-</v>
      </c>
      <c r="AJ725" s="9" t="str">
        <f>IF(BS_CONTROLE[[#This Row],[Atividade]]=0, "-", BS_CONTROLE[[#This Row],[Atividade]])</f>
        <v>-</v>
      </c>
      <c r="AK725" s="31">
        <f>BS_CONTROLE[[#This Row],[Local - Partida]]</f>
        <v>0</v>
      </c>
      <c r="AL725" s="31">
        <f>BS_CONTROLE[[#This Row],[Local - Encerramento]]</f>
        <v>0</v>
      </c>
      <c r="AM725" s="105" t="str">
        <f>IF(BS_CONTROLE[[#This Row],[Entre - Estações]]=0, "-", BS_CONTROLE[[#This Row],[Entre - Estações]])</f>
        <v>-</v>
      </c>
      <c r="AN725" s="105" t="str">
        <f>IF(BS_CONTROLE[[#This Row],[SB]]=0, "-", BS_CONTROLE[[#This Row],[SB]])</f>
        <v>-</v>
      </c>
      <c r="AO725" s="105" t="str">
        <f>IF(BS_CONTROLE[[#This Row],[SUB]]=0, "-", BS_CONTROLE[[#This Row],[SUB]])</f>
        <v>-</v>
      </c>
      <c r="AP725" s="105">
        <f>BS_CONTROLE[[#This Row],[KM - Inicio]]</f>
        <v>0</v>
      </c>
      <c r="AQ725" s="105">
        <f>BS_CONTROLE[[#This Row],[KM - Inicio]]</f>
        <v>0</v>
      </c>
      <c r="AR725" s="108"/>
      <c r="AS725" s="108"/>
      <c r="AT725" s="108"/>
      <c r="AU725" s="136"/>
      <c r="AV725" s="136"/>
      <c r="AW725" s="14"/>
      <c r="AX725" s="14"/>
      <c r="AY725" s="162" t="str">
        <f t="shared" si="72"/>
        <v>*</v>
      </c>
      <c r="AZ725" s="153"/>
      <c r="BA725" s="109"/>
      <c r="BB725" s="10" t="str">
        <f>IFERROR(_xlfn.XLOOKUP(AI725, BS_ATIVIDADE[ATIVIDADE],BS_ATIVIDADE[UNIDADE] ), "*")</f>
        <v>*</v>
      </c>
      <c r="BC725" s="13" t="str" cm="1">
        <f t="array" ref="BC7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5" s="13" t="str" cm="1">
        <f t="array" ref="BD7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5" s="11" t="str" cm="1">
        <f t="array" ref="BE7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5" s="150"/>
      <c r="BG725" s="16"/>
      <c r="BH725" s="17"/>
      <c r="BI725" s="17"/>
      <c r="BJ725" s="17"/>
      <c r="BK725" s="18"/>
      <c r="BL725" s="16"/>
      <c r="BM725" s="130"/>
      <c r="BN725" s="130"/>
      <c r="BO725" s="130"/>
      <c r="BP725" s="18"/>
      <c r="BQ725" s="12" t="str">
        <f t="shared" si="74"/>
        <v>Aderente</v>
      </c>
      <c r="BR725" s="19" t="str">
        <f t="shared" si="75"/>
        <v>*</v>
      </c>
      <c r="BS725" s="19" t="str">
        <f t="shared" si="76"/>
        <v>*</v>
      </c>
      <c r="BT725" s="188" t="str">
        <f t="shared" si="77"/>
        <v/>
      </c>
    </row>
    <row r="726" spans="1:72" hidden="1">
      <c r="A726" s="47" t="str">
        <f t="shared" si="73"/>
        <v/>
      </c>
      <c r="B726" s="102"/>
      <c r="C726" s="135" t="str">
        <f>IF(BS_CONTROLE[[#This Row],[DATA]]="","",WEEKNUM(BS_CONTROLE[[#This Row],[DATA]]))</f>
        <v/>
      </c>
      <c r="D726" s="104"/>
      <c r="E726" s="157">
        <v>720</v>
      </c>
      <c r="F726" s="126"/>
      <c r="G726" s="142" t="str">
        <f>IF(D726="","*",VLOOKUP(F726,BS_ATIVIDADE[],3,FALSE))</f>
        <v>*</v>
      </c>
      <c r="H726" s="106"/>
      <c r="I726" s="106"/>
      <c r="J726" s="105"/>
      <c r="K726" s="105"/>
      <c r="L726" s="105"/>
      <c r="M726" s="127" t="str" cm="1">
        <f t="array" ref="M7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6" s="127" t="str" cm="1">
        <f t="array" ref="N7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6" s="106"/>
      <c r="P726" s="106"/>
      <c r="Q726" s="105"/>
      <c r="R726" s="10" t="str">
        <f>IFERROR(_xlfn.XLOOKUP(F726, BS_ATIVIDADE[ATIVIDADE],BS_ATIVIDADE[UNIDADE] ), "*")</f>
        <v>*</v>
      </c>
      <c r="S726" s="128" t="str" cm="1">
        <f t="array" ref="S7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6" s="128" t="str" cm="1">
        <f t="array" ref="T7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6" s="11" t="str" cm="1">
        <f t="array" ref="U7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6" s="105"/>
      <c r="W726" s="151"/>
      <c r="X726" s="104"/>
      <c r="Y726" s="129"/>
      <c r="Z726" s="104"/>
      <c r="AA726" s="105"/>
      <c r="AB726" s="103"/>
      <c r="AC726" s="152"/>
      <c r="AD726" s="107"/>
      <c r="AE726" s="105"/>
      <c r="AF726" s="105"/>
      <c r="AG726" s="105"/>
      <c r="AH726" s="15"/>
      <c r="AI726" s="126" t="str">
        <f>IF(BS_CONTROLE[[#This Row],[Atividade]]=0, "-", BS_CONTROLE[[#This Row],[Atividade]])</f>
        <v>-</v>
      </c>
      <c r="AJ726" s="9" t="str">
        <f>IF(BS_CONTROLE[[#This Row],[Atividade]]=0, "-", BS_CONTROLE[[#This Row],[Atividade]])</f>
        <v>-</v>
      </c>
      <c r="AK726" s="31">
        <f>BS_CONTROLE[[#This Row],[Local - Partida]]</f>
        <v>0</v>
      </c>
      <c r="AL726" s="31">
        <f>BS_CONTROLE[[#This Row],[Local - Encerramento]]</f>
        <v>0</v>
      </c>
      <c r="AM726" s="105" t="str">
        <f>IF(BS_CONTROLE[[#This Row],[Entre - Estações]]=0, "-", BS_CONTROLE[[#This Row],[Entre - Estações]])</f>
        <v>-</v>
      </c>
      <c r="AN726" s="105" t="str">
        <f>IF(BS_CONTROLE[[#This Row],[SB]]=0, "-", BS_CONTROLE[[#This Row],[SB]])</f>
        <v>-</v>
      </c>
      <c r="AO726" s="105" t="str">
        <f>IF(BS_CONTROLE[[#This Row],[SUB]]=0, "-", BS_CONTROLE[[#This Row],[SUB]])</f>
        <v>-</v>
      </c>
      <c r="AP726" s="105">
        <f>BS_CONTROLE[[#This Row],[KM - Inicio]]</f>
        <v>0</v>
      </c>
      <c r="AQ726" s="105">
        <f>BS_CONTROLE[[#This Row],[KM - Inicio]]</f>
        <v>0</v>
      </c>
      <c r="AR726" s="108"/>
      <c r="AS726" s="108"/>
      <c r="AT726" s="108"/>
      <c r="AU726" s="136"/>
      <c r="AV726" s="136"/>
      <c r="AW726" s="14"/>
      <c r="AX726" s="14"/>
      <c r="AY726" s="162" t="str">
        <f t="shared" si="72"/>
        <v>*</v>
      </c>
      <c r="AZ726" s="153"/>
      <c r="BA726" s="109"/>
      <c r="BB726" s="10" t="str">
        <f>IFERROR(_xlfn.XLOOKUP(AI726, BS_ATIVIDADE[ATIVIDADE],BS_ATIVIDADE[UNIDADE] ), "*")</f>
        <v>*</v>
      </c>
      <c r="BC726" s="13" t="str" cm="1">
        <f t="array" ref="BC7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6" s="13" t="str" cm="1">
        <f t="array" ref="BD7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6" s="11" t="str" cm="1">
        <f t="array" ref="BE7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6" s="150"/>
      <c r="BG726" s="16"/>
      <c r="BH726" s="17"/>
      <c r="BI726" s="17"/>
      <c r="BJ726" s="17"/>
      <c r="BK726" s="18"/>
      <c r="BL726" s="16"/>
      <c r="BM726" s="130"/>
      <c r="BN726" s="130"/>
      <c r="BO726" s="130"/>
      <c r="BP726" s="18"/>
      <c r="BQ726" s="12" t="str">
        <f t="shared" si="74"/>
        <v>Aderente</v>
      </c>
      <c r="BR726" s="19" t="str">
        <f t="shared" si="75"/>
        <v>*</v>
      </c>
      <c r="BS726" s="19" t="str">
        <f t="shared" si="76"/>
        <v>*</v>
      </c>
      <c r="BT726" s="188" t="str">
        <f t="shared" si="77"/>
        <v/>
      </c>
    </row>
    <row r="727" spans="1:72" hidden="1">
      <c r="A727" s="47" t="str">
        <f t="shared" si="73"/>
        <v/>
      </c>
      <c r="B727" s="102"/>
      <c r="C727" s="135" t="str">
        <f>IF(BS_CONTROLE[[#This Row],[DATA]]="","",WEEKNUM(BS_CONTROLE[[#This Row],[DATA]]))</f>
        <v/>
      </c>
      <c r="D727" s="104"/>
      <c r="E727" s="157">
        <v>721</v>
      </c>
      <c r="F727" s="126"/>
      <c r="G727" s="142" t="str">
        <f>IF(D727="","*",VLOOKUP(F727,BS_ATIVIDADE[],3,FALSE))</f>
        <v>*</v>
      </c>
      <c r="H727" s="106"/>
      <c r="I727" s="106"/>
      <c r="J727" s="105"/>
      <c r="K727" s="105"/>
      <c r="L727" s="105"/>
      <c r="M727" s="127" t="str" cm="1">
        <f t="array" ref="M7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7" s="127" t="str" cm="1">
        <f t="array" ref="N7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7" s="106"/>
      <c r="P727" s="106"/>
      <c r="Q727" s="105"/>
      <c r="R727" s="10" t="str">
        <f>IFERROR(_xlfn.XLOOKUP(F727, BS_ATIVIDADE[ATIVIDADE],BS_ATIVIDADE[UNIDADE] ), "*")</f>
        <v>*</v>
      </c>
      <c r="S727" s="128" t="str" cm="1">
        <f t="array" ref="S7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7" s="128" t="str" cm="1">
        <f t="array" ref="T7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7" s="11" t="str" cm="1">
        <f t="array" ref="U7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7" s="105"/>
      <c r="W727" s="151"/>
      <c r="X727" s="104"/>
      <c r="Y727" s="129"/>
      <c r="Z727" s="104"/>
      <c r="AA727" s="105"/>
      <c r="AB727" s="103"/>
      <c r="AC727" s="152"/>
      <c r="AD727" s="107"/>
      <c r="AE727" s="105"/>
      <c r="AF727" s="105"/>
      <c r="AG727" s="105"/>
      <c r="AH727" s="15"/>
      <c r="AI727" s="126" t="str">
        <f>IF(BS_CONTROLE[[#This Row],[Atividade]]=0, "-", BS_CONTROLE[[#This Row],[Atividade]])</f>
        <v>-</v>
      </c>
      <c r="AJ727" s="9" t="str">
        <f>IF(BS_CONTROLE[[#This Row],[Atividade]]=0, "-", BS_CONTROLE[[#This Row],[Atividade]])</f>
        <v>-</v>
      </c>
      <c r="AK727" s="31">
        <f>BS_CONTROLE[[#This Row],[Local - Partida]]</f>
        <v>0</v>
      </c>
      <c r="AL727" s="31">
        <f>BS_CONTROLE[[#This Row],[Local - Encerramento]]</f>
        <v>0</v>
      </c>
      <c r="AM727" s="105" t="str">
        <f>IF(BS_CONTROLE[[#This Row],[Entre - Estações]]=0, "-", BS_CONTROLE[[#This Row],[Entre - Estações]])</f>
        <v>-</v>
      </c>
      <c r="AN727" s="105" t="str">
        <f>IF(BS_CONTROLE[[#This Row],[SB]]=0, "-", BS_CONTROLE[[#This Row],[SB]])</f>
        <v>-</v>
      </c>
      <c r="AO727" s="105" t="str">
        <f>IF(BS_CONTROLE[[#This Row],[SUB]]=0, "-", BS_CONTROLE[[#This Row],[SUB]])</f>
        <v>-</v>
      </c>
      <c r="AP727" s="105">
        <f>BS_CONTROLE[[#This Row],[KM - Inicio]]</f>
        <v>0</v>
      </c>
      <c r="AQ727" s="105">
        <f>BS_CONTROLE[[#This Row],[KM - Inicio]]</f>
        <v>0</v>
      </c>
      <c r="AR727" s="108"/>
      <c r="AS727" s="108"/>
      <c r="AT727" s="108"/>
      <c r="AU727" s="136"/>
      <c r="AV727" s="136"/>
      <c r="AW727" s="14"/>
      <c r="AX727" s="14"/>
      <c r="AY727" s="162" t="str">
        <f t="shared" si="72"/>
        <v>*</v>
      </c>
      <c r="AZ727" s="153"/>
      <c r="BA727" s="109"/>
      <c r="BB727" s="10" t="str">
        <f>IFERROR(_xlfn.XLOOKUP(AI727, BS_ATIVIDADE[ATIVIDADE],BS_ATIVIDADE[UNIDADE] ), "*")</f>
        <v>*</v>
      </c>
      <c r="BC727" s="13" t="str" cm="1">
        <f t="array" ref="BC7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7" s="13" t="str" cm="1">
        <f t="array" ref="BD7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7" s="11" t="str" cm="1">
        <f t="array" ref="BE7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7" s="150"/>
      <c r="BG727" s="16"/>
      <c r="BH727" s="17"/>
      <c r="BI727" s="17"/>
      <c r="BJ727" s="17"/>
      <c r="BK727" s="18"/>
      <c r="BL727" s="16"/>
      <c r="BM727" s="130"/>
      <c r="BN727" s="130"/>
      <c r="BO727" s="130"/>
      <c r="BP727" s="18"/>
      <c r="BQ727" s="12" t="str">
        <f t="shared" si="74"/>
        <v>Aderente</v>
      </c>
      <c r="BR727" s="19" t="str">
        <f t="shared" si="75"/>
        <v>*</v>
      </c>
      <c r="BS727" s="19" t="str">
        <f t="shared" si="76"/>
        <v>*</v>
      </c>
      <c r="BT727" s="188" t="str">
        <f t="shared" si="77"/>
        <v/>
      </c>
    </row>
    <row r="728" spans="1:72" hidden="1">
      <c r="A728" s="47" t="str">
        <f t="shared" si="73"/>
        <v/>
      </c>
      <c r="B728" s="102"/>
      <c r="C728" s="135" t="str">
        <f>IF(BS_CONTROLE[[#This Row],[DATA]]="","",WEEKNUM(BS_CONTROLE[[#This Row],[DATA]]))</f>
        <v/>
      </c>
      <c r="D728" s="104"/>
      <c r="E728" s="157">
        <v>722</v>
      </c>
      <c r="F728" s="126"/>
      <c r="G728" s="142" t="str">
        <f>IF(D728="","*",VLOOKUP(F728,BS_ATIVIDADE[],3,FALSE))</f>
        <v>*</v>
      </c>
      <c r="H728" s="106"/>
      <c r="I728" s="106"/>
      <c r="J728" s="105"/>
      <c r="K728" s="105"/>
      <c r="L728" s="105"/>
      <c r="M728" s="127" t="str" cm="1">
        <f t="array" ref="M7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8" s="127" t="str" cm="1">
        <f t="array" ref="N7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8" s="106"/>
      <c r="P728" s="106"/>
      <c r="Q728" s="105"/>
      <c r="R728" s="10" t="str">
        <f>IFERROR(_xlfn.XLOOKUP(F728, BS_ATIVIDADE[ATIVIDADE],BS_ATIVIDADE[UNIDADE] ), "*")</f>
        <v>*</v>
      </c>
      <c r="S728" s="128" t="str" cm="1">
        <f t="array" ref="S7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8" s="128" t="str" cm="1">
        <f t="array" ref="T7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8" s="11" t="str" cm="1">
        <f t="array" ref="U7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8" s="105"/>
      <c r="W728" s="151"/>
      <c r="X728" s="104"/>
      <c r="Y728" s="129"/>
      <c r="Z728" s="104"/>
      <c r="AA728" s="105"/>
      <c r="AB728" s="103"/>
      <c r="AC728" s="152"/>
      <c r="AD728" s="107"/>
      <c r="AE728" s="105"/>
      <c r="AF728" s="105"/>
      <c r="AG728" s="105"/>
      <c r="AH728" s="15"/>
      <c r="AI728" s="126" t="str">
        <f>IF(BS_CONTROLE[[#This Row],[Atividade]]=0, "-", BS_CONTROLE[[#This Row],[Atividade]])</f>
        <v>-</v>
      </c>
      <c r="AJ728" s="9" t="str">
        <f>IF(BS_CONTROLE[[#This Row],[Atividade]]=0, "-", BS_CONTROLE[[#This Row],[Atividade]])</f>
        <v>-</v>
      </c>
      <c r="AK728" s="31">
        <f>BS_CONTROLE[[#This Row],[Local - Partida]]</f>
        <v>0</v>
      </c>
      <c r="AL728" s="31">
        <f>BS_CONTROLE[[#This Row],[Local - Encerramento]]</f>
        <v>0</v>
      </c>
      <c r="AM728" s="105" t="str">
        <f>IF(BS_CONTROLE[[#This Row],[Entre - Estações]]=0, "-", BS_CONTROLE[[#This Row],[Entre - Estações]])</f>
        <v>-</v>
      </c>
      <c r="AN728" s="105" t="str">
        <f>IF(BS_CONTROLE[[#This Row],[SB]]=0, "-", BS_CONTROLE[[#This Row],[SB]])</f>
        <v>-</v>
      </c>
      <c r="AO728" s="105" t="str">
        <f>IF(BS_CONTROLE[[#This Row],[SUB]]=0, "-", BS_CONTROLE[[#This Row],[SUB]])</f>
        <v>-</v>
      </c>
      <c r="AP728" s="105">
        <f>BS_CONTROLE[[#This Row],[KM - Inicio]]</f>
        <v>0</v>
      </c>
      <c r="AQ728" s="105">
        <f>BS_CONTROLE[[#This Row],[KM - Inicio]]</f>
        <v>0</v>
      </c>
      <c r="AR728" s="108"/>
      <c r="AS728" s="108"/>
      <c r="AT728" s="108"/>
      <c r="AU728" s="136"/>
      <c r="AV728" s="136"/>
      <c r="AW728" s="14"/>
      <c r="AX728" s="14"/>
      <c r="AY728" s="162" t="str">
        <f t="shared" si="72"/>
        <v>*</v>
      </c>
      <c r="AZ728" s="153"/>
      <c r="BA728" s="109"/>
      <c r="BB728" s="10" t="str">
        <f>IFERROR(_xlfn.XLOOKUP(AI728, BS_ATIVIDADE[ATIVIDADE],BS_ATIVIDADE[UNIDADE] ), "*")</f>
        <v>*</v>
      </c>
      <c r="BC728" s="13" t="str" cm="1">
        <f t="array" ref="BC7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8" s="13" t="str" cm="1">
        <f t="array" ref="BD7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8" s="11" t="str" cm="1">
        <f t="array" ref="BE7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8" s="150"/>
      <c r="BG728" s="16"/>
      <c r="BH728" s="17"/>
      <c r="BI728" s="17"/>
      <c r="BJ728" s="17"/>
      <c r="BK728" s="18"/>
      <c r="BL728" s="16"/>
      <c r="BM728" s="130"/>
      <c r="BN728" s="130"/>
      <c r="BO728" s="130"/>
      <c r="BP728" s="18"/>
      <c r="BQ728" s="12" t="str">
        <f t="shared" si="74"/>
        <v>Aderente</v>
      </c>
      <c r="BR728" s="19" t="str">
        <f t="shared" si="75"/>
        <v>*</v>
      </c>
      <c r="BS728" s="19" t="str">
        <f t="shared" si="76"/>
        <v>*</v>
      </c>
      <c r="BT728" s="188" t="str">
        <f t="shared" si="77"/>
        <v/>
      </c>
    </row>
    <row r="729" spans="1:72" hidden="1">
      <c r="A729" s="47" t="str">
        <f t="shared" si="73"/>
        <v/>
      </c>
      <c r="B729" s="102"/>
      <c r="C729" s="135" t="str">
        <f>IF(BS_CONTROLE[[#This Row],[DATA]]="","",WEEKNUM(BS_CONTROLE[[#This Row],[DATA]]))</f>
        <v/>
      </c>
      <c r="D729" s="104"/>
      <c r="E729" s="157">
        <v>723</v>
      </c>
      <c r="F729" s="126"/>
      <c r="G729" s="142" t="str">
        <f>IF(D729="","*",VLOOKUP(F729,BS_ATIVIDADE[],3,FALSE))</f>
        <v>*</v>
      </c>
      <c r="H729" s="106"/>
      <c r="I729" s="106"/>
      <c r="J729" s="105"/>
      <c r="K729" s="105"/>
      <c r="L729" s="105"/>
      <c r="M729" s="127" t="str" cm="1">
        <f t="array" ref="M7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9" s="127" t="str" cm="1">
        <f t="array" ref="N7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9" s="106"/>
      <c r="P729" s="106"/>
      <c r="Q729" s="105"/>
      <c r="R729" s="10" t="str">
        <f>IFERROR(_xlfn.XLOOKUP(F729, BS_ATIVIDADE[ATIVIDADE],BS_ATIVIDADE[UNIDADE] ), "*")</f>
        <v>*</v>
      </c>
      <c r="S729" s="128" t="str" cm="1">
        <f t="array" ref="S7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9" s="128" t="str" cm="1">
        <f t="array" ref="T7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9" s="11" t="str" cm="1">
        <f t="array" ref="U7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29" s="105"/>
      <c r="W729" s="151"/>
      <c r="X729" s="104"/>
      <c r="Y729" s="129"/>
      <c r="Z729" s="104"/>
      <c r="AA729" s="105"/>
      <c r="AB729" s="103"/>
      <c r="AC729" s="152"/>
      <c r="AD729" s="107"/>
      <c r="AE729" s="105"/>
      <c r="AF729" s="105"/>
      <c r="AG729" s="105"/>
      <c r="AH729" s="15"/>
      <c r="AI729" s="126" t="str">
        <f>IF(BS_CONTROLE[[#This Row],[Atividade]]=0, "-", BS_CONTROLE[[#This Row],[Atividade]])</f>
        <v>-</v>
      </c>
      <c r="AJ729" s="9" t="str">
        <f>IF(BS_CONTROLE[[#This Row],[Atividade]]=0, "-", BS_CONTROLE[[#This Row],[Atividade]])</f>
        <v>-</v>
      </c>
      <c r="AK729" s="31">
        <f>BS_CONTROLE[[#This Row],[Local - Partida]]</f>
        <v>0</v>
      </c>
      <c r="AL729" s="31">
        <f>BS_CONTROLE[[#This Row],[Local - Encerramento]]</f>
        <v>0</v>
      </c>
      <c r="AM729" s="105" t="str">
        <f>IF(BS_CONTROLE[[#This Row],[Entre - Estações]]=0, "-", BS_CONTROLE[[#This Row],[Entre - Estações]])</f>
        <v>-</v>
      </c>
      <c r="AN729" s="105" t="str">
        <f>IF(BS_CONTROLE[[#This Row],[SB]]=0, "-", BS_CONTROLE[[#This Row],[SB]])</f>
        <v>-</v>
      </c>
      <c r="AO729" s="105" t="str">
        <f>IF(BS_CONTROLE[[#This Row],[SUB]]=0, "-", BS_CONTROLE[[#This Row],[SUB]])</f>
        <v>-</v>
      </c>
      <c r="AP729" s="105">
        <f>BS_CONTROLE[[#This Row],[KM - Inicio]]</f>
        <v>0</v>
      </c>
      <c r="AQ729" s="105">
        <f>BS_CONTROLE[[#This Row],[KM - Inicio]]</f>
        <v>0</v>
      </c>
      <c r="AR729" s="108"/>
      <c r="AS729" s="108"/>
      <c r="AT729" s="108"/>
      <c r="AU729" s="136"/>
      <c r="AV729" s="136"/>
      <c r="AW729" s="14"/>
      <c r="AX729" s="14"/>
      <c r="AY729" s="162" t="str">
        <f t="shared" si="72"/>
        <v>*</v>
      </c>
      <c r="AZ729" s="153"/>
      <c r="BA729" s="109"/>
      <c r="BB729" s="10" t="str">
        <f>IFERROR(_xlfn.XLOOKUP(AI729, BS_ATIVIDADE[ATIVIDADE],BS_ATIVIDADE[UNIDADE] ), "*")</f>
        <v>*</v>
      </c>
      <c r="BC729" s="13" t="str" cm="1">
        <f t="array" ref="BC7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29" s="13" t="str" cm="1">
        <f t="array" ref="BD7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29" s="11" t="str" cm="1">
        <f t="array" ref="BE7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29" s="150"/>
      <c r="BG729" s="16"/>
      <c r="BH729" s="17"/>
      <c r="BI729" s="17"/>
      <c r="BJ729" s="17"/>
      <c r="BK729" s="18"/>
      <c r="BL729" s="16"/>
      <c r="BM729" s="130"/>
      <c r="BN729" s="130"/>
      <c r="BO729" s="130"/>
      <c r="BP729" s="18"/>
      <c r="BQ729" s="12" t="str">
        <f t="shared" si="74"/>
        <v>Aderente</v>
      </c>
      <c r="BR729" s="19" t="str">
        <f t="shared" si="75"/>
        <v>*</v>
      </c>
      <c r="BS729" s="19" t="str">
        <f t="shared" si="76"/>
        <v>*</v>
      </c>
      <c r="BT729" s="188" t="str">
        <f t="shared" si="77"/>
        <v/>
      </c>
    </row>
    <row r="730" spans="1:72" hidden="1">
      <c r="A730" s="47" t="str">
        <f t="shared" si="73"/>
        <v/>
      </c>
      <c r="B730" s="102"/>
      <c r="C730" s="135" t="str">
        <f>IF(BS_CONTROLE[[#This Row],[DATA]]="","",WEEKNUM(BS_CONTROLE[[#This Row],[DATA]]))</f>
        <v/>
      </c>
      <c r="D730" s="104"/>
      <c r="E730" s="157">
        <v>724</v>
      </c>
      <c r="F730" s="126"/>
      <c r="G730" s="142" t="str">
        <f>IF(D730="","*",VLOOKUP(F730,BS_ATIVIDADE[],3,FALSE))</f>
        <v>*</v>
      </c>
      <c r="H730" s="106"/>
      <c r="I730" s="106"/>
      <c r="J730" s="105"/>
      <c r="K730" s="105"/>
      <c r="L730" s="105"/>
      <c r="M730" s="127" t="str" cm="1">
        <f t="array" ref="M7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0" s="127" t="str" cm="1">
        <f t="array" ref="N7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0" s="106"/>
      <c r="P730" s="106"/>
      <c r="Q730" s="105"/>
      <c r="R730" s="10" t="str">
        <f>IFERROR(_xlfn.XLOOKUP(F730, BS_ATIVIDADE[ATIVIDADE],BS_ATIVIDADE[UNIDADE] ), "*")</f>
        <v>*</v>
      </c>
      <c r="S730" s="128" t="str" cm="1">
        <f t="array" ref="S7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0" s="128" t="str" cm="1">
        <f t="array" ref="T7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0" s="11" t="str" cm="1">
        <f t="array" ref="U7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0" s="105"/>
      <c r="W730" s="151"/>
      <c r="X730" s="104"/>
      <c r="Y730" s="129"/>
      <c r="Z730" s="104"/>
      <c r="AA730" s="105"/>
      <c r="AB730" s="103"/>
      <c r="AC730" s="152"/>
      <c r="AD730" s="107"/>
      <c r="AE730" s="105"/>
      <c r="AF730" s="105"/>
      <c r="AG730" s="105"/>
      <c r="AH730" s="15"/>
      <c r="AI730" s="126" t="str">
        <f>IF(BS_CONTROLE[[#This Row],[Atividade]]=0, "-", BS_CONTROLE[[#This Row],[Atividade]])</f>
        <v>-</v>
      </c>
      <c r="AJ730" s="9" t="str">
        <f>IF(BS_CONTROLE[[#This Row],[Atividade]]=0, "-", BS_CONTROLE[[#This Row],[Atividade]])</f>
        <v>-</v>
      </c>
      <c r="AK730" s="31">
        <f>BS_CONTROLE[[#This Row],[Local - Partida]]</f>
        <v>0</v>
      </c>
      <c r="AL730" s="31">
        <f>BS_CONTROLE[[#This Row],[Local - Encerramento]]</f>
        <v>0</v>
      </c>
      <c r="AM730" s="105" t="str">
        <f>IF(BS_CONTROLE[[#This Row],[Entre - Estações]]=0, "-", BS_CONTROLE[[#This Row],[Entre - Estações]])</f>
        <v>-</v>
      </c>
      <c r="AN730" s="105" t="str">
        <f>IF(BS_CONTROLE[[#This Row],[SB]]=0, "-", BS_CONTROLE[[#This Row],[SB]])</f>
        <v>-</v>
      </c>
      <c r="AO730" s="105" t="str">
        <f>IF(BS_CONTROLE[[#This Row],[SUB]]=0, "-", BS_CONTROLE[[#This Row],[SUB]])</f>
        <v>-</v>
      </c>
      <c r="AP730" s="105">
        <f>BS_CONTROLE[[#This Row],[KM - Inicio]]</f>
        <v>0</v>
      </c>
      <c r="AQ730" s="105">
        <f>BS_CONTROLE[[#This Row],[KM - Inicio]]</f>
        <v>0</v>
      </c>
      <c r="AR730" s="108"/>
      <c r="AS730" s="108"/>
      <c r="AT730" s="108"/>
      <c r="AU730" s="136"/>
      <c r="AV730" s="136"/>
      <c r="AW730" s="14"/>
      <c r="AX730" s="14"/>
      <c r="AY730" s="162" t="str">
        <f t="shared" si="72"/>
        <v>*</v>
      </c>
      <c r="AZ730" s="153"/>
      <c r="BA730" s="109"/>
      <c r="BB730" s="10" t="str">
        <f>IFERROR(_xlfn.XLOOKUP(AI730, BS_ATIVIDADE[ATIVIDADE],BS_ATIVIDADE[UNIDADE] ), "*")</f>
        <v>*</v>
      </c>
      <c r="BC730" s="13" t="str" cm="1">
        <f t="array" ref="BC7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0" s="13" t="str" cm="1">
        <f t="array" ref="BD7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0" s="11" t="str" cm="1">
        <f t="array" ref="BE7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0" s="150"/>
      <c r="BG730" s="16"/>
      <c r="BH730" s="17"/>
      <c r="BI730" s="17"/>
      <c r="BJ730" s="17"/>
      <c r="BK730" s="18"/>
      <c r="BL730" s="16"/>
      <c r="BM730" s="130"/>
      <c r="BN730" s="130"/>
      <c r="BO730" s="130"/>
      <c r="BP730" s="18"/>
      <c r="BQ730" s="12" t="str">
        <f t="shared" si="74"/>
        <v>Aderente</v>
      </c>
      <c r="BR730" s="19" t="str">
        <f t="shared" si="75"/>
        <v>*</v>
      </c>
      <c r="BS730" s="19" t="str">
        <f t="shared" si="76"/>
        <v>*</v>
      </c>
      <c r="BT730" s="188" t="str">
        <f t="shared" si="77"/>
        <v/>
      </c>
    </row>
    <row r="731" spans="1:72" hidden="1">
      <c r="A731" s="47" t="str">
        <f t="shared" si="73"/>
        <v/>
      </c>
      <c r="B731" s="102"/>
      <c r="C731" s="135" t="str">
        <f>IF(BS_CONTROLE[[#This Row],[DATA]]="","",WEEKNUM(BS_CONTROLE[[#This Row],[DATA]]))</f>
        <v/>
      </c>
      <c r="D731" s="104"/>
      <c r="E731" s="157">
        <v>725</v>
      </c>
      <c r="F731" s="126"/>
      <c r="G731" s="142" t="str">
        <f>IF(D731="","*",VLOOKUP(F731,BS_ATIVIDADE[],3,FALSE))</f>
        <v>*</v>
      </c>
      <c r="H731" s="106"/>
      <c r="I731" s="106"/>
      <c r="J731" s="105"/>
      <c r="K731" s="105"/>
      <c r="L731" s="105"/>
      <c r="M731" s="127" t="str" cm="1">
        <f t="array" ref="M7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1" s="127" t="str" cm="1">
        <f t="array" ref="N7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1" s="106"/>
      <c r="P731" s="106"/>
      <c r="Q731" s="105"/>
      <c r="R731" s="10" t="str">
        <f>IFERROR(_xlfn.XLOOKUP(F731, BS_ATIVIDADE[ATIVIDADE],BS_ATIVIDADE[UNIDADE] ), "*")</f>
        <v>*</v>
      </c>
      <c r="S731" s="128" t="str" cm="1">
        <f t="array" ref="S7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1" s="128" t="str" cm="1">
        <f t="array" ref="T7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1" s="11" t="str" cm="1">
        <f t="array" ref="U7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1" s="105"/>
      <c r="W731" s="151"/>
      <c r="X731" s="104"/>
      <c r="Y731" s="129"/>
      <c r="Z731" s="104"/>
      <c r="AA731" s="105"/>
      <c r="AB731" s="103"/>
      <c r="AC731" s="152"/>
      <c r="AD731" s="107"/>
      <c r="AE731" s="105"/>
      <c r="AF731" s="105"/>
      <c r="AG731" s="105"/>
      <c r="AH731" s="15"/>
      <c r="AI731" s="126" t="str">
        <f>IF(BS_CONTROLE[[#This Row],[Atividade]]=0, "-", BS_CONTROLE[[#This Row],[Atividade]])</f>
        <v>-</v>
      </c>
      <c r="AJ731" s="9" t="str">
        <f>IF(BS_CONTROLE[[#This Row],[Atividade]]=0, "-", BS_CONTROLE[[#This Row],[Atividade]])</f>
        <v>-</v>
      </c>
      <c r="AK731" s="31">
        <f>BS_CONTROLE[[#This Row],[Local - Partida]]</f>
        <v>0</v>
      </c>
      <c r="AL731" s="31">
        <f>BS_CONTROLE[[#This Row],[Local - Encerramento]]</f>
        <v>0</v>
      </c>
      <c r="AM731" s="105" t="str">
        <f>IF(BS_CONTROLE[[#This Row],[Entre - Estações]]=0, "-", BS_CONTROLE[[#This Row],[Entre - Estações]])</f>
        <v>-</v>
      </c>
      <c r="AN731" s="105" t="str">
        <f>IF(BS_CONTROLE[[#This Row],[SB]]=0, "-", BS_CONTROLE[[#This Row],[SB]])</f>
        <v>-</v>
      </c>
      <c r="AO731" s="105" t="str">
        <f>IF(BS_CONTROLE[[#This Row],[SUB]]=0, "-", BS_CONTROLE[[#This Row],[SUB]])</f>
        <v>-</v>
      </c>
      <c r="AP731" s="105">
        <f>BS_CONTROLE[[#This Row],[KM - Inicio]]</f>
        <v>0</v>
      </c>
      <c r="AQ731" s="105">
        <f>BS_CONTROLE[[#This Row],[KM - Inicio]]</f>
        <v>0</v>
      </c>
      <c r="AR731" s="108"/>
      <c r="AS731" s="108"/>
      <c r="AT731" s="108"/>
      <c r="AU731" s="136"/>
      <c r="AV731" s="136"/>
      <c r="AW731" s="14"/>
      <c r="AX731" s="14"/>
      <c r="AY731" s="162" t="str">
        <f t="shared" si="72"/>
        <v>*</v>
      </c>
      <c r="AZ731" s="153"/>
      <c r="BA731" s="109"/>
      <c r="BB731" s="10" t="str">
        <f>IFERROR(_xlfn.XLOOKUP(AI731, BS_ATIVIDADE[ATIVIDADE],BS_ATIVIDADE[UNIDADE] ), "*")</f>
        <v>*</v>
      </c>
      <c r="BC731" s="13" t="str" cm="1">
        <f t="array" ref="BC7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1" s="13" t="str" cm="1">
        <f t="array" ref="BD7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1" s="11" t="str" cm="1">
        <f t="array" ref="BE7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1" s="150"/>
      <c r="BG731" s="16"/>
      <c r="BH731" s="17"/>
      <c r="BI731" s="17"/>
      <c r="BJ731" s="17"/>
      <c r="BK731" s="18"/>
      <c r="BL731" s="16"/>
      <c r="BM731" s="130"/>
      <c r="BN731" s="130"/>
      <c r="BO731" s="130"/>
      <c r="BP731" s="18"/>
      <c r="BQ731" s="12" t="str">
        <f t="shared" si="74"/>
        <v>Aderente</v>
      </c>
      <c r="BR731" s="19" t="str">
        <f t="shared" si="75"/>
        <v>*</v>
      </c>
      <c r="BS731" s="19" t="str">
        <f t="shared" si="76"/>
        <v>*</v>
      </c>
      <c r="BT731" s="188" t="str">
        <f t="shared" si="77"/>
        <v/>
      </c>
    </row>
    <row r="732" spans="1:72" hidden="1">
      <c r="A732" s="47" t="str">
        <f t="shared" si="73"/>
        <v/>
      </c>
      <c r="B732" s="102"/>
      <c r="C732" s="135" t="str">
        <f>IF(BS_CONTROLE[[#This Row],[DATA]]="","",WEEKNUM(BS_CONTROLE[[#This Row],[DATA]]))</f>
        <v/>
      </c>
      <c r="D732" s="104"/>
      <c r="E732" s="157">
        <v>726</v>
      </c>
      <c r="F732" s="126"/>
      <c r="G732" s="142" t="str">
        <f>IF(D732="","*",VLOOKUP(F732,BS_ATIVIDADE[],3,FALSE))</f>
        <v>*</v>
      </c>
      <c r="H732" s="106"/>
      <c r="I732" s="106"/>
      <c r="J732" s="105"/>
      <c r="K732" s="105"/>
      <c r="L732" s="105"/>
      <c r="M732" s="127" t="str" cm="1">
        <f t="array" ref="M7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2" s="127" t="str" cm="1">
        <f t="array" ref="N7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2" s="106"/>
      <c r="P732" s="106"/>
      <c r="Q732" s="105"/>
      <c r="R732" s="10" t="str">
        <f>IFERROR(_xlfn.XLOOKUP(F732, BS_ATIVIDADE[ATIVIDADE],BS_ATIVIDADE[UNIDADE] ), "*")</f>
        <v>*</v>
      </c>
      <c r="S732" s="128" t="str" cm="1">
        <f t="array" ref="S7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2" s="128" t="str" cm="1">
        <f t="array" ref="T7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2" s="11" t="str" cm="1">
        <f t="array" ref="U7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2" s="105"/>
      <c r="W732" s="151"/>
      <c r="X732" s="104"/>
      <c r="Y732" s="129"/>
      <c r="Z732" s="104"/>
      <c r="AA732" s="105"/>
      <c r="AB732" s="103"/>
      <c r="AC732" s="152"/>
      <c r="AD732" s="107"/>
      <c r="AE732" s="105"/>
      <c r="AF732" s="105"/>
      <c r="AG732" s="105"/>
      <c r="AH732" s="15"/>
      <c r="AI732" s="126" t="str">
        <f>IF(BS_CONTROLE[[#This Row],[Atividade]]=0, "-", BS_CONTROLE[[#This Row],[Atividade]])</f>
        <v>-</v>
      </c>
      <c r="AJ732" s="9" t="str">
        <f>IF(BS_CONTROLE[[#This Row],[Atividade]]=0, "-", BS_CONTROLE[[#This Row],[Atividade]])</f>
        <v>-</v>
      </c>
      <c r="AK732" s="31">
        <f>BS_CONTROLE[[#This Row],[Local - Partida]]</f>
        <v>0</v>
      </c>
      <c r="AL732" s="31">
        <f>BS_CONTROLE[[#This Row],[Local - Encerramento]]</f>
        <v>0</v>
      </c>
      <c r="AM732" s="105" t="str">
        <f>IF(BS_CONTROLE[[#This Row],[Entre - Estações]]=0, "-", BS_CONTROLE[[#This Row],[Entre - Estações]])</f>
        <v>-</v>
      </c>
      <c r="AN732" s="105" t="str">
        <f>IF(BS_CONTROLE[[#This Row],[SB]]=0, "-", BS_CONTROLE[[#This Row],[SB]])</f>
        <v>-</v>
      </c>
      <c r="AO732" s="105" t="str">
        <f>IF(BS_CONTROLE[[#This Row],[SUB]]=0, "-", BS_CONTROLE[[#This Row],[SUB]])</f>
        <v>-</v>
      </c>
      <c r="AP732" s="105">
        <f>BS_CONTROLE[[#This Row],[KM - Inicio]]</f>
        <v>0</v>
      </c>
      <c r="AQ732" s="105">
        <f>BS_CONTROLE[[#This Row],[KM - Inicio]]</f>
        <v>0</v>
      </c>
      <c r="AR732" s="108"/>
      <c r="AS732" s="108"/>
      <c r="AT732" s="108"/>
      <c r="AU732" s="136"/>
      <c r="AV732" s="136"/>
      <c r="AW732" s="14"/>
      <c r="AX732" s="14"/>
      <c r="AY732" s="162" t="str">
        <f t="shared" si="72"/>
        <v>*</v>
      </c>
      <c r="AZ732" s="153"/>
      <c r="BA732" s="109"/>
      <c r="BB732" s="10" t="str">
        <f>IFERROR(_xlfn.XLOOKUP(AI732, BS_ATIVIDADE[ATIVIDADE],BS_ATIVIDADE[UNIDADE] ), "*")</f>
        <v>*</v>
      </c>
      <c r="BC732" s="13" t="str" cm="1">
        <f t="array" ref="BC7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2" s="13" t="str" cm="1">
        <f t="array" ref="BD7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2" s="11" t="str" cm="1">
        <f t="array" ref="BE7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2" s="150"/>
      <c r="BG732" s="16"/>
      <c r="BH732" s="17"/>
      <c r="BI732" s="17"/>
      <c r="BJ732" s="17"/>
      <c r="BK732" s="18"/>
      <c r="BL732" s="16"/>
      <c r="BM732" s="130"/>
      <c r="BN732" s="130"/>
      <c r="BO732" s="130"/>
      <c r="BP732" s="18"/>
      <c r="BQ732" s="12" t="str">
        <f t="shared" si="74"/>
        <v>Aderente</v>
      </c>
      <c r="BR732" s="19" t="str">
        <f t="shared" si="75"/>
        <v>*</v>
      </c>
      <c r="BS732" s="19" t="str">
        <f t="shared" si="76"/>
        <v>*</v>
      </c>
      <c r="BT732" s="188" t="str">
        <f t="shared" si="77"/>
        <v/>
      </c>
    </row>
    <row r="733" spans="1:72" hidden="1">
      <c r="A733" s="47" t="str">
        <f t="shared" si="73"/>
        <v/>
      </c>
      <c r="B733" s="102"/>
      <c r="C733" s="135" t="str">
        <f>IF(BS_CONTROLE[[#This Row],[DATA]]="","",WEEKNUM(BS_CONTROLE[[#This Row],[DATA]]))</f>
        <v/>
      </c>
      <c r="D733" s="104"/>
      <c r="E733" s="157">
        <v>727</v>
      </c>
      <c r="F733" s="126"/>
      <c r="G733" s="142" t="str">
        <f>IF(D733="","*",VLOOKUP(F733,BS_ATIVIDADE[],3,FALSE))</f>
        <v>*</v>
      </c>
      <c r="H733" s="106"/>
      <c r="I733" s="106"/>
      <c r="J733" s="105"/>
      <c r="K733" s="105"/>
      <c r="L733" s="105"/>
      <c r="M733" s="127" t="str" cm="1">
        <f t="array" ref="M7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3" s="127" t="str" cm="1">
        <f t="array" ref="N7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3" s="106"/>
      <c r="P733" s="106"/>
      <c r="Q733" s="105"/>
      <c r="R733" s="10" t="str">
        <f>IFERROR(_xlfn.XLOOKUP(F733, BS_ATIVIDADE[ATIVIDADE],BS_ATIVIDADE[UNIDADE] ), "*")</f>
        <v>*</v>
      </c>
      <c r="S733" s="128" t="str" cm="1">
        <f t="array" ref="S7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3" s="128" t="str" cm="1">
        <f t="array" ref="T7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3" s="11" t="str" cm="1">
        <f t="array" ref="U7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3" s="105"/>
      <c r="W733" s="151"/>
      <c r="X733" s="104"/>
      <c r="Y733" s="129"/>
      <c r="Z733" s="104"/>
      <c r="AA733" s="105"/>
      <c r="AB733" s="103"/>
      <c r="AC733" s="152"/>
      <c r="AD733" s="107"/>
      <c r="AE733" s="105"/>
      <c r="AF733" s="105"/>
      <c r="AG733" s="105"/>
      <c r="AH733" s="15"/>
      <c r="AI733" s="126" t="str">
        <f>IF(BS_CONTROLE[[#This Row],[Atividade]]=0, "-", BS_CONTROLE[[#This Row],[Atividade]])</f>
        <v>-</v>
      </c>
      <c r="AJ733" s="9" t="str">
        <f>IF(BS_CONTROLE[[#This Row],[Atividade]]=0, "-", BS_CONTROLE[[#This Row],[Atividade]])</f>
        <v>-</v>
      </c>
      <c r="AK733" s="31">
        <f>BS_CONTROLE[[#This Row],[Local - Partida]]</f>
        <v>0</v>
      </c>
      <c r="AL733" s="31">
        <f>BS_CONTROLE[[#This Row],[Local - Encerramento]]</f>
        <v>0</v>
      </c>
      <c r="AM733" s="105" t="str">
        <f>IF(BS_CONTROLE[[#This Row],[Entre - Estações]]=0, "-", BS_CONTROLE[[#This Row],[Entre - Estações]])</f>
        <v>-</v>
      </c>
      <c r="AN733" s="105" t="str">
        <f>IF(BS_CONTROLE[[#This Row],[SB]]=0, "-", BS_CONTROLE[[#This Row],[SB]])</f>
        <v>-</v>
      </c>
      <c r="AO733" s="105" t="str">
        <f>IF(BS_CONTROLE[[#This Row],[SUB]]=0, "-", BS_CONTROLE[[#This Row],[SUB]])</f>
        <v>-</v>
      </c>
      <c r="AP733" s="105">
        <f>BS_CONTROLE[[#This Row],[KM - Inicio]]</f>
        <v>0</v>
      </c>
      <c r="AQ733" s="105">
        <f>BS_CONTROLE[[#This Row],[KM - Inicio]]</f>
        <v>0</v>
      </c>
      <c r="AR733" s="108"/>
      <c r="AS733" s="108"/>
      <c r="AT733" s="108"/>
      <c r="AU733" s="136"/>
      <c r="AV733" s="136"/>
      <c r="AW733" s="14"/>
      <c r="AX733" s="14"/>
      <c r="AY733" s="162" t="str">
        <f t="shared" si="72"/>
        <v>*</v>
      </c>
      <c r="AZ733" s="153"/>
      <c r="BA733" s="109"/>
      <c r="BB733" s="10" t="str">
        <f>IFERROR(_xlfn.XLOOKUP(AI733, BS_ATIVIDADE[ATIVIDADE],BS_ATIVIDADE[UNIDADE] ), "*")</f>
        <v>*</v>
      </c>
      <c r="BC733" s="13" t="str" cm="1">
        <f t="array" ref="BC7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3" s="13" t="str" cm="1">
        <f t="array" ref="BD7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3" s="11" t="str" cm="1">
        <f t="array" ref="BE7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3" s="150"/>
      <c r="BG733" s="16"/>
      <c r="BH733" s="17"/>
      <c r="BI733" s="17"/>
      <c r="BJ733" s="17"/>
      <c r="BK733" s="18"/>
      <c r="BL733" s="16"/>
      <c r="BM733" s="130"/>
      <c r="BN733" s="130"/>
      <c r="BO733" s="130"/>
      <c r="BP733" s="18"/>
      <c r="BQ733" s="12" t="str">
        <f t="shared" si="74"/>
        <v>Aderente</v>
      </c>
      <c r="BR733" s="19" t="str">
        <f t="shared" si="75"/>
        <v>*</v>
      </c>
      <c r="BS733" s="19" t="str">
        <f t="shared" si="76"/>
        <v>*</v>
      </c>
      <c r="BT733" s="188" t="str">
        <f t="shared" si="77"/>
        <v/>
      </c>
    </row>
    <row r="734" spans="1:72" hidden="1">
      <c r="A734" s="47" t="str">
        <f t="shared" si="73"/>
        <v/>
      </c>
      <c r="B734" s="102"/>
      <c r="C734" s="135" t="str">
        <f>IF(BS_CONTROLE[[#This Row],[DATA]]="","",WEEKNUM(BS_CONTROLE[[#This Row],[DATA]]))</f>
        <v/>
      </c>
      <c r="D734" s="104"/>
      <c r="E734" s="157">
        <v>728</v>
      </c>
      <c r="F734" s="126"/>
      <c r="G734" s="142" t="str">
        <f>IF(D734="","*",VLOOKUP(F734,BS_ATIVIDADE[],3,FALSE))</f>
        <v>*</v>
      </c>
      <c r="H734" s="106"/>
      <c r="I734" s="106"/>
      <c r="J734" s="105"/>
      <c r="K734" s="105"/>
      <c r="L734" s="105"/>
      <c r="M734" s="127" t="str" cm="1">
        <f t="array" ref="M7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4" s="127" t="str" cm="1">
        <f t="array" ref="N7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4" s="106"/>
      <c r="P734" s="106"/>
      <c r="Q734" s="105"/>
      <c r="R734" s="10" t="str">
        <f>IFERROR(_xlfn.XLOOKUP(F734, BS_ATIVIDADE[ATIVIDADE],BS_ATIVIDADE[UNIDADE] ), "*")</f>
        <v>*</v>
      </c>
      <c r="S734" s="128" t="str" cm="1">
        <f t="array" ref="S7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4" s="128" t="str" cm="1">
        <f t="array" ref="T7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4" s="11" t="str" cm="1">
        <f t="array" ref="U7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4" s="105"/>
      <c r="W734" s="151"/>
      <c r="X734" s="104"/>
      <c r="Y734" s="129"/>
      <c r="Z734" s="104"/>
      <c r="AA734" s="105"/>
      <c r="AB734" s="103"/>
      <c r="AC734" s="152"/>
      <c r="AD734" s="107"/>
      <c r="AE734" s="105"/>
      <c r="AF734" s="105"/>
      <c r="AG734" s="105"/>
      <c r="AH734" s="15"/>
      <c r="AI734" s="126" t="str">
        <f>IF(BS_CONTROLE[[#This Row],[Atividade]]=0, "-", BS_CONTROLE[[#This Row],[Atividade]])</f>
        <v>-</v>
      </c>
      <c r="AJ734" s="9" t="str">
        <f>IF(BS_CONTROLE[[#This Row],[Atividade]]=0, "-", BS_CONTROLE[[#This Row],[Atividade]])</f>
        <v>-</v>
      </c>
      <c r="AK734" s="31">
        <f>BS_CONTROLE[[#This Row],[Local - Partida]]</f>
        <v>0</v>
      </c>
      <c r="AL734" s="31">
        <f>BS_CONTROLE[[#This Row],[Local - Encerramento]]</f>
        <v>0</v>
      </c>
      <c r="AM734" s="105" t="str">
        <f>IF(BS_CONTROLE[[#This Row],[Entre - Estações]]=0, "-", BS_CONTROLE[[#This Row],[Entre - Estações]])</f>
        <v>-</v>
      </c>
      <c r="AN734" s="105" t="str">
        <f>IF(BS_CONTROLE[[#This Row],[SB]]=0, "-", BS_CONTROLE[[#This Row],[SB]])</f>
        <v>-</v>
      </c>
      <c r="AO734" s="105" t="str">
        <f>IF(BS_CONTROLE[[#This Row],[SUB]]=0, "-", BS_CONTROLE[[#This Row],[SUB]])</f>
        <v>-</v>
      </c>
      <c r="AP734" s="105">
        <f>BS_CONTROLE[[#This Row],[KM - Inicio]]</f>
        <v>0</v>
      </c>
      <c r="AQ734" s="105">
        <f>BS_CONTROLE[[#This Row],[KM - Inicio]]</f>
        <v>0</v>
      </c>
      <c r="AR734" s="108"/>
      <c r="AS734" s="108"/>
      <c r="AT734" s="108"/>
      <c r="AU734" s="136"/>
      <c r="AV734" s="136"/>
      <c r="AW734" s="14"/>
      <c r="AX734" s="14"/>
      <c r="AY734" s="162" t="str">
        <f t="shared" si="72"/>
        <v>*</v>
      </c>
      <c r="AZ734" s="153"/>
      <c r="BA734" s="109"/>
      <c r="BB734" s="10" t="str">
        <f>IFERROR(_xlfn.XLOOKUP(AI734, BS_ATIVIDADE[ATIVIDADE],BS_ATIVIDADE[UNIDADE] ), "*")</f>
        <v>*</v>
      </c>
      <c r="BC734" s="13" t="str" cm="1">
        <f t="array" ref="BC7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4" s="13" t="str" cm="1">
        <f t="array" ref="BD7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4" s="11" t="str" cm="1">
        <f t="array" ref="BE7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4" s="150"/>
      <c r="BG734" s="16"/>
      <c r="BH734" s="17"/>
      <c r="BI734" s="17"/>
      <c r="BJ734" s="17"/>
      <c r="BK734" s="18"/>
      <c r="BL734" s="16"/>
      <c r="BM734" s="130"/>
      <c r="BN734" s="130"/>
      <c r="BO734" s="130"/>
      <c r="BP734" s="18"/>
      <c r="BQ734" s="12" t="str">
        <f t="shared" si="74"/>
        <v>Aderente</v>
      </c>
      <c r="BR734" s="19" t="str">
        <f t="shared" si="75"/>
        <v>*</v>
      </c>
      <c r="BS734" s="19" t="str">
        <f t="shared" si="76"/>
        <v>*</v>
      </c>
      <c r="BT734" s="188" t="str">
        <f t="shared" si="77"/>
        <v/>
      </c>
    </row>
    <row r="735" spans="1:72" hidden="1">
      <c r="A735" s="47" t="str">
        <f t="shared" si="73"/>
        <v/>
      </c>
      <c r="B735" s="102"/>
      <c r="C735" s="135" t="str">
        <f>IF(BS_CONTROLE[[#This Row],[DATA]]="","",WEEKNUM(BS_CONTROLE[[#This Row],[DATA]]))</f>
        <v/>
      </c>
      <c r="D735" s="104"/>
      <c r="E735" s="157">
        <v>729</v>
      </c>
      <c r="F735" s="126"/>
      <c r="G735" s="142" t="str">
        <f>IF(D735="","*",VLOOKUP(F735,BS_ATIVIDADE[],3,FALSE))</f>
        <v>*</v>
      </c>
      <c r="H735" s="106"/>
      <c r="I735" s="106"/>
      <c r="J735" s="105"/>
      <c r="K735" s="105"/>
      <c r="L735" s="105"/>
      <c r="M735" s="127" t="str" cm="1">
        <f t="array" ref="M7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5" s="127" t="str" cm="1">
        <f t="array" ref="N7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5" s="106"/>
      <c r="P735" s="106"/>
      <c r="Q735" s="105"/>
      <c r="R735" s="10" t="str">
        <f>IFERROR(_xlfn.XLOOKUP(F735, BS_ATIVIDADE[ATIVIDADE],BS_ATIVIDADE[UNIDADE] ), "*")</f>
        <v>*</v>
      </c>
      <c r="S735" s="128" t="str" cm="1">
        <f t="array" ref="S7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5" s="128" t="str" cm="1">
        <f t="array" ref="T7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5" s="11" t="str" cm="1">
        <f t="array" ref="U7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5" s="105"/>
      <c r="W735" s="151"/>
      <c r="X735" s="104"/>
      <c r="Y735" s="129"/>
      <c r="Z735" s="104"/>
      <c r="AA735" s="105"/>
      <c r="AB735" s="103"/>
      <c r="AC735" s="152"/>
      <c r="AD735" s="107"/>
      <c r="AE735" s="105"/>
      <c r="AF735" s="105"/>
      <c r="AG735" s="105"/>
      <c r="AH735" s="15"/>
      <c r="AI735" s="126" t="str">
        <f>IF(BS_CONTROLE[[#This Row],[Atividade]]=0, "-", BS_CONTROLE[[#This Row],[Atividade]])</f>
        <v>-</v>
      </c>
      <c r="AJ735" s="9" t="str">
        <f>IF(BS_CONTROLE[[#This Row],[Atividade]]=0, "-", BS_CONTROLE[[#This Row],[Atividade]])</f>
        <v>-</v>
      </c>
      <c r="AK735" s="31">
        <f>BS_CONTROLE[[#This Row],[Local - Partida]]</f>
        <v>0</v>
      </c>
      <c r="AL735" s="31">
        <f>BS_CONTROLE[[#This Row],[Local - Encerramento]]</f>
        <v>0</v>
      </c>
      <c r="AM735" s="105" t="str">
        <f>IF(BS_CONTROLE[[#This Row],[Entre - Estações]]=0, "-", BS_CONTROLE[[#This Row],[Entre - Estações]])</f>
        <v>-</v>
      </c>
      <c r="AN735" s="105" t="str">
        <f>IF(BS_CONTROLE[[#This Row],[SB]]=0, "-", BS_CONTROLE[[#This Row],[SB]])</f>
        <v>-</v>
      </c>
      <c r="AO735" s="105" t="str">
        <f>IF(BS_CONTROLE[[#This Row],[SUB]]=0, "-", BS_CONTROLE[[#This Row],[SUB]])</f>
        <v>-</v>
      </c>
      <c r="AP735" s="105">
        <f>BS_CONTROLE[[#This Row],[KM - Inicio]]</f>
        <v>0</v>
      </c>
      <c r="AQ735" s="105">
        <f>BS_CONTROLE[[#This Row],[KM - Inicio]]</f>
        <v>0</v>
      </c>
      <c r="AR735" s="108"/>
      <c r="AS735" s="108"/>
      <c r="AT735" s="108"/>
      <c r="AU735" s="136"/>
      <c r="AV735" s="136"/>
      <c r="AW735" s="14"/>
      <c r="AX735" s="14"/>
      <c r="AY735" s="162" t="str">
        <f t="shared" si="72"/>
        <v>*</v>
      </c>
      <c r="AZ735" s="153"/>
      <c r="BA735" s="109"/>
      <c r="BB735" s="10" t="str">
        <f>IFERROR(_xlfn.XLOOKUP(AI735, BS_ATIVIDADE[ATIVIDADE],BS_ATIVIDADE[UNIDADE] ), "*")</f>
        <v>*</v>
      </c>
      <c r="BC735" s="13" t="str" cm="1">
        <f t="array" ref="BC7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5" s="13" t="str" cm="1">
        <f t="array" ref="BD7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5" s="11" t="str" cm="1">
        <f t="array" ref="BE7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5" s="150"/>
      <c r="BG735" s="16"/>
      <c r="BH735" s="17"/>
      <c r="BI735" s="17"/>
      <c r="BJ735" s="17"/>
      <c r="BK735" s="18"/>
      <c r="BL735" s="16"/>
      <c r="BM735" s="130"/>
      <c r="BN735" s="130"/>
      <c r="BO735" s="130"/>
      <c r="BP735" s="18"/>
      <c r="BQ735" s="12" t="str">
        <f t="shared" si="74"/>
        <v>Aderente</v>
      </c>
      <c r="BR735" s="19" t="str">
        <f t="shared" si="75"/>
        <v>*</v>
      </c>
      <c r="BS735" s="19" t="str">
        <f t="shared" si="76"/>
        <v>*</v>
      </c>
      <c r="BT735" s="188" t="str">
        <f t="shared" si="77"/>
        <v/>
      </c>
    </row>
    <row r="736" spans="1:72" hidden="1">
      <c r="A736" s="47" t="str">
        <f t="shared" si="73"/>
        <v/>
      </c>
      <c r="B736" s="102"/>
      <c r="C736" s="135" t="str">
        <f>IF(BS_CONTROLE[[#This Row],[DATA]]="","",WEEKNUM(BS_CONTROLE[[#This Row],[DATA]]))</f>
        <v/>
      </c>
      <c r="D736" s="104"/>
      <c r="E736" s="157">
        <v>730</v>
      </c>
      <c r="F736" s="126"/>
      <c r="G736" s="142" t="str">
        <f>IF(D736="","*",VLOOKUP(F736,BS_ATIVIDADE[],3,FALSE))</f>
        <v>*</v>
      </c>
      <c r="H736" s="106"/>
      <c r="I736" s="106"/>
      <c r="J736" s="105"/>
      <c r="K736" s="105"/>
      <c r="L736" s="105"/>
      <c r="M736" s="127" t="str" cm="1">
        <f t="array" ref="M7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6" s="127" t="str" cm="1">
        <f t="array" ref="N7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6" s="106"/>
      <c r="P736" s="106"/>
      <c r="Q736" s="105"/>
      <c r="R736" s="10" t="str">
        <f>IFERROR(_xlfn.XLOOKUP(F736, BS_ATIVIDADE[ATIVIDADE],BS_ATIVIDADE[UNIDADE] ), "*")</f>
        <v>*</v>
      </c>
      <c r="S736" s="128" t="str" cm="1">
        <f t="array" ref="S7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6" s="128" t="str" cm="1">
        <f t="array" ref="T7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6" s="11" t="str" cm="1">
        <f t="array" ref="U7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6" s="105"/>
      <c r="W736" s="151"/>
      <c r="X736" s="104"/>
      <c r="Y736" s="129"/>
      <c r="Z736" s="104"/>
      <c r="AA736" s="105"/>
      <c r="AB736" s="103"/>
      <c r="AC736" s="152"/>
      <c r="AD736" s="107"/>
      <c r="AE736" s="105"/>
      <c r="AF736" s="105"/>
      <c r="AG736" s="105"/>
      <c r="AH736" s="15"/>
      <c r="AI736" s="126" t="str">
        <f>IF(BS_CONTROLE[[#This Row],[Atividade]]=0, "-", BS_CONTROLE[[#This Row],[Atividade]])</f>
        <v>-</v>
      </c>
      <c r="AJ736" s="9" t="str">
        <f>IF(BS_CONTROLE[[#This Row],[Atividade]]=0, "-", BS_CONTROLE[[#This Row],[Atividade]])</f>
        <v>-</v>
      </c>
      <c r="AK736" s="31">
        <f>BS_CONTROLE[[#This Row],[Local - Partida]]</f>
        <v>0</v>
      </c>
      <c r="AL736" s="31">
        <f>BS_CONTROLE[[#This Row],[Local - Encerramento]]</f>
        <v>0</v>
      </c>
      <c r="AM736" s="105" t="str">
        <f>IF(BS_CONTROLE[[#This Row],[Entre - Estações]]=0, "-", BS_CONTROLE[[#This Row],[Entre - Estações]])</f>
        <v>-</v>
      </c>
      <c r="AN736" s="105" t="str">
        <f>IF(BS_CONTROLE[[#This Row],[SB]]=0, "-", BS_CONTROLE[[#This Row],[SB]])</f>
        <v>-</v>
      </c>
      <c r="AO736" s="105" t="str">
        <f>IF(BS_CONTROLE[[#This Row],[SUB]]=0, "-", BS_CONTROLE[[#This Row],[SUB]])</f>
        <v>-</v>
      </c>
      <c r="AP736" s="105">
        <f>BS_CONTROLE[[#This Row],[KM - Inicio]]</f>
        <v>0</v>
      </c>
      <c r="AQ736" s="105">
        <f>BS_CONTROLE[[#This Row],[KM - Inicio]]</f>
        <v>0</v>
      </c>
      <c r="AR736" s="108"/>
      <c r="AS736" s="108"/>
      <c r="AT736" s="108"/>
      <c r="AU736" s="136"/>
      <c r="AV736" s="136"/>
      <c r="AW736" s="14"/>
      <c r="AX736" s="14"/>
      <c r="AY736" s="162" t="str">
        <f t="shared" si="72"/>
        <v>*</v>
      </c>
      <c r="AZ736" s="153"/>
      <c r="BA736" s="109"/>
      <c r="BB736" s="10" t="str">
        <f>IFERROR(_xlfn.XLOOKUP(AI736, BS_ATIVIDADE[ATIVIDADE],BS_ATIVIDADE[UNIDADE] ), "*")</f>
        <v>*</v>
      </c>
      <c r="BC736" s="13" t="str" cm="1">
        <f t="array" ref="BC7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6" s="13" t="str" cm="1">
        <f t="array" ref="BD7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6" s="11" t="str" cm="1">
        <f t="array" ref="BE7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6" s="150"/>
      <c r="BG736" s="16"/>
      <c r="BH736" s="17"/>
      <c r="BI736" s="17"/>
      <c r="BJ736" s="17"/>
      <c r="BK736" s="18"/>
      <c r="BL736" s="16"/>
      <c r="BM736" s="130"/>
      <c r="BN736" s="130"/>
      <c r="BO736" s="130"/>
      <c r="BP736" s="18"/>
      <c r="BQ736" s="12" t="str">
        <f t="shared" si="74"/>
        <v>Aderente</v>
      </c>
      <c r="BR736" s="19" t="str">
        <f t="shared" si="75"/>
        <v>*</v>
      </c>
      <c r="BS736" s="19" t="str">
        <f t="shared" si="76"/>
        <v>*</v>
      </c>
      <c r="BT736" s="188" t="str">
        <f t="shared" si="77"/>
        <v/>
      </c>
    </row>
    <row r="737" spans="1:72" hidden="1">
      <c r="A737" s="47" t="str">
        <f t="shared" si="73"/>
        <v/>
      </c>
      <c r="B737" s="102"/>
      <c r="C737" s="135" t="str">
        <f>IF(BS_CONTROLE[[#This Row],[DATA]]="","",WEEKNUM(BS_CONTROLE[[#This Row],[DATA]]))</f>
        <v/>
      </c>
      <c r="D737" s="104"/>
      <c r="E737" s="157">
        <v>731</v>
      </c>
      <c r="F737" s="126"/>
      <c r="G737" s="142" t="str">
        <f>IF(D737="","*",VLOOKUP(F737,BS_ATIVIDADE[],3,FALSE))</f>
        <v>*</v>
      </c>
      <c r="H737" s="106"/>
      <c r="I737" s="106"/>
      <c r="J737" s="105"/>
      <c r="K737" s="105"/>
      <c r="L737" s="105"/>
      <c r="M737" s="127" t="str" cm="1">
        <f t="array" ref="M7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7" s="127" t="str" cm="1">
        <f t="array" ref="N7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7" s="106"/>
      <c r="P737" s="106"/>
      <c r="Q737" s="105"/>
      <c r="R737" s="10" t="str">
        <f>IFERROR(_xlfn.XLOOKUP(F737, BS_ATIVIDADE[ATIVIDADE],BS_ATIVIDADE[UNIDADE] ), "*")</f>
        <v>*</v>
      </c>
      <c r="S737" s="128" t="str" cm="1">
        <f t="array" ref="S7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7" s="128" t="str" cm="1">
        <f t="array" ref="T7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7" s="11" t="str" cm="1">
        <f t="array" ref="U7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7" s="105"/>
      <c r="W737" s="151"/>
      <c r="X737" s="104"/>
      <c r="Y737" s="129"/>
      <c r="Z737" s="104"/>
      <c r="AA737" s="105"/>
      <c r="AB737" s="103"/>
      <c r="AC737" s="152"/>
      <c r="AD737" s="107"/>
      <c r="AE737" s="105"/>
      <c r="AF737" s="105"/>
      <c r="AG737" s="105"/>
      <c r="AH737" s="15"/>
      <c r="AI737" s="126" t="str">
        <f>IF(BS_CONTROLE[[#This Row],[Atividade]]=0, "-", BS_CONTROLE[[#This Row],[Atividade]])</f>
        <v>-</v>
      </c>
      <c r="AJ737" s="9" t="str">
        <f>IF(BS_CONTROLE[[#This Row],[Atividade]]=0, "-", BS_CONTROLE[[#This Row],[Atividade]])</f>
        <v>-</v>
      </c>
      <c r="AK737" s="31">
        <f>BS_CONTROLE[[#This Row],[Local - Partida]]</f>
        <v>0</v>
      </c>
      <c r="AL737" s="31">
        <f>BS_CONTROLE[[#This Row],[Local - Encerramento]]</f>
        <v>0</v>
      </c>
      <c r="AM737" s="105" t="str">
        <f>IF(BS_CONTROLE[[#This Row],[Entre - Estações]]=0, "-", BS_CONTROLE[[#This Row],[Entre - Estações]])</f>
        <v>-</v>
      </c>
      <c r="AN737" s="105" t="str">
        <f>IF(BS_CONTROLE[[#This Row],[SB]]=0, "-", BS_CONTROLE[[#This Row],[SB]])</f>
        <v>-</v>
      </c>
      <c r="AO737" s="105" t="str">
        <f>IF(BS_CONTROLE[[#This Row],[SUB]]=0, "-", BS_CONTROLE[[#This Row],[SUB]])</f>
        <v>-</v>
      </c>
      <c r="AP737" s="105">
        <f>BS_CONTROLE[[#This Row],[KM - Inicio]]</f>
        <v>0</v>
      </c>
      <c r="AQ737" s="105">
        <f>BS_CONTROLE[[#This Row],[KM - Inicio]]</f>
        <v>0</v>
      </c>
      <c r="AR737" s="108"/>
      <c r="AS737" s="108"/>
      <c r="AT737" s="108"/>
      <c r="AU737" s="136"/>
      <c r="AV737" s="136"/>
      <c r="AW737" s="14"/>
      <c r="AX737" s="14"/>
      <c r="AY737" s="162" t="str">
        <f t="shared" si="72"/>
        <v>*</v>
      </c>
      <c r="AZ737" s="153"/>
      <c r="BA737" s="109"/>
      <c r="BB737" s="10" t="str">
        <f>IFERROR(_xlfn.XLOOKUP(AI737, BS_ATIVIDADE[ATIVIDADE],BS_ATIVIDADE[UNIDADE] ), "*")</f>
        <v>*</v>
      </c>
      <c r="BC737" s="13" t="str" cm="1">
        <f t="array" ref="BC7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7" s="13" t="str" cm="1">
        <f t="array" ref="BD7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7" s="11" t="str" cm="1">
        <f t="array" ref="BE7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7" s="150"/>
      <c r="BG737" s="16"/>
      <c r="BH737" s="17"/>
      <c r="BI737" s="17"/>
      <c r="BJ737" s="17"/>
      <c r="BK737" s="18"/>
      <c r="BL737" s="16"/>
      <c r="BM737" s="130"/>
      <c r="BN737" s="130"/>
      <c r="BO737" s="130"/>
      <c r="BP737" s="18"/>
      <c r="BQ737" s="12" t="str">
        <f t="shared" si="74"/>
        <v>Aderente</v>
      </c>
      <c r="BR737" s="19" t="str">
        <f t="shared" si="75"/>
        <v>*</v>
      </c>
      <c r="BS737" s="19" t="str">
        <f t="shared" si="76"/>
        <v>*</v>
      </c>
      <c r="BT737" s="188" t="str">
        <f t="shared" si="77"/>
        <v/>
      </c>
    </row>
    <row r="738" spans="1:72" hidden="1">
      <c r="A738" s="47" t="str">
        <f t="shared" si="73"/>
        <v/>
      </c>
      <c r="B738" s="102"/>
      <c r="C738" s="135" t="str">
        <f>IF(BS_CONTROLE[[#This Row],[DATA]]="","",WEEKNUM(BS_CONTROLE[[#This Row],[DATA]]))</f>
        <v/>
      </c>
      <c r="D738" s="104"/>
      <c r="E738" s="157">
        <v>732</v>
      </c>
      <c r="F738" s="126"/>
      <c r="G738" s="142" t="str">
        <f>IF(D738="","*",VLOOKUP(F738,BS_ATIVIDADE[],3,FALSE))</f>
        <v>*</v>
      </c>
      <c r="H738" s="106"/>
      <c r="I738" s="106"/>
      <c r="J738" s="105"/>
      <c r="K738" s="105"/>
      <c r="L738" s="105"/>
      <c r="M738" s="127" t="str" cm="1">
        <f t="array" ref="M7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8" s="127" t="str" cm="1">
        <f t="array" ref="N7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8" s="106"/>
      <c r="P738" s="106"/>
      <c r="Q738" s="105"/>
      <c r="R738" s="10" t="str">
        <f>IFERROR(_xlfn.XLOOKUP(F738, BS_ATIVIDADE[ATIVIDADE],BS_ATIVIDADE[UNIDADE] ), "*")</f>
        <v>*</v>
      </c>
      <c r="S738" s="128" t="str" cm="1">
        <f t="array" ref="S7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8" s="128" t="str" cm="1">
        <f t="array" ref="T7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8" s="11" t="str" cm="1">
        <f t="array" ref="U7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8" s="105"/>
      <c r="W738" s="151"/>
      <c r="X738" s="104"/>
      <c r="Y738" s="129"/>
      <c r="Z738" s="104"/>
      <c r="AA738" s="105"/>
      <c r="AB738" s="103"/>
      <c r="AC738" s="152"/>
      <c r="AD738" s="107"/>
      <c r="AE738" s="105"/>
      <c r="AF738" s="105"/>
      <c r="AG738" s="105"/>
      <c r="AH738" s="15"/>
      <c r="AI738" s="126" t="str">
        <f>IF(BS_CONTROLE[[#This Row],[Atividade]]=0, "-", BS_CONTROLE[[#This Row],[Atividade]])</f>
        <v>-</v>
      </c>
      <c r="AJ738" s="9" t="str">
        <f>IF(BS_CONTROLE[[#This Row],[Atividade]]=0, "-", BS_CONTROLE[[#This Row],[Atividade]])</f>
        <v>-</v>
      </c>
      <c r="AK738" s="31">
        <f>BS_CONTROLE[[#This Row],[Local - Partida]]</f>
        <v>0</v>
      </c>
      <c r="AL738" s="31">
        <f>BS_CONTROLE[[#This Row],[Local - Encerramento]]</f>
        <v>0</v>
      </c>
      <c r="AM738" s="105" t="str">
        <f>IF(BS_CONTROLE[[#This Row],[Entre - Estações]]=0, "-", BS_CONTROLE[[#This Row],[Entre - Estações]])</f>
        <v>-</v>
      </c>
      <c r="AN738" s="105" t="str">
        <f>IF(BS_CONTROLE[[#This Row],[SB]]=0, "-", BS_CONTROLE[[#This Row],[SB]])</f>
        <v>-</v>
      </c>
      <c r="AO738" s="105" t="str">
        <f>IF(BS_CONTROLE[[#This Row],[SUB]]=0, "-", BS_CONTROLE[[#This Row],[SUB]])</f>
        <v>-</v>
      </c>
      <c r="AP738" s="105">
        <f>BS_CONTROLE[[#This Row],[KM - Inicio]]</f>
        <v>0</v>
      </c>
      <c r="AQ738" s="105">
        <f>BS_CONTROLE[[#This Row],[KM - Inicio]]</f>
        <v>0</v>
      </c>
      <c r="AR738" s="108"/>
      <c r="AS738" s="108"/>
      <c r="AT738" s="108"/>
      <c r="AU738" s="136"/>
      <c r="AV738" s="136"/>
      <c r="AW738" s="14"/>
      <c r="AX738" s="14"/>
      <c r="AY738" s="162" t="str">
        <f t="shared" si="72"/>
        <v>*</v>
      </c>
      <c r="AZ738" s="153"/>
      <c r="BA738" s="109"/>
      <c r="BB738" s="10" t="str">
        <f>IFERROR(_xlfn.XLOOKUP(AI738, BS_ATIVIDADE[ATIVIDADE],BS_ATIVIDADE[UNIDADE] ), "*")</f>
        <v>*</v>
      </c>
      <c r="BC738" s="13" t="str" cm="1">
        <f t="array" ref="BC7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8" s="13" t="str" cm="1">
        <f t="array" ref="BD7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8" s="11" t="str" cm="1">
        <f t="array" ref="BE7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8" s="150"/>
      <c r="BG738" s="16"/>
      <c r="BH738" s="17"/>
      <c r="BI738" s="17"/>
      <c r="BJ738" s="17"/>
      <c r="BK738" s="18"/>
      <c r="BL738" s="16"/>
      <c r="BM738" s="130"/>
      <c r="BN738" s="130"/>
      <c r="BO738" s="130"/>
      <c r="BP738" s="18"/>
      <c r="BQ738" s="12" t="str">
        <f t="shared" si="74"/>
        <v>Aderente</v>
      </c>
      <c r="BR738" s="19" t="str">
        <f t="shared" si="75"/>
        <v>*</v>
      </c>
      <c r="BS738" s="19" t="str">
        <f t="shared" si="76"/>
        <v>*</v>
      </c>
      <c r="BT738" s="188" t="str">
        <f t="shared" si="77"/>
        <v/>
      </c>
    </row>
    <row r="739" spans="1:72" hidden="1">
      <c r="A739" s="47" t="str">
        <f t="shared" si="73"/>
        <v/>
      </c>
      <c r="B739" s="102"/>
      <c r="C739" s="135" t="str">
        <f>IF(BS_CONTROLE[[#This Row],[DATA]]="","",WEEKNUM(BS_CONTROLE[[#This Row],[DATA]]))</f>
        <v/>
      </c>
      <c r="D739" s="104"/>
      <c r="E739" s="157">
        <v>733</v>
      </c>
      <c r="F739" s="126"/>
      <c r="G739" s="142" t="str">
        <f>IF(D739="","*",VLOOKUP(F739,BS_ATIVIDADE[],3,FALSE))</f>
        <v>*</v>
      </c>
      <c r="H739" s="106"/>
      <c r="I739" s="106"/>
      <c r="J739" s="105"/>
      <c r="K739" s="105"/>
      <c r="L739" s="105"/>
      <c r="M739" s="127" t="str" cm="1">
        <f t="array" ref="M7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9" s="127" t="str" cm="1">
        <f t="array" ref="N7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9" s="106"/>
      <c r="P739" s="106"/>
      <c r="Q739" s="105"/>
      <c r="R739" s="10" t="str">
        <f>IFERROR(_xlfn.XLOOKUP(F739, BS_ATIVIDADE[ATIVIDADE],BS_ATIVIDADE[UNIDADE] ), "*")</f>
        <v>*</v>
      </c>
      <c r="S739" s="128" t="str" cm="1">
        <f t="array" ref="S7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9" s="128" t="str" cm="1">
        <f t="array" ref="T7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9" s="11" t="str" cm="1">
        <f t="array" ref="U7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39" s="105"/>
      <c r="W739" s="151"/>
      <c r="X739" s="104"/>
      <c r="Y739" s="129"/>
      <c r="Z739" s="104"/>
      <c r="AA739" s="105"/>
      <c r="AB739" s="103"/>
      <c r="AC739" s="152"/>
      <c r="AD739" s="107"/>
      <c r="AE739" s="105"/>
      <c r="AF739" s="105"/>
      <c r="AG739" s="105"/>
      <c r="AH739" s="15"/>
      <c r="AI739" s="126" t="str">
        <f>IF(BS_CONTROLE[[#This Row],[Atividade]]=0, "-", BS_CONTROLE[[#This Row],[Atividade]])</f>
        <v>-</v>
      </c>
      <c r="AJ739" s="9" t="str">
        <f>IF(BS_CONTROLE[[#This Row],[Atividade]]=0, "-", BS_CONTROLE[[#This Row],[Atividade]])</f>
        <v>-</v>
      </c>
      <c r="AK739" s="31">
        <f>BS_CONTROLE[[#This Row],[Local - Partida]]</f>
        <v>0</v>
      </c>
      <c r="AL739" s="31">
        <f>BS_CONTROLE[[#This Row],[Local - Encerramento]]</f>
        <v>0</v>
      </c>
      <c r="AM739" s="105" t="str">
        <f>IF(BS_CONTROLE[[#This Row],[Entre - Estações]]=0, "-", BS_CONTROLE[[#This Row],[Entre - Estações]])</f>
        <v>-</v>
      </c>
      <c r="AN739" s="105" t="str">
        <f>IF(BS_CONTROLE[[#This Row],[SB]]=0, "-", BS_CONTROLE[[#This Row],[SB]])</f>
        <v>-</v>
      </c>
      <c r="AO739" s="105" t="str">
        <f>IF(BS_CONTROLE[[#This Row],[SUB]]=0, "-", BS_CONTROLE[[#This Row],[SUB]])</f>
        <v>-</v>
      </c>
      <c r="AP739" s="105">
        <f>BS_CONTROLE[[#This Row],[KM - Inicio]]</f>
        <v>0</v>
      </c>
      <c r="AQ739" s="105">
        <f>BS_CONTROLE[[#This Row],[KM - Inicio]]</f>
        <v>0</v>
      </c>
      <c r="AR739" s="108"/>
      <c r="AS739" s="108"/>
      <c r="AT739" s="108"/>
      <c r="AU739" s="136"/>
      <c r="AV739" s="136"/>
      <c r="AW739" s="14"/>
      <c r="AX739" s="14"/>
      <c r="AY739" s="162" t="str">
        <f t="shared" si="72"/>
        <v>*</v>
      </c>
      <c r="AZ739" s="153"/>
      <c r="BA739" s="109"/>
      <c r="BB739" s="10" t="str">
        <f>IFERROR(_xlfn.XLOOKUP(AI739, BS_ATIVIDADE[ATIVIDADE],BS_ATIVIDADE[UNIDADE] ), "*")</f>
        <v>*</v>
      </c>
      <c r="BC739" s="13" t="str" cm="1">
        <f t="array" ref="BC7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39" s="13" t="str" cm="1">
        <f t="array" ref="BD7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39" s="11" t="str" cm="1">
        <f t="array" ref="BE7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39" s="150"/>
      <c r="BG739" s="16"/>
      <c r="BH739" s="17"/>
      <c r="BI739" s="17"/>
      <c r="BJ739" s="17"/>
      <c r="BK739" s="18"/>
      <c r="BL739" s="16"/>
      <c r="BM739" s="130"/>
      <c r="BN739" s="130"/>
      <c r="BO739" s="130"/>
      <c r="BP739" s="18"/>
      <c r="BQ739" s="12" t="str">
        <f t="shared" si="74"/>
        <v>Aderente</v>
      </c>
      <c r="BR739" s="19" t="str">
        <f t="shared" si="75"/>
        <v>*</v>
      </c>
      <c r="BS739" s="19" t="str">
        <f t="shared" si="76"/>
        <v>*</v>
      </c>
      <c r="BT739" s="188" t="str">
        <f t="shared" si="77"/>
        <v/>
      </c>
    </row>
    <row r="740" spans="1:72" hidden="1">
      <c r="A740" s="47" t="str">
        <f t="shared" si="73"/>
        <v/>
      </c>
      <c r="B740" s="102"/>
      <c r="C740" s="135" t="str">
        <f>IF(BS_CONTROLE[[#This Row],[DATA]]="","",WEEKNUM(BS_CONTROLE[[#This Row],[DATA]]))</f>
        <v/>
      </c>
      <c r="D740" s="104"/>
      <c r="E740" s="157">
        <v>734</v>
      </c>
      <c r="F740" s="126"/>
      <c r="G740" s="142" t="str">
        <f>IF(D740="","*",VLOOKUP(F740,BS_ATIVIDADE[],3,FALSE))</f>
        <v>*</v>
      </c>
      <c r="H740" s="106"/>
      <c r="I740" s="106"/>
      <c r="J740" s="105"/>
      <c r="K740" s="105"/>
      <c r="L740" s="105"/>
      <c r="M740" s="127" t="str" cm="1">
        <f t="array" ref="M7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0" s="127" t="str" cm="1">
        <f t="array" ref="N7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0" s="106"/>
      <c r="P740" s="106"/>
      <c r="Q740" s="105"/>
      <c r="R740" s="10" t="str">
        <f>IFERROR(_xlfn.XLOOKUP(F740, BS_ATIVIDADE[ATIVIDADE],BS_ATIVIDADE[UNIDADE] ), "*")</f>
        <v>*</v>
      </c>
      <c r="S740" s="128" t="str" cm="1">
        <f t="array" ref="S7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0" s="128" t="str" cm="1">
        <f t="array" ref="T7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0" s="11" t="str" cm="1">
        <f t="array" ref="U7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0" s="105"/>
      <c r="W740" s="151"/>
      <c r="X740" s="104"/>
      <c r="Y740" s="129"/>
      <c r="Z740" s="104"/>
      <c r="AA740" s="105"/>
      <c r="AB740" s="103"/>
      <c r="AC740" s="152"/>
      <c r="AD740" s="107"/>
      <c r="AE740" s="105"/>
      <c r="AF740" s="105"/>
      <c r="AG740" s="105"/>
      <c r="AH740" s="15"/>
      <c r="AI740" s="126" t="str">
        <f>IF(BS_CONTROLE[[#This Row],[Atividade]]=0, "-", BS_CONTROLE[[#This Row],[Atividade]])</f>
        <v>-</v>
      </c>
      <c r="AJ740" s="9" t="str">
        <f>IF(BS_CONTROLE[[#This Row],[Atividade]]=0, "-", BS_CONTROLE[[#This Row],[Atividade]])</f>
        <v>-</v>
      </c>
      <c r="AK740" s="31">
        <f>BS_CONTROLE[[#This Row],[Local - Partida]]</f>
        <v>0</v>
      </c>
      <c r="AL740" s="31">
        <f>BS_CONTROLE[[#This Row],[Local - Encerramento]]</f>
        <v>0</v>
      </c>
      <c r="AM740" s="105" t="str">
        <f>IF(BS_CONTROLE[[#This Row],[Entre - Estações]]=0, "-", BS_CONTROLE[[#This Row],[Entre - Estações]])</f>
        <v>-</v>
      </c>
      <c r="AN740" s="105" t="str">
        <f>IF(BS_CONTROLE[[#This Row],[SB]]=0, "-", BS_CONTROLE[[#This Row],[SB]])</f>
        <v>-</v>
      </c>
      <c r="AO740" s="105" t="str">
        <f>IF(BS_CONTROLE[[#This Row],[SUB]]=0, "-", BS_CONTROLE[[#This Row],[SUB]])</f>
        <v>-</v>
      </c>
      <c r="AP740" s="105">
        <f>BS_CONTROLE[[#This Row],[KM - Inicio]]</f>
        <v>0</v>
      </c>
      <c r="AQ740" s="105">
        <f>BS_CONTROLE[[#This Row],[KM - Inicio]]</f>
        <v>0</v>
      </c>
      <c r="AR740" s="108"/>
      <c r="AS740" s="108"/>
      <c r="AT740" s="108"/>
      <c r="AU740" s="136"/>
      <c r="AV740" s="136"/>
      <c r="AW740" s="14"/>
      <c r="AX740" s="14"/>
      <c r="AY740" s="162" t="str">
        <f t="shared" si="72"/>
        <v>*</v>
      </c>
      <c r="AZ740" s="153"/>
      <c r="BA740" s="109"/>
      <c r="BB740" s="10" t="str">
        <f>IFERROR(_xlfn.XLOOKUP(AI740, BS_ATIVIDADE[ATIVIDADE],BS_ATIVIDADE[UNIDADE] ), "*")</f>
        <v>*</v>
      </c>
      <c r="BC740" s="13" t="str" cm="1">
        <f t="array" ref="BC7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0" s="13" t="str" cm="1">
        <f t="array" ref="BD7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0" s="11" t="str" cm="1">
        <f t="array" ref="BE7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0" s="150"/>
      <c r="BG740" s="16"/>
      <c r="BH740" s="17"/>
      <c r="BI740" s="17"/>
      <c r="BJ740" s="17"/>
      <c r="BK740" s="18"/>
      <c r="BL740" s="16"/>
      <c r="BM740" s="130"/>
      <c r="BN740" s="130"/>
      <c r="BO740" s="130"/>
      <c r="BP740" s="18"/>
      <c r="BQ740" s="12" t="str">
        <f t="shared" si="74"/>
        <v>Aderente</v>
      </c>
      <c r="BR740" s="19" t="str">
        <f t="shared" si="75"/>
        <v>*</v>
      </c>
      <c r="BS740" s="19" t="str">
        <f t="shared" si="76"/>
        <v>*</v>
      </c>
      <c r="BT740" s="188" t="str">
        <f t="shared" si="77"/>
        <v/>
      </c>
    </row>
    <row r="741" spans="1:72" hidden="1">
      <c r="A741" s="47" t="str">
        <f t="shared" si="73"/>
        <v/>
      </c>
      <c r="B741" s="102"/>
      <c r="C741" s="135" t="str">
        <f>IF(BS_CONTROLE[[#This Row],[DATA]]="","",WEEKNUM(BS_CONTROLE[[#This Row],[DATA]]))</f>
        <v/>
      </c>
      <c r="D741" s="104"/>
      <c r="E741" s="157">
        <v>735</v>
      </c>
      <c r="F741" s="126"/>
      <c r="G741" s="142" t="str">
        <f>IF(D741="","*",VLOOKUP(F741,BS_ATIVIDADE[],3,FALSE))</f>
        <v>*</v>
      </c>
      <c r="H741" s="106"/>
      <c r="I741" s="106"/>
      <c r="J741" s="105"/>
      <c r="K741" s="105"/>
      <c r="L741" s="105"/>
      <c r="M741" s="127" t="str" cm="1">
        <f t="array" ref="M7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1" s="127" t="str" cm="1">
        <f t="array" ref="N7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1" s="106"/>
      <c r="P741" s="106"/>
      <c r="Q741" s="105"/>
      <c r="R741" s="10" t="str">
        <f>IFERROR(_xlfn.XLOOKUP(F741, BS_ATIVIDADE[ATIVIDADE],BS_ATIVIDADE[UNIDADE] ), "*")</f>
        <v>*</v>
      </c>
      <c r="S741" s="128" t="str" cm="1">
        <f t="array" ref="S7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1" s="128" t="str" cm="1">
        <f t="array" ref="T7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1" s="11" t="str" cm="1">
        <f t="array" ref="U7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1" s="105"/>
      <c r="W741" s="151"/>
      <c r="X741" s="104"/>
      <c r="Y741" s="129"/>
      <c r="Z741" s="104"/>
      <c r="AA741" s="105"/>
      <c r="AB741" s="103"/>
      <c r="AC741" s="152"/>
      <c r="AD741" s="107"/>
      <c r="AE741" s="105"/>
      <c r="AF741" s="105"/>
      <c r="AG741" s="105"/>
      <c r="AH741" s="15"/>
      <c r="AI741" s="126" t="str">
        <f>IF(BS_CONTROLE[[#This Row],[Atividade]]=0, "-", BS_CONTROLE[[#This Row],[Atividade]])</f>
        <v>-</v>
      </c>
      <c r="AJ741" s="9" t="str">
        <f>IF(BS_CONTROLE[[#This Row],[Atividade]]=0, "-", BS_CONTROLE[[#This Row],[Atividade]])</f>
        <v>-</v>
      </c>
      <c r="AK741" s="31">
        <f>BS_CONTROLE[[#This Row],[Local - Partida]]</f>
        <v>0</v>
      </c>
      <c r="AL741" s="31">
        <f>BS_CONTROLE[[#This Row],[Local - Encerramento]]</f>
        <v>0</v>
      </c>
      <c r="AM741" s="105" t="str">
        <f>IF(BS_CONTROLE[[#This Row],[Entre - Estações]]=0, "-", BS_CONTROLE[[#This Row],[Entre - Estações]])</f>
        <v>-</v>
      </c>
      <c r="AN741" s="105" t="str">
        <f>IF(BS_CONTROLE[[#This Row],[SB]]=0, "-", BS_CONTROLE[[#This Row],[SB]])</f>
        <v>-</v>
      </c>
      <c r="AO741" s="105" t="str">
        <f>IF(BS_CONTROLE[[#This Row],[SUB]]=0, "-", BS_CONTROLE[[#This Row],[SUB]])</f>
        <v>-</v>
      </c>
      <c r="AP741" s="105">
        <f>BS_CONTROLE[[#This Row],[KM - Inicio]]</f>
        <v>0</v>
      </c>
      <c r="AQ741" s="105">
        <f>BS_CONTROLE[[#This Row],[KM - Inicio]]</f>
        <v>0</v>
      </c>
      <c r="AR741" s="108"/>
      <c r="AS741" s="108"/>
      <c r="AT741" s="108"/>
      <c r="AU741" s="136"/>
      <c r="AV741" s="136"/>
      <c r="AW741" s="14"/>
      <c r="AX741" s="14"/>
      <c r="AY741" s="162" t="str">
        <f t="shared" si="72"/>
        <v>*</v>
      </c>
      <c r="AZ741" s="153"/>
      <c r="BA741" s="109"/>
      <c r="BB741" s="10" t="str">
        <f>IFERROR(_xlfn.XLOOKUP(AI741, BS_ATIVIDADE[ATIVIDADE],BS_ATIVIDADE[UNIDADE] ), "*")</f>
        <v>*</v>
      </c>
      <c r="BC741" s="13" t="str" cm="1">
        <f t="array" ref="BC7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1" s="13" t="str" cm="1">
        <f t="array" ref="BD7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1" s="11" t="str" cm="1">
        <f t="array" ref="BE7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1" s="150"/>
      <c r="BG741" s="16"/>
      <c r="BH741" s="17"/>
      <c r="BI741" s="17"/>
      <c r="BJ741" s="17"/>
      <c r="BK741" s="18"/>
      <c r="BL741" s="16"/>
      <c r="BM741" s="130"/>
      <c r="BN741" s="130"/>
      <c r="BO741" s="130"/>
      <c r="BP741" s="18"/>
      <c r="BQ741" s="12" t="str">
        <f t="shared" si="74"/>
        <v>Aderente</v>
      </c>
      <c r="BR741" s="19" t="str">
        <f t="shared" si="75"/>
        <v>*</v>
      </c>
      <c r="BS741" s="19" t="str">
        <f t="shared" si="76"/>
        <v>*</v>
      </c>
      <c r="BT741" s="188" t="str">
        <f t="shared" si="77"/>
        <v/>
      </c>
    </row>
    <row r="742" spans="1:72" hidden="1">
      <c r="A742" s="47" t="str">
        <f t="shared" si="73"/>
        <v/>
      </c>
      <c r="B742" s="102"/>
      <c r="C742" s="135" t="str">
        <f>IF(BS_CONTROLE[[#This Row],[DATA]]="","",WEEKNUM(BS_CONTROLE[[#This Row],[DATA]]))</f>
        <v/>
      </c>
      <c r="D742" s="104"/>
      <c r="E742" s="157">
        <v>736</v>
      </c>
      <c r="F742" s="126"/>
      <c r="G742" s="142" t="str">
        <f>IF(D742="","*",VLOOKUP(F742,BS_ATIVIDADE[],3,FALSE))</f>
        <v>*</v>
      </c>
      <c r="H742" s="106"/>
      <c r="I742" s="106"/>
      <c r="J742" s="105"/>
      <c r="K742" s="105"/>
      <c r="L742" s="105"/>
      <c r="M742" s="127" t="str" cm="1">
        <f t="array" ref="M7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2" s="127" t="str" cm="1">
        <f t="array" ref="N7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2" s="106"/>
      <c r="P742" s="106"/>
      <c r="Q742" s="105"/>
      <c r="R742" s="10" t="str">
        <f>IFERROR(_xlfn.XLOOKUP(F742, BS_ATIVIDADE[ATIVIDADE],BS_ATIVIDADE[UNIDADE] ), "*")</f>
        <v>*</v>
      </c>
      <c r="S742" s="128" t="str" cm="1">
        <f t="array" ref="S7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2" s="128" t="str" cm="1">
        <f t="array" ref="T7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2" s="11" t="str" cm="1">
        <f t="array" ref="U7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2" s="105"/>
      <c r="W742" s="151"/>
      <c r="X742" s="104"/>
      <c r="Y742" s="129"/>
      <c r="Z742" s="104"/>
      <c r="AA742" s="105"/>
      <c r="AB742" s="103"/>
      <c r="AC742" s="152"/>
      <c r="AD742" s="107"/>
      <c r="AE742" s="105"/>
      <c r="AF742" s="105"/>
      <c r="AG742" s="105"/>
      <c r="AH742" s="15"/>
      <c r="AI742" s="126" t="str">
        <f>IF(BS_CONTROLE[[#This Row],[Atividade]]=0, "-", BS_CONTROLE[[#This Row],[Atividade]])</f>
        <v>-</v>
      </c>
      <c r="AJ742" s="9" t="str">
        <f>IF(BS_CONTROLE[[#This Row],[Atividade]]=0, "-", BS_CONTROLE[[#This Row],[Atividade]])</f>
        <v>-</v>
      </c>
      <c r="AK742" s="31">
        <f>BS_CONTROLE[[#This Row],[Local - Partida]]</f>
        <v>0</v>
      </c>
      <c r="AL742" s="31">
        <f>BS_CONTROLE[[#This Row],[Local - Encerramento]]</f>
        <v>0</v>
      </c>
      <c r="AM742" s="105" t="str">
        <f>IF(BS_CONTROLE[[#This Row],[Entre - Estações]]=0, "-", BS_CONTROLE[[#This Row],[Entre - Estações]])</f>
        <v>-</v>
      </c>
      <c r="AN742" s="105" t="str">
        <f>IF(BS_CONTROLE[[#This Row],[SB]]=0, "-", BS_CONTROLE[[#This Row],[SB]])</f>
        <v>-</v>
      </c>
      <c r="AO742" s="105" t="str">
        <f>IF(BS_CONTROLE[[#This Row],[SUB]]=0, "-", BS_CONTROLE[[#This Row],[SUB]])</f>
        <v>-</v>
      </c>
      <c r="AP742" s="105">
        <f>BS_CONTROLE[[#This Row],[KM - Inicio]]</f>
        <v>0</v>
      </c>
      <c r="AQ742" s="105">
        <f>BS_CONTROLE[[#This Row],[KM - Inicio]]</f>
        <v>0</v>
      </c>
      <c r="AR742" s="108"/>
      <c r="AS742" s="108"/>
      <c r="AT742" s="108"/>
      <c r="AU742" s="136"/>
      <c r="AV742" s="136"/>
      <c r="AW742" s="14"/>
      <c r="AX742" s="14"/>
      <c r="AY742" s="162" t="str">
        <f t="shared" si="72"/>
        <v>*</v>
      </c>
      <c r="AZ742" s="153"/>
      <c r="BA742" s="109"/>
      <c r="BB742" s="10" t="str">
        <f>IFERROR(_xlfn.XLOOKUP(AI742, BS_ATIVIDADE[ATIVIDADE],BS_ATIVIDADE[UNIDADE] ), "*")</f>
        <v>*</v>
      </c>
      <c r="BC742" s="13" t="str" cm="1">
        <f t="array" ref="BC7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2" s="13" t="str" cm="1">
        <f t="array" ref="BD7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2" s="11" t="str" cm="1">
        <f t="array" ref="BE7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2" s="150"/>
      <c r="BG742" s="16"/>
      <c r="BH742" s="17"/>
      <c r="BI742" s="17"/>
      <c r="BJ742" s="17"/>
      <c r="BK742" s="18"/>
      <c r="BL742" s="16"/>
      <c r="BM742" s="130"/>
      <c r="BN742" s="130"/>
      <c r="BO742" s="130"/>
      <c r="BP742" s="18"/>
      <c r="BQ742" s="12" t="str">
        <f t="shared" si="74"/>
        <v>Aderente</v>
      </c>
      <c r="BR742" s="19" t="str">
        <f t="shared" si="75"/>
        <v>*</v>
      </c>
      <c r="BS742" s="19" t="str">
        <f t="shared" si="76"/>
        <v>*</v>
      </c>
      <c r="BT742" s="188" t="str">
        <f t="shared" si="77"/>
        <v/>
      </c>
    </row>
    <row r="743" spans="1:72" hidden="1">
      <c r="A743" s="47" t="str">
        <f t="shared" si="73"/>
        <v/>
      </c>
      <c r="B743" s="102"/>
      <c r="C743" s="135" t="str">
        <f>IF(BS_CONTROLE[[#This Row],[DATA]]="","",WEEKNUM(BS_CONTROLE[[#This Row],[DATA]]))</f>
        <v/>
      </c>
      <c r="D743" s="104"/>
      <c r="E743" s="157">
        <v>737</v>
      </c>
      <c r="F743" s="126"/>
      <c r="G743" s="142" t="str">
        <f>IF(D743="","*",VLOOKUP(F743,BS_ATIVIDADE[],3,FALSE))</f>
        <v>*</v>
      </c>
      <c r="H743" s="106"/>
      <c r="I743" s="106"/>
      <c r="J743" s="105"/>
      <c r="K743" s="105"/>
      <c r="L743" s="105"/>
      <c r="M743" s="127" t="str" cm="1">
        <f t="array" ref="M7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3" s="127" t="str" cm="1">
        <f t="array" ref="N7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3" s="106"/>
      <c r="P743" s="106"/>
      <c r="Q743" s="105"/>
      <c r="R743" s="10" t="str">
        <f>IFERROR(_xlfn.XLOOKUP(F743, BS_ATIVIDADE[ATIVIDADE],BS_ATIVIDADE[UNIDADE] ), "*")</f>
        <v>*</v>
      </c>
      <c r="S743" s="128" t="str" cm="1">
        <f t="array" ref="S7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3" s="128" t="str" cm="1">
        <f t="array" ref="T7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3" s="11" t="str" cm="1">
        <f t="array" ref="U7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3" s="105"/>
      <c r="W743" s="151"/>
      <c r="X743" s="104"/>
      <c r="Y743" s="129"/>
      <c r="Z743" s="104"/>
      <c r="AA743" s="105"/>
      <c r="AB743" s="103"/>
      <c r="AC743" s="152"/>
      <c r="AD743" s="107"/>
      <c r="AE743" s="105"/>
      <c r="AF743" s="105"/>
      <c r="AG743" s="105"/>
      <c r="AH743" s="15"/>
      <c r="AI743" s="126" t="str">
        <f>IF(BS_CONTROLE[[#This Row],[Atividade]]=0, "-", BS_CONTROLE[[#This Row],[Atividade]])</f>
        <v>-</v>
      </c>
      <c r="AJ743" s="9" t="str">
        <f>IF(BS_CONTROLE[[#This Row],[Atividade]]=0, "-", BS_CONTROLE[[#This Row],[Atividade]])</f>
        <v>-</v>
      </c>
      <c r="AK743" s="31">
        <f>BS_CONTROLE[[#This Row],[Local - Partida]]</f>
        <v>0</v>
      </c>
      <c r="AL743" s="31">
        <f>BS_CONTROLE[[#This Row],[Local - Encerramento]]</f>
        <v>0</v>
      </c>
      <c r="AM743" s="105" t="str">
        <f>IF(BS_CONTROLE[[#This Row],[Entre - Estações]]=0, "-", BS_CONTROLE[[#This Row],[Entre - Estações]])</f>
        <v>-</v>
      </c>
      <c r="AN743" s="105" t="str">
        <f>IF(BS_CONTROLE[[#This Row],[SB]]=0, "-", BS_CONTROLE[[#This Row],[SB]])</f>
        <v>-</v>
      </c>
      <c r="AO743" s="105" t="str">
        <f>IF(BS_CONTROLE[[#This Row],[SUB]]=0, "-", BS_CONTROLE[[#This Row],[SUB]])</f>
        <v>-</v>
      </c>
      <c r="AP743" s="105">
        <f>BS_CONTROLE[[#This Row],[KM - Inicio]]</f>
        <v>0</v>
      </c>
      <c r="AQ743" s="105">
        <f>BS_CONTROLE[[#This Row],[KM - Inicio]]</f>
        <v>0</v>
      </c>
      <c r="AR743" s="108"/>
      <c r="AS743" s="108"/>
      <c r="AT743" s="108"/>
      <c r="AU743" s="136"/>
      <c r="AV743" s="136"/>
      <c r="AW743" s="14"/>
      <c r="AX743" s="14"/>
      <c r="AY743" s="162" t="str">
        <f t="shared" si="72"/>
        <v>*</v>
      </c>
      <c r="AZ743" s="153"/>
      <c r="BA743" s="109"/>
      <c r="BB743" s="10" t="str">
        <f>IFERROR(_xlfn.XLOOKUP(AI743, BS_ATIVIDADE[ATIVIDADE],BS_ATIVIDADE[UNIDADE] ), "*")</f>
        <v>*</v>
      </c>
      <c r="BC743" s="13" t="str" cm="1">
        <f t="array" ref="BC7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3" s="13" t="str" cm="1">
        <f t="array" ref="BD7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3" s="11" t="str" cm="1">
        <f t="array" ref="BE7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3" s="150"/>
      <c r="BG743" s="16"/>
      <c r="BH743" s="17"/>
      <c r="BI743" s="17"/>
      <c r="BJ743" s="17"/>
      <c r="BK743" s="18"/>
      <c r="BL743" s="16"/>
      <c r="BM743" s="130"/>
      <c r="BN743" s="130"/>
      <c r="BO743" s="130"/>
      <c r="BP743" s="18"/>
      <c r="BQ743" s="12" t="str">
        <f t="shared" si="74"/>
        <v>Aderente</v>
      </c>
      <c r="BR743" s="19" t="str">
        <f t="shared" si="75"/>
        <v>*</v>
      </c>
      <c r="BS743" s="19" t="str">
        <f t="shared" si="76"/>
        <v>*</v>
      </c>
      <c r="BT743" s="188" t="str">
        <f t="shared" si="77"/>
        <v/>
      </c>
    </row>
    <row r="744" spans="1:72" hidden="1">
      <c r="A744" s="47" t="str">
        <f t="shared" si="73"/>
        <v/>
      </c>
      <c r="B744" s="102"/>
      <c r="C744" s="135" t="str">
        <f>IF(BS_CONTROLE[[#This Row],[DATA]]="","",WEEKNUM(BS_CONTROLE[[#This Row],[DATA]]))</f>
        <v/>
      </c>
      <c r="D744" s="104"/>
      <c r="E744" s="157">
        <v>738</v>
      </c>
      <c r="F744" s="126"/>
      <c r="G744" s="142" t="str">
        <f>IF(D744="","*",VLOOKUP(F744,BS_ATIVIDADE[],3,FALSE))</f>
        <v>*</v>
      </c>
      <c r="H744" s="106"/>
      <c r="I744" s="106"/>
      <c r="J744" s="105"/>
      <c r="K744" s="105"/>
      <c r="L744" s="105"/>
      <c r="M744" s="127" t="str" cm="1">
        <f t="array" ref="M7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4" s="127" t="str" cm="1">
        <f t="array" ref="N7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4" s="106"/>
      <c r="P744" s="106"/>
      <c r="Q744" s="105"/>
      <c r="R744" s="10" t="str">
        <f>IFERROR(_xlfn.XLOOKUP(F744, BS_ATIVIDADE[ATIVIDADE],BS_ATIVIDADE[UNIDADE] ), "*")</f>
        <v>*</v>
      </c>
      <c r="S744" s="128" t="str" cm="1">
        <f t="array" ref="S7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4" s="128" t="str" cm="1">
        <f t="array" ref="T7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4" s="11" t="str" cm="1">
        <f t="array" ref="U7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4" s="105"/>
      <c r="W744" s="151"/>
      <c r="X744" s="104"/>
      <c r="Y744" s="129"/>
      <c r="Z744" s="104"/>
      <c r="AA744" s="105"/>
      <c r="AB744" s="103"/>
      <c r="AC744" s="152"/>
      <c r="AD744" s="107"/>
      <c r="AE744" s="105"/>
      <c r="AF744" s="105"/>
      <c r="AG744" s="105"/>
      <c r="AH744" s="15"/>
      <c r="AI744" s="126" t="str">
        <f>IF(BS_CONTROLE[[#This Row],[Atividade]]=0, "-", BS_CONTROLE[[#This Row],[Atividade]])</f>
        <v>-</v>
      </c>
      <c r="AJ744" s="9" t="str">
        <f>IF(BS_CONTROLE[[#This Row],[Atividade]]=0, "-", BS_CONTROLE[[#This Row],[Atividade]])</f>
        <v>-</v>
      </c>
      <c r="AK744" s="31">
        <f>BS_CONTROLE[[#This Row],[Local - Partida]]</f>
        <v>0</v>
      </c>
      <c r="AL744" s="31">
        <f>BS_CONTROLE[[#This Row],[Local - Encerramento]]</f>
        <v>0</v>
      </c>
      <c r="AM744" s="105" t="str">
        <f>IF(BS_CONTROLE[[#This Row],[Entre - Estações]]=0, "-", BS_CONTROLE[[#This Row],[Entre - Estações]])</f>
        <v>-</v>
      </c>
      <c r="AN744" s="105" t="str">
        <f>IF(BS_CONTROLE[[#This Row],[SB]]=0, "-", BS_CONTROLE[[#This Row],[SB]])</f>
        <v>-</v>
      </c>
      <c r="AO744" s="105" t="str">
        <f>IF(BS_CONTROLE[[#This Row],[SUB]]=0, "-", BS_CONTROLE[[#This Row],[SUB]])</f>
        <v>-</v>
      </c>
      <c r="AP744" s="105">
        <f>BS_CONTROLE[[#This Row],[KM - Inicio]]</f>
        <v>0</v>
      </c>
      <c r="AQ744" s="105">
        <f>BS_CONTROLE[[#This Row],[KM - Inicio]]</f>
        <v>0</v>
      </c>
      <c r="AR744" s="108"/>
      <c r="AS744" s="108"/>
      <c r="AT744" s="108"/>
      <c r="AU744" s="136"/>
      <c r="AV744" s="136"/>
      <c r="AW744" s="14"/>
      <c r="AX744" s="14"/>
      <c r="AY744" s="162" t="str">
        <f t="shared" si="72"/>
        <v>*</v>
      </c>
      <c r="AZ744" s="153"/>
      <c r="BA744" s="109"/>
      <c r="BB744" s="10" t="str">
        <f>IFERROR(_xlfn.XLOOKUP(AI744, BS_ATIVIDADE[ATIVIDADE],BS_ATIVIDADE[UNIDADE] ), "*")</f>
        <v>*</v>
      </c>
      <c r="BC744" s="13" t="str" cm="1">
        <f t="array" ref="BC7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4" s="13" t="str" cm="1">
        <f t="array" ref="BD7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4" s="11" t="str" cm="1">
        <f t="array" ref="BE7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4" s="150"/>
      <c r="BG744" s="16"/>
      <c r="BH744" s="17"/>
      <c r="BI744" s="17"/>
      <c r="BJ744" s="17"/>
      <c r="BK744" s="18"/>
      <c r="BL744" s="16"/>
      <c r="BM744" s="130"/>
      <c r="BN744" s="130"/>
      <c r="BO744" s="130"/>
      <c r="BP744" s="18"/>
      <c r="BQ744" s="12" t="str">
        <f t="shared" si="74"/>
        <v>Aderente</v>
      </c>
      <c r="BR744" s="19" t="str">
        <f t="shared" si="75"/>
        <v>*</v>
      </c>
      <c r="BS744" s="19" t="str">
        <f t="shared" si="76"/>
        <v>*</v>
      </c>
      <c r="BT744" s="188" t="str">
        <f t="shared" si="77"/>
        <v/>
      </c>
    </row>
    <row r="745" spans="1:72" hidden="1">
      <c r="A745" s="47" t="str">
        <f t="shared" si="73"/>
        <v/>
      </c>
      <c r="B745" s="102"/>
      <c r="C745" s="135" t="str">
        <f>IF(BS_CONTROLE[[#This Row],[DATA]]="","",WEEKNUM(BS_CONTROLE[[#This Row],[DATA]]))</f>
        <v/>
      </c>
      <c r="D745" s="104"/>
      <c r="E745" s="157">
        <v>739</v>
      </c>
      <c r="F745" s="126"/>
      <c r="G745" s="142" t="str">
        <f>IF(D745="","*",VLOOKUP(F745,BS_ATIVIDADE[],3,FALSE))</f>
        <v>*</v>
      </c>
      <c r="H745" s="106"/>
      <c r="I745" s="106"/>
      <c r="J745" s="105"/>
      <c r="K745" s="105"/>
      <c r="L745" s="105"/>
      <c r="M745" s="127" t="str" cm="1">
        <f t="array" ref="M7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5" s="127" t="str" cm="1">
        <f t="array" ref="N7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5" s="106"/>
      <c r="P745" s="106"/>
      <c r="Q745" s="105"/>
      <c r="R745" s="10" t="str">
        <f>IFERROR(_xlfn.XLOOKUP(F745, BS_ATIVIDADE[ATIVIDADE],BS_ATIVIDADE[UNIDADE] ), "*")</f>
        <v>*</v>
      </c>
      <c r="S745" s="128" t="str" cm="1">
        <f t="array" ref="S7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5" s="128" t="str" cm="1">
        <f t="array" ref="T7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5" s="11" t="str" cm="1">
        <f t="array" ref="U7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5" s="105"/>
      <c r="W745" s="151"/>
      <c r="X745" s="104"/>
      <c r="Y745" s="129"/>
      <c r="Z745" s="104"/>
      <c r="AA745" s="105"/>
      <c r="AB745" s="103"/>
      <c r="AC745" s="152"/>
      <c r="AD745" s="107"/>
      <c r="AE745" s="105"/>
      <c r="AF745" s="105"/>
      <c r="AG745" s="105"/>
      <c r="AH745" s="15"/>
      <c r="AI745" s="126" t="str">
        <f>IF(BS_CONTROLE[[#This Row],[Atividade]]=0, "-", BS_CONTROLE[[#This Row],[Atividade]])</f>
        <v>-</v>
      </c>
      <c r="AJ745" s="9" t="str">
        <f>IF(BS_CONTROLE[[#This Row],[Atividade]]=0, "-", BS_CONTROLE[[#This Row],[Atividade]])</f>
        <v>-</v>
      </c>
      <c r="AK745" s="31">
        <f>BS_CONTROLE[[#This Row],[Local - Partida]]</f>
        <v>0</v>
      </c>
      <c r="AL745" s="31">
        <f>BS_CONTROLE[[#This Row],[Local - Encerramento]]</f>
        <v>0</v>
      </c>
      <c r="AM745" s="105" t="str">
        <f>IF(BS_CONTROLE[[#This Row],[Entre - Estações]]=0, "-", BS_CONTROLE[[#This Row],[Entre - Estações]])</f>
        <v>-</v>
      </c>
      <c r="AN745" s="105" t="str">
        <f>IF(BS_CONTROLE[[#This Row],[SB]]=0, "-", BS_CONTROLE[[#This Row],[SB]])</f>
        <v>-</v>
      </c>
      <c r="AO745" s="105" t="str">
        <f>IF(BS_CONTROLE[[#This Row],[SUB]]=0, "-", BS_CONTROLE[[#This Row],[SUB]])</f>
        <v>-</v>
      </c>
      <c r="AP745" s="105">
        <f>BS_CONTROLE[[#This Row],[KM - Inicio]]</f>
        <v>0</v>
      </c>
      <c r="AQ745" s="105">
        <f>BS_CONTROLE[[#This Row],[KM - Inicio]]</f>
        <v>0</v>
      </c>
      <c r="AR745" s="108"/>
      <c r="AS745" s="108"/>
      <c r="AT745" s="108"/>
      <c r="AU745" s="136"/>
      <c r="AV745" s="136"/>
      <c r="AW745" s="14"/>
      <c r="AX745" s="14"/>
      <c r="AY745" s="162" t="str">
        <f t="shared" si="72"/>
        <v>*</v>
      </c>
      <c r="AZ745" s="153"/>
      <c r="BA745" s="109"/>
      <c r="BB745" s="10" t="str">
        <f>IFERROR(_xlfn.XLOOKUP(AI745, BS_ATIVIDADE[ATIVIDADE],BS_ATIVIDADE[UNIDADE] ), "*")</f>
        <v>*</v>
      </c>
      <c r="BC745" s="13" t="str" cm="1">
        <f t="array" ref="BC7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5" s="13" t="str" cm="1">
        <f t="array" ref="BD7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5" s="11" t="str" cm="1">
        <f t="array" ref="BE7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5" s="150"/>
      <c r="BG745" s="16"/>
      <c r="BH745" s="17"/>
      <c r="BI745" s="17"/>
      <c r="BJ745" s="17"/>
      <c r="BK745" s="18"/>
      <c r="BL745" s="16"/>
      <c r="BM745" s="130"/>
      <c r="BN745" s="130"/>
      <c r="BO745" s="130"/>
      <c r="BP745" s="18"/>
      <c r="BQ745" s="12" t="str">
        <f t="shared" si="74"/>
        <v>Aderente</v>
      </c>
      <c r="BR745" s="19" t="str">
        <f t="shared" si="75"/>
        <v>*</v>
      </c>
      <c r="BS745" s="19" t="str">
        <f t="shared" si="76"/>
        <v>*</v>
      </c>
      <c r="BT745" s="188" t="str">
        <f t="shared" si="77"/>
        <v/>
      </c>
    </row>
    <row r="746" spans="1:72" hidden="1">
      <c r="A746" s="47" t="str">
        <f t="shared" si="73"/>
        <v/>
      </c>
      <c r="B746" s="102"/>
      <c r="C746" s="135" t="str">
        <f>IF(BS_CONTROLE[[#This Row],[DATA]]="","",WEEKNUM(BS_CONTROLE[[#This Row],[DATA]]))</f>
        <v/>
      </c>
      <c r="D746" s="104"/>
      <c r="E746" s="157">
        <v>740</v>
      </c>
      <c r="F746" s="126"/>
      <c r="G746" s="142" t="str">
        <f>IF(D746="","*",VLOOKUP(F746,BS_ATIVIDADE[],3,FALSE))</f>
        <v>*</v>
      </c>
      <c r="H746" s="106"/>
      <c r="I746" s="106"/>
      <c r="J746" s="105"/>
      <c r="K746" s="105"/>
      <c r="L746" s="105"/>
      <c r="M746" s="127" t="str" cm="1">
        <f t="array" ref="M7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6" s="127" t="str" cm="1">
        <f t="array" ref="N7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6" s="106"/>
      <c r="P746" s="106"/>
      <c r="Q746" s="105"/>
      <c r="R746" s="10" t="str">
        <f>IFERROR(_xlfn.XLOOKUP(F746, BS_ATIVIDADE[ATIVIDADE],BS_ATIVIDADE[UNIDADE] ), "*")</f>
        <v>*</v>
      </c>
      <c r="S746" s="128" t="str" cm="1">
        <f t="array" ref="S7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6" s="128" t="str" cm="1">
        <f t="array" ref="T7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6" s="11" t="str" cm="1">
        <f t="array" ref="U7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6" s="105"/>
      <c r="W746" s="151"/>
      <c r="X746" s="104"/>
      <c r="Y746" s="129"/>
      <c r="Z746" s="104"/>
      <c r="AA746" s="105"/>
      <c r="AB746" s="103"/>
      <c r="AC746" s="152"/>
      <c r="AD746" s="107"/>
      <c r="AE746" s="105"/>
      <c r="AF746" s="105"/>
      <c r="AG746" s="105"/>
      <c r="AH746" s="15"/>
      <c r="AI746" s="126" t="str">
        <f>IF(BS_CONTROLE[[#This Row],[Atividade]]=0, "-", BS_CONTROLE[[#This Row],[Atividade]])</f>
        <v>-</v>
      </c>
      <c r="AJ746" s="9" t="str">
        <f>IF(BS_CONTROLE[[#This Row],[Atividade]]=0, "-", BS_CONTROLE[[#This Row],[Atividade]])</f>
        <v>-</v>
      </c>
      <c r="AK746" s="31">
        <f>BS_CONTROLE[[#This Row],[Local - Partida]]</f>
        <v>0</v>
      </c>
      <c r="AL746" s="31">
        <f>BS_CONTROLE[[#This Row],[Local - Encerramento]]</f>
        <v>0</v>
      </c>
      <c r="AM746" s="105" t="str">
        <f>IF(BS_CONTROLE[[#This Row],[Entre - Estações]]=0, "-", BS_CONTROLE[[#This Row],[Entre - Estações]])</f>
        <v>-</v>
      </c>
      <c r="AN746" s="105" t="str">
        <f>IF(BS_CONTROLE[[#This Row],[SB]]=0, "-", BS_CONTROLE[[#This Row],[SB]])</f>
        <v>-</v>
      </c>
      <c r="AO746" s="105" t="str">
        <f>IF(BS_CONTROLE[[#This Row],[SUB]]=0, "-", BS_CONTROLE[[#This Row],[SUB]])</f>
        <v>-</v>
      </c>
      <c r="AP746" s="105">
        <f>BS_CONTROLE[[#This Row],[KM - Inicio]]</f>
        <v>0</v>
      </c>
      <c r="AQ746" s="105">
        <f>BS_CONTROLE[[#This Row],[KM - Inicio]]</f>
        <v>0</v>
      </c>
      <c r="AR746" s="108"/>
      <c r="AS746" s="108"/>
      <c r="AT746" s="108"/>
      <c r="AU746" s="136"/>
      <c r="AV746" s="136"/>
      <c r="AW746" s="14"/>
      <c r="AX746" s="14"/>
      <c r="AY746" s="162" t="str">
        <f t="shared" si="72"/>
        <v>*</v>
      </c>
      <c r="AZ746" s="153"/>
      <c r="BA746" s="109"/>
      <c r="BB746" s="10" t="str">
        <f>IFERROR(_xlfn.XLOOKUP(AI746, BS_ATIVIDADE[ATIVIDADE],BS_ATIVIDADE[UNIDADE] ), "*")</f>
        <v>*</v>
      </c>
      <c r="BC746" s="13" t="str" cm="1">
        <f t="array" ref="BC7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6" s="13" t="str" cm="1">
        <f t="array" ref="BD7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6" s="11" t="str" cm="1">
        <f t="array" ref="BE7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6" s="150"/>
      <c r="BG746" s="16"/>
      <c r="BH746" s="17"/>
      <c r="BI746" s="17"/>
      <c r="BJ746" s="17"/>
      <c r="BK746" s="18"/>
      <c r="BL746" s="16"/>
      <c r="BM746" s="130"/>
      <c r="BN746" s="130"/>
      <c r="BO746" s="130"/>
      <c r="BP746" s="18"/>
      <c r="BQ746" s="12" t="str">
        <f t="shared" si="74"/>
        <v>Aderente</v>
      </c>
      <c r="BR746" s="19" t="str">
        <f t="shared" si="75"/>
        <v>*</v>
      </c>
      <c r="BS746" s="19" t="str">
        <f t="shared" si="76"/>
        <v>*</v>
      </c>
      <c r="BT746" s="188" t="str">
        <f t="shared" si="77"/>
        <v/>
      </c>
    </row>
    <row r="747" spans="1:72" hidden="1">
      <c r="A747" s="47" t="str">
        <f t="shared" si="73"/>
        <v/>
      </c>
      <c r="B747" s="102"/>
      <c r="C747" s="135" t="str">
        <f>IF(BS_CONTROLE[[#This Row],[DATA]]="","",WEEKNUM(BS_CONTROLE[[#This Row],[DATA]]))</f>
        <v/>
      </c>
      <c r="D747" s="104"/>
      <c r="E747" s="157">
        <v>741</v>
      </c>
      <c r="F747" s="126"/>
      <c r="G747" s="142" t="str">
        <f>IF(D747="","*",VLOOKUP(F747,BS_ATIVIDADE[],3,FALSE))</f>
        <v>*</v>
      </c>
      <c r="H747" s="106"/>
      <c r="I747" s="106"/>
      <c r="J747" s="105"/>
      <c r="K747" s="105"/>
      <c r="L747" s="105"/>
      <c r="M747" s="127" t="str" cm="1">
        <f t="array" ref="M7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7" s="127" t="str" cm="1">
        <f t="array" ref="N7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7" s="106"/>
      <c r="P747" s="106"/>
      <c r="Q747" s="105"/>
      <c r="R747" s="10" t="str">
        <f>IFERROR(_xlfn.XLOOKUP(F747, BS_ATIVIDADE[ATIVIDADE],BS_ATIVIDADE[UNIDADE] ), "*")</f>
        <v>*</v>
      </c>
      <c r="S747" s="128" t="str" cm="1">
        <f t="array" ref="S7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7" s="128" t="str" cm="1">
        <f t="array" ref="T7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7" s="11" t="str" cm="1">
        <f t="array" ref="U7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7" s="105"/>
      <c r="W747" s="151"/>
      <c r="X747" s="104"/>
      <c r="Y747" s="129"/>
      <c r="Z747" s="104"/>
      <c r="AA747" s="105"/>
      <c r="AB747" s="103"/>
      <c r="AC747" s="152"/>
      <c r="AD747" s="107"/>
      <c r="AE747" s="105"/>
      <c r="AF747" s="105"/>
      <c r="AG747" s="105"/>
      <c r="AH747" s="15"/>
      <c r="AI747" s="126" t="str">
        <f>IF(BS_CONTROLE[[#This Row],[Atividade]]=0, "-", BS_CONTROLE[[#This Row],[Atividade]])</f>
        <v>-</v>
      </c>
      <c r="AJ747" s="9" t="str">
        <f>IF(BS_CONTROLE[[#This Row],[Atividade]]=0, "-", BS_CONTROLE[[#This Row],[Atividade]])</f>
        <v>-</v>
      </c>
      <c r="AK747" s="31">
        <f>BS_CONTROLE[[#This Row],[Local - Partida]]</f>
        <v>0</v>
      </c>
      <c r="AL747" s="31">
        <f>BS_CONTROLE[[#This Row],[Local - Encerramento]]</f>
        <v>0</v>
      </c>
      <c r="AM747" s="105" t="str">
        <f>IF(BS_CONTROLE[[#This Row],[Entre - Estações]]=0, "-", BS_CONTROLE[[#This Row],[Entre - Estações]])</f>
        <v>-</v>
      </c>
      <c r="AN747" s="105" t="str">
        <f>IF(BS_CONTROLE[[#This Row],[SB]]=0, "-", BS_CONTROLE[[#This Row],[SB]])</f>
        <v>-</v>
      </c>
      <c r="AO747" s="105" t="str">
        <f>IF(BS_CONTROLE[[#This Row],[SUB]]=0, "-", BS_CONTROLE[[#This Row],[SUB]])</f>
        <v>-</v>
      </c>
      <c r="AP747" s="105">
        <f>BS_CONTROLE[[#This Row],[KM - Inicio]]</f>
        <v>0</v>
      </c>
      <c r="AQ747" s="105">
        <f>BS_CONTROLE[[#This Row],[KM - Inicio]]</f>
        <v>0</v>
      </c>
      <c r="AR747" s="108"/>
      <c r="AS747" s="108"/>
      <c r="AT747" s="108"/>
      <c r="AU747" s="136"/>
      <c r="AV747" s="136"/>
      <c r="AW747" s="14"/>
      <c r="AX747" s="14"/>
      <c r="AY747" s="162" t="str">
        <f t="shared" si="72"/>
        <v>*</v>
      </c>
      <c r="AZ747" s="153"/>
      <c r="BA747" s="109"/>
      <c r="BB747" s="10" t="str">
        <f>IFERROR(_xlfn.XLOOKUP(AI747, BS_ATIVIDADE[ATIVIDADE],BS_ATIVIDADE[UNIDADE] ), "*")</f>
        <v>*</v>
      </c>
      <c r="BC747" s="13" t="str" cm="1">
        <f t="array" ref="BC7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7" s="13" t="str" cm="1">
        <f t="array" ref="BD7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7" s="11" t="str" cm="1">
        <f t="array" ref="BE7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7" s="150"/>
      <c r="BG747" s="16"/>
      <c r="BH747" s="17"/>
      <c r="BI747" s="17"/>
      <c r="BJ747" s="17"/>
      <c r="BK747" s="18"/>
      <c r="BL747" s="16"/>
      <c r="BM747" s="130"/>
      <c r="BN747" s="130"/>
      <c r="BO747" s="130"/>
      <c r="BP747" s="18"/>
      <c r="BQ747" s="12" t="str">
        <f t="shared" si="74"/>
        <v>Aderente</v>
      </c>
      <c r="BR747" s="19" t="str">
        <f t="shared" si="75"/>
        <v>*</v>
      </c>
      <c r="BS747" s="19" t="str">
        <f t="shared" si="76"/>
        <v>*</v>
      </c>
      <c r="BT747" s="188" t="str">
        <f t="shared" si="77"/>
        <v/>
      </c>
    </row>
    <row r="748" spans="1:72" hidden="1">
      <c r="A748" s="47" t="str">
        <f t="shared" si="73"/>
        <v/>
      </c>
      <c r="B748" s="102"/>
      <c r="C748" s="135" t="str">
        <f>IF(BS_CONTROLE[[#This Row],[DATA]]="","",WEEKNUM(BS_CONTROLE[[#This Row],[DATA]]))</f>
        <v/>
      </c>
      <c r="D748" s="104"/>
      <c r="E748" s="157">
        <v>742</v>
      </c>
      <c r="F748" s="126"/>
      <c r="G748" s="142" t="str">
        <f>IF(D748="","*",VLOOKUP(F748,BS_ATIVIDADE[],3,FALSE))</f>
        <v>*</v>
      </c>
      <c r="H748" s="106"/>
      <c r="I748" s="106"/>
      <c r="J748" s="105"/>
      <c r="K748" s="105"/>
      <c r="L748" s="105"/>
      <c r="M748" s="127" t="str" cm="1">
        <f t="array" ref="M7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8" s="127" t="str" cm="1">
        <f t="array" ref="N7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8" s="106"/>
      <c r="P748" s="106"/>
      <c r="Q748" s="105"/>
      <c r="R748" s="10" t="str">
        <f>IFERROR(_xlfn.XLOOKUP(F748, BS_ATIVIDADE[ATIVIDADE],BS_ATIVIDADE[UNIDADE] ), "*")</f>
        <v>*</v>
      </c>
      <c r="S748" s="128" t="str" cm="1">
        <f t="array" ref="S7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8" s="128" t="str" cm="1">
        <f t="array" ref="T7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8" s="11" t="str" cm="1">
        <f t="array" ref="U7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8" s="105"/>
      <c r="W748" s="151"/>
      <c r="X748" s="104"/>
      <c r="Y748" s="129"/>
      <c r="Z748" s="104"/>
      <c r="AA748" s="105"/>
      <c r="AB748" s="103"/>
      <c r="AC748" s="152"/>
      <c r="AD748" s="107"/>
      <c r="AE748" s="105"/>
      <c r="AF748" s="105"/>
      <c r="AG748" s="105"/>
      <c r="AH748" s="15"/>
      <c r="AI748" s="126" t="str">
        <f>IF(BS_CONTROLE[[#This Row],[Atividade]]=0, "-", BS_CONTROLE[[#This Row],[Atividade]])</f>
        <v>-</v>
      </c>
      <c r="AJ748" s="9" t="str">
        <f>IF(BS_CONTROLE[[#This Row],[Atividade]]=0, "-", BS_CONTROLE[[#This Row],[Atividade]])</f>
        <v>-</v>
      </c>
      <c r="AK748" s="31">
        <f>BS_CONTROLE[[#This Row],[Local - Partida]]</f>
        <v>0</v>
      </c>
      <c r="AL748" s="31">
        <f>BS_CONTROLE[[#This Row],[Local - Encerramento]]</f>
        <v>0</v>
      </c>
      <c r="AM748" s="105" t="str">
        <f>IF(BS_CONTROLE[[#This Row],[Entre - Estações]]=0, "-", BS_CONTROLE[[#This Row],[Entre - Estações]])</f>
        <v>-</v>
      </c>
      <c r="AN748" s="105" t="str">
        <f>IF(BS_CONTROLE[[#This Row],[SB]]=0, "-", BS_CONTROLE[[#This Row],[SB]])</f>
        <v>-</v>
      </c>
      <c r="AO748" s="105" t="str">
        <f>IF(BS_CONTROLE[[#This Row],[SUB]]=0, "-", BS_CONTROLE[[#This Row],[SUB]])</f>
        <v>-</v>
      </c>
      <c r="AP748" s="105">
        <f>BS_CONTROLE[[#This Row],[KM - Inicio]]</f>
        <v>0</v>
      </c>
      <c r="AQ748" s="105">
        <f>BS_CONTROLE[[#This Row],[KM - Inicio]]</f>
        <v>0</v>
      </c>
      <c r="AR748" s="108"/>
      <c r="AS748" s="108"/>
      <c r="AT748" s="108"/>
      <c r="AU748" s="136"/>
      <c r="AV748" s="136"/>
      <c r="AW748" s="14"/>
      <c r="AX748" s="14"/>
      <c r="AY748" s="162" t="str">
        <f t="shared" si="72"/>
        <v>*</v>
      </c>
      <c r="AZ748" s="153"/>
      <c r="BA748" s="109"/>
      <c r="BB748" s="10" t="str">
        <f>IFERROR(_xlfn.XLOOKUP(AI748, BS_ATIVIDADE[ATIVIDADE],BS_ATIVIDADE[UNIDADE] ), "*")</f>
        <v>*</v>
      </c>
      <c r="BC748" s="13" t="str" cm="1">
        <f t="array" ref="BC7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8" s="13" t="str" cm="1">
        <f t="array" ref="BD7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8" s="11" t="str" cm="1">
        <f t="array" ref="BE7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8" s="150"/>
      <c r="BG748" s="16"/>
      <c r="BH748" s="17"/>
      <c r="BI748" s="17"/>
      <c r="BJ748" s="17"/>
      <c r="BK748" s="18"/>
      <c r="BL748" s="16"/>
      <c r="BM748" s="130"/>
      <c r="BN748" s="130"/>
      <c r="BO748" s="130"/>
      <c r="BP748" s="18"/>
      <c r="BQ748" s="12" t="str">
        <f t="shared" si="74"/>
        <v>Aderente</v>
      </c>
      <c r="BR748" s="19" t="str">
        <f t="shared" si="75"/>
        <v>*</v>
      </c>
      <c r="BS748" s="19" t="str">
        <f t="shared" si="76"/>
        <v>*</v>
      </c>
      <c r="BT748" s="188" t="str">
        <f t="shared" si="77"/>
        <v/>
      </c>
    </row>
    <row r="749" spans="1:72" hidden="1">
      <c r="A749" s="47" t="str">
        <f t="shared" si="73"/>
        <v/>
      </c>
      <c r="B749" s="102"/>
      <c r="C749" s="135" t="str">
        <f>IF(BS_CONTROLE[[#This Row],[DATA]]="","",WEEKNUM(BS_CONTROLE[[#This Row],[DATA]]))</f>
        <v/>
      </c>
      <c r="D749" s="104"/>
      <c r="E749" s="157">
        <v>743</v>
      </c>
      <c r="F749" s="126"/>
      <c r="G749" s="142" t="str">
        <f>IF(D749="","*",VLOOKUP(F749,BS_ATIVIDADE[],3,FALSE))</f>
        <v>*</v>
      </c>
      <c r="H749" s="106"/>
      <c r="I749" s="106"/>
      <c r="J749" s="105"/>
      <c r="K749" s="105"/>
      <c r="L749" s="105"/>
      <c r="M749" s="127" t="str" cm="1">
        <f t="array" ref="M7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9" s="127" t="str" cm="1">
        <f t="array" ref="N7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9" s="106"/>
      <c r="P749" s="106"/>
      <c r="Q749" s="105"/>
      <c r="R749" s="10" t="str">
        <f>IFERROR(_xlfn.XLOOKUP(F749, BS_ATIVIDADE[ATIVIDADE],BS_ATIVIDADE[UNIDADE] ), "*")</f>
        <v>*</v>
      </c>
      <c r="S749" s="128" t="str" cm="1">
        <f t="array" ref="S7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9" s="128" t="str" cm="1">
        <f t="array" ref="T7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9" s="11" t="str" cm="1">
        <f t="array" ref="U7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49" s="105"/>
      <c r="W749" s="151"/>
      <c r="X749" s="104"/>
      <c r="Y749" s="129"/>
      <c r="Z749" s="104"/>
      <c r="AA749" s="105"/>
      <c r="AB749" s="103"/>
      <c r="AC749" s="152"/>
      <c r="AD749" s="107"/>
      <c r="AE749" s="105"/>
      <c r="AF749" s="105"/>
      <c r="AG749" s="105"/>
      <c r="AH749" s="15"/>
      <c r="AI749" s="126" t="str">
        <f>IF(BS_CONTROLE[[#This Row],[Atividade]]=0, "-", BS_CONTROLE[[#This Row],[Atividade]])</f>
        <v>-</v>
      </c>
      <c r="AJ749" s="9" t="str">
        <f>IF(BS_CONTROLE[[#This Row],[Atividade]]=0, "-", BS_CONTROLE[[#This Row],[Atividade]])</f>
        <v>-</v>
      </c>
      <c r="AK749" s="31">
        <f>BS_CONTROLE[[#This Row],[Local - Partida]]</f>
        <v>0</v>
      </c>
      <c r="AL749" s="31">
        <f>BS_CONTROLE[[#This Row],[Local - Encerramento]]</f>
        <v>0</v>
      </c>
      <c r="AM749" s="105" t="str">
        <f>IF(BS_CONTROLE[[#This Row],[Entre - Estações]]=0, "-", BS_CONTROLE[[#This Row],[Entre - Estações]])</f>
        <v>-</v>
      </c>
      <c r="AN749" s="105" t="str">
        <f>IF(BS_CONTROLE[[#This Row],[SB]]=0, "-", BS_CONTROLE[[#This Row],[SB]])</f>
        <v>-</v>
      </c>
      <c r="AO749" s="105" t="str">
        <f>IF(BS_CONTROLE[[#This Row],[SUB]]=0, "-", BS_CONTROLE[[#This Row],[SUB]])</f>
        <v>-</v>
      </c>
      <c r="AP749" s="105">
        <f>BS_CONTROLE[[#This Row],[KM - Inicio]]</f>
        <v>0</v>
      </c>
      <c r="AQ749" s="105">
        <f>BS_CONTROLE[[#This Row],[KM - Inicio]]</f>
        <v>0</v>
      </c>
      <c r="AR749" s="108"/>
      <c r="AS749" s="108"/>
      <c r="AT749" s="108"/>
      <c r="AU749" s="136"/>
      <c r="AV749" s="136"/>
      <c r="AW749" s="14"/>
      <c r="AX749" s="14"/>
      <c r="AY749" s="162" t="str">
        <f t="shared" si="72"/>
        <v>*</v>
      </c>
      <c r="AZ749" s="153"/>
      <c r="BA749" s="109"/>
      <c r="BB749" s="10" t="str">
        <f>IFERROR(_xlfn.XLOOKUP(AI749, BS_ATIVIDADE[ATIVIDADE],BS_ATIVIDADE[UNIDADE] ), "*")</f>
        <v>*</v>
      </c>
      <c r="BC749" s="13" t="str" cm="1">
        <f t="array" ref="BC7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49" s="13" t="str" cm="1">
        <f t="array" ref="BD7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49" s="11" t="str" cm="1">
        <f t="array" ref="BE7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49" s="150"/>
      <c r="BG749" s="16"/>
      <c r="BH749" s="17"/>
      <c r="BI749" s="17"/>
      <c r="BJ749" s="17"/>
      <c r="BK749" s="18"/>
      <c r="BL749" s="16"/>
      <c r="BM749" s="130"/>
      <c r="BN749" s="130"/>
      <c r="BO749" s="130"/>
      <c r="BP749" s="18"/>
      <c r="BQ749" s="12" t="str">
        <f t="shared" si="74"/>
        <v>Aderente</v>
      </c>
      <c r="BR749" s="19" t="str">
        <f t="shared" si="75"/>
        <v>*</v>
      </c>
      <c r="BS749" s="19" t="str">
        <f t="shared" si="76"/>
        <v>*</v>
      </c>
      <c r="BT749" s="188" t="str">
        <f t="shared" si="77"/>
        <v/>
      </c>
    </row>
    <row r="750" spans="1:72" hidden="1">
      <c r="A750" s="47" t="str">
        <f t="shared" si="73"/>
        <v/>
      </c>
      <c r="B750" s="102"/>
      <c r="C750" s="135" t="str">
        <f>IF(BS_CONTROLE[[#This Row],[DATA]]="","",WEEKNUM(BS_CONTROLE[[#This Row],[DATA]]))</f>
        <v/>
      </c>
      <c r="D750" s="104"/>
      <c r="E750" s="157">
        <v>744</v>
      </c>
      <c r="F750" s="126"/>
      <c r="G750" s="142" t="str">
        <f>IF(D750="","*",VLOOKUP(F750,BS_ATIVIDADE[],3,FALSE))</f>
        <v>*</v>
      </c>
      <c r="H750" s="106"/>
      <c r="I750" s="106"/>
      <c r="J750" s="105"/>
      <c r="K750" s="105"/>
      <c r="L750" s="105"/>
      <c r="M750" s="127" t="str" cm="1">
        <f t="array" ref="M7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0" s="127" t="str" cm="1">
        <f t="array" ref="N7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0" s="106"/>
      <c r="P750" s="106"/>
      <c r="Q750" s="105"/>
      <c r="R750" s="10" t="str">
        <f>IFERROR(_xlfn.XLOOKUP(F750, BS_ATIVIDADE[ATIVIDADE],BS_ATIVIDADE[UNIDADE] ), "*")</f>
        <v>*</v>
      </c>
      <c r="S750" s="128" t="str" cm="1">
        <f t="array" ref="S7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0" s="128" t="str" cm="1">
        <f t="array" ref="T7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0" s="11" t="str" cm="1">
        <f t="array" ref="U7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0" s="105"/>
      <c r="W750" s="151"/>
      <c r="X750" s="104"/>
      <c r="Y750" s="129"/>
      <c r="Z750" s="104"/>
      <c r="AA750" s="105"/>
      <c r="AB750" s="103"/>
      <c r="AC750" s="152"/>
      <c r="AD750" s="107"/>
      <c r="AE750" s="105"/>
      <c r="AF750" s="105"/>
      <c r="AG750" s="105"/>
      <c r="AH750" s="15"/>
      <c r="AI750" s="126" t="str">
        <f>IF(BS_CONTROLE[[#This Row],[Atividade]]=0, "-", BS_CONTROLE[[#This Row],[Atividade]])</f>
        <v>-</v>
      </c>
      <c r="AJ750" s="9" t="str">
        <f>IF(BS_CONTROLE[[#This Row],[Atividade]]=0, "-", BS_CONTROLE[[#This Row],[Atividade]])</f>
        <v>-</v>
      </c>
      <c r="AK750" s="31">
        <f>BS_CONTROLE[[#This Row],[Local - Partida]]</f>
        <v>0</v>
      </c>
      <c r="AL750" s="31">
        <f>BS_CONTROLE[[#This Row],[Local - Encerramento]]</f>
        <v>0</v>
      </c>
      <c r="AM750" s="105" t="str">
        <f>IF(BS_CONTROLE[[#This Row],[Entre - Estações]]=0, "-", BS_CONTROLE[[#This Row],[Entre - Estações]])</f>
        <v>-</v>
      </c>
      <c r="AN750" s="105" t="str">
        <f>IF(BS_CONTROLE[[#This Row],[SB]]=0, "-", BS_CONTROLE[[#This Row],[SB]])</f>
        <v>-</v>
      </c>
      <c r="AO750" s="105" t="str">
        <f>IF(BS_CONTROLE[[#This Row],[SUB]]=0, "-", BS_CONTROLE[[#This Row],[SUB]])</f>
        <v>-</v>
      </c>
      <c r="AP750" s="105">
        <f>BS_CONTROLE[[#This Row],[KM - Inicio]]</f>
        <v>0</v>
      </c>
      <c r="AQ750" s="105">
        <f>BS_CONTROLE[[#This Row],[KM - Inicio]]</f>
        <v>0</v>
      </c>
      <c r="AR750" s="108"/>
      <c r="AS750" s="108"/>
      <c r="AT750" s="108"/>
      <c r="AU750" s="136"/>
      <c r="AV750" s="136"/>
      <c r="AW750" s="14"/>
      <c r="AX750" s="14"/>
      <c r="AY750" s="162" t="str">
        <f t="shared" si="72"/>
        <v>*</v>
      </c>
      <c r="AZ750" s="153"/>
      <c r="BA750" s="109"/>
      <c r="BB750" s="10" t="str">
        <f>IFERROR(_xlfn.XLOOKUP(AI750, BS_ATIVIDADE[ATIVIDADE],BS_ATIVIDADE[UNIDADE] ), "*")</f>
        <v>*</v>
      </c>
      <c r="BC750" s="13" t="str" cm="1">
        <f t="array" ref="BC7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0" s="13" t="str" cm="1">
        <f t="array" ref="BD7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0" s="11" t="str" cm="1">
        <f t="array" ref="BE7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0" s="150"/>
      <c r="BG750" s="16"/>
      <c r="BH750" s="17"/>
      <c r="BI750" s="17"/>
      <c r="BJ750" s="17"/>
      <c r="BK750" s="18"/>
      <c r="BL750" s="16"/>
      <c r="BM750" s="130"/>
      <c r="BN750" s="130"/>
      <c r="BO750" s="130"/>
      <c r="BP750" s="18"/>
      <c r="BQ750" s="12" t="str">
        <f t="shared" si="74"/>
        <v>Aderente</v>
      </c>
      <c r="BR750" s="19" t="str">
        <f t="shared" si="75"/>
        <v>*</v>
      </c>
      <c r="BS750" s="19" t="str">
        <f t="shared" si="76"/>
        <v>*</v>
      </c>
      <c r="BT750" s="188" t="str">
        <f t="shared" si="77"/>
        <v/>
      </c>
    </row>
    <row r="751" spans="1:72" hidden="1">
      <c r="A751" s="47" t="str">
        <f t="shared" si="73"/>
        <v/>
      </c>
      <c r="B751" s="102"/>
      <c r="C751" s="135" t="str">
        <f>IF(BS_CONTROLE[[#This Row],[DATA]]="","",WEEKNUM(BS_CONTROLE[[#This Row],[DATA]]))</f>
        <v/>
      </c>
      <c r="D751" s="104"/>
      <c r="E751" s="157">
        <v>745</v>
      </c>
      <c r="F751" s="126"/>
      <c r="G751" s="142" t="str">
        <f>IF(D751="","*",VLOOKUP(F751,BS_ATIVIDADE[],3,FALSE))</f>
        <v>*</v>
      </c>
      <c r="H751" s="106"/>
      <c r="I751" s="106"/>
      <c r="J751" s="105"/>
      <c r="K751" s="105"/>
      <c r="L751" s="105"/>
      <c r="M751" s="127" t="str" cm="1">
        <f t="array" ref="M7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1" s="127" t="str" cm="1">
        <f t="array" ref="N7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1" s="106"/>
      <c r="P751" s="106"/>
      <c r="Q751" s="105"/>
      <c r="R751" s="10" t="str">
        <f>IFERROR(_xlfn.XLOOKUP(F751, BS_ATIVIDADE[ATIVIDADE],BS_ATIVIDADE[UNIDADE] ), "*")</f>
        <v>*</v>
      </c>
      <c r="S751" s="128" t="str" cm="1">
        <f t="array" ref="S7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1" s="128" t="str" cm="1">
        <f t="array" ref="T7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1" s="11" t="str" cm="1">
        <f t="array" ref="U7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1" s="105"/>
      <c r="W751" s="151"/>
      <c r="X751" s="104"/>
      <c r="Y751" s="129"/>
      <c r="Z751" s="104"/>
      <c r="AA751" s="105"/>
      <c r="AB751" s="103"/>
      <c r="AC751" s="152"/>
      <c r="AD751" s="107"/>
      <c r="AE751" s="105"/>
      <c r="AF751" s="105"/>
      <c r="AG751" s="105"/>
      <c r="AH751" s="15"/>
      <c r="AI751" s="126" t="str">
        <f>IF(BS_CONTROLE[[#This Row],[Atividade]]=0, "-", BS_CONTROLE[[#This Row],[Atividade]])</f>
        <v>-</v>
      </c>
      <c r="AJ751" s="9" t="str">
        <f>IF(BS_CONTROLE[[#This Row],[Atividade]]=0, "-", BS_CONTROLE[[#This Row],[Atividade]])</f>
        <v>-</v>
      </c>
      <c r="AK751" s="31">
        <f>BS_CONTROLE[[#This Row],[Local - Partida]]</f>
        <v>0</v>
      </c>
      <c r="AL751" s="31">
        <f>BS_CONTROLE[[#This Row],[Local - Encerramento]]</f>
        <v>0</v>
      </c>
      <c r="AM751" s="105" t="str">
        <f>IF(BS_CONTROLE[[#This Row],[Entre - Estações]]=0, "-", BS_CONTROLE[[#This Row],[Entre - Estações]])</f>
        <v>-</v>
      </c>
      <c r="AN751" s="105" t="str">
        <f>IF(BS_CONTROLE[[#This Row],[SB]]=0, "-", BS_CONTROLE[[#This Row],[SB]])</f>
        <v>-</v>
      </c>
      <c r="AO751" s="105" t="str">
        <f>IF(BS_CONTROLE[[#This Row],[SUB]]=0, "-", BS_CONTROLE[[#This Row],[SUB]])</f>
        <v>-</v>
      </c>
      <c r="AP751" s="105">
        <f>BS_CONTROLE[[#This Row],[KM - Inicio]]</f>
        <v>0</v>
      </c>
      <c r="AQ751" s="105">
        <f>BS_CONTROLE[[#This Row],[KM - Inicio]]</f>
        <v>0</v>
      </c>
      <c r="AR751" s="108"/>
      <c r="AS751" s="108"/>
      <c r="AT751" s="108"/>
      <c r="AU751" s="136"/>
      <c r="AV751" s="136"/>
      <c r="AW751" s="14"/>
      <c r="AX751" s="14"/>
      <c r="AY751" s="162" t="str">
        <f t="shared" si="72"/>
        <v>*</v>
      </c>
      <c r="AZ751" s="153"/>
      <c r="BA751" s="109"/>
      <c r="BB751" s="10" t="str">
        <f>IFERROR(_xlfn.XLOOKUP(AI751, BS_ATIVIDADE[ATIVIDADE],BS_ATIVIDADE[UNIDADE] ), "*")</f>
        <v>*</v>
      </c>
      <c r="BC751" s="13" t="str" cm="1">
        <f t="array" ref="BC7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1" s="13" t="str" cm="1">
        <f t="array" ref="BD7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1" s="11" t="str" cm="1">
        <f t="array" ref="BE7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1" s="150"/>
      <c r="BG751" s="16"/>
      <c r="BH751" s="17"/>
      <c r="BI751" s="17"/>
      <c r="BJ751" s="17"/>
      <c r="BK751" s="18"/>
      <c r="BL751" s="16"/>
      <c r="BM751" s="130"/>
      <c r="BN751" s="130"/>
      <c r="BO751" s="130"/>
      <c r="BP751" s="18"/>
      <c r="BQ751" s="12" t="str">
        <f t="shared" si="74"/>
        <v>Aderente</v>
      </c>
      <c r="BR751" s="19" t="str">
        <f t="shared" si="75"/>
        <v>*</v>
      </c>
      <c r="BS751" s="19" t="str">
        <f t="shared" si="76"/>
        <v>*</v>
      </c>
      <c r="BT751" s="188" t="str">
        <f t="shared" si="77"/>
        <v/>
      </c>
    </row>
    <row r="752" spans="1:72" hidden="1">
      <c r="A752" s="47" t="str">
        <f t="shared" si="73"/>
        <v/>
      </c>
      <c r="B752" s="102"/>
      <c r="C752" s="135" t="str">
        <f>IF(BS_CONTROLE[[#This Row],[DATA]]="","",WEEKNUM(BS_CONTROLE[[#This Row],[DATA]]))</f>
        <v/>
      </c>
      <c r="D752" s="104"/>
      <c r="E752" s="157">
        <v>746</v>
      </c>
      <c r="F752" s="126"/>
      <c r="G752" s="142" t="str">
        <f>IF(D752="","*",VLOOKUP(F752,BS_ATIVIDADE[],3,FALSE))</f>
        <v>*</v>
      </c>
      <c r="H752" s="106"/>
      <c r="I752" s="106"/>
      <c r="J752" s="105"/>
      <c r="K752" s="105"/>
      <c r="L752" s="105"/>
      <c r="M752" s="127" t="str" cm="1">
        <f t="array" ref="M7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2" s="127" t="str" cm="1">
        <f t="array" ref="N7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2" s="106"/>
      <c r="P752" s="106"/>
      <c r="Q752" s="105"/>
      <c r="R752" s="10" t="str">
        <f>IFERROR(_xlfn.XLOOKUP(F752, BS_ATIVIDADE[ATIVIDADE],BS_ATIVIDADE[UNIDADE] ), "*")</f>
        <v>*</v>
      </c>
      <c r="S752" s="128" t="str" cm="1">
        <f t="array" ref="S7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2" s="128" t="str" cm="1">
        <f t="array" ref="T7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2" s="11" t="str" cm="1">
        <f t="array" ref="U7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2" s="105"/>
      <c r="W752" s="151"/>
      <c r="X752" s="104"/>
      <c r="Y752" s="129"/>
      <c r="Z752" s="104"/>
      <c r="AA752" s="105"/>
      <c r="AB752" s="103"/>
      <c r="AC752" s="152"/>
      <c r="AD752" s="107"/>
      <c r="AE752" s="105"/>
      <c r="AF752" s="105"/>
      <c r="AG752" s="105"/>
      <c r="AH752" s="15"/>
      <c r="AI752" s="126" t="str">
        <f>IF(BS_CONTROLE[[#This Row],[Atividade]]=0, "-", BS_CONTROLE[[#This Row],[Atividade]])</f>
        <v>-</v>
      </c>
      <c r="AJ752" s="9" t="str">
        <f>IF(BS_CONTROLE[[#This Row],[Atividade]]=0, "-", BS_CONTROLE[[#This Row],[Atividade]])</f>
        <v>-</v>
      </c>
      <c r="AK752" s="31">
        <f>BS_CONTROLE[[#This Row],[Local - Partida]]</f>
        <v>0</v>
      </c>
      <c r="AL752" s="31">
        <f>BS_CONTROLE[[#This Row],[Local - Encerramento]]</f>
        <v>0</v>
      </c>
      <c r="AM752" s="105" t="str">
        <f>IF(BS_CONTROLE[[#This Row],[Entre - Estações]]=0, "-", BS_CONTROLE[[#This Row],[Entre - Estações]])</f>
        <v>-</v>
      </c>
      <c r="AN752" s="105" t="str">
        <f>IF(BS_CONTROLE[[#This Row],[SB]]=0, "-", BS_CONTROLE[[#This Row],[SB]])</f>
        <v>-</v>
      </c>
      <c r="AO752" s="105" t="str">
        <f>IF(BS_CONTROLE[[#This Row],[SUB]]=0, "-", BS_CONTROLE[[#This Row],[SUB]])</f>
        <v>-</v>
      </c>
      <c r="AP752" s="105">
        <f>BS_CONTROLE[[#This Row],[KM - Inicio]]</f>
        <v>0</v>
      </c>
      <c r="AQ752" s="105">
        <f>BS_CONTROLE[[#This Row],[KM - Inicio]]</f>
        <v>0</v>
      </c>
      <c r="AR752" s="108"/>
      <c r="AS752" s="108"/>
      <c r="AT752" s="108"/>
      <c r="AU752" s="136"/>
      <c r="AV752" s="136"/>
      <c r="AW752" s="14"/>
      <c r="AX752" s="14"/>
      <c r="AY752" s="162" t="str">
        <f t="shared" si="72"/>
        <v>*</v>
      </c>
      <c r="AZ752" s="153"/>
      <c r="BA752" s="109"/>
      <c r="BB752" s="10" t="str">
        <f>IFERROR(_xlfn.XLOOKUP(AI752, BS_ATIVIDADE[ATIVIDADE],BS_ATIVIDADE[UNIDADE] ), "*")</f>
        <v>*</v>
      </c>
      <c r="BC752" s="13" t="str" cm="1">
        <f t="array" ref="BC7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2" s="13" t="str" cm="1">
        <f t="array" ref="BD7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2" s="11" t="str" cm="1">
        <f t="array" ref="BE7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2" s="150"/>
      <c r="BG752" s="16"/>
      <c r="BH752" s="17"/>
      <c r="BI752" s="17"/>
      <c r="BJ752" s="17"/>
      <c r="BK752" s="18"/>
      <c r="BL752" s="16"/>
      <c r="BM752" s="130"/>
      <c r="BN752" s="130"/>
      <c r="BO752" s="130"/>
      <c r="BP752" s="18"/>
      <c r="BQ752" s="12" t="str">
        <f t="shared" si="74"/>
        <v>Aderente</v>
      </c>
      <c r="BR752" s="19" t="str">
        <f t="shared" si="75"/>
        <v>*</v>
      </c>
      <c r="BS752" s="19" t="str">
        <f t="shared" si="76"/>
        <v>*</v>
      </c>
      <c r="BT752" s="188" t="str">
        <f t="shared" si="77"/>
        <v/>
      </c>
    </row>
    <row r="753" spans="1:72" hidden="1">
      <c r="A753" s="47" t="str">
        <f t="shared" si="73"/>
        <v/>
      </c>
      <c r="B753" s="102"/>
      <c r="C753" s="135" t="str">
        <f>IF(BS_CONTROLE[[#This Row],[DATA]]="","",WEEKNUM(BS_CONTROLE[[#This Row],[DATA]]))</f>
        <v/>
      </c>
      <c r="D753" s="104"/>
      <c r="E753" s="157">
        <v>747</v>
      </c>
      <c r="F753" s="126"/>
      <c r="G753" s="142" t="str">
        <f>IF(D753="","*",VLOOKUP(F753,BS_ATIVIDADE[],3,FALSE))</f>
        <v>*</v>
      </c>
      <c r="H753" s="106"/>
      <c r="I753" s="106"/>
      <c r="J753" s="105"/>
      <c r="K753" s="105"/>
      <c r="L753" s="105"/>
      <c r="M753" s="127" t="str" cm="1">
        <f t="array" ref="M7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3" s="127" t="str" cm="1">
        <f t="array" ref="N7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3" s="106"/>
      <c r="P753" s="106"/>
      <c r="Q753" s="105"/>
      <c r="R753" s="10" t="str">
        <f>IFERROR(_xlfn.XLOOKUP(F753, BS_ATIVIDADE[ATIVIDADE],BS_ATIVIDADE[UNIDADE] ), "*")</f>
        <v>*</v>
      </c>
      <c r="S753" s="128" t="str" cm="1">
        <f t="array" ref="S7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3" s="128" t="str" cm="1">
        <f t="array" ref="T7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3" s="11" t="str" cm="1">
        <f t="array" ref="U7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3" s="105"/>
      <c r="W753" s="151"/>
      <c r="X753" s="104"/>
      <c r="Y753" s="129"/>
      <c r="Z753" s="104"/>
      <c r="AA753" s="105"/>
      <c r="AB753" s="103"/>
      <c r="AC753" s="152"/>
      <c r="AD753" s="107"/>
      <c r="AE753" s="105"/>
      <c r="AF753" s="105"/>
      <c r="AG753" s="105"/>
      <c r="AH753" s="15"/>
      <c r="AI753" s="126" t="str">
        <f>IF(BS_CONTROLE[[#This Row],[Atividade]]=0, "-", BS_CONTROLE[[#This Row],[Atividade]])</f>
        <v>-</v>
      </c>
      <c r="AJ753" s="9" t="str">
        <f>IF(BS_CONTROLE[[#This Row],[Atividade]]=0, "-", BS_CONTROLE[[#This Row],[Atividade]])</f>
        <v>-</v>
      </c>
      <c r="AK753" s="31">
        <f>BS_CONTROLE[[#This Row],[Local - Partida]]</f>
        <v>0</v>
      </c>
      <c r="AL753" s="31">
        <f>BS_CONTROLE[[#This Row],[Local - Encerramento]]</f>
        <v>0</v>
      </c>
      <c r="AM753" s="105" t="str">
        <f>IF(BS_CONTROLE[[#This Row],[Entre - Estações]]=0, "-", BS_CONTROLE[[#This Row],[Entre - Estações]])</f>
        <v>-</v>
      </c>
      <c r="AN753" s="105" t="str">
        <f>IF(BS_CONTROLE[[#This Row],[SB]]=0, "-", BS_CONTROLE[[#This Row],[SB]])</f>
        <v>-</v>
      </c>
      <c r="AO753" s="105" t="str">
        <f>IF(BS_CONTROLE[[#This Row],[SUB]]=0, "-", BS_CONTROLE[[#This Row],[SUB]])</f>
        <v>-</v>
      </c>
      <c r="AP753" s="105">
        <f>BS_CONTROLE[[#This Row],[KM - Inicio]]</f>
        <v>0</v>
      </c>
      <c r="AQ753" s="105">
        <f>BS_CONTROLE[[#This Row],[KM - Inicio]]</f>
        <v>0</v>
      </c>
      <c r="AR753" s="108"/>
      <c r="AS753" s="108"/>
      <c r="AT753" s="108"/>
      <c r="AU753" s="136"/>
      <c r="AV753" s="136"/>
      <c r="AW753" s="14"/>
      <c r="AX753" s="14"/>
      <c r="AY753" s="162" t="str">
        <f t="shared" si="72"/>
        <v>*</v>
      </c>
      <c r="AZ753" s="153"/>
      <c r="BA753" s="109"/>
      <c r="BB753" s="10" t="str">
        <f>IFERROR(_xlfn.XLOOKUP(AI753, BS_ATIVIDADE[ATIVIDADE],BS_ATIVIDADE[UNIDADE] ), "*")</f>
        <v>*</v>
      </c>
      <c r="BC753" s="13" t="str" cm="1">
        <f t="array" ref="BC7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3" s="13" t="str" cm="1">
        <f t="array" ref="BD7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3" s="11" t="str" cm="1">
        <f t="array" ref="BE7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3" s="150"/>
      <c r="BG753" s="16"/>
      <c r="BH753" s="17"/>
      <c r="BI753" s="17"/>
      <c r="BJ753" s="17"/>
      <c r="BK753" s="18"/>
      <c r="BL753" s="16"/>
      <c r="BM753" s="130"/>
      <c r="BN753" s="130"/>
      <c r="BO753" s="130"/>
      <c r="BP753" s="18"/>
      <c r="BQ753" s="12" t="str">
        <f t="shared" si="74"/>
        <v>Aderente</v>
      </c>
      <c r="BR753" s="19" t="str">
        <f t="shared" si="75"/>
        <v>*</v>
      </c>
      <c r="BS753" s="19" t="str">
        <f t="shared" si="76"/>
        <v>*</v>
      </c>
      <c r="BT753" s="188" t="str">
        <f t="shared" si="77"/>
        <v/>
      </c>
    </row>
    <row r="754" spans="1:72" hidden="1">
      <c r="A754" s="47" t="str">
        <f t="shared" si="73"/>
        <v/>
      </c>
      <c r="B754" s="102"/>
      <c r="C754" s="135" t="str">
        <f>IF(BS_CONTROLE[[#This Row],[DATA]]="","",WEEKNUM(BS_CONTROLE[[#This Row],[DATA]]))</f>
        <v/>
      </c>
      <c r="D754" s="104"/>
      <c r="E754" s="157">
        <v>748</v>
      </c>
      <c r="F754" s="126"/>
      <c r="G754" s="142" t="str">
        <f>IF(D754="","*",VLOOKUP(F754,BS_ATIVIDADE[],3,FALSE))</f>
        <v>*</v>
      </c>
      <c r="H754" s="106"/>
      <c r="I754" s="106"/>
      <c r="J754" s="105"/>
      <c r="K754" s="105"/>
      <c r="L754" s="105"/>
      <c r="M754" s="127" t="str" cm="1">
        <f t="array" ref="M7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4" s="127" t="str" cm="1">
        <f t="array" ref="N7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4" s="106"/>
      <c r="P754" s="106"/>
      <c r="Q754" s="105"/>
      <c r="R754" s="10" t="str">
        <f>IFERROR(_xlfn.XLOOKUP(F754, BS_ATIVIDADE[ATIVIDADE],BS_ATIVIDADE[UNIDADE] ), "*")</f>
        <v>*</v>
      </c>
      <c r="S754" s="128" t="str" cm="1">
        <f t="array" ref="S7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4" s="128" t="str" cm="1">
        <f t="array" ref="T7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4" s="11" t="str" cm="1">
        <f t="array" ref="U7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4" s="105"/>
      <c r="W754" s="151"/>
      <c r="X754" s="104"/>
      <c r="Y754" s="129"/>
      <c r="Z754" s="104"/>
      <c r="AA754" s="105"/>
      <c r="AB754" s="103"/>
      <c r="AC754" s="152"/>
      <c r="AD754" s="107"/>
      <c r="AE754" s="105"/>
      <c r="AF754" s="105"/>
      <c r="AG754" s="105"/>
      <c r="AH754" s="15"/>
      <c r="AI754" s="126" t="str">
        <f>IF(BS_CONTROLE[[#This Row],[Atividade]]=0, "-", BS_CONTROLE[[#This Row],[Atividade]])</f>
        <v>-</v>
      </c>
      <c r="AJ754" s="9" t="str">
        <f>IF(BS_CONTROLE[[#This Row],[Atividade]]=0, "-", BS_CONTROLE[[#This Row],[Atividade]])</f>
        <v>-</v>
      </c>
      <c r="AK754" s="31">
        <f>BS_CONTROLE[[#This Row],[Local - Partida]]</f>
        <v>0</v>
      </c>
      <c r="AL754" s="31">
        <f>BS_CONTROLE[[#This Row],[Local - Encerramento]]</f>
        <v>0</v>
      </c>
      <c r="AM754" s="105" t="str">
        <f>IF(BS_CONTROLE[[#This Row],[Entre - Estações]]=0, "-", BS_CONTROLE[[#This Row],[Entre - Estações]])</f>
        <v>-</v>
      </c>
      <c r="AN754" s="105" t="str">
        <f>IF(BS_CONTROLE[[#This Row],[SB]]=0, "-", BS_CONTROLE[[#This Row],[SB]])</f>
        <v>-</v>
      </c>
      <c r="AO754" s="105" t="str">
        <f>IF(BS_CONTROLE[[#This Row],[SUB]]=0, "-", BS_CONTROLE[[#This Row],[SUB]])</f>
        <v>-</v>
      </c>
      <c r="AP754" s="105">
        <f>BS_CONTROLE[[#This Row],[KM - Inicio]]</f>
        <v>0</v>
      </c>
      <c r="AQ754" s="105">
        <f>BS_CONTROLE[[#This Row],[KM - Inicio]]</f>
        <v>0</v>
      </c>
      <c r="AR754" s="108"/>
      <c r="AS754" s="108"/>
      <c r="AT754" s="108"/>
      <c r="AU754" s="136"/>
      <c r="AV754" s="136"/>
      <c r="AW754" s="14"/>
      <c r="AX754" s="14"/>
      <c r="AY754" s="162" t="str">
        <f t="shared" si="72"/>
        <v>*</v>
      </c>
      <c r="AZ754" s="153"/>
      <c r="BA754" s="109"/>
      <c r="BB754" s="10" t="str">
        <f>IFERROR(_xlfn.XLOOKUP(AI754, BS_ATIVIDADE[ATIVIDADE],BS_ATIVIDADE[UNIDADE] ), "*")</f>
        <v>*</v>
      </c>
      <c r="BC754" s="13" t="str" cm="1">
        <f t="array" ref="BC7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4" s="13" t="str" cm="1">
        <f t="array" ref="BD7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4" s="11" t="str" cm="1">
        <f t="array" ref="BE7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4" s="150"/>
      <c r="BG754" s="16"/>
      <c r="BH754" s="17"/>
      <c r="BI754" s="17"/>
      <c r="BJ754" s="17"/>
      <c r="BK754" s="18"/>
      <c r="BL754" s="16"/>
      <c r="BM754" s="130"/>
      <c r="BN754" s="130"/>
      <c r="BO754" s="130"/>
      <c r="BP754" s="18"/>
      <c r="BQ754" s="12" t="str">
        <f t="shared" si="74"/>
        <v>Aderente</v>
      </c>
      <c r="BR754" s="19" t="str">
        <f t="shared" si="75"/>
        <v>*</v>
      </c>
      <c r="BS754" s="19" t="str">
        <f t="shared" si="76"/>
        <v>*</v>
      </c>
      <c r="BT754" s="188" t="str">
        <f t="shared" si="77"/>
        <v/>
      </c>
    </row>
    <row r="755" spans="1:72" hidden="1">
      <c r="A755" s="47" t="str">
        <f t="shared" si="73"/>
        <v/>
      </c>
      <c r="B755" s="102"/>
      <c r="C755" s="135" t="str">
        <f>IF(BS_CONTROLE[[#This Row],[DATA]]="","",WEEKNUM(BS_CONTROLE[[#This Row],[DATA]]))</f>
        <v/>
      </c>
      <c r="D755" s="104"/>
      <c r="E755" s="157">
        <v>749</v>
      </c>
      <c r="F755" s="126"/>
      <c r="G755" s="142" t="str">
        <f>IF(D755="","*",VLOOKUP(F755,BS_ATIVIDADE[],3,FALSE))</f>
        <v>*</v>
      </c>
      <c r="H755" s="106"/>
      <c r="I755" s="106"/>
      <c r="J755" s="105"/>
      <c r="K755" s="105"/>
      <c r="L755" s="105"/>
      <c r="M755" s="127" t="str" cm="1">
        <f t="array" ref="M7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5" s="127" t="str" cm="1">
        <f t="array" ref="N7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5" s="106"/>
      <c r="P755" s="106"/>
      <c r="Q755" s="105"/>
      <c r="R755" s="10" t="str">
        <f>IFERROR(_xlfn.XLOOKUP(F755, BS_ATIVIDADE[ATIVIDADE],BS_ATIVIDADE[UNIDADE] ), "*")</f>
        <v>*</v>
      </c>
      <c r="S755" s="128" t="str" cm="1">
        <f t="array" ref="S7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5" s="128" t="str" cm="1">
        <f t="array" ref="T7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5" s="11" t="str" cm="1">
        <f t="array" ref="U7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5" s="105"/>
      <c r="W755" s="151"/>
      <c r="X755" s="104"/>
      <c r="Y755" s="129"/>
      <c r="Z755" s="104"/>
      <c r="AA755" s="105"/>
      <c r="AB755" s="103"/>
      <c r="AC755" s="152"/>
      <c r="AD755" s="107"/>
      <c r="AE755" s="105"/>
      <c r="AF755" s="105"/>
      <c r="AG755" s="105"/>
      <c r="AH755" s="15"/>
      <c r="AI755" s="126" t="str">
        <f>IF(BS_CONTROLE[[#This Row],[Atividade]]=0, "-", BS_CONTROLE[[#This Row],[Atividade]])</f>
        <v>-</v>
      </c>
      <c r="AJ755" s="9" t="str">
        <f>IF(BS_CONTROLE[[#This Row],[Atividade]]=0, "-", BS_CONTROLE[[#This Row],[Atividade]])</f>
        <v>-</v>
      </c>
      <c r="AK755" s="31">
        <f>BS_CONTROLE[[#This Row],[Local - Partida]]</f>
        <v>0</v>
      </c>
      <c r="AL755" s="31">
        <f>BS_CONTROLE[[#This Row],[Local - Encerramento]]</f>
        <v>0</v>
      </c>
      <c r="AM755" s="105" t="str">
        <f>IF(BS_CONTROLE[[#This Row],[Entre - Estações]]=0, "-", BS_CONTROLE[[#This Row],[Entre - Estações]])</f>
        <v>-</v>
      </c>
      <c r="AN755" s="105" t="str">
        <f>IF(BS_CONTROLE[[#This Row],[SB]]=0, "-", BS_CONTROLE[[#This Row],[SB]])</f>
        <v>-</v>
      </c>
      <c r="AO755" s="105" t="str">
        <f>IF(BS_CONTROLE[[#This Row],[SUB]]=0, "-", BS_CONTROLE[[#This Row],[SUB]])</f>
        <v>-</v>
      </c>
      <c r="AP755" s="105">
        <f>BS_CONTROLE[[#This Row],[KM - Inicio]]</f>
        <v>0</v>
      </c>
      <c r="AQ755" s="105">
        <f>BS_CONTROLE[[#This Row],[KM - Inicio]]</f>
        <v>0</v>
      </c>
      <c r="AR755" s="108"/>
      <c r="AS755" s="108"/>
      <c r="AT755" s="108"/>
      <c r="AU755" s="136"/>
      <c r="AV755" s="136"/>
      <c r="AW755" s="14"/>
      <c r="AX755" s="14"/>
      <c r="AY755" s="162" t="str">
        <f t="shared" si="72"/>
        <v>*</v>
      </c>
      <c r="AZ755" s="153"/>
      <c r="BA755" s="109"/>
      <c r="BB755" s="10" t="str">
        <f>IFERROR(_xlfn.XLOOKUP(AI755, BS_ATIVIDADE[ATIVIDADE],BS_ATIVIDADE[UNIDADE] ), "*")</f>
        <v>*</v>
      </c>
      <c r="BC755" s="13" t="str" cm="1">
        <f t="array" ref="BC7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5" s="13" t="str" cm="1">
        <f t="array" ref="BD7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5" s="11" t="str" cm="1">
        <f t="array" ref="BE7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5" s="150"/>
      <c r="BG755" s="16"/>
      <c r="BH755" s="17"/>
      <c r="BI755" s="17"/>
      <c r="BJ755" s="17"/>
      <c r="BK755" s="18"/>
      <c r="BL755" s="16"/>
      <c r="BM755" s="130"/>
      <c r="BN755" s="130"/>
      <c r="BO755" s="130"/>
      <c r="BP755" s="18"/>
      <c r="BQ755" s="12" t="str">
        <f t="shared" si="74"/>
        <v>Aderente</v>
      </c>
      <c r="BR755" s="19" t="str">
        <f t="shared" si="75"/>
        <v>*</v>
      </c>
      <c r="BS755" s="19" t="str">
        <f t="shared" si="76"/>
        <v>*</v>
      </c>
      <c r="BT755" s="188" t="str">
        <f t="shared" si="77"/>
        <v/>
      </c>
    </row>
    <row r="756" spans="1:72" hidden="1">
      <c r="A756" s="47" t="str">
        <f t="shared" si="73"/>
        <v/>
      </c>
      <c r="B756" s="102"/>
      <c r="C756" s="135" t="str">
        <f>IF(BS_CONTROLE[[#This Row],[DATA]]="","",WEEKNUM(BS_CONTROLE[[#This Row],[DATA]]))</f>
        <v/>
      </c>
      <c r="D756" s="104"/>
      <c r="E756" s="157">
        <v>750</v>
      </c>
      <c r="F756" s="126"/>
      <c r="G756" s="142" t="str">
        <f>IF(D756="","*",VLOOKUP(F756,BS_ATIVIDADE[],3,FALSE))</f>
        <v>*</v>
      </c>
      <c r="H756" s="106"/>
      <c r="I756" s="106"/>
      <c r="J756" s="105"/>
      <c r="K756" s="105"/>
      <c r="L756" s="105"/>
      <c r="M756" s="127" t="str" cm="1">
        <f t="array" ref="M7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6" s="127" t="str" cm="1">
        <f t="array" ref="N7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6" s="106"/>
      <c r="P756" s="106"/>
      <c r="Q756" s="105"/>
      <c r="R756" s="10" t="str">
        <f>IFERROR(_xlfn.XLOOKUP(F756, BS_ATIVIDADE[ATIVIDADE],BS_ATIVIDADE[UNIDADE] ), "*")</f>
        <v>*</v>
      </c>
      <c r="S756" s="128" t="str" cm="1">
        <f t="array" ref="S7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6" s="128" t="str" cm="1">
        <f t="array" ref="T7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6" s="11" t="str" cm="1">
        <f t="array" ref="U7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6" s="105"/>
      <c r="W756" s="151"/>
      <c r="X756" s="104"/>
      <c r="Y756" s="129"/>
      <c r="Z756" s="104"/>
      <c r="AA756" s="105"/>
      <c r="AB756" s="103"/>
      <c r="AC756" s="152"/>
      <c r="AD756" s="107"/>
      <c r="AE756" s="105"/>
      <c r="AF756" s="105"/>
      <c r="AG756" s="105"/>
      <c r="AH756" s="15"/>
      <c r="AI756" s="126" t="str">
        <f>IF(BS_CONTROLE[[#This Row],[Atividade]]=0, "-", BS_CONTROLE[[#This Row],[Atividade]])</f>
        <v>-</v>
      </c>
      <c r="AJ756" s="9" t="str">
        <f>IF(BS_CONTROLE[[#This Row],[Atividade]]=0, "-", BS_CONTROLE[[#This Row],[Atividade]])</f>
        <v>-</v>
      </c>
      <c r="AK756" s="31">
        <f>BS_CONTROLE[[#This Row],[Local - Partida]]</f>
        <v>0</v>
      </c>
      <c r="AL756" s="31">
        <f>BS_CONTROLE[[#This Row],[Local - Encerramento]]</f>
        <v>0</v>
      </c>
      <c r="AM756" s="105" t="str">
        <f>IF(BS_CONTROLE[[#This Row],[Entre - Estações]]=0, "-", BS_CONTROLE[[#This Row],[Entre - Estações]])</f>
        <v>-</v>
      </c>
      <c r="AN756" s="105" t="str">
        <f>IF(BS_CONTROLE[[#This Row],[SB]]=0, "-", BS_CONTROLE[[#This Row],[SB]])</f>
        <v>-</v>
      </c>
      <c r="AO756" s="105" t="str">
        <f>IF(BS_CONTROLE[[#This Row],[SUB]]=0, "-", BS_CONTROLE[[#This Row],[SUB]])</f>
        <v>-</v>
      </c>
      <c r="AP756" s="105">
        <f>BS_CONTROLE[[#This Row],[KM - Inicio]]</f>
        <v>0</v>
      </c>
      <c r="AQ756" s="105">
        <f>BS_CONTROLE[[#This Row],[KM - Inicio]]</f>
        <v>0</v>
      </c>
      <c r="AR756" s="108"/>
      <c r="AS756" s="108"/>
      <c r="AT756" s="108"/>
      <c r="AU756" s="136"/>
      <c r="AV756" s="136"/>
      <c r="AW756" s="14"/>
      <c r="AX756" s="14"/>
      <c r="AY756" s="162" t="str">
        <f t="shared" si="72"/>
        <v>*</v>
      </c>
      <c r="AZ756" s="153"/>
      <c r="BA756" s="109"/>
      <c r="BB756" s="10" t="str">
        <f>IFERROR(_xlfn.XLOOKUP(AI756, BS_ATIVIDADE[ATIVIDADE],BS_ATIVIDADE[UNIDADE] ), "*")</f>
        <v>*</v>
      </c>
      <c r="BC756" s="13" t="str" cm="1">
        <f t="array" ref="BC7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6" s="13" t="str" cm="1">
        <f t="array" ref="BD7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6" s="11" t="str" cm="1">
        <f t="array" ref="BE7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6" s="150"/>
      <c r="BG756" s="16"/>
      <c r="BH756" s="17"/>
      <c r="BI756" s="17"/>
      <c r="BJ756" s="17"/>
      <c r="BK756" s="18"/>
      <c r="BL756" s="16"/>
      <c r="BM756" s="130"/>
      <c r="BN756" s="130"/>
      <c r="BO756" s="130"/>
      <c r="BP756" s="18"/>
      <c r="BQ756" s="12" t="str">
        <f t="shared" si="74"/>
        <v>Aderente</v>
      </c>
      <c r="BR756" s="19" t="str">
        <f t="shared" si="75"/>
        <v>*</v>
      </c>
      <c r="BS756" s="19" t="str">
        <f t="shared" si="76"/>
        <v>*</v>
      </c>
      <c r="BT756" s="188" t="str">
        <f t="shared" si="77"/>
        <v/>
      </c>
    </row>
    <row r="757" spans="1:72" hidden="1">
      <c r="A757" s="47" t="str">
        <f t="shared" si="73"/>
        <v/>
      </c>
      <c r="B757" s="102"/>
      <c r="C757" s="135" t="str">
        <f>IF(BS_CONTROLE[[#This Row],[DATA]]="","",WEEKNUM(BS_CONTROLE[[#This Row],[DATA]]))</f>
        <v/>
      </c>
      <c r="D757" s="104"/>
      <c r="E757" s="157">
        <v>751</v>
      </c>
      <c r="F757" s="126"/>
      <c r="G757" s="142" t="str">
        <f>IF(D757="","*",VLOOKUP(F757,BS_ATIVIDADE[],3,FALSE))</f>
        <v>*</v>
      </c>
      <c r="H757" s="106"/>
      <c r="I757" s="106"/>
      <c r="J757" s="105"/>
      <c r="K757" s="105"/>
      <c r="L757" s="105"/>
      <c r="M757" s="127" t="str" cm="1">
        <f t="array" ref="M7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7" s="127" t="str" cm="1">
        <f t="array" ref="N7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7" s="106"/>
      <c r="P757" s="106"/>
      <c r="Q757" s="105"/>
      <c r="R757" s="10" t="str">
        <f>IFERROR(_xlfn.XLOOKUP(F757, BS_ATIVIDADE[ATIVIDADE],BS_ATIVIDADE[UNIDADE] ), "*")</f>
        <v>*</v>
      </c>
      <c r="S757" s="128" t="str" cm="1">
        <f t="array" ref="S7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7" s="128" t="str" cm="1">
        <f t="array" ref="T7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7" s="11" t="str" cm="1">
        <f t="array" ref="U7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7" s="105"/>
      <c r="W757" s="151"/>
      <c r="X757" s="104"/>
      <c r="Y757" s="129"/>
      <c r="Z757" s="104"/>
      <c r="AA757" s="105"/>
      <c r="AB757" s="103"/>
      <c r="AC757" s="152"/>
      <c r="AD757" s="107"/>
      <c r="AE757" s="105"/>
      <c r="AF757" s="105"/>
      <c r="AG757" s="105"/>
      <c r="AH757" s="15"/>
      <c r="AI757" s="126" t="str">
        <f>IF(BS_CONTROLE[[#This Row],[Atividade]]=0, "-", BS_CONTROLE[[#This Row],[Atividade]])</f>
        <v>-</v>
      </c>
      <c r="AJ757" s="9" t="str">
        <f>IF(BS_CONTROLE[[#This Row],[Atividade]]=0, "-", BS_CONTROLE[[#This Row],[Atividade]])</f>
        <v>-</v>
      </c>
      <c r="AK757" s="31">
        <f>BS_CONTROLE[[#This Row],[Local - Partida]]</f>
        <v>0</v>
      </c>
      <c r="AL757" s="31">
        <f>BS_CONTROLE[[#This Row],[Local - Encerramento]]</f>
        <v>0</v>
      </c>
      <c r="AM757" s="105" t="str">
        <f>IF(BS_CONTROLE[[#This Row],[Entre - Estações]]=0, "-", BS_CONTROLE[[#This Row],[Entre - Estações]])</f>
        <v>-</v>
      </c>
      <c r="AN757" s="105" t="str">
        <f>IF(BS_CONTROLE[[#This Row],[SB]]=0, "-", BS_CONTROLE[[#This Row],[SB]])</f>
        <v>-</v>
      </c>
      <c r="AO757" s="105" t="str">
        <f>IF(BS_CONTROLE[[#This Row],[SUB]]=0, "-", BS_CONTROLE[[#This Row],[SUB]])</f>
        <v>-</v>
      </c>
      <c r="AP757" s="105">
        <f>BS_CONTROLE[[#This Row],[KM - Inicio]]</f>
        <v>0</v>
      </c>
      <c r="AQ757" s="105">
        <f>BS_CONTROLE[[#This Row],[KM - Inicio]]</f>
        <v>0</v>
      </c>
      <c r="AR757" s="108"/>
      <c r="AS757" s="108"/>
      <c r="AT757" s="108"/>
      <c r="AU757" s="136"/>
      <c r="AV757" s="136"/>
      <c r="AW757" s="14"/>
      <c r="AX757" s="14"/>
      <c r="AY757" s="162" t="str">
        <f t="shared" si="72"/>
        <v>*</v>
      </c>
      <c r="AZ757" s="153"/>
      <c r="BA757" s="109"/>
      <c r="BB757" s="10" t="str">
        <f>IFERROR(_xlfn.XLOOKUP(AI757, BS_ATIVIDADE[ATIVIDADE],BS_ATIVIDADE[UNIDADE] ), "*")</f>
        <v>*</v>
      </c>
      <c r="BC757" s="13" t="str" cm="1">
        <f t="array" ref="BC7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7" s="13" t="str" cm="1">
        <f t="array" ref="BD7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7" s="11" t="str" cm="1">
        <f t="array" ref="BE7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7" s="150"/>
      <c r="BG757" s="16"/>
      <c r="BH757" s="17"/>
      <c r="BI757" s="17"/>
      <c r="BJ757" s="17"/>
      <c r="BK757" s="18"/>
      <c r="BL757" s="16"/>
      <c r="BM757" s="130"/>
      <c r="BN757" s="130"/>
      <c r="BO757" s="130"/>
      <c r="BP757" s="18"/>
      <c r="BQ757" s="12" t="str">
        <f t="shared" si="74"/>
        <v>Aderente</v>
      </c>
      <c r="BR757" s="19" t="str">
        <f t="shared" si="75"/>
        <v>*</v>
      </c>
      <c r="BS757" s="19" t="str">
        <f t="shared" si="76"/>
        <v>*</v>
      </c>
      <c r="BT757" s="188" t="str">
        <f t="shared" si="77"/>
        <v/>
      </c>
    </row>
    <row r="758" spans="1:72" hidden="1">
      <c r="A758" s="47" t="str">
        <f t="shared" si="73"/>
        <v/>
      </c>
      <c r="B758" s="102"/>
      <c r="C758" s="135" t="str">
        <f>IF(BS_CONTROLE[[#This Row],[DATA]]="","",WEEKNUM(BS_CONTROLE[[#This Row],[DATA]]))</f>
        <v/>
      </c>
      <c r="D758" s="104"/>
      <c r="E758" s="157">
        <v>752</v>
      </c>
      <c r="F758" s="126"/>
      <c r="G758" s="142" t="str">
        <f>IF(D758="","*",VLOOKUP(F758,BS_ATIVIDADE[],3,FALSE))</f>
        <v>*</v>
      </c>
      <c r="H758" s="106"/>
      <c r="I758" s="106"/>
      <c r="J758" s="105"/>
      <c r="K758" s="105"/>
      <c r="L758" s="105"/>
      <c r="M758" s="127" t="str" cm="1">
        <f t="array" ref="M7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8" s="127" t="str" cm="1">
        <f t="array" ref="N7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8" s="106"/>
      <c r="P758" s="106"/>
      <c r="Q758" s="105"/>
      <c r="R758" s="10" t="str">
        <f>IFERROR(_xlfn.XLOOKUP(F758, BS_ATIVIDADE[ATIVIDADE],BS_ATIVIDADE[UNIDADE] ), "*")</f>
        <v>*</v>
      </c>
      <c r="S758" s="128" t="str" cm="1">
        <f t="array" ref="S7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8" s="128" t="str" cm="1">
        <f t="array" ref="T7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8" s="11" t="str" cm="1">
        <f t="array" ref="U7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8" s="105"/>
      <c r="W758" s="151"/>
      <c r="X758" s="104"/>
      <c r="Y758" s="129"/>
      <c r="Z758" s="104"/>
      <c r="AA758" s="105"/>
      <c r="AB758" s="103"/>
      <c r="AC758" s="152"/>
      <c r="AD758" s="107"/>
      <c r="AE758" s="105"/>
      <c r="AF758" s="105"/>
      <c r="AG758" s="105"/>
      <c r="AH758" s="15"/>
      <c r="AI758" s="126" t="str">
        <f>IF(BS_CONTROLE[[#This Row],[Atividade]]=0, "-", BS_CONTROLE[[#This Row],[Atividade]])</f>
        <v>-</v>
      </c>
      <c r="AJ758" s="9" t="str">
        <f>IF(BS_CONTROLE[[#This Row],[Atividade]]=0, "-", BS_CONTROLE[[#This Row],[Atividade]])</f>
        <v>-</v>
      </c>
      <c r="AK758" s="31">
        <f>BS_CONTROLE[[#This Row],[Local - Partida]]</f>
        <v>0</v>
      </c>
      <c r="AL758" s="31">
        <f>BS_CONTROLE[[#This Row],[Local - Encerramento]]</f>
        <v>0</v>
      </c>
      <c r="AM758" s="105" t="str">
        <f>IF(BS_CONTROLE[[#This Row],[Entre - Estações]]=0, "-", BS_CONTROLE[[#This Row],[Entre - Estações]])</f>
        <v>-</v>
      </c>
      <c r="AN758" s="105" t="str">
        <f>IF(BS_CONTROLE[[#This Row],[SB]]=0, "-", BS_CONTROLE[[#This Row],[SB]])</f>
        <v>-</v>
      </c>
      <c r="AO758" s="105" t="str">
        <f>IF(BS_CONTROLE[[#This Row],[SUB]]=0, "-", BS_CONTROLE[[#This Row],[SUB]])</f>
        <v>-</v>
      </c>
      <c r="AP758" s="105">
        <f>BS_CONTROLE[[#This Row],[KM - Inicio]]</f>
        <v>0</v>
      </c>
      <c r="AQ758" s="105">
        <f>BS_CONTROLE[[#This Row],[KM - Inicio]]</f>
        <v>0</v>
      </c>
      <c r="AR758" s="108"/>
      <c r="AS758" s="108"/>
      <c r="AT758" s="108"/>
      <c r="AU758" s="136"/>
      <c r="AV758" s="136"/>
      <c r="AW758" s="14"/>
      <c r="AX758" s="14"/>
      <c r="AY758" s="162" t="str">
        <f t="shared" si="72"/>
        <v>*</v>
      </c>
      <c r="AZ758" s="153"/>
      <c r="BA758" s="109"/>
      <c r="BB758" s="10" t="str">
        <f>IFERROR(_xlfn.XLOOKUP(AI758, BS_ATIVIDADE[ATIVIDADE],BS_ATIVIDADE[UNIDADE] ), "*")</f>
        <v>*</v>
      </c>
      <c r="BC758" s="13" t="str" cm="1">
        <f t="array" ref="BC7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8" s="13" t="str" cm="1">
        <f t="array" ref="BD7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8" s="11" t="str" cm="1">
        <f t="array" ref="BE7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8" s="150"/>
      <c r="BG758" s="16"/>
      <c r="BH758" s="17"/>
      <c r="BI758" s="17"/>
      <c r="BJ758" s="17"/>
      <c r="BK758" s="18"/>
      <c r="BL758" s="16"/>
      <c r="BM758" s="130"/>
      <c r="BN758" s="130"/>
      <c r="BO758" s="130"/>
      <c r="BP758" s="18"/>
      <c r="BQ758" s="12" t="str">
        <f t="shared" si="74"/>
        <v>Aderente</v>
      </c>
      <c r="BR758" s="19" t="str">
        <f t="shared" si="75"/>
        <v>*</v>
      </c>
      <c r="BS758" s="19" t="str">
        <f t="shared" si="76"/>
        <v>*</v>
      </c>
      <c r="BT758" s="188" t="str">
        <f t="shared" si="77"/>
        <v/>
      </c>
    </row>
    <row r="759" spans="1:72" hidden="1">
      <c r="A759" s="47" t="str">
        <f t="shared" si="73"/>
        <v/>
      </c>
      <c r="B759" s="102"/>
      <c r="C759" s="135" t="str">
        <f>IF(BS_CONTROLE[[#This Row],[DATA]]="","",WEEKNUM(BS_CONTROLE[[#This Row],[DATA]]))</f>
        <v/>
      </c>
      <c r="D759" s="104"/>
      <c r="E759" s="157">
        <v>753</v>
      </c>
      <c r="F759" s="126"/>
      <c r="G759" s="142" t="str">
        <f>IF(D759="","*",VLOOKUP(F759,BS_ATIVIDADE[],3,FALSE))</f>
        <v>*</v>
      </c>
      <c r="H759" s="106"/>
      <c r="I759" s="106"/>
      <c r="J759" s="105"/>
      <c r="K759" s="105"/>
      <c r="L759" s="105"/>
      <c r="M759" s="127" t="str" cm="1">
        <f t="array" ref="M7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9" s="127" t="str" cm="1">
        <f t="array" ref="N7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9" s="106"/>
      <c r="P759" s="106"/>
      <c r="Q759" s="105"/>
      <c r="R759" s="10" t="str">
        <f>IFERROR(_xlfn.XLOOKUP(F759, BS_ATIVIDADE[ATIVIDADE],BS_ATIVIDADE[UNIDADE] ), "*")</f>
        <v>*</v>
      </c>
      <c r="S759" s="128" t="str" cm="1">
        <f t="array" ref="S7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9" s="128" t="str" cm="1">
        <f t="array" ref="T7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9" s="11" t="str" cm="1">
        <f t="array" ref="U7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59" s="105"/>
      <c r="W759" s="151"/>
      <c r="X759" s="104"/>
      <c r="Y759" s="129"/>
      <c r="Z759" s="104"/>
      <c r="AA759" s="105"/>
      <c r="AB759" s="103"/>
      <c r="AC759" s="152"/>
      <c r="AD759" s="107"/>
      <c r="AE759" s="105"/>
      <c r="AF759" s="105"/>
      <c r="AG759" s="105"/>
      <c r="AH759" s="15"/>
      <c r="AI759" s="126" t="str">
        <f>IF(BS_CONTROLE[[#This Row],[Atividade]]=0, "-", BS_CONTROLE[[#This Row],[Atividade]])</f>
        <v>-</v>
      </c>
      <c r="AJ759" s="9" t="str">
        <f>IF(BS_CONTROLE[[#This Row],[Atividade]]=0, "-", BS_CONTROLE[[#This Row],[Atividade]])</f>
        <v>-</v>
      </c>
      <c r="AK759" s="31">
        <f>BS_CONTROLE[[#This Row],[Local - Partida]]</f>
        <v>0</v>
      </c>
      <c r="AL759" s="31">
        <f>BS_CONTROLE[[#This Row],[Local - Encerramento]]</f>
        <v>0</v>
      </c>
      <c r="AM759" s="105" t="str">
        <f>IF(BS_CONTROLE[[#This Row],[Entre - Estações]]=0, "-", BS_CONTROLE[[#This Row],[Entre - Estações]])</f>
        <v>-</v>
      </c>
      <c r="AN759" s="105" t="str">
        <f>IF(BS_CONTROLE[[#This Row],[SB]]=0, "-", BS_CONTROLE[[#This Row],[SB]])</f>
        <v>-</v>
      </c>
      <c r="AO759" s="105" t="str">
        <f>IF(BS_CONTROLE[[#This Row],[SUB]]=0, "-", BS_CONTROLE[[#This Row],[SUB]])</f>
        <v>-</v>
      </c>
      <c r="AP759" s="105">
        <f>BS_CONTROLE[[#This Row],[KM - Inicio]]</f>
        <v>0</v>
      </c>
      <c r="AQ759" s="105">
        <f>BS_CONTROLE[[#This Row],[KM - Inicio]]</f>
        <v>0</v>
      </c>
      <c r="AR759" s="108"/>
      <c r="AS759" s="108"/>
      <c r="AT759" s="108"/>
      <c r="AU759" s="136"/>
      <c r="AV759" s="136"/>
      <c r="AW759" s="14"/>
      <c r="AX759" s="14"/>
      <c r="AY759" s="162" t="str">
        <f t="shared" si="72"/>
        <v>*</v>
      </c>
      <c r="AZ759" s="153"/>
      <c r="BA759" s="109"/>
      <c r="BB759" s="10" t="str">
        <f>IFERROR(_xlfn.XLOOKUP(AI759, BS_ATIVIDADE[ATIVIDADE],BS_ATIVIDADE[UNIDADE] ), "*")</f>
        <v>*</v>
      </c>
      <c r="BC759" s="13" t="str" cm="1">
        <f t="array" ref="BC7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59" s="13" t="str" cm="1">
        <f t="array" ref="BD7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59" s="11" t="str" cm="1">
        <f t="array" ref="BE7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59" s="150"/>
      <c r="BG759" s="16"/>
      <c r="BH759" s="17"/>
      <c r="BI759" s="17"/>
      <c r="BJ759" s="17"/>
      <c r="BK759" s="18"/>
      <c r="BL759" s="16"/>
      <c r="BM759" s="130"/>
      <c r="BN759" s="130"/>
      <c r="BO759" s="130"/>
      <c r="BP759" s="18"/>
      <c r="BQ759" s="12" t="str">
        <f t="shared" si="74"/>
        <v>Aderente</v>
      </c>
      <c r="BR759" s="19" t="str">
        <f t="shared" si="75"/>
        <v>*</v>
      </c>
      <c r="BS759" s="19" t="str">
        <f t="shared" si="76"/>
        <v>*</v>
      </c>
      <c r="BT759" s="188" t="str">
        <f t="shared" si="77"/>
        <v/>
      </c>
    </row>
    <row r="760" spans="1:72" hidden="1">
      <c r="A760" s="47" t="str">
        <f t="shared" si="73"/>
        <v/>
      </c>
      <c r="B760" s="102"/>
      <c r="C760" s="135" t="str">
        <f>IF(BS_CONTROLE[[#This Row],[DATA]]="","",WEEKNUM(BS_CONTROLE[[#This Row],[DATA]]))</f>
        <v/>
      </c>
      <c r="D760" s="104"/>
      <c r="E760" s="157">
        <v>754</v>
      </c>
      <c r="F760" s="126"/>
      <c r="G760" s="142" t="str">
        <f>IF(D760="","*",VLOOKUP(F760,BS_ATIVIDADE[],3,FALSE))</f>
        <v>*</v>
      </c>
      <c r="H760" s="106"/>
      <c r="I760" s="106"/>
      <c r="J760" s="105"/>
      <c r="K760" s="105"/>
      <c r="L760" s="105"/>
      <c r="M760" s="127" t="str" cm="1">
        <f t="array" ref="M7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0" s="127" t="str" cm="1">
        <f t="array" ref="N7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0" s="106"/>
      <c r="P760" s="106"/>
      <c r="Q760" s="105"/>
      <c r="R760" s="10" t="str">
        <f>IFERROR(_xlfn.XLOOKUP(F760, BS_ATIVIDADE[ATIVIDADE],BS_ATIVIDADE[UNIDADE] ), "*")</f>
        <v>*</v>
      </c>
      <c r="S760" s="128" t="str" cm="1">
        <f t="array" ref="S7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0" s="128" t="str" cm="1">
        <f t="array" ref="T7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0" s="11" t="str" cm="1">
        <f t="array" ref="U7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0" s="105"/>
      <c r="W760" s="151"/>
      <c r="X760" s="104"/>
      <c r="Y760" s="129"/>
      <c r="Z760" s="104"/>
      <c r="AA760" s="105"/>
      <c r="AB760" s="103"/>
      <c r="AC760" s="152"/>
      <c r="AD760" s="107"/>
      <c r="AE760" s="105"/>
      <c r="AF760" s="105"/>
      <c r="AG760" s="105"/>
      <c r="AH760" s="15"/>
      <c r="AI760" s="126" t="str">
        <f>IF(BS_CONTROLE[[#This Row],[Atividade]]=0, "-", BS_CONTROLE[[#This Row],[Atividade]])</f>
        <v>-</v>
      </c>
      <c r="AJ760" s="9" t="str">
        <f>IF(BS_CONTROLE[[#This Row],[Atividade]]=0, "-", BS_CONTROLE[[#This Row],[Atividade]])</f>
        <v>-</v>
      </c>
      <c r="AK760" s="31">
        <f>BS_CONTROLE[[#This Row],[Local - Partida]]</f>
        <v>0</v>
      </c>
      <c r="AL760" s="31">
        <f>BS_CONTROLE[[#This Row],[Local - Encerramento]]</f>
        <v>0</v>
      </c>
      <c r="AM760" s="105" t="str">
        <f>IF(BS_CONTROLE[[#This Row],[Entre - Estações]]=0, "-", BS_CONTROLE[[#This Row],[Entre - Estações]])</f>
        <v>-</v>
      </c>
      <c r="AN760" s="105" t="str">
        <f>IF(BS_CONTROLE[[#This Row],[SB]]=0, "-", BS_CONTROLE[[#This Row],[SB]])</f>
        <v>-</v>
      </c>
      <c r="AO760" s="105" t="str">
        <f>IF(BS_CONTROLE[[#This Row],[SUB]]=0, "-", BS_CONTROLE[[#This Row],[SUB]])</f>
        <v>-</v>
      </c>
      <c r="AP760" s="105">
        <f>BS_CONTROLE[[#This Row],[KM - Inicio]]</f>
        <v>0</v>
      </c>
      <c r="AQ760" s="105">
        <f>BS_CONTROLE[[#This Row],[KM - Inicio]]</f>
        <v>0</v>
      </c>
      <c r="AR760" s="108"/>
      <c r="AS760" s="108"/>
      <c r="AT760" s="108"/>
      <c r="AU760" s="136"/>
      <c r="AV760" s="136"/>
      <c r="AW760" s="14"/>
      <c r="AX760" s="14"/>
      <c r="AY760" s="162" t="str">
        <f t="shared" si="72"/>
        <v>*</v>
      </c>
      <c r="AZ760" s="153"/>
      <c r="BA760" s="109"/>
      <c r="BB760" s="10" t="str">
        <f>IFERROR(_xlfn.XLOOKUP(AI760, BS_ATIVIDADE[ATIVIDADE],BS_ATIVIDADE[UNIDADE] ), "*")</f>
        <v>*</v>
      </c>
      <c r="BC760" s="13" t="str" cm="1">
        <f t="array" ref="BC7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0" s="13" t="str" cm="1">
        <f t="array" ref="BD7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0" s="11" t="str" cm="1">
        <f t="array" ref="BE7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0" s="150"/>
      <c r="BG760" s="16"/>
      <c r="BH760" s="17"/>
      <c r="BI760" s="17"/>
      <c r="BJ760" s="17"/>
      <c r="BK760" s="18"/>
      <c r="BL760" s="16"/>
      <c r="BM760" s="130"/>
      <c r="BN760" s="130"/>
      <c r="BO760" s="130"/>
      <c r="BP760" s="18"/>
      <c r="BQ760" s="12" t="str">
        <f t="shared" si="74"/>
        <v>Aderente</v>
      </c>
      <c r="BR760" s="19" t="str">
        <f t="shared" si="75"/>
        <v>*</v>
      </c>
      <c r="BS760" s="19" t="str">
        <f t="shared" si="76"/>
        <v>*</v>
      </c>
      <c r="BT760" s="188" t="str">
        <f t="shared" si="77"/>
        <v/>
      </c>
    </row>
    <row r="761" spans="1:72" hidden="1">
      <c r="A761" s="47" t="str">
        <f t="shared" si="73"/>
        <v/>
      </c>
      <c r="B761" s="102"/>
      <c r="C761" s="135" t="str">
        <f>IF(BS_CONTROLE[[#This Row],[DATA]]="","",WEEKNUM(BS_CONTROLE[[#This Row],[DATA]]))</f>
        <v/>
      </c>
      <c r="D761" s="104"/>
      <c r="E761" s="157">
        <v>755</v>
      </c>
      <c r="F761" s="126"/>
      <c r="G761" s="142" t="str">
        <f>IF(D761="","*",VLOOKUP(F761,BS_ATIVIDADE[],3,FALSE))</f>
        <v>*</v>
      </c>
      <c r="H761" s="106"/>
      <c r="I761" s="106"/>
      <c r="J761" s="105"/>
      <c r="K761" s="105"/>
      <c r="L761" s="105"/>
      <c r="M761" s="127" t="str" cm="1">
        <f t="array" ref="M7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1" s="127" t="str" cm="1">
        <f t="array" ref="N7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1" s="106"/>
      <c r="P761" s="106"/>
      <c r="Q761" s="105"/>
      <c r="R761" s="10" t="str">
        <f>IFERROR(_xlfn.XLOOKUP(F761, BS_ATIVIDADE[ATIVIDADE],BS_ATIVIDADE[UNIDADE] ), "*")</f>
        <v>*</v>
      </c>
      <c r="S761" s="128" t="str" cm="1">
        <f t="array" ref="S7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1" s="128" t="str" cm="1">
        <f t="array" ref="T7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1" s="11" t="str" cm="1">
        <f t="array" ref="U7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1" s="105"/>
      <c r="W761" s="151"/>
      <c r="X761" s="104"/>
      <c r="Y761" s="129"/>
      <c r="Z761" s="104"/>
      <c r="AA761" s="105"/>
      <c r="AB761" s="103"/>
      <c r="AC761" s="152"/>
      <c r="AD761" s="107"/>
      <c r="AE761" s="105"/>
      <c r="AF761" s="105"/>
      <c r="AG761" s="105"/>
      <c r="AH761" s="15"/>
      <c r="AI761" s="126" t="str">
        <f>IF(BS_CONTROLE[[#This Row],[Atividade]]=0, "-", BS_CONTROLE[[#This Row],[Atividade]])</f>
        <v>-</v>
      </c>
      <c r="AJ761" s="9" t="str">
        <f>IF(BS_CONTROLE[[#This Row],[Atividade]]=0, "-", BS_CONTROLE[[#This Row],[Atividade]])</f>
        <v>-</v>
      </c>
      <c r="AK761" s="31">
        <f>BS_CONTROLE[[#This Row],[Local - Partida]]</f>
        <v>0</v>
      </c>
      <c r="AL761" s="31">
        <f>BS_CONTROLE[[#This Row],[Local - Encerramento]]</f>
        <v>0</v>
      </c>
      <c r="AM761" s="105" t="str">
        <f>IF(BS_CONTROLE[[#This Row],[Entre - Estações]]=0, "-", BS_CONTROLE[[#This Row],[Entre - Estações]])</f>
        <v>-</v>
      </c>
      <c r="AN761" s="105" t="str">
        <f>IF(BS_CONTROLE[[#This Row],[SB]]=0, "-", BS_CONTROLE[[#This Row],[SB]])</f>
        <v>-</v>
      </c>
      <c r="AO761" s="105" t="str">
        <f>IF(BS_CONTROLE[[#This Row],[SUB]]=0, "-", BS_CONTROLE[[#This Row],[SUB]])</f>
        <v>-</v>
      </c>
      <c r="AP761" s="105">
        <f>BS_CONTROLE[[#This Row],[KM - Inicio]]</f>
        <v>0</v>
      </c>
      <c r="AQ761" s="105">
        <f>BS_CONTROLE[[#This Row],[KM - Inicio]]</f>
        <v>0</v>
      </c>
      <c r="AR761" s="108"/>
      <c r="AS761" s="108"/>
      <c r="AT761" s="108"/>
      <c r="AU761" s="136"/>
      <c r="AV761" s="136"/>
      <c r="AW761" s="14"/>
      <c r="AX761" s="14"/>
      <c r="AY761" s="162" t="str">
        <f t="shared" si="72"/>
        <v>*</v>
      </c>
      <c r="AZ761" s="153"/>
      <c r="BA761" s="109"/>
      <c r="BB761" s="10" t="str">
        <f>IFERROR(_xlfn.XLOOKUP(AI761, BS_ATIVIDADE[ATIVIDADE],BS_ATIVIDADE[UNIDADE] ), "*")</f>
        <v>*</v>
      </c>
      <c r="BC761" s="13" t="str" cm="1">
        <f t="array" ref="BC7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1" s="13" t="str" cm="1">
        <f t="array" ref="BD7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1" s="11" t="str" cm="1">
        <f t="array" ref="BE7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1" s="150"/>
      <c r="BG761" s="16"/>
      <c r="BH761" s="17"/>
      <c r="BI761" s="17"/>
      <c r="BJ761" s="17"/>
      <c r="BK761" s="18"/>
      <c r="BL761" s="16"/>
      <c r="BM761" s="130"/>
      <c r="BN761" s="130"/>
      <c r="BO761" s="130"/>
      <c r="BP761" s="18"/>
      <c r="BQ761" s="12" t="str">
        <f t="shared" si="74"/>
        <v>Aderente</v>
      </c>
      <c r="BR761" s="19" t="str">
        <f t="shared" si="75"/>
        <v>*</v>
      </c>
      <c r="BS761" s="19" t="str">
        <f t="shared" si="76"/>
        <v>*</v>
      </c>
      <c r="BT761" s="188" t="str">
        <f t="shared" si="77"/>
        <v/>
      </c>
    </row>
    <row r="762" spans="1:72" hidden="1">
      <c r="A762" s="47" t="str">
        <f t="shared" si="73"/>
        <v/>
      </c>
      <c r="B762" s="102"/>
      <c r="C762" s="135" t="str">
        <f>IF(BS_CONTROLE[[#This Row],[DATA]]="","",WEEKNUM(BS_CONTROLE[[#This Row],[DATA]]))</f>
        <v/>
      </c>
      <c r="D762" s="104"/>
      <c r="E762" s="157">
        <v>756</v>
      </c>
      <c r="F762" s="126"/>
      <c r="G762" s="142" t="str">
        <f>IF(D762="","*",VLOOKUP(F762,BS_ATIVIDADE[],3,FALSE))</f>
        <v>*</v>
      </c>
      <c r="H762" s="106"/>
      <c r="I762" s="106"/>
      <c r="J762" s="105"/>
      <c r="K762" s="105"/>
      <c r="L762" s="105"/>
      <c r="M762" s="127" t="str" cm="1">
        <f t="array" ref="M7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2" s="127" t="str" cm="1">
        <f t="array" ref="N7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2" s="106"/>
      <c r="P762" s="106"/>
      <c r="Q762" s="105"/>
      <c r="R762" s="10" t="str">
        <f>IFERROR(_xlfn.XLOOKUP(F762, BS_ATIVIDADE[ATIVIDADE],BS_ATIVIDADE[UNIDADE] ), "*")</f>
        <v>*</v>
      </c>
      <c r="S762" s="128" t="str" cm="1">
        <f t="array" ref="S7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2" s="128" t="str" cm="1">
        <f t="array" ref="T7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2" s="11" t="str" cm="1">
        <f t="array" ref="U7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2" s="105"/>
      <c r="W762" s="151"/>
      <c r="X762" s="104"/>
      <c r="Y762" s="129"/>
      <c r="Z762" s="104"/>
      <c r="AA762" s="105"/>
      <c r="AB762" s="103"/>
      <c r="AC762" s="152"/>
      <c r="AD762" s="107"/>
      <c r="AE762" s="105"/>
      <c r="AF762" s="105"/>
      <c r="AG762" s="105"/>
      <c r="AH762" s="15"/>
      <c r="AI762" s="126" t="str">
        <f>IF(BS_CONTROLE[[#This Row],[Atividade]]=0, "-", BS_CONTROLE[[#This Row],[Atividade]])</f>
        <v>-</v>
      </c>
      <c r="AJ762" s="9" t="str">
        <f>IF(BS_CONTROLE[[#This Row],[Atividade]]=0, "-", BS_CONTROLE[[#This Row],[Atividade]])</f>
        <v>-</v>
      </c>
      <c r="AK762" s="31">
        <f>BS_CONTROLE[[#This Row],[Local - Partida]]</f>
        <v>0</v>
      </c>
      <c r="AL762" s="31">
        <f>BS_CONTROLE[[#This Row],[Local - Encerramento]]</f>
        <v>0</v>
      </c>
      <c r="AM762" s="105" t="str">
        <f>IF(BS_CONTROLE[[#This Row],[Entre - Estações]]=0, "-", BS_CONTROLE[[#This Row],[Entre - Estações]])</f>
        <v>-</v>
      </c>
      <c r="AN762" s="105" t="str">
        <f>IF(BS_CONTROLE[[#This Row],[SB]]=0, "-", BS_CONTROLE[[#This Row],[SB]])</f>
        <v>-</v>
      </c>
      <c r="AO762" s="105" t="str">
        <f>IF(BS_CONTROLE[[#This Row],[SUB]]=0, "-", BS_CONTROLE[[#This Row],[SUB]])</f>
        <v>-</v>
      </c>
      <c r="AP762" s="105">
        <f>BS_CONTROLE[[#This Row],[KM - Inicio]]</f>
        <v>0</v>
      </c>
      <c r="AQ762" s="105">
        <f>BS_CONTROLE[[#This Row],[KM - Inicio]]</f>
        <v>0</v>
      </c>
      <c r="AR762" s="108"/>
      <c r="AS762" s="108"/>
      <c r="AT762" s="108"/>
      <c r="AU762" s="136"/>
      <c r="AV762" s="136"/>
      <c r="AW762" s="14"/>
      <c r="AX762" s="14"/>
      <c r="AY762" s="162" t="str">
        <f t="shared" si="72"/>
        <v>*</v>
      </c>
      <c r="AZ762" s="153"/>
      <c r="BA762" s="109"/>
      <c r="BB762" s="10" t="str">
        <f>IFERROR(_xlfn.XLOOKUP(AI762, BS_ATIVIDADE[ATIVIDADE],BS_ATIVIDADE[UNIDADE] ), "*")</f>
        <v>*</v>
      </c>
      <c r="BC762" s="13" t="str" cm="1">
        <f t="array" ref="BC7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2" s="13" t="str" cm="1">
        <f t="array" ref="BD7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2" s="11" t="str" cm="1">
        <f t="array" ref="BE7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2" s="150"/>
      <c r="BG762" s="16"/>
      <c r="BH762" s="17"/>
      <c r="BI762" s="17"/>
      <c r="BJ762" s="17"/>
      <c r="BK762" s="18"/>
      <c r="BL762" s="16"/>
      <c r="BM762" s="130"/>
      <c r="BN762" s="130"/>
      <c r="BO762" s="130"/>
      <c r="BP762" s="18"/>
      <c r="BQ762" s="12" t="str">
        <f t="shared" si="74"/>
        <v>Aderente</v>
      </c>
      <c r="BR762" s="19" t="str">
        <f t="shared" si="75"/>
        <v>*</v>
      </c>
      <c r="BS762" s="19" t="str">
        <f t="shared" si="76"/>
        <v>*</v>
      </c>
      <c r="BT762" s="188" t="str">
        <f t="shared" si="77"/>
        <v/>
      </c>
    </row>
    <row r="763" spans="1:72" hidden="1">
      <c r="A763" s="47" t="str">
        <f t="shared" si="73"/>
        <v/>
      </c>
      <c r="B763" s="102"/>
      <c r="C763" s="135" t="str">
        <f>IF(BS_CONTROLE[[#This Row],[DATA]]="","",WEEKNUM(BS_CONTROLE[[#This Row],[DATA]]))</f>
        <v/>
      </c>
      <c r="D763" s="104"/>
      <c r="E763" s="157">
        <v>757</v>
      </c>
      <c r="F763" s="126"/>
      <c r="G763" s="142" t="str">
        <f>IF(D763="","*",VLOOKUP(F763,BS_ATIVIDADE[],3,FALSE))</f>
        <v>*</v>
      </c>
      <c r="H763" s="106"/>
      <c r="I763" s="106"/>
      <c r="J763" s="105"/>
      <c r="K763" s="105"/>
      <c r="L763" s="105"/>
      <c r="M763" s="127" t="str" cm="1">
        <f t="array" ref="M7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3" s="127" t="str" cm="1">
        <f t="array" ref="N7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3" s="106"/>
      <c r="P763" s="106"/>
      <c r="Q763" s="105"/>
      <c r="R763" s="10" t="str">
        <f>IFERROR(_xlfn.XLOOKUP(F763, BS_ATIVIDADE[ATIVIDADE],BS_ATIVIDADE[UNIDADE] ), "*")</f>
        <v>*</v>
      </c>
      <c r="S763" s="128" t="str" cm="1">
        <f t="array" ref="S7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3" s="128" t="str" cm="1">
        <f t="array" ref="T7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3" s="11" t="str" cm="1">
        <f t="array" ref="U7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3" s="105"/>
      <c r="W763" s="151"/>
      <c r="X763" s="104"/>
      <c r="Y763" s="129"/>
      <c r="Z763" s="104"/>
      <c r="AA763" s="105"/>
      <c r="AB763" s="103"/>
      <c r="AC763" s="152"/>
      <c r="AD763" s="107"/>
      <c r="AE763" s="105"/>
      <c r="AF763" s="105"/>
      <c r="AG763" s="105"/>
      <c r="AH763" s="15"/>
      <c r="AI763" s="126" t="str">
        <f>IF(BS_CONTROLE[[#This Row],[Atividade]]=0, "-", BS_CONTROLE[[#This Row],[Atividade]])</f>
        <v>-</v>
      </c>
      <c r="AJ763" s="9" t="str">
        <f>IF(BS_CONTROLE[[#This Row],[Atividade]]=0, "-", BS_CONTROLE[[#This Row],[Atividade]])</f>
        <v>-</v>
      </c>
      <c r="AK763" s="31">
        <f>BS_CONTROLE[[#This Row],[Local - Partida]]</f>
        <v>0</v>
      </c>
      <c r="AL763" s="31">
        <f>BS_CONTROLE[[#This Row],[Local - Encerramento]]</f>
        <v>0</v>
      </c>
      <c r="AM763" s="105" t="str">
        <f>IF(BS_CONTROLE[[#This Row],[Entre - Estações]]=0, "-", BS_CONTROLE[[#This Row],[Entre - Estações]])</f>
        <v>-</v>
      </c>
      <c r="AN763" s="105" t="str">
        <f>IF(BS_CONTROLE[[#This Row],[SB]]=0, "-", BS_CONTROLE[[#This Row],[SB]])</f>
        <v>-</v>
      </c>
      <c r="AO763" s="105" t="str">
        <f>IF(BS_CONTROLE[[#This Row],[SUB]]=0, "-", BS_CONTROLE[[#This Row],[SUB]])</f>
        <v>-</v>
      </c>
      <c r="AP763" s="105">
        <f>BS_CONTROLE[[#This Row],[KM - Inicio]]</f>
        <v>0</v>
      </c>
      <c r="AQ763" s="105">
        <f>BS_CONTROLE[[#This Row],[KM - Inicio]]</f>
        <v>0</v>
      </c>
      <c r="AR763" s="108"/>
      <c r="AS763" s="108"/>
      <c r="AT763" s="108"/>
      <c r="AU763" s="136"/>
      <c r="AV763" s="136"/>
      <c r="AW763" s="14"/>
      <c r="AX763" s="14"/>
      <c r="AY763" s="162" t="str">
        <f t="shared" si="72"/>
        <v>*</v>
      </c>
      <c r="AZ763" s="153"/>
      <c r="BA763" s="109"/>
      <c r="BB763" s="10" t="str">
        <f>IFERROR(_xlfn.XLOOKUP(AI763, BS_ATIVIDADE[ATIVIDADE],BS_ATIVIDADE[UNIDADE] ), "*")</f>
        <v>*</v>
      </c>
      <c r="BC763" s="13" t="str" cm="1">
        <f t="array" ref="BC7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3" s="13" t="str" cm="1">
        <f t="array" ref="BD7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3" s="11" t="str" cm="1">
        <f t="array" ref="BE7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3" s="150"/>
      <c r="BG763" s="16"/>
      <c r="BH763" s="17"/>
      <c r="BI763" s="17"/>
      <c r="BJ763" s="17"/>
      <c r="BK763" s="18"/>
      <c r="BL763" s="16"/>
      <c r="BM763" s="130"/>
      <c r="BN763" s="130"/>
      <c r="BO763" s="130"/>
      <c r="BP763" s="18"/>
      <c r="BQ763" s="12" t="str">
        <f t="shared" si="74"/>
        <v>Aderente</v>
      </c>
      <c r="BR763" s="19" t="str">
        <f t="shared" si="75"/>
        <v>*</v>
      </c>
      <c r="BS763" s="19" t="str">
        <f t="shared" si="76"/>
        <v>*</v>
      </c>
      <c r="BT763" s="188" t="str">
        <f t="shared" si="77"/>
        <v/>
      </c>
    </row>
    <row r="764" spans="1:72" hidden="1">
      <c r="A764" s="47" t="str">
        <f t="shared" si="73"/>
        <v/>
      </c>
      <c r="B764" s="102"/>
      <c r="C764" s="135" t="str">
        <f>IF(BS_CONTROLE[[#This Row],[DATA]]="","",WEEKNUM(BS_CONTROLE[[#This Row],[DATA]]))</f>
        <v/>
      </c>
      <c r="D764" s="104"/>
      <c r="E764" s="157">
        <v>758</v>
      </c>
      <c r="F764" s="126"/>
      <c r="G764" s="142" t="str">
        <f>IF(D764="","*",VLOOKUP(F764,BS_ATIVIDADE[],3,FALSE))</f>
        <v>*</v>
      </c>
      <c r="H764" s="106"/>
      <c r="I764" s="106"/>
      <c r="J764" s="105"/>
      <c r="K764" s="105"/>
      <c r="L764" s="105"/>
      <c r="M764" s="127" t="str" cm="1">
        <f t="array" ref="M7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4" s="127" t="str" cm="1">
        <f t="array" ref="N7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4" s="106"/>
      <c r="P764" s="106"/>
      <c r="Q764" s="105"/>
      <c r="R764" s="10" t="str">
        <f>IFERROR(_xlfn.XLOOKUP(F764, BS_ATIVIDADE[ATIVIDADE],BS_ATIVIDADE[UNIDADE] ), "*")</f>
        <v>*</v>
      </c>
      <c r="S764" s="128" t="str" cm="1">
        <f t="array" ref="S7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4" s="128" t="str" cm="1">
        <f t="array" ref="T7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4" s="11" t="str" cm="1">
        <f t="array" ref="U7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4" s="105"/>
      <c r="W764" s="151"/>
      <c r="X764" s="104"/>
      <c r="Y764" s="129"/>
      <c r="Z764" s="104"/>
      <c r="AA764" s="105"/>
      <c r="AB764" s="103"/>
      <c r="AC764" s="152"/>
      <c r="AD764" s="107"/>
      <c r="AE764" s="105"/>
      <c r="AF764" s="105"/>
      <c r="AG764" s="105"/>
      <c r="AH764" s="15"/>
      <c r="AI764" s="126" t="str">
        <f>IF(BS_CONTROLE[[#This Row],[Atividade]]=0, "-", BS_CONTROLE[[#This Row],[Atividade]])</f>
        <v>-</v>
      </c>
      <c r="AJ764" s="9" t="str">
        <f>IF(BS_CONTROLE[[#This Row],[Atividade]]=0, "-", BS_CONTROLE[[#This Row],[Atividade]])</f>
        <v>-</v>
      </c>
      <c r="AK764" s="31">
        <f>BS_CONTROLE[[#This Row],[Local - Partida]]</f>
        <v>0</v>
      </c>
      <c r="AL764" s="31">
        <f>BS_CONTROLE[[#This Row],[Local - Encerramento]]</f>
        <v>0</v>
      </c>
      <c r="AM764" s="105" t="str">
        <f>IF(BS_CONTROLE[[#This Row],[Entre - Estações]]=0, "-", BS_CONTROLE[[#This Row],[Entre - Estações]])</f>
        <v>-</v>
      </c>
      <c r="AN764" s="105" t="str">
        <f>IF(BS_CONTROLE[[#This Row],[SB]]=0, "-", BS_CONTROLE[[#This Row],[SB]])</f>
        <v>-</v>
      </c>
      <c r="AO764" s="105" t="str">
        <f>IF(BS_CONTROLE[[#This Row],[SUB]]=0, "-", BS_CONTROLE[[#This Row],[SUB]])</f>
        <v>-</v>
      </c>
      <c r="AP764" s="105">
        <f>BS_CONTROLE[[#This Row],[KM - Inicio]]</f>
        <v>0</v>
      </c>
      <c r="AQ764" s="105">
        <f>BS_CONTROLE[[#This Row],[KM - Inicio]]</f>
        <v>0</v>
      </c>
      <c r="AR764" s="108"/>
      <c r="AS764" s="108"/>
      <c r="AT764" s="108"/>
      <c r="AU764" s="136"/>
      <c r="AV764" s="136"/>
      <c r="AW764" s="14"/>
      <c r="AX764" s="14"/>
      <c r="AY764" s="162" t="str">
        <f t="shared" si="72"/>
        <v>*</v>
      </c>
      <c r="AZ764" s="153"/>
      <c r="BA764" s="109"/>
      <c r="BB764" s="10" t="str">
        <f>IFERROR(_xlfn.XLOOKUP(AI764, BS_ATIVIDADE[ATIVIDADE],BS_ATIVIDADE[UNIDADE] ), "*")</f>
        <v>*</v>
      </c>
      <c r="BC764" s="13" t="str" cm="1">
        <f t="array" ref="BC7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4" s="13" t="str" cm="1">
        <f t="array" ref="BD7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4" s="11" t="str" cm="1">
        <f t="array" ref="BE7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4" s="150"/>
      <c r="BG764" s="16"/>
      <c r="BH764" s="17"/>
      <c r="BI764" s="17"/>
      <c r="BJ764" s="17"/>
      <c r="BK764" s="18"/>
      <c r="BL764" s="16"/>
      <c r="BM764" s="130"/>
      <c r="BN764" s="130"/>
      <c r="BO764" s="130"/>
      <c r="BP764" s="18"/>
      <c r="BQ764" s="12" t="str">
        <f t="shared" si="74"/>
        <v>Aderente</v>
      </c>
      <c r="BR764" s="19" t="str">
        <f t="shared" si="75"/>
        <v>*</v>
      </c>
      <c r="BS764" s="19" t="str">
        <f t="shared" si="76"/>
        <v>*</v>
      </c>
      <c r="BT764" s="188" t="str">
        <f t="shared" si="77"/>
        <v/>
      </c>
    </row>
    <row r="765" spans="1:72" hidden="1">
      <c r="A765" s="47" t="str">
        <f t="shared" si="73"/>
        <v/>
      </c>
      <c r="B765" s="102"/>
      <c r="C765" s="135" t="str">
        <f>IF(BS_CONTROLE[[#This Row],[DATA]]="","",WEEKNUM(BS_CONTROLE[[#This Row],[DATA]]))</f>
        <v/>
      </c>
      <c r="D765" s="104"/>
      <c r="E765" s="157">
        <v>759</v>
      </c>
      <c r="F765" s="126"/>
      <c r="G765" s="142" t="str">
        <f>IF(D765="","*",VLOOKUP(F765,BS_ATIVIDADE[],3,FALSE))</f>
        <v>*</v>
      </c>
      <c r="H765" s="106"/>
      <c r="I765" s="106"/>
      <c r="J765" s="105"/>
      <c r="K765" s="105"/>
      <c r="L765" s="105"/>
      <c r="M765" s="127" t="str" cm="1">
        <f t="array" ref="M7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5" s="127" t="str" cm="1">
        <f t="array" ref="N7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5" s="106"/>
      <c r="P765" s="106"/>
      <c r="Q765" s="105"/>
      <c r="R765" s="10" t="str">
        <f>IFERROR(_xlfn.XLOOKUP(F765, BS_ATIVIDADE[ATIVIDADE],BS_ATIVIDADE[UNIDADE] ), "*")</f>
        <v>*</v>
      </c>
      <c r="S765" s="128" t="str" cm="1">
        <f t="array" ref="S7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5" s="128" t="str" cm="1">
        <f t="array" ref="T7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5" s="11" t="str" cm="1">
        <f t="array" ref="U7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5" s="105"/>
      <c r="W765" s="151"/>
      <c r="X765" s="104"/>
      <c r="Y765" s="129"/>
      <c r="Z765" s="104"/>
      <c r="AA765" s="105"/>
      <c r="AB765" s="103"/>
      <c r="AC765" s="152"/>
      <c r="AD765" s="107"/>
      <c r="AE765" s="105"/>
      <c r="AF765" s="105"/>
      <c r="AG765" s="105"/>
      <c r="AH765" s="15"/>
      <c r="AI765" s="126" t="str">
        <f>IF(BS_CONTROLE[[#This Row],[Atividade]]=0, "-", BS_CONTROLE[[#This Row],[Atividade]])</f>
        <v>-</v>
      </c>
      <c r="AJ765" s="9" t="str">
        <f>IF(BS_CONTROLE[[#This Row],[Atividade]]=0, "-", BS_CONTROLE[[#This Row],[Atividade]])</f>
        <v>-</v>
      </c>
      <c r="AK765" s="31">
        <f>BS_CONTROLE[[#This Row],[Local - Partida]]</f>
        <v>0</v>
      </c>
      <c r="AL765" s="31">
        <f>BS_CONTROLE[[#This Row],[Local - Encerramento]]</f>
        <v>0</v>
      </c>
      <c r="AM765" s="105" t="str">
        <f>IF(BS_CONTROLE[[#This Row],[Entre - Estações]]=0, "-", BS_CONTROLE[[#This Row],[Entre - Estações]])</f>
        <v>-</v>
      </c>
      <c r="AN765" s="105" t="str">
        <f>IF(BS_CONTROLE[[#This Row],[SB]]=0, "-", BS_CONTROLE[[#This Row],[SB]])</f>
        <v>-</v>
      </c>
      <c r="AO765" s="105" t="str">
        <f>IF(BS_CONTROLE[[#This Row],[SUB]]=0, "-", BS_CONTROLE[[#This Row],[SUB]])</f>
        <v>-</v>
      </c>
      <c r="AP765" s="105">
        <f>BS_CONTROLE[[#This Row],[KM - Inicio]]</f>
        <v>0</v>
      </c>
      <c r="AQ765" s="105">
        <f>BS_CONTROLE[[#This Row],[KM - Inicio]]</f>
        <v>0</v>
      </c>
      <c r="AR765" s="108"/>
      <c r="AS765" s="108"/>
      <c r="AT765" s="108"/>
      <c r="AU765" s="136"/>
      <c r="AV765" s="136"/>
      <c r="AW765" s="14"/>
      <c r="AX765" s="14"/>
      <c r="AY765" s="162" t="str">
        <f t="shared" si="72"/>
        <v>*</v>
      </c>
      <c r="AZ765" s="153"/>
      <c r="BA765" s="109"/>
      <c r="BB765" s="10" t="str">
        <f>IFERROR(_xlfn.XLOOKUP(AI765, BS_ATIVIDADE[ATIVIDADE],BS_ATIVIDADE[UNIDADE] ), "*")</f>
        <v>*</v>
      </c>
      <c r="BC765" s="13" t="str" cm="1">
        <f t="array" ref="BC7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5" s="13" t="str" cm="1">
        <f t="array" ref="BD7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5" s="11" t="str" cm="1">
        <f t="array" ref="BE7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5" s="150"/>
      <c r="BG765" s="16"/>
      <c r="BH765" s="17"/>
      <c r="BI765" s="17"/>
      <c r="BJ765" s="17"/>
      <c r="BK765" s="18"/>
      <c r="BL765" s="16"/>
      <c r="BM765" s="130"/>
      <c r="BN765" s="130"/>
      <c r="BO765" s="130"/>
      <c r="BP765" s="18"/>
      <c r="BQ765" s="12" t="str">
        <f t="shared" si="74"/>
        <v>Aderente</v>
      </c>
      <c r="BR765" s="19" t="str">
        <f t="shared" si="75"/>
        <v>*</v>
      </c>
      <c r="BS765" s="19" t="str">
        <f t="shared" si="76"/>
        <v>*</v>
      </c>
      <c r="BT765" s="188" t="str">
        <f t="shared" si="77"/>
        <v/>
      </c>
    </row>
    <row r="766" spans="1:72" hidden="1">
      <c r="A766" s="47" t="str">
        <f t="shared" si="73"/>
        <v/>
      </c>
      <c r="B766" s="102"/>
      <c r="C766" s="135" t="str">
        <f>IF(BS_CONTROLE[[#This Row],[DATA]]="","",WEEKNUM(BS_CONTROLE[[#This Row],[DATA]]))</f>
        <v/>
      </c>
      <c r="D766" s="104"/>
      <c r="E766" s="157">
        <v>760</v>
      </c>
      <c r="F766" s="126"/>
      <c r="G766" s="142" t="str">
        <f>IF(D766="","*",VLOOKUP(F766,BS_ATIVIDADE[],3,FALSE))</f>
        <v>*</v>
      </c>
      <c r="H766" s="106"/>
      <c r="I766" s="106"/>
      <c r="J766" s="105"/>
      <c r="K766" s="105"/>
      <c r="L766" s="105"/>
      <c r="M766" s="127" t="str" cm="1">
        <f t="array" ref="M7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6" s="127" t="str" cm="1">
        <f t="array" ref="N7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6" s="106"/>
      <c r="P766" s="106"/>
      <c r="Q766" s="105"/>
      <c r="R766" s="10" t="str">
        <f>IFERROR(_xlfn.XLOOKUP(F766, BS_ATIVIDADE[ATIVIDADE],BS_ATIVIDADE[UNIDADE] ), "*")</f>
        <v>*</v>
      </c>
      <c r="S766" s="128" t="str" cm="1">
        <f t="array" ref="S7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6" s="128" t="str" cm="1">
        <f t="array" ref="T7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6" s="11" t="str" cm="1">
        <f t="array" ref="U7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6" s="105"/>
      <c r="W766" s="151"/>
      <c r="X766" s="104"/>
      <c r="Y766" s="129"/>
      <c r="Z766" s="104"/>
      <c r="AA766" s="105"/>
      <c r="AB766" s="103"/>
      <c r="AC766" s="152"/>
      <c r="AD766" s="107"/>
      <c r="AE766" s="105"/>
      <c r="AF766" s="105"/>
      <c r="AG766" s="105"/>
      <c r="AH766" s="15"/>
      <c r="AI766" s="126" t="str">
        <f>IF(BS_CONTROLE[[#This Row],[Atividade]]=0, "-", BS_CONTROLE[[#This Row],[Atividade]])</f>
        <v>-</v>
      </c>
      <c r="AJ766" s="9" t="str">
        <f>IF(BS_CONTROLE[[#This Row],[Atividade]]=0, "-", BS_CONTROLE[[#This Row],[Atividade]])</f>
        <v>-</v>
      </c>
      <c r="AK766" s="31">
        <f>BS_CONTROLE[[#This Row],[Local - Partida]]</f>
        <v>0</v>
      </c>
      <c r="AL766" s="31">
        <f>BS_CONTROLE[[#This Row],[Local - Encerramento]]</f>
        <v>0</v>
      </c>
      <c r="AM766" s="105" t="str">
        <f>IF(BS_CONTROLE[[#This Row],[Entre - Estações]]=0, "-", BS_CONTROLE[[#This Row],[Entre - Estações]])</f>
        <v>-</v>
      </c>
      <c r="AN766" s="105" t="str">
        <f>IF(BS_CONTROLE[[#This Row],[SB]]=0, "-", BS_CONTROLE[[#This Row],[SB]])</f>
        <v>-</v>
      </c>
      <c r="AO766" s="105" t="str">
        <f>IF(BS_CONTROLE[[#This Row],[SUB]]=0, "-", BS_CONTROLE[[#This Row],[SUB]])</f>
        <v>-</v>
      </c>
      <c r="AP766" s="105">
        <f>BS_CONTROLE[[#This Row],[KM - Inicio]]</f>
        <v>0</v>
      </c>
      <c r="AQ766" s="105">
        <f>BS_CONTROLE[[#This Row],[KM - Inicio]]</f>
        <v>0</v>
      </c>
      <c r="AR766" s="108"/>
      <c r="AS766" s="108"/>
      <c r="AT766" s="108"/>
      <c r="AU766" s="136"/>
      <c r="AV766" s="136"/>
      <c r="AW766" s="14"/>
      <c r="AX766" s="14"/>
      <c r="AY766" s="162" t="str">
        <f t="shared" si="72"/>
        <v>*</v>
      </c>
      <c r="AZ766" s="153"/>
      <c r="BA766" s="109"/>
      <c r="BB766" s="10" t="str">
        <f>IFERROR(_xlfn.XLOOKUP(AI766, BS_ATIVIDADE[ATIVIDADE],BS_ATIVIDADE[UNIDADE] ), "*")</f>
        <v>*</v>
      </c>
      <c r="BC766" s="13" t="str" cm="1">
        <f t="array" ref="BC7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6" s="13" t="str" cm="1">
        <f t="array" ref="BD7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6" s="11" t="str" cm="1">
        <f t="array" ref="BE7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6" s="150"/>
      <c r="BG766" s="16"/>
      <c r="BH766" s="17"/>
      <c r="BI766" s="17"/>
      <c r="BJ766" s="17"/>
      <c r="BK766" s="18"/>
      <c r="BL766" s="16"/>
      <c r="BM766" s="130"/>
      <c r="BN766" s="130"/>
      <c r="BO766" s="130"/>
      <c r="BP766" s="18"/>
      <c r="BQ766" s="12" t="str">
        <f t="shared" si="74"/>
        <v>Aderente</v>
      </c>
      <c r="BR766" s="19" t="str">
        <f t="shared" si="75"/>
        <v>*</v>
      </c>
      <c r="BS766" s="19" t="str">
        <f t="shared" si="76"/>
        <v>*</v>
      </c>
      <c r="BT766" s="188" t="str">
        <f t="shared" si="77"/>
        <v/>
      </c>
    </row>
    <row r="767" spans="1:72" hidden="1">
      <c r="A767" s="47" t="str">
        <f t="shared" si="73"/>
        <v/>
      </c>
      <c r="B767" s="102"/>
      <c r="C767" s="135" t="str">
        <f>IF(BS_CONTROLE[[#This Row],[DATA]]="","",WEEKNUM(BS_CONTROLE[[#This Row],[DATA]]))</f>
        <v/>
      </c>
      <c r="D767" s="104"/>
      <c r="E767" s="157">
        <v>761</v>
      </c>
      <c r="F767" s="126"/>
      <c r="G767" s="142" t="str">
        <f>IF(D767="","*",VLOOKUP(F767,BS_ATIVIDADE[],3,FALSE))</f>
        <v>*</v>
      </c>
      <c r="H767" s="106"/>
      <c r="I767" s="106"/>
      <c r="J767" s="105"/>
      <c r="K767" s="105"/>
      <c r="L767" s="105"/>
      <c r="M767" s="127" t="str" cm="1">
        <f t="array" ref="M7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7" s="127" t="str" cm="1">
        <f t="array" ref="N7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7" s="106"/>
      <c r="P767" s="106"/>
      <c r="Q767" s="105"/>
      <c r="R767" s="10" t="str">
        <f>IFERROR(_xlfn.XLOOKUP(F767, BS_ATIVIDADE[ATIVIDADE],BS_ATIVIDADE[UNIDADE] ), "*")</f>
        <v>*</v>
      </c>
      <c r="S767" s="128" t="str" cm="1">
        <f t="array" ref="S7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7" s="128" t="str" cm="1">
        <f t="array" ref="T7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7" s="11" t="str" cm="1">
        <f t="array" ref="U7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7" s="105"/>
      <c r="W767" s="151"/>
      <c r="X767" s="104"/>
      <c r="Y767" s="129"/>
      <c r="Z767" s="104"/>
      <c r="AA767" s="105"/>
      <c r="AB767" s="103"/>
      <c r="AC767" s="152"/>
      <c r="AD767" s="107"/>
      <c r="AE767" s="105"/>
      <c r="AF767" s="105"/>
      <c r="AG767" s="105"/>
      <c r="AH767" s="15"/>
      <c r="AI767" s="126" t="str">
        <f>IF(BS_CONTROLE[[#This Row],[Atividade]]=0, "-", BS_CONTROLE[[#This Row],[Atividade]])</f>
        <v>-</v>
      </c>
      <c r="AJ767" s="9" t="str">
        <f>IF(BS_CONTROLE[[#This Row],[Atividade]]=0, "-", BS_CONTROLE[[#This Row],[Atividade]])</f>
        <v>-</v>
      </c>
      <c r="AK767" s="31">
        <f>BS_CONTROLE[[#This Row],[Local - Partida]]</f>
        <v>0</v>
      </c>
      <c r="AL767" s="31">
        <f>BS_CONTROLE[[#This Row],[Local - Encerramento]]</f>
        <v>0</v>
      </c>
      <c r="AM767" s="105" t="str">
        <f>IF(BS_CONTROLE[[#This Row],[Entre - Estações]]=0, "-", BS_CONTROLE[[#This Row],[Entre - Estações]])</f>
        <v>-</v>
      </c>
      <c r="AN767" s="105" t="str">
        <f>IF(BS_CONTROLE[[#This Row],[SB]]=0, "-", BS_CONTROLE[[#This Row],[SB]])</f>
        <v>-</v>
      </c>
      <c r="AO767" s="105" t="str">
        <f>IF(BS_CONTROLE[[#This Row],[SUB]]=0, "-", BS_CONTROLE[[#This Row],[SUB]])</f>
        <v>-</v>
      </c>
      <c r="AP767" s="105">
        <f>BS_CONTROLE[[#This Row],[KM - Inicio]]</f>
        <v>0</v>
      </c>
      <c r="AQ767" s="105">
        <f>BS_CONTROLE[[#This Row],[KM - Inicio]]</f>
        <v>0</v>
      </c>
      <c r="AR767" s="108"/>
      <c r="AS767" s="108"/>
      <c r="AT767" s="108"/>
      <c r="AU767" s="136"/>
      <c r="AV767" s="136"/>
      <c r="AW767" s="14"/>
      <c r="AX767" s="14"/>
      <c r="AY767" s="162" t="str">
        <f t="shared" si="72"/>
        <v>*</v>
      </c>
      <c r="AZ767" s="153"/>
      <c r="BA767" s="109"/>
      <c r="BB767" s="10" t="str">
        <f>IFERROR(_xlfn.XLOOKUP(AI767, BS_ATIVIDADE[ATIVIDADE],BS_ATIVIDADE[UNIDADE] ), "*")</f>
        <v>*</v>
      </c>
      <c r="BC767" s="13" t="str" cm="1">
        <f t="array" ref="BC7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7" s="13" t="str" cm="1">
        <f t="array" ref="BD7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7" s="11" t="str" cm="1">
        <f t="array" ref="BE7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7" s="150"/>
      <c r="BG767" s="16"/>
      <c r="BH767" s="17"/>
      <c r="BI767" s="17"/>
      <c r="BJ767" s="17"/>
      <c r="BK767" s="18"/>
      <c r="BL767" s="16"/>
      <c r="BM767" s="130"/>
      <c r="BN767" s="130"/>
      <c r="BO767" s="130"/>
      <c r="BP767" s="18"/>
      <c r="BQ767" s="12" t="str">
        <f t="shared" si="74"/>
        <v>Aderente</v>
      </c>
      <c r="BR767" s="19" t="str">
        <f t="shared" si="75"/>
        <v>*</v>
      </c>
      <c r="BS767" s="19" t="str">
        <f t="shared" si="76"/>
        <v>*</v>
      </c>
      <c r="BT767" s="188" t="str">
        <f t="shared" si="77"/>
        <v/>
      </c>
    </row>
    <row r="768" spans="1:72" hidden="1">
      <c r="A768" s="47" t="str">
        <f t="shared" si="73"/>
        <v/>
      </c>
      <c r="B768" s="102"/>
      <c r="C768" s="135" t="str">
        <f>IF(BS_CONTROLE[[#This Row],[DATA]]="","",WEEKNUM(BS_CONTROLE[[#This Row],[DATA]]))</f>
        <v/>
      </c>
      <c r="D768" s="104"/>
      <c r="E768" s="157">
        <v>762</v>
      </c>
      <c r="F768" s="126"/>
      <c r="G768" s="142" t="str">
        <f>IF(D768="","*",VLOOKUP(F768,BS_ATIVIDADE[],3,FALSE))</f>
        <v>*</v>
      </c>
      <c r="H768" s="106"/>
      <c r="I768" s="106"/>
      <c r="J768" s="105"/>
      <c r="K768" s="105"/>
      <c r="L768" s="105"/>
      <c r="M768" s="127" t="str" cm="1">
        <f t="array" ref="M7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8" s="127" t="str" cm="1">
        <f t="array" ref="N7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8" s="106"/>
      <c r="P768" s="106"/>
      <c r="Q768" s="105"/>
      <c r="R768" s="10" t="str">
        <f>IFERROR(_xlfn.XLOOKUP(F768, BS_ATIVIDADE[ATIVIDADE],BS_ATIVIDADE[UNIDADE] ), "*")</f>
        <v>*</v>
      </c>
      <c r="S768" s="128" t="str" cm="1">
        <f t="array" ref="S7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8" s="128" t="str" cm="1">
        <f t="array" ref="T7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8" s="11" t="str" cm="1">
        <f t="array" ref="U7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8" s="105"/>
      <c r="W768" s="151"/>
      <c r="X768" s="104"/>
      <c r="Y768" s="129"/>
      <c r="Z768" s="104"/>
      <c r="AA768" s="105"/>
      <c r="AB768" s="103"/>
      <c r="AC768" s="152"/>
      <c r="AD768" s="107"/>
      <c r="AE768" s="105"/>
      <c r="AF768" s="105"/>
      <c r="AG768" s="105"/>
      <c r="AH768" s="15"/>
      <c r="AI768" s="126" t="str">
        <f>IF(BS_CONTROLE[[#This Row],[Atividade]]=0, "-", BS_CONTROLE[[#This Row],[Atividade]])</f>
        <v>-</v>
      </c>
      <c r="AJ768" s="9" t="str">
        <f>IF(BS_CONTROLE[[#This Row],[Atividade]]=0, "-", BS_CONTROLE[[#This Row],[Atividade]])</f>
        <v>-</v>
      </c>
      <c r="AK768" s="31">
        <f>BS_CONTROLE[[#This Row],[Local - Partida]]</f>
        <v>0</v>
      </c>
      <c r="AL768" s="31">
        <f>BS_CONTROLE[[#This Row],[Local - Encerramento]]</f>
        <v>0</v>
      </c>
      <c r="AM768" s="105" t="str">
        <f>IF(BS_CONTROLE[[#This Row],[Entre - Estações]]=0, "-", BS_CONTROLE[[#This Row],[Entre - Estações]])</f>
        <v>-</v>
      </c>
      <c r="AN768" s="105" t="str">
        <f>IF(BS_CONTROLE[[#This Row],[SB]]=0, "-", BS_CONTROLE[[#This Row],[SB]])</f>
        <v>-</v>
      </c>
      <c r="AO768" s="105" t="str">
        <f>IF(BS_CONTROLE[[#This Row],[SUB]]=0, "-", BS_CONTROLE[[#This Row],[SUB]])</f>
        <v>-</v>
      </c>
      <c r="AP768" s="105">
        <f>BS_CONTROLE[[#This Row],[KM - Inicio]]</f>
        <v>0</v>
      </c>
      <c r="AQ768" s="105">
        <f>BS_CONTROLE[[#This Row],[KM - Inicio]]</f>
        <v>0</v>
      </c>
      <c r="AR768" s="108"/>
      <c r="AS768" s="108"/>
      <c r="AT768" s="108"/>
      <c r="AU768" s="136"/>
      <c r="AV768" s="136"/>
      <c r="AW768" s="14"/>
      <c r="AX768" s="14"/>
      <c r="AY768" s="162" t="str">
        <f t="shared" si="72"/>
        <v>*</v>
      </c>
      <c r="AZ768" s="153"/>
      <c r="BA768" s="109"/>
      <c r="BB768" s="10" t="str">
        <f>IFERROR(_xlfn.XLOOKUP(AI768, BS_ATIVIDADE[ATIVIDADE],BS_ATIVIDADE[UNIDADE] ), "*")</f>
        <v>*</v>
      </c>
      <c r="BC768" s="13" t="str" cm="1">
        <f t="array" ref="BC7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8" s="13" t="str" cm="1">
        <f t="array" ref="BD7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8" s="11" t="str" cm="1">
        <f t="array" ref="BE7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8" s="150"/>
      <c r="BG768" s="16"/>
      <c r="BH768" s="17"/>
      <c r="BI768" s="17"/>
      <c r="BJ768" s="17"/>
      <c r="BK768" s="18"/>
      <c r="BL768" s="16"/>
      <c r="BM768" s="130"/>
      <c r="BN768" s="130"/>
      <c r="BO768" s="130"/>
      <c r="BP768" s="18"/>
      <c r="BQ768" s="12" t="str">
        <f t="shared" si="74"/>
        <v>Aderente</v>
      </c>
      <c r="BR768" s="19" t="str">
        <f t="shared" si="75"/>
        <v>*</v>
      </c>
      <c r="BS768" s="19" t="str">
        <f t="shared" si="76"/>
        <v>*</v>
      </c>
      <c r="BT768" s="188" t="str">
        <f t="shared" si="77"/>
        <v/>
      </c>
    </row>
    <row r="769" spans="1:72" hidden="1">
      <c r="A769" s="47" t="str">
        <f t="shared" si="73"/>
        <v/>
      </c>
      <c r="B769" s="102"/>
      <c r="C769" s="135" t="str">
        <f>IF(BS_CONTROLE[[#This Row],[DATA]]="","",WEEKNUM(BS_CONTROLE[[#This Row],[DATA]]))</f>
        <v/>
      </c>
      <c r="D769" s="104"/>
      <c r="E769" s="157">
        <v>763</v>
      </c>
      <c r="F769" s="126"/>
      <c r="G769" s="142" t="str">
        <f>IF(D769="","*",VLOOKUP(F769,BS_ATIVIDADE[],3,FALSE))</f>
        <v>*</v>
      </c>
      <c r="H769" s="106"/>
      <c r="I769" s="106"/>
      <c r="J769" s="105"/>
      <c r="K769" s="105"/>
      <c r="L769" s="105"/>
      <c r="M769" s="127" t="str" cm="1">
        <f t="array" ref="M7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9" s="127" t="str" cm="1">
        <f t="array" ref="N7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9" s="106"/>
      <c r="P769" s="106"/>
      <c r="Q769" s="105"/>
      <c r="R769" s="10" t="str">
        <f>IFERROR(_xlfn.XLOOKUP(F769, BS_ATIVIDADE[ATIVIDADE],BS_ATIVIDADE[UNIDADE] ), "*")</f>
        <v>*</v>
      </c>
      <c r="S769" s="128" t="str" cm="1">
        <f t="array" ref="S7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9" s="128" t="str" cm="1">
        <f t="array" ref="T7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9" s="11" t="str" cm="1">
        <f t="array" ref="U7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69" s="105"/>
      <c r="W769" s="151"/>
      <c r="X769" s="104"/>
      <c r="Y769" s="129"/>
      <c r="Z769" s="104"/>
      <c r="AA769" s="105"/>
      <c r="AB769" s="103"/>
      <c r="AC769" s="152"/>
      <c r="AD769" s="107"/>
      <c r="AE769" s="105"/>
      <c r="AF769" s="105"/>
      <c r="AG769" s="105"/>
      <c r="AH769" s="15"/>
      <c r="AI769" s="126" t="str">
        <f>IF(BS_CONTROLE[[#This Row],[Atividade]]=0, "-", BS_CONTROLE[[#This Row],[Atividade]])</f>
        <v>-</v>
      </c>
      <c r="AJ769" s="9" t="str">
        <f>IF(BS_CONTROLE[[#This Row],[Atividade]]=0, "-", BS_CONTROLE[[#This Row],[Atividade]])</f>
        <v>-</v>
      </c>
      <c r="AK769" s="31">
        <f>BS_CONTROLE[[#This Row],[Local - Partida]]</f>
        <v>0</v>
      </c>
      <c r="AL769" s="31">
        <f>BS_CONTROLE[[#This Row],[Local - Encerramento]]</f>
        <v>0</v>
      </c>
      <c r="AM769" s="105" t="str">
        <f>IF(BS_CONTROLE[[#This Row],[Entre - Estações]]=0, "-", BS_CONTROLE[[#This Row],[Entre - Estações]])</f>
        <v>-</v>
      </c>
      <c r="AN769" s="105" t="str">
        <f>IF(BS_CONTROLE[[#This Row],[SB]]=0, "-", BS_CONTROLE[[#This Row],[SB]])</f>
        <v>-</v>
      </c>
      <c r="AO769" s="105" t="str">
        <f>IF(BS_CONTROLE[[#This Row],[SUB]]=0, "-", BS_CONTROLE[[#This Row],[SUB]])</f>
        <v>-</v>
      </c>
      <c r="AP769" s="105">
        <f>BS_CONTROLE[[#This Row],[KM - Inicio]]</f>
        <v>0</v>
      </c>
      <c r="AQ769" s="105">
        <f>BS_CONTROLE[[#This Row],[KM - Inicio]]</f>
        <v>0</v>
      </c>
      <c r="AR769" s="108"/>
      <c r="AS769" s="108"/>
      <c r="AT769" s="108"/>
      <c r="AU769" s="136"/>
      <c r="AV769" s="136"/>
      <c r="AW769" s="14"/>
      <c r="AX769" s="14"/>
      <c r="AY769" s="162" t="str">
        <f t="shared" si="72"/>
        <v>*</v>
      </c>
      <c r="AZ769" s="153"/>
      <c r="BA769" s="109"/>
      <c r="BB769" s="10" t="str">
        <f>IFERROR(_xlfn.XLOOKUP(AI769, BS_ATIVIDADE[ATIVIDADE],BS_ATIVIDADE[UNIDADE] ), "*")</f>
        <v>*</v>
      </c>
      <c r="BC769" s="13" t="str" cm="1">
        <f t="array" ref="BC7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69" s="13" t="str" cm="1">
        <f t="array" ref="BD7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69" s="11" t="str" cm="1">
        <f t="array" ref="BE7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69" s="150"/>
      <c r="BG769" s="16"/>
      <c r="BH769" s="17"/>
      <c r="BI769" s="17"/>
      <c r="BJ769" s="17"/>
      <c r="BK769" s="18"/>
      <c r="BL769" s="16"/>
      <c r="BM769" s="130"/>
      <c r="BN769" s="130"/>
      <c r="BO769" s="130"/>
      <c r="BP769" s="18"/>
      <c r="BQ769" s="12" t="str">
        <f t="shared" si="74"/>
        <v>Aderente</v>
      </c>
      <c r="BR769" s="19" t="str">
        <f t="shared" si="75"/>
        <v>*</v>
      </c>
      <c r="BS769" s="19" t="str">
        <f t="shared" si="76"/>
        <v>*</v>
      </c>
      <c r="BT769" s="188" t="str">
        <f t="shared" si="77"/>
        <v/>
      </c>
    </row>
    <row r="770" spans="1:72" hidden="1">
      <c r="A770" s="47" t="str">
        <f t="shared" si="73"/>
        <v/>
      </c>
      <c r="B770" s="102"/>
      <c r="C770" s="135" t="str">
        <f>IF(BS_CONTROLE[[#This Row],[DATA]]="","",WEEKNUM(BS_CONTROLE[[#This Row],[DATA]]))</f>
        <v/>
      </c>
      <c r="D770" s="104"/>
      <c r="E770" s="157">
        <v>764</v>
      </c>
      <c r="F770" s="126"/>
      <c r="G770" s="142" t="str">
        <f>IF(D770="","*",VLOOKUP(F770,BS_ATIVIDADE[],3,FALSE))</f>
        <v>*</v>
      </c>
      <c r="H770" s="106"/>
      <c r="I770" s="106"/>
      <c r="J770" s="105"/>
      <c r="K770" s="105"/>
      <c r="L770" s="105"/>
      <c r="M770" s="127" t="str" cm="1">
        <f t="array" ref="M7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0" s="127" t="str" cm="1">
        <f t="array" ref="N7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0" s="106"/>
      <c r="P770" s="106"/>
      <c r="Q770" s="105"/>
      <c r="R770" s="10" t="str">
        <f>IFERROR(_xlfn.XLOOKUP(F770, BS_ATIVIDADE[ATIVIDADE],BS_ATIVIDADE[UNIDADE] ), "*")</f>
        <v>*</v>
      </c>
      <c r="S770" s="128" t="str" cm="1">
        <f t="array" ref="S7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0" s="128" t="str" cm="1">
        <f t="array" ref="T7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0" s="11" t="str" cm="1">
        <f t="array" ref="U7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0" s="105"/>
      <c r="W770" s="151"/>
      <c r="X770" s="104"/>
      <c r="Y770" s="129"/>
      <c r="Z770" s="104"/>
      <c r="AA770" s="105"/>
      <c r="AB770" s="103"/>
      <c r="AC770" s="152"/>
      <c r="AD770" s="107"/>
      <c r="AE770" s="105"/>
      <c r="AF770" s="105"/>
      <c r="AG770" s="105"/>
      <c r="AH770" s="15"/>
      <c r="AI770" s="126" t="str">
        <f>IF(BS_CONTROLE[[#This Row],[Atividade]]=0, "-", BS_CONTROLE[[#This Row],[Atividade]])</f>
        <v>-</v>
      </c>
      <c r="AJ770" s="9" t="str">
        <f>IF(BS_CONTROLE[[#This Row],[Atividade]]=0, "-", BS_CONTROLE[[#This Row],[Atividade]])</f>
        <v>-</v>
      </c>
      <c r="AK770" s="31">
        <f>BS_CONTROLE[[#This Row],[Local - Partida]]</f>
        <v>0</v>
      </c>
      <c r="AL770" s="31">
        <f>BS_CONTROLE[[#This Row],[Local - Encerramento]]</f>
        <v>0</v>
      </c>
      <c r="AM770" s="105" t="str">
        <f>IF(BS_CONTROLE[[#This Row],[Entre - Estações]]=0, "-", BS_CONTROLE[[#This Row],[Entre - Estações]])</f>
        <v>-</v>
      </c>
      <c r="AN770" s="105" t="str">
        <f>IF(BS_CONTROLE[[#This Row],[SB]]=0, "-", BS_CONTROLE[[#This Row],[SB]])</f>
        <v>-</v>
      </c>
      <c r="AO770" s="105" t="str">
        <f>IF(BS_CONTROLE[[#This Row],[SUB]]=0, "-", BS_CONTROLE[[#This Row],[SUB]])</f>
        <v>-</v>
      </c>
      <c r="AP770" s="105">
        <f>BS_CONTROLE[[#This Row],[KM - Inicio]]</f>
        <v>0</v>
      </c>
      <c r="AQ770" s="105">
        <f>BS_CONTROLE[[#This Row],[KM - Inicio]]</f>
        <v>0</v>
      </c>
      <c r="AR770" s="108"/>
      <c r="AS770" s="108"/>
      <c r="AT770" s="108"/>
      <c r="AU770" s="136"/>
      <c r="AV770" s="136"/>
      <c r="AW770" s="14"/>
      <c r="AX770" s="14"/>
      <c r="AY770" s="162" t="str">
        <f t="shared" si="72"/>
        <v>*</v>
      </c>
      <c r="AZ770" s="153"/>
      <c r="BA770" s="109"/>
      <c r="BB770" s="10" t="str">
        <f>IFERROR(_xlfn.XLOOKUP(AI770, BS_ATIVIDADE[ATIVIDADE],BS_ATIVIDADE[UNIDADE] ), "*")</f>
        <v>*</v>
      </c>
      <c r="BC770" s="13" t="str" cm="1">
        <f t="array" ref="BC7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0" s="13" t="str" cm="1">
        <f t="array" ref="BD7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0" s="11" t="str" cm="1">
        <f t="array" ref="BE7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0" s="150"/>
      <c r="BG770" s="16"/>
      <c r="BH770" s="17"/>
      <c r="BI770" s="17"/>
      <c r="BJ770" s="17"/>
      <c r="BK770" s="18"/>
      <c r="BL770" s="16"/>
      <c r="BM770" s="130"/>
      <c r="BN770" s="130"/>
      <c r="BO770" s="130"/>
      <c r="BP770" s="18"/>
      <c r="BQ770" s="12" t="str">
        <f t="shared" si="74"/>
        <v>Aderente</v>
      </c>
      <c r="BR770" s="19" t="str">
        <f t="shared" si="75"/>
        <v>*</v>
      </c>
      <c r="BS770" s="19" t="str">
        <f t="shared" si="76"/>
        <v>*</v>
      </c>
      <c r="BT770" s="188" t="str">
        <f t="shared" si="77"/>
        <v/>
      </c>
    </row>
    <row r="771" spans="1:72" hidden="1">
      <c r="A771" s="47" t="str">
        <f t="shared" si="73"/>
        <v/>
      </c>
      <c r="B771" s="102"/>
      <c r="C771" s="135" t="str">
        <f>IF(BS_CONTROLE[[#This Row],[DATA]]="","",WEEKNUM(BS_CONTROLE[[#This Row],[DATA]]))</f>
        <v/>
      </c>
      <c r="D771" s="104"/>
      <c r="E771" s="157">
        <v>765</v>
      </c>
      <c r="F771" s="126"/>
      <c r="G771" s="142" t="str">
        <f>IF(D771="","*",VLOOKUP(F771,BS_ATIVIDADE[],3,FALSE))</f>
        <v>*</v>
      </c>
      <c r="H771" s="106"/>
      <c r="I771" s="106"/>
      <c r="J771" s="105"/>
      <c r="K771" s="105"/>
      <c r="L771" s="105"/>
      <c r="M771" s="127" t="str" cm="1">
        <f t="array" ref="M7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1" s="127" t="str" cm="1">
        <f t="array" ref="N7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1" s="106"/>
      <c r="P771" s="106"/>
      <c r="Q771" s="105"/>
      <c r="R771" s="10" t="str">
        <f>IFERROR(_xlfn.XLOOKUP(F771, BS_ATIVIDADE[ATIVIDADE],BS_ATIVIDADE[UNIDADE] ), "*")</f>
        <v>*</v>
      </c>
      <c r="S771" s="128" t="str" cm="1">
        <f t="array" ref="S7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1" s="128" t="str" cm="1">
        <f t="array" ref="T7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1" s="11" t="str" cm="1">
        <f t="array" ref="U7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1" s="105"/>
      <c r="W771" s="151"/>
      <c r="X771" s="104"/>
      <c r="Y771" s="129"/>
      <c r="Z771" s="104"/>
      <c r="AA771" s="105"/>
      <c r="AB771" s="103"/>
      <c r="AC771" s="152"/>
      <c r="AD771" s="107"/>
      <c r="AE771" s="105"/>
      <c r="AF771" s="105"/>
      <c r="AG771" s="105"/>
      <c r="AH771" s="15"/>
      <c r="AI771" s="126" t="str">
        <f>IF(BS_CONTROLE[[#This Row],[Atividade]]=0, "-", BS_CONTROLE[[#This Row],[Atividade]])</f>
        <v>-</v>
      </c>
      <c r="AJ771" s="9" t="str">
        <f>IF(BS_CONTROLE[[#This Row],[Atividade]]=0, "-", BS_CONTROLE[[#This Row],[Atividade]])</f>
        <v>-</v>
      </c>
      <c r="AK771" s="31">
        <f>BS_CONTROLE[[#This Row],[Local - Partida]]</f>
        <v>0</v>
      </c>
      <c r="AL771" s="31">
        <f>BS_CONTROLE[[#This Row],[Local - Encerramento]]</f>
        <v>0</v>
      </c>
      <c r="AM771" s="105" t="str">
        <f>IF(BS_CONTROLE[[#This Row],[Entre - Estações]]=0, "-", BS_CONTROLE[[#This Row],[Entre - Estações]])</f>
        <v>-</v>
      </c>
      <c r="AN771" s="105" t="str">
        <f>IF(BS_CONTROLE[[#This Row],[SB]]=0, "-", BS_CONTROLE[[#This Row],[SB]])</f>
        <v>-</v>
      </c>
      <c r="AO771" s="105" t="str">
        <f>IF(BS_CONTROLE[[#This Row],[SUB]]=0, "-", BS_CONTROLE[[#This Row],[SUB]])</f>
        <v>-</v>
      </c>
      <c r="AP771" s="105">
        <f>BS_CONTROLE[[#This Row],[KM - Inicio]]</f>
        <v>0</v>
      </c>
      <c r="AQ771" s="105">
        <f>BS_CONTROLE[[#This Row],[KM - Inicio]]</f>
        <v>0</v>
      </c>
      <c r="AR771" s="108"/>
      <c r="AS771" s="108"/>
      <c r="AT771" s="108"/>
      <c r="AU771" s="136"/>
      <c r="AV771" s="136"/>
      <c r="AW771" s="14"/>
      <c r="AX771" s="14"/>
      <c r="AY771" s="162" t="str">
        <f t="shared" si="72"/>
        <v>*</v>
      </c>
      <c r="AZ771" s="153"/>
      <c r="BA771" s="109"/>
      <c r="BB771" s="10" t="str">
        <f>IFERROR(_xlfn.XLOOKUP(AI771, BS_ATIVIDADE[ATIVIDADE],BS_ATIVIDADE[UNIDADE] ), "*")</f>
        <v>*</v>
      </c>
      <c r="BC771" s="13" t="str" cm="1">
        <f t="array" ref="BC7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1" s="13" t="str" cm="1">
        <f t="array" ref="BD7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1" s="11" t="str" cm="1">
        <f t="array" ref="BE7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1" s="150"/>
      <c r="BG771" s="16"/>
      <c r="BH771" s="17"/>
      <c r="BI771" s="17"/>
      <c r="BJ771" s="17"/>
      <c r="BK771" s="18"/>
      <c r="BL771" s="16"/>
      <c r="BM771" s="130"/>
      <c r="BN771" s="130"/>
      <c r="BO771" s="130"/>
      <c r="BP771" s="18"/>
      <c r="BQ771" s="12" t="str">
        <f t="shared" si="74"/>
        <v>Aderente</v>
      </c>
      <c r="BR771" s="19" t="str">
        <f t="shared" si="75"/>
        <v>*</v>
      </c>
      <c r="BS771" s="19" t="str">
        <f t="shared" si="76"/>
        <v>*</v>
      </c>
      <c r="BT771" s="188" t="str">
        <f t="shared" si="77"/>
        <v/>
      </c>
    </row>
    <row r="772" spans="1:72" hidden="1">
      <c r="A772" s="47" t="str">
        <f t="shared" si="73"/>
        <v/>
      </c>
      <c r="B772" s="102"/>
      <c r="C772" s="135" t="str">
        <f>IF(BS_CONTROLE[[#This Row],[DATA]]="","",WEEKNUM(BS_CONTROLE[[#This Row],[DATA]]))</f>
        <v/>
      </c>
      <c r="D772" s="104"/>
      <c r="E772" s="157">
        <v>766</v>
      </c>
      <c r="F772" s="126"/>
      <c r="G772" s="142" t="str">
        <f>IF(D772="","*",VLOOKUP(F772,BS_ATIVIDADE[],3,FALSE))</f>
        <v>*</v>
      </c>
      <c r="H772" s="106"/>
      <c r="I772" s="106"/>
      <c r="J772" s="105"/>
      <c r="K772" s="105"/>
      <c r="L772" s="105"/>
      <c r="M772" s="127" t="str" cm="1">
        <f t="array" ref="M7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2" s="127" t="str" cm="1">
        <f t="array" ref="N7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2" s="106"/>
      <c r="P772" s="106"/>
      <c r="Q772" s="105"/>
      <c r="R772" s="10" t="str">
        <f>IFERROR(_xlfn.XLOOKUP(F772, BS_ATIVIDADE[ATIVIDADE],BS_ATIVIDADE[UNIDADE] ), "*")</f>
        <v>*</v>
      </c>
      <c r="S772" s="128" t="str" cm="1">
        <f t="array" ref="S7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2" s="128" t="str" cm="1">
        <f t="array" ref="T7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2" s="11" t="str" cm="1">
        <f t="array" ref="U7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2" s="105"/>
      <c r="W772" s="151"/>
      <c r="X772" s="104"/>
      <c r="Y772" s="129"/>
      <c r="Z772" s="104"/>
      <c r="AA772" s="105"/>
      <c r="AB772" s="103"/>
      <c r="AC772" s="152"/>
      <c r="AD772" s="107"/>
      <c r="AE772" s="105"/>
      <c r="AF772" s="105"/>
      <c r="AG772" s="105"/>
      <c r="AH772" s="15"/>
      <c r="AI772" s="126" t="str">
        <f>IF(BS_CONTROLE[[#This Row],[Atividade]]=0, "-", BS_CONTROLE[[#This Row],[Atividade]])</f>
        <v>-</v>
      </c>
      <c r="AJ772" s="9" t="str">
        <f>IF(BS_CONTROLE[[#This Row],[Atividade]]=0, "-", BS_CONTROLE[[#This Row],[Atividade]])</f>
        <v>-</v>
      </c>
      <c r="AK772" s="31">
        <f>BS_CONTROLE[[#This Row],[Local - Partida]]</f>
        <v>0</v>
      </c>
      <c r="AL772" s="31">
        <f>BS_CONTROLE[[#This Row],[Local - Encerramento]]</f>
        <v>0</v>
      </c>
      <c r="AM772" s="105" t="str">
        <f>IF(BS_CONTROLE[[#This Row],[Entre - Estações]]=0, "-", BS_CONTROLE[[#This Row],[Entre - Estações]])</f>
        <v>-</v>
      </c>
      <c r="AN772" s="105" t="str">
        <f>IF(BS_CONTROLE[[#This Row],[SB]]=0, "-", BS_CONTROLE[[#This Row],[SB]])</f>
        <v>-</v>
      </c>
      <c r="AO772" s="105" t="str">
        <f>IF(BS_CONTROLE[[#This Row],[SUB]]=0, "-", BS_CONTROLE[[#This Row],[SUB]])</f>
        <v>-</v>
      </c>
      <c r="AP772" s="105">
        <f>BS_CONTROLE[[#This Row],[KM - Inicio]]</f>
        <v>0</v>
      </c>
      <c r="AQ772" s="105">
        <f>BS_CONTROLE[[#This Row],[KM - Inicio]]</f>
        <v>0</v>
      </c>
      <c r="AR772" s="108"/>
      <c r="AS772" s="108"/>
      <c r="AT772" s="108"/>
      <c r="AU772" s="136"/>
      <c r="AV772" s="136"/>
      <c r="AW772" s="14"/>
      <c r="AX772" s="14"/>
      <c r="AY772" s="162" t="str">
        <f t="shared" si="72"/>
        <v>*</v>
      </c>
      <c r="AZ772" s="153"/>
      <c r="BA772" s="109"/>
      <c r="BB772" s="10" t="str">
        <f>IFERROR(_xlfn.XLOOKUP(AI772, BS_ATIVIDADE[ATIVIDADE],BS_ATIVIDADE[UNIDADE] ), "*")</f>
        <v>*</v>
      </c>
      <c r="BC772" s="13" t="str" cm="1">
        <f t="array" ref="BC7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2" s="13" t="str" cm="1">
        <f t="array" ref="BD7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2" s="11" t="str" cm="1">
        <f t="array" ref="BE7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2" s="150"/>
      <c r="BG772" s="16"/>
      <c r="BH772" s="17"/>
      <c r="BI772" s="17"/>
      <c r="BJ772" s="17"/>
      <c r="BK772" s="18"/>
      <c r="BL772" s="16"/>
      <c r="BM772" s="130"/>
      <c r="BN772" s="130"/>
      <c r="BO772" s="130"/>
      <c r="BP772" s="18"/>
      <c r="BQ772" s="12" t="str">
        <f t="shared" si="74"/>
        <v>Aderente</v>
      </c>
      <c r="BR772" s="19" t="str">
        <f t="shared" si="75"/>
        <v>*</v>
      </c>
      <c r="BS772" s="19" t="str">
        <f t="shared" si="76"/>
        <v>*</v>
      </c>
      <c r="BT772" s="188" t="str">
        <f t="shared" si="77"/>
        <v/>
      </c>
    </row>
    <row r="773" spans="1:72" hidden="1">
      <c r="A773" s="47" t="str">
        <f t="shared" si="73"/>
        <v/>
      </c>
      <c r="B773" s="102"/>
      <c r="C773" s="135" t="str">
        <f>IF(BS_CONTROLE[[#This Row],[DATA]]="","",WEEKNUM(BS_CONTROLE[[#This Row],[DATA]]))</f>
        <v/>
      </c>
      <c r="D773" s="104"/>
      <c r="E773" s="157">
        <v>767</v>
      </c>
      <c r="F773" s="126"/>
      <c r="G773" s="142" t="str">
        <f>IF(D773="","*",VLOOKUP(F773,BS_ATIVIDADE[],3,FALSE))</f>
        <v>*</v>
      </c>
      <c r="H773" s="106"/>
      <c r="I773" s="106"/>
      <c r="J773" s="105"/>
      <c r="K773" s="105"/>
      <c r="L773" s="105"/>
      <c r="M773" s="127" t="str" cm="1">
        <f t="array" ref="M7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3" s="127" t="str" cm="1">
        <f t="array" ref="N7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3" s="106"/>
      <c r="P773" s="106"/>
      <c r="Q773" s="105"/>
      <c r="R773" s="10" t="str">
        <f>IFERROR(_xlfn.XLOOKUP(F773, BS_ATIVIDADE[ATIVIDADE],BS_ATIVIDADE[UNIDADE] ), "*")</f>
        <v>*</v>
      </c>
      <c r="S773" s="128" t="str" cm="1">
        <f t="array" ref="S7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3" s="128" t="str" cm="1">
        <f t="array" ref="T7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3" s="11" t="str" cm="1">
        <f t="array" ref="U7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3" s="105"/>
      <c r="W773" s="151"/>
      <c r="X773" s="104"/>
      <c r="Y773" s="129"/>
      <c r="Z773" s="104"/>
      <c r="AA773" s="105"/>
      <c r="AB773" s="103"/>
      <c r="AC773" s="152"/>
      <c r="AD773" s="107"/>
      <c r="AE773" s="105"/>
      <c r="AF773" s="105"/>
      <c r="AG773" s="105"/>
      <c r="AH773" s="15"/>
      <c r="AI773" s="126" t="str">
        <f>IF(BS_CONTROLE[[#This Row],[Atividade]]=0, "-", BS_CONTROLE[[#This Row],[Atividade]])</f>
        <v>-</v>
      </c>
      <c r="AJ773" s="9" t="str">
        <f>IF(BS_CONTROLE[[#This Row],[Atividade]]=0, "-", BS_CONTROLE[[#This Row],[Atividade]])</f>
        <v>-</v>
      </c>
      <c r="AK773" s="31">
        <f>BS_CONTROLE[[#This Row],[Local - Partida]]</f>
        <v>0</v>
      </c>
      <c r="AL773" s="31">
        <f>BS_CONTROLE[[#This Row],[Local - Encerramento]]</f>
        <v>0</v>
      </c>
      <c r="AM773" s="105" t="str">
        <f>IF(BS_CONTROLE[[#This Row],[Entre - Estações]]=0, "-", BS_CONTROLE[[#This Row],[Entre - Estações]])</f>
        <v>-</v>
      </c>
      <c r="AN773" s="105" t="str">
        <f>IF(BS_CONTROLE[[#This Row],[SB]]=0, "-", BS_CONTROLE[[#This Row],[SB]])</f>
        <v>-</v>
      </c>
      <c r="AO773" s="105" t="str">
        <f>IF(BS_CONTROLE[[#This Row],[SUB]]=0, "-", BS_CONTROLE[[#This Row],[SUB]])</f>
        <v>-</v>
      </c>
      <c r="AP773" s="105">
        <f>BS_CONTROLE[[#This Row],[KM - Inicio]]</f>
        <v>0</v>
      </c>
      <c r="AQ773" s="105">
        <f>BS_CONTROLE[[#This Row],[KM - Inicio]]</f>
        <v>0</v>
      </c>
      <c r="AR773" s="108"/>
      <c r="AS773" s="108"/>
      <c r="AT773" s="108"/>
      <c r="AU773" s="136"/>
      <c r="AV773" s="136"/>
      <c r="AW773" s="14"/>
      <c r="AX773" s="14"/>
      <c r="AY773" s="162" t="str">
        <f t="shared" si="72"/>
        <v>*</v>
      </c>
      <c r="AZ773" s="153"/>
      <c r="BA773" s="109"/>
      <c r="BB773" s="10" t="str">
        <f>IFERROR(_xlfn.XLOOKUP(AI773, BS_ATIVIDADE[ATIVIDADE],BS_ATIVIDADE[UNIDADE] ), "*")</f>
        <v>*</v>
      </c>
      <c r="BC773" s="13" t="str" cm="1">
        <f t="array" ref="BC7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3" s="13" t="str" cm="1">
        <f t="array" ref="BD7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3" s="11" t="str" cm="1">
        <f t="array" ref="BE7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3" s="150"/>
      <c r="BG773" s="16"/>
      <c r="BH773" s="17"/>
      <c r="BI773" s="17"/>
      <c r="BJ773" s="17"/>
      <c r="BK773" s="18"/>
      <c r="BL773" s="16"/>
      <c r="BM773" s="130"/>
      <c r="BN773" s="130"/>
      <c r="BO773" s="130"/>
      <c r="BP773" s="18"/>
      <c r="BQ773" s="12" t="str">
        <f t="shared" si="74"/>
        <v>Aderente</v>
      </c>
      <c r="BR773" s="19" t="str">
        <f t="shared" si="75"/>
        <v>*</v>
      </c>
      <c r="BS773" s="19" t="str">
        <f t="shared" si="76"/>
        <v>*</v>
      </c>
      <c r="BT773" s="188" t="str">
        <f t="shared" si="77"/>
        <v/>
      </c>
    </row>
    <row r="774" spans="1:72" hidden="1">
      <c r="A774" s="47" t="str">
        <f t="shared" si="73"/>
        <v/>
      </c>
      <c r="B774" s="102"/>
      <c r="C774" s="135" t="str">
        <f>IF(BS_CONTROLE[[#This Row],[DATA]]="","",WEEKNUM(BS_CONTROLE[[#This Row],[DATA]]))</f>
        <v/>
      </c>
      <c r="D774" s="104"/>
      <c r="E774" s="157">
        <v>768</v>
      </c>
      <c r="F774" s="126"/>
      <c r="G774" s="142" t="str">
        <f>IF(D774="","*",VLOOKUP(F774,BS_ATIVIDADE[],3,FALSE))</f>
        <v>*</v>
      </c>
      <c r="H774" s="106"/>
      <c r="I774" s="106"/>
      <c r="J774" s="105"/>
      <c r="K774" s="105"/>
      <c r="L774" s="105"/>
      <c r="M774" s="127" t="str" cm="1">
        <f t="array" ref="M7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4" s="127" t="str" cm="1">
        <f t="array" ref="N7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4" s="106"/>
      <c r="P774" s="106"/>
      <c r="Q774" s="105"/>
      <c r="R774" s="10" t="str">
        <f>IFERROR(_xlfn.XLOOKUP(F774, BS_ATIVIDADE[ATIVIDADE],BS_ATIVIDADE[UNIDADE] ), "*")</f>
        <v>*</v>
      </c>
      <c r="S774" s="128" t="str" cm="1">
        <f t="array" ref="S7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4" s="128" t="str" cm="1">
        <f t="array" ref="T7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4" s="11" t="str" cm="1">
        <f t="array" ref="U7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4" s="105"/>
      <c r="W774" s="151"/>
      <c r="X774" s="104"/>
      <c r="Y774" s="129"/>
      <c r="Z774" s="104"/>
      <c r="AA774" s="105"/>
      <c r="AB774" s="103"/>
      <c r="AC774" s="152"/>
      <c r="AD774" s="107"/>
      <c r="AE774" s="105"/>
      <c r="AF774" s="105"/>
      <c r="AG774" s="105"/>
      <c r="AH774" s="15"/>
      <c r="AI774" s="126" t="str">
        <f>IF(BS_CONTROLE[[#This Row],[Atividade]]=0, "-", BS_CONTROLE[[#This Row],[Atividade]])</f>
        <v>-</v>
      </c>
      <c r="AJ774" s="9" t="str">
        <f>IF(BS_CONTROLE[[#This Row],[Atividade]]=0, "-", BS_CONTROLE[[#This Row],[Atividade]])</f>
        <v>-</v>
      </c>
      <c r="AK774" s="31">
        <f>BS_CONTROLE[[#This Row],[Local - Partida]]</f>
        <v>0</v>
      </c>
      <c r="AL774" s="31">
        <f>BS_CONTROLE[[#This Row],[Local - Encerramento]]</f>
        <v>0</v>
      </c>
      <c r="AM774" s="105" t="str">
        <f>IF(BS_CONTROLE[[#This Row],[Entre - Estações]]=0, "-", BS_CONTROLE[[#This Row],[Entre - Estações]])</f>
        <v>-</v>
      </c>
      <c r="AN774" s="105" t="str">
        <f>IF(BS_CONTROLE[[#This Row],[SB]]=0, "-", BS_CONTROLE[[#This Row],[SB]])</f>
        <v>-</v>
      </c>
      <c r="AO774" s="105" t="str">
        <f>IF(BS_CONTROLE[[#This Row],[SUB]]=0, "-", BS_CONTROLE[[#This Row],[SUB]])</f>
        <v>-</v>
      </c>
      <c r="AP774" s="105">
        <f>BS_CONTROLE[[#This Row],[KM - Inicio]]</f>
        <v>0</v>
      </c>
      <c r="AQ774" s="105">
        <f>BS_CONTROLE[[#This Row],[KM - Inicio]]</f>
        <v>0</v>
      </c>
      <c r="AR774" s="108"/>
      <c r="AS774" s="108"/>
      <c r="AT774" s="108"/>
      <c r="AU774" s="136"/>
      <c r="AV774" s="136"/>
      <c r="AW774" s="14"/>
      <c r="AX774" s="14"/>
      <c r="AY774" s="162" t="str">
        <f t="shared" si="72"/>
        <v>*</v>
      </c>
      <c r="AZ774" s="153"/>
      <c r="BA774" s="109"/>
      <c r="BB774" s="10" t="str">
        <f>IFERROR(_xlfn.XLOOKUP(AI774, BS_ATIVIDADE[ATIVIDADE],BS_ATIVIDADE[UNIDADE] ), "*")</f>
        <v>*</v>
      </c>
      <c r="BC774" s="13" t="str" cm="1">
        <f t="array" ref="BC7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4" s="13" t="str" cm="1">
        <f t="array" ref="BD7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4" s="11" t="str" cm="1">
        <f t="array" ref="BE7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4" s="150"/>
      <c r="BG774" s="16"/>
      <c r="BH774" s="17"/>
      <c r="BI774" s="17"/>
      <c r="BJ774" s="17"/>
      <c r="BK774" s="18"/>
      <c r="BL774" s="16"/>
      <c r="BM774" s="130"/>
      <c r="BN774" s="130"/>
      <c r="BO774" s="130"/>
      <c r="BP774" s="18"/>
      <c r="BQ774" s="12" t="str">
        <f t="shared" si="74"/>
        <v>Aderente</v>
      </c>
      <c r="BR774" s="19" t="str">
        <f t="shared" si="75"/>
        <v>*</v>
      </c>
      <c r="BS774" s="19" t="str">
        <f t="shared" si="76"/>
        <v>*</v>
      </c>
      <c r="BT774" s="188" t="str">
        <f t="shared" si="77"/>
        <v/>
      </c>
    </row>
    <row r="775" spans="1:72" hidden="1">
      <c r="A775" s="47" t="str">
        <f t="shared" si="73"/>
        <v/>
      </c>
      <c r="B775" s="102"/>
      <c r="C775" s="135" t="str">
        <f>IF(BS_CONTROLE[[#This Row],[DATA]]="","",WEEKNUM(BS_CONTROLE[[#This Row],[DATA]]))</f>
        <v/>
      </c>
      <c r="D775" s="104"/>
      <c r="E775" s="157">
        <v>769</v>
      </c>
      <c r="F775" s="126"/>
      <c r="G775" s="142" t="str">
        <f>IF(D775="","*",VLOOKUP(F775,BS_ATIVIDADE[],3,FALSE))</f>
        <v>*</v>
      </c>
      <c r="H775" s="106"/>
      <c r="I775" s="106"/>
      <c r="J775" s="105"/>
      <c r="K775" s="105"/>
      <c r="L775" s="105"/>
      <c r="M775" s="127" t="str" cm="1">
        <f t="array" ref="M7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5" s="127" t="str" cm="1">
        <f t="array" ref="N7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5" s="106"/>
      <c r="P775" s="106"/>
      <c r="Q775" s="105"/>
      <c r="R775" s="10" t="str">
        <f>IFERROR(_xlfn.XLOOKUP(F775, BS_ATIVIDADE[ATIVIDADE],BS_ATIVIDADE[UNIDADE] ), "*")</f>
        <v>*</v>
      </c>
      <c r="S775" s="128" t="str" cm="1">
        <f t="array" ref="S7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5" s="128" t="str" cm="1">
        <f t="array" ref="T7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5" s="11" t="str" cm="1">
        <f t="array" ref="U7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5" s="105"/>
      <c r="W775" s="151"/>
      <c r="X775" s="104"/>
      <c r="Y775" s="129"/>
      <c r="Z775" s="104"/>
      <c r="AA775" s="105"/>
      <c r="AB775" s="103"/>
      <c r="AC775" s="152"/>
      <c r="AD775" s="107"/>
      <c r="AE775" s="105"/>
      <c r="AF775" s="105"/>
      <c r="AG775" s="105"/>
      <c r="AH775" s="15"/>
      <c r="AI775" s="126" t="str">
        <f>IF(BS_CONTROLE[[#This Row],[Atividade]]=0, "-", BS_CONTROLE[[#This Row],[Atividade]])</f>
        <v>-</v>
      </c>
      <c r="AJ775" s="9" t="str">
        <f>IF(BS_CONTROLE[[#This Row],[Atividade]]=0, "-", BS_CONTROLE[[#This Row],[Atividade]])</f>
        <v>-</v>
      </c>
      <c r="AK775" s="31">
        <f>BS_CONTROLE[[#This Row],[Local - Partida]]</f>
        <v>0</v>
      </c>
      <c r="AL775" s="31">
        <f>BS_CONTROLE[[#This Row],[Local - Encerramento]]</f>
        <v>0</v>
      </c>
      <c r="AM775" s="105" t="str">
        <f>IF(BS_CONTROLE[[#This Row],[Entre - Estações]]=0, "-", BS_CONTROLE[[#This Row],[Entre - Estações]])</f>
        <v>-</v>
      </c>
      <c r="AN775" s="105" t="str">
        <f>IF(BS_CONTROLE[[#This Row],[SB]]=0, "-", BS_CONTROLE[[#This Row],[SB]])</f>
        <v>-</v>
      </c>
      <c r="AO775" s="105" t="str">
        <f>IF(BS_CONTROLE[[#This Row],[SUB]]=0, "-", BS_CONTROLE[[#This Row],[SUB]])</f>
        <v>-</v>
      </c>
      <c r="AP775" s="105">
        <f>BS_CONTROLE[[#This Row],[KM - Inicio]]</f>
        <v>0</v>
      </c>
      <c r="AQ775" s="105">
        <f>BS_CONTROLE[[#This Row],[KM - Inicio]]</f>
        <v>0</v>
      </c>
      <c r="AR775" s="108"/>
      <c r="AS775" s="108"/>
      <c r="AT775" s="108"/>
      <c r="AU775" s="136"/>
      <c r="AV775" s="136"/>
      <c r="AW775" s="14"/>
      <c r="AX775" s="14"/>
      <c r="AY775" s="162" t="str">
        <f t="shared" ref="AY775:AY838" si="78">IF(D775="","*",IFERROR(IF(ISODD(COUNT(AS775:AX775)),"ERRO",SUM((AT775-AS775),(AV775-AU775),(AX775-AW775))),"ERRO"))</f>
        <v>*</v>
      </c>
      <c r="AZ775" s="153"/>
      <c r="BA775" s="109"/>
      <c r="BB775" s="10" t="str">
        <f>IFERROR(_xlfn.XLOOKUP(AI775, BS_ATIVIDADE[ATIVIDADE],BS_ATIVIDADE[UNIDADE] ), "*")</f>
        <v>*</v>
      </c>
      <c r="BC775" s="13" t="str" cm="1">
        <f t="array" ref="BC7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5" s="13" t="str" cm="1">
        <f t="array" ref="BD7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5" s="11" t="str" cm="1">
        <f t="array" ref="BE7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5" s="150"/>
      <c r="BG775" s="16"/>
      <c r="BH775" s="17"/>
      <c r="BI775" s="17"/>
      <c r="BJ775" s="17"/>
      <c r="BK775" s="18"/>
      <c r="BL775" s="16"/>
      <c r="BM775" s="130"/>
      <c r="BN775" s="130"/>
      <c r="BO775" s="130"/>
      <c r="BP775" s="18"/>
      <c r="BQ775" s="12" t="str">
        <f t="shared" si="74"/>
        <v>Aderente</v>
      </c>
      <c r="BR775" s="19" t="str">
        <f t="shared" si="75"/>
        <v>*</v>
      </c>
      <c r="BS775" s="19" t="str">
        <f t="shared" si="76"/>
        <v>*</v>
      </c>
      <c r="BT775" s="188" t="str">
        <f t="shared" si="77"/>
        <v/>
      </c>
    </row>
    <row r="776" spans="1:72" hidden="1">
      <c r="A776" s="47" t="str">
        <f t="shared" ref="A776:A839" si="79">D776&amp;B776</f>
        <v/>
      </c>
      <c r="B776" s="102"/>
      <c r="C776" s="135" t="str">
        <f>IF(BS_CONTROLE[[#This Row],[DATA]]="","",WEEKNUM(BS_CONTROLE[[#This Row],[DATA]]))</f>
        <v/>
      </c>
      <c r="D776" s="104"/>
      <c r="E776" s="157">
        <v>770</v>
      </c>
      <c r="F776" s="126"/>
      <c r="G776" s="142" t="str">
        <f>IF(D776="","*",VLOOKUP(F776,BS_ATIVIDADE[],3,FALSE))</f>
        <v>*</v>
      </c>
      <c r="H776" s="106"/>
      <c r="I776" s="106"/>
      <c r="J776" s="105"/>
      <c r="K776" s="105"/>
      <c r="L776" s="105"/>
      <c r="M776" s="127" t="str" cm="1">
        <f t="array" ref="M7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6" s="127" t="str" cm="1">
        <f t="array" ref="N7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6" s="106"/>
      <c r="P776" s="106"/>
      <c r="Q776" s="105"/>
      <c r="R776" s="10" t="str">
        <f>IFERROR(_xlfn.XLOOKUP(F776, BS_ATIVIDADE[ATIVIDADE],BS_ATIVIDADE[UNIDADE] ), "*")</f>
        <v>*</v>
      </c>
      <c r="S776" s="128" t="str" cm="1">
        <f t="array" ref="S7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6" s="128" t="str" cm="1">
        <f t="array" ref="T7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6" s="11" t="str" cm="1">
        <f t="array" ref="U7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6" s="105"/>
      <c r="W776" s="151"/>
      <c r="X776" s="104"/>
      <c r="Y776" s="129"/>
      <c r="Z776" s="104"/>
      <c r="AA776" s="105"/>
      <c r="AB776" s="103"/>
      <c r="AC776" s="152"/>
      <c r="AD776" s="107"/>
      <c r="AE776" s="105"/>
      <c r="AF776" s="105"/>
      <c r="AG776" s="105"/>
      <c r="AH776" s="15"/>
      <c r="AI776" s="126" t="str">
        <f>IF(BS_CONTROLE[[#This Row],[Atividade]]=0, "-", BS_CONTROLE[[#This Row],[Atividade]])</f>
        <v>-</v>
      </c>
      <c r="AJ776" s="9" t="str">
        <f>IF(BS_CONTROLE[[#This Row],[Atividade]]=0, "-", BS_CONTROLE[[#This Row],[Atividade]])</f>
        <v>-</v>
      </c>
      <c r="AK776" s="31">
        <f>BS_CONTROLE[[#This Row],[Local - Partida]]</f>
        <v>0</v>
      </c>
      <c r="AL776" s="31">
        <f>BS_CONTROLE[[#This Row],[Local - Encerramento]]</f>
        <v>0</v>
      </c>
      <c r="AM776" s="105" t="str">
        <f>IF(BS_CONTROLE[[#This Row],[Entre - Estações]]=0, "-", BS_CONTROLE[[#This Row],[Entre - Estações]])</f>
        <v>-</v>
      </c>
      <c r="AN776" s="105" t="str">
        <f>IF(BS_CONTROLE[[#This Row],[SB]]=0, "-", BS_CONTROLE[[#This Row],[SB]])</f>
        <v>-</v>
      </c>
      <c r="AO776" s="105" t="str">
        <f>IF(BS_CONTROLE[[#This Row],[SUB]]=0, "-", BS_CONTROLE[[#This Row],[SUB]])</f>
        <v>-</v>
      </c>
      <c r="AP776" s="105">
        <f>BS_CONTROLE[[#This Row],[KM - Inicio]]</f>
        <v>0</v>
      </c>
      <c r="AQ776" s="105">
        <f>BS_CONTROLE[[#This Row],[KM - Inicio]]</f>
        <v>0</v>
      </c>
      <c r="AR776" s="108"/>
      <c r="AS776" s="108"/>
      <c r="AT776" s="108"/>
      <c r="AU776" s="136"/>
      <c r="AV776" s="136"/>
      <c r="AW776" s="14"/>
      <c r="AX776" s="14"/>
      <c r="AY776" s="162" t="str">
        <f t="shared" si="78"/>
        <v>*</v>
      </c>
      <c r="AZ776" s="153"/>
      <c r="BA776" s="109"/>
      <c r="BB776" s="10" t="str">
        <f>IFERROR(_xlfn.XLOOKUP(AI776, BS_ATIVIDADE[ATIVIDADE],BS_ATIVIDADE[UNIDADE] ), "*")</f>
        <v>*</v>
      </c>
      <c r="BC776" s="13" t="str" cm="1">
        <f t="array" ref="BC7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6" s="13" t="str" cm="1">
        <f t="array" ref="BD7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6" s="11" t="str" cm="1">
        <f t="array" ref="BE7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6" s="150"/>
      <c r="BG776" s="16"/>
      <c r="BH776" s="17"/>
      <c r="BI776" s="17"/>
      <c r="BJ776" s="17"/>
      <c r="BK776" s="18"/>
      <c r="BL776" s="16"/>
      <c r="BM776" s="130"/>
      <c r="BN776" s="130"/>
      <c r="BO776" s="130"/>
      <c r="BP776" s="18"/>
      <c r="BQ776" s="12" t="str">
        <f t="shared" ref="BQ776:BQ839" si="80">IF(AND(BR776&lt;1,BS776&lt;1),"Produção e Intervalo",IF(BR776&lt;1,"Intervalo",IF(BS776&lt;1,"Produção","Aderente")))</f>
        <v>Aderente</v>
      </c>
      <c r="BR776" s="19" t="str">
        <f t="shared" ref="BR776:BR839" si="81">IF(OR(B776="",F776=""),"*",AY776/P776)</f>
        <v>*</v>
      </c>
      <c r="BS776" s="19" t="str">
        <f t="shared" ref="BS776:BS839" si="82">IF(OR(B776="",F776=""),"*",BA776/Q776)</f>
        <v>*</v>
      </c>
      <c r="BT776" s="188" t="str">
        <f t="shared" ref="BT776:BT839" si="83">IF(BN776="","",SUBSTITUTE(BM776," ","")&amp;SUBSTITUTE(BN776," ",""))</f>
        <v/>
      </c>
    </row>
    <row r="777" spans="1:72" hidden="1">
      <c r="A777" s="47" t="str">
        <f t="shared" si="79"/>
        <v/>
      </c>
      <c r="B777" s="102"/>
      <c r="C777" s="135" t="str">
        <f>IF(BS_CONTROLE[[#This Row],[DATA]]="","",WEEKNUM(BS_CONTROLE[[#This Row],[DATA]]))</f>
        <v/>
      </c>
      <c r="D777" s="104"/>
      <c r="E777" s="157">
        <v>771</v>
      </c>
      <c r="F777" s="126"/>
      <c r="G777" s="142" t="str">
        <f>IF(D777="","*",VLOOKUP(F777,BS_ATIVIDADE[],3,FALSE))</f>
        <v>*</v>
      </c>
      <c r="H777" s="106"/>
      <c r="I777" s="106"/>
      <c r="J777" s="105"/>
      <c r="K777" s="105"/>
      <c r="L777" s="105"/>
      <c r="M777" s="127" t="str" cm="1">
        <f t="array" ref="M7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7" s="127" t="str" cm="1">
        <f t="array" ref="N7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7" s="106"/>
      <c r="P777" s="106"/>
      <c r="Q777" s="105"/>
      <c r="R777" s="10" t="str">
        <f>IFERROR(_xlfn.XLOOKUP(F777, BS_ATIVIDADE[ATIVIDADE],BS_ATIVIDADE[UNIDADE] ), "*")</f>
        <v>*</v>
      </c>
      <c r="S777" s="128" t="str" cm="1">
        <f t="array" ref="S7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7" s="128" t="str" cm="1">
        <f t="array" ref="T7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7" s="11" t="str" cm="1">
        <f t="array" ref="U7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7" s="105"/>
      <c r="W777" s="151"/>
      <c r="X777" s="104"/>
      <c r="Y777" s="129"/>
      <c r="Z777" s="104"/>
      <c r="AA777" s="105"/>
      <c r="AB777" s="103"/>
      <c r="AC777" s="152"/>
      <c r="AD777" s="107"/>
      <c r="AE777" s="105"/>
      <c r="AF777" s="105"/>
      <c r="AG777" s="105"/>
      <c r="AH777" s="15"/>
      <c r="AI777" s="126" t="str">
        <f>IF(BS_CONTROLE[[#This Row],[Atividade]]=0, "-", BS_CONTROLE[[#This Row],[Atividade]])</f>
        <v>-</v>
      </c>
      <c r="AJ777" s="9" t="str">
        <f>IF(BS_CONTROLE[[#This Row],[Atividade]]=0, "-", BS_CONTROLE[[#This Row],[Atividade]])</f>
        <v>-</v>
      </c>
      <c r="AK777" s="31">
        <f>BS_CONTROLE[[#This Row],[Local - Partida]]</f>
        <v>0</v>
      </c>
      <c r="AL777" s="31">
        <f>BS_CONTROLE[[#This Row],[Local - Encerramento]]</f>
        <v>0</v>
      </c>
      <c r="AM777" s="105" t="str">
        <f>IF(BS_CONTROLE[[#This Row],[Entre - Estações]]=0, "-", BS_CONTROLE[[#This Row],[Entre - Estações]])</f>
        <v>-</v>
      </c>
      <c r="AN777" s="105" t="str">
        <f>IF(BS_CONTROLE[[#This Row],[SB]]=0, "-", BS_CONTROLE[[#This Row],[SB]])</f>
        <v>-</v>
      </c>
      <c r="AO777" s="105" t="str">
        <f>IF(BS_CONTROLE[[#This Row],[SUB]]=0, "-", BS_CONTROLE[[#This Row],[SUB]])</f>
        <v>-</v>
      </c>
      <c r="AP777" s="105">
        <f>BS_CONTROLE[[#This Row],[KM - Inicio]]</f>
        <v>0</v>
      </c>
      <c r="AQ777" s="105">
        <f>BS_CONTROLE[[#This Row],[KM - Inicio]]</f>
        <v>0</v>
      </c>
      <c r="AR777" s="108"/>
      <c r="AS777" s="108"/>
      <c r="AT777" s="108"/>
      <c r="AU777" s="136"/>
      <c r="AV777" s="136"/>
      <c r="AW777" s="14"/>
      <c r="AX777" s="14"/>
      <c r="AY777" s="162" t="str">
        <f t="shared" si="78"/>
        <v>*</v>
      </c>
      <c r="AZ777" s="153"/>
      <c r="BA777" s="109"/>
      <c r="BB777" s="10" t="str">
        <f>IFERROR(_xlfn.XLOOKUP(AI777, BS_ATIVIDADE[ATIVIDADE],BS_ATIVIDADE[UNIDADE] ), "*")</f>
        <v>*</v>
      </c>
      <c r="BC777" s="13" t="str" cm="1">
        <f t="array" ref="BC7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7" s="13" t="str" cm="1">
        <f t="array" ref="BD7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7" s="11" t="str" cm="1">
        <f t="array" ref="BE7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7" s="150"/>
      <c r="BG777" s="16"/>
      <c r="BH777" s="17"/>
      <c r="BI777" s="17"/>
      <c r="BJ777" s="17"/>
      <c r="BK777" s="18"/>
      <c r="BL777" s="16"/>
      <c r="BM777" s="130"/>
      <c r="BN777" s="130"/>
      <c r="BO777" s="130"/>
      <c r="BP777" s="18"/>
      <c r="BQ777" s="12" t="str">
        <f t="shared" si="80"/>
        <v>Aderente</v>
      </c>
      <c r="BR777" s="19" t="str">
        <f t="shared" si="81"/>
        <v>*</v>
      </c>
      <c r="BS777" s="19" t="str">
        <f t="shared" si="82"/>
        <v>*</v>
      </c>
      <c r="BT777" s="188" t="str">
        <f t="shared" si="83"/>
        <v/>
      </c>
    </row>
    <row r="778" spans="1:72" hidden="1">
      <c r="A778" s="47" t="str">
        <f t="shared" si="79"/>
        <v/>
      </c>
      <c r="B778" s="102"/>
      <c r="C778" s="135" t="str">
        <f>IF(BS_CONTROLE[[#This Row],[DATA]]="","",WEEKNUM(BS_CONTROLE[[#This Row],[DATA]]))</f>
        <v/>
      </c>
      <c r="D778" s="104"/>
      <c r="E778" s="157">
        <v>772</v>
      </c>
      <c r="F778" s="126"/>
      <c r="G778" s="142" t="str">
        <f>IF(D778="","*",VLOOKUP(F778,BS_ATIVIDADE[],3,FALSE))</f>
        <v>*</v>
      </c>
      <c r="H778" s="106"/>
      <c r="I778" s="106"/>
      <c r="J778" s="105"/>
      <c r="K778" s="105"/>
      <c r="L778" s="105"/>
      <c r="M778" s="127" t="str" cm="1">
        <f t="array" ref="M7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8" s="127" t="str" cm="1">
        <f t="array" ref="N7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8" s="106"/>
      <c r="P778" s="106"/>
      <c r="Q778" s="105"/>
      <c r="R778" s="10" t="str">
        <f>IFERROR(_xlfn.XLOOKUP(F778, BS_ATIVIDADE[ATIVIDADE],BS_ATIVIDADE[UNIDADE] ), "*")</f>
        <v>*</v>
      </c>
      <c r="S778" s="128" t="str" cm="1">
        <f t="array" ref="S7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8" s="128" t="str" cm="1">
        <f t="array" ref="T7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8" s="11" t="str" cm="1">
        <f t="array" ref="U7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8" s="105"/>
      <c r="W778" s="151"/>
      <c r="X778" s="104"/>
      <c r="Y778" s="129"/>
      <c r="Z778" s="104"/>
      <c r="AA778" s="105"/>
      <c r="AB778" s="103"/>
      <c r="AC778" s="152"/>
      <c r="AD778" s="107"/>
      <c r="AE778" s="105"/>
      <c r="AF778" s="105"/>
      <c r="AG778" s="105"/>
      <c r="AH778" s="15"/>
      <c r="AI778" s="126" t="str">
        <f>IF(BS_CONTROLE[[#This Row],[Atividade]]=0, "-", BS_CONTROLE[[#This Row],[Atividade]])</f>
        <v>-</v>
      </c>
      <c r="AJ778" s="9" t="str">
        <f>IF(BS_CONTROLE[[#This Row],[Atividade]]=0, "-", BS_CONTROLE[[#This Row],[Atividade]])</f>
        <v>-</v>
      </c>
      <c r="AK778" s="31">
        <f>BS_CONTROLE[[#This Row],[Local - Partida]]</f>
        <v>0</v>
      </c>
      <c r="AL778" s="31">
        <f>BS_CONTROLE[[#This Row],[Local - Encerramento]]</f>
        <v>0</v>
      </c>
      <c r="AM778" s="105" t="str">
        <f>IF(BS_CONTROLE[[#This Row],[Entre - Estações]]=0, "-", BS_CONTROLE[[#This Row],[Entre - Estações]])</f>
        <v>-</v>
      </c>
      <c r="AN778" s="105" t="str">
        <f>IF(BS_CONTROLE[[#This Row],[SB]]=0, "-", BS_CONTROLE[[#This Row],[SB]])</f>
        <v>-</v>
      </c>
      <c r="AO778" s="105" t="str">
        <f>IF(BS_CONTROLE[[#This Row],[SUB]]=0, "-", BS_CONTROLE[[#This Row],[SUB]])</f>
        <v>-</v>
      </c>
      <c r="AP778" s="105">
        <f>BS_CONTROLE[[#This Row],[KM - Inicio]]</f>
        <v>0</v>
      </c>
      <c r="AQ778" s="105">
        <f>BS_CONTROLE[[#This Row],[KM - Inicio]]</f>
        <v>0</v>
      </c>
      <c r="AR778" s="108"/>
      <c r="AS778" s="108"/>
      <c r="AT778" s="108"/>
      <c r="AU778" s="136"/>
      <c r="AV778" s="136"/>
      <c r="AW778" s="14"/>
      <c r="AX778" s="14"/>
      <c r="AY778" s="162" t="str">
        <f t="shared" si="78"/>
        <v>*</v>
      </c>
      <c r="AZ778" s="153"/>
      <c r="BA778" s="109"/>
      <c r="BB778" s="10" t="str">
        <f>IFERROR(_xlfn.XLOOKUP(AI778, BS_ATIVIDADE[ATIVIDADE],BS_ATIVIDADE[UNIDADE] ), "*")</f>
        <v>*</v>
      </c>
      <c r="BC778" s="13" t="str" cm="1">
        <f t="array" ref="BC7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8" s="13" t="str" cm="1">
        <f t="array" ref="BD7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8" s="11" t="str" cm="1">
        <f t="array" ref="BE7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8" s="150"/>
      <c r="BG778" s="16"/>
      <c r="BH778" s="17"/>
      <c r="BI778" s="17"/>
      <c r="BJ778" s="17"/>
      <c r="BK778" s="18"/>
      <c r="BL778" s="16"/>
      <c r="BM778" s="130"/>
      <c r="BN778" s="130"/>
      <c r="BO778" s="130"/>
      <c r="BP778" s="18"/>
      <c r="BQ778" s="12" t="str">
        <f t="shared" si="80"/>
        <v>Aderente</v>
      </c>
      <c r="BR778" s="19" t="str">
        <f t="shared" si="81"/>
        <v>*</v>
      </c>
      <c r="BS778" s="19" t="str">
        <f t="shared" si="82"/>
        <v>*</v>
      </c>
      <c r="BT778" s="188" t="str">
        <f t="shared" si="83"/>
        <v/>
      </c>
    </row>
    <row r="779" spans="1:72" hidden="1">
      <c r="A779" s="47" t="str">
        <f t="shared" si="79"/>
        <v/>
      </c>
      <c r="B779" s="102"/>
      <c r="C779" s="135" t="str">
        <f>IF(BS_CONTROLE[[#This Row],[DATA]]="","",WEEKNUM(BS_CONTROLE[[#This Row],[DATA]]))</f>
        <v/>
      </c>
      <c r="D779" s="104"/>
      <c r="E779" s="157">
        <v>773</v>
      </c>
      <c r="F779" s="126"/>
      <c r="G779" s="142" t="str">
        <f>IF(D779="","*",VLOOKUP(F779,BS_ATIVIDADE[],3,FALSE))</f>
        <v>*</v>
      </c>
      <c r="H779" s="106"/>
      <c r="I779" s="106"/>
      <c r="J779" s="105"/>
      <c r="K779" s="105"/>
      <c r="L779" s="105"/>
      <c r="M779" s="127" t="str" cm="1">
        <f t="array" ref="M7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9" s="127" t="str" cm="1">
        <f t="array" ref="N7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9" s="106"/>
      <c r="P779" s="106"/>
      <c r="Q779" s="105"/>
      <c r="R779" s="10" t="str">
        <f>IFERROR(_xlfn.XLOOKUP(F779, BS_ATIVIDADE[ATIVIDADE],BS_ATIVIDADE[UNIDADE] ), "*")</f>
        <v>*</v>
      </c>
      <c r="S779" s="128" t="str" cm="1">
        <f t="array" ref="S7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9" s="128" t="str" cm="1">
        <f t="array" ref="T7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9" s="11" t="str" cm="1">
        <f t="array" ref="U7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79" s="105"/>
      <c r="W779" s="151"/>
      <c r="X779" s="104"/>
      <c r="Y779" s="129"/>
      <c r="Z779" s="104"/>
      <c r="AA779" s="105"/>
      <c r="AB779" s="103"/>
      <c r="AC779" s="152"/>
      <c r="AD779" s="107"/>
      <c r="AE779" s="105"/>
      <c r="AF779" s="105"/>
      <c r="AG779" s="105"/>
      <c r="AH779" s="15"/>
      <c r="AI779" s="126" t="str">
        <f>IF(BS_CONTROLE[[#This Row],[Atividade]]=0, "-", BS_CONTROLE[[#This Row],[Atividade]])</f>
        <v>-</v>
      </c>
      <c r="AJ779" s="9" t="str">
        <f>IF(BS_CONTROLE[[#This Row],[Atividade]]=0, "-", BS_CONTROLE[[#This Row],[Atividade]])</f>
        <v>-</v>
      </c>
      <c r="AK779" s="31">
        <f>BS_CONTROLE[[#This Row],[Local - Partida]]</f>
        <v>0</v>
      </c>
      <c r="AL779" s="31">
        <f>BS_CONTROLE[[#This Row],[Local - Encerramento]]</f>
        <v>0</v>
      </c>
      <c r="AM779" s="105" t="str">
        <f>IF(BS_CONTROLE[[#This Row],[Entre - Estações]]=0, "-", BS_CONTROLE[[#This Row],[Entre - Estações]])</f>
        <v>-</v>
      </c>
      <c r="AN779" s="105" t="str">
        <f>IF(BS_CONTROLE[[#This Row],[SB]]=0, "-", BS_CONTROLE[[#This Row],[SB]])</f>
        <v>-</v>
      </c>
      <c r="AO779" s="105" t="str">
        <f>IF(BS_CONTROLE[[#This Row],[SUB]]=0, "-", BS_CONTROLE[[#This Row],[SUB]])</f>
        <v>-</v>
      </c>
      <c r="AP779" s="105">
        <f>BS_CONTROLE[[#This Row],[KM - Inicio]]</f>
        <v>0</v>
      </c>
      <c r="AQ779" s="105">
        <f>BS_CONTROLE[[#This Row],[KM - Inicio]]</f>
        <v>0</v>
      </c>
      <c r="AR779" s="108"/>
      <c r="AS779" s="108"/>
      <c r="AT779" s="108"/>
      <c r="AU779" s="136"/>
      <c r="AV779" s="136"/>
      <c r="AW779" s="14"/>
      <c r="AX779" s="14"/>
      <c r="AY779" s="162" t="str">
        <f t="shared" si="78"/>
        <v>*</v>
      </c>
      <c r="AZ779" s="153"/>
      <c r="BA779" s="109"/>
      <c r="BB779" s="10" t="str">
        <f>IFERROR(_xlfn.XLOOKUP(AI779, BS_ATIVIDADE[ATIVIDADE],BS_ATIVIDADE[UNIDADE] ), "*")</f>
        <v>*</v>
      </c>
      <c r="BC779" s="13" t="str" cm="1">
        <f t="array" ref="BC7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79" s="13" t="str" cm="1">
        <f t="array" ref="BD7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79" s="11" t="str" cm="1">
        <f t="array" ref="BE7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79" s="150"/>
      <c r="BG779" s="16"/>
      <c r="BH779" s="17"/>
      <c r="BI779" s="17"/>
      <c r="BJ779" s="17"/>
      <c r="BK779" s="18"/>
      <c r="BL779" s="16"/>
      <c r="BM779" s="130"/>
      <c r="BN779" s="130"/>
      <c r="BO779" s="130"/>
      <c r="BP779" s="18"/>
      <c r="BQ779" s="12" t="str">
        <f t="shared" si="80"/>
        <v>Aderente</v>
      </c>
      <c r="BR779" s="19" t="str">
        <f t="shared" si="81"/>
        <v>*</v>
      </c>
      <c r="BS779" s="19" t="str">
        <f t="shared" si="82"/>
        <v>*</v>
      </c>
      <c r="BT779" s="188" t="str">
        <f t="shared" si="83"/>
        <v/>
      </c>
    </row>
    <row r="780" spans="1:72" hidden="1">
      <c r="A780" s="47" t="str">
        <f t="shared" si="79"/>
        <v/>
      </c>
      <c r="B780" s="102"/>
      <c r="C780" s="135" t="str">
        <f>IF(BS_CONTROLE[[#This Row],[DATA]]="","",WEEKNUM(BS_CONTROLE[[#This Row],[DATA]]))</f>
        <v/>
      </c>
      <c r="D780" s="104"/>
      <c r="E780" s="157">
        <v>774</v>
      </c>
      <c r="F780" s="126"/>
      <c r="G780" s="142" t="str">
        <f>IF(D780="","*",VLOOKUP(F780,BS_ATIVIDADE[],3,FALSE))</f>
        <v>*</v>
      </c>
      <c r="H780" s="106"/>
      <c r="I780" s="106"/>
      <c r="J780" s="105"/>
      <c r="K780" s="105"/>
      <c r="L780" s="105"/>
      <c r="M780" s="127" t="str" cm="1">
        <f t="array" ref="M7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0" s="127" t="str" cm="1">
        <f t="array" ref="N7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0" s="106"/>
      <c r="P780" s="106"/>
      <c r="Q780" s="105"/>
      <c r="R780" s="10" t="str">
        <f>IFERROR(_xlfn.XLOOKUP(F780, BS_ATIVIDADE[ATIVIDADE],BS_ATIVIDADE[UNIDADE] ), "*")</f>
        <v>*</v>
      </c>
      <c r="S780" s="128" t="str" cm="1">
        <f t="array" ref="S7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0" s="128" t="str" cm="1">
        <f t="array" ref="T7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0" s="11" t="str" cm="1">
        <f t="array" ref="U7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0" s="105"/>
      <c r="W780" s="151"/>
      <c r="X780" s="104"/>
      <c r="Y780" s="129"/>
      <c r="Z780" s="104"/>
      <c r="AA780" s="105"/>
      <c r="AB780" s="103"/>
      <c r="AC780" s="152"/>
      <c r="AD780" s="107"/>
      <c r="AE780" s="105"/>
      <c r="AF780" s="105"/>
      <c r="AG780" s="105"/>
      <c r="AH780" s="15"/>
      <c r="AI780" s="126" t="str">
        <f>IF(BS_CONTROLE[[#This Row],[Atividade]]=0, "-", BS_CONTROLE[[#This Row],[Atividade]])</f>
        <v>-</v>
      </c>
      <c r="AJ780" s="9" t="str">
        <f>IF(BS_CONTROLE[[#This Row],[Atividade]]=0, "-", BS_CONTROLE[[#This Row],[Atividade]])</f>
        <v>-</v>
      </c>
      <c r="AK780" s="31">
        <f>BS_CONTROLE[[#This Row],[Local - Partida]]</f>
        <v>0</v>
      </c>
      <c r="AL780" s="31">
        <f>BS_CONTROLE[[#This Row],[Local - Encerramento]]</f>
        <v>0</v>
      </c>
      <c r="AM780" s="105" t="str">
        <f>IF(BS_CONTROLE[[#This Row],[Entre - Estações]]=0, "-", BS_CONTROLE[[#This Row],[Entre - Estações]])</f>
        <v>-</v>
      </c>
      <c r="AN780" s="105" t="str">
        <f>IF(BS_CONTROLE[[#This Row],[SB]]=0, "-", BS_CONTROLE[[#This Row],[SB]])</f>
        <v>-</v>
      </c>
      <c r="AO780" s="105" t="str">
        <f>IF(BS_CONTROLE[[#This Row],[SUB]]=0, "-", BS_CONTROLE[[#This Row],[SUB]])</f>
        <v>-</v>
      </c>
      <c r="AP780" s="105">
        <f>BS_CONTROLE[[#This Row],[KM - Inicio]]</f>
        <v>0</v>
      </c>
      <c r="AQ780" s="105">
        <f>BS_CONTROLE[[#This Row],[KM - Inicio]]</f>
        <v>0</v>
      </c>
      <c r="AR780" s="108"/>
      <c r="AS780" s="108"/>
      <c r="AT780" s="108"/>
      <c r="AU780" s="136"/>
      <c r="AV780" s="136"/>
      <c r="AW780" s="14"/>
      <c r="AX780" s="14"/>
      <c r="AY780" s="162" t="str">
        <f t="shared" si="78"/>
        <v>*</v>
      </c>
      <c r="AZ780" s="153"/>
      <c r="BA780" s="109"/>
      <c r="BB780" s="10" t="str">
        <f>IFERROR(_xlfn.XLOOKUP(AI780, BS_ATIVIDADE[ATIVIDADE],BS_ATIVIDADE[UNIDADE] ), "*")</f>
        <v>*</v>
      </c>
      <c r="BC780" s="13" t="str" cm="1">
        <f t="array" ref="BC7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0" s="13" t="str" cm="1">
        <f t="array" ref="BD7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0" s="11" t="str" cm="1">
        <f t="array" ref="BE7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0" s="150"/>
      <c r="BG780" s="16"/>
      <c r="BH780" s="17"/>
      <c r="BI780" s="17"/>
      <c r="BJ780" s="17"/>
      <c r="BK780" s="18"/>
      <c r="BL780" s="16"/>
      <c r="BM780" s="130"/>
      <c r="BN780" s="130"/>
      <c r="BO780" s="130"/>
      <c r="BP780" s="18"/>
      <c r="BQ780" s="12" t="str">
        <f t="shared" si="80"/>
        <v>Aderente</v>
      </c>
      <c r="BR780" s="19" t="str">
        <f t="shared" si="81"/>
        <v>*</v>
      </c>
      <c r="BS780" s="19" t="str">
        <f t="shared" si="82"/>
        <v>*</v>
      </c>
      <c r="BT780" s="188" t="str">
        <f t="shared" si="83"/>
        <v/>
      </c>
    </row>
    <row r="781" spans="1:72" hidden="1">
      <c r="A781" s="47" t="str">
        <f t="shared" si="79"/>
        <v/>
      </c>
      <c r="B781" s="102"/>
      <c r="C781" s="135" t="str">
        <f>IF(BS_CONTROLE[[#This Row],[DATA]]="","",WEEKNUM(BS_CONTROLE[[#This Row],[DATA]]))</f>
        <v/>
      </c>
      <c r="D781" s="104"/>
      <c r="E781" s="157">
        <v>775</v>
      </c>
      <c r="F781" s="126"/>
      <c r="G781" s="142" t="str">
        <f>IF(D781="","*",VLOOKUP(F781,BS_ATIVIDADE[],3,FALSE))</f>
        <v>*</v>
      </c>
      <c r="H781" s="106"/>
      <c r="I781" s="106"/>
      <c r="J781" s="105"/>
      <c r="K781" s="105"/>
      <c r="L781" s="105"/>
      <c r="M781" s="127" t="str" cm="1">
        <f t="array" ref="M7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1" s="127" t="str" cm="1">
        <f t="array" ref="N7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1" s="106"/>
      <c r="P781" s="106"/>
      <c r="Q781" s="105"/>
      <c r="R781" s="10" t="str">
        <f>IFERROR(_xlfn.XLOOKUP(F781, BS_ATIVIDADE[ATIVIDADE],BS_ATIVIDADE[UNIDADE] ), "*")</f>
        <v>*</v>
      </c>
      <c r="S781" s="128" t="str" cm="1">
        <f t="array" ref="S7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1" s="128" t="str" cm="1">
        <f t="array" ref="T7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1" s="11" t="str" cm="1">
        <f t="array" ref="U7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1" s="105"/>
      <c r="W781" s="151"/>
      <c r="X781" s="104"/>
      <c r="Y781" s="129"/>
      <c r="Z781" s="104"/>
      <c r="AA781" s="105"/>
      <c r="AB781" s="103"/>
      <c r="AC781" s="152"/>
      <c r="AD781" s="107"/>
      <c r="AE781" s="105"/>
      <c r="AF781" s="105"/>
      <c r="AG781" s="105"/>
      <c r="AH781" s="15"/>
      <c r="AI781" s="126" t="str">
        <f>IF(BS_CONTROLE[[#This Row],[Atividade]]=0, "-", BS_CONTROLE[[#This Row],[Atividade]])</f>
        <v>-</v>
      </c>
      <c r="AJ781" s="9" t="str">
        <f>IF(BS_CONTROLE[[#This Row],[Atividade]]=0, "-", BS_CONTROLE[[#This Row],[Atividade]])</f>
        <v>-</v>
      </c>
      <c r="AK781" s="31">
        <f>BS_CONTROLE[[#This Row],[Local - Partida]]</f>
        <v>0</v>
      </c>
      <c r="AL781" s="31">
        <f>BS_CONTROLE[[#This Row],[Local - Encerramento]]</f>
        <v>0</v>
      </c>
      <c r="AM781" s="105" t="str">
        <f>IF(BS_CONTROLE[[#This Row],[Entre - Estações]]=0, "-", BS_CONTROLE[[#This Row],[Entre - Estações]])</f>
        <v>-</v>
      </c>
      <c r="AN781" s="105" t="str">
        <f>IF(BS_CONTROLE[[#This Row],[SB]]=0, "-", BS_CONTROLE[[#This Row],[SB]])</f>
        <v>-</v>
      </c>
      <c r="AO781" s="105" t="str">
        <f>IF(BS_CONTROLE[[#This Row],[SUB]]=0, "-", BS_CONTROLE[[#This Row],[SUB]])</f>
        <v>-</v>
      </c>
      <c r="AP781" s="105">
        <f>BS_CONTROLE[[#This Row],[KM - Inicio]]</f>
        <v>0</v>
      </c>
      <c r="AQ781" s="105">
        <f>BS_CONTROLE[[#This Row],[KM - Inicio]]</f>
        <v>0</v>
      </c>
      <c r="AR781" s="108"/>
      <c r="AS781" s="108"/>
      <c r="AT781" s="108"/>
      <c r="AU781" s="136"/>
      <c r="AV781" s="136"/>
      <c r="AW781" s="14"/>
      <c r="AX781" s="14"/>
      <c r="AY781" s="162" t="str">
        <f t="shared" si="78"/>
        <v>*</v>
      </c>
      <c r="AZ781" s="153"/>
      <c r="BA781" s="109"/>
      <c r="BB781" s="10" t="str">
        <f>IFERROR(_xlfn.XLOOKUP(AI781, BS_ATIVIDADE[ATIVIDADE],BS_ATIVIDADE[UNIDADE] ), "*")</f>
        <v>*</v>
      </c>
      <c r="BC781" s="13" t="str" cm="1">
        <f t="array" ref="BC7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1" s="13" t="str" cm="1">
        <f t="array" ref="BD7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1" s="11" t="str" cm="1">
        <f t="array" ref="BE7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1" s="150"/>
      <c r="BG781" s="16"/>
      <c r="BH781" s="17"/>
      <c r="BI781" s="17"/>
      <c r="BJ781" s="17"/>
      <c r="BK781" s="18"/>
      <c r="BL781" s="16"/>
      <c r="BM781" s="130"/>
      <c r="BN781" s="130"/>
      <c r="BO781" s="130"/>
      <c r="BP781" s="18"/>
      <c r="BQ781" s="12" t="str">
        <f t="shared" si="80"/>
        <v>Aderente</v>
      </c>
      <c r="BR781" s="19" t="str">
        <f t="shared" si="81"/>
        <v>*</v>
      </c>
      <c r="BS781" s="19" t="str">
        <f t="shared" si="82"/>
        <v>*</v>
      </c>
      <c r="BT781" s="188" t="str">
        <f t="shared" si="83"/>
        <v/>
      </c>
    </row>
    <row r="782" spans="1:72" hidden="1">
      <c r="A782" s="47" t="str">
        <f t="shared" si="79"/>
        <v/>
      </c>
      <c r="B782" s="102"/>
      <c r="C782" s="135" t="str">
        <f>IF(BS_CONTROLE[[#This Row],[DATA]]="","",WEEKNUM(BS_CONTROLE[[#This Row],[DATA]]))</f>
        <v/>
      </c>
      <c r="D782" s="104"/>
      <c r="E782" s="157">
        <v>776</v>
      </c>
      <c r="F782" s="126"/>
      <c r="G782" s="142" t="str">
        <f>IF(D782="","*",VLOOKUP(F782,BS_ATIVIDADE[],3,FALSE))</f>
        <v>*</v>
      </c>
      <c r="H782" s="106"/>
      <c r="I782" s="106"/>
      <c r="J782" s="105"/>
      <c r="K782" s="105"/>
      <c r="L782" s="105"/>
      <c r="M782" s="127" t="str" cm="1">
        <f t="array" ref="M7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2" s="127" t="str" cm="1">
        <f t="array" ref="N7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2" s="106"/>
      <c r="P782" s="106"/>
      <c r="Q782" s="105"/>
      <c r="R782" s="10" t="str">
        <f>IFERROR(_xlfn.XLOOKUP(F782, BS_ATIVIDADE[ATIVIDADE],BS_ATIVIDADE[UNIDADE] ), "*")</f>
        <v>*</v>
      </c>
      <c r="S782" s="128" t="str" cm="1">
        <f t="array" ref="S7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2" s="128" t="str" cm="1">
        <f t="array" ref="T7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2" s="11" t="str" cm="1">
        <f t="array" ref="U7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2" s="105"/>
      <c r="W782" s="151"/>
      <c r="X782" s="104"/>
      <c r="Y782" s="129"/>
      <c r="Z782" s="104"/>
      <c r="AA782" s="105"/>
      <c r="AB782" s="103"/>
      <c r="AC782" s="152"/>
      <c r="AD782" s="107"/>
      <c r="AE782" s="105"/>
      <c r="AF782" s="105"/>
      <c r="AG782" s="105"/>
      <c r="AH782" s="15"/>
      <c r="AI782" s="126" t="str">
        <f>IF(BS_CONTROLE[[#This Row],[Atividade]]=0, "-", BS_CONTROLE[[#This Row],[Atividade]])</f>
        <v>-</v>
      </c>
      <c r="AJ782" s="9" t="str">
        <f>IF(BS_CONTROLE[[#This Row],[Atividade]]=0, "-", BS_CONTROLE[[#This Row],[Atividade]])</f>
        <v>-</v>
      </c>
      <c r="AK782" s="31">
        <f>BS_CONTROLE[[#This Row],[Local - Partida]]</f>
        <v>0</v>
      </c>
      <c r="AL782" s="31">
        <f>BS_CONTROLE[[#This Row],[Local - Encerramento]]</f>
        <v>0</v>
      </c>
      <c r="AM782" s="105" t="str">
        <f>IF(BS_CONTROLE[[#This Row],[Entre - Estações]]=0, "-", BS_CONTROLE[[#This Row],[Entre - Estações]])</f>
        <v>-</v>
      </c>
      <c r="AN782" s="105" t="str">
        <f>IF(BS_CONTROLE[[#This Row],[SB]]=0, "-", BS_CONTROLE[[#This Row],[SB]])</f>
        <v>-</v>
      </c>
      <c r="AO782" s="105" t="str">
        <f>IF(BS_CONTROLE[[#This Row],[SUB]]=0, "-", BS_CONTROLE[[#This Row],[SUB]])</f>
        <v>-</v>
      </c>
      <c r="AP782" s="105">
        <f>BS_CONTROLE[[#This Row],[KM - Inicio]]</f>
        <v>0</v>
      </c>
      <c r="AQ782" s="105">
        <f>BS_CONTROLE[[#This Row],[KM - Inicio]]</f>
        <v>0</v>
      </c>
      <c r="AR782" s="108"/>
      <c r="AS782" s="108"/>
      <c r="AT782" s="108"/>
      <c r="AU782" s="136"/>
      <c r="AV782" s="136"/>
      <c r="AW782" s="14"/>
      <c r="AX782" s="14"/>
      <c r="AY782" s="162" t="str">
        <f t="shared" si="78"/>
        <v>*</v>
      </c>
      <c r="AZ782" s="153"/>
      <c r="BA782" s="109"/>
      <c r="BB782" s="10" t="str">
        <f>IFERROR(_xlfn.XLOOKUP(AI782, BS_ATIVIDADE[ATIVIDADE],BS_ATIVIDADE[UNIDADE] ), "*")</f>
        <v>*</v>
      </c>
      <c r="BC782" s="13" t="str" cm="1">
        <f t="array" ref="BC7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2" s="13" t="str" cm="1">
        <f t="array" ref="BD7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2" s="11" t="str" cm="1">
        <f t="array" ref="BE7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2" s="150"/>
      <c r="BG782" s="16"/>
      <c r="BH782" s="17"/>
      <c r="BI782" s="17"/>
      <c r="BJ782" s="17"/>
      <c r="BK782" s="18"/>
      <c r="BL782" s="16"/>
      <c r="BM782" s="130"/>
      <c r="BN782" s="130"/>
      <c r="BO782" s="130"/>
      <c r="BP782" s="18"/>
      <c r="BQ782" s="12" t="str">
        <f t="shared" si="80"/>
        <v>Aderente</v>
      </c>
      <c r="BR782" s="19" t="str">
        <f t="shared" si="81"/>
        <v>*</v>
      </c>
      <c r="BS782" s="19" t="str">
        <f t="shared" si="82"/>
        <v>*</v>
      </c>
      <c r="BT782" s="188" t="str">
        <f t="shared" si="83"/>
        <v/>
      </c>
    </row>
    <row r="783" spans="1:72" hidden="1">
      <c r="A783" s="47" t="str">
        <f t="shared" si="79"/>
        <v/>
      </c>
      <c r="B783" s="102"/>
      <c r="C783" s="135" t="str">
        <f>IF(BS_CONTROLE[[#This Row],[DATA]]="","",WEEKNUM(BS_CONTROLE[[#This Row],[DATA]]))</f>
        <v/>
      </c>
      <c r="D783" s="104"/>
      <c r="E783" s="157">
        <v>777</v>
      </c>
      <c r="F783" s="126"/>
      <c r="G783" s="142" t="str">
        <f>IF(D783="","*",VLOOKUP(F783,BS_ATIVIDADE[],3,FALSE))</f>
        <v>*</v>
      </c>
      <c r="H783" s="106"/>
      <c r="I783" s="106"/>
      <c r="J783" s="105"/>
      <c r="K783" s="105"/>
      <c r="L783" s="105"/>
      <c r="M783" s="127" t="str" cm="1">
        <f t="array" ref="M7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3" s="127" t="str" cm="1">
        <f t="array" ref="N7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3" s="106"/>
      <c r="P783" s="106"/>
      <c r="Q783" s="105"/>
      <c r="R783" s="10" t="str">
        <f>IFERROR(_xlfn.XLOOKUP(F783, BS_ATIVIDADE[ATIVIDADE],BS_ATIVIDADE[UNIDADE] ), "*")</f>
        <v>*</v>
      </c>
      <c r="S783" s="128" t="str" cm="1">
        <f t="array" ref="S7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3" s="128" t="str" cm="1">
        <f t="array" ref="T7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3" s="11" t="str" cm="1">
        <f t="array" ref="U7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3" s="105"/>
      <c r="W783" s="151"/>
      <c r="X783" s="104"/>
      <c r="Y783" s="129"/>
      <c r="Z783" s="104"/>
      <c r="AA783" s="105"/>
      <c r="AB783" s="103"/>
      <c r="AC783" s="152"/>
      <c r="AD783" s="107"/>
      <c r="AE783" s="105"/>
      <c r="AF783" s="105"/>
      <c r="AG783" s="105"/>
      <c r="AH783" s="15"/>
      <c r="AI783" s="126" t="str">
        <f>IF(BS_CONTROLE[[#This Row],[Atividade]]=0, "-", BS_CONTROLE[[#This Row],[Atividade]])</f>
        <v>-</v>
      </c>
      <c r="AJ783" s="9" t="str">
        <f>IF(BS_CONTROLE[[#This Row],[Atividade]]=0, "-", BS_CONTROLE[[#This Row],[Atividade]])</f>
        <v>-</v>
      </c>
      <c r="AK783" s="31">
        <f>BS_CONTROLE[[#This Row],[Local - Partida]]</f>
        <v>0</v>
      </c>
      <c r="AL783" s="31">
        <f>BS_CONTROLE[[#This Row],[Local - Encerramento]]</f>
        <v>0</v>
      </c>
      <c r="AM783" s="105" t="str">
        <f>IF(BS_CONTROLE[[#This Row],[Entre - Estações]]=0, "-", BS_CONTROLE[[#This Row],[Entre - Estações]])</f>
        <v>-</v>
      </c>
      <c r="AN783" s="105" t="str">
        <f>IF(BS_CONTROLE[[#This Row],[SB]]=0, "-", BS_CONTROLE[[#This Row],[SB]])</f>
        <v>-</v>
      </c>
      <c r="AO783" s="105" t="str">
        <f>IF(BS_CONTROLE[[#This Row],[SUB]]=0, "-", BS_CONTROLE[[#This Row],[SUB]])</f>
        <v>-</v>
      </c>
      <c r="AP783" s="105">
        <f>BS_CONTROLE[[#This Row],[KM - Inicio]]</f>
        <v>0</v>
      </c>
      <c r="AQ783" s="105">
        <f>BS_CONTROLE[[#This Row],[KM - Inicio]]</f>
        <v>0</v>
      </c>
      <c r="AR783" s="108"/>
      <c r="AS783" s="108"/>
      <c r="AT783" s="108"/>
      <c r="AU783" s="136"/>
      <c r="AV783" s="136"/>
      <c r="AW783" s="14"/>
      <c r="AX783" s="14"/>
      <c r="AY783" s="162" t="str">
        <f t="shared" si="78"/>
        <v>*</v>
      </c>
      <c r="AZ783" s="153"/>
      <c r="BA783" s="109"/>
      <c r="BB783" s="10" t="str">
        <f>IFERROR(_xlfn.XLOOKUP(AI783, BS_ATIVIDADE[ATIVIDADE],BS_ATIVIDADE[UNIDADE] ), "*")</f>
        <v>*</v>
      </c>
      <c r="BC783" s="13" t="str" cm="1">
        <f t="array" ref="BC7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3" s="13" t="str" cm="1">
        <f t="array" ref="BD7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3" s="11" t="str" cm="1">
        <f t="array" ref="BE7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3" s="150"/>
      <c r="BG783" s="16"/>
      <c r="BH783" s="17"/>
      <c r="BI783" s="17"/>
      <c r="BJ783" s="17"/>
      <c r="BK783" s="18"/>
      <c r="BL783" s="16"/>
      <c r="BM783" s="130"/>
      <c r="BN783" s="130"/>
      <c r="BO783" s="130"/>
      <c r="BP783" s="18"/>
      <c r="BQ783" s="12" t="str">
        <f t="shared" si="80"/>
        <v>Aderente</v>
      </c>
      <c r="BR783" s="19" t="str">
        <f t="shared" si="81"/>
        <v>*</v>
      </c>
      <c r="BS783" s="19" t="str">
        <f t="shared" si="82"/>
        <v>*</v>
      </c>
      <c r="BT783" s="188" t="str">
        <f t="shared" si="83"/>
        <v/>
      </c>
    </row>
    <row r="784" spans="1:72" hidden="1">
      <c r="A784" s="47" t="str">
        <f t="shared" si="79"/>
        <v/>
      </c>
      <c r="B784" s="102"/>
      <c r="C784" s="135" t="str">
        <f>IF(BS_CONTROLE[[#This Row],[DATA]]="","",WEEKNUM(BS_CONTROLE[[#This Row],[DATA]]))</f>
        <v/>
      </c>
      <c r="D784" s="104"/>
      <c r="E784" s="157">
        <v>778</v>
      </c>
      <c r="F784" s="126"/>
      <c r="G784" s="142" t="str">
        <f>IF(D784="","*",VLOOKUP(F784,BS_ATIVIDADE[],3,FALSE))</f>
        <v>*</v>
      </c>
      <c r="H784" s="106"/>
      <c r="I784" s="106"/>
      <c r="J784" s="105"/>
      <c r="K784" s="105"/>
      <c r="L784" s="105"/>
      <c r="M784" s="127" t="str" cm="1">
        <f t="array" ref="M7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4" s="127" t="str" cm="1">
        <f t="array" ref="N7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4" s="106"/>
      <c r="P784" s="106"/>
      <c r="Q784" s="105"/>
      <c r="R784" s="10" t="str">
        <f>IFERROR(_xlfn.XLOOKUP(F784, BS_ATIVIDADE[ATIVIDADE],BS_ATIVIDADE[UNIDADE] ), "*")</f>
        <v>*</v>
      </c>
      <c r="S784" s="128" t="str" cm="1">
        <f t="array" ref="S7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4" s="128" t="str" cm="1">
        <f t="array" ref="T7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4" s="11" t="str" cm="1">
        <f t="array" ref="U7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4" s="105"/>
      <c r="W784" s="151"/>
      <c r="X784" s="104"/>
      <c r="Y784" s="129"/>
      <c r="Z784" s="104"/>
      <c r="AA784" s="105"/>
      <c r="AB784" s="103"/>
      <c r="AC784" s="152"/>
      <c r="AD784" s="107"/>
      <c r="AE784" s="105"/>
      <c r="AF784" s="105"/>
      <c r="AG784" s="105"/>
      <c r="AH784" s="15"/>
      <c r="AI784" s="126" t="str">
        <f>IF(BS_CONTROLE[[#This Row],[Atividade]]=0, "-", BS_CONTROLE[[#This Row],[Atividade]])</f>
        <v>-</v>
      </c>
      <c r="AJ784" s="9" t="str">
        <f>IF(BS_CONTROLE[[#This Row],[Atividade]]=0, "-", BS_CONTROLE[[#This Row],[Atividade]])</f>
        <v>-</v>
      </c>
      <c r="AK784" s="31">
        <f>BS_CONTROLE[[#This Row],[Local - Partida]]</f>
        <v>0</v>
      </c>
      <c r="AL784" s="31">
        <f>BS_CONTROLE[[#This Row],[Local - Encerramento]]</f>
        <v>0</v>
      </c>
      <c r="AM784" s="105" t="str">
        <f>IF(BS_CONTROLE[[#This Row],[Entre - Estações]]=0, "-", BS_CONTROLE[[#This Row],[Entre - Estações]])</f>
        <v>-</v>
      </c>
      <c r="AN784" s="105" t="str">
        <f>IF(BS_CONTROLE[[#This Row],[SB]]=0, "-", BS_CONTROLE[[#This Row],[SB]])</f>
        <v>-</v>
      </c>
      <c r="AO784" s="105" t="str">
        <f>IF(BS_CONTROLE[[#This Row],[SUB]]=0, "-", BS_CONTROLE[[#This Row],[SUB]])</f>
        <v>-</v>
      </c>
      <c r="AP784" s="105">
        <f>BS_CONTROLE[[#This Row],[KM - Inicio]]</f>
        <v>0</v>
      </c>
      <c r="AQ784" s="105">
        <f>BS_CONTROLE[[#This Row],[KM - Inicio]]</f>
        <v>0</v>
      </c>
      <c r="AR784" s="108"/>
      <c r="AS784" s="108"/>
      <c r="AT784" s="108"/>
      <c r="AU784" s="136"/>
      <c r="AV784" s="136"/>
      <c r="AW784" s="14"/>
      <c r="AX784" s="14"/>
      <c r="AY784" s="162" t="str">
        <f t="shared" si="78"/>
        <v>*</v>
      </c>
      <c r="AZ784" s="153"/>
      <c r="BA784" s="109"/>
      <c r="BB784" s="10" t="str">
        <f>IFERROR(_xlfn.XLOOKUP(AI784, BS_ATIVIDADE[ATIVIDADE],BS_ATIVIDADE[UNIDADE] ), "*")</f>
        <v>*</v>
      </c>
      <c r="BC784" s="13" t="str" cm="1">
        <f t="array" ref="BC7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4" s="13" t="str" cm="1">
        <f t="array" ref="BD7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4" s="11" t="str" cm="1">
        <f t="array" ref="BE7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4" s="150"/>
      <c r="BG784" s="16"/>
      <c r="BH784" s="17"/>
      <c r="BI784" s="17"/>
      <c r="BJ784" s="17"/>
      <c r="BK784" s="18"/>
      <c r="BL784" s="16"/>
      <c r="BM784" s="130"/>
      <c r="BN784" s="130"/>
      <c r="BO784" s="130"/>
      <c r="BP784" s="18"/>
      <c r="BQ784" s="12" t="str">
        <f t="shared" si="80"/>
        <v>Aderente</v>
      </c>
      <c r="BR784" s="19" t="str">
        <f t="shared" si="81"/>
        <v>*</v>
      </c>
      <c r="BS784" s="19" t="str">
        <f t="shared" si="82"/>
        <v>*</v>
      </c>
      <c r="BT784" s="188" t="str">
        <f t="shared" si="83"/>
        <v/>
      </c>
    </row>
    <row r="785" spans="1:72" hidden="1">
      <c r="A785" s="47" t="str">
        <f t="shared" si="79"/>
        <v/>
      </c>
      <c r="B785" s="102"/>
      <c r="C785" s="135" t="str">
        <f>IF(BS_CONTROLE[[#This Row],[DATA]]="","",WEEKNUM(BS_CONTROLE[[#This Row],[DATA]]))</f>
        <v/>
      </c>
      <c r="D785" s="104"/>
      <c r="E785" s="157">
        <v>779</v>
      </c>
      <c r="F785" s="126"/>
      <c r="G785" s="142" t="str">
        <f>IF(D785="","*",VLOOKUP(F785,BS_ATIVIDADE[],3,FALSE))</f>
        <v>*</v>
      </c>
      <c r="H785" s="106"/>
      <c r="I785" s="106"/>
      <c r="J785" s="105"/>
      <c r="K785" s="105"/>
      <c r="L785" s="105"/>
      <c r="M785" s="127" t="str" cm="1">
        <f t="array" ref="M7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5" s="127" t="str" cm="1">
        <f t="array" ref="N7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5" s="106"/>
      <c r="P785" s="106"/>
      <c r="Q785" s="105"/>
      <c r="R785" s="10" t="str">
        <f>IFERROR(_xlfn.XLOOKUP(F785, BS_ATIVIDADE[ATIVIDADE],BS_ATIVIDADE[UNIDADE] ), "*")</f>
        <v>*</v>
      </c>
      <c r="S785" s="128" t="str" cm="1">
        <f t="array" ref="S7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5" s="128" t="str" cm="1">
        <f t="array" ref="T7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5" s="11" t="str" cm="1">
        <f t="array" ref="U7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5" s="105"/>
      <c r="W785" s="151"/>
      <c r="X785" s="104"/>
      <c r="Y785" s="129"/>
      <c r="Z785" s="104"/>
      <c r="AA785" s="105"/>
      <c r="AB785" s="103"/>
      <c r="AC785" s="152"/>
      <c r="AD785" s="107"/>
      <c r="AE785" s="105"/>
      <c r="AF785" s="105"/>
      <c r="AG785" s="105"/>
      <c r="AH785" s="15"/>
      <c r="AI785" s="126" t="str">
        <f>IF(BS_CONTROLE[[#This Row],[Atividade]]=0, "-", BS_CONTROLE[[#This Row],[Atividade]])</f>
        <v>-</v>
      </c>
      <c r="AJ785" s="9" t="str">
        <f>IF(BS_CONTROLE[[#This Row],[Atividade]]=0, "-", BS_CONTROLE[[#This Row],[Atividade]])</f>
        <v>-</v>
      </c>
      <c r="AK785" s="31">
        <f>BS_CONTROLE[[#This Row],[Local - Partida]]</f>
        <v>0</v>
      </c>
      <c r="AL785" s="31">
        <f>BS_CONTROLE[[#This Row],[Local - Encerramento]]</f>
        <v>0</v>
      </c>
      <c r="AM785" s="105" t="str">
        <f>IF(BS_CONTROLE[[#This Row],[Entre - Estações]]=0, "-", BS_CONTROLE[[#This Row],[Entre - Estações]])</f>
        <v>-</v>
      </c>
      <c r="AN785" s="105" t="str">
        <f>IF(BS_CONTROLE[[#This Row],[SB]]=0, "-", BS_CONTROLE[[#This Row],[SB]])</f>
        <v>-</v>
      </c>
      <c r="AO785" s="105" t="str">
        <f>IF(BS_CONTROLE[[#This Row],[SUB]]=0, "-", BS_CONTROLE[[#This Row],[SUB]])</f>
        <v>-</v>
      </c>
      <c r="AP785" s="105">
        <f>BS_CONTROLE[[#This Row],[KM - Inicio]]</f>
        <v>0</v>
      </c>
      <c r="AQ785" s="105">
        <f>BS_CONTROLE[[#This Row],[KM - Inicio]]</f>
        <v>0</v>
      </c>
      <c r="AR785" s="108"/>
      <c r="AS785" s="108"/>
      <c r="AT785" s="108"/>
      <c r="AU785" s="136"/>
      <c r="AV785" s="136"/>
      <c r="AW785" s="14"/>
      <c r="AX785" s="14"/>
      <c r="AY785" s="162" t="str">
        <f t="shared" si="78"/>
        <v>*</v>
      </c>
      <c r="AZ785" s="153"/>
      <c r="BA785" s="109"/>
      <c r="BB785" s="10" t="str">
        <f>IFERROR(_xlfn.XLOOKUP(AI785, BS_ATIVIDADE[ATIVIDADE],BS_ATIVIDADE[UNIDADE] ), "*")</f>
        <v>*</v>
      </c>
      <c r="BC785" s="13" t="str" cm="1">
        <f t="array" ref="BC7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5" s="13" t="str" cm="1">
        <f t="array" ref="BD7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5" s="11" t="str" cm="1">
        <f t="array" ref="BE7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5" s="150"/>
      <c r="BG785" s="16"/>
      <c r="BH785" s="17"/>
      <c r="BI785" s="17"/>
      <c r="BJ785" s="17"/>
      <c r="BK785" s="18"/>
      <c r="BL785" s="16"/>
      <c r="BM785" s="130"/>
      <c r="BN785" s="130"/>
      <c r="BO785" s="130"/>
      <c r="BP785" s="18"/>
      <c r="BQ785" s="12" t="str">
        <f t="shared" si="80"/>
        <v>Aderente</v>
      </c>
      <c r="BR785" s="19" t="str">
        <f t="shared" si="81"/>
        <v>*</v>
      </c>
      <c r="BS785" s="19" t="str">
        <f t="shared" si="82"/>
        <v>*</v>
      </c>
      <c r="BT785" s="188" t="str">
        <f t="shared" si="83"/>
        <v/>
      </c>
    </row>
    <row r="786" spans="1:72" hidden="1">
      <c r="A786" s="47" t="str">
        <f t="shared" si="79"/>
        <v/>
      </c>
      <c r="B786" s="102"/>
      <c r="C786" s="135" t="str">
        <f>IF(BS_CONTROLE[[#This Row],[DATA]]="","",WEEKNUM(BS_CONTROLE[[#This Row],[DATA]]))</f>
        <v/>
      </c>
      <c r="D786" s="104"/>
      <c r="E786" s="157">
        <v>780</v>
      </c>
      <c r="F786" s="126"/>
      <c r="G786" s="142" t="str">
        <f>IF(D786="","*",VLOOKUP(F786,BS_ATIVIDADE[],3,FALSE))</f>
        <v>*</v>
      </c>
      <c r="H786" s="106"/>
      <c r="I786" s="106"/>
      <c r="J786" s="105"/>
      <c r="K786" s="105"/>
      <c r="L786" s="105"/>
      <c r="M786" s="127" t="str" cm="1">
        <f t="array" ref="M7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6" s="127" t="str" cm="1">
        <f t="array" ref="N7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6" s="106"/>
      <c r="P786" s="106"/>
      <c r="Q786" s="105"/>
      <c r="R786" s="10" t="str">
        <f>IFERROR(_xlfn.XLOOKUP(F786, BS_ATIVIDADE[ATIVIDADE],BS_ATIVIDADE[UNIDADE] ), "*")</f>
        <v>*</v>
      </c>
      <c r="S786" s="128" t="str" cm="1">
        <f t="array" ref="S7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6" s="128" t="str" cm="1">
        <f t="array" ref="T7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6" s="11" t="str" cm="1">
        <f t="array" ref="U7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6" s="105"/>
      <c r="W786" s="151"/>
      <c r="X786" s="104"/>
      <c r="Y786" s="129"/>
      <c r="Z786" s="104"/>
      <c r="AA786" s="105"/>
      <c r="AB786" s="103"/>
      <c r="AC786" s="152"/>
      <c r="AD786" s="107"/>
      <c r="AE786" s="105"/>
      <c r="AF786" s="105"/>
      <c r="AG786" s="105"/>
      <c r="AH786" s="15"/>
      <c r="AI786" s="126" t="str">
        <f>IF(BS_CONTROLE[[#This Row],[Atividade]]=0, "-", BS_CONTROLE[[#This Row],[Atividade]])</f>
        <v>-</v>
      </c>
      <c r="AJ786" s="9" t="str">
        <f>IF(BS_CONTROLE[[#This Row],[Atividade]]=0, "-", BS_CONTROLE[[#This Row],[Atividade]])</f>
        <v>-</v>
      </c>
      <c r="AK786" s="31">
        <f>BS_CONTROLE[[#This Row],[Local - Partida]]</f>
        <v>0</v>
      </c>
      <c r="AL786" s="31">
        <f>BS_CONTROLE[[#This Row],[Local - Encerramento]]</f>
        <v>0</v>
      </c>
      <c r="AM786" s="105" t="str">
        <f>IF(BS_CONTROLE[[#This Row],[Entre - Estações]]=0, "-", BS_CONTROLE[[#This Row],[Entre - Estações]])</f>
        <v>-</v>
      </c>
      <c r="AN786" s="105" t="str">
        <f>IF(BS_CONTROLE[[#This Row],[SB]]=0, "-", BS_CONTROLE[[#This Row],[SB]])</f>
        <v>-</v>
      </c>
      <c r="AO786" s="105" t="str">
        <f>IF(BS_CONTROLE[[#This Row],[SUB]]=0, "-", BS_CONTROLE[[#This Row],[SUB]])</f>
        <v>-</v>
      </c>
      <c r="AP786" s="105">
        <f>BS_CONTROLE[[#This Row],[KM - Inicio]]</f>
        <v>0</v>
      </c>
      <c r="AQ786" s="105">
        <f>BS_CONTROLE[[#This Row],[KM - Inicio]]</f>
        <v>0</v>
      </c>
      <c r="AR786" s="108"/>
      <c r="AS786" s="108"/>
      <c r="AT786" s="108"/>
      <c r="AU786" s="136"/>
      <c r="AV786" s="136"/>
      <c r="AW786" s="14"/>
      <c r="AX786" s="14"/>
      <c r="AY786" s="162" t="str">
        <f t="shared" si="78"/>
        <v>*</v>
      </c>
      <c r="AZ786" s="153"/>
      <c r="BA786" s="109"/>
      <c r="BB786" s="10" t="str">
        <f>IFERROR(_xlfn.XLOOKUP(AI786, BS_ATIVIDADE[ATIVIDADE],BS_ATIVIDADE[UNIDADE] ), "*")</f>
        <v>*</v>
      </c>
      <c r="BC786" s="13" t="str" cm="1">
        <f t="array" ref="BC7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6" s="13" t="str" cm="1">
        <f t="array" ref="BD7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6" s="11" t="str" cm="1">
        <f t="array" ref="BE7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6" s="150"/>
      <c r="BG786" s="16"/>
      <c r="BH786" s="17"/>
      <c r="BI786" s="17"/>
      <c r="BJ786" s="17"/>
      <c r="BK786" s="18"/>
      <c r="BL786" s="16"/>
      <c r="BM786" s="130"/>
      <c r="BN786" s="130"/>
      <c r="BO786" s="130"/>
      <c r="BP786" s="18"/>
      <c r="BQ786" s="12" t="str">
        <f t="shared" si="80"/>
        <v>Aderente</v>
      </c>
      <c r="BR786" s="19" t="str">
        <f t="shared" si="81"/>
        <v>*</v>
      </c>
      <c r="BS786" s="19" t="str">
        <f t="shared" si="82"/>
        <v>*</v>
      </c>
      <c r="BT786" s="188" t="str">
        <f t="shared" si="83"/>
        <v/>
      </c>
    </row>
    <row r="787" spans="1:72" hidden="1">
      <c r="A787" s="47" t="str">
        <f t="shared" si="79"/>
        <v/>
      </c>
      <c r="B787" s="102"/>
      <c r="C787" s="135" t="str">
        <f>IF(BS_CONTROLE[[#This Row],[DATA]]="","",WEEKNUM(BS_CONTROLE[[#This Row],[DATA]]))</f>
        <v/>
      </c>
      <c r="D787" s="104"/>
      <c r="E787" s="157">
        <v>781</v>
      </c>
      <c r="F787" s="126"/>
      <c r="G787" s="142" t="str">
        <f>IF(D787="","*",VLOOKUP(F787,BS_ATIVIDADE[],3,FALSE))</f>
        <v>*</v>
      </c>
      <c r="H787" s="106"/>
      <c r="I787" s="106"/>
      <c r="J787" s="105"/>
      <c r="K787" s="105"/>
      <c r="L787" s="105"/>
      <c r="M787" s="127" t="str" cm="1">
        <f t="array" ref="M7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7" s="127" t="str" cm="1">
        <f t="array" ref="N7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7" s="106"/>
      <c r="P787" s="106"/>
      <c r="Q787" s="105"/>
      <c r="R787" s="10" t="str">
        <f>IFERROR(_xlfn.XLOOKUP(F787, BS_ATIVIDADE[ATIVIDADE],BS_ATIVIDADE[UNIDADE] ), "*")</f>
        <v>*</v>
      </c>
      <c r="S787" s="128" t="str" cm="1">
        <f t="array" ref="S7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7" s="128" t="str" cm="1">
        <f t="array" ref="T7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7" s="11" t="str" cm="1">
        <f t="array" ref="U7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7" s="105"/>
      <c r="W787" s="151"/>
      <c r="X787" s="104"/>
      <c r="Y787" s="129"/>
      <c r="Z787" s="104"/>
      <c r="AA787" s="105"/>
      <c r="AB787" s="103"/>
      <c r="AC787" s="152"/>
      <c r="AD787" s="107"/>
      <c r="AE787" s="105"/>
      <c r="AF787" s="105"/>
      <c r="AG787" s="105"/>
      <c r="AH787" s="15"/>
      <c r="AI787" s="126" t="str">
        <f>IF(BS_CONTROLE[[#This Row],[Atividade]]=0, "-", BS_CONTROLE[[#This Row],[Atividade]])</f>
        <v>-</v>
      </c>
      <c r="AJ787" s="9" t="str">
        <f>IF(BS_CONTROLE[[#This Row],[Atividade]]=0, "-", BS_CONTROLE[[#This Row],[Atividade]])</f>
        <v>-</v>
      </c>
      <c r="AK787" s="31">
        <f>BS_CONTROLE[[#This Row],[Local - Partida]]</f>
        <v>0</v>
      </c>
      <c r="AL787" s="31">
        <f>BS_CONTROLE[[#This Row],[Local - Encerramento]]</f>
        <v>0</v>
      </c>
      <c r="AM787" s="105" t="str">
        <f>IF(BS_CONTROLE[[#This Row],[Entre - Estações]]=0, "-", BS_CONTROLE[[#This Row],[Entre - Estações]])</f>
        <v>-</v>
      </c>
      <c r="AN787" s="105" t="str">
        <f>IF(BS_CONTROLE[[#This Row],[SB]]=0, "-", BS_CONTROLE[[#This Row],[SB]])</f>
        <v>-</v>
      </c>
      <c r="AO787" s="105" t="str">
        <f>IF(BS_CONTROLE[[#This Row],[SUB]]=0, "-", BS_CONTROLE[[#This Row],[SUB]])</f>
        <v>-</v>
      </c>
      <c r="AP787" s="105">
        <f>BS_CONTROLE[[#This Row],[KM - Inicio]]</f>
        <v>0</v>
      </c>
      <c r="AQ787" s="105">
        <f>BS_CONTROLE[[#This Row],[KM - Inicio]]</f>
        <v>0</v>
      </c>
      <c r="AR787" s="108"/>
      <c r="AS787" s="108"/>
      <c r="AT787" s="108"/>
      <c r="AU787" s="136"/>
      <c r="AV787" s="136"/>
      <c r="AW787" s="14"/>
      <c r="AX787" s="14"/>
      <c r="AY787" s="162" t="str">
        <f t="shared" si="78"/>
        <v>*</v>
      </c>
      <c r="AZ787" s="153"/>
      <c r="BA787" s="109"/>
      <c r="BB787" s="10" t="str">
        <f>IFERROR(_xlfn.XLOOKUP(AI787, BS_ATIVIDADE[ATIVIDADE],BS_ATIVIDADE[UNIDADE] ), "*")</f>
        <v>*</v>
      </c>
      <c r="BC787" s="13" t="str" cm="1">
        <f t="array" ref="BC7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7" s="13" t="str" cm="1">
        <f t="array" ref="BD7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7" s="11" t="str" cm="1">
        <f t="array" ref="BE7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7" s="150"/>
      <c r="BG787" s="16"/>
      <c r="BH787" s="17"/>
      <c r="BI787" s="17"/>
      <c r="BJ787" s="17"/>
      <c r="BK787" s="18"/>
      <c r="BL787" s="16"/>
      <c r="BM787" s="130"/>
      <c r="BN787" s="130"/>
      <c r="BO787" s="130"/>
      <c r="BP787" s="18"/>
      <c r="BQ787" s="12" t="str">
        <f t="shared" si="80"/>
        <v>Aderente</v>
      </c>
      <c r="BR787" s="19" t="str">
        <f t="shared" si="81"/>
        <v>*</v>
      </c>
      <c r="BS787" s="19" t="str">
        <f t="shared" si="82"/>
        <v>*</v>
      </c>
      <c r="BT787" s="188" t="str">
        <f t="shared" si="83"/>
        <v/>
      </c>
    </row>
    <row r="788" spans="1:72" hidden="1">
      <c r="A788" s="47" t="str">
        <f t="shared" si="79"/>
        <v/>
      </c>
      <c r="B788" s="102"/>
      <c r="C788" s="135" t="str">
        <f>IF(BS_CONTROLE[[#This Row],[DATA]]="","",WEEKNUM(BS_CONTROLE[[#This Row],[DATA]]))</f>
        <v/>
      </c>
      <c r="D788" s="104"/>
      <c r="E788" s="157">
        <v>782</v>
      </c>
      <c r="F788" s="126"/>
      <c r="G788" s="142" t="str">
        <f>IF(D788="","*",VLOOKUP(F788,BS_ATIVIDADE[],3,FALSE))</f>
        <v>*</v>
      </c>
      <c r="H788" s="106"/>
      <c r="I788" s="106"/>
      <c r="J788" s="105"/>
      <c r="K788" s="105"/>
      <c r="L788" s="105"/>
      <c r="M788" s="127" t="str" cm="1">
        <f t="array" ref="M7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8" s="127" t="str" cm="1">
        <f t="array" ref="N7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8" s="106"/>
      <c r="P788" s="106"/>
      <c r="Q788" s="105"/>
      <c r="R788" s="10" t="str">
        <f>IFERROR(_xlfn.XLOOKUP(F788, BS_ATIVIDADE[ATIVIDADE],BS_ATIVIDADE[UNIDADE] ), "*")</f>
        <v>*</v>
      </c>
      <c r="S788" s="128" t="str" cm="1">
        <f t="array" ref="S7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8" s="128" t="str" cm="1">
        <f t="array" ref="T7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8" s="11" t="str" cm="1">
        <f t="array" ref="U7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8" s="105"/>
      <c r="W788" s="151"/>
      <c r="X788" s="104"/>
      <c r="Y788" s="129"/>
      <c r="Z788" s="104"/>
      <c r="AA788" s="105"/>
      <c r="AB788" s="103"/>
      <c r="AC788" s="152"/>
      <c r="AD788" s="107"/>
      <c r="AE788" s="105"/>
      <c r="AF788" s="105"/>
      <c r="AG788" s="105"/>
      <c r="AH788" s="15"/>
      <c r="AI788" s="126" t="str">
        <f>IF(BS_CONTROLE[[#This Row],[Atividade]]=0, "-", BS_CONTROLE[[#This Row],[Atividade]])</f>
        <v>-</v>
      </c>
      <c r="AJ788" s="9" t="str">
        <f>IF(BS_CONTROLE[[#This Row],[Atividade]]=0, "-", BS_CONTROLE[[#This Row],[Atividade]])</f>
        <v>-</v>
      </c>
      <c r="AK788" s="31">
        <f>BS_CONTROLE[[#This Row],[Local - Partida]]</f>
        <v>0</v>
      </c>
      <c r="AL788" s="31">
        <f>BS_CONTROLE[[#This Row],[Local - Encerramento]]</f>
        <v>0</v>
      </c>
      <c r="AM788" s="105" t="str">
        <f>IF(BS_CONTROLE[[#This Row],[Entre - Estações]]=0, "-", BS_CONTROLE[[#This Row],[Entre - Estações]])</f>
        <v>-</v>
      </c>
      <c r="AN788" s="105" t="str">
        <f>IF(BS_CONTROLE[[#This Row],[SB]]=0, "-", BS_CONTROLE[[#This Row],[SB]])</f>
        <v>-</v>
      </c>
      <c r="AO788" s="105" t="str">
        <f>IF(BS_CONTROLE[[#This Row],[SUB]]=0, "-", BS_CONTROLE[[#This Row],[SUB]])</f>
        <v>-</v>
      </c>
      <c r="AP788" s="105">
        <f>BS_CONTROLE[[#This Row],[KM - Inicio]]</f>
        <v>0</v>
      </c>
      <c r="AQ788" s="105">
        <f>BS_CONTROLE[[#This Row],[KM - Inicio]]</f>
        <v>0</v>
      </c>
      <c r="AR788" s="108"/>
      <c r="AS788" s="108"/>
      <c r="AT788" s="108"/>
      <c r="AU788" s="136"/>
      <c r="AV788" s="136"/>
      <c r="AW788" s="14"/>
      <c r="AX788" s="14"/>
      <c r="AY788" s="162" t="str">
        <f t="shared" si="78"/>
        <v>*</v>
      </c>
      <c r="AZ788" s="153"/>
      <c r="BA788" s="109"/>
      <c r="BB788" s="10" t="str">
        <f>IFERROR(_xlfn.XLOOKUP(AI788, BS_ATIVIDADE[ATIVIDADE],BS_ATIVIDADE[UNIDADE] ), "*")</f>
        <v>*</v>
      </c>
      <c r="BC788" s="13" t="str" cm="1">
        <f t="array" ref="BC7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8" s="13" t="str" cm="1">
        <f t="array" ref="BD7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8" s="11" t="str" cm="1">
        <f t="array" ref="BE7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8" s="150"/>
      <c r="BG788" s="16"/>
      <c r="BH788" s="17"/>
      <c r="BI788" s="17"/>
      <c r="BJ788" s="17"/>
      <c r="BK788" s="18"/>
      <c r="BL788" s="16"/>
      <c r="BM788" s="130"/>
      <c r="BN788" s="130"/>
      <c r="BO788" s="130"/>
      <c r="BP788" s="18"/>
      <c r="BQ788" s="12" t="str">
        <f t="shared" si="80"/>
        <v>Aderente</v>
      </c>
      <c r="BR788" s="19" t="str">
        <f t="shared" si="81"/>
        <v>*</v>
      </c>
      <c r="BS788" s="19" t="str">
        <f t="shared" si="82"/>
        <v>*</v>
      </c>
      <c r="BT788" s="188" t="str">
        <f t="shared" si="83"/>
        <v/>
      </c>
    </row>
    <row r="789" spans="1:72" hidden="1">
      <c r="A789" s="47" t="str">
        <f t="shared" si="79"/>
        <v/>
      </c>
      <c r="B789" s="102"/>
      <c r="C789" s="135" t="str">
        <f>IF(BS_CONTROLE[[#This Row],[DATA]]="","",WEEKNUM(BS_CONTROLE[[#This Row],[DATA]]))</f>
        <v/>
      </c>
      <c r="D789" s="104"/>
      <c r="E789" s="157">
        <v>783</v>
      </c>
      <c r="F789" s="126"/>
      <c r="G789" s="142" t="str">
        <f>IF(D789="","*",VLOOKUP(F789,BS_ATIVIDADE[],3,FALSE))</f>
        <v>*</v>
      </c>
      <c r="H789" s="106"/>
      <c r="I789" s="106"/>
      <c r="J789" s="105"/>
      <c r="K789" s="105"/>
      <c r="L789" s="105"/>
      <c r="M789" s="127" t="str" cm="1">
        <f t="array" ref="M7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89" s="127" t="str" cm="1">
        <f t="array" ref="N7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89" s="106"/>
      <c r="P789" s="106"/>
      <c r="Q789" s="105"/>
      <c r="R789" s="10" t="str">
        <f>IFERROR(_xlfn.XLOOKUP(F789, BS_ATIVIDADE[ATIVIDADE],BS_ATIVIDADE[UNIDADE] ), "*")</f>
        <v>*</v>
      </c>
      <c r="S789" s="128" t="str" cm="1">
        <f t="array" ref="S7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89" s="128" t="str" cm="1">
        <f t="array" ref="T7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89" s="11" t="str" cm="1">
        <f t="array" ref="U7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89" s="105"/>
      <c r="W789" s="151"/>
      <c r="X789" s="104"/>
      <c r="Y789" s="129"/>
      <c r="Z789" s="104"/>
      <c r="AA789" s="105"/>
      <c r="AB789" s="103"/>
      <c r="AC789" s="152"/>
      <c r="AD789" s="107"/>
      <c r="AE789" s="105"/>
      <c r="AF789" s="105"/>
      <c r="AG789" s="105"/>
      <c r="AH789" s="15"/>
      <c r="AI789" s="126" t="str">
        <f>IF(BS_CONTROLE[[#This Row],[Atividade]]=0, "-", BS_CONTROLE[[#This Row],[Atividade]])</f>
        <v>-</v>
      </c>
      <c r="AJ789" s="9" t="str">
        <f>IF(BS_CONTROLE[[#This Row],[Atividade]]=0, "-", BS_CONTROLE[[#This Row],[Atividade]])</f>
        <v>-</v>
      </c>
      <c r="AK789" s="31">
        <f>BS_CONTROLE[[#This Row],[Local - Partida]]</f>
        <v>0</v>
      </c>
      <c r="AL789" s="31">
        <f>BS_CONTROLE[[#This Row],[Local - Encerramento]]</f>
        <v>0</v>
      </c>
      <c r="AM789" s="105" t="str">
        <f>IF(BS_CONTROLE[[#This Row],[Entre - Estações]]=0, "-", BS_CONTROLE[[#This Row],[Entre - Estações]])</f>
        <v>-</v>
      </c>
      <c r="AN789" s="105" t="str">
        <f>IF(BS_CONTROLE[[#This Row],[SB]]=0, "-", BS_CONTROLE[[#This Row],[SB]])</f>
        <v>-</v>
      </c>
      <c r="AO789" s="105" t="str">
        <f>IF(BS_CONTROLE[[#This Row],[SUB]]=0, "-", BS_CONTROLE[[#This Row],[SUB]])</f>
        <v>-</v>
      </c>
      <c r="AP789" s="105">
        <f>BS_CONTROLE[[#This Row],[KM - Inicio]]</f>
        <v>0</v>
      </c>
      <c r="AQ789" s="105">
        <f>BS_CONTROLE[[#This Row],[KM - Inicio]]</f>
        <v>0</v>
      </c>
      <c r="AR789" s="108"/>
      <c r="AS789" s="108"/>
      <c r="AT789" s="108"/>
      <c r="AU789" s="136"/>
      <c r="AV789" s="136"/>
      <c r="AW789" s="14"/>
      <c r="AX789" s="14"/>
      <c r="AY789" s="162" t="str">
        <f t="shared" si="78"/>
        <v>*</v>
      </c>
      <c r="AZ789" s="153"/>
      <c r="BA789" s="109"/>
      <c r="BB789" s="10" t="str">
        <f>IFERROR(_xlfn.XLOOKUP(AI789, BS_ATIVIDADE[ATIVIDADE],BS_ATIVIDADE[UNIDADE] ), "*")</f>
        <v>*</v>
      </c>
      <c r="BC789" s="13" t="str" cm="1">
        <f t="array" ref="BC7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89" s="13" t="str" cm="1">
        <f t="array" ref="BD7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89" s="11" t="str" cm="1">
        <f t="array" ref="BE7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89" s="150"/>
      <c r="BG789" s="16"/>
      <c r="BH789" s="17"/>
      <c r="BI789" s="17"/>
      <c r="BJ789" s="17"/>
      <c r="BK789" s="18"/>
      <c r="BL789" s="16"/>
      <c r="BM789" s="130"/>
      <c r="BN789" s="130"/>
      <c r="BO789" s="130"/>
      <c r="BP789" s="18"/>
      <c r="BQ789" s="12" t="str">
        <f t="shared" si="80"/>
        <v>Aderente</v>
      </c>
      <c r="BR789" s="19" t="str">
        <f t="shared" si="81"/>
        <v>*</v>
      </c>
      <c r="BS789" s="19" t="str">
        <f t="shared" si="82"/>
        <v>*</v>
      </c>
      <c r="BT789" s="188" t="str">
        <f t="shared" si="83"/>
        <v/>
      </c>
    </row>
    <row r="790" spans="1:72" hidden="1">
      <c r="A790" s="47" t="str">
        <f t="shared" si="79"/>
        <v/>
      </c>
      <c r="B790" s="102"/>
      <c r="C790" s="135" t="str">
        <f>IF(BS_CONTROLE[[#This Row],[DATA]]="","",WEEKNUM(BS_CONTROLE[[#This Row],[DATA]]))</f>
        <v/>
      </c>
      <c r="D790" s="104"/>
      <c r="E790" s="157">
        <v>784</v>
      </c>
      <c r="F790" s="126"/>
      <c r="G790" s="142" t="str">
        <f>IF(D790="","*",VLOOKUP(F790,BS_ATIVIDADE[],3,FALSE))</f>
        <v>*</v>
      </c>
      <c r="H790" s="106"/>
      <c r="I790" s="106"/>
      <c r="J790" s="105"/>
      <c r="K790" s="105"/>
      <c r="L790" s="105"/>
      <c r="M790" s="127" t="str" cm="1">
        <f t="array" ref="M7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0" s="127" t="str" cm="1">
        <f t="array" ref="N7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0" s="106"/>
      <c r="P790" s="106"/>
      <c r="Q790" s="105"/>
      <c r="R790" s="10" t="str">
        <f>IFERROR(_xlfn.XLOOKUP(F790, BS_ATIVIDADE[ATIVIDADE],BS_ATIVIDADE[UNIDADE] ), "*")</f>
        <v>*</v>
      </c>
      <c r="S790" s="128" t="str" cm="1">
        <f t="array" ref="S7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0" s="128" t="str" cm="1">
        <f t="array" ref="T7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0" s="11" t="str" cm="1">
        <f t="array" ref="U7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0" s="105"/>
      <c r="W790" s="151"/>
      <c r="X790" s="104"/>
      <c r="Y790" s="129"/>
      <c r="Z790" s="104"/>
      <c r="AA790" s="105"/>
      <c r="AB790" s="103"/>
      <c r="AC790" s="152"/>
      <c r="AD790" s="107"/>
      <c r="AE790" s="105"/>
      <c r="AF790" s="105"/>
      <c r="AG790" s="105"/>
      <c r="AH790" s="15"/>
      <c r="AI790" s="126" t="str">
        <f>IF(BS_CONTROLE[[#This Row],[Atividade]]=0, "-", BS_CONTROLE[[#This Row],[Atividade]])</f>
        <v>-</v>
      </c>
      <c r="AJ790" s="9" t="str">
        <f>IF(BS_CONTROLE[[#This Row],[Atividade]]=0, "-", BS_CONTROLE[[#This Row],[Atividade]])</f>
        <v>-</v>
      </c>
      <c r="AK790" s="31">
        <f>BS_CONTROLE[[#This Row],[Local - Partida]]</f>
        <v>0</v>
      </c>
      <c r="AL790" s="31">
        <f>BS_CONTROLE[[#This Row],[Local - Encerramento]]</f>
        <v>0</v>
      </c>
      <c r="AM790" s="105" t="str">
        <f>IF(BS_CONTROLE[[#This Row],[Entre - Estações]]=0, "-", BS_CONTROLE[[#This Row],[Entre - Estações]])</f>
        <v>-</v>
      </c>
      <c r="AN790" s="105" t="str">
        <f>IF(BS_CONTROLE[[#This Row],[SB]]=0, "-", BS_CONTROLE[[#This Row],[SB]])</f>
        <v>-</v>
      </c>
      <c r="AO790" s="105" t="str">
        <f>IF(BS_CONTROLE[[#This Row],[SUB]]=0, "-", BS_CONTROLE[[#This Row],[SUB]])</f>
        <v>-</v>
      </c>
      <c r="AP790" s="105">
        <f>BS_CONTROLE[[#This Row],[KM - Inicio]]</f>
        <v>0</v>
      </c>
      <c r="AQ790" s="105">
        <f>BS_CONTROLE[[#This Row],[KM - Inicio]]</f>
        <v>0</v>
      </c>
      <c r="AR790" s="108"/>
      <c r="AS790" s="108"/>
      <c r="AT790" s="108"/>
      <c r="AU790" s="136"/>
      <c r="AV790" s="136"/>
      <c r="AW790" s="14"/>
      <c r="AX790" s="14"/>
      <c r="AY790" s="162" t="str">
        <f t="shared" si="78"/>
        <v>*</v>
      </c>
      <c r="AZ790" s="153"/>
      <c r="BA790" s="109"/>
      <c r="BB790" s="10" t="str">
        <f>IFERROR(_xlfn.XLOOKUP(AI790, BS_ATIVIDADE[ATIVIDADE],BS_ATIVIDADE[UNIDADE] ), "*")</f>
        <v>*</v>
      </c>
      <c r="BC790" s="13" t="str" cm="1">
        <f t="array" ref="BC7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0" s="13" t="str" cm="1">
        <f t="array" ref="BD7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0" s="11" t="str" cm="1">
        <f t="array" ref="BE7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0" s="150"/>
      <c r="BG790" s="16"/>
      <c r="BH790" s="17"/>
      <c r="BI790" s="17"/>
      <c r="BJ790" s="17"/>
      <c r="BK790" s="18"/>
      <c r="BL790" s="16"/>
      <c r="BM790" s="130"/>
      <c r="BN790" s="130"/>
      <c r="BO790" s="130"/>
      <c r="BP790" s="18"/>
      <c r="BQ790" s="12" t="str">
        <f t="shared" si="80"/>
        <v>Aderente</v>
      </c>
      <c r="BR790" s="19" t="str">
        <f t="shared" si="81"/>
        <v>*</v>
      </c>
      <c r="BS790" s="19" t="str">
        <f t="shared" si="82"/>
        <v>*</v>
      </c>
      <c r="BT790" s="188" t="str">
        <f t="shared" si="83"/>
        <v/>
      </c>
    </row>
    <row r="791" spans="1:72" hidden="1">
      <c r="A791" s="47" t="str">
        <f t="shared" si="79"/>
        <v/>
      </c>
      <c r="B791" s="102"/>
      <c r="C791" s="135" t="str">
        <f>IF(BS_CONTROLE[[#This Row],[DATA]]="","",WEEKNUM(BS_CONTROLE[[#This Row],[DATA]]))</f>
        <v/>
      </c>
      <c r="D791" s="104"/>
      <c r="E791" s="157">
        <v>785</v>
      </c>
      <c r="F791" s="126"/>
      <c r="G791" s="142" t="str">
        <f>IF(D791="","*",VLOOKUP(F791,BS_ATIVIDADE[],3,FALSE))</f>
        <v>*</v>
      </c>
      <c r="H791" s="106"/>
      <c r="I791" s="106"/>
      <c r="J791" s="105"/>
      <c r="K791" s="105"/>
      <c r="L791" s="105"/>
      <c r="M791" s="127" t="str" cm="1">
        <f t="array" ref="M7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1" s="127" t="str" cm="1">
        <f t="array" ref="N7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1" s="106"/>
      <c r="P791" s="106"/>
      <c r="Q791" s="105"/>
      <c r="R791" s="10" t="str">
        <f>IFERROR(_xlfn.XLOOKUP(F791, BS_ATIVIDADE[ATIVIDADE],BS_ATIVIDADE[UNIDADE] ), "*")</f>
        <v>*</v>
      </c>
      <c r="S791" s="128" t="str" cm="1">
        <f t="array" ref="S7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1" s="128" t="str" cm="1">
        <f t="array" ref="T7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1" s="11" t="str" cm="1">
        <f t="array" ref="U7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1" s="105"/>
      <c r="W791" s="151"/>
      <c r="X791" s="104"/>
      <c r="Y791" s="129"/>
      <c r="Z791" s="104"/>
      <c r="AA791" s="105"/>
      <c r="AB791" s="103"/>
      <c r="AC791" s="152"/>
      <c r="AD791" s="107"/>
      <c r="AE791" s="105"/>
      <c r="AF791" s="105"/>
      <c r="AG791" s="105"/>
      <c r="AH791" s="15"/>
      <c r="AI791" s="126" t="str">
        <f>IF(BS_CONTROLE[[#This Row],[Atividade]]=0, "-", BS_CONTROLE[[#This Row],[Atividade]])</f>
        <v>-</v>
      </c>
      <c r="AJ791" s="9" t="str">
        <f>IF(BS_CONTROLE[[#This Row],[Atividade]]=0, "-", BS_CONTROLE[[#This Row],[Atividade]])</f>
        <v>-</v>
      </c>
      <c r="AK791" s="31">
        <f>BS_CONTROLE[[#This Row],[Local - Partida]]</f>
        <v>0</v>
      </c>
      <c r="AL791" s="31">
        <f>BS_CONTROLE[[#This Row],[Local - Encerramento]]</f>
        <v>0</v>
      </c>
      <c r="AM791" s="105" t="str">
        <f>IF(BS_CONTROLE[[#This Row],[Entre - Estações]]=0, "-", BS_CONTROLE[[#This Row],[Entre - Estações]])</f>
        <v>-</v>
      </c>
      <c r="AN791" s="105" t="str">
        <f>IF(BS_CONTROLE[[#This Row],[SB]]=0, "-", BS_CONTROLE[[#This Row],[SB]])</f>
        <v>-</v>
      </c>
      <c r="AO791" s="105" t="str">
        <f>IF(BS_CONTROLE[[#This Row],[SUB]]=0, "-", BS_CONTROLE[[#This Row],[SUB]])</f>
        <v>-</v>
      </c>
      <c r="AP791" s="105">
        <f>BS_CONTROLE[[#This Row],[KM - Inicio]]</f>
        <v>0</v>
      </c>
      <c r="AQ791" s="105">
        <f>BS_CONTROLE[[#This Row],[KM - Inicio]]</f>
        <v>0</v>
      </c>
      <c r="AR791" s="108"/>
      <c r="AS791" s="108"/>
      <c r="AT791" s="108"/>
      <c r="AU791" s="136"/>
      <c r="AV791" s="136"/>
      <c r="AW791" s="14"/>
      <c r="AX791" s="14"/>
      <c r="AY791" s="162" t="str">
        <f t="shared" si="78"/>
        <v>*</v>
      </c>
      <c r="AZ791" s="153"/>
      <c r="BA791" s="109"/>
      <c r="BB791" s="10" t="str">
        <f>IFERROR(_xlfn.XLOOKUP(AI791, BS_ATIVIDADE[ATIVIDADE],BS_ATIVIDADE[UNIDADE] ), "*")</f>
        <v>*</v>
      </c>
      <c r="BC791" s="13" t="str" cm="1">
        <f t="array" ref="BC7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1" s="13" t="str" cm="1">
        <f t="array" ref="BD7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1" s="11" t="str" cm="1">
        <f t="array" ref="BE7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1" s="150"/>
      <c r="BG791" s="16"/>
      <c r="BH791" s="17"/>
      <c r="BI791" s="17"/>
      <c r="BJ791" s="17"/>
      <c r="BK791" s="18"/>
      <c r="BL791" s="16"/>
      <c r="BM791" s="130"/>
      <c r="BN791" s="130"/>
      <c r="BO791" s="130"/>
      <c r="BP791" s="18"/>
      <c r="BQ791" s="12" t="str">
        <f t="shared" si="80"/>
        <v>Aderente</v>
      </c>
      <c r="BR791" s="19" t="str">
        <f t="shared" si="81"/>
        <v>*</v>
      </c>
      <c r="BS791" s="19" t="str">
        <f t="shared" si="82"/>
        <v>*</v>
      </c>
      <c r="BT791" s="188" t="str">
        <f t="shared" si="83"/>
        <v/>
      </c>
    </row>
    <row r="792" spans="1:72" hidden="1">
      <c r="A792" s="47" t="str">
        <f t="shared" si="79"/>
        <v/>
      </c>
      <c r="B792" s="102"/>
      <c r="C792" s="135" t="str">
        <f>IF(BS_CONTROLE[[#This Row],[DATA]]="","",WEEKNUM(BS_CONTROLE[[#This Row],[DATA]]))</f>
        <v/>
      </c>
      <c r="D792" s="104"/>
      <c r="E792" s="157">
        <v>786</v>
      </c>
      <c r="F792" s="126"/>
      <c r="G792" s="142" t="str">
        <f>IF(D792="","*",VLOOKUP(F792,BS_ATIVIDADE[],3,FALSE))</f>
        <v>*</v>
      </c>
      <c r="H792" s="106"/>
      <c r="I792" s="106"/>
      <c r="J792" s="105"/>
      <c r="K792" s="105"/>
      <c r="L792" s="105"/>
      <c r="M792" s="127" t="str" cm="1">
        <f t="array" ref="M7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2" s="127" t="str" cm="1">
        <f t="array" ref="N7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2" s="106"/>
      <c r="P792" s="106"/>
      <c r="Q792" s="105"/>
      <c r="R792" s="10" t="str">
        <f>IFERROR(_xlfn.XLOOKUP(F792, BS_ATIVIDADE[ATIVIDADE],BS_ATIVIDADE[UNIDADE] ), "*")</f>
        <v>*</v>
      </c>
      <c r="S792" s="128" t="str" cm="1">
        <f t="array" ref="S7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2" s="128" t="str" cm="1">
        <f t="array" ref="T7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2" s="11" t="str" cm="1">
        <f t="array" ref="U7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2" s="105"/>
      <c r="W792" s="151"/>
      <c r="X792" s="104"/>
      <c r="Y792" s="129"/>
      <c r="Z792" s="104"/>
      <c r="AA792" s="105"/>
      <c r="AB792" s="103"/>
      <c r="AC792" s="152"/>
      <c r="AD792" s="107"/>
      <c r="AE792" s="105"/>
      <c r="AF792" s="105"/>
      <c r="AG792" s="105"/>
      <c r="AH792" s="15"/>
      <c r="AI792" s="126" t="str">
        <f>IF(BS_CONTROLE[[#This Row],[Atividade]]=0, "-", BS_CONTROLE[[#This Row],[Atividade]])</f>
        <v>-</v>
      </c>
      <c r="AJ792" s="9" t="str">
        <f>IF(BS_CONTROLE[[#This Row],[Atividade]]=0, "-", BS_CONTROLE[[#This Row],[Atividade]])</f>
        <v>-</v>
      </c>
      <c r="AK792" s="31">
        <f>BS_CONTROLE[[#This Row],[Local - Partida]]</f>
        <v>0</v>
      </c>
      <c r="AL792" s="31">
        <f>BS_CONTROLE[[#This Row],[Local - Encerramento]]</f>
        <v>0</v>
      </c>
      <c r="AM792" s="105" t="str">
        <f>IF(BS_CONTROLE[[#This Row],[Entre - Estações]]=0, "-", BS_CONTROLE[[#This Row],[Entre - Estações]])</f>
        <v>-</v>
      </c>
      <c r="AN792" s="105" t="str">
        <f>IF(BS_CONTROLE[[#This Row],[SB]]=0, "-", BS_CONTROLE[[#This Row],[SB]])</f>
        <v>-</v>
      </c>
      <c r="AO792" s="105" t="str">
        <f>IF(BS_CONTROLE[[#This Row],[SUB]]=0, "-", BS_CONTROLE[[#This Row],[SUB]])</f>
        <v>-</v>
      </c>
      <c r="AP792" s="105">
        <f>BS_CONTROLE[[#This Row],[KM - Inicio]]</f>
        <v>0</v>
      </c>
      <c r="AQ792" s="105">
        <f>BS_CONTROLE[[#This Row],[KM - Inicio]]</f>
        <v>0</v>
      </c>
      <c r="AR792" s="108"/>
      <c r="AS792" s="108"/>
      <c r="AT792" s="108"/>
      <c r="AU792" s="136"/>
      <c r="AV792" s="136"/>
      <c r="AW792" s="14"/>
      <c r="AX792" s="14"/>
      <c r="AY792" s="162" t="str">
        <f t="shared" si="78"/>
        <v>*</v>
      </c>
      <c r="AZ792" s="153"/>
      <c r="BA792" s="109"/>
      <c r="BB792" s="10" t="str">
        <f>IFERROR(_xlfn.XLOOKUP(AI792, BS_ATIVIDADE[ATIVIDADE],BS_ATIVIDADE[UNIDADE] ), "*")</f>
        <v>*</v>
      </c>
      <c r="BC792" s="13" t="str" cm="1">
        <f t="array" ref="BC7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2" s="13" t="str" cm="1">
        <f t="array" ref="BD7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2" s="11" t="str" cm="1">
        <f t="array" ref="BE7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2" s="150"/>
      <c r="BG792" s="16"/>
      <c r="BH792" s="17"/>
      <c r="BI792" s="17"/>
      <c r="BJ792" s="17"/>
      <c r="BK792" s="18"/>
      <c r="BL792" s="16"/>
      <c r="BM792" s="130"/>
      <c r="BN792" s="130"/>
      <c r="BO792" s="130"/>
      <c r="BP792" s="18"/>
      <c r="BQ792" s="12" t="str">
        <f t="shared" si="80"/>
        <v>Aderente</v>
      </c>
      <c r="BR792" s="19" t="str">
        <f t="shared" si="81"/>
        <v>*</v>
      </c>
      <c r="BS792" s="19" t="str">
        <f t="shared" si="82"/>
        <v>*</v>
      </c>
      <c r="BT792" s="188" t="str">
        <f t="shared" si="83"/>
        <v/>
      </c>
    </row>
    <row r="793" spans="1:72" hidden="1">
      <c r="A793" s="47" t="str">
        <f t="shared" si="79"/>
        <v/>
      </c>
      <c r="B793" s="102"/>
      <c r="C793" s="135" t="str">
        <f>IF(BS_CONTROLE[[#This Row],[DATA]]="","",WEEKNUM(BS_CONTROLE[[#This Row],[DATA]]))</f>
        <v/>
      </c>
      <c r="D793" s="104"/>
      <c r="E793" s="157">
        <v>787</v>
      </c>
      <c r="F793" s="126"/>
      <c r="G793" s="142" t="str">
        <f>IF(D793="","*",VLOOKUP(F793,BS_ATIVIDADE[],3,FALSE))</f>
        <v>*</v>
      </c>
      <c r="H793" s="106"/>
      <c r="I793" s="106"/>
      <c r="J793" s="105"/>
      <c r="K793" s="105"/>
      <c r="L793" s="105"/>
      <c r="M793" s="127" t="str" cm="1">
        <f t="array" ref="M7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3" s="127" t="str" cm="1">
        <f t="array" ref="N7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3" s="106"/>
      <c r="P793" s="106"/>
      <c r="Q793" s="105"/>
      <c r="R793" s="10" t="str">
        <f>IFERROR(_xlfn.XLOOKUP(F793, BS_ATIVIDADE[ATIVIDADE],BS_ATIVIDADE[UNIDADE] ), "*")</f>
        <v>*</v>
      </c>
      <c r="S793" s="128" t="str" cm="1">
        <f t="array" ref="S7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3" s="128" t="str" cm="1">
        <f t="array" ref="T7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3" s="11" t="str" cm="1">
        <f t="array" ref="U7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3" s="105"/>
      <c r="W793" s="151"/>
      <c r="X793" s="104"/>
      <c r="Y793" s="129"/>
      <c r="Z793" s="104"/>
      <c r="AA793" s="105"/>
      <c r="AB793" s="103"/>
      <c r="AC793" s="152"/>
      <c r="AD793" s="107"/>
      <c r="AE793" s="105"/>
      <c r="AF793" s="105"/>
      <c r="AG793" s="105"/>
      <c r="AH793" s="15"/>
      <c r="AI793" s="126" t="str">
        <f>IF(BS_CONTROLE[[#This Row],[Atividade]]=0, "-", BS_CONTROLE[[#This Row],[Atividade]])</f>
        <v>-</v>
      </c>
      <c r="AJ793" s="9" t="str">
        <f>IF(BS_CONTROLE[[#This Row],[Atividade]]=0, "-", BS_CONTROLE[[#This Row],[Atividade]])</f>
        <v>-</v>
      </c>
      <c r="AK793" s="31">
        <f>BS_CONTROLE[[#This Row],[Local - Partida]]</f>
        <v>0</v>
      </c>
      <c r="AL793" s="31">
        <f>BS_CONTROLE[[#This Row],[Local - Encerramento]]</f>
        <v>0</v>
      </c>
      <c r="AM793" s="105" t="str">
        <f>IF(BS_CONTROLE[[#This Row],[Entre - Estações]]=0, "-", BS_CONTROLE[[#This Row],[Entre - Estações]])</f>
        <v>-</v>
      </c>
      <c r="AN793" s="105" t="str">
        <f>IF(BS_CONTROLE[[#This Row],[SB]]=0, "-", BS_CONTROLE[[#This Row],[SB]])</f>
        <v>-</v>
      </c>
      <c r="AO793" s="105" t="str">
        <f>IF(BS_CONTROLE[[#This Row],[SUB]]=0, "-", BS_CONTROLE[[#This Row],[SUB]])</f>
        <v>-</v>
      </c>
      <c r="AP793" s="105">
        <f>BS_CONTROLE[[#This Row],[KM - Inicio]]</f>
        <v>0</v>
      </c>
      <c r="AQ793" s="105">
        <f>BS_CONTROLE[[#This Row],[KM - Inicio]]</f>
        <v>0</v>
      </c>
      <c r="AR793" s="108"/>
      <c r="AS793" s="108"/>
      <c r="AT793" s="108"/>
      <c r="AU793" s="136"/>
      <c r="AV793" s="136"/>
      <c r="AW793" s="14"/>
      <c r="AX793" s="14"/>
      <c r="AY793" s="162" t="str">
        <f t="shared" si="78"/>
        <v>*</v>
      </c>
      <c r="AZ793" s="153"/>
      <c r="BA793" s="109"/>
      <c r="BB793" s="10" t="str">
        <f>IFERROR(_xlfn.XLOOKUP(AI793, BS_ATIVIDADE[ATIVIDADE],BS_ATIVIDADE[UNIDADE] ), "*")</f>
        <v>*</v>
      </c>
      <c r="BC793" s="13" t="str" cm="1">
        <f t="array" ref="BC7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3" s="13" t="str" cm="1">
        <f t="array" ref="BD7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3" s="11" t="str" cm="1">
        <f t="array" ref="BE7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3" s="150"/>
      <c r="BG793" s="16"/>
      <c r="BH793" s="17"/>
      <c r="BI793" s="17"/>
      <c r="BJ793" s="17"/>
      <c r="BK793" s="18"/>
      <c r="BL793" s="16"/>
      <c r="BM793" s="130"/>
      <c r="BN793" s="130"/>
      <c r="BO793" s="130"/>
      <c r="BP793" s="18"/>
      <c r="BQ793" s="12" t="str">
        <f t="shared" si="80"/>
        <v>Aderente</v>
      </c>
      <c r="BR793" s="19" t="str">
        <f t="shared" si="81"/>
        <v>*</v>
      </c>
      <c r="BS793" s="19" t="str">
        <f t="shared" si="82"/>
        <v>*</v>
      </c>
      <c r="BT793" s="188" t="str">
        <f t="shared" si="83"/>
        <v/>
      </c>
    </row>
    <row r="794" spans="1:72" hidden="1">
      <c r="A794" s="47" t="str">
        <f t="shared" si="79"/>
        <v/>
      </c>
      <c r="B794" s="102"/>
      <c r="C794" s="135" t="str">
        <f>IF(BS_CONTROLE[[#This Row],[DATA]]="","",WEEKNUM(BS_CONTROLE[[#This Row],[DATA]]))</f>
        <v/>
      </c>
      <c r="D794" s="104"/>
      <c r="E794" s="157">
        <v>788</v>
      </c>
      <c r="F794" s="126"/>
      <c r="G794" s="142" t="str">
        <f>IF(D794="","*",VLOOKUP(F794,BS_ATIVIDADE[],3,FALSE))</f>
        <v>*</v>
      </c>
      <c r="H794" s="106"/>
      <c r="I794" s="106"/>
      <c r="J794" s="105"/>
      <c r="K794" s="105"/>
      <c r="L794" s="105"/>
      <c r="M794" s="127" t="str" cm="1">
        <f t="array" ref="M7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4" s="127" t="str" cm="1">
        <f t="array" ref="N7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4" s="106"/>
      <c r="P794" s="106"/>
      <c r="Q794" s="105"/>
      <c r="R794" s="10" t="str">
        <f>IFERROR(_xlfn.XLOOKUP(F794, BS_ATIVIDADE[ATIVIDADE],BS_ATIVIDADE[UNIDADE] ), "*")</f>
        <v>*</v>
      </c>
      <c r="S794" s="128" t="str" cm="1">
        <f t="array" ref="S7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4" s="128" t="str" cm="1">
        <f t="array" ref="T7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4" s="11" t="str" cm="1">
        <f t="array" ref="U7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4" s="105"/>
      <c r="W794" s="151"/>
      <c r="X794" s="104"/>
      <c r="Y794" s="129"/>
      <c r="Z794" s="104"/>
      <c r="AA794" s="105"/>
      <c r="AB794" s="103"/>
      <c r="AC794" s="152"/>
      <c r="AD794" s="107"/>
      <c r="AE794" s="105"/>
      <c r="AF794" s="105"/>
      <c r="AG794" s="105"/>
      <c r="AH794" s="15"/>
      <c r="AI794" s="126" t="str">
        <f>IF(BS_CONTROLE[[#This Row],[Atividade]]=0, "-", BS_CONTROLE[[#This Row],[Atividade]])</f>
        <v>-</v>
      </c>
      <c r="AJ794" s="9" t="str">
        <f>IF(BS_CONTROLE[[#This Row],[Atividade]]=0, "-", BS_CONTROLE[[#This Row],[Atividade]])</f>
        <v>-</v>
      </c>
      <c r="AK794" s="31">
        <f>BS_CONTROLE[[#This Row],[Local - Partida]]</f>
        <v>0</v>
      </c>
      <c r="AL794" s="31">
        <f>BS_CONTROLE[[#This Row],[Local - Encerramento]]</f>
        <v>0</v>
      </c>
      <c r="AM794" s="105" t="str">
        <f>IF(BS_CONTROLE[[#This Row],[Entre - Estações]]=0, "-", BS_CONTROLE[[#This Row],[Entre - Estações]])</f>
        <v>-</v>
      </c>
      <c r="AN794" s="105" t="str">
        <f>IF(BS_CONTROLE[[#This Row],[SB]]=0, "-", BS_CONTROLE[[#This Row],[SB]])</f>
        <v>-</v>
      </c>
      <c r="AO794" s="105" t="str">
        <f>IF(BS_CONTROLE[[#This Row],[SUB]]=0, "-", BS_CONTROLE[[#This Row],[SUB]])</f>
        <v>-</v>
      </c>
      <c r="AP794" s="105">
        <f>BS_CONTROLE[[#This Row],[KM - Inicio]]</f>
        <v>0</v>
      </c>
      <c r="AQ794" s="105">
        <f>BS_CONTROLE[[#This Row],[KM - Inicio]]</f>
        <v>0</v>
      </c>
      <c r="AR794" s="108"/>
      <c r="AS794" s="108"/>
      <c r="AT794" s="108"/>
      <c r="AU794" s="136"/>
      <c r="AV794" s="136"/>
      <c r="AW794" s="14"/>
      <c r="AX794" s="14"/>
      <c r="AY794" s="162" t="str">
        <f t="shared" si="78"/>
        <v>*</v>
      </c>
      <c r="AZ794" s="153"/>
      <c r="BA794" s="109"/>
      <c r="BB794" s="10" t="str">
        <f>IFERROR(_xlfn.XLOOKUP(AI794, BS_ATIVIDADE[ATIVIDADE],BS_ATIVIDADE[UNIDADE] ), "*")</f>
        <v>*</v>
      </c>
      <c r="BC794" s="13" t="str" cm="1">
        <f t="array" ref="BC7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4" s="13" t="str" cm="1">
        <f t="array" ref="BD7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4" s="11" t="str" cm="1">
        <f t="array" ref="BE7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4" s="150"/>
      <c r="BG794" s="16"/>
      <c r="BH794" s="17"/>
      <c r="BI794" s="17"/>
      <c r="BJ794" s="17"/>
      <c r="BK794" s="18"/>
      <c r="BL794" s="16"/>
      <c r="BM794" s="130"/>
      <c r="BN794" s="130"/>
      <c r="BO794" s="130"/>
      <c r="BP794" s="18"/>
      <c r="BQ794" s="12" t="str">
        <f t="shared" si="80"/>
        <v>Aderente</v>
      </c>
      <c r="BR794" s="19" t="str">
        <f t="shared" si="81"/>
        <v>*</v>
      </c>
      <c r="BS794" s="19" t="str">
        <f t="shared" si="82"/>
        <v>*</v>
      </c>
      <c r="BT794" s="188" t="str">
        <f t="shared" si="83"/>
        <v/>
      </c>
    </row>
    <row r="795" spans="1:72" hidden="1">
      <c r="A795" s="47" t="str">
        <f t="shared" si="79"/>
        <v/>
      </c>
      <c r="B795" s="102"/>
      <c r="C795" s="135" t="str">
        <f>IF(BS_CONTROLE[[#This Row],[DATA]]="","",WEEKNUM(BS_CONTROLE[[#This Row],[DATA]]))</f>
        <v/>
      </c>
      <c r="D795" s="104"/>
      <c r="E795" s="157">
        <v>789</v>
      </c>
      <c r="F795" s="126"/>
      <c r="G795" s="142" t="str">
        <f>IF(D795="","*",VLOOKUP(F795,BS_ATIVIDADE[],3,FALSE))</f>
        <v>*</v>
      </c>
      <c r="H795" s="106"/>
      <c r="I795" s="106"/>
      <c r="J795" s="105"/>
      <c r="K795" s="105"/>
      <c r="L795" s="105"/>
      <c r="M795" s="127" t="str" cm="1">
        <f t="array" ref="M7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5" s="127" t="str" cm="1">
        <f t="array" ref="N7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5" s="106"/>
      <c r="P795" s="106"/>
      <c r="Q795" s="105"/>
      <c r="R795" s="10" t="str">
        <f>IFERROR(_xlfn.XLOOKUP(F795, BS_ATIVIDADE[ATIVIDADE],BS_ATIVIDADE[UNIDADE] ), "*")</f>
        <v>*</v>
      </c>
      <c r="S795" s="128" t="str" cm="1">
        <f t="array" ref="S7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5" s="128" t="str" cm="1">
        <f t="array" ref="T7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5" s="11" t="str" cm="1">
        <f t="array" ref="U7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5" s="105"/>
      <c r="W795" s="151"/>
      <c r="X795" s="104"/>
      <c r="Y795" s="129"/>
      <c r="Z795" s="104"/>
      <c r="AA795" s="105"/>
      <c r="AB795" s="103"/>
      <c r="AC795" s="152"/>
      <c r="AD795" s="107"/>
      <c r="AE795" s="105"/>
      <c r="AF795" s="105"/>
      <c r="AG795" s="105"/>
      <c r="AH795" s="15"/>
      <c r="AI795" s="126" t="str">
        <f>IF(BS_CONTROLE[[#This Row],[Atividade]]=0, "-", BS_CONTROLE[[#This Row],[Atividade]])</f>
        <v>-</v>
      </c>
      <c r="AJ795" s="9" t="str">
        <f>IF(BS_CONTROLE[[#This Row],[Atividade]]=0, "-", BS_CONTROLE[[#This Row],[Atividade]])</f>
        <v>-</v>
      </c>
      <c r="AK795" s="31">
        <f>BS_CONTROLE[[#This Row],[Local - Partida]]</f>
        <v>0</v>
      </c>
      <c r="AL795" s="31">
        <f>BS_CONTROLE[[#This Row],[Local - Encerramento]]</f>
        <v>0</v>
      </c>
      <c r="AM795" s="105" t="str">
        <f>IF(BS_CONTROLE[[#This Row],[Entre - Estações]]=0, "-", BS_CONTROLE[[#This Row],[Entre - Estações]])</f>
        <v>-</v>
      </c>
      <c r="AN795" s="105" t="str">
        <f>IF(BS_CONTROLE[[#This Row],[SB]]=0, "-", BS_CONTROLE[[#This Row],[SB]])</f>
        <v>-</v>
      </c>
      <c r="AO795" s="105" t="str">
        <f>IF(BS_CONTROLE[[#This Row],[SUB]]=0, "-", BS_CONTROLE[[#This Row],[SUB]])</f>
        <v>-</v>
      </c>
      <c r="AP795" s="105">
        <f>BS_CONTROLE[[#This Row],[KM - Inicio]]</f>
        <v>0</v>
      </c>
      <c r="AQ795" s="105">
        <f>BS_CONTROLE[[#This Row],[KM - Inicio]]</f>
        <v>0</v>
      </c>
      <c r="AR795" s="108"/>
      <c r="AS795" s="108"/>
      <c r="AT795" s="108"/>
      <c r="AU795" s="136"/>
      <c r="AV795" s="136"/>
      <c r="AW795" s="14"/>
      <c r="AX795" s="14"/>
      <c r="AY795" s="162" t="str">
        <f t="shared" si="78"/>
        <v>*</v>
      </c>
      <c r="AZ795" s="153"/>
      <c r="BA795" s="109"/>
      <c r="BB795" s="10" t="str">
        <f>IFERROR(_xlfn.XLOOKUP(AI795, BS_ATIVIDADE[ATIVIDADE],BS_ATIVIDADE[UNIDADE] ), "*")</f>
        <v>*</v>
      </c>
      <c r="BC795" s="13" t="str" cm="1">
        <f t="array" ref="BC7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5" s="13" t="str" cm="1">
        <f t="array" ref="BD7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5" s="11" t="str" cm="1">
        <f t="array" ref="BE7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5" s="150"/>
      <c r="BG795" s="16"/>
      <c r="BH795" s="17"/>
      <c r="BI795" s="17"/>
      <c r="BJ795" s="17"/>
      <c r="BK795" s="18"/>
      <c r="BL795" s="16"/>
      <c r="BM795" s="130"/>
      <c r="BN795" s="130"/>
      <c r="BO795" s="130"/>
      <c r="BP795" s="18"/>
      <c r="BQ795" s="12" t="str">
        <f t="shared" si="80"/>
        <v>Aderente</v>
      </c>
      <c r="BR795" s="19" t="str">
        <f t="shared" si="81"/>
        <v>*</v>
      </c>
      <c r="BS795" s="19" t="str">
        <f t="shared" si="82"/>
        <v>*</v>
      </c>
      <c r="BT795" s="188" t="str">
        <f t="shared" si="83"/>
        <v/>
      </c>
    </row>
    <row r="796" spans="1:72" hidden="1">
      <c r="A796" s="47" t="str">
        <f t="shared" si="79"/>
        <v/>
      </c>
      <c r="B796" s="102"/>
      <c r="C796" s="135" t="str">
        <f>IF(BS_CONTROLE[[#This Row],[DATA]]="","",WEEKNUM(BS_CONTROLE[[#This Row],[DATA]]))</f>
        <v/>
      </c>
      <c r="D796" s="104"/>
      <c r="E796" s="157">
        <v>790</v>
      </c>
      <c r="F796" s="126"/>
      <c r="G796" s="142" t="str">
        <f>IF(D796="","*",VLOOKUP(F796,BS_ATIVIDADE[],3,FALSE))</f>
        <v>*</v>
      </c>
      <c r="H796" s="106"/>
      <c r="I796" s="106"/>
      <c r="J796" s="105"/>
      <c r="K796" s="105"/>
      <c r="L796" s="105"/>
      <c r="M796" s="127" t="str" cm="1">
        <f t="array" ref="M7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6" s="127" t="str" cm="1">
        <f t="array" ref="N7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6" s="106"/>
      <c r="P796" s="106"/>
      <c r="Q796" s="105"/>
      <c r="R796" s="10" t="str">
        <f>IFERROR(_xlfn.XLOOKUP(F796, BS_ATIVIDADE[ATIVIDADE],BS_ATIVIDADE[UNIDADE] ), "*")</f>
        <v>*</v>
      </c>
      <c r="S796" s="128" t="str" cm="1">
        <f t="array" ref="S7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6" s="128" t="str" cm="1">
        <f t="array" ref="T7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6" s="11" t="str" cm="1">
        <f t="array" ref="U7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6" s="105"/>
      <c r="W796" s="151"/>
      <c r="X796" s="104"/>
      <c r="Y796" s="129"/>
      <c r="Z796" s="104"/>
      <c r="AA796" s="105"/>
      <c r="AB796" s="103"/>
      <c r="AC796" s="152"/>
      <c r="AD796" s="107"/>
      <c r="AE796" s="105"/>
      <c r="AF796" s="105"/>
      <c r="AG796" s="105"/>
      <c r="AH796" s="15"/>
      <c r="AI796" s="126" t="str">
        <f>IF(BS_CONTROLE[[#This Row],[Atividade]]=0, "-", BS_CONTROLE[[#This Row],[Atividade]])</f>
        <v>-</v>
      </c>
      <c r="AJ796" s="9" t="str">
        <f>IF(BS_CONTROLE[[#This Row],[Atividade]]=0, "-", BS_CONTROLE[[#This Row],[Atividade]])</f>
        <v>-</v>
      </c>
      <c r="AK796" s="31">
        <f>BS_CONTROLE[[#This Row],[Local - Partida]]</f>
        <v>0</v>
      </c>
      <c r="AL796" s="31">
        <f>BS_CONTROLE[[#This Row],[Local - Encerramento]]</f>
        <v>0</v>
      </c>
      <c r="AM796" s="105" t="str">
        <f>IF(BS_CONTROLE[[#This Row],[Entre - Estações]]=0, "-", BS_CONTROLE[[#This Row],[Entre - Estações]])</f>
        <v>-</v>
      </c>
      <c r="AN796" s="105" t="str">
        <f>IF(BS_CONTROLE[[#This Row],[SB]]=0, "-", BS_CONTROLE[[#This Row],[SB]])</f>
        <v>-</v>
      </c>
      <c r="AO796" s="105" t="str">
        <f>IF(BS_CONTROLE[[#This Row],[SUB]]=0, "-", BS_CONTROLE[[#This Row],[SUB]])</f>
        <v>-</v>
      </c>
      <c r="AP796" s="105">
        <f>BS_CONTROLE[[#This Row],[KM - Inicio]]</f>
        <v>0</v>
      </c>
      <c r="AQ796" s="105">
        <f>BS_CONTROLE[[#This Row],[KM - Inicio]]</f>
        <v>0</v>
      </c>
      <c r="AR796" s="108"/>
      <c r="AS796" s="108"/>
      <c r="AT796" s="108"/>
      <c r="AU796" s="136"/>
      <c r="AV796" s="136"/>
      <c r="AW796" s="14"/>
      <c r="AX796" s="14"/>
      <c r="AY796" s="162" t="str">
        <f t="shared" si="78"/>
        <v>*</v>
      </c>
      <c r="AZ796" s="153"/>
      <c r="BA796" s="109"/>
      <c r="BB796" s="10" t="str">
        <f>IFERROR(_xlfn.XLOOKUP(AI796, BS_ATIVIDADE[ATIVIDADE],BS_ATIVIDADE[UNIDADE] ), "*")</f>
        <v>*</v>
      </c>
      <c r="BC796" s="13" t="str" cm="1">
        <f t="array" ref="BC7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6" s="13" t="str" cm="1">
        <f t="array" ref="BD7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6" s="11" t="str" cm="1">
        <f t="array" ref="BE7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6" s="150"/>
      <c r="BG796" s="16"/>
      <c r="BH796" s="17"/>
      <c r="BI796" s="17"/>
      <c r="BJ796" s="17"/>
      <c r="BK796" s="18"/>
      <c r="BL796" s="16"/>
      <c r="BM796" s="130"/>
      <c r="BN796" s="130"/>
      <c r="BO796" s="130"/>
      <c r="BP796" s="18"/>
      <c r="BQ796" s="12" t="str">
        <f t="shared" si="80"/>
        <v>Aderente</v>
      </c>
      <c r="BR796" s="19" t="str">
        <f t="shared" si="81"/>
        <v>*</v>
      </c>
      <c r="BS796" s="19" t="str">
        <f t="shared" si="82"/>
        <v>*</v>
      </c>
      <c r="BT796" s="188" t="str">
        <f t="shared" si="83"/>
        <v/>
      </c>
    </row>
    <row r="797" spans="1:72" hidden="1">
      <c r="A797" s="47" t="str">
        <f t="shared" si="79"/>
        <v/>
      </c>
      <c r="B797" s="102"/>
      <c r="C797" s="135" t="str">
        <f>IF(BS_CONTROLE[[#This Row],[DATA]]="","",WEEKNUM(BS_CONTROLE[[#This Row],[DATA]]))</f>
        <v/>
      </c>
      <c r="D797" s="104"/>
      <c r="E797" s="157">
        <v>791</v>
      </c>
      <c r="F797" s="126"/>
      <c r="G797" s="142" t="str">
        <f>IF(D797="","*",VLOOKUP(F797,BS_ATIVIDADE[],3,FALSE))</f>
        <v>*</v>
      </c>
      <c r="H797" s="106"/>
      <c r="I797" s="106"/>
      <c r="J797" s="105"/>
      <c r="K797" s="105"/>
      <c r="L797" s="105"/>
      <c r="M797" s="127" t="str" cm="1">
        <f t="array" ref="M7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7" s="127" t="str" cm="1">
        <f t="array" ref="N7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7" s="106"/>
      <c r="P797" s="106"/>
      <c r="Q797" s="105"/>
      <c r="R797" s="10" t="str">
        <f>IFERROR(_xlfn.XLOOKUP(F797, BS_ATIVIDADE[ATIVIDADE],BS_ATIVIDADE[UNIDADE] ), "*")</f>
        <v>*</v>
      </c>
      <c r="S797" s="128" t="str" cm="1">
        <f t="array" ref="S7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7" s="128" t="str" cm="1">
        <f t="array" ref="T7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7" s="11" t="str" cm="1">
        <f t="array" ref="U7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7" s="105"/>
      <c r="W797" s="151"/>
      <c r="X797" s="104"/>
      <c r="Y797" s="129"/>
      <c r="Z797" s="104"/>
      <c r="AA797" s="105"/>
      <c r="AB797" s="103"/>
      <c r="AC797" s="152"/>
      <c r="AD797" s="107"/>
      <c r="AE797" s="105"/>
      <c r="AF797" s="105"/>
      <c r="AG797" s="105"/>
      <c r="AH797" s="15"/>
      <c r="AI797" s="126" t="str">
        <f>IF(BS_CONTROLE[[#This Row],[Atividade]]=0, "-", BS_CONTROLE[[#This Row],[Atividade]])</f>
        <v>-</v>
      </c>
      <c r="AJ797" s="9" t="str">
        <f>IF(BS_CONTROLE[[#This Row],[Atividade]]=0, "-", BS_CONTROLE[[#This Row],[Atividade]])</f>
        <v>-</v>
      </c>
      <c r="AK797" s="31">
        <f>BS_CONTROLE[[#This Row],[Local - Partida]]</f>
        <v>0</v>
      </c>
      <c r="AL797" s="31">
        <f>BS_CONTROLE[[#This Row],[Local - Encerramento]]</f>
        <v>0</v>
      </c>
      <c r="AM797" s="105" t="str">
        <f>IF(BS_CONTROLE[[#This Row],[Entre - Estações]]=0, "-", BS_CONTROLE[[#This Row],[Entre - Estações]])</f>
        <v>-</v>
      </c>
      <c r="AN797" s="105" t="str">
        <f>IF(BS_CONTROLE[[#This Row],[SB]]=0, "-", BS_CONTROLE[[#This Row],[SB]])</f>
        <v>-</v>
      </c>
      <c r="AO797" s="105" t="str">
        <f>IF(BS_CONTROLE[[#This Row],[SUB]]=0, "-", BS_CONTROLE[[#This Row],[SUB]])</f>
        <v>-</v>
      </c>
      <c r="AP797" s="105">
        <f>BS_CONTROLE[[#This Row],[KM - Inicio]]</f>
        <v>0</v>
      </c>
      <c r="AQ797" s="105">
        <f>BS_CONTROLE[[#This Row],[KM - Inicio]]</f>
        <v>0</v>
      </c>
      <c r="AR797" s="108"/>
      <c r="AS797" s="108"/>
      <c r="AT797" s="108"/>
      <c r="AU797" s="136"/>
      <c r="AV797" s="136"/>
      <c r="AW797" s="14"/>
      <c r="AX797" s="14"/>
      <c r="AY797" s="162" t="str">
        <f t="shared" si="78"/>
        <v>*</v>
      </c>
      <c r="AZ797" s="153"/>
      <c r="BA797" s="109"/>
      <c r="BB797" s="10" t="str">
        <f>IFERROR(_xlfn.XLOOKUP(AI797, BS_ATIVIDADE[ATIVIDADE],BS_ATIVIDADE[UNIDADE] ), "*")</f>
        <v>*</v>
      </c>
      <c r="BC797" s="13" t="str" cm="1">
        <f t="array" ref="BC7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7" s="13" t="str" cm="1">
        <f t="array" ref="BD7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7" s="11" t="str" cm="1">
        <f t="array" ref="BE7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7" s="150"/>
      <c r="BG797" s="16"/>
      <c r="BH797" s="17"/>
      <c r="BI797" s="17"/>
      <c r="BJ797" s="17"/>
      <c r="BK797" s="18"/>
      <c r="BL797" s="16"/>
      <c r="BM797" s="130"/>
      <c r="BN797" s="130"/>
      <c r="BO797" s="130"/>
      <c r="BP797" s="18"/>
      <c r="BQ797" s="12" t="str">
        <f t="shared" si="80"/>
        <v>Aderente</v>
      </c>
      <c r="BR797" s="19" t="str">
        <f t="shared" si="81"/>
        <v>*</v>
      </c>
      <c r="BS797" s="19" t="str">
        <f t="shared" si="82"/>
        <v>*</v>
      </c>
      <c r="BT797" s="188" t="str">
        <f t="shared" si="83"/>
        <v/>
      </c>
    </row>
    <row r="798" spans="1:72" hidden="1">
      <c r="A798" s="47" t="str">
        <f t="shared" si="79"/>
        <v/>
      </c>
      <c r="B798" s="102"/>
      <c r="C798" s="135" t="str">
        <f>IF(BS_CONTROLE[[#This Row],[DATA]]="","",WEEKNUM(BS_CONTROLE[[#This Row],[DATA]]))</f>
        <v/>
      </c>
      <c r="D798" s="104"/>
      <c r="E798" s="157">
        <v>792</v>
      </c>
      <c r="F798" s="126"/>
      <c r="G798" s="142" t="str">
        <f>IF(D798="","*",VLOOKUP(F798,BS_ATIVIDADE[],3,FALSE))</f>
        <v>*</v>
      </c>
      <c r="H798" s="106"/>
      <c r="I798" s="106"/>
      <c r="J798" s="105"/>
      <c r="K798" s="105"/>
      <c r="L798" s="105"/>
      <c r="M798" s="127" t="str" cm="1">
        <f t="array" ref="M7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8" s="127" t="str" cm="1">
        <f t="array" ref="N7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8" s="106"/>
      <c r="P798" s="106"/>
      <c r="Q798" s="105"/>
      <c r="R798" s="10" t="str">
        <f>IFERROR(_xlfn.XLOOKUP(F798, BS_ATIVIDADE[ATIVIDADE],BS_ATIVIDADE[UNIDADE] ), "*")</f>
        <v>*</v>
      </c>
      <c r="S798" s="128" t="str" cm="1">
        <f t="array" ref="S7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8" s="128" t="str" cm="1">
        <f t="array" ref="T7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8" s="11" t="str" cm="1">
        <f t="array" ref="U7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8" s="105"/>
      <c r="W798" s="151"/>
      <c r="X798" s="104"/>
      <c r="Y798" s="129"/>
      <c r="Z798" s="104"/>
      <c r="AA798" s="105"/>
      <c r="AB798" s="103"/>
      <c r="AC798" s="152"/>
      <c r="AD798" s="107"/>
      <c r="AE798" s="105"/>
      <c r="AF798" s="105"/>
      <c r="AG798" s="105"/>
      <c r="AH798" s="15"/>
      <c r="AI798" s="126" t="str">
        <f>IF(BS_CONTROLE[[#This Row],[Atividade]]=0, "-", BS_CONTROLE[[#This Row],[Atividade]])</f>
        <v>-</v>
      </c>
      <c r="AJ798" s="9" t="str">
        <f>IF(BS_CONTROLE[[#This Row],[Atividade]]=0, "-", BS_CONTROLE[[#This Row],[Atividade]])</f>
        <v>-</v>
      </c>
      <c r="AK798" s="31">
        <f>BS_CONTROLE[[#This Row],[Local - Partida]]</f>
        <v>0</v>
      </c>
      <c r="AL798" s="31">
        <f>BS_CONTROLE[[#This Row],[Local - Encerramento]]</f>
        <v>0</v>
      </c>
      <c r="AM798" s="105" t="str">
        <f>IF(BS_CONTROLE[[#This Row],[Entre - Estações]]=0, "-", BS_CONTROLE[[#This Row],[Entre - Estações]])</f>
        <v>-</v>
      </c>
      <c r="AN798" s="105" t="str">
        <f>IF(BS_CONTROLE[[#This Row],[SB]]=0, "-", BS_CONTROLE[[#This Row],[SB]])</f>
        <v>-</v>
      </c>
      <c r="AO798" s="105" t="str">
        <f>IF(BS_CONTROLE[[#This Row],[SUB]]=0, "-", BS_CONTROLE[[#This Row],[SUB]])</f>
        <v>-</v>
      </c>
      <c r="AP798" s="105">
        <f>BS_CONTROLE[[#This Row],[KM - Inicio]]</f>
        <v>0</v>
      </c>
      <c r="AQ798" s="105">
        <f>BS_CONTROLE[[#This Row],[KM - Inicio]]</f>
        <v>0</v>
      </c>
      <c r="AR798" s="108"/>
      <c r="AS798" s="108"/>
      <c r="AT798" s="108"/>
      <c r="AU798" s="136"/>
      <c r="AV798" s="136"/>
      <c r="AW798" s="14"/>
      <c r="AX798" s="14"/>
      <c r="AY798" s="162" t="str">
        <f t="shared" si="78"/>
        <v>*</v>
      </c>
      <c r="AZ798" s="153"/>
      <c r="BA798" s="109"/>
      <c r="BB798" s="10" t="str">
        <f>IFERROR(_xlfn.XLOOKUP(AI798, BS_ATIVIDADE[ATIVIDADE],BS_ATIVIDADE[UNIDADE] ), "*")</f>
        <v>*</v>
      </c>
      <c r="BC798" s="13" t="str" cm="1">
        <f t="array" ref="BC7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8" s="13" t="str" cm="1">
        <f t="array" ref="BD7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8" s="11" t="str" cm="1">
        <f t="array" ref="BE7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8" s="150"/>
      <c r="BG798" s="16"/>
      <c r="BH798" s="17"/>
      <c r="BI798" s="17"/>
      <c r="BJ798" s="17"/>
      <c r="BK798" s="18"/>
      <c r="BL798" s="16"/>
      <c r="BM798" s="130"/>
      <c r="BN798" s="130"/>
      <c r="BO798" s="130"/>
      <c r="BP798" s="18"/>
      <c r="BQ798" s="12" t="str">
        <f t="shared" si="80"/>
        <v>Aderente</v>
      </c>
      <c r="BR798" s="19" t="str">
        <f t="shared" si="81"/>
        <v>*</v>
      </c>
      <c r="BS798" s="19" t="str">
        <f t="shared" si="82"/>
        <v>*</v>
      </c>
      <c r="BT798" s="188" t="str">
        <f t="shared" si="83"/>
        <v/>
      </c>
    </row>
    <row r="799" spans="1:72" hidden="1">
      <c r="A799" s="47" t="str">
        <f t="shared" si="79"/>
        <v/>
      </c>
      <c r="B799" s="102"/>
      <c r="C799" s="135" t="str">
        <f>IF(BS_CONTROLE[[#This Row],[DATA]]="","",WEEKNUM(BS_CONTROLE[[#This Row],[DATA]]))</f>
        <v/>
      </c>
      <c r="D799" s="104"/>
      <c r="E799" s="157">
        <v>793</v>
      </c>
      <c r="F799" s="126"/>
      <c r="G799" s="142" t="str">
        <f>IF(D799="","*",VLOOKUP(F799,BS_ATIVIDADE[],3,FALSE))</f>
        <v>*</v>
      </c>
      <c r="H799" s="106"/>
      <c r="I799" s="106"/>
      <c r="J799" s="105"/>
      <c r="K799" s="105"/>
      <c r="L799" s="105"/>
      <c r="M799" s="127" t="str" cm="1">
        <f t="array" ref="M7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99" s="127" t="str" cm="1">
        <f t="array" ref="N7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99" s="106"/>
      <c r="P799" s="106"/>
      <c r="Q799" s="105"/>
      <c r="R799" s="10" t="str">
        <f>IFERROR(_xlfn.XLOOKUP(F799, BS_ATIVIDADE[ATIVIDADE],BS_ATIVIDADE[UNIDADE] ), "*")</f>
        <v>*</v>
      </c>
      <c r="S799" s="128" t="str" cm="1">
        <f t="array" ref="S7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99" s="128" t="str" cm="1">
        <f t="array" ref="T7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99" s="11" t="str" cm="1">
        <f t="array" ref="U7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799" s="105"/>
      <c r="W799" s="151"/>
      <c r="X799" s="104"/>
      <c r="Y799" s="129"/>
      <c r="Z799" s="104"/>
      <c r="AA799" s="105"/>
      <c r="AB799" s="103"/>
      <c r="AC799" s="152"/>
      <c r="AD799" s="107"/>
      <c r="AE799" s="105"/>
      <c r="AF799" s="105"/>
      <c r="AG799" s="105"/>
      <c r="AH799" s="15"/>
      <c r="AI799" s="126" t="str">
        <f>IF(BS_CONTROLE[[#This Row],[Atividade]]=0, "-", BS_CONTROLE[[#This Row],[Atividade]])</f>
        <v>-</v>
      </c>
      <c r="AJ799" s="9" t="str">
        <f>IF(BS_CONTROLE[[#This Row],[Atividade]]=0, "-", BS_CONTROLE[[#This Row],[Atividade]])</f>
        <v>-</v>
      </c>
      <c r="AK799" s="31">
        <f>BS_CONTROLE[[#This Row],[Local - Partida]]</f>
        <v>0</v>
      </c>
      <c r="AL799" s="31">
        <f>BS_CONTROLE[[#This Row],[Local - Encerramento]]</f>
        <v>0</v>
      </c>
      <c r="AM799" s="105" t="str">
        <f>IF(BS_CONTROLE[[#This Row],[Entre - Estações]]=0, "-", BS_CONTROLE[[#This Row],[Entre - Estações]])</f>
        <v>-</v>
      </c>
      <c r="AN799" s="105" t="str">
        <f>IF(BS_CONTROLE[[#This Row],[SB]]=0, "-", BS_CONTROLE[[#This Row],[SB]])</f>
        <v>-</v>
      </c>
      <c r="AO799" s="105" t="str">
        <f>IF(BS_CONTROLE[[#This Row],[SUB]]=0, "-", BS_CONTROLE[[#This Row],[SUB]])</f>
        <v>-</v>
      </c>
      <c r="AP799" s="105">
        <f>BS_CONTROLE[[#This Row],[KM - Inicio]]</f>
        <v>0</v>
      </c>
      <c r="AQ799" s="105">
        <f>BS_CONTROLE[[#This Row],[KM - Inicio]]</f>
        <v>0</v>
      </c>
      <c r="AR799" s="108"/>
      <c r="AS799" s="108"/>
      <c r="AT799" s="108"/>
      <c r="AU799" s="136"/>
      <c r="AV799" s="136"/>
      <c r="AW799" s="14"/>
      <c r="AX799" s="14"/>
      <c r="AY799" s="162" t="str">
        <f t="shared" si="78"/>
        <v>*</v>
      </c>
      <c r="AZ799" s="153"/>
      <c r="BA799" s="109"/>
      <c r="BB799" s="10" t="str">
        <f>IFERROR(_xlfn.XLOOKUP(AI799, BS_ATIVIDADE[ATIVIDADE],BS_ATIVIDADE[UNIDADE] ), "*")</f>
        <v>*</v>
      </c>
      <c r="BC799" s="13" t="str" cm="1">
        <f t="array" ref="BC7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799" s="13" t="str" cm="1">
        <f t="array" ref="BD7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799" s="11" t="str" cm="1">
        <f t="array" ref="BE7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799" s="150"/>
      <c r="BG799" s="16"/>
      <c r="BH799" s="17"/>
      <c r="BI799" s="17"/>
      <c r="BJ799" s="17"/>
      <c r="BK799" s="18"/>
      <c r="BL799" s="16"/>
      <c r="BM799" s="130"/>
      <c r="BN799" s="130"/>
      <c r="BO799" s="130"/>
      <c r="BP799" s="18"/>
      <c r="BQ799" s="12" t="str">
        <f t="shared" si="80"/>
        <v>Aderente</v>
      </c>
      <c r="BR799" s="19" t="str">
        <f t="shared" si="81"/>
        <v>*</v>
      </c>
      <c r="BS799" s="19" t="str">
        <f t="shared" si="82"/>
        <v>*</v>
      </c>
      <c r="BT799" s="188" t="str">
        <f t="shared" si="83"/>
        <v/>
      </c>
    </row>
    <row r="800" spans="1:72" hidden="1">
      <c r="A800" s="47" t="str">
        <f t="shared" si="79"/>
        <v/>
      </c>
      <c r="B800" s="102"/>
      <c r="C800" s="135" t="str">
        <f>IF(BS_CONTROLE[[#This Row],[DATA]]="","",WEEKNUM(BS_CONTROLE[[#This Row],[DATA]]))</f>
        <v/>
      </c>
      <c r="D800" s="104"/>
      <c r="E800" s="157">
        <v>794</v>
      </c>
      <c r="F800" s="126"/>
      <c r="G800" s="142" t="str">
        <f>IF(D800="","*",VLOOKUP(F800,BS_ATIVIDADE[],3,FALSE))</f>
        <v>*</v>
      </c>
      <c r="H800" s="106"/>
      <c r="I800" s="106"/>
      <c r="J800" s="105"/>
      <c r="K800" s="105"/>
      <c r="L800" s="105"/>
      <c r="M800" s="127" t="str" cm="1">
        <f t="array" ref="M8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0" s="127" t="str" cm="1">
        <f t="array" ref="N8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0" s="106"/>
      <c r="P800" s="106"/>
      <c r="Q800" s="105"/>
      <c r="R800" s="10" t="str">
        <f>IFERROR(_xlfn.XLOOKUP(F800, BS_ATIVIDADE[ATIVIDADE],BS_ATIVIDADE[UNIDADE] ), "*")</f>
        <v>*</v>
      </c>
      <c r="S800" s="128" t="str" cm="1">
        <f t="array" ref="S8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0" s="128" t="str" cm="1">
        <f t="array" ref="T8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0" s="11" t="str" cm="1">
        <f t="array" ref="U8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0" s="105"/>
      <c r="W800" s="151"/>
      <c r="X800" s="104"/>
      <c r="Y800" s="129"/>
      <c r="Z800" s="104"/>
      <c r="AA800" s="105"/>
      <c r="AB800" s="103"/>
      <c r="AC800" s="152"/>
      <c r="AD800" s="107"/>
      <c r="AE800" s="105"/>
      <c r="AF800" s="105"/>
      <c r="AG800" s="105"/>
      <c r="AH800" s="15"/>
      <c r="AI800" s="126" t="str">
        <f>IF(BS_CONTROLE[[#This Row],[Atividade]]=0, "-", BS_CONTROLE[[#This Row],[Atividade]])</f>
        <v>-</v>
      </c>
      <c r="AJ800" s="9" t="str">
        <f>IF(BS_CONTROLE[[#This Row],[Atividade]]=0, "-", BS_CONTROLE[[#This Row],[Atividade]])</f>
        <v>-</v>
      </c>
      <c r="AK800" s="31">
        <f>BS_CONTROLE[[#This Row],[Local - Partida]]</f>
        <v>0</v>
      </c>
      <c r="AL800" s="31">
        <f>BS_CONTROLE[[#This Row],[Local - Encerramento]]</f>
        <v>0</v>
      </c>
      <c r="AM800" s="105" t="str">
        <f>IF(BS_CONTROLE[[#This Row],[Entre - Estações]]=0, "-", BS_CONTROLE[[#This Row],[Entre - Estações]])</f>
        <v>-</v>
      </c>
      <c r="AN800" s="105" t="str">
        <f>IF(BS_CONTROLE[[#This Row],[SB]]=0, "-", BS_CONTROLE[[#This Row],[SB]])</f>
        <v>-</v>
      </c>
      <c r="AO800" s="105" t="str">
        <f>IF(BS_CONTROLE[[#This Row],[SUB]]=0, "-", BS_CONTROLE[[#This Row],[SUB]])</f>
        <v>-</v>
      </c>
      <c r="AP800" s="105">
        <f>BS_CONTROLE[[#This Row],[KM - Inicio]]</f>
        <v>0</v>
      </c>
      <c r="AQ800" s="105">
        <f>BS_CONTROLE[[#This Row],[KM - Inicio]]</f>
        <v>0</v>
      </c>
      <c r="AR800" s="108"/>
      <c r="AS800" s="108"/>
      <c r="AT800" s="108"/>
      <c r="AU800" s="136"/>
      <c r="AV800" s="136"/>
      <c r="AW800" s="14"/>
      <c r="AX800" s="14"/>
      <c r="AY800" s="162" t="str">
        <f t="shared" si="78"/>
        <v>*</v>
      </c>
      <c r="AZ800" s="153"/>
      <c r="BA800" s="109"/>
      <c r="BB800" s="10" t="str">
        <f>IFERROR(_xlfn.XLOOKUP(AI800, BS_ATIVIDADE[ATIVIDADE],BS_ATIVIDADE[UNIDADE] ), "*")</f>
        <v>*</v>
      </c>
      <c r="BC800" s="13" t="str" cm="1">
        <f t="array" ref="BC8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0" s="13" t="str" cm="1">
        <f t="array" ref="BD8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0" s="11" t="str" cm="1">
        <f t="array" ref="BE8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0" s="150"/>
      <c r="BG800" s="16"/>
      <c r="BH800" s="17"/>
      <c r="BI800" s="17"/>
      <c r="BJ800" s="17"/>
      <c r="BK800" s="18"/>
      <c r="BL800" s="16"/>
      <c r="BM800" s="130"/>
      <c r="BN800" s="130"/>
      <c r="BO800" s="130"/>
      <c r="BP800" s="18"/>
      <c r="BQ800" s="12" t="str">
        <f t="shared" si="80"/>
        <v>Aderente</v>
      </c>
      <c r="BR800" s="19" t="str">
        <f t="shared" si="81"/>
        <v>*</v>
      </c>
      <c r="BS800" s="19" t="str">
        <f t="shared" si="82"/>
        <v>*</v>
      </c>
      <c r="BT800" s="188" t="str">
        <f t="shared" si="83"/>
        <v/>
      </c>
    </row>
    <row r="801" spans="1:72" hidden="1">
      <c r="A801" s="47" t="str">
        <f t="shared" si="79"/>
        <v/>
      </c>
      <c r="B801" s="102"/>
      <c r="C801" s="135" t="str">
        <f>IF(BS_CONTROLE[[#This Row],[DATA]]="","",WEEKNUM(BS_CONTROLE[[#This Row],[DATA]]))</f>
        <v/>
      </c>
      <c r="D801" s="104"/>
      <c r="E801" s="157">
        <v>795</v>
      </c>
      <c r="F801" s="126"/>
      <c r="G801" s="142" t="str">
        <f>IF(D801="","*",VLOOKUP(F801,BS_ATIVIDADE[],3,FALSE))</f>
        <v>*</v>
      </c>
      <c r="H801" s="106"/>
      <c r="I801" s="106"/>
      <c r="J801" s="105"/>
      <c r="K801" s="105"/>
      <c r="L801" s="105"/>
      <c r="M801" s="127" t="str" cm="1">
        <f t="array" ref="M8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1" s="127" t="str" cm="1">
        <f t="array" ref="N8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1" s="106"/>
      <c r="P801" s="106"/>
      <c r="Q801" s="105"/>
      <c r="R801" s="10" t="str">
        <f>IFERROR(_xlfn.XLOOKUP(F801, BS_ATIVIDADE[ATIVIDADE],BS_ATIVIDADE[UNIDADE] ), "*")</f>
        <v>*</v>
      </c>
      <c r="S801" s="128" t="str" cm="1">
        <f t="array" ref="S8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1" s="128" t="str" cm="1">
        <f t="array" ref="T8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1" s="11" t="str" cm="1">
        <f t="array" ref="U8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1" s="105"/>
      <c r="W801" s="151"/>
      <c r="X801" s="104"/>
      <c r="Y801" s="129"/>
      <c r="Z801" s="104"/>
      <c r="AA801" s="105"/>
      <c r="AB801" s="103"/>
      <c r="AC801" s="152"/>
      <c r="AD801" s="107"/>
      <c r="AE801" s="105"/>
      <c r="AF801" s="105"/>
      <c r="AG801" s="105"/>
      <c r="AH801" s="15"/>
      <c r="AI801" s="126" t="str">
        <f>IF(BS_CONTROLE[[#This Row],[Atividade]]=0, "-", BS_CONTROLE[[#This Row],[Atividade]])</f>
        <v>-</v>
      </c>
      <c r="AJ801" s="9" t="str">
        <f>IF(BS_CONTROLE[[#This Row],[Atividade]]=0, "-", BS_CONTROLE[[#This Row],[Atividade]])</f>
        <v>-</v>
      </c>
      <c r="AK801" s="31">
        <f>BS_CONTROLE[[#This Row],[Local - Partida]]</f>
        <v>0</v>
      </c>
      <c r="AL801" s="31">
        <f>BS_CONTROLE[[#This Row],[Local - Encerramento]]</f>
        <v>0</v>
      </c>
      <c r="AM801" s="105" t="str">
        <f>IF(BS_CONTROLE[[#This Row],[Entre - Estações]]=0, "-", BS_CONTROLE[[#This Row],[Entre - Estações]])</f>
        <v>-</v>
      </c>
      <c r="AN801" s="105" t="str">
        <f>IF(BS_CONTROLE[[#This Row],[SB]]=0, "-", BS_CONTROLE[[#This Row],[SB]])</f>
        <v>-</v>
      </c>
      <c r="AO801" s="105" t="str">
        <f>IF(BS_CONTROLE[[#This Row],[SUB]]=0, "-", BS_CONTROLE[[#This Row],[SUB]])</f>
        <v>-</v>
      </c>
      <c r="AP801" s="105">
        <f>BS_CONTROLE[[#This Row],[KM - Inicio]]</f>
        <v>0</v>
      </c>
      <c r="AQ801" s="105">
        <f>BS_CONTROLE[[#This Row],[KM - Inicio]]</f>
        <v>0</v>
      </c>
      <c r="AR801" s="108"/>
      <c r="AS801" s="108"/>
      <c r="AT801" s="108"/>
      <c r="AU801" s="136"/>
      <c r="AV801" s="136"/>
      <c r="AW801" s="14"/>
      <c r="AX801" s="14"/>
      <c r="AY801" s="162" t="str">
        <f t="shared" si="78"/>
        <v>*</v>
      </c>
      <c r="AZ801" s="153"/>
      <c r="BA801" s="109"/>
      <c r="BB801" s="10" t="str">
        <f>IFERROR(_xlfn.XLOOKUP(AI801, BS_ATIVIDADE[ATIVIDADE],BS_ATIVIDADE[UNIDADE] ), "*")</f>
        <v>*</v>
      </c>
      <c r="BC801" s="13" t="str" cm="1">
        <f t="array" ref="BC8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1" s="13" t="str" cm="1">
        <f t="array" ref="BD8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1" s="11" t="str" cm="1">
        <f t="array" ref="BE8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1" s="150"/>
      <c r="BG801" s="16"/>
      <c r="BH801" s="17"/>
      <c r="BI801" s="17"/>
      <c r="BJ801" s="17"/>
      <c r="BK801" s="18"/>
      <c r="BL801" s="16"/>
      <c r="BM801" s="130"/>
      <c r="BN801" s="130"/>
      <c r="BO801" s="130"/>
      <c r="BP801" s="18"/>
      <c r="BQ801" s="12" t="str">
        <f t="shared" si="80"/>
        <v>Aderente</v>
      </c>
      <c r="BR801" s="19" t="str">
        <f t="shared" si="81"/>
        <v>*</v>
      </c>
      <c r="BS801" s="19" t="str">
        <f t="shared" si="82"/>
        <v>*</v>
      </c>
      <c r="BT801" s="188" t="str">
        <f t="shared" si="83"/>
        <v/>
      </c>
    </row>
    <row r="802" spans="1:72" hidden="1">
      <c r="A802" s="47" t="str">
        <f t="shared" si="79"/>
        <v/>
      </c>
      <c r="B802" s="102"/>
      <c r="C802" s="135" t="str">
        <f>IF(BS_CONTROLE[[#This Row],[DATA]]="","",WEEKNUM(BS_CONTROLE[[#This Row],[DATA]]))</f>
        <v/>
      </c>
      <c r="D802" s="104"/>
      <c r="E802" s="157">
        <v>796</v>
      </c>
      <c r="F802" s="126"/>
      <c r="G802" s="142" t="str">
        <f>IF(D802="","*",VLOOKUP(F802,BS_ATIVIDADE[],3,FALSE))</f>
        <v>*</v>
      </c>
      <c r="H802" s="106"/>
      <c r="I802" s="106"/>
      <c r="J802" s="105"/>
      <c r="K802" s="105"/>
      <c r="L802" s="105"/>
      <c r="M802" s="127" t="str" cm="1">
        <f t="array" ref="M8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2" s="127" t="str" cm="1">
        <f t="array" ref="N8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2" s="106"/>
      <c r="P802" s="106"/>
      <c r="Q802" s="105"/>
      <c r="R802" s="10" t="str">
        <f>IFERROR(_xlfn.XLOOKUP(F802, BS_ATIVIDADE[ATIVIDADE],BS_ATIVIDADE[UNIDADE] ), "*")</f>
        <v>*</v>
      </c>
      <c r="S802" s="128" t="str" cm="1">
        <f t="array" ref="S8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2" s="128" t="str" cm="1">
        <f t="array" ref="T8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2" s="11" t="str" cm="1">
        <f t="array" ref="U8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2" s="105"/>
      <c r="W802" s="151"/>
      <c r="X802" s="104"/>
      <c r="Y802" s="129"/>
      <c r="Z802" s="104"/>
      <c r="AA802" s="105"/>
      <c r="AB802" s="103"/>
      <c r="AC802" s="152"/>
      <c r="AD802" s="107"/>
      <c r="AE802" s="105"/>
      <c r="AF802" s="105"/>
      <c r="AG802" s="105"/>
      <c r="AH802" s="15"/>
      <c r="AI802" s="126" t="str">
        <f>IF(BS_CONTROLE[[#This Row],[Atividade]]=0, "-", BS_CONTROLE[[#This Row],[Atividade]])</f>
        <v>-</v>
      </c>
      <c r="AJ802" s="9" t="str">
        <f>IF(BS_CONTROLE[[#This Row],[Atividade]]=0, "-", BS_CONTROLE[[#This Row],[Atividade]])</f>
        <v>-</v>
      </c>
      <c r="AK802" s="31">
        <f>BS_CONTROLE[[#This Row],[Local - Partida]]</f>
        <v>0</v>
      </c>
      <c r="AL802" s="31">
        <f>BS_CONTROLE[[#This Row],[Local - Encerramento]]</f>
        <v>0</v>
      </c>
      <c r="AM802" s="105" t="str">
        <f>IF(BS_CONTROLE[[#This Row],[Entre - Estações]]=0, "-", BS_CONTROLE[[#This Row],[Entre - Estações]])</f>
        <v>-</v>
      </c>
      <c r="AN802" s="105" t="str">
        <f>IF(BS_CONTROLE[[#This Row],[SB]]=0, "-", BS_CONTROLE[[#This Row],[SB]])</f>
        <v>-</v>
      </c>
      <c r="AO802" s="105" t="str">
        <f>IF(BS_CONTROLE[[#This Row],[SUB]]=0, "-", BS_CONTROLE[[#This Row],[SUB]])</f>
        <v>-</v>
      </c>
      <c r="AP802" s="105">
        <f>BS_CONTROLE[[#This Row],[KM - Inicio]]</f>
        <v>0</v>
      </c>
      <c r="AQ802" s="105">
        <f>BS_CONTROLE[[#This Row],[KM - Inicio]]</f>
        <v>0</v>
      </c>
      <c r="AR802" s="108"/>
      <c r="AS802" s="108"/>
      <c r="AT802" s="108"/>
      <c r="AU802" s="136"/>
      <c r="AV802" s="136"/>
      <c r="AW802" s="14"/>
      <c r="AX802" s="14"/>
      <c r="AY802" s="162" t="str">
        <f t="shared" si="78"/>
        <v>*</v>
      </c>
      <c r="AZ802" s="153"/>
      <c r="BA802" s="109"/>
      <c r="BB802" s="10" t="str">
        <f>IFERROR(_xlfn.XLOOKUP(AI802, BS_ATIVIDADE[ATIVIDADE],BS_ATIVIDADE[UNIDADE] ), "*")</f>
        <v>*</v>
      </c>
      <c r="BC802" s="13" t="str" cm="1">
        <f t="array" ref="BC8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2" s="13" t="str" cm="1">
        <f t="array" ref="BD8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2" s="11" t="str" cm="1">
        <f t="array" ref="BE8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2" s="150"/>
      <c r="BG802" s="16"/>
      <c r="BH802" s="17"/>
      <c r="BI802" s="17"/>
      <c r="BJ802" s="17"/>
      <c r="BK802" s="18"/>
      <c r="BL802" s="16"/>
      <c r="BM802" s="130"/>
      <c r="BN802" s="130"/>
      <c r="BO802" s="130"/>
      <c r="BP802" s="18"/>
      <c r="BQ802" s="12" t="str">
        <f t="shared" si="80"/>
        <v>Aderente</v>
      </c>
      <c r="BR802" s="19" t="str">
        <f t="shared" si="81"/>
        <v>*</v>
      </c>
      <c r="BS802" s="19" t="str">
        <f t="shared" si="82"/>
        <v>*</v>
      </c>
      <c r="BT802" s="188" t="str">
        <f t="shared" si="83"/>
        <v/>
      </c>
    </row>
    <row r="803" spans="1:72" hidden="1">
      <c r="A803" s="47" t="str">
        <f t="shared" si="79"/>
        <v/>
      </c>
      <c r="B803" s="102"/>
      <c r="C803" s="135" t="str">
        <f>IF(BS_CONTROLE[[#This Row],[DATA]]="","",WEEKNUM(BS_CONTROLE[[#This Row],[DATA]]))</f>
        <v/>
      </c>
      <c r="D803" s="104"/>
      <c r="E803" s="157">
        <v>797</v>
      </c>
      <c r="F803" s="126"/>
      <c r="G803" s="142" t="str">
        <f>IF(D803="","*",VLOOKUP(F803,BS_ATIVIDADE[],3,FALSE))</f>
        <v>*</v>
      </c>
      <c r="H803" s="106"/>
      <c r="I803" s="106"/>
      <c r="J803" s="105"/>
      <c r="K803" s="105"/>
      <c r="L803" s="105"/>
      <c r="M803" s="127" t="str" cm="1">
        <f t="array" ref="M8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3" s="127" t="str" cm="1">
        <f t="array" ref="N8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3" s="106"/>
      <c r="P803" s="106"/>
      <c r="Q803" s="105"/>
      <c r="R803" s="10" t="str">
        <f>IFERROR(_xlfn.XLOOKUP(F803, BS_ATIVIDADE[ATIVIDADE],BS_ATIVIDADE[UNIDADE] ), "*")</f>
        <v>*</v>
      </c>
      <c r="S803" s="128" t="str" cm="1">
        <f t="array" ref="S8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3" s="128" t="str" cm="1">
        <f t="array" ref="T8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3" s="11" t="str" cm="1">
        <f t="array" ref="U8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3" s="105"/>
      <c r="W803" s="151"/>
      <c r="X803" s="104"/>
      <c r="Y803" s="129"/>
      <c r="Z803" s="104"/>
      <c r="AA803" s="105"/>
      <c r="AB803" s="103"/>
      <c r="AC803" s="152"/>
      <c r="AD803" s="107"/>
      <c r="AE803" s="105"/>
      <c r="AF803" s="105"/>
      <c r="AG803" s="105"/>
      <c r="AH803" s="15"/>
      <c r="AI803" s="126" t="str">
        <f>IF(BS_CONTROLE[[#This Row],[Atividade]]=0, "-", BS_CONTROLE[[#This Row],[Atividade]])</f>
        <v>-</v>
      </c>
      <c r="AJ803" s="9" t="str">
        <f>IF(BS_CONTROLE[[#This Row],[Atividade]]=0, "-", BS_CONTROLE[[#This Row],[Atividade]])</f>
        <v>-</v>
      </c>
      <c r="AK803" s="31">
        <f>BS_CONTROLE[[#This Row],[Local - Partida]]</f>
        <v>0</v>
      </c>
      <c r="AL803" s="31">
        <f>BS_CONTROLE[[#This Row],[Local - Encerramento]]</f>
        <v>0</v>
      </c>
      <c r="AM803" s="105" t="str">
        <f>IF(BS_CONTROLE[[#This Row],[Entre - Estações]]=0, "-", BS_CONTROLE[[#This Row],[Entre - Estações]])</f>
        <v>-</v>
      </c>
      <c r="AN803" s="105" t="str">
        <f>IF(BS_CONTROLE[[#This Row],[SB]]=0, "-", BS_CONTROLE[[#This Row],[SB]])</f>
        <v>-</v>
      </c>
      <c r="AO803" s="105" t="str">
        <f>IF(BS_CONTROLE[[#This Row],[SUB]]=0, "-", BS_CONTROLE[[#This Row],[SUB]])</f>
        <v>-</v>
      </c>
      <c r="AP803" s="105">
        <f>BS_CONTROLE[[#This Row],[KM - Inicio]]</f>
        <v>0</v>
      </c>
      <c r="AQ803" s="105">
        <f>BS_CONTROLE[[#This Row],[KM - Inicio]]</f>
        <v>0</v>
      </c>
      <c r="AR803" s="108"/>
      <c r="AS803" s="108"/>
      <c r="AT803" s="108"/>
      <c r="AU803" s="136"/>
      <c r="AV803" s="136"/>
      <c r="AW803" s="14"/>
      <c r="AX803" s="14"/>
      <c r="AY803" s="162" t="str">
        <f t="shared" si="78"/>
        <v>*</v>
      </c>
      <c r="AZ803" s="153"/>
      <c r="BA803" s="109"/>
      <c r="BB803" s="10" t="str">
        <f>IFERROR(_xlfn.XLOOKUP(AI803, BS_ATIVIDADE[ATIVIDADE],BS_ATIVIDADE[UNIDADE] ), "*")</f>
        <v>*</v>
      </c>
      <c r="BC803" s="13" t="str" cm="1">
        <f t="array" ref="BC8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3" s="13" t="str" cm="1">
        <f t="array" ref="BD8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3" s="11" t="str" cm="1">
        <f t="array" ref="BE8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3" s="150"/>
      <c r="BG803" s="16"/>
      <c r="BH803" s="17"/>
      <c r="BI803" s="17"/>
      <c r="BJ803" s="17"/>
      <c r="BK803" s="18"/>
      <c r="BL803" s="16"/>
      <c r="BM803" s="130"/>
      <c r="BN803" s="130"/>
      <c r="BO803" s="130"/>
      <c r="BP803" s="18"/>
      <c r="BQ803" s="12" t="str">
        <f t="shared" si="80"/>
        <v>Aderente</v>
      </c>
      <c r="BR803" s="19" t="str">
        <f t="shared" si="81"/>
        <v>*</v>
      </c>
      <c r="BS803" s="19" t="str">
        <f t="shared" si="82"/>
        <v>*</v>
      </c>
      <c r="BT803" s="188" t="str">
        <f t="shared" si="83"/>
        <v/>
      </c>
    </row>
    <row r="804" spans="1:72" hidden="1">
      <c r="A804" s="47" t="str">
        <f t="shared" si="79"/>
        <v/>
      </c>
      <c r="B804" s="102"/>
      <c r="C804" s="135" t="str">
        <f>IF(BS_CONTROLE[[#This Row],[DATA]]="","",WEEKNUM(BS_CONTROLE[[#This Row],[DATA]]))</f>
        <v/>
      </c>
      <c r="D804" s="104"/>
      <c r="E804" s="157">
        <v>798</v>
      </c>
      <c r="F804" s="126"/>
      <c r="G804" s="142" t="str">
        <f>IF(D804="","*",VLOOKUP(F804,BS_ATIVIDADE[],3,FALSE))</f>
        <v>*</v>
      </c>
      <c r="H804" s="106"/>
      <c r="I804" s="106"/>
      <c r="J804" s="105"/>
      <c r="K804" s="105"/>
      <c r="L804" s="105"/>
      <c r="M804" s="127" t="str" cm="1">
        <f t="array" ref="M8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4" s="127" t="str" cm="1">
        <f t="array" ref="N8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4" s="106"/>
      <c r="P804" s="106"/>
      <c r="Q804" s="105"/>
      <c r="R804" s="10" t="str">
        <f>IFERROR(_xlfn.XLOOKUP(F804, BS_ATIVIDADE[ATIVIDADE],BS_ATIVIDADE[UNIDADE] ), "*")</f>
        <v>*</v>
      </c>
      <c r="S804" s="128" t="str" cm="1">
        <f t="array" ref="S8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4" s="128" t="str" cm="1">
        <f t="array" ref="T8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4" s="11" t="str" cm="1">
        <f t="array" ref="U8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4" s="105"/>
      <c r="W804" s="151"/>
      <c r="X804" s="104"/>
      <c r="Y804" s="129"/>
      <c r="Z804" s="104"/>
      <c r="AA804" s="105"/>
      <c r="AB804" s="103"/>
      <c r="AC804" s="152"/>
      <c r="AD804" s="107"/>
      <c r="AE804" s="105"/>
      <c r="AF804" s="105"/>
      <c r="AG804" s="105"/>
      <c r="AH804" s="15"/>
      <c r="AI804" s="126" t="str">
        <f>IF(BS_CONTROLE[[#This Row],[Atividade]]=0, "-", BS_CONTROLE[[#This Row],[Atividade]])</f>
        <v>-</v>
      </c>
      <c r="AJ804" s="9" t="str">
        <f>IF(BS_CONTROLE[[#This Row],[Atividade]]=0, "-", BS_CONTROLE[[#This Row],[Atividade]])</f>
        <v>-</v>
      </c>
      <c r="AK804" s="31">
        <f>BS_CONTROLE[[#This Row],[Local - Partida]]</f>
        <v>0</v>
      </c>
      <c r="AL804" s="31">
        <f>BS_CONTROLE[[#This Row],[Local - Encerramento]]</f>
        <v>0</v>
      </c>
      <c r="AM804" s="105" t="str">
        <f>IF(BS_CONTROLE[[#This Row],[Entre - Estações]]=0, "-", BS_CONTROLE[[#This Row],[Entre - Estações]])</f>
        <v>-</v>
      </c>
      <c r="AN804" s="105" t="str">
        <f>IF(BS_CONTROLE[[#This Row],[SB]]=0, "-", BS_CONTROLE[[#This Row],[SB]])</f>
        <v>-</v>
      </c>
      <c r="AO804" s="105" t="str">
        <f>IF(BS_CONTROLE[[#This Row],[SUB]]=0, "-", BS_CONTROLE[[#This Row],[SUB]])</f>
        <v>-</v>
      </c>
      <c r="AP804" s="105">
        <f>BS_CONTROLE[[#This Row],[KM - Inicio]]</f>
        <v>0</v>
      </c>
      <c r="AQ804" s="105">
        <f>BS_CONTROLE[[#This Row],[KM - Inicio]]</f>
        <v>0</v>
      </c>
      <c r="AR804" s="108"/>
      <c r="AS804" s="108"/>
      <c r="AT804" s="108"/>
      <c r="AU804" s="136"/>
      <c r="AV804" s="136"/>
      <c r="AW804" s="14"/>
      <c r="AX804" s="14"/>
      <c r="AY804" s="162" t="str">
        <f t="shared" si="78"/>
        <v>*</v>
      </c>
      <c r="AZ804" s="153"/>
      <c r="BA804" s="109"/>
      <c r="BB804" s="10" t="str">
        <f>IFERROR(_xlfn.XLOOKUP(AI804, BS_ATIVIDADE[ATIVIDADE],BS_ATIVIDADE[UNIDADE] ), "*")</f>
        <v>*</v>
      </c>
      <c r="BC804" s="13" t="str" cm="1">
        <f t="array" ref="BC8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4" s="13" t="str" cm="1">
        <f t="array" ref="BD8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4" s="11" t="str" cm="1">
        <f t="array" ref="BE8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4" s="150"/>
      <c r="BG804" s="16"/>
      <c r="BH804" s="17"/>
      <c r="BI804" s="17"/>
      <c r="BJ804" s="17"/>
      <c r="BK804" s="18"/>
      <c r="BL804" s="16"/>
      <c r="BM804" s="130"/>
      <c r="BN804" s="130"/>
      <c r="BO804" s="130"/>
      <c r="BP804" s="18"/>
      <c r="BQ804" s="12" t="str">
        <f t="shared" si="80"/>
        <v>Aderente</v>
      </c>
      <c r="BR804" s="19" t="str">
        <f t="shared" si="81"/>
        <v>*</v>
      </c>
      <c r="BS804" s="19" t="str">
        <f t="shared" si="82"/>
        <v>*</v>
      </c>
      <c r="BT804" s="188" t="str">
        <f t="shared" si="83"/>
        <v/>
      </c>
    </row>
    <row r="805" spans="1:72" hidden="1">
      <c r="A805" s="47" t="str">
        <f t="shared" si="79"/>
        <v/>
      </c>
      <c r="B805" s="102"/>
      <c r="C805" s="135" t="str">
        <f>IF(BS_CONTROLE[[#This Row],[DATA]]="","",WEEKNUM(BS_CONTROLE[[#This Row],[DATA]]))</f>
        <v/>
      </c>
      <c r="D805" s="104"/>
      <c r="E805" s="157">
        <v>799</v>
      </c>
      <c r="F805" s="126"/>
      <c r="G805" s="142" t="str">
        <f>IF(D805="","*",VLOOKUP(F805,BS_ATIVIDADE[],3,FALSE))</f>
        <v>*</v>
      </c>
      <c r="H805" s="106"/>
      <c r="I805" s="106"/>
      <c r="J805" s="105"/>
      <c r="K805" s="105"/>
      <c r="L805" s="105"/>
      <c r="M805" s="127" t="str" cm="1">
        <f t="array" ref="M8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5" s="127" t="str" cm="1">
        <f t="array" ref="N8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5" s="106"/>
      <c r="P805" s="106"/>
      <c r="Q805" s="105"/>
      <c r="R805" s="10" t="str">
        <f>IFERROR(_xlfn.XLOOKUP(F805, BS_ATIVIDADE[ATIVIDADE],BS_ATIVIDADE[UNIDADE] ), "*")</f>
        <v>*</v>
      </c>
      <c r="S805" s="128" t="str" cm="1">
        <f t="array" ref="S8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5" s="128" t="str" cm="1">
        <f t="array" ref="T8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5" s="11" t="str" cm="1">
        <f t="array" ref="U8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5" s="105"/>
      <c r="W805" s="151"/>
      <c r="X805" s="104"/>
      <c r="Y805" s="129"/>
      <c r="Z805" s="104"/>
      <c r="AA805" s="105"/>
      <c r="AB805" s="103"/>
      <c r="AC805" s="152"/>
      <c r="AD805" s="107"/>
      <c r="AE805" s="105"/>
      <c r="AF805" s="105"/>
      <c r="AG805" s="105"/>
      <c r="AH805" s="15"/>
      <c r="AI805" s="126" t="str">
        <f>IF(BS_CONTROLE[[#This Row],[Atividade]]=0, "-", BS_CONTROLE[[#This Row],[Atividade]])</f>
        <v>-</v>
      </c>
      <c r="AJ805" s="9" t="str">
        <f>IF(BS_CONTROLE[[#This Row],[Atividade]]=0, "-", BS_CONTROLE[[#This Row],[Atividade]])</f>
        <v>-</v>
      </c>
      <c r="AK805" s="31">
        <f>BS_CONTROLE[[#This Row],[Local - Partida]]</f>
        <v>0</v>
      </c>
      <c r="AL805" s="31">
        <f>BS_CONTROLE[[#This Row],[Local - Encerramento]]</f>
        <v>0</v>
      </c>
      <c r="AM805" s="105" t="str">
        <f>IF(BS_CONTROLE[[#This Row],[Entre - Estações]]=0, "-", BS_CONTROLE[[#This Row],[Entre - Estações]])</f>
        <v>-</v>
      </c>
      <c r="AN805" s="105" t="str">
        <f>IF(BS_CONTROLE[[#This Row],[SB]]=0, "-", BS_CONTROLE[[#This Row],[SB]])</f>
        <v>-</v>
      </c>
      <c r="AO805" s="105" t="str">
        <f>IF(BS_CONTROLE[[#This Row],[SUB]]=0, "-", BS_CONTROLE[[#This Row],[SUB]])</f>
        <v>-</v>
      </c>
      <c r="AP805" s="105">
        <f>BS_CONTROLE[[#This Row],[KM - Inicio]]</f>
        <v>0</v>
      </c>
      <c r="AQ805" s="105">
        <f>BS_CONTROLE[[#This Row],[KM - Inicio]]</f>
        <v>0</v>
      </c>
      <c r="AR805" s="108"/>
      <c r="AS805" s="108"/>
      <c r="AT805" s="108"/>
      <c r="AU805" s="136"/>
      <c r="AV805" s="136"/>
      <c r="AW805" s="14"/>
      <c r="AX805" s="14"/>
      <c r="AY805" s="162" t="str">
        <f t="shared" si="78"/>
        <v>*</v>
      </c>
      <c r="AZ805" s="153"/>
      <c r="BA805" s="109"/>
      <c r="BB805" s="10" t="str">
        <f>IFERROR(_xlfn.XLOOKUP(AI805, BS_ATIVIDADE[ATIVIDADE],BS_ATIVIDADE[UNIDADE] ), "*")</f>
        <v>*</v>
      </c>
      <c r="BC805" s="13" t="str" cm="1">
        <f t="array" ref="BC8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5" s="13" t="str" cm="1">
        <f t="array" ref="BD8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5" s="11" t="str" cm="1">
        <f t="array" ref="BE8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5" s="150"/>
      <c r="BG805" s="16"/>
      <c r="BH805" s="17"/>
      <c r="BI805" s="17"/>
      <c r="BJ805" s="17"/>
      <c r="BK805" s="18"/>
      <c r="BL805" s="16"/>
      <c r="BM805" s="130"/>
      <c r="BN805" s="130"/>
      <c r="BO805" s="130"/>
      <c r="BP805" s="18"/>
      <c r="BQ805" s="12" t="str">
        <f t="shared" si="80"/>
        <v>Aderente</v>
      </c>
      <c r="BR805" s="19" t="str">
        <f t="shared" si="81"/>
        <v>*</v>
      </c>
      <c r="BS805" s="19" t="str">
        <f t="shared" si="82"/>
        <v>*</v>
      </c>
      <c r="BT805" s="188" t="str">
        <f t="shared" si="83"/>
        <v/>
      </c>
    </row>
    <row r="806" spans="1:72" hidden="1">
      <c r="A806" s="47" t="str">
        <f t="shared" si="79"/>
        <v/>
      </c>
      <c r="B806" s="102"/>
      <c r="C806" s="135" t="str">
        <f>IF(BS_CONTROLE[[#This Row],[DATA]]="","",WEEKNUM(BS_CONTROLE[[#This Row],[DATA]]))</f>
        <v/>
      </c>
      <c r="D806" s="104"/>
      <c r="E806" s="157">
        <v>800</v>
      </c>
      <c r="F806" s="126"/>
      <c r="G806" s="142" t="str">
        <f>IF(D806="","*",VLOOKUP(F806,BS_ATIVIDADE[],3,FALSE))</f>
        <v>*</v>
      </c>
      <c r="H806" s="106"/>
      <c r="I806" s="106"/>
      <c r="J806" s="105"/>
      <c r="K806" s="105"/>
      <c r="L806" s="105"/>
      <c r="M806" s="127" t="str" cm="1">
        <f t="array" ref="M8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6" s="127" t="str" cm="1">
        <f t="array" ref="N8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6" s="106"/>
      <c r="P806" s="106"/>
      <c r="Q806" s="105"/>
      <c r="R806" s="10" t="str">
        <f>IFERROR(_xlfn.XLOOKUP(F806, BS_ATIVIDADE[ATIVIDADE],BS_ATIVIDADE[UNIDADE] ), "*")</f>
        <v>*</v>
      </c>
      <c r="S806" s="128" t="str" cm="1">
        <f t="array" ref="S8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6" s="128" t="str" cm="1">
        <f t="array" ref="T8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6" s="11" t="str" cm="1">
        <f t="array" ref="U8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6" s="105"/>
      <c r="W806" s="151"/>
      <c r="X806" s="104"/>
      <c r="Y806" s="129"/>
      <c r="Z806" s="104"/>
      <c r="AA806" s="105"/>
      <c r="AB806" s="103"/>
      <c r="AC806" s="152"/>
      <c r="AD806" s="107"/>
      <c r="AE806" s="105"/>
      <c r="AF806" s="105"/>
      <c r="AG806" s="105"/>
      <c r="AH806" s="15"/>
      <c r="AI806" s="126" t="str">
        <f>IF(BS_CONTROLE[[#This Row],[Atividade]]=0, "-", BS_CONTROLE[[#This Row],[Atividade]])</f>
        <v>-</v>
      </c>
      <c r="AJ806" s="9" t="str">
        <f>IF(BS_CONTROLE[[#This Row],[Atividade]]=0, "-", BS_CONTROLE[[#This Row],[Atividade]])</f>
        <v>-</v>
      </c>
      <c r="AK806" s="31">
        <f>BS_CONTROLE[[#This Row],[Local - Partida]]</f>
        <v>0</v>
      </c>
      <c r="AL806" s="31">
        <f>BS_CONTROLE[[#This Row],[Local - Encerramento]]</f>
        <v>0</v>
      </c>
      <c r="AM806" s="105" t="str">
        <f>IF(BS_CONTROLE[[#This Row],[Entre - Estações]]=0, "-", BS_CONTROLE[[#This Row],[Entre - Estações]])</f>
        <v>-</v>
      </c>
      <c r="AN806" s="105" t="str">
        <f>IF(BS_CONTROLE[[#This Row],[SB]]=0, "-", BS_CONTROLE[[#This Row],[SB]])</f>
        <v>-</v>
      </c>
      <c r="AO806" s="105" t="str">
        <f>IF(BS_CONTROLE[[#This Row],[SUB]]=0, "-", BS_CONTROLE[[#This Row],[SUB]])</f>
        <v>-</v>
      </c>
      <c r="AP806" s="105">
        <f>BS_CONTROLE[[#This Row],[KM - Inicio]]</f>
        <v>0</v>
      </c>
      <c r="AQ806" s="105">
        <f>BS_CONTROLE[[#This Row],[KM - Inicio]]</f>
        <v>0</v>
      </c>
      <c r="AR806" s="108"/>
      <c r="AS806" s="108"/>
      <c r="AT806" s="108"/>
      <c r="AU806" s="136"/>
      <c r="AV806" s="136"/>
      <c r="AW806" s="14"/>
      <c r="AX806" s="14"/>
      <c r="AY806" s="162" t="str">
        <f t="shared" si="78"/>
        <v>*</v>
      </c>
      <c r="AZ806" s="153"/>
      <c r="BA806" s="109"/>
      <c r="BB806" s="10" t="str">
        <f>IFERROR(_xlfn.XLOOKUP(AI806, BS_ATIVIDADE[ATIVIDADE],BS_ATIVIDADE[UNIDADE] ), "*")</f>
        <v>*</v>
      </c>
      <c r="BC806" s="13" t="str" cm="1">
        <f t="array" ref="BC8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6" s="13" t="str" cm="1">
        <f t="array" ref="BD8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6" s="11" t="str" cm="1">
        <f t="array" ref="BE8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6" s="150"/>
      <c r="BG806" s="16"/>
      <c r="BH806" s="17"/>
      <c r="BI806" s="17"/>
      <c r="BJ806" s="17"/>
      <c r="BK806" s="18"/>
      <c r="BL806" s="16"/>
      <c r="BM806" s="130"/>
      <c r="BN806" s="130"/>
      <c r="BO806" s="130"/>
      <c r="BP806" s="18"/>
      <c r="BQ806" s="12" t="str">
        <f t="shared" si="80"/>
        <v>Aderente</v>
      </c>
      <c r="BR806" s="19" t="str">
        <f t="shared" si="81"/>
        <v>*</v>
      </c>
      <c r="BS806" s="19" t="str">
        <f t="shared" si="82"/>
        <v>*</v>
      </c>
      <c r="BT806" s="188" t="str">
        <f t="shared" si="83"/>
        <v/>
      </c>
    </row>
    <row r="807" spans="1:72" hidden="1">
      <c r="A807" s="47" t="str">
        <f t="shared" si="79"/>
        <v/>
      </c>
      <c r="B807" s="102"/>
      <c r="C807" s="135" t="str">
        <f>IF(BS_CONTROLE[[#This Row],[DATA]]="","",WEEKNUM(BS_CONTROLE[[#This Row],[DATA]]))</f>
        <v/>
      </c>
      <c r="D807" s="104"/>
      <c r="E807" s="157">
        <v>801</v>
      </c>
      <c r="F807" s="126"/>
      <c r="G807" s="142" t="str">
        <f>IF(D807="","*",VLOOKUP(F807,BS_ATIVIDADE[],3,FALSE))</f>
        <v>*</v>
      </c>
      <c r="H807" s="106"/>
      <c r="I807" s="106"/>
      <c r="J807" s="105"/>
      <c r="K807" s="105"/>
      <c r="L807" s="105"/>
      <c r="M807" s="127" t="str" cm="1">
        <f t="array" ref="M8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7" s="127" t="str" cm="1">
        <f t="array" ref="N8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7" s="106"/>
      <c r="P807" s="106"/>
      <c r="Q807" s="105"/>
      <c r="R807" s="10" t="str">
        <f>IFERROR(_xlfn.XLOOKUP(F807, BS_ATIVIDADE[ATIVIDADE],BS_ATIVIDADE[UNIDADE] ), "*")</f>
        <v>*</v>
      </c>
      <c r="S807" s="128" t="str" cm="1">
        <f t="array" ref="S8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7" s="128" t="str" cm="1">
        <f t="array" ref="T8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7" s="11" t="str" cm="1">
        <f t="array" ref="U8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7" s="105"/>
      <c r="W807" s="151"/>
      <c r="X807" s="104"/>
      <c r="Y807" s="129"/>
      <c r="Z807" s="104"/>
      <c r="AA807" s="105"/>
      <c r="AB807" s="103"/>
      <c r="AC807" s="152"/>
      <c r="AD807" s="107"/>
      <c r="AE807" s="105"/>
      <c r="AF807" s="105"/>
      <c r="AG807" s="105"/>
      <c r="AH807" s="15"/>
      <c r="AI807" s="126" t="str">
        <f>IF(BS_CONTROLE[[#This Row],[Atividade]]=0, "-", BS_CONTROLE[[#This Row],[Atividade]])</f>
        <v>-</v>
      </c>
      <c r="AJ807" s="9" t="str">
        <f>IF(BS_CONTROLE[[#This Row],[Atividade]]=0, "-", BS_CONTROLE[[#This Row],[Atividade]])</f>
        <v>-</v>
      </c>
      <c r="AK807" s="31">
        <f>BS_CONTROLE[[#This Row],[Local - Partida]]</f>
        <v>0</v>
      </c>
      <c r="AL807" s="31">
        <f>BS_CONTROLE[[#This Row],[Local - Encerramento]]</f>
        <v>0</v>
      </c>
      <c r="AM807" s="105" t="str">
        <f>IF(BS_CONTROLE[[#This Row],[Entre - Estações]]=0, "-", BS_CONTROLE[[#This Row],[Entre - Estações]])</f>
        <v>-</v>
      </c>
      <c r="AN807" s="105" t="str">
        <f>IF(BS_CONTROLE[[#This Row],[SB]]=0, "-", BS_CONTROLE[[#This Row],[SB]])</f>
        <v>-</v>
      </c>
      <c r="AO807" s="105" t="str">
        <f>IF(BS_CONTROLE[[#This Row],[SUB]]=0, "-", BS_CONTROLE[[#This Row],[SUB]])</f>
        <v>-</v>
      </c>
      <c r="AP807" s="105">
        <f>BS_CONTROLE[[#This Row],[KM - Inicio]]</f>
        <v>0</v>
      </c>
      <c r="AQ807" s="105">
        <f>BS_CONTROLE[[#This Row],[KM - Inicio]]</f>
        <v>0</v>
      </c>
      <c r="AR807" s="108"/>
      <c r="AS807" s="108"/>
      <c r="AT807" s="108"/>
      <c r="AU807" s="136"/>
      <c r="AV807" s="136"/>
      <c r="AW807" s="14"/>
      <c r="AX807" s="14"/>
      <c r="AY807" s="162" t="str">
        <f t="shared" si="78"/>
        <v>*</v>
      </c>
      <c r="AZ807" s="153"/>
      <c r="BA807" s="109"/>
      <c r="BB807" s="10" t="str">
        <f>IFERROR(_xlfn.XLOOKUP(AI807, BS_ATIVIDADE[ATIVIDADE],BS_ATIVIDADE[UNIDADE] ), "*")</f>
        <v>*</v>
      </c>
      <c r="BC807" s="13" t="str" cm="1">
        <f t="array" ref="BC8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7" s="13" t="str" cm="1">
        <f t="array" ref="BD8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7" s="11" t="str" cm="1">
        <f t="array" ref="BE8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7" s="150"/>
      <c r="BG807" s="16"/>
      <c r="BH807" s="17"/>
      <c r="BI807" s="17"/>
      <c r="BJ807" s="17"/>
      <c r="BK807" s="18"/>
      <c r="BL807" s="16"/>
      <c r="BM807" s="130"/>
      <c r="BN807" s="130"/>
      <c r="BO807" s="130"/>
      <c r="BP807" s="18"/>
      <c r="BQ807" s="12" t="str">
        <f t="shared" si="80"/>
        <v>Aderente</v>
      </c>
      <c r="BR807" s="19" t="str">
        <f t="shared" si="81"/>
        <v>*</v>
      </c>
      <c r="BS807" s="19" t="str">
        <f t="shared" si="82"/>
        <v>*</v>
      </c>
      <c r="BT807" s="188" t="str">
        <f t="shared" si="83"/>
        <v/>
      </c>
    </row>
    <row r="808" spans="1:72" hidden="1">
      <c r="A808" s="47" t="str">
        <f t="shared" si="79"/>
        <v/>
      </c>
      <c r="B808" s="102"/>
      <c r="C808" s="135" t="str">
        <f>IF(BS_CONTROLE[[#This Row],[DATA]]="","",WEEKNUM(BS_CONTROLE[[#This Row],[DATA]]))</f>
        <v/>
      </c>
      <c r="D808" s="104"/>
      <c r="E808" s="157">
        <v>802</v>
      </c>
      <c r="F808" s="126"/>
      <c r="G808" s="142" t="str">
        <f>IF(D808="","*",VLOOKUP(F808,BS_ATIVIDADE[],3,FALSE))</f>
        <v>*</v>
      </c>
      <c r="H808" s="106"/>
      <c r="I808" s="106"/>
      <c r="J808" s="105"/>
      <c r="K808" s="105"/>
      <c r="L808" s="105"/>
      <c r="M808" s="127" t="str" cm="1">
        <f t="array" ref="M8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8" s="127" t="str" cm="1">
        <f t="array" ref="N8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8" s="106"/>
      <c r="P808" s="106"/>
      <c r="Q808" s="105"/>
      <c r="R808" s="10" t="str">
        <f>IFERROR(_xlfn.XLOOKUP(F808, BS_ATIVIDADE[ATIVIDADE],BS_ATIVIDADE[UNIDADE] ), "*")</f>
        <v>*</v>
      </c>
      <c r="S808" s="128" t="str" cm="1">
        <f t="array" ref="S8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8" s="128" t="str" cm="1">
        <f t="array" ref="T8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8" s="11" t="str" cm="1">
        <f t="array" ref="U8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8" s="105"/>
      <c r="W808" s="151"/>
      <c r="X808" s="104"/>
      <c r="Y808" s="129"/>
      <c r="Z808" s="104"/>
      <c r="AA808" s="105"/>
      <c r="AB808" s="103"/>
      <c r="AC808" s="152"/>
      <c r="AD808" s="107"/>
      <c r="AE808" s="105"/>
      <c r="AF808" s="105"/>
      <c r="AG808" s="105"/>
      <c r="AH808" s="15"/>
      <c r="AI808" s="126" t="str">
        <f>IF(BS_CONTROLE[[#This Row],[Atividade]]=0, "-", BS_CONTROLE[[#This Row],[Atividade]])</f>
        <v>-</v>
      </c>
      <c r="AJ808" s="9" t="str">
        <f>IF(BS_CONTROLE[[#This Row],[Atividade]]=0, "-", BS_CONTROLE[[#This Row],[Atividade]])</f>
        <v>-</v>
      </c>
      <c r="AK808" s="31">
        <f>BS_CONTROLE[[#This Row],[Local - Partida]]</f>
        <v>0</v>
      </c>
      <c r="AL808" s="31">
        <f>BS_CONTROLE[[#This Row],[Local - Encerramento]]</f>
        <v>0</v>
      </c>
      <c r="AM808" s="105" t="str">
        <f>IF(BS_CONTROLE[[#This Row],[Entre - Estações]]=0, "-", BS_CONTROLE[[#This Row],[Entre - Estações]])</f>
        <v>-</v>
      </c>
      <c r="AN808" s="105" t="str">
        <f>IF(BS_CONTROLE[[#This Row],[SB]]=0, "-", BS_CONTROLE[[#This Row],[SB]])</f>
        <v>-</v>
      </c>
      <c r="AO808" s="105" t="str">
        <f>IF(BS_CONTROLE[[#This Row],[SUB]]=0, "-", BS_CONTROLE[[#This Row],[SUB]])</f>
        <v>-</v>
      </c>
      <c r="AP808" s="105">
        <f>BS_CONTROLE[[#This Row],[KM - Inicio]]</f>
        <v>0</v>
      </c>
      <c r="AQ808" s="105">
        <f>BS_CONTROLE[[#This Row],[KM - Inicio]]</f>
        <v>0</v>
      </c>
      <c r="AR808" s="108"/>
      <c r="AS808" s="108"/>
      <c r="AT808" s="108"/>
      <c r="AU808" s="136"/>
      <c r="AV808" s="136"/>
      <c r="AW808" s="14"/>
      <c r="AX808" s="14"/>
      <c r="AY808" s="162" t="str">
        <f t="shared" si="78"/>
        <v>*</v>
      </c>
      <c r="AZ808" s="153"/>
      <c r="BA808" s="109"/>
      <c r="BB808" s="10" t="str">
        <f>IFERROR(_xlfn.XLOOKUP(AI808, BS_ATIVIDADE[ATIVIDADE],BS_ATIVIDADE[UNIDADE] ), "*")</f>
        <v>*</v>
      </c>
      <c r="BC808" s="13" t="str" cm="1">
        <f t="array" ref="BC8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8" s="13" t="str" cm="1">
        <f t="array" ref="BD8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8" s="11" t="str" cm="1">
        <f t="array" ref="BE8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8" s="150"/>
      <c r="BG808" s="16"/>
      <c r="BH808" s="17"/>
      <c r="BI808" s="17"/>
      <c r="BJ808" s="17"/>
      <c r="BK808" s="18"/>
      <c r="BL808" s="16"/>
      <c r="BM808" s="130"/>
      <c r="BN808" s="130"/>
      <c r="BO808" s="130"/>
      <c r="BP808" s="18"/>
      <c r="BQ808" s="12" t="str">
        <f t="shared" si="80"/>
        <v>Aderente</v>
      </c>
      <c r="BR808" s="19" t="str">
        <f t="shared" si="81"/>
        <v>*</v>
      </c>
      <c r="BS808" s="19" t="str">
        <f t="shared" si="82"/>
        <v>*</v>
      </c>
      <c r="BT808" s="188" t="str">
        <f t="shared" si="83"/>
        <v/>
      </c>
    </row>
    <row r="809" spans="1:72" hidden="1">
      <c r="A809" s="47" t="str">
        <f t="shared" si="79"/>
        <v/>
      </c>
      <c r="B809" s="102"/>
      <c r="C809" s="135" t="str">
        <f>IF(BS_CONTROLE[[#This Row],[DATA]]="","",WEEKNUM(BS_CONTROLE[[#This Row],[DATA]]))</f>
        <v/>
      </c>
      <c r="D809" s="104"/>
      <c r="E809" s="157">
        <v>803</v>
      </c>
      <c r="F809" s="126"/>
      <c r="G809" s="142" t="str">
        <f>IF(D809="","*",VLOOKUP(F809,BS_ATIVIDADE[],3,FALSE))</f>
        <v>*</v>
      </c>
      <c r="H809" s="106"/>
      <c r="I809" s="106"/>
      <c r="J809" s="105"/>
      <c r="K809" s="105"/>
      <c r="L809" s="105"/>
      <c r="M809" s="127" t="str" cm="1">
        <f t="array" ref="M8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09" s="127" t="str" cm="1">
        <f t="array" ref="N8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09" s="106"/>
      <c r="P809" s="106"/>
      <c r="Q809" s="105"/>
      <c r="R809" s="10" t="str">
        <f>IFERROR(_xlfn.XLOOKUP(F809, BS_ATIVIDADE[ATIVIDADE],BS_ATIVIDADE[UNIDADE] ), "*")</f>
        <v>*</v>
      </c>
      <c r="S809" s="128" t="str" cm="1">
        <f t="array" ref="S8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09" s="128" t="str" cm="1">
        <f t="array" ref="T8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09" s="11" t="str" cm="1">
        <f t="array" ref="U8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09" s="105"/>
      <c r="W809" s="151"/>
      <c r="X809" s="104"/>
      <c r="Y809" s="129"/>
      <c r="Z809" s="104"/>
      <c r="AA809" s="105"/>
      <c r="AB809" s="103"/>
      <c r="AC809" s="152"/>
      <c r="AD809" s="107"/>
      <c r="AE809" s="105"/>
      <c r="AF809" s="105"/>
      <c r="AG809" s="105"/>
      <c r="AH809" s="15"/>
      <c r="AI809" s="126" t="str">
        <f>IF(BS_CONTROLE[[#This Row],[Atividade]]=0, "-", BS_CONTROLE[[#This Row],[Atividade]])</f>
        <v>-</v>
      </c>
      <c r="AJ809" s="9" t="str">
        <f>IF(BS_CONTROLE[[#This Row],[Atividade]]=0, "-", BS_CONTROLE[[#This Row],[Atividade]])</f>
        <v>-</v>
      </c>
      <c r="AK809" s="31">
        <f>BS_CONTROLE[[#This Row],[Local - Partida]]</f>
        <v>0</v>
      </c>
      <c r="AL809" s="31">
        <f>BS_CONTROLE[[#This Row],[Local - Encerramento]]</f>
        <v>0</v>
      </c>
      <c r="AM809" s="105" t="str">
        <f>IF(BS_CONTROLE[[#This Row],[Entre - Estações]]=0, "-", BS_CONTROLE[[#This Row],[Entre - Estações]])</f>
        <v>-</v>
      </c>
      <c r="AN809" s="105" t="str">
        <f>IF(BS_CONTROLE[[#This Row],[SB]]=0, "-", BS_CONTROLE[[#This Row],[SB]])</f>
        <v>-</v>
      </c>
      <c r="AO809" s="105" t="str">
        <f>IF(BS_CONTROLE[[#This Row],[SUB]]=0, "-", BS_CONTROLE[[#This Row],[SUB]])</f>
        <v>-</v>
      </c>
      <c r="AP809" s="105">
        <f>BS_CONTROLE[[#This Row],[KM - Inicio]]</f>
        <v>0</v>
      </c>
      <c r="AQ809" s="105">
        <f>BS_CONTROLE[[#This Row],[KM - Inicio]]</f>
        <v>0</v>
      </c>
      <c r="AR809" s="108"/>
      <c r="AS809" s="108"/>
      <c r="AT809" s="108"/>
      <c r="AU809" s="136"/>
      <c r="AV809" s="136"/>
      <c r="AW809" s="14"/>
      <c r="AX809" s="14"/>
      <c r="AY809" s="162" t="str">
        <f t="shared" si="78"/>
        <v>*</v>
      </c>
      <c r="AZ809" s="153"/>
      <c r="BA809" s="109"/>
      <c r="BB809" s="10" t="str">
        <f>IFERROR(_xlfn.XLOOKUP(AI809, BS_ATIVIDADE[ATIVIDADE],BS_ATIVIDADE[UNIDADE] ), "*")</f>
        <v>*</v>
      </c>
      <c r="BC809" s="13" t="str" cm="1">
        <f t="array" ref="BC8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09" s="13" t="str" cm="1">
        <f t="array" ref="BD8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09" s="11" t="str" cm="1">
        <f t="array" ref="BE8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09" s="150"/>
      <c r="BG809" s="16"/>
      <c r="BH809" s="17"/>
      <c r="BI809" s="17"/>
      <c r="BJ809" s="17"/>
      <c r="BK809" s="18"/>
      <c r="BL809" s="16"/>
      <c r="BM809" s="130"/>
      <c r="BN809" s="130"/>
      <c r="BO809" s="130"/>
      <c r="BP809" s="18"/>
      <c r="BQ809" s="12" t="str">
        <f t="shared" si="80"/>
        <v>Aderente</v>
      </c>
      <c r="BR809" s="19" t="str">
        <f t="shared" si="81"/>
        <v>*</v>
      </c>
      <c r="BS809" s="19" t="str">
        <f t="shared" si="82"/>
        <v>*</v>
      </c>
      <c r="BT809" s="188" t="str">
        <f t="shared" si="83"/>
        <v/>
      </c>
    </row>
    <row r="810" spans="1:72" hidden="1">
      <c r="A810" s="47" t="str">
        <f t="shared" si="79"/>
        <v/>
      </c>
      <c r="B810" s="102"/>
      <c r="C810" s="135" t="str">
        <f>IF(BS_CONTROLE[[#This Row],[DATA]]="","",WEEKNUM(BS_CONTROLE[[#This Row],[DATA]]))</f>
        <v/>
      </c>
      <c r="D810" s="104"/>
      <c r="E810" s="157">
        <v>804</v>
      </c>
      <c r="F810" s="126"/>
      <c r="G810" s="142" t="str">
        <f>IF(D810="","*",VLOOKUP(F810,BS_ATIVIDADE[],3,FALSE))</f>
        <v>*</v>
      </c>
      <c r="H810" s="106"/>
      <c r="I810" s="106"/>
      <c r="J810" s="105"/>
      <c r="K810" s="105"/>
      <c r="L810" s="105"/>
      <c r="M810" s="127" t="str" cm="1">
        <f t="array" ref="M8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0" s="127" t="str" cm="1">
        <f t="array" ref="N8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0" s="106"/>
      <c r="P810" s="106"/>
      <c r="Q810" s="105"/>
      <c r="R810" s="10" t="str">
        <f>IFERROR(_xlfn.XLOOKUP(F810, BS_ATIVIDADE[ATIVIDADE],BS_ATIVIDADE[UNIDADE] ), "*")</f>
        <v>*</v>
      </c>
      <c r="S810" s="128" t="str" cm="1">
        <f t="array" ref="S8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0" s="128" t="str" cm="1">
        <f t="array" ref="T8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0" s="11" t="str" cm="1">
        <f t="array" ref="U8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0" s="105"/>
      <c r="W810" s="151"/>
      <c r="X810" s="104"/>
      <c r="Y810" s="129"/>
      <c r="Z810" s="104"/>
      <c r="AA810" s="105"/>
      <c r="AB810" s="103"/>
      <c r="AC810" s="152"/>
      <c r="AD810" s="107"/>
      <c r="AE810" s="105"/>
      <c r="AF810" s="105"/>
      <c r="AG810" s="105"/>
      <c r="AH810" s="15"/>
      <c r="AI810" s="126" t="str">
        <f>IF(BS_CONTROLE[[#This Row],[Atividade]]=0, "-", BS_CONTROLE[[#This Row],[Atividade]])</f>
        <v>-</v>
      </c>
      <c r="AJ810" s="9" t="str">
        <f>IF(BS_CONTROLE[[#This Row],[Atividade]]=0, "-", BS_CONTROLE[[#This Row],[Atividade]])</f>
        <v>-</v>
      </c>
      <c r="AK810" s="31">
        <f>BS_CONTROLE[[#This Row],[Local - Partida]]</f>
        <v>0</v>
      </c>
      <c r="AL810" s="31">
        <f>BS_CONTROLE[[#This Row],[Local - Encerramento]]</f>
        <v>0</v>
      </c>
      <c r="AM810" s="105" t="str">
        <f>IF(BS_CONTROLE[[#This Row],[Entre - Estações]]=0, "-", BS_CONTROLE[[#This Row],[Entre - Estações]])</f>
        <v>-</v>
      </c>
      <c r="AN810" s="105" t="str">
        <f>IF(BS_CONTROLE[[#This Row],[SB]]=0, "-", BS_CONTROLE[[#This Row],[SB]])</f>
        <v>-</v>
      </c>
      <c r="AO810" s="105" t="str">
        <f>IF(BS_CONTROLE[[#This Row],[SUB]]=0, "-", BS_CONTROLE[[#This Row],[SUB]])</f>
        <v>-</v>
      </c>
      <c r="AP810" s="105">
        <f>BS_CONTROLE[[#This Row],[KM - Inicio]]</f>
        <v>0</v>
      </c>
      <c r="AQ810" s="105">
        <f>BS_CONTROLE[[#This Row],[KM - Inicio]]</f>
        <v>0</v>
      </c>
      <c r="AR810" s="108"/>
      <c r="AS810" s="108"/>
      <c r="AT810" s="108"/>
      <c r="AU810" s="136"/>
      <c r="AV810" s="136"/>
      <c r="AW810" s="14"/>
      <c r="AX810" s="14"/>
      <c r="AY810" s="162" t="str">
        <f t="shared" si="78"/>
        <v>*</v>
      </c>
      <c r="AZ810" s="153"/>
      <c r="BA810" s="109"/>
      <c r="BB810" s="10" t="str">
        <f>IFERROR(_xlfn.XLOOKUP(AI810, BS_ATIVIDADE[ATIVIDADE],BS_ATIVIDADE[UNIDADE] ), "*")</f>
        <v>*</v>
      </c>
      <c r="BC810" s="13" t="str" cm="1">
        <f t="array" ref="BC8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0" s="13" t="str" cm="1">
        <f t="array" ref="BD8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0" s="11" t="str" cm="1">
        <f t="array" ref="BE8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0" s="150"/>
      <c r="BG810" s="16"/>
      <c r="BH810" s="17"/>
      <c r="BI810" s="17"/>
      <c r="BJ810" s="17"/>
      <c r="BK810" s="18"/>
      <c r="BL810" s="16"/>
      <c r="BM810" s="130"/>
      <c r="BN810" s="130"/>
      <c r="BO810" s="130"/>
      <c r="BP810" s="18"/>
      <c r="BQ810" s="12" t="str">
        <f t="shared" si="80"/>
        <v>Aderente</v>
      </c>
      <c r="BR810" s="19" t="str">
        <f t="shared" si="81"/>
        <v>*</v>
      </c>
      <c r="BS810" s="19" t="str">
        <f t="shared" si="82"/>
        <v>*</v>
      </c>
      <c r="BT810" s="188" t="str">
        <f t="shared" si="83"/>
        <v/>
      </c>
    </row>
    <row r="811" spans="1:72" hidden="1">
      <c r="A811" s="47" t="str">
        <f t="shared" si="79"/>
        <v/>
      </c>
      <c r="B811" s="102"/>
      <c r="C811" s="135" t="str">
        <f>IF(BS_CONTROLE[[#This Row],[DATA]]="","",WEEKNUM(BS_CONTROLE[[#This Row],[DATA]]))</f>
        <v/>
      </c>
      <c r="D811" s="104"/>
      <c r="E811" s="157">
        <v>805</v>
      </c>
      <c r="F811" s="126"/>
      <c r="G811" s="142" t="str">
        <f>IF(D811="","*",VLOOKUP(F811,BS_ATIVIDADE[],3,FALSE))</f>
        <v>*</v>
      </c>
      <c r="H811" s="106"/>
      <c r="I811" s="106"/>
      <c r="J811" s="105"/>
      <c r="K811" s="105"/>
      <c r="L811" s="105"/>
      <c r="M811" s="127" t="str" cm="1">
        <f t="array" ref="M8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1" s="127" t="str" cm="1">
        <f t="array" ref="N8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1" s="106"/>
      <c r="P811" s="106"/>
      <c r="Q811" s="105"/>
      <c r="R811" s="10" t="str">
        <f>IFERROR(_xlfn.XLOOKUP(F811, BS_ATIVIDADE[ATIVIDADE],BS_ATIVIDADE[UNIDADE] ), "*")</f>
        <v>*</v>
      </c>
      <c r="S811" s="128" t="str" cm="1">
        <f t="array" ref="S8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1" s="128" t="str" cm="1">
        <f t="array" ref="T8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1" s="11" t="str" cm="1">
        <f t="array" ref="U8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1" s="105"/>
      <c r="W811" s="151"/>
      <c r="X811" s="104"/>
      <c r="Y811" s="129"/>
      <c r="Z811" s="104"/>
      <c r="AA811" s="105"/>
      <c r="AB811" s="103"/>
      <c r="AC811" s="152"/>
      <c r="AD811" s="107"/>
      <c r="AE811" s="105"/>
      <c r="AF811" s="105"/>
      <c r="AG811" s="105"/>
      <c r="AH811" s="15"/>
      <c r="AI811" s="126" t="str">
        <f>IF(BS_CONTROLE[[#This Row],[Atividade]]=0, "-", BS_CONTROLE[[#This Row],[Atividade]])</f>
        <v>-</v>
      </c>
      <c r="AJ811" s="9" t="str">
        <f>IF(BS_CONTROLE[[#This Row],[Atividade]]=0, "-", BS_CONTROLE[[#This Row],[Atividade]])</f>
        <v>-</v>
      </c>
      <c r="AK811" s="31">
        <f>BS_CONTROLE[[#This Row],[Local - Partida]]</f>
        <v>0</v>
      </c>
      <c r="AL811" s="31">
        <f>BS_CONTROLE[[#This Row],[Local - Encerramento]]</f>
        <v>0</v>
      </c>
      <c r="AM811" s="105" t="str">
        <f>IF(BS_CONTROLE[[#This Row],[Entre - Estações]]=0, "-", BS_CONTROLE[[#This Row],[Entre - Estações]])</f>
        <v>-</v>
      </c>
      <c r="AN811" s="105" t="str">
        <f>IF(BS_CONTROLE[[#This Row],[SB]]=0, "-", BS_CONTROLE[[#This Row],[SB]])</f>
        <v>-</v>
      </c>
      <c r="AO811" s="105" t="str">
        <f>IF(BS_CONTROLE[[#This Row],[SUB]]=0, "-", BS_CONTROLE[[#This Row],[SUB]])</f>
        <v>-</v>
      </c>
      <c r="AP811" s="105">
        <f>BS_CONTROLE[[#This Row],[KM - Inicio]]</f>
        <v>0</v>
      </c>
      <c r="AQ811" s="105">
        <f>BS_CONTROLE[[#This Row],[KM - Inicio]]</f>
        <v>0</v>
      </c>
      <c r="AR811" s="108"/>
      <c r="AS811" s="108"/>
      <c r="AT811" s="108"/>
      <c r="AU811" s="136"/>
      <c r="AV811" s="136"/>
      <c r="AW811" s="14"/>
      <c r="AX811" s="14"/>
      <c r="AY811" s="162" t="str">
        <f t="shared" si="78"/>
        <v>*</v>
      </c>
      <c r="AZ811" s="153"/>
      <c r="BA811" s="109"/>
      <c r="BB811" s="10" t="str">
        <f>IFERROR(_xlfn.XLOOKUP(AI811, BS_ATIVIDADE[ATIVIDADE],BS_ATIVIDADE[UNIDADE] ), "*")</f>
        <v>*</v>
      </c>
      <c r="BC811" s="13" t="str" cm="1">
        <f t="array" ref="BC8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1" s="13" t="str" cm="1">
        <f t="array" ref="BD8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1" s="11" t="str" cm="1">
        <f t="array" ref="BE8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1" s="150"/>
      <c r="BG811" s="16"/>
      <c r="BH811" s="17"/>
      <c r="BI811" s="17"/>
      <c r="BJ811" s="17"/>
      <c r="BK811" s="18"/>
      <c r="BL811" s="16"/>
      <c r="BM811" s="130"/>
      <c r="BN811" s="130"/>
      <c r="BO811" s="130"/>
      <c r="BP811" s="18"/>
      <c r="BQ811" s="12" t="str">
        <f t="shared" si="80"/>
        <v>Aderente</v>
      </c>
      <c r="BR811" s="19" t="str">
        <f t="shared" si="81"/>
        <v>*</v>
      </c>
      <c r="BS811" s="19" t="str">
        <f t="shared" si="82"/>
        <v>*</v>
      </c>
      <c r="BT811" s="188" t="str">
        <f t="shared" si="83"/>
        <v/>
      </c>
    </row>
    <row r="812" spans="1:72" hidden="1">
      <c r="A812" s="47" t="str">
        <f t="shared" si="79"/>
        <v/>
      </c>
      <c r="B812" s="102"/>
      <c r="C812" s="135" t="str">
        <f>IF(BS_CONTROLE[[#This Row],[DATA]]="","",WEEKNUM(BS_CONTROLE[[#This Row],[DATA]]))</f>
        <v/>
      </c>
      <c r="D812" s="104"/>
      <c r="E812" s="157">
        <v>806</v>
      </c>
      <c r="F812" s="126"/>
      <c r="G812" s="142" t="str">
        <f>IF(D812="","*",VLOOKUP(F812,BS_ATIVIDADE[],3,FALSE))</f>
        <v>*</v>
      </c>
      <c r="H812" s="106"/>
      <c r="I812" s="106"/>
      <c r="J812" s="105"/>
      <c r="K812" s="105"/>
      <c r="L812" s="105"/>
      <c r="M812" s="127" t="str" cm="1">
        <f t="array" ref="M8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2" s="127" t="str" cm="1">
        <f t="array" ref="N8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2" s="106"/>
      <c r="P812" s="106"/>
      <c r="Q812" s="105"/>
      <c r="R812" s="10" t="str">
        <f>IFERROR(_xlfn.XLOOKUP(F812, BS_ATIVIDADE[ATIVIDADE],BS_ATIVIDADE[UNIDADE] ), "*")</f>
        <v>*</v>
      </c>
      <c r="S812" s="128" t="str" cm="1">
        <f t="array" ref="S8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2" s="128" t="str" cm="1">
        <f t="array" ref="T8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2" s="11" t="str" cm="1">
        <f t="array" ref="U8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2" s="105"/>
      <c r="W812" s="151"/>
      <c r="X812" s="104"/>
      <c r="Y812" s="129"/>
      <c r="Z812" s="104"/>
      <c r="AA812" s="105"/>
      <c r="AB812" s="103"/>
      <c r="AC812" s="152"/>
      <c r="AD812" s="107"/>
      <c r="AE812" s="105"/>
      <c r="AF812" s="105"/>
      <c r="AG812" s="105"/>
      <c r="AH812" s="15"/>
      <c r="AI812" s="126" t="str">
        <f>IF(BS_CONTROLE[[#This Row],[Atividade]]=0, "-", BS_CONTROLE[[#This Row],[Atividade]])</f>
        <v>-</v>
      </c>
      <c r="AJ812" s="9" t="str">
        <f>IF(BS_CONTROLE[[#This Row],[Atividade]]=0, "-", BS_CONTROLE[[#This Row],[Atividade]])</f>
        <v>-</v>
      </c>
      <c r="AK812" s="31">
        <f>BS_CONTROLE[[#This Row],[Local - Partida]]</f>
        <v>0</v>
      </c>
      <c r="AL812" s="31">
        <f>BS_CONTROLE[[#This Row],[Local - Encerramento]]</f>
        <v>0</v>
      </c>
      <c r="AM812" s="105" t="str">
        <f>IF(BS_CONTROLE[[#This Row],[Entre - Estações]]=0, "-", BS_CONTROLE[[#This Row],[Entre - Estações]])</f>
        <v>-</v>
      </c>
      <c r="AN812" s="105" t="str">
        <f>IF(BS_CONTROLE[[#This Row],[SB]]=0, "-", BS_CONTROLE[[#This Row],[SB]])</f>
        <v>-</v>
      </c>
      <c r="AO812" s="105" t="str">
        <f>IF(BS_CONTROLE[[#This Row],[SUB]]=0, "-", BS_CONTROLE[[#This Row],[SUB]])</f>
        <v>-</v>
      </c>
      <c r="AP812" s="105">
        <f>BS_CONTROLE[[#This Row],[KM - Inicio]]</f>
        <v>0</v>
      </c>
      <c r="AQ812" s="105">
        <f>BS_CONTROLE[[#This Row],[KM - Inicio]]</f>
        <v>0</v>
      </c>
      <c r="AR812" s="108"/>
      <c r="AS812" s="108"/>
      <c r="AT812" s="108"/>
      <c r="AU812" s="136"/>
      <c r="AV812" s="136"/>
      <c r="AW812" s="14"/>
      <c r="AX812" s="14"/>
      <c r="AY812" s="162" t="str">
        <f t="shared" si="78"/>
        <v>*</v>
      </c>
      <c r="AZ812" s="153"/>
      <c r="BA812" s="109"/>
      <c r="BB812" s="10" t="str">
        <f>IFERROR(_xlfn.XLOOKUP(AI812, BS_ATIVIDADE[ATIVIDADE],BS_ATIVIDADE[UNIDADE] ), "*")</f>
        <v>*</v>
      </c>
      <c r="BC812" s="13" t="str" cm="1">
        <f t="array" ref="BC8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2" s="13" t="str" cm="1">
        <f t="array" ref="BD8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2" s="11" t="str" cm="1">
        <f t="array" ref="BE8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2" s="150"/>
      <c r="BG812" s="16"/>
      <c r="BH812" s="17"/>
      <c r="BI812" s="17"/>
      <c r="BJ812" s="17"/>
      <c r="BK812" s="18"/>
      <c r="BL812" s="16"/>
      <c r="BM812" s="130"/>
      <c r="BN812" s="130"/>
      <c r="BO812" s="130"/>
      <c r="BP812" s="18"/>
      <c r="BQ812" s="12" t="str">
        <f t="shared" si="80"/>
        <v>Aderente</v>
      </c>
      <c r="BR812" s="19" t="str">
        <f t="shared" si="81"/>
        <v>*</v>
      </c>
      <c r="BS812" s="19" t="str">
        <f t="shared" si="82"/>
        <v>*</v>
      </c>
      <c r="BT812" s="188" t="str">
        <f t="shared" si="83"/>
        <v/>
      </c>
    </row>
    <row r="813" spans="1:72" hidden="1">
      <c r="A813" s="47" t="str">
        <f t="shared" si="79"/>
        <v/>
      </c>
      <c r="B813" s="102"/>
      <c r="C813" s="135" t="str">
        <f>IF(BS_CONTROLE[[#This Row],[DATA]]="","",WEEKNUM(BS_CONTROLE[[#This Row],[DATA]]))</f>
        <v/>
      </c>
      <c r="D813" s="104"/>
      <c r="E813" s="157">
        <v>807</v>
      </c>
      <c r="F813" s="126"/>
      <c r="G813" s="142" t="str">
        <f>IF(D813="","*",VLOOKUP(F813,BS_ATIVIDADE[],3,FALSE))</f>
        <v>*</v>
      </c>
      <c r="H813" s="106"/>
      <c r="I813" s="106"/>
      <c r="J813" s="105"/>
      <c r="K813" s="105"/>
      <c r="L813" s="105"/>
      <c r="M813" s="127" t="str" cm="1">
        <f t="array" ref="M8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3" s="127" t="str" cm="1">
        <f t="array" ref="N8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3" s="106"/>
      <c r="P813" s="106"/>
      <c r="Q813" s="105"/>
      <c r="R813" s="10" t="str">
        <f>IFERROR(_xlfn.XLOOKUP(F813, BS_ATIVIDADE[ATIVIDADE],BS_ATIVIDADE[UNIDADE] ), "*")</f>
        <v>*</v>
      </c>
      <c r="S813" s="128" t="str" cm="1">
        <f t="array" ref="S8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3" s="128" t="str" cm="1">
        <f t="array" ref="T8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3" s="11" t="str" cm="1">
        <f t="array" ref="U8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3" s="105"/>
      <c r="W813" s="151"/>
      <c r="X813" s="104"/>
      <c r="Y813" s="129"/>
      <c r="Z813" s="104"/>
      <c r="AA813" s="105"/>
      <c r="AB813" s="103"/>
      <c r="AC813" s="152"/>
      <c r="AD813" s="107"/>
      <c r="AE813" s="105"/>
      <c r="AF813" s="105"/>
      <c r="AG813" s="105"/>
      <c r="AH813" s="15"/>
      <c r="AI813" s="126" t="str">
        <f>IF(BS_CONTROLE[[#This Row],[Atividade]]=0, "-", BS_CONTROLE[[#This Row],[Atividade]])</f>
        <v>-</v>
      </c>
      <c r="AJ813" s="9" t="str">
        <f>IF(BS_CONTROLE[[#This Row],[Atividade]]=0, "-", BS_CONTROLE[[#This Row],[Atividade]])</f>
        <v>-</v>
      </c>
      <c r="AK813" s="31">
        <f>BS_CONTROLE[[#This Row],[Local - Partida]]</f>
        <v>0</v>
      </c>
      <c r="AL813" s="31">
        <f>BS_CONTROLE[[#This Row],[Local - Encerramento]]</f>
        <v>0</v>
      </c>
      <c r="AM813" s="105" t="str">
        <f>IF(BS_CONTROLE[[#This Row],[Entre - Estações]]=0, "-", BS_CONTROLE[[#This Row],[Entre - Estações]])</f>
        <v>-</v>
      </c>
      <c r="AN813" s="105" t="str">
        <f>IF(BS_CONTROLE[[#This Row],[SB]]=0, "-", BS_CONTROLE[[#This Row],[SB]])</f>
        <v>-</v>
      </c>
      <c r="AO813" s="105" t="str">
        <f>IF(BS_CONTROLE[[#This Row],[SUB]]=0, "-", BS_CONTROLE[[#This Row],[SUB]])</f>
        <v>-</v>
      </c>
      <c r="AP813" s="105">
        <f>BS_CONTROLE[[#This Row],[KM - Inicio]]</f>
        <v>0</v>
      </c>
      <c r="AQ813" s="105">
        <f>BS_CONTROLE[[#This Row],[KM - Inicio]]</f>
        <v>0</v>
      </c>
      <c r="AR813" s="108"/>
      <c r="AS813" s="108"/>
      <c r="AT813" s="108"/>
      <c r="AU813" s="136"/>
      <c r="AV813" s="136"/>
      <c r="AW813" s="14"/>
      <c r="AX813" s="14"/>
      <c r="AY813" s="162" t="str">
        <f t="shared" si="78"/>
        <v>*</v>
      </c>
      <c r="AZ813" s="153"/>
      <c r="BA813" s="109"/>
      <c r="BB813" s="10" t="str">
        <f>IFERROR(_xlfn.XLOOKUP(AI813, BS_ATIVIDADE[ATIVIDADE],BS_ATIVIDADE[UNIDADE] ), "*")</f>
        <v>*</v>
      </c>
      <c r="BC813" s="13" t="str" cm="1">
        <f t="array" ref="BC8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3" s="13" t="str" cm="1">
        <f t="array" ref="BD8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3" s="11" t="str" cm="1">
        <f t="array" ref="BE8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3" s="150"/>
      <c r="BG813" s="16"/>
      <c r="BH813" s="17"/>
      <c r="BI813" s="17"/>
      <c r="BJ813" s="17"/>
      <c r="BK813" s="18"/>
      <c r="BL813" s="16"/>
      <c r="BM813" s="130"/>
      <c r="BN813" s="130"/>
      <c r="BO813" s="130"/>
      <c r="BP813" s="18"/>
      <c r="BQ813" s="12" t="str">
        <f t="shared" si="80"/>
        <v>Aderente</v>
      </c>
      <c r="BR813" s="19" t="str">
        <f t="shared" si="81"/>
        <v>*</v>
      </c>
      <c r="BS813" s="19" t="str">
        <f t="shared" si="82"/>
        <v>*</v>
      </c>
      <c r="BT813" s="188" t="str">
        <f t="shared" si="83"/>
        <v/>
      </c>
    </row>
    <row r="814" spans="1:72" hidden="1">
      <c r="A814" s="47" t="str">
        <f t="shared" si="79"/>
        <v/>
      </c>
      <c r="B814" s="102"/>
      <c r="C814" s="135" t="str">
        <f>IF(BS_CONTROLE[[#This Row],[DATA]]="","",WEEKNUM(BS_CONTROLE[[#This Row],[DATA]]))</f>
        <v/>
      </c>
      <c r="D814" s="104"/>
      <c r="E814" s="157">
        <v>808</v>
      </c>
      <c r="F814" s="126"/>
      <c r="G814" s="142" t="str">
        <f>IF(D814="","*",VLOOKUP(F814,BS_ATIVIDADE[],3,FALSE))</f>
        <v>*</v>
      </c>
      <c r="H814" s="106"/>
      <c r="I814" s="106"/>
      <c r="J814" s="105"/>
      <c r="K814" s="105"/>
      <c r="L814" s="105"/>
      <c r="M814" s="127" t="str" cm="1">
        <f t="array" ref="M8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4" s="127" t="str" cm="1">
        <f t="array" ref="N8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4" s="106"/>
      <c r="P814" s="106"/>
      <c r="Q814" s="105"/>
      <c r="R814" s="10" t="str">
        <f>IFERROR(_xlfn.XLOOKUP(F814, BS_ATIVIDADE[ATIVIDADE],BS_ATIVIDADE[UNIDADE] ), "*")</f>
        <v>*</v>
      </c>
      <c r="S814" s="128" t="str" cm="1">
        <f t="array" ref="S8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4" s="128" t="str" cm="1">
        <f t="array" ref="T8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4" s="11" t="str" cm="1">
        <f t="array" ref="U8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4" s="105"/>
      <c r="W814" s="151"/>
      <c r="X814" s="104"/>
      <c r="Y814" s="129"/>
      <c r="Z814" s="104"/>
      <c r="AA814" s="105"/>
      <c r="AB814" s="103"/>
      <c r="AC814" s="152"/>
      <c r="AD814" s="107"/>
      <c r="AE814" s="105"/>
      <c r="AF814" s="105"/>
      <c r="AG814" s="105"/>
      <c r="AH814" s="15"/>
      <c r="AI814" s="126" t="str">
        <f>IF(BS_CONTROLE[[#This Row],[Atividade]]=0, "-", BS_CONTROLE[[#This Row],[Atividade]])</f>
        <v>-</v>
      </c>
      <c r="AJ814" s="9" t="str">
        <f>IF(BS_CONTROLE[[#This Row],[Atividade]]=0, "-", BS_CONTROLE[[#This Row],[Atividade]])</f>
        <v>-</v>
      </c>
      <c r="AK814" s="31">
        <f>BS_CONTROLE[[#This Row],[Local - Partida]]</f>
        <v>0</v>
      </c>
      <c r="AL814" s="31">
        <f>BS_CONTROLE[[#This Row],[Local - Encerramento]]</f>
        <v>0</v>
      </c>
      <c r="AM814" s="105" t="str">
        <f>IF(BS_CONTROLE[[#This Row],[Entre - Estações]]=0, "-", BS_CONTROLE[[#This Row],[Entre - Estações]])</f>
        <v>-</v>
      </c>
      <c r="AN814" s="105" t="str">
        <f>IF(BS_CONTROLE[[#This Row],[SB]]=0, "-", BS_CONTROLE[[#This Row],[SB]])</f>
        <v>-</v>
      </c>
      <c r="AO814" s="105" t="str">
        <f>IF(BS_CONTROLE[[#This Row],[SUB]]=0, "-", BS_CONTROLE[[#This Row],[SUB]])</f>
        <v>-</v>
      </c>
      <c r="AP814" s="105">
        <f>BS_CONTROLE[[#This Row],[KM - Inicio]]</f>
        <v>0</v>
      </c>
      <c r="AQ814" s="105">
        <f>BS_CONTROLE[[#This Row],[KM - Inicio]]</f>
        <v>0</v>
      </c>
      <c r="AR814" s="108"/>
      <c r="AS814" s="108"/>
      <c r="AT814" s="108"/>
      <c r="AU814" s="136"/>
      <c r="AV814" s="136"/>
      <c r="AW814" s="14"/>
      <c r="AX814" s="14"/>
      <c r="AY814" s="162" t="str">
        <f t="shared" si="78"/>
        <v>*</v>
      </c>
      <c r="AZ814" s="153"/>
      <c r="BA814" s="109"/>
      <c r="BB814" s="10" t="str">
        <f>IFERROR(_xlfn.XLOOKUP(AI814, BS_ATIVIDADE[ATIVIDADE],BS_ATIVIDADE[UNIDADE] ), "*")</f>
        <v>*</v>
      </c>
      <c r="BC814" s="13" t="str" cm="1">
        <f t="array" ref="BC8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4" s="13" t="str" cm="1">
        <f t="array" ref="BD8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4" s="11" t="str" cm="1">
        <f t="array" ref="BE8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4" s="150"/>
      <c r="BG814" s="16"/>
      <c r="BH814" s="17"/>
      <c r="BI814" s="17"/>
      <c r="BJ814" s="17"/>
      <c r="BK814" s="18"/>
      <c r="BL814" s="16"/>
      <c r="BM814" s="130"/>
      <c r="BN814" s="130"/>
      <c r="BO814" s="130"/>
      <c r="BP814" s="18"/>
      <c r="BQ814" s="12" t="str">
        <f t="shared" si="80"/>
        <v>Aderente</v>
      </c>
      <c r="BR814" s="19" t="str">
        <f t="shared" si="81"/>
        <v>*</v>
      </c>
      <c r="BS814" s="19" t="str">
        <f t="shared" si="82"/>
        <v>*</v>
      </c>
      <c r="BT814" s="188" t="str">
        <f t="shared" si="83"/>
        <v/>
      </c>
    </row>
    <row r="815" spans="1:72" hidden="1">
      <c r="A815" s="47" t="str">
        <f t="shared" si="79"/>
        <v/>
      </c>
      <c r="B815" s="102"/>
      <c r="C815" s="135" t="str">
        <f>IF(BS_CONTROLE[[#This Row],[DATA]]="","",WEEKNUM(BS_CONTROLE[[#This Row],[DATA]]))</f>
        <v/>
      </c>
      <c r="D815" s="104"/>
      <c r="E815" s="157">
        <v>809</v>
      </c>
      <c r="F815" s="126"/>
      <c r="G815" s="142" t="str">
        <f>IF(D815="","*",VLOOKUP(F815,BS_ATIVIDADE[],3,FALSE))</f>
        <v>*</v>
      </c>
      <c r="H815" s="106"/>
      <c r="I815" s="106"/>
      <c r="J815" s="105"/>
      <c r="K815" s="105"/>
      <c r="L815" s="105"/>
      <c r="M815" s="127" t="str" cm="1">
        <f t="array" ref="M8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5" s="127" t="str" cm="1">
        <f t="array" ref="N8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5" s="106"/>
      <c r="P815" s="106"/>
      <c r="Q815" s="105"/>
      <c r="R815" s="10" t="str">
        <f>IFERROR(_xlfn.XLOOKUP(F815, BS_ATIVIDADE[ATIVIDADE],BS_ATIVIDADE[UNIDADE] ), "*")</f>
        <v>*</v>
      </c>
      <c r="S815" s="128" t="str" cm="1">
        <f t="array" ref="S8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5" s="128" t="str" cm="1">
        <f t="array" ref="T8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5" s="11" t="str" cm="1">
        <f t="array" ref="U8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5" s="105"/>
      <c r="W815" s="151"/>
      <c r="X815" s="104"/>
      <c r="Y815" s="129"/>
      <c r="Z815" s="104"/>
      <c r="AA815" s="105"/>
      <c r="AB815" s="103"/>
      <c r="AC815" s="152"/>
      <c r="AD815" s="107"/>
      <c r="AE815" s="105"/>
      <c r="AF815" s="105"/>
      <c r="AG815" s="105"/>
      <c r="AH815" s="15"/>
      <c r="AI815" s="126" t="str">
        <f>IF(BS_CONTROLE[[#This Row],[Atividade]]=0, "-", BS_CONTROLE[[#This Row],[Atividade]])</f>
        <v>-</v>
      </c>
      <c r="AJ815" s="9" t="str">
        <f>IF(BS_CONTROLE[[#This Row],[Atividade]]=0, "-", BS_CONTROLE[[#This Row],[Atividade]])</f>
        <v>-</v>
      </c>
      <c r="AK815" s="31">
        <f>BS_CONTROLE[[#This Row],[Local - Partida]]</f>
        <v>0</v>
      </c>
      <c r="AL815" s="31">
        <f>BS_CONTROLE[[#This Row],[Local - Encerramento]]</f>
        <v>0</v>
      </c>
      <c r="AM815" s="105" t="str">
        <f>IF(BS_CONTROLE[[#This Row],[Entre - Estações]]=0, "-", BS_CONTROLE[[#This Row],[Entre - Estações]])</f>
        <v>-</v>
      </c>
      <c r="AN815" s="105" t="str">
        <f>IF(BS_CONTROLE[[#This Row],[SB]]=0, "-", BS_CONTROLE[[#This Row],[SB]])</f>
        <v>-</v>
      </c>
      <c r="AO815" s="105" t="str">
        <f>IF(BS_CONTROLE[[#This Row],[SUB]]=0, "-", BS_CONTROLE[[#This Row],[SUB]])</f>
        <v>-</v>
      </c>
      <c r="AP815" s="105">
        <f>BS_CONTROLE[[#This Row],[KM - Inicio]]</f>
        <v>0</v>
      </c>
      <c r="AQ815" s="105">
        <f>BS_CONTROLE[[#This Row],[KM - Inicio]]</f>
        <v>0</v>
      </c>
      <c r="AR815" s="108"/>
      <c r="AS815" s="108"/>
      <c r="AT815" s="108"/>
      <c r="AU815" s="136"/>
      <c r="AV815" s="136"/>
      <c r="AW815" s="14"/>
      <c r="AX815" s="14"/>
      <c r="AY815" s="162" t="str">
        <f t="shared" si="78"/>
        <v>*</v>
      </c>
      <c r="AZ815" s="153"/>
      <c r="BA815" s="109"/>
      <c r="BB815" s="10" t="str">
        <f>IFERROR(_xlfn.XLOOKUP(AI815, BS_ATIVIDADE[ATIVIDADE],BS_ATIVIDADE[UNIDADE] ), "*")</f>
        <v>*</v>
      </c>
      <c r="BC815" s="13" t="str" cm="1">
        <f t="array" ref="BC8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5" s="13" t="str" cm="1">
        <f t="array" ref="BD8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5" s="11" t="str" cm="1">
        <f t="array" ref="BE8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5" s="150"/>
      <c r="BG815" s="16"/>
      <c r="BH815" s="17"/>
      <c r="BI815" s="17"/>
      <c r="BJ815" s="17"/>
      <c r="BK815" s="18"/>
      <c r="BL815" s="16"/>
      <c r="BM815" s="130"/>
      <c r="BN815" s="130"/>
      <c r="BO815" s="130"/>
      <c r="BP815" s="18"/>
      <c r="BQ815" s="12" t="str">
        <f t="shared" si="80"/>
        <v>Aderente</v>
      </c>
      <c r="BR815" s="19" t="str">
        <f t="shared" si="81"/>
        <v>*</v>
      </c>
      <c r="BS815" s="19" t="str">
        <f t="shared" si="82"/>
        <v>*</v>
      </c>
      <c r="BT815" s="188" t="str">
        <f t="shared" si="83"/>
        <v/>
      </c>
    </row>
    <row r="816" spans="1:72" hidden="1">
      <c r="A816" s="47" t="str">
        <f t="shared" si="79"/>
        <v/>
      </c>
      <c r="B816" s="102"/>
      <c r="C816" s="135" t="str">
        <f>IF(BS_CONTROLE[[#This Row],[DATA]]="","",WEEKNUM(BS_CONTROLE[[#This Row],[DATA]]))</f>
        <v/>
      </c>
      <c r="D816" s="104"/>
      <c r="E816" s="157">
        <v>810</v>
      </c>
      <c r="F816" s="126"/>
      <c r="G816" s="142" t="str">
        <f>IF(D816="","*",VLOOKUP(F816,BS_ATIVIDADE[],3,FALSE))</f>
        <v>*</v>
      </c>
      <c r="H816" s="106"/>
      <c r="I816" s="106"/>
      <c r="J816" s="105"/>
      <c r="K816" s="105"/>
      <c r="L816" s="105"/>
      <c r="M816" s="127" t="str" cm="1">
        <f t="array" ref="M8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6" s="127" t="str" cm="1">
        <f t="array" ref="N8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6" s="106"/>
      <c r="P816" s="106"/>
      <c r="Q816" s="105"/>
      <c r="R816" s="10" t="str">
        <f>IFERROR(_xlfn.XLOOKUP(F816, BS_ATIVIDADE[ATIVIDADE],BS_ATIVIDADE[UNIDADE] ), "*")</f>
        <v>*</v>
      </c>
      <c r="S816" s="128" t="str" cm="1">
        <f t="array" ref="S8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6" s="128" t="str" cm="1">
        <f t="array" ref="T8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6" s="11" t="str" cm="1">
        <f t="array" ref="U8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6" s="105"/>
      <c r="W816" s="151"/>
      <c r="X816" s="104"/>
      <c r="Y816" s="129"/>
      <c r="Z816" s="104"/>
      <c r="AA816" s="105"/>
      <c r="AB816" s="103"/>
      <c r="AC816" s="152"/>
      <c r="AD816" s="107"/>
      <c r="AE816" s="105"/>
      <c r="AF816" s="105"/>
      <c r="AG816" s="105"/>
      <c r="AH816" s="15"/>
      <c r="AI816" s="126" t="str">
        <f>IF(BS_CONTROLE[[#This Row],[Atividade]]=0, "-", BS_CONTROLE[[#This Row],[Atividade]])</f>
        <v>-</v>
      </c>
      <c r="AJ816" s="9" t="str">
        <f>IF(BS_CONTROLE[[#This Row],[Atividade]]=0, "-", BS_CONTROLE[[#This Row],[Atividade]])</f>
        <v>-</v>
      </c>
      <c r="AK816" s="31">
        <f>BS_CONTROLE[[#This Row],[Local - Partida]]</f>
        <v>0</v>
      </c>
      <c r="AL816" s="31">
        <f>BS_CONTROLE[[#This Row],[Local - Encerramento]]</f>
        <v>0</v>
      </c>
      <c r="AM816" s="105" t="str">
        <f>IF(BS_CONTROLE[[#This Row],[Entre - Estações]]=0, "-", BS_CONTROLE[[#This Row],[Entre - Estações]])</f>
        <v>-</v>
      </c>
      <c r="AN816" s="105" t="str">
        <f>IF(BS_CONTROLE[[#This Row],[SB]]=0, "-", BS_CONTROLE[[#This Row],[SB]])</f>
        <v>-</v>
      </c>
      <c r="AO816" s="105" t="str">
        <f>IF(BS_CONTROLE[[#This Row],[SUB]]=0, "-", BS_CONTROLE[[#This Row],[SUB]])</f>
        <v>-</v>
      </c>
      <c r="AP816" s="105">
        <f>BS_CONTROLE[[#This Row],[KM - Inicio]]</f>
        <v>0</v>
      </c>
      <c r="AQ816" s="105">
        <f>BS_CONTROLE[[#This Row],[KM - Inicio]]</f>
        <v>0</v>
      </c>
      <c r="AR816" s="108"/>
      <c r="AS816" s="108"/>
      <c r="AT816" s="108"/>
      <c r="AU816" s="136"/>
      <c r="AV816" s="136"/>
      <c r="AW816" s="14"/>
      <c r="AX816" s="14"/>
      <c r="AY816" s="162" t="str">
        <f t="shared" si="78"/>
        <v>*</v>
      </c>
      <c r="AZ816" s="153"/>
      <c r="BA816" s="109"/>
      <c r="BB816" s="10" t="str">
        <f>IFERROR(_xlfn.XLOOKUP(AI816, BS_ATIVIDADE[ATIVIDADE],BS_ATIVIDADE[UNIDADE] ), "*")</f>
        <v>*</v>
      </c>
      <c r="BC816" s="13" t="str" cm="1">
        <f t="array" ref="BC8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6" s="13" t="str" cm="1">
        <f t="array" ref="BD8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6" s="11" t="str" cm="1">
        <f t="array" ref="BE8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6" s="150"/>
      <c r="BG816" s="16"/>
      <c r="BH816" s="17"/>
      <c r="BI816" s="17"/>
      <c r="BJ816" s="17"/>
      <c r="BK816" s="18"/>
      <c r="BL816" s="16"/>
      <c r="BM816" s="130"/>
      <c r="BN816" s="130"/>
      <c r="BO816" s="130"/>
      <c r="BP816" s="18"/>
      <c r="BQ816" s="12" t="str">
        <f t="shared" si="80"/>
        <v>Aderente</v>
      </c>
      <c r="BR816" s="19" t="str">
        <f t="shared" si="81"/>
        <v>*</v>
      </c>
      <c r="BS816" s="19" t="str">
        <f t="shared" si="82"/>
        <v>*</v>
      </c>
      <c r="BT816" s="188" t="str">
        <f t="shared" si="83"/>
        <v/>
      </c>
    </row>
    <row r="817" spans="1:72" hidden="1">
      <c r="A817" s="47" t="str">
        <f t="shared" si="79"/>
        <v/>
      </c>
      <c r="B817" s="102"/>
      <c r="C817" s="135" t="str">
        <f>IF(BS_CONTROLE[[#This Row],[DATA]]="","",WEEKNUM(BS_CONTROLE[[#This Row],[DATA]]))</f>
        <v/>
      </c>
      <c r="D817" s="104"/>
      <c r="E817" s="157">
        <v>811</v>
      </c>
      <c r="F817" s="126"/>
      <c r="G817" s="142" t="str">
        <f>IF(D817="","*",VLOOKUP(F817,BS_ATIVIDADE[],3,FALSE))</f>
        <v>*</v>
      </c>
      <c r="H817" s="106"/>
      <c r="I817" s="106"/>
      <c r="J817" s="105"/>
      <c r="K817" s="105"/>
      <c r="L817" s="105"/>
      <c r="M817" s="127" t="str" cm="1">
        <f t="array" ref="M8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7" s="127" t="str" cm="1">
        <f t="array" ref="N8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7" s="106"/>
      <c r="P817" s="106"/>
      <c r="Q817" s="105"/>
      <c r="R817" s="10" t="str">
        <f>IFERROR(_xlfn.XLOOKUP(F817, BS_ATIVIDADE[ATIVIDADE],BS_ATIVIDADE[UNIDADE] ), "*")</f>
        <v>*</v>
      </c>
      <c r="S817" s="128" t="str" cm="1">
        <f t="array" ref="S8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7" s="128" t="str" cm="1">
        <f t="array" ref="T8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7" s="11" t="str" cm="1">
        <f t="array" ref="U8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7" s="105"/>
      <c r="W817" s="151"/>
      <c r="X817" s="104"/>
      <c r="Y817" s="129"/>
      <c r="Z817" s="104"/>
      <c r="AA817" s="105"/>
      <c r="AB817" s="103"/>
      <c r="AC817" s="152"/>
      <c r="AD817" s="107"/>
      <c r="AE817" s="105"/>
      <c r="AF817" s="105"/>
      <c r="AG817" s="105"/>
      <c r="AH817" s="15"/>
      <c r="AI817" s="126" t="str">
        <f>IF(BS_CONTROLE[[#This Row],[Atividade]]=0, "-", BS_CONTROLE[[#This Row],[Atividade]])</f>
        <v>-</v>
      </c>
      <c r="AJ817" s="9" t="str">
        <f>IF(BS_CONTROLE[[#This Row],[Atividade]]=0, "-", BS_CONTROLE[[#This Row],[Atividade]])</f>
        <v>-</v>
      </c>
      <c r="AK817" s="31">
        <f>BS_CONTROLE[[#This Row],[Local - Partida]]</f>
        <v>0</v>
      </c>
      <c r="AL817" s="31">
        <f>BS_CONTROLE[[#This Row],[Local - Encerramento]]</f>
        <v>0</v>
      </c>
      <c r="AM817" s="105" t="str">
        <f>IF(BS_CONTROLE[[#This Row],[Entre - Estações]]=0, "-", BS_CONTROLE[[#This Row],[Entre - Estações]])</f>
        <v>-</v>
      </c>
      <c r="AN817" s="105" t="str">
        <f>IF(BS_CONTROLE[[#This Row],[SB]]=0, "-", BS_CONTROLE[[#This Row],[SB]])</f>
        <v>-</v>
      </c>
      <c r="AO817" s="105" t="str">
        <f>IF(BS_CONTROLE[[#This Row],[SUB]]=0, "-", BS_CONTROLE[[#This Row],[SUB]])</f>
        <v>-</v>
      </c>
      <c r="AP817" s="105">
        <f>BS_CONTROLE[[#This Row],[KM - Inicio]]</f>
        <v>0</v>
      </c>
      <c r="AQ817" s="105">
        <f>BS_CONTROLE[[#This Row],[KM - Inicio]]</f>
        <v>0</v>
      </c>
      <c r="AR817" s="108"/>
      <c r="AS817" s="108"/>
      <c r="AT817" s="108"/>
      <c r="AU817" s="136"/>
      <c r="AV817" s="136"/>
      <c r="AW817" s="14"/>
      <c r="AX817" s="14"/>
      <c r="AY817" s="162" t="str">
        <f t="shared" si="78"/>
        <v>*</v>
      </c>
      <c r="AZ817" s="153"/>
      <c r="BA817" s="109"/>
      <c r="BB817" s="10" t="str">
        <f>IFERROR(_xlfn.XLOOKUP(AI817, BS_ATIVIDADE[ATIVIDADE],BS_ATIVIDADE[UNIDADE] ), "*")</f>
        <v>*</v>
      </c>
      <c r="BC817" s="13" t="str" cm="1">
        <f t="array" ref="BC8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7" s="13" t="str" cm="1">
        <f t="array" ref="BD8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7" s="11" t="str" cm="1">
        <f t="array" ref="BE8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7" s="150"/>
      <c r="BG817" s="16"/>
      <c r="BH817" s="17"/>
      <c r="BI817" s="17"/>
      <c r="BJ817" s="17"/>
      <c r="BK817" s="18"/>
      <c r="BL817" s="16"/>
      <c r="BM817" s="130"/>
      <c r="BN817" s="130"/>
      <c r="BO817" s="130"/>
      <c r="BP817" s="18"/>
      <c r="BQ817" s="12" t="str">
        <f t="shared" si="80"/>
        <v>Aderente</v>
      </c>
      <c r="BR817" s="19" t="str">
        <f t="shared" si="81"/>
        <v>*</v>
      </c>
      <c r="BS817" s="19" t="str">
        <f t="shared" si="82"/>
        <v>*</v>
      </c>
      <c r="BT817" s="188" t="str">
        <f t="shared" si="83"/>
        <v/>
      </c>
    </row>
    <row r="818" spans="1:72" hidden="1">
      <c r="A818" s="47" t="str">
        <f t="shared" si="79"/>
        <v/>
      </c>
      <c r="B818" s="102"/>
      <c r="C818" s="135" t="str">
        <f>IF(BS_CONTROLE[[#This Row],[DATA]]="","",WEEKNUM(BS_CONTROLE[[#This Row],[DATA]]))</f>
        <v/>
      </c>
      <c r="D818" s="104"/>
      <c r="E818" s="157">
        <v>812</v>
      </c>
      <c r="F818" s="126"/>
      <c r="G818" s="142" t="str">
        <f>IF(D818="","*",VLOOKUP(F818,BS_ATIVIDADE[],3,FALSE))</f>
        <v>*</v>
      </c>
      <c r="H818" s="106"/>
      <c r="I818" s="106"/>
      <c r="J818" s="105"/>
      <c r="K818" s="105"/>
      <c r="L818" s="105"/>
      <c r="M818" s="127" t="str" cm="1">
        <f t="array" ref="M8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8" s="127" t="str" cm="1">
        <f t="array" ref="N8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8" s="106"/>
      <c r="P818" s="106"/>
      <c r="Q818" s="105"/>
      <c r="R818" s="10" t="str">
        <f>IFERROR(_xlfn.XLOOKUP(F818, BS_ATIVIDADE[ATIVIDADE],BS_ATIVIDADE[UNIDADE] ), "*")</f>
        <v>*</v>
      </c>
      <c r="S818" s="128" t="str" cm="1">
        <f t="array" ref="S8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8" s="128" t="str" cm="1">
        <f t="array" ref="T8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8" s="11" t="str" cm="1">
        <f t="array" ref="U8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8" s="105"/>
      <c r="W818" s="151"/>
      <c r="X818" s="104"/>
      <c r="Y818" s="129"/>
      <c r="Z818" s="104"/>
      <c r="AA818" s="105"/>
      <c r="AB818" s="103"/>
      <c r="AC818" s="152"/>
      <c r="AD818" s="107"/>
      <c r="AE818" s="105"/>
      <c r="AF818" s="105"/>
      <c r="AG818" s="105"/>
      <c r="AH818" s="15"/>
      <c r="AI818" s="126" t="str">
        <f>IF(BS_CONTROLE[[#This Row],[Atividade]]=0, "-", BS_CONTROLE[[#This Row],[Atividade]])</f>
        <v>-</v>
      </c>
      <c r="AJ818" s="9" t="str">
        <f>IF(BS_CONTROLE[[#This Row],[Atividade]]=0, "-", BS_CONTROLE[[#This Row],[Atividade]])</f>
        <v>-</v>
      </c>
      <c r="AK818" s="31">
        <f>BS_CONTROLE[[#This Row],[Local - Partida]]</f>
        <v>0</v>
      </c>
      <c r="AL818" s="31">
        <f>BS_CONTROLE[[#This Row],[Local - Encerramento]]</f>
        <v>0</v>
      </c>
      <c r="AM818" s="105" t="str">
        <f>IF(BS_CONTROLE[[#This Row],[Entre - Estações]]=0, "-", BS_CONTROLE[[#This Row],[Entre - Estações]])</f>
        <v>-</v>
      </c>
      <c r="AN818" s="105" t="str">
        <f>IF(BS_CONTROLE[[#This Row],[SB]]=0, "-", BS_CONTROLE[[#This Row],[SB]])</f>
        <v>-</v>
      </c>
      <c r="AO818" s="105" t="str">
        <f>IF(BS_CONTROLE[[#This Row],[SUB]]=0, "-", BS_CONTROLE[[#This Row],[SUB]])</f>
        <v>-</v>
      </c>
      <c r="AP818" s="105">
        <f>BS_CONTROLE[[#This Row],[KM - Inicio]]</f>
        <v>0</v>
      </c>
      <c r="AQ818" s="105">
        <f>BS_CONTROLE[[#This Row],[KM - Inicio]]</f>
        <v>0</v>
      </c>
      <c r="AR818" s="108"/>
      <c r="AS818" s="108"/>
      <c r="AT818" s="108"/>
      <c r="AU818" s="136"/>
      <c r="AV818" s="136"/>
      <c r="AW818" s="14"/>
      <c r="AX818" s="14"/>
      <c r="AY818" s="162" t="str">
        <f t="shared" si="78"/>
        <v>*</v>
      </c>
      <c r="AZ818" s="153"/>
      <c r="BA818" s="109"/>
      <c r="BB818" s="10" t="str">
        <f>IFERROR(_xlfn.XLOOKUP(AI818, BS_ATIVIDADE[ATIVIDADE],BS_ATIVIDADE[UNIDADE] ), "*")</f>
        <v>*</v>
      </c>
      <c r="BC818" s="13" t="str" cm="1">
        <f t="array" ref="BC8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8" s="13" t="str" cm="1">
        <f t="array" ref="BD8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8" s="11" t="str" cm="1">
        <f t="array" ref="BE8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8" s="150"/>
      <c r="BG818" s="16"/>
      <c r="BH818" s="17"/>
      <c r="BI818" s="17"/>
      <c r="BJ818" s="17"/>
      <c r="BK818" s="18"/>
      <c r="BL818" s="16"/>
      <c r="BM818" s="130"/>
      <c r="BN818" s="130"/>
      <c r="BO818" s="130"/>
      <c r="BP818" s="18"/>
      <c r="BQ818" s="12" t="str">
        <f t="shared" si="80"/>
        <v>Aderente</v>
      </c>
      <c r="BR818" s="19" t="str">
        <f t="shared" si="81"/>
        <v>*</v>
      </c>
      <c r="BS818" s="19" t="str">
        <f t="shared" si="82"/>
        <v>*</v>
      </c>
      <c r="BT818" s="188" t="str">
        <f t="shared" si="83"/>
        <v/>
      </c>
    </row>
    <row r="819" spans="1:72" hidden="1">
      <c r="A819" s="47" t="str">
        <f t="shared" si="79"/>
        <v/>
      </c>
      <c r="B819" s="102"/>
      <c r="C819" s="135" t="str">
        <f>IF(BS_CONTROLE[[#This Row],[DATA]]="","",WEEKNUM(BS_CONTROLE[[#This Row],[DATA]]))</f>
        <v/>
      </c>
      <c r="D819" s="104"/>
      <c r="E819" s="157">
        <v>813</v>
      </c>
      <c r="F819" s="126"/>
      <c r="G819" s="142" t="str">
        <f>IF(D819="","*",VLOOKUP(F819,BS_ATIVIDADE[],3,FALSE))</f>
        <v>*</v>
      </c>
      <c r="H819" s="106"/>
      <c r="I819" s="106"/>
      <c r="J819" s="105"/>
      <c r="K819" s="105"/>
      <c r="L819" s="105"/>
      <c r="M819" s="127" t="str" cm="1">
        <f t="array" ref="M8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19" s="127" t="str" cm="1">
        <f t="array" ref="N8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19" s="106"/>
      <c r="P819" s="106"/>
      <c r="Q819" s="105"/>
      <c r="R819" s="10" t="str">
        <f>IFERROR(_xlfn.XLOOKUP(F819, BS_ATIVIDADE[ATIVIDADE],BS_ATIVIDADE[UNIDADE] ), "*")</f>
        <v>*</v>
      </c>
      <c r="S819" s="128" t="str" cm="1">
        <f t="array" ref="S8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19" s="128" t="str" cm="1">
        <f t="array" ref="T8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19" s="11" t="str" cm="1">
        <f t="array" ref="U8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19" s="105"/>
      <c r="W819" s="151"/>
      <c r="X819" s="104"/>
      <c r="Y819" s="129"/>
      <c r="Z819" s="104"/>
      <c r="AA819" s="105"/>
      <c r="AB819" s="103"/>
      <c r="AC819" s="152"/>
      <c r="AD819" s="107"/>
      <c r="AE819" s="105"/>
      <c r="AF819" s="105"/>
      <c r="AG819" s="105"/>
      <c r="AH819" s="15"/>
      <c r="AI819" s="126" t="str">
        <f>IF(BS_CONTROLE[[#This Row],[Atividade]]=0, "-", BS_CONTROLE[[#This Row],[Atividade]])</f>
        <v>-</v>
      </c>
      <c r="AJ819" s="9" t="str">
        <f>IF(BS_CONTROLE[[#This Row],[Atividade]]=0, "-", BS_CONTROLE[[#This Row],[Atividade]])</f>
        <v>-</v>
      </c>
      <c r="AK819" s="31">
        <f>BS_CONTROLE[[#This Row],[Local - Partida]]</f>
        <v>0</v>
      </c>
      <c r="AL819" s="31">
        <f>BS_CONTROLE[[#This Row],[Local - Encerramento]]</f>
        <v>0</v>
      </c>
      <c r="AM819" s="105" t="str">
        <f>IF(BS_CONTROLE[[#This Row],[Entre - Estações]]=0, "-", BS_CONTROLE[[#This Row],[Entre - Estações]])</f>
        <v>-</v>
      </c>
      <c r="AN819" s="105" t="str">
        <f>IF(BS_CONTROLE[[#This Row],[SB]]=0, "-", BS_CONTROLE[[#This Row],[SB]])</f>
        <v>-</v>
      </c>
      <c r="AO819" s="105" t="str">
        <f>IF(BS_CONTROLE[[#This Row],[SUB]]=0, "-", BS_CONTROLE[[#This Row],[SUB]])</f>
        <v>-</v>
      </c>
      <c r="AP819" s="105">
        <f>BS_CONTROLE[[#This Row],[KM - Inicio]]</f>
        <v>0</v>
      </c>
      <c r="AQ819" s="105">
        <f>BS_CONTROLE[[#This Row],[KM - Inicio]]</f>
        <v>0</v>
      </c>
      <c r="AR819" s="108"/>
      <c r="AS819" s="108"/>
      <c r="AT819" s="108"/>
      <c r="AU819" s="136"/>
      <c r="AV819" s="136"/>
      <c r="AW819" s="14"/>
      <c r="AX819" s="14"/>
      <c r="AY819" s="162" t="str">
        <f t="shared" si="78"/>
        <v>*</v>
      </c>
      <c r="AZ819" s="153"/>
      <c r="BA819" s="109"/>
      <c r="BB819" s="10" t="str">
        <f>IFERROR(_xlfn.XLOOKUP(AI819, BS_ATIVIDADE[ATIVIDADE],BS_ATIVIDADE[UNIDADE] ), "*")</f>
        <v>*</v>
      </c>
      <c r="BC819" s="13" t="str" cm="1">
        <f t="array" ref="BC8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19" s="13" t="str" cm="1">
        <f t="array" ref="BD8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19" s="11" t="str" cm="1">
        <f t="array" ref="BE8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19" s="150"/>
      <c r="BG819" s="16"/>
      <c r="BH819" s="17"/>
      <c r="BI819" s="17"/>
      <c r="BJ819" s="17"/>
      <c r="BK819" s="18"/>
      <c r="BL819" s="16"/>
      <c r="BM819" s="130"/>
      <c r="BN819" s="130"/>
      <c r="BO819" s="130"/>
      <c r="BP819" s="18"/>
      <c r="BQ819" s="12" t="str">
        <f t="shared" si="80"/>
        <v>Aderente</v>
      </c>
      <c r="BR819" s="19" t="str">
        <f t="shared" si="81"/>
        <v>*</v>
      </c>
      <c r="BS819" s="19" t="str">
        <f t="shared" si="82"/>
        <v>*</v>
      </c>
      <c r="BT819" s="188" t="str">
        <f t="shared" si="83"/>
        <v/>
      </c>
    </row>
    <row r="820" spans="1:72" hidden="1">
      <c r="A820" s="47" t="str">
        <f t="shared" si="79"/>
        <v/>
      </c>
      <c r="B820" s="102"/>
      <c r="C820" s="135" t="str">
        <f>IF(BS_CONTROLE[[#This Row],[DATA]]="","",WEEKNUM(BS_CONTROLE[[#This Row],[DATA]]))</f>
        <v/>
      </c>
      <c r="D820" s="104"/>
      <c r="E820" s="157">
        <v>814</v>
      </c>
      <c r="F820" s="126"/>
      <c r="G820" s="142" t="str">
        <f>IF(D820="","*",VLOOKUP(F820,BS_ATIVIDADE[],3,FALSE))</f>
        <v>*</v>
      </c>
      <c r="H820" s="106"/>
      <c r="I820" s="106"/>
      <c r="J820" s="105"/>
      <c r="K820" s="105"/>
      <c r="L820" s="105"/>
      <c r="M820" s="127" t="str" cm="1">
        <f t="array" ref="M8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0" s="127" t="str" cm="1">
        <f t="array" ref="N8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0" s="106"/>
      <c r="P820" s="106"/>
      <c r="Q820" s="105"/>
      <c r="R820" s="10" t="str">
        <f>IFERROR(_xlfn.XLOOKUP(F820, BS_ATIVIDADE[ATIVIDADE],BS_ATIVIDADE[UNIDADE] ), "*")</f>
        <v>*</v>
      </c>
      <c r="S820" s="128" t="str" cm="1">
        <f t="array" ref="S8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0" s="128" t="str" cm="1">
        <f t="array" ref="T8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0" s="11" t="str" cm="1">
        <f t="array" ref="U8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0" s="105"/>
      <c r="W820" s="151"/>
      <c r="X820" s="104"/>
      <c r="Y820" s="129"/>
      <c r="Z820" s="104"/>
      <c r="AA820" s="105"/>
      <c r="AB820" s="103"/>
      <c r="AC820" s="152"/>
      <c r="AD820" s="107"/>
      <c r="AE820" s="105"/>
      <c r="AF820" s="105"/>
      <c r="AG820" s="105"/>
      <c r="AH820" s="15"/>
      <c r="AI820" s="126" t="str">
        <f>IF(BS_CONTROLE[[#This Row],[Atividade]]=0, "-", BS_CONTROLE[[#This Row],[Atividade]])</f>
        <v>-</v>
      </c>
      <c r="AJ820" s="9" t="str">
        <f>IF(BS_CONTROLE[[#This Row],[Atividade]]=0, "-", BS_CONTROLE[[#This Row],[Atividade]])</f>
        <v>-</v>
      </c>
      <c r="AK820" s="31">
        <f>BS_CONTROLE[[#This Row],[Local - Partida]]</f>
        <v>0</v>
      </c>
      <c r="AL820" s="31">
        <f>BS_CONTROLE[[#This Row],[Local - Encerramento]]</f>
        <v>0</v>
      </c>
      <c r="AM820" s="105" t="str">
        <f>IF(BS_CONTROLE[[#This Row],[Entre - Estações]]=0, "-", BS_CONTROLE[[#This Row],[Entre - Estações]])</f>
        <v>-</v>
      </c>
      <c r="AN820" s="105" t="str">
        <f>IF(BS_CONTROLE[[#This Row],[SB]]=0, "-", BS_CONTROLE[[#This Row],[SB]])</f>
        <v>-</v>
      </c>
      <c r="AO820" s="105" t="str">
        <f>IF(BS_CONTROLE[[#This Row],[SUB]]=0, "-", BS_CONTROLE[[#This Row],[SUB]])</f>
        <v>-</v>
      </c>
      <c r="AP820" s="105">
        <f>BS_CONTROLE[[#This Row],[KM - Inicio]]</f>
        <v>0</v>
      </c>
      <c r="AQ820" s="105">
        <f>BS_CONTROLE[[#This Row],[KM - Inicio]]</f>
        <v>0</v>
      </c>
      <c r="AR820" s="108"/>
      <c r="AS820" s="108"/>
      <c r="AT820" s="108"/>
      <c r="AU820" s="136"/>
      <c r="AV820" s="136"/>
      <c r="AW820" s="14"/>
      <c r="AX820" s="14"/>
      <c r="AY820" s="162" t="str">
        <f t="shared" si="78"/>
        <v>*</v>
      </c>
      <c r="AZ820" s="153"/>
      <c r="BA820" s="109"/>
      <c r="BB820" s="10" t="str">
        <f>IFERROR(_xlfn.XLOOKUP(AI820, BS_ATIVIDADE[ATIVIDADE],BS_ATIVIDADE[UNIDADE] ), "*")</f>
        <v>*</v>
      </c>
      <c r="BC820" s="13" t="str" cm="1">
        <f t="array" ref="BC8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0" s="13" t="str" cm="1">
        <f t="array" ref="BD8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0" s="11" t="str" cm="1">
        <f t="array" ref="BE8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0" s="150"/>
      <c r="BG820" s="16"/>
      <c r="BH820" s="17"/>
      <c r="BI820" s="17"/>
      <c r="BJ820" s="17"/>
      <c r="BK820" s="18"/>
      <c r="BL820" s="16"/>
      <c r="BM820" s="130"/>
      <c r="BN820" s="130"/>
      <c r="BO820" s="130"/>
      <c r="BP820" s="18"/>
      <c r="BQ820" s="12" t="str">
        <f t="shared" si="80"/>
        <v>Aderente</v>
      </c>
      <c r="BR820" s="19" t="str">
        <f t="shared" si="81"/>
        <v>*</v>
      </c>
      <c r="BS820" s="19" t="str">
        <f t="shared" si="82"/>
        <v>*</v>
      </c>
      <c r="BT820" s="188" t="str">
        <f t="shared" si="83"/>
        <v/>
      </c>
    </row>
    <row r="821" spans="1:72" hidden="1">
      <c r="A821" s="47" t="str">
        <f t="shared" si="79"/>
        <v/>
      </c>
      <c r="B821" s="102"/>
      <c r="C821" s="135" t="str">
        <f>IF(BS_CONTROLE[[#This Row],[DATA]]="","",WEEKNUM(BS_CONTROLE[[#This Row],[DATA]]))</f>
        <v/>
      </c>
      <c r="D821" s="104"/>
      <c r="E821" s="157">
        <v>815</v>
      </c>
      <c r="F821" s="126"/>
      <c r="G821" s="142" t="str">
        <f>IF(D821="","*",VLOOKUP(F821,BS_ATIVIDADE[],3,FALSE))</f>
        <v>*</v>
      </c>
      <c r="H821" s="106"/>
      <c r="I821" s="106"/>
      <c r="J821" s="105"/>
      <c r="K821" s="105"/>
      <c r="L821" s="105"/>
      <c r="M821" s="127" t="str" cm="1">
        <f t="array" ref="M8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1" s="127" t="str" cm="1">
        <f t="array" ref="N8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1" s="106"/>
      <c r="P821" s="106"/>
      <c r="Q821" s="105"/>
      <c r="R821" s="10" t="str">
        <f>IFERROR(_xlfn.XLOOKUP(F821, BS_ATIVIDADE[ATIVIDADE],BS_ATIVIDADE[UNIDADE] ), "*")</f>
        <v>*</v>
      </c>
      <c r="S821" s="128" t="str" cm="1">
        <f t="array" ref="S8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1" s="128" t="str" cm="1">
        <f t="array" ref="T8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1" s="11" t="str" cm="1">
        <f t="array" ref="U8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1" s="105"/>
      <c r="W821" s="151"/>
      <c r="X821" s="104"/>
      <c r="Y821" s="129"/>
      <c r="Z821" s="104"/>
      <c r="AA821" s="105"/>
      <c r="AB821" s="103"/>
      <c r="AC821" s="152"/>
      <c r="AD821" s="107"/>
      <c r="AE821" s="105"/>
      <c r="AF821" s="105"/>
      <c r="AG821" s="105"/>
      <c r="AH821" s="15"/>
      <c r="AI821" s="126" t="str">
        <f>IF(BS_CONTROLE[[#This Row],[Atividade]]=0, "-", BS_CONTROLE[[#This Row],[Atividade]])</f>
        <v>-</v>
      </c>
      <c r="AJ821" s="9" t="str">
        <f>IF(BS_CONTROLE[[#This Row],[Atividade]]=0, "-", BS_CONTROLE[[#This Row],[Atividade]])</f>
        <v>-</v>
      </c>
      <c r="AK821" s="31">
        <f>BS_CONTROLE[[#This Row],[Local - Partida]]</f>
        <v>0</v>
      </c>
      <c r="AL821" s="31">
        <f>BS_CONTROLE[[#This Row],[Local - Encerramento]]</f>
        <v>0</v>
      </c>
      <c r="AM821" s="105" t="str">
        <f>IF(BS_CONTROLE[[#This Row],[Entre - Estações]]=0, "-", BS_CONTROLE[[#This Row],[Entre - Estações]])</f>
        <v>-</v>
      </c>
      <c r="AN821" s="105" t="str">
        <f>IF(BS_CONTROLE[[#This Row],[SB]]=0, "-", BS_CONTROLE[[#This Row],[SB]])</f>
        <v>-</v>
      </c>
      <c r="AO821" s="105" t="str">
        <f>IF(BS_CONTROLE[[#This Row],[SUB]]=0, "-", BS_CONTROLE[[#This Row],[SUB]])</f>
        <v>-</v>
      </c>
      <c r="AP821" s="105">
        <f>BS_CONTROLE[[#This Row],[KM - Inicio]]</f>
        <v>0</v>
      </c>
      <c r="AQ821" s="105">
        <f>BS_CONTROLE[[#This Row],[KM - Inicio]]</f>
        <v>0</v>
      </c>
      <c r="AR821" s="108"/>
      <c r="AS821" s="108"/>
      <c r="AT821" s="108"/>
      <c r="AU821" s="136"/>
      <c r="AV821" s="136"/>
      <c r="AW821" s="14"/>
      <c r="AX821" s="14"/>
      <c r="AY821" s="162" t="str">
        <f t="shared" si="78"/>
        <v>*</v>
      </c>
      <c r="AZ821" s="153"/>
      <c r="BA821" s="109"/>
      <c r="BB821" s="10" t="str">
        <f>IFERROR(_xlfn.XLOOKUP(AI821, BS_ATIVIDADE[ATIVIDADE],BS_ATIVIDADE[UNIDADE] ), "*")</f>
        <v>*</v>
      </c>
      <c r="BC821" s="13" t="str" cm="1">
        <f t="array" ref="BC8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1" s="13" t="str" cm="1">
        <f t="array" ref="BD8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1" s="11" t="str" cm="1">
        <f t="array" ref="BE8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1" s="150"/>
      <c r="BG821" s="16"/>
      <c r="BH821" s="17"/>
      <c r="BI821" s="17"/>
      <c r="BJ821" s="17"/>
      <c r="BK821" s="18"/>
      <c r="BL821" s="16"/>
      <c r="BM821" s="130"/>
      <c r="BN821" s="130"/>
      <c r="BO821" s="130"/>
      <c r="BP821" s="18"/>
      <c r="BQ821" s="12" t="str">
        <f t="shared" si="80"/>
        <v>Aderente</v>
      </c>
      <c r="BR821" s="19" t="str">
        <f t="shared" si="81"/>
        <v>*</v>
      </c>
      <c r="BS821" s="19" t="str">
        <f t="shared" si="82"/>
        <v>*</v>
      </c>
      <c r="BT821" s="188" t="str">
        <f t="shared" si="83"/>
        <v/>
      </c>
    </row>
    <row r="822" spans="1:72" hidden="1">
      <c r="A822" s="47" t="str">
        <f t="shared" si="79"/>
        <v/>
      </c>
      <c r="B822" s="102"/>
      <c r="C822" s="135" t="str">
        <f>IF(BS_CONTROLE[[#This Row],[DATA]]="","",WEEKNUM(BS_CONTROLE[[#This Row],[DATA]]))</f>
        <v/>
      </c>
      <c r="D822" s="104"/>
      <c r="E822" s="157">
        <v>816</v>
      </c>
      <c r="F822" s="126"/>
      <c r="G822" s="142" t="str">
        <f>IF(D822="","*",VLOOKUP(F822,BS_ATIVIDADE[],3,FALSE))</f>
        <v>*</v>
      </c>
      <c r="H822" s="106"/>
      <c r="I822" s="106"/>
      <c r="J822" s="105"/>
      <c r="K822" s="105"/>
      <c r="L822" s="105"/>
      <c r="M822" s="127" t="str" cm="1">
        <f t="array" ref="M8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2" s="127" t="str" cm="1">
        <f t="array" ref="N8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2" s="106"/>
      <c r="P822" s="106"/>
      <c r="Q822" s="105"/>
      <c r="R822" s="10" t="str">
        <f>IFERROR(_xlfn.XLOOKUP(F822, BS_ATIVIDADE[ATIVIDADE],BS_ATIVIDADE[UNIDADE] ), "*")</f>
        <v>*</v>
      </c>
      <c r="S822" s="128" t="str" cm="1">
        <f t="array" ref="S8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2" s="128" t="str" cm="1">
        <f t="array" ref="T8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2" s="11" t="str" cm="1">
        <f t="array" ref="U8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2" s="105"/>
      <c r="W822" s="151"/>
      <c r="X822" s="104"/>
      <c r="Y822" s="129"/>
      <c r="Z822" s="104"/>
      <c r="AA822" s="105"/>
      <c r="AB822" s="103"/>
      <c r="AC822" s="152"/>
      <c r="AD822" s="107"/>
      <c r="AE822" s="105"/>
      <c r="AF822" s="105"/>
      <c r="AG822" s="105"/>
      <c r="AH822" s="15"/>
      <c r="AI822" s="126" t="str">
        <f>IF(BS_CONTROLE[[#This Row],[Atividade]]=0, "-", BS_CONTROLE[[#This Row],[Atividade]])</f>
        <v>-</v>
      </c>
      <c r="AJ822" s="9" t="str">
        <f>IF(BS_CONTROLE[[#This Row],[Atividade]]=0, "-", BS_CONTROLE[[#This Row],[Atividade]])</f>
        <v>-</v>
      </c>
      <c r="AK822" s="31">
        <f>BS_CONTROLE[[#This Row],[Local - Partida]]</f>
        <v>0</v>
      </c>
      <c r="AL822" s="31">
        <f>BS_CONTROLE[[#This Row],[Local - Encerramento]]</f>
        <v>0</v>
      </c>
      <c r="AM822" s="105" t="str">
        <f>IF(BS_CONTROLE[[#This Row],[Entre - Estações]]=0, "-", BS_CONTROLE[[#This Row],[Entre - Estações]])</f>
        <v>-</v>
      </c>
      <c r="AN822" s="105" t="str">
        <f>IF(BS_CONTROLE[[#This Row],[SB]]=0, "-", BS_CONTROLE[[#This Row],[SB]])</f>
        <v>-</v>
      </c>
      <c r="AO822" s="105" t="str">
        <f>IF(BS_CONTROLE[[#This Row],[SUB]]=0, "-", BS_CONTROLE[[#This Row],[SUB]])</f>
        <v>-</v>
      </c>
      <c r="AP822" s="105">
        <f>BS_CONTROLE[[#This Row],[KM - Inicio]]</f>
        <v>0</v>
      </c>
      <c r="AQ822" s="105">
        <f>BS_CONTROLE[[#This Row],[KM - Inicio]]</f>
        <v>0</v>
      </c>
      <c r="AR822" s="108"/>
      <c r="AS822" s="108"/>
      <c r="AT822" s="108"/>
      <c r="AU822" s="136"/>
      <c r="AV822" s="136"/>
      <c r="AW822" s="14"/>
      <c r="AX822" s="14"/>
      <c r="AY822" s="162" t="str">
        <f t="shared" si="78"/>
        <v>*</v>
      </c>
      <c r="AZ822" s="153"/>
      <c r="BA822" s="109"/>
      <c r="BB822" s="10" t="str">
        <f>IFERROR(_xlfn.XLOOKUP(AI822, BS_ATIVIDADE[ATIVIDADE],BS_ATIVIDADE[UNIDADE] ), "*")</f>
        <v>*</v>
      </c>
      <c r="BC822" s="13" t="str" cm="1">
        <f t="array" ref="BC8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2" s="13" t="str" cm="1">
        <f t="array" ref="BD8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2" s="11" t="str" cm="1">
        <f t="array" ref="BE8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2" s="150"/>
      <c r="BG822" s="16"/>
      <c r="BH822" s="17"/>
      <c r="BI822" s="17"/>
      <c r="BJ822" s="17"/>
      <c r="BK822" s="18"/>
      <c r="BL822" s="16"/>
      <c r="BM822" s="130"/>
      <c r="BN822" s="130"/>
      <c r="BO822" s="130"/>
      <c r="BP822" s="18"/>
      <c r="BQ822" s="12" t="str">
        <f t="shared" si="80"/>
        <v>Aderente</v>
      </c>
      <c r="BR822" s="19" t="str">
        <f t="shared" si="81"/>
        <v>*</v>
      </c>
      <c r="BS822" s="19" t="str">
        <f t="shared" si="82"/>
        <v>*</v>
      </c>
      <c r="BT822" s="188" t="str">
        <f t="shared" si="83"/>
        <v/>
      </c>
    </row>
    <row r="823" spans="1:72" hidden="1">
      <c r="A823" s="47" t="str">
        <f t="shared" si="79"/>
        <v/>
      </c>
      <c r="B823" s="102"/>
      <c r="C823" s="135" t="str">
        <f>IF(BS_CONTROLE[[#This Row],[DATA]]="","",WEEKNUM(BS_CONTROLE[[#This Row],[DATA]]))</f>
        <v/>
      </c>
      <c r="D823" s="104"/>
      <c r="E823" s="157">
        <v>817</v>
      </c>
      <c r="F823" s="126"/>
      <c r="G823" s="142" t="str">
        <f>IF(D823="","*",VLOOKUP(F823,BS_ATIVIDADE[],3,FALSE))</f>
        <v>*</v>
      </c>
      <c r="H823" s="106"/>
      <c r="I823" s="106"/>
      <c r="J823" s="105"/>
      <c r="K823" s="105"/>
      <c r="L823" s="105"/>
      <c r="M823" s="127" t="str" cm="1">
        <f t="array" ref="M8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3" s="127" t="str" cm="1">
        <f t="array" ref="N8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3" s="106"/>
      <c r="P823" s="106"/>
      <c r="Q823" s="105"/>
      <c r="R823" s="10" t="str">
        <f>IFERROR(_xlfn.XLOOKUP(F823, BS_ATIVIDADE[ATIVIDADE],BS_ATIVIDADE[UNIDADE] ), "*")</f>
        <v>*</v>
      </c>
      <c r="S823" s="128" t="str" cm="1">
        <f t="array" ref="S8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3" s="128" t="str" cm="1">
        <f t="array" ref="T8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3" s="11" t="str" cm="1">
        <f t="array" ref="U8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3" s="105"/>
      <c r="W823" s="151"/>
      <c r="X823" s="104"/>
      <c r="Y823" s="129"/>
      <c r="Z823" s="104"/>
      <c r="AA823" s="105"/>
      <c r="AB823" s="103"/>
      <c r="AC823" s="152"/>
      <c r="AD823" s="107"/>
      <c r="AE823" s="105"/>
      <c r="AF823" s="105"/>
      <c r="AG823" s="105"/>
      <c r="AH823" s="15"/>
      <c r="AI823" s="126" t="str">
        <f>IF(BS_CONTROLE[[#This Row],[Atividade]]=0, "-", BS_CONTROLE[[#This Row],[Atividade]])</f>
        <v>-</v>
      </c>
      <c r="AJ823" s="9" t="str">
        <f>IF(BS_CONTROLE[[#This Row],[Atividade]]=0, "-", BS_CONTROLE[[#This Row],[Atividade]])</f>
        <v>-</v>
      </c>
      <c r="AK823" s="31">
        <f>BS_CONTROLE[[#This Row],[Local - Partida]]</f>
        <v>0</v>
      </c>
      <c r="AL823" s="31">
        <f>BS_CONTROLE[[#This Row],[Local - Encerramento]]</f>
        <v>0</v>
      </c>
      <c r="AM823" s="105" t="str">
        <f>IF(BS_CONTROLE[[#This Row],[Entre - Estações]]=0, "-", BS_CONTROLE[[#This Row],[Entre - Estações]])</f>
        <v>-</v>
      </c>
      <c r="AN823" s="105" t="str">
        <f>IF(BS_CONTROLE[[#This Row],[SB]]=0, "-", BS_CONTROLE[[#This Row],[SB]])</f>
        <v>-</v>
      </c>
      <c r="AO823" s="105" t="str">
        <f>IF(BS_CONTROLE[[#This Row],[SUB]]=0, "-", BS_CONTROLE[[#This Row],[SUB]])</f>
        <v>-</v>
      </c>
      <c r="AP823" s="105">
        <f>BS_CONTROLE[[#This Row],[KM - Inicio]]</f>
        <v>0</v>
      </c>
      <c r="AQ823" s="105">
        <f>BS_CONTROLE[[#This Row],[KM - Inicio]]</f>
        <v>0</v>
      </c>
      <c r="AR823" s="108"/>
      <c r="AS823" s="108"/>
      <c r="AT823" s="108"/>
      <c r="AU823" s="136"/>
      <c r="AV823" s="136"/>
      <c r="AW823" s="14"/>
      <c r="AX823" s="14"/>
      <c r="AY823" s="162" t="str">
        <f t="shared" si="78"/>
        <v>*</v>
      </c>
      <c r="AZ823" s="153"/>
      <c r="BA823" s="109"/>
      <c r="BB823" s="10" t="str">
        <f>IFERROR(_xlfn.XLOOKUP(AI823, BS_ATIVIDADE[ATIVIDADE],BS_ATIVIDADE[UNIDADE] ), "*")</f>
        <v>*</v>
      </c>
      <c r="BC823" s="13" t="str" cm="1">
        <f t="array" ref="BC8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3" s="13" t="str" cm="1">
        <f t="array" ref="BD8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3" s="11" t="str" cm="1">
        <f t="array" ref="BE8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3" s="150"/>
      <c r="BG823" s="16"/>
      <c r="BH823" s="17"/>
      <c r="BI823" s="17"/>
      <c r="BJ823" s="17"/>
      <c r="BK823" s="18"/>
      <c r="BL823" s="16"/>
      <c r="BM823" s="130"/>
      <c r="BN823" s="130"/>
      <c r="BO823" s="130"/>
      <c r="BP823" s="18"/>
      <c r="BQ823" s="12" t="str">
        <f t="shared" si="80"/>
        <v>Aderente</v>
      </c>
      <c r="BR823" s="19" t="str">
        <f t="shared" si="81"/>
        <v>*</v>
      </c>
      <c r="BS823" s="19" t="str">
        <f t="shared" si="82"/>
        <v>*</v>
      </c>
      <c r="BT823" s="188" t="str">
        <f t="shared" si="83"/>
        <v/>
      </c>
    </row>
    <row r="824" spans="1:72" hidden="1">
      <c r="A824" s="47" t="str">
        <f t="shared" si="79"/>
        <v/>
      </c>
      <c r="B824" s="102"/>
      <c r="C824" s="135" t="str">
        <f>IF(BS_CONTROLE[[#This Row],[DATA]]="","",WEEKNUM(BS_CONTROLE[[#This Row],[DATA]]))</f>
        <v/>
      </c>
      <c r="D824" s="104"/>
      <c r="E824" s="157">
        <v>818</v>
      </c>
      <c r="F824" s="126"/>
      <c r="G824" s="142" t="str">
        <f>IF(D824="","*",VLOOKUP(F824,BS_ATIVIDADE[],3,FALSE))</f>
        <v>*</v>
      </c>
      <c r="H824" s="106"/>
      <c r="I824" s="106"/>
      <c r="J824" s="105"/>
      <c r="K824" s="105"/>
      <c r="L824" s="105"/>
      <c r="M824" s="127" t="str" cm="1">
        <f t="array" ref="M8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4" s="127" t="str" cm="1">
        <f t="array" ref="N8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4" s="106"/>
      <c r="P824" s="106"/>
      <c r="Q824" s="105"/>
      <c r="R824" s="10" t="str">
        <f>IFERROR(_xlfn.XLOOKUP(F824, BS_ATIVIDADE[ATIVIDADE],BS_ATIVIDADE[UNIDADE] ), "*")</f>
        <v>*</v>
      </c>
      <c r="S824" s="128" t="str" cm="1">
        <f t="array" ref="S8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4" s="128" t="str" cm="1">
        <f t="array" ref="T8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4" s="11" t="str" cm="1">
        <f t="array" ref="U8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4" s="105"/>
      <c r="W824" s="151"/>
      <c r="X824" s="104"/>
      <c r="Y824" s="129"/>
      <c r="Z824" s="104"/>
      <c r="AA824" s="105"/>
      <c r="AB824" s="103"/>
      <c r="AC824" s="152"/>
      <c r="AD824" s="107"/>
      <c r="AE824" s="105"/>
      <c r="AF824" s="105"/>
      <c r="AG824" s="105"/>
      <c r="AH824" s="15"/>
      <c r="AI824" s="126" t="str">
        <f>IF(BS_CONTROLE[[#This Row],[Atividade]]=0, "-", BS_CONTROLE[[#This Row],[Atividade]])</f>
        <v>-</v>
      </c>
      <c r="AJ824" s="9" t="str">
        <f>IF(BS_CONTROLE[[#This Row],[Atividade]]=0, "-", BS_CONTROLE[[#This Row],[Atividade]])</f>
        <v>-</v>
      </c>
      <c r="AK824" s="31">
        <f>BS_CONTROLE[[#This Row],[Local - Partida]]</f>
        <v>0</v>
      </c>
      <c r="AL824" s="31">
        <f>BS_CONTROLE[[#This Row],[Local - Encerramento]]</f>
        <v>0</v>
      </c>
      <c r="AM824" s="105" t="str">
        <f>IF(BS_CONTROLE[[#This Row],[Entre - Estações]]=0, "-", BS_CONTROLE[[#This Row],[Entre - Estações]])</f>
        <v>-</v>
      </c>
      <c r="AN824" s="105" t="str">
        <f>IF(BS_CONTROLE[[#This Row],[SB]]=0, "-", BS_CONTROLE[[#This Row],[SB]])</f>
        <v>-</v>
      </c>
      <c r="AO824" s="105" t="str">
        <f>IF(BS_CONTROLE[[#This Row],[SUB]]=0, "-", BS_CONTROLE[[#This Row],[SUB]])</f>
        <v>-</v>
      </c>
      <c r="AP824" s="105">
        <f>BS_CONTROLE[[#This Row],[KM - Inicio]]</f>
        <v>0</v>
      </c>
      <c r="AQ824" s="105">
        <f>BS_CONTROLE[[#This Row],[KM - Inicio]]</f>
        <v>0</v>
      </c>
      <c r="AR824" s="108"/>
      <c r="AS824" s="108"/>
      <c r="AT824" s="108"/>
      <c r="AU824" s="136"/>
      <c r="AV824" s="136"/>
      <c r="AW824" s="14"/>
      <c r="AX824" s="14"/>
      <c r="AY824" s="162" t="str">
        <f t="shared" si="78"/>
        <v>*</v>
      </c>
      <c r="AZ824" s="153"/>
      <c r="BA824" s="109"/>
      <c r="BB824" s="10" t="str">
        <f>IFERROR(_xlfn.XLOOKUP(AI824, BS_ATIVIDADE[ATIVIDADE],BS_ATIVIDADE[UNIDADE] ), "*")</f>
        <v>*</v>
      </c>
      <c r="BC824" s="13" t="str" cm="1">
        <f t="array" ref="BC8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4" s="13" t="str" cm="1">
        <f t="array" ref="BD8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4" s="11" t="str" cm="1">
        <f t="array" ref="BE8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4" s="150"/>
      <c r="BG824" s="16"/>
      <c r="BH824" s="17"/>
      <c r="BI824" s="17"/>
      <c r="BJ824" s="17"/>
      <c r="BK824" s="18"/>
      <c r="BL824" s="16"/>
      <c r="BM824" s="130"/>
      <c r="BN824" s="130"/>
      <c r="BO824" s="130"/>
      <c r="BP824" s="18"/>
      <c r="BQ824" s="12" t="str">
        <f t="shared" si="80"/>
        <v>Aderente</v>
      </c>
      <c r="BR824" s="19" t="str">
        <f t="shared" si="81"/>
        <v>*</v>
      </c>
      <c r="BS824" s="19" t="str">
        <f t="shared" si="82"/>
        <v>*</v>
      </c>
      <c r="BT824" s="188" t="str">
        <f t="shared" si="83"/>
        <v/>
      </c>
    </row>
    <row r="825" spans="1:72" hidden="1">
      <c r="A825" s="47" t="str">
        <f t="shared" si="79"/>
        <v/>
      </c>
      <c r="B825" s="102"/>
      <c r="C825" s="135" t="str">
        <f>IF(BS_CONTROLE[[#This Row],[DATA]]="","",WEEKNUM(BS_CONTROLE[[#This Row],[DATA]]))</f>
        <v/>
      </c>
      <c r="D825" s="104"/>
      <c r="E825" s="157">
        <v>819</v>
      </c>
      <c r="F825" s="126"/>
      <c r="G825" s="142" t="str">
        <f>IF(D825="","*",VLOOKUP(F825,BS_ATIVIDADE[],3,FALSE))</f>
        <v>*</v>
      </c>
      <c r="H825" s="106"/>
      <c r="I825" s="106"/>
      <c r="J825" s="105"/>
      <c r="K825" s="105"/>
      <c r="L825" s="105"/>
      <c r="M825" s="127" t="str" cm="1">
        <f t="array" ref="M8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5" s="127" t="str" cm="1">
        <f t="array" ref="N8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5" s="106"/>
      <c r="P825" s="106"/>
      <c r="Q825" s="105"/>
      <c r="R825" s="10" t="str">
        <f>IFERROR(_xlfn.XLOOKUP(F825, BS_ATIVIDADE[ATIVIDADE],BS_ATIVIDADE[UNIDADE] ), "*")</f>
        <v>*</v>
      </c>
      <c r="S825" s="128" t="str" cm="1">
        <f t="array" ref="S8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5" s="128" t="str" cm="1">
        <f t="array" ref="T8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5" s="11" t="str" cm="1">
        <f t="array" ref="U8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5" s="105"/>
      <c r="W825" s="151"/>
      <c r="X825" s="104"/>
      <c r="Y825" s="129"/>
      <c r="Z825" s="104"/>
      <c r="AA825" s="105"/>
      <c r="AB825" s="103"/>
      <c r="AC825" s="152"/>
      <c r="AD825" s="107"/>
      <c r="AE825" s="105"/>
      <c r="AF825" s="105"/>
      <c r="AG825" s="105"/>
      <c r="AH825" s="15"/>
      <c r="AI825" s="126" t="str">
        <f>IF(BS_CONTROLE[[#This Row],[Atividade]]=0, "-", BS_CONTROLE[[#This Row],[Atividade]])</f>
        <v>-</v>
      </c>
      <c r="AJ825" s="9" t="str">
        <f>IF(BS_CONTROLE[[#This Row],[Atividade]]=0, "-", BS_CONTROLE[[#This Row],[Atividade]])</f>
        <v>-</v>
      </c>
      <c r="AK825" s="31">
        <f>BS_CONTROLE[[#This Row],[Local - Partida]]</f>
        <v>0</v>
      </c>
      <c r="AL825" s="31">
        <f>BS_CONTROLE[[#This Row],[Local - Encerramento]]</f>
        <v>0</v>
      </c>
      <c r="AM825" s="105" t="str">
        <f>IF(BS_CONTROLE[[#This Row],[Entre - Estações]]=0, "-", BS_CONTROLE[[#This Row],[Entre - Estações]])</f>
        <v>-</v>
      </c>
      <c r="AN825" s="105" t="str">
        <f>IF(BS_CONTROLE[[#This Row],[SB]]=0, "-", BS_CONTROLE[[#This Row],[SB]])</f>
        <v>-</v>
      </c>
      <c r="AO825" s="105" t="str">
        <f>IF(BS_CONTROLE[[#This Row],[SUB]]=0, "-", BS_CONTROLE[[#This Row],[SUB]])</f>
        <v>-</v>
      </c>
      <c r="AP825" s="105">
        <f>BS_CONTROLE[[#This Row],[KM - Inicio]]</f>
        <v>0</v>
      </c>
      <c r="AQ825" s="105">
        <f>BS_CONTROLE[[#This Row],[KM - Inicio]]</f>
        <v>0</v>
      </c>
      <c r="AR825" s="108"/>
      <c r="AS825" s="108"/>
      <c r="AT825" s="108"/>
      <c r="AU825" s="136"/>
      <c r="AV825" s="136"/>
      <c r="AW825" s="14"/>
      <c r="AX825" s="14"/>
      <c r="AY825" s="162" t="str">
        <f t="shared" si="78"/>
        <v>*</v>
      </c>
      <c r="AZ825" s="153"/>
      <c r="BA825" s="109"/>
      <c r="BB825" s="10" t="str">
        <f>IFERROR(_xlfn.XLOOKUP(AI825, BS_ATIVIDADE[ATIVIDADE],BS_ATIVIDADE[UNIDADE] ), "*")</f>
        <v>*</v>
      </c>
      <c r="BC825" s="13" t="str" cm="1">
        <f t="array" ref="BC8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5" s="13" t="str" cm="1">
        <f t="array" ref="BD8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5" s="11" t="str" cm="1">
        <f t="array" ref="BE8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5" s="150"/>
      <c r="BG825" s="16"/>
      <c r="BH825" s="17"/>
      <c r="BI825" s="17"/>
      <c r="BJ825" s="17"/>
      <c r="BK825" s="18"/>
      <c r="BL825" s="16"/>
      <c r="BM825" s="130"/>
      <c r="BN825" s="130"/>
      <c r="BO825" s="130"/>
      <c r="BP825" s="18"/>
      <c r="BQ825" s="12" t="str">
        <f t="shared" si="80"/>
        <v>Aderente</v>
      </c>
      <c r="BR825" s="19" t="str">
        <f t="shared" si="81"/>
        <v>*</v>
      </c>
      <c r="BS825" s="19" t="str">
        <f t="shared" si="82"/>
        <v>*</v>
      </c>
      <c r="BT825" s="188" t="str">
        <f t="shared" si="83"/>
        <v/>
      </c>
    </row>
    <row r="826" spans="1:72" hidden="1">
      <c r="A826" s="47" t="str">
        <f t="shared" si="79"/>
        <v/>
      </c>
      <c r="B826" s="102"/>
      <c r="C826" s="135" t="str">
        <f>IF(BS_CONTROLE[[#This Row],[DATA]]="","",WEEKNUM(BS_CONTROLE[[#This Row],[DATA]]))</f>
        <v/>
      </c>
      <c r="D826" s="104"/>
      <c r="E826" s="157">
        <v>820</v>
      </c>
      <c r="F826" s="126"/>
      <c r="G826" s="142" t="str">
        <f>IF(D826="","*",VLOOKUP(F826,BS_ATIVIDADE[],3,FALSE))</f>
        <v>*</v>
      </c>
      <c r="H826" s="106"/>
      <c r="I826" s="106"/>
      <c r="J826" s="105"/>
      <c r="K826" s="105"/>
      <c r="L826" s="105"/>
      <c r="M826" s="127" t="str" cm="1">
        <f t="array" ref="M8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6" s="127" t="str" cm="1">
        <f t="array" ref="N8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6" s="106"/>
      <c r="P826" s="106"/>
      <c r="Q826" s="105"/>
      <c r="R826" s="10" t="str">
        <f>IFERROR(_xlfn.XLOOKUP(F826, BS_ATIVIDADE[ATIVIDADE],BS_ATIVIDADE[UNIDADE] ), "*")</f>
        <v>*</v>
      </c>
      <c r="S826" s="128" t="str" cm="1">
        <f t="array" ref="S8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6" s="128" t="str" cm="1">
        <f t="array" ref="T8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6" s="11" t="str" cm="1">
        <f t="array" ref="U8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6" s="105"/>
      <c r="W826" s="151"/>
      <c r="X826" s="104"/>
      <c r="Y826" s="129"/>
      <c r="Z826" s="104"/>
      <c r="AA826" s="105"/>
      <c r="AB826" s="103"/>
      <c r="AC826" s="152"/>
      <c r="AD826" s="107"/>
      <c r="AE826" s="105"/>
      <c r="AF826" s="105"/>
      <c r="AG826" s="105"/>
      <c r="AH826" s="15"/>
      <c r="AI826" s="126" t="str">
        <f>IF(BS_CONTROLE[[#This Row],[Atividade]]=0, "-", BS_CONTROLE[[#This Row],[Atividade]])</f>
        <v>-</v>
      </c>
      <c r="AJ826" s="9" t="str">
        <f>IF(BS_CONTROLE[[#This Row],[Atividade]]=0, "-", BS_CONTROLE[[#This Row],[Atividade]])</f>
        <v>-</v>
      </c>
      <c r="AK826" s="31">
        <f>BS_CONTROLE[[#This Row],[Local - Partida]]</f>
        <v>0</v>
      </c>
      <c r="AL826" s="31">
        <f>BS_CONTROLE[[#This Row],[Local - Encerramento]]</f>
        <v>0</v>
      </c>
      <c r="AM826" s="105" t="str">
        <f>IF(BS_CONTROLE[[#This Row],[Entre - Estações]]=0, "-", BS_CONTROLE[[#This Row],[Entre - Estações]])</f>
        <v>-</v>
      </c>
      <c r="AN826" s="105" t="str">
        <f>IF(BS_CONTROLE[[#This Row],[SB]]=0, "-", BS_CONTROLE[[#This Row],[SB]])</f>
        <v>-</v>
      </c>
      <c r="AO826" s="105" t="str">
        <f>IF(BS_CONTROLE[[#This Row],[SUB]]=0, "-", BS_CONTROLE[[#This Row],[SUB]])</f>
        <v>-</v>
      </c>
      <c r="AP826" s="105">
        <f>BS_CONTROLE[[#This Row],[KM - Inicio]]</f>
        <v>0</v>
      </c>
      <c r="AQ826" s="105">
        <f>BS_CONTROLE[[#This Row],[KM - Inicio]]</f>
        <v>0</v>
      </c>
      <c r="AR826" s="108"/>
      <c r="AS826" s="108"/>
      <c r="AT826" s="108"/>
      <c r="AU826" s="136"/>
      <c r="AV826" s="136"/>
      <c r="AW826" s="14"/>
      <c r="AX826" s="14"/>
      <c r="AY826" s="162" t="str">
        <f t="shared" si="78"/>
        <v>*</v>
      </c>
      <c r="AZ826" s="153"/>
      <c r="BA826" s="109"/>
      <c r="BB826" s="10" t="str">
        <f>IFERROR(_xlfn.XLOOKUP(AI826, BS_ATIVIDADE[ATIVIDADE],BS_ATIVIDADE[UNIDADE] ), "*")</f>
        <v>*</v>
      </c>
      <c r="BC826" s="13" t="str" cm="1">
        <f t="array" ref="BC8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6" s="13" t="str" cm="1">
        <f t="array" ref="BD8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6" s="11" t="str" cm="1">
        <f t="array" ref="BE8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6" s="150"/>
      <c r="BG826" s="16"/>
      <c r="BH826" s="17"/>
      <c r="BI826" s="17"/>
      <c r="BJ826" s="17"/>
      <c r="BK826" s="18"/>
      <c r="BL826" s="16"/>
      <c r="BM826" s="130"/>
      <c r="BN826" s="130"/>
      <c r="BO826" s="130"/>
      <c r="BP826" s="18"/>
      <c r="BQ826" s="12" t="str">
        <f t="shared" si="80"/>
        <v>Aderente</v>
      </c>
      <c r="BR826" s="19" t="str">
        <f t="shared" si="81"/>
        <v>*</v>
      </c>
      <c r="BS826" s="19" t="str">
        <f t="shared" si="82"/>
        <v>*</v>
      </c>
      <c r="BT826" s="188" t="str">
        <f t="shared" si="83"/>
        <v/>
      </c>
    </row>
    <row r="827" spans="1:72" hidden="1">
      <c r="A827" s="47" t="str">
        <f t="shared" si="79"/>
        <v/>
      </c>
      <c r="B827" s="102"/>
      <c r="C827" s="135" t="str">
        <f>IF(BS_CONTROLE[[#This Row],[DATA]]="","",WEEKNUM(BS_CONTROLE[[#This Row],[DATA]]))</f>
        <v/>
      </c>
      <c r="D827" s="104"/>
      <c r="E827" s="157">
        <v>821</v>
      </c>
      <c r="F827" s="126"/>
      <c r="G827" s="142" t="str">
        <f>IF(D827="","*",VLOOKUP(F827,BS_ATIVIDADE[],3,FALSE))</f>
        <v>*</v>
      </c>
      <c r="H827" s="106"/>
      <c r="I827" s="106"/>
      <c r="J827" s="105"/>
      <c r="K827" s="105"/>
      <c r="L827" s="105"/>
      <c r="M827" s="127" t="str" cm="1">
        <f t="array" ref="M8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7" s="127" t="str" cm="1">
        <f t="array" ref="N8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7" s="106"/>
      <c r="P827" s="106"/>
      <c r="Q827" s="105"/>
      <c r="R827" s="10" t="str">
        <f>IFERROR(_xlfn.XLOOKUP(F827, BS_ATIVIDADE[ATIVIDADE],BS_ATIVIDADE[UNIDADE] ), "*")</f>
        <v>*</v>
      </c>
      <c r="S827" s="128" t="str" cm="1">
        <f t="array" ref="S8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7" s="128" t="str" cm="1">
        <f t="array" ref="T8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7" s="11" t="str" cm="1">
        <f t="array" ref="U8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7" s="105"/>
      <c r="W827" s="151"/>
      <c r="X827" s="104"/>
      <c r="Y827" s="129"/>
      <c r="Z827" s="104"/>
      <c r="AA827" s="105"/>
      <c r="AB827" s="103"/>
      <c r="AC827" s="152"/>
      <c r="AD827" s="107"/>
      <c r="AE827" s="105"/>
      <c r="AF827" s="105"/>
      <c r="AG827" s="105"/>
      <c r="AH827" s="15"/>
      <c r="AI827" s="126" t="str">
        <f>IF(BS_CONTROLE[[#This Row],[Atividade]]=0, "-", BS_CONTROLE[[#This Row],[Atividade]])</f>
        <v>-</v>
      </c>
      <c r="AJ827" s="9" t="str">
        <f>IF(BS_CONTROLE[[#This Row],[Atividade]]=0, "-", BS_CONTROLE[[#This Row],[Atividade]])</f>
        <v>-</v>
      </c>
      <c r="AK827" s="31">
        <f>BS_CONTROLE[[#This Row],[Local - Partida]]</f>
        <v>0</v>
      </c>
      <c r="AL827" s="31">
        <f>BS_CONTROLE[[#This Row],[Local - Encerramento]]</f>
        <v>0</v>
      </c>
      <c r="AM827" s="105" t="str">
        <f>IF(BS_CONTROLE[[#This Row],[Entre - Estações]]=0, "-", BS_CONTROLE[[#This Row],[Entre - Estações]])</f>
        <v>-</v>
      </c>
      <c r="AN827" s="105" t="str">
        <f>IF(BS_CONTROLE[[#This Row],[SB]]=0, "-", BS_CONTROLE[[#This Row],[SB]])</f>
        <v>-</v>
      </c>
      <c r="AO827" s="105" t="str">
        <f>IF(BS_CONTROLE[[#This Row],[SUB]]=0, "-", BS_CONTROLE[[#This Row],[SUB]])</f>
        <v>-</v>
      </c>
      <c r="AP827" s="105">
        <f>BS_CONTROLE[[#This Row],[KM - Inicio]]</f>
        <v>0</v>
      </c>
      <c r="AQ827" s="105">
        <f>BS_CONTROLE[[#This Row],[KM - Inicio]]</f>
        <v>0</v>
      </c>
      <c r="AR827" s="108"/>
      <c r="AS827" s="108"/>
      <c r="AT827" s="108"/>
      <c r="AU827" s="136"/>
      <c r="AV827" s="136"/>
      <c r="AW827" s="14"/>
      <c r="AX827" s="14"/>
      <c r="AY827" s="162" t="str">
        <f t="shared" si="78"/>
        <v>*</v>
      </c>
      <c r="AZ827" s="153"/>
      <c r="BA827" s="109"/>
      <c r="BB827" s="10" t="str">
        <f>IFERROR(_xlfn.XLOOKUP(AI827, BS_ATIVIDADE[ATIVIDADE],BS_ATIVIDADE[UNIDADE] ), "*")</f>
        <v>*</v>
      </c>
      <c r="BC827" s="13" t="str" cm="1">
        <f t="array" ref="BC8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7" s="13" t="str" cm="1">
        <f t="array" ref="BD8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7" s="11" t="str" cm="1">
        <f t="array" ref="BE8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7" s="150"/>
      <c r="BG827" s="16"/>
      <c r="BH827" s="17"/>
      <c r="BI827" s="17"/>
      <c r="BJ827" s="17"/>
      <c r="BK827" s="18"/>
      <c r="BL827" s="16"/>
      <c r="BM827" s="130"/>
      <c r="BN827" s="130"/>
      <c r="BO827" s="130"/>
      <c r="BP827" s="18"/>
      <c r="BQ827" s="12" t="str">
        <f t="shared" si="80"/>
        <v>Aderente</v>
      </c>
      <c r="BR827" s="19" t="str">
        <f t="shared" si="81"/>
        <v>*</v>
      </c>
      <c r="BS827" s="19" t="str">
        <f t="shared" si="82"/>
        <v>*</v>
      </c>
      <c r="BT827" s="188" t="str">
        <f t="shared" si="83"/>
        <v/>
      </c>
    </row>
    <row r="828" spans="1:72" hidden="1">
      <c r="A828" s="47" t="str">
        <f t="shared" si="79"/>
        <v/>
      </c>
      <c r="B828" s="102"/>
      <c r="C828" s="135" t="str">
        <f>IF(BS_CONTROLE[[#This Row],[DATA]]="","",WEEKNUM(BS_CONTROLE[[#This Row],[DATA]]))</f>
        <v/>
      </c>
      <c r="D828" s="104"/>
      <c r="E828" s="157">
        <v>822</v>
      </c>
      <c r="F828" s="126"/>
      <c r="G828" s="142" t="str">
        <f>IF(D828="","*",VLOOKUP(F828,BS_ATIVIDADE[],3,FALSE))</f>
        <v>*</v>
      </c>
      <c r="H828" s="106"/>
      <c r="I828" s="106"/>
      <c r="J828" s="105"/>
      <c r="K828" s="105"/>
      <c r="L828" s="105"/>
      <c r="M828" s="127" t="str" cm="1">
        <f t="array" ref="M8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8" s="127" t="str" cm="1">
        <f t="array" ref="N8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8" s="106"/>
      <c r="P828" s="106"/>
      <c r="Q828" s="105"/>
      <c r="R828" s="10" t="str">
        <f>IFERROR(_xlfn.XLOOKUP(F828, BS_ATIVIDADE[ATIVIDADE],BS_ATIVIDADE[UNIDADE] ), "*")</f>
        <v>*</v>
      </c>
      <c r="S828" s="128" t="str" cm="1">
        <f t="array" ref="S8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8" s="128" t="str" cm="1">
        <f t="array" ref="T8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8" s="11" t="str" cm="1">
        <f t="array" ref="U8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8" s="105"/>
      <c r="W828" s="151"/>
      <c r="X828" s="104"/>
      <c r="Y828" s="129"/>
      <c r="Z828" s="104"/>
      <c r="AA828" s="105"/>
      <c r="AB828" s="103"/>
      <c r="AC828" s="152"/>
      <c r="AD828" s="107"/>
      <c r="AE828" s="105"/>
      <c r="AF828" s="105"/>
      <c r="AG828" s="105"/>
      <c r="AH828" s="15"/>
      <c r="AI828" s="126" t="str">
        <f>IF(BS_CONTROLE[[#This Row],[Atividade]]=0, "-", BS_CONTROLE[[#This Row],[Atividade]])</f>
        <v>-</v>
      </c>
      <c r="AJ828" s="9" t="str">
        <f>IF(BS_CONTROLE[[#This Row],[Atividade]]=0, "-", BS_CONTROLE[[#This Row],[Atividade]])</f>
        <v>-</v>
      </c>
      <c r="AK828" s="31">
        <f>BS_CONTROLE[[#This Row],[Local - Partida]]</f>
        <v>0</v>
      </c>
      <c r="AL828" s="31">
        <f>BS_CONTROLE[[#This Row],[Local - Encerramento]]</f>
        <v>0</v>
      </c>
      <c r="AM828" s="105" t="str">
        <f>IF(BS_CONTROLE[[#This Row],[Entre - Estações]]=0, "-", BS_CONTROLE[[#This Row],[Entre - Estações]])</f>
        <v>-</v>
      </c>
      <c r="AN828" s="105" t="str">
        <f>IF(BS_CONTROLE[[#This Row],[SB]]=0, "-", BS_CONTROLE[[#This Row],[SB]])</f>
        <v>-</v>
      </c>
      <c r="AO828" s="105" t="str">
        <f>IF(BS_CONTROLE[[#This Row],[SUB]]=0, "-", BS_CONTROLE[[#This Row],[SUB]])</f>
        <v>-</v>
      </c>
      <c r="AP828" s="105">
        <f>BS_CONTROLE[[#This Row],[KM - Inicio]]</f>
        <v>0</v>
      </c>
      <c r="AQ828" s="105">
        <f>BS_CONTROLE[[#This Row],[KM - Inicio]]</f>
        <v>0</v>
      </c>
      <c r="AR828" s="108"/>
      <c r="AS828" s="108"/>
      <c r="AT828" s="108"/>
      <c r="AU828" s="136"/>
      <c r="AV828" s="136"/>
      <c r="AW828" s="14"/>
      <c r="AX828" s="14"/>
      <c r="AY828" s="162" t="str">
        <f t="shared" si="78"/>
        <v>*</v>
      </c>
      <c r="AZ828" s="153"/>
      <c r="BA828" s="109"/>
      <c r="BB828" s="10" t="str">
        <f>IFERROR(_xlfn.XLOOKUP(AI828, BS_ATIVIDADE[ATIVIDADE],BS_ATIVIDADE[UNIDADE] ), "*")</f>
        <v>*</v>
      </c>
      <c r="BC828" s="13" t="str" cm="1">
        <f t="array" ref="BC8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8" s="13" t="str" cm="1">
        <f t="array" ref="BD8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8" s="11" t="str" cm="1">
        <f t="array" ref="BE8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8" s="150"/>
      <c r="BG828" s="16"/>
      <c r="BH828" s="17"/>
      <c r="BI828" s="17"/>
      <c r="BJ828" s="17"/>
      <c r="BK828" s="18"/>
      <c r="BL828" s="16"/>
      <c r="BM828" s="130"/>
      <c r="BN828" s="130"/>
      <c r="BO828" s="130"/>
      <c r="BP828" s="18"/>
      <c r="BQ828" s="12" t="str">
        <f t="shared" si="80"/>
        <v>Aderente</v>
      </c>
      <c r="BR828" s="19" t="str">
        <f t="shared" si="81"/>
        <v>*</v>
      </c>
      <c r="BS828" s="19" t="str">
        <f t="shared" si="82"/>
        <v>*</v>
      </c>
      <c r="BT828" s="188" t="str">
        <f t="shared" si="83"/>
        <v/>
      </c>
    </row>
    <row r="829" spans="1:72" hidden="1">
      <c r="A829" s="47" t="str">
        <f t="shared" si="79"/>
        <v/>
      </c>
      <c r="B829" s="102"/>
      <c r="C829" s="135" t="str">
        <f>IF(BS_CONTROLE[[#This Row],[DATA]]="","",WEEKNUM(BS_CONTROLE[[#This Row],[DATA]]))</f>
        <v/>
      </c>
      <c r="D829" s="104"/>
      <c r="E829" s="157">
        <v>823</v>
      </c>
      <c r="F829" s="126"/>
      <c r="G829" s="142" t="str">
        <f>IF(D829="","*",VLOOKUP(F829,BS_ATIVIDADE[],3,FALSE))</f>
        <v>*</v>
      </c>
      <c r="H829" s="106"/>
      <c r="I829" s="106"/>
      <c r="J829" s="105"/>
      <c r="K829" s="105"/>
      <c r="L829" s="105"/>
      <c r="M829" s="127" t="str" cm="1">
        <f t="array" ref="M8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29" s="127" t="str" cm="1">
        <f t="array" ref="N8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29" s="106"/>
      <c r="P829" s="106"/>
      <c r="Q829" s="105"/>
      <c r="R829" s="10" t="str">
        <f>IFERROR(_xlfn.XLOOKUP(F829, BS_ATIVIDADE[ATIVIDADE],BS_ATIVIDADE[UNIDADE] ), "*")</f>
        <v>*</v>
      </c>
      <c r="S829" s="128" t="str" cm="1">
        <f t="array" ref="S8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29" s="128" t="str" cm="1">
        <f t="array" ref="T8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29" s="11" t="str" cm="1">
        <f t="array" ref="U8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29" s="105"/>
      <c r="W829" s="151"/>
      <c r="X829" s="104"/>
      <c r="Y829" s="129"/>
      <c r="Z829" s="104"/>
      <c r="AA829" s="105"/>
      <c r="AB829" s="103"/>
      <c r="AC829" s="152"/>
      <c r="AD829" s="107"/>
      <c r="AE829" s="105"/>
      <c r="AF829" s="105"/>
      <c r="AG829" s="105"/>
      <c r="AH829" s="15"/>
      <c r="AI829" s="126" t="str">
        <f>IF(BS_CONTROLE[[#This Row],[Atividade]]=0, "-", BS_CONTROLE[[#This Row],[Atividade]])</f>
        <v>-</v>
      </c>
      <c r="AJ829" s="9" t="str">
        <f>IF(BS_CONTROLE[[#This Row],[Atividade]]=0, "-", BS_CONTROLE[[#This Row],[Atividade]])</f>
        <v>-</v>
      </c>
      <c r="AK829" s="31">
        <f>BS_CONTROLE[[#This Row],[Local - Partida]]</f>
        <v>0</v>
      </c>
      <c r="AL829" s="31">
        <f>BS_CONTROLE[[#This Row],[Local - Encerramento]]</f>
        <v>0</v>
      </c>
      <c r="AM829" s="105" t="str">
        <f>IF(BS_CONTROLE[[#This Row],[Entre - Estações]]=0, "-", BS_CONTROLE[[#This Row],[Entre - Estações]])</f>
        <v>-</v>
      </c>
      <c r="AN829" s="105" t="str">
        <f>IF(BS_CONTROLE[[#This Row],[SB]]=0, "-", BS_CONTROLE[[#This Row],[SB]])</f>
        <v>-</v>
      </c>
      <c r="AO829" s="105" t="str">
        <f>IF(BS_CONTROLE[[#This Row],[SUB]]=0, "-", BS_CONTROLE[[#This Row],[SUB]])</f>
        <v>-</v>
      </c>
      <c r="AP829" s="105">
        <f>BS_CONTROLE[[#This Row],[KM - Inicio]]</f>
        <v>0</v>
      </c>
      <c r="AQ829" s="105">
        <f>BS_CONTROLE[[#This Row],[KM - Inicio]]</f>
        <v>0</v>
      </c>
      <c r="AR829" s="108"/>
      <c r="AS829" s="108"/>
      <c r="AT829" s="108"/>
      <c r="AU829" s="136"/>
      <c r="AV829" s="136"/>
      <c r="AW829" s="14"/>
      <c r="AX829" s="14"/>
      <c r="AY829" s="162" t="str">
        <f t="shared" si="78"/>
        <v>*</v>
      </c>
      <c r="AZ829" s="153"/>
      <c r="BA829" s="109"/>
      <c r="BB829" s="10" t="str">
        <f>IFERROR(_xlfn.XLOOKUP(AI829, BS_ATIVIDADE[ATIVIDADE],BS_ATIVIDADE[UNIDADE] ), "*")</f>
        <v>*</v>
      </c>
      <c r="BC829" s="13" t="str" cm="1">
        <f t="array" ref="BC8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29" s="13" t="str" cm="1">
        <f t="array" ref="BD8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29" s="11" t="str" cm="1">
        <f t="array" ref="BE8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29" s="150"/>
      <c r="BG829" s="16"/>
      <c r="BH829" s="17"/>
      <c r="BI829" s="17"/>
      <c r="BJ829" s="17"/>
      <c r="BK829" s="18"/>
      <c r="BL829" s="16"/>
      <c r="BM829" s="130"/>
      <c r="BN829" s="130"/>
      <c r="BO829" s="130"/>
      <c r="BP829" s="18"/>
      <c r="BQ829" s="12" t="str">
        <f t="shared" si="80"/>
        <v>Aderente</v>
      </c>
      <c r="BR829" s="19" t="str">
        <f t="shared" si="81"/>
        <v>*</v>
      </c>
      <c r="BS829" s="19" t="str">
        <f t="shared" si="82"/>
        <v>*</v>
      </c>
      <c r="BT829" s="188" t="str">
        <f t="shared" si="83"/>
        <v/>
      </c>
    </row>
    <row r="830" spans="1:72" hidden="1">
      <c r="A830" s="47" t="str">
        <f t="shared" si="79"/>
        <v/>
      </c>
      <c r="B830" s="102"/>
      <c r="C830" s="135" t="str">
        <f>IF(BS_CONTROLE[[#This Row],[DATA]]="","",WEEKNUM(BS_CONTROLE[[#This Row],[DATA]]))</f>
        <v/>
      </c>
      <c r="D830" s="104"/>
      <c r="E830" s="157">
        <v>824</v>
      </c>
      <c r="F830" s="126"/>
      <c r="G830" s="142" t="str">
        <f>IF(D830="","*",VLOOKUP(F830,BS_ATIVIDADE[],3,FALSE))</f>
        <v>*</v>
      </c>
      <c r="H830" s="106"/>
      <c r="I830" s="106"/>
      <c r="J830" s="105"/>
      <c r="K830" s="105"/>
      <c r="L830" s="105"/>
      <c r="M830" s="127" t="str" cm="1">
        <f t="array" ref="M8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0" s="127" t="str" cm="1">
        <f t="array" ref="N8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0" s="106"/>
      <c r="P830" s="106"/>
      <c r="Q830" s="105"/>
      <c r="R830" s="10" t="str">
        <f>IFERROR(_xlfn.XLOOKUP(F830, BS_ATIVIDADE[ATIVIDADE],BS_ATIVIDADE[UNIDADE] ), "*")</f>
        <v>*</v>
      </c>
      <c r="S830" s="128" t="str" cm="1">
        <f t="array" ref="S8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0" s="128" t="str" cm="1">
        <f t="array" ref="T8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0" s="11" t="str" cm="1">
        <f t="array" ref="U8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0" s="105"/>
      <c r="W830" s="151"/>
      <c r="X830" s="104"/>
      <c r="Y830" s="129"/>
      <c r="Z830" s="104"/>
      <c r="AA830" s="105"/>
      <c r="AB830" s="103"/>
      <c r="AC830" s="152"/>
      <c r="AD830" s="107"/>
      <c r="AE830" s="105"/>
      <c r="AF830" s="105"/>
      <c r="AG830" s="105"/>
      <c r="AH830" s="15"/>
      <c r="AI830" s="126" t="str">
        <f>IF(BS_CONTROLE[[#This Row],[Atividade]]=0, "-", BS_CONTROLE[[#This Row],[Atividade]])</f>
        <v>-</v>
      </c>
      <c r="AJ830" s="9" t="str">
        <f>IF(BS_CONTROLE[[#This Row],[Atividade]]=0, "-", BS_CONTROLE[[#This Row],[Atividade]])</f>
        <v>-</v>
      </c>
      <c r="AK830" s="31">
        <f>BS_CONTROLE[[#This Row],[Local - Partida]]</f>
        <v>0</v>
      </c>
      <c r="AL830" s="31">
        <f>BS_CONTROLE[[#This Row],[Local - Encerramento]]</f>
        <v>0</v>
      </c>
      <c r="AM830" s="105" t="str">
        <f>IF(BS_CONTROLE[[#This Row],[Entre - Estações]]=0, "-", BS_CONTROLE[[#This Row],[Entre - Estações]])</f>
        <v>-</v>
      </c>
      <c r="AN830" s="105" t="str">
        <f>IF(BS_CONTROLE[[#This Row],[SB]]=0, "-", BS_CONTROLE[[#This Row],[SB]])</f>
        <v>-</v>
      </c>
      <c r="AO830" s="105" t="str">
        <f>IF(BS_CONTROLE[[#This Row],[SUB]]=0, "-", BS_CONTROLE[[#This Row],[SUB]])</f>
        <v>-</v>
      </c>
      <c r="AP830" s="105">
        <f>BS_CONTROLE[[#This Row],[KM - Inicio]]</f>
        <v>0</v>
      </c>
      <c r="AQ830" s="105">
        <f>BS_CONTROLE[[#This Row],[KM - Inicio]]</f>
        <v>0</v>
      </c>
      <c r="AR830" s="108"/>
      <c r="AS830" s="108"/>
      <c r="AT830" s="108"/>
      <c r="AU830" s="136"/>
      <c r="AV830" s="136"/>
      <c r="AW830" s="14"/>
      <c r="AX830" s="14"/>
      <c r="AY830" s="162" t="str">
        <f t="shared" si="78"/>
        <v>*</v>
      </c>
      <c r="AZ830" s="153"/>
      <c r="BA830" s="109"/>
      <c r="BB830" s="10" t="str">
        <f>IFERROR(_xlfn.XLOOKUP(AI830, BS_ATIVIDADE[ATIVIDADE],BS_ATIVIDADE[UNIDADE] ), "*")</f>
        <v>*</v>
      </c>
      <c r="BC830" s="13" t="str" cm="1">
        <f t="array" ref="BC8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0" s="13" t="str" cm="1">
        <f t="array" ref="BD8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0" s="11" t="str" cm="1">
        <f t="array" ref="BE8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0" s="150"/>
      <c r="BG830" s="16"/>
      <c r="BH830" s="17"/>
      <c r="BI830" s="17"/>
      <c r="BJ830" s="17"/>
      <c r="BK830" s="18"/>
      <c r="BL830" s="16"/>
      <c r="BM830" s="130"/>
      <c r="BN830" s="130"/>
      <c r="BO830" s="130"/>
      <c r="BP830" s="18"/>
      <c r="BQ830" s="12" t="str">
        <f t="shared" si="80"/>
        <v>Aderente</v>
      </c>
      <c r="BR830" s="19" t="str">
        <f t="shared" si="81"/>
        <v>*</v>
      </c>
      <c r="BS830" s="19" t="str">
        <f t="shared" si="82"/>
        <v>*</v>
      </c>
      <c r="BT830" s="188" t="str">
        <f t="shared" si="83"/>
        <v/>
      </c>
    </row>
    <row r="831" spans="1:72" hidden="1">
      <c r="A831" s="47" t="str">
        <f t="shared" si="79"/>
        <v/>
      </c>
      <c r="B831" s="102"/>
      <c r="C831" s="135" t="str">
        <f>IF(BS_CONTROLE[[#This Row],[DATA]]="","",WEEKNUM(BS_CONTROLE[[#This Row],[DATA]]))</f>
        <v/>
      </c>
      <c r="D831" s="104"/>
      <c r="E831" s="157">
        <v>825</v>
      </c>
      <c r="F831" s="126"/>
      <c r="G831" s="142" t="str">
        <f>IF(D831="","*",VLOOKUP(F831,BS_ATIVIDADE[],3,FALSE))</f>
        <v>*</v>
      </c>
      <c r="H831" s="106"/>
      <c r="I831" s="106"/>
      <c r="J831" s="105"/>
      <c r="K831" s="105"/>
      <c r="L831" s="105"/>
      <c r="M831" s="127" t="str" cm="1">
        <f t="array" ref="M8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1" s="127" t="str" cm="1">
        <f t="array" ref="N8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1" s="106"/>
      <c r="P831" s="106"/>
      <c r="Q831" s="105"/>
      <c r="R831" s="10" t="str">
        <f>IFERROR(_xlfn.XLOOKUP(F831, BS_ATIVIDADE[ATIVIDADE],BS_ATIVIDADE[UNIDADE] ), "*")</f>
        <v>*</v>
      </c>
      <c r="S831" s="128" t="str" cm="1">
        <f t="array" ref="S8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1" s="128" t="str" cm="1">
        <f t="array" ref="T8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1" s="11" t="str" cm="1">
        <f t="array" ref="U8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1" s="105"/>
      <c r="W831" s="151"/>
      <c r="X831" s="104"/>
      <c r="Y831" s="129"/>
      <c r="Z831" s="104"/>
      <c r="AA831" s="105"/>
      <c r="AB831" s="103"/>
      <c r="AC831" s="152"/>
      <c r="AD831" s="107"/>
      <c r="AE831" s="105"/>
      <c r="AF831" s="105"/>
      <c r="AG831" s="105"/>
      <c r="AH831" s="15"/>
      <c r="AI831" s="126" t="str">
        <f>IF(BS_CONTROLE[[#This Row],[Atividade]]=0, "-", BS_CONTROLE[[#This Row],[Atividade]])</f>
        <v>-</v>
      </c>
      <c r="AJ831" s="9" t="str">
        <f>IF(BS_CONTROLE[[#This Row],[Atividade]]=0, "-", BS_CONTROLE[[#This Row],[Atividade]])</f>
        <v>-</v>
      </c>
      <c r="AK831" s="31">
        <f>BS_CONTROLE[[#This Row],[Local - Partida]]</f>
        <v>0</v>
      </c>
      <c r="AL831" s="31">
        <f>BS_CONTROLE[[#This Row],[Local - Encerramento]]</f>
        <v>0</v>
      </c>
      <c r="AM831" s="105" t="str">
        <f>IF(BS_CONTROLE[[#This Row],[Entre - Estações]]=0, "-", BS_CONTROLE[[#This Row],[Entre - Estações]])</f>
        <v>-</v>
      </c>
      <c r="AN831" s="105" t="str">
        <f>IF(BS_CONTROLE[[#This Row],[SB]]=0, "-", BS_CONTROLE[[#This Row],[SB]])</f>
        <v>-</v>
      </c>
      <c r="AO831" s="105" t="str">
        <f>IF(BS_CONTROLE[[#This Row],[SUB]]=0, "-", BS_CONTROLE[[#This Row],[SUB]])</f>
        <v>-</v>
      </c>
      <c r="AP831" s="105">
        <f>BS_CONTROLE[[#This Row],[KM - Inicio]]</f>
        <v>0</v>
      </c>
      <c r="AQ831" s="105">
        <f>BS_CONTROLE[[#This Row],[KM - Inicio]]</f>
        <v>0</v>
      </c>
      <c r="AR831" s="108"/>
      <c r="AS831" s="108"/>
      <c r="AT831" s="108"/>
      <c r="AU831" s="136"/>
      <c r="AV831" s="136"/>
      <c r="AW831" s="14"/>
      <c r="AX831" s="14"/>
      <c r="AY831" s="162" t="str">
        <f t="shared" si="78"/>
        <v>*</v>
      </c>
      <c r="AZ831" s="153"/>
      <c r="BA831" s="109"/>
      <c r="BB831" s="10" t="str">
        <f>IFERROR(_xlfn.XLOOKUP(AI831, BS_ATIVIDADE[ATIVIDADE],BS_ATIVIDADE[UNIDADE] ), "*")</f>
        <v>*</v>
      </c>
      <c r="BC831" s="13" t="str" cm="1">
        <f t="array" ref="BC8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1" s="13" t="str" cm="1">
        <f t="array" ref="BD8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1" s="11" t="str" cm="1">
        <f t="array" ref="BE8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1" s="150"/>
      <c r="BG831" s="16"/>
      <c r="BH831" s="17"/>
      <c r="BI831" s="17"/>
      <c r="BJ831" s="17"/>
      <c r="BK831" s="18"/>
      <c r="BL831" s="16"/>
      <c r="BM831" s="130"/>
      <c r="BN831" s="130"/>
      <c r="BO831" s="130"/>
      <c r="BP831" s="18"/>
      <c r="BQ831" s="12" t="str">
        <f t="shared" si="80"/>
        <v>Aderente</v>
      </c>
      <c r="BR831" s="19" t="str">
        <f t="shared" si="81"/>
        <v>*</v>
      </c>
      <c r="BS831" s="19" t="str">
        <f t="shared" si="82"/>
        <v>*</v>
      </c>
      <c r="BT831" s="188" t="str">
        <f t="shared" si="83"/>
        <v/>
      </c>
    </row>
    <row r="832" spans="1:72" hidden="1">
      <c r="A832" s="47" t="str">
        <f t="shared" si="79"/>
        <v/>
      </c>
      <c r="B832" s="102"/>
      <c r="C832" s="135" t="str">
        <f>IF(BS_CONTROLE[[#This Row],[DATA]]="","",WEEKNUM(BS_CONTROLE[[#This Row],[DATA]]))</f>
        <v/>
      </c>
      <c r="D832" s="104"/>
      <c r="E832" s="157">
        <v>826</v>
      </c>
      <c r="F832" s="126"/>
      <c r="G832" s="142" t="str">
        <f>IF(D832="","*",VLOOKUP(F832,BS_ATIVIDADE[],3,FALSE))</f>
        <v>*</v>
      </c>
      <c r="H832" s="106"/>
      <c r="I832" s="106"/>
      <c r="J832" s="105"/>
      <c r="K832" s="105"/>
      <c r="L832" s="105"/>
      <c r="M832" s="127" t="str" cm="1">
        <f t="array" ref="M8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2" s="127" t="str" cm="1">
        <f t="array" ref="N8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2" s="106"/>
      <c r="P832" s="106"/>
      <c r="Q832" s="105"/>
      <c r="R832" s="10" t="str">
        <f>IFERROR(_xlfn.XLOOKUP(F832, BS_ATIVIDADE[ATIVIDADE],BS_ATIVIDADE[UNIDADE] ), "*")</f>
        <v>*</v>
      </c>
      <c r="S832" s="128" t="str" cm="1">
        <f t="array" ref="S8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2" s="128" t="str" cm="1">
        <f t="array" ref="T8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2" s="11" t="str" cm="1">
        <f t="array" ref="U8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2" s="105"/>
      <c r="W832" s="151"/>
      <c r="X832" s="104"/>
      <c r="Y832" s="129"/>
      <c r="Z832" s="104"/>
      <c r="AA832" s="105"/>
      <c r="AB832" s="103"/>
      <c r="AC832" s="152"/>
      <c r="AD832" s="107"/>
      <c r="AE832" s="105"/>
      <c r="AF832" s="105"/>
      <c r="AG832" s="105"/>
      <c r="AH832" s="15"/>
      <c r="AI832" s="126" t="str">
        <f>IF(BS_CONTROLE[[#This Row],[Atividade]]=0, "-", BS_CONTROLE[[#This Row],[Atividade]])</f>
        <v>-</v>
      </c>
      <c r="AJ832" s="9" t="str">
        <f>IF(BS_CONTROLE[[#This Row],[Atividade]]=0, "-", BS_CONTROLE[[#This Row],[Atividade]])</f>
        <v>-</v>
      </c>
      <c r="AK832" s="31">
        <f>BS_CONTROLE[[#This Row],[Local - Partida]]</f>
        <v>0</v>
      </c>
      <c r="AL832" s="31">
        <f>BS_CONTROLE[[#This Row],[Local - Encerramento]]</f>
        <v>0</v>
      </c>
      <c r="AM832" s="105" t="str">
        <f>IF(BS_CONTROLE[[#This Row],[Entre - Estações]]=0, "-", BS_CONTROLE[[#This Row],[Entre - Estações]])</f>
        <v>-</v>
      </c>
      <c r="AN832" s="105" t="str">
        <f>IF(BS_CONTROLE[[#This Row],[SB]]=0, "-", BS_CONTROLE[[#This Row],[SB]])</f>
        <v>-</v>
      </c>
      <c r="AO832" s="105" t="str">
        <f>IF(BS_CONTROLE[[#This Row],[SUB]]=0, "-", BS_CONTROLE[[#This Row],[SUB]])</f>
        <v>-</v>
      </c>
      <c r="AP832" s="105">
        <f>BS_CONTROLE[[#This Row],[KM - Inicio]]</f>
        <v>0</v>
      </c>
      <c r="AQ832" s="105">
        <f>BS_CONTROLE[[#This Row],[KM - Inicio]]</f>
        <v>0</v>
      </c>
      <c r="AR832" s="108"/>
      <c r="AS832" s="108"/>
      <c r="AT832" s="108"/>
      <c r="AU832" s="136"/>
      <c r="AV832" s="136"/>
      <c r="AW832" s="14"/>
      <c r="AX832" s="14"/>
      <c r="AY832" s="162" t="str">
        <f t="shared" si="78"/>
        <v>*</v>
      </c>
      <c r="AZ832" s="153"/>
      <c r="BA832" s="109"/>
      <c r="BB832" s="10" t="str">
        <f>IFERROR(_xlfn.XLOOKUP(AI832, BS_ATIVIDADE[ATIVIDADE],BS_ATIVIDADE[UNIDADE] ), "*")</f>
        <v>*</v>
      </c>
      <c r="BC832" s="13" t="str" cm="1">
        <f t="array" ref="BC8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2" s="13" t="str" cm="1">
        <f t="array" ref="BD8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2" s="11" t="str" cm="1">
        <f t="array" ref="BE8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2" s="150"/>
      <c r="BG832" s="16"/>
      <c r="BH832" s="17"/>
      <c r="BI832" s="17"/>
      <c r="BJ832" s="17"/>
      <c r="BK832" s="18"/>
      <c r="BL832" s="16"/>
      <c r="BM832" s="130"/>
      <c r="BN832" s="130"/>
      <c r="BO832" s="130"/>
      <c r="BP832" s="18"/>
      <c r="BQ832" s="12" t="str">
        <f t="shared" si="80"/>
        <v>Aderente</v>
      </c>
      <c r="BR832" s="19" t="str">
        <f t="shared" si="81"/>
        <v>*</v>
      </c>
      <c r="BS832" s="19" t="str">
        <f t="shared" si="82"/>
        <v>*</v>
      </c>
      <c r="BT832" s="188" t="str">
        <f t="shared" si="83"/>
        <v/>
      </c>
    </row>
    <row r="833" spans="1:72" hidden="1">
      <c r="A833" s="47" t="str">
        <f t="shared" si="79"/>
        <v/>
      </c>
      <c r="B833" s="102"/>
      <c r="C833" s="135" t="str">
        <f>IF(BS_CONTROLE[[#This Row],[DATA]]="","",WEEKNUM(BS_CONTROLE[[#This Row],[DATA]]))</f>
        <v/>
      </c>
      <c r="D833" s="104"/>
      <c r="E833" s="157">
        <v>827</v>
      </c>
      <c r="F833" s="126"/>
      <c r="G833" s="142" t="str">
        <f>IF(D833="","*",VLOOKUP(F833,BS_ATIVIDADE[],3,FALSE))</f>
        <v>*</v>
      </c>
      <c r="H833" s="106"/>
      <c r="I833" s="106"/>
      <c r="J833" s="105"/>
      <c r="K833" s="105"/>
      <c r="L833" s="105"/>
      <c r="M833" s="127" t="str" cm="1">
        <f t="array" ref="M8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3" s="127" t="str" cm="1">
        <f t="array" ref="N8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3" s="106"/>
      <c r="P833" s="106"/>
      <c r="Q833" s="105"/>
      <c r="R833" s="10" t="str">
        <f>IFERROR(_xlfn.XLOOKUP(F833, BS_ATIVIDADE[ATIVIDADE],BS_ATIVIDADE[UNIDADE] ), "*")</f>
        <v>*</v>
      </c>
      <c r="S833" s="128" t="str" cm="1">
        <f t="array" ref="S8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3" s="128" t="str" cm="1">
        <f t="array" ref="T8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3" s="11" t="str" cm="1">
        <f t="array" ref="U8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3" s="105"/>
      <c r="W833" s="151"/>
      <c r="X833" s="104"/>
      <c r="Y833" s="129"/>
      <c r="Z833" s="104"/>
      <c r="AA833" s="105"/>
      <c r="AB833" s="103"/>
      <c r="AC833" s="152"/>
      <c r="AD833" s="107"/>
      <c r="AE833" s="105"/>
      <c r="AF833" s="105"/>
      <c r="AG833" s="105"/>
      <c r="AH833" s="15"/>
      <c r="AI833" s="126" t="str">
        <f>IF(BS_CONTROLE[[#This Row],[Atividade]]=0, "-", BS_CONTROLE[[#This Row],[Atividade]])</f>
        <v>-</v>
      </c>
      <c r="AJ833" s="9" t="str">
        <f>IF(BS_CONTROLE[[#This Row],[Atividade]]=0, "-", BS_CONTROLE[[#This Row],[Atividade]])</f>
        <v>-</v>
      </c>
      <c r="AK833" s="31">
        <f>BS_CONTROLE[[#This Row],[Local - Partida]]</f>
        <v>0</v>
      </c>
      <c r="AL833" s="31">
        <f>BS_CONTROLE[[#This Row],[Local - Encerramento]]</f>
        <v>0</v>
      </c>
      <c r="AM833" s="105" t="str">
        <f>IF(BS_CONTROLE[[#This Row],[Entre - Estações]]=0, "-", BS_CONTROLE[[#This Row],[Entre - Estações]])</f>
        <v>-</v>
      </c>
      <c r="AN833" s="105" t="str">
        <f>IF(BS_CONTROLE[[#This Row],[SB]]=0, "-", BS_CONTROLE[[#This Row],[SB]])</f>
        <v>-</v>
      </c>
      <c r="AO833" s="105" t="str">
        <f>IF(BS_CONTROLE[[#This Row],[SUB]]=0, "-", BS_CONTROLE[[#This Row],[SUB]])</f>
        <v>-</v>
      </c>
      <c r="AP833" s="105">
        <f>BS_CONTROLE[[#This Row],[KM - Inicio]]</f>
        <v>0</v>
      </c>
      <c r="AQ833" s="105">
        <f>BS_CONTROLE[[#This Row],[KM - Inicio]]</f>
        <v>0</v>
      </c>
      <c r="AR833" s="108"/>
      <c r="AS833" s="108"/>
      <c r="AT833" s="108"/>
      <c r="AU833" s="136"/>
      <c r="AV833" s="136"/>
      <c r="AW833" s="14"/>
      <c r="AX833" s="14"/>
      <c r="AY833" s="162" t="str">
        <f t="shared" si="78"/>
        <v>*</v>
      </c>
      <c r="AZ833" s="153"/>
      <c r="BA833" s="109"/>
      <c r="BB833" s="10" t="str">
        <f>IFERROR(_xlfn.XLOOKUP(AI833, BS_ATIVIDADE[ATIVIDADE],BS_ATIVIDADE[UNIDADE] ), "*")</f>
        <v>*</v>
      </c>
      <c r="BC833" s="13" t="str" cm="1">
        <f t="array" ref="BC8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3" s="13" t="str" cm="1">
        <f t="array" ref="BD8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3" s="11" t="str" cm="1">
        <f t="array" ref="BE8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3" s="150"/>
      <c r="BG833" s="16"/>
      <c r="BH833" s="17"/>
      <c r="BI833" s="17"/>
      <c r="BJ833" s="17"/>
      <c r="BK833" s="18"/>
      <c r="BL833" s="16"/>
      <c r="BM833" s="130"/>
      <c r="BN833" s="130"/>
      <c r="BO833" s="130"/>
      <c r="BP833" s="18"/>
      <c r="BQ833" s="12" t="str">
        <f t="shared" si="80"/>
        <v>Aderente</v>
      </c>
      <c r="BR833" s="19" t="str">
        <f t="shared" si="81"/>
        <v>*</v>
      </c>
      <c r="BS833" s="19" t="str">
        <f t="shared" si="82"/>
        <v>*</v>
      </c>
      <c r="BT833" s="188" t="str">
        <f t="shared" si="83"/>
        <v/>
      </c>
    </row>
    <row r="834" spans="1:72" hidden="1">
      <c r="A834" s="47" t="str">
        <f t="shared" si="79"/>
        <v/>
      </c>
      <c r="B834" s="102"/>
      <c r="C834" s="135" t="str">
        <f>IF(BS_CONTROLE[[#This Row],[DATA]]="","",WEEKNUM(BS_CONTROLE[[#This Row],[DATA]]))</f>
        <v/>
      </c>
      <c r="D834" s="104"/>
      <c r="E834" s="157">
        <v>828</v>
      </c>
      <c r="F834" s="126"/>
      <c r="G834" s="142" t="str">
        <f>IF(D834="","*",VLOOKUP(F834,BS_ATIVIDADE[],3,FALSE))</f>
        <v>*</v>
      </c>
      <c r="H834" s="106"/>
      <c r="I834" s="106"/>
      <c r="J834" s="105"/>
      <c r="K834" s="105"/>
      <c r="L834" s="105"/>
      <c r="M834" s="127" t="str" cm="1">
        <f t="array" ref="M8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4" s="127" t="str" cm="1">
        <f t="array" ref="N8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4" s="106"/>
      <c r="P834" s="106"/>
      <c r="Q834" s="105"/>
      <c r="R834" s="10" t="str">
        <f>IFERROR(_xlfn.XLOOKUP(F834, BS_ATIVIDADE[ATIVIDADE],BS_ATIVIDADE[UNIDADE] ), "*")</f>
        <v>*</v>
      </c>
      <c r="S834" s="128" t="str" cm="1">
        <f t="array" ref="S8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4" s="128" t="str" cm="1">
        <f t="array" ref="T8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4" s="11" t="str" cm="1">
        <f t="array" ref="U8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4" s="105"/>
      <c r="W834" s="151"/>
      <c r="X834" s="104"/>
      <c r="Y834" s="129"/>
      <c r="Z834" s="104"/>
      <c r="AA834" s="105"/>
      <c r="AB834" s="103"/>
      <c r="AC834" s="152"/>
      <c r="AD834" s="107"/>
      <c r="AE834" s="105"/>
      <c r="AF834" s="105"/>
      <c r="AG834" s="105"/>
      <c r="AH834" s="15"/>
      <c r="AI834" s="126" t="str">
        <f>IF(BS_CONTROLE[[#This Row],[Atividade]]=0, "-", BS_CONTROLE[[#This Row],[Atividade]])</f>
        <v>-</v>
      </c>
      <c r="AJ834" s="9" t="str">
        <f>IF(BS_CONTROLE[[#This Row],[Atividade]]=0, "-", BS_CONTROLE[[#This Row],[Atividade]])</f>
        <v>-</v>
      </c>
      <c r="AK834" s="31">
        <f>BS_CONTROLE[[#This Row],[Local - Partida]]</f>
        <v>0</v>
      </c>
      <c r="AL834" s="31">
        <f>BS_CONTROLE[[#This Row],[Local - Encerramento]]</f>
        <v>0</v>
      </c>
      <c r="AM834" s="105" t="str">
        <f>IF(BS_CONTROLE[[#This Row],[Entre - Estações]]=0, "-", BS_CONTROLE[[#This Row],[Entre - Estações]])</f>
        <v>-</v>
      </c>
      <c r="AN834" s="105" t="str">
        <f>IF(BS_CONTROLE[[#This Row],[SB]]=0, "-", BS_CONTROLE[[#This Row],[SB]])</f>
        <v>-</v>
      </c>
      <c r="AO834" s="105" t="str">
        <f>IF(BS_CONTROLE[[#This Row],[SUB]]=0, "-", BS_CONTROLE[[#This Row],[SUB]])</f>
        <v>-</v>
      </c>
      <c r="AP834" s="105">
        <f>BS_CONTROLE[[#This Row],[KM - Inicio]]</f>
        <v>0</v>
      </c>
      <c r="AQ834" s="105">
        <f>BS_CONTROLE[[#This Row],[KM - Inicio]]</f>
        <v>0</v>
      </c>
      <c r="AR834" s="108"/>
      <c r="AS834" s="108"/>
      <c r="AT834" s="108"/>
      <c r="AU834" s="136"/>
      <c r="AV834" s="136"/>
      <c r="AW834" s="14"/>
      <c r="AX834" s="14"/>
      <c r="AY834" s="162" t="str">
        <f t="shared" si="78"/>
        <v>*</v>
      </c>
      <c r="AZ834" s="153"/>
      <c r="BA834" s="109"/>
      <c r="BB834" s="10" t="str">
        <f>IFERROR(_xlfn.XLOOKUP(AI834, BS_ATIVIDADE[ATIVIDADE],BS_ATIVIDADE[UNIDADE] ), "*")</f>
        <v>*</v>
      </c>
      <c r="BC834" s="13" t="str" cm="1">
        <f t="array" ref="BC8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4" s="13" t="str" cm="1">
        <f t="array" ref="BD8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4" s="11" t="str" cm="1">
        <f t="array" ref="BE8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4" s="150"/>
      <c r="BG834" s="16"/>
      <c r="BH834" s="17"/>
      <c r="BI834" s="17"/>
      <c r="BJ834" s="17"/>
      <c r="BK834" s="18"/>
      <c r="BL834" s="16"/>
      <c r="BM834" s="130"/>
      <c r="BN834" s="130"/>
      <c r="BO834" s="130"/>
      <c r="BP834" s="18"/>
      <c r="BQ834" s="12" t="str">
        <f t="shared" si="80"/>
        <v>Aderente</v>
      </c>
      <c r="BR834" s="19" t="str">
        <f t="shared" si="81"/>
        <v>*</v>
      </c>
      <c r="BS834" s="19" t="str">
        <f t="shared" si="82"/>
        <v>*</v>
      </c>
      <c r="BT834" s="188" t="str">
        <f t="shared" si="83"/>
        <v/>
      </c>
    </row>
    <row r="835" spans="1:72" hidden="1">
      <c r="A835" s="47" t="str">
        <f t="shared" si="79"/>
        <v/>
      </c>
      <c r="B835" s="102"/>
      <c r="C835" s="135" t="str">
        <f>IF(BS_CONTROLE[[#This Row],[DATA]]="","",WEEKNUM(BS_CONTROLE[[#This Row],[DATA]]))</f>
        <v/>
      </c>
      <c r="D835" s="104"/>
      <c r="E835" s="157">
        <v>829</v>
      </c>
      <c r="F835" s="126"/>
      <c r="G835" s="142" t="str">
        <f>IF(D835="","*",VLOOKUP(F835,BS_ATIVIDADE[],3,FALSE))</f>
        <v>*</v>
      </c>
      <c r="H835" s="106"/>
      <c r="I835" s="106"/>
      <c r="J835" s="105"/>
      <c r="K835" s="105"/>
      <c r="L835" s="105"/>
      <c r="M835" s="127" t="str" cm="1">
        <f t="array" ref="M8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5" s="127" t="str" cm="1">
        <f t="array" ref="N8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5" s="106"/>
      <c r="P835" s="106"/>
      <c r="Q835" s="105"/>
      <c r="R835" s="10" t="str">
        <f>IFERROR(_xlfn.XLOOKUP(F835, BS_ATIVIDADE[ATIVIDADE],BS_ATIVIDADE[UNIDADE] ), "*")</f>
        <v>*</v>
      </c>
      <c r="S835" s="128" t="str" cm="1">
        <f t="array" ref="S8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5" s="128" t="str" cm="1">
        <f t="array" ref="T8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5" s="11" t="str" cm="1">
        <f t="array" ref="U8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5" s="105"/>
      <c r="W835" s="151"/>
      <c r="X835" s="104"/>
      <c r="Y835" s="129"/>
      <c r="Z835" s="104"/>
      <c r="AA835" s="105"/>
      <c r="AB835" s="103"/>
      <c r="AC835" s="152"/>
      <c r="AD835" s="107"/>
      <c r="AE835" s="105"/>
      <c r="AF835" s="105"/>
      <c r="AG835" s="105"/>
      <c r="AH835" s="15"/>
      <c r="AI835" s="126" t="str">
        <f>IF(BS_CONTROLE[[#This Row],[Atividade]]=0, "-", BS_CONTROLE[[#This Row],[Atividade]])</f>
        <v>-</v>
      </c>
      <c r="AJ835" s="9" t="str">
        <f>IF(BS_CONTROLE[[#This Row],[Atividade]]=0, "-", BS_CONTROLE[[#This Row],[Atividade]])</f>
        <v>-</v>
      </c>
      <c r="AK835" s="31">
        <f>BS_CONTROLE[[#This Row],[Local - Partida]]</f>
        <v>0</v>
      </c>
      <c r="AL835" s="31">
        <f>BS_CONTROLE[[#This Row],[Local - Encerramento]]</f>
        <v>0</v>
      </c>
      <c r="AM835" s="105" t="str">
        <f>IF(BS_CONTROLE[[#This Row],[Entre - Estações]]=0, "-", BS_CONTROLE[[#This Row],[Entre - Estações]])</f>
        <v>-</v>
      </c>
      <c r="AN835" s="105" t="str">
        <f>IF(BS_CONTROLE[[#This Row],[SB]]=0, "-", BS_CONTROLE[[#This Row],[SB]])</f>
        <v>-</v>
      </c>
      <c r="AO835" s="105" t="str">
        <f>IF(BS_CONTROLE[[#This Row],[SUB]]=0, "-", BS_CONTROLE[[#This Row],[SUB]])</f>
        <v>-</v>
      </c>
      <c r="AP835" s="105">
        <f>BS_CONTROLE[[#This Row],[KM - Inicio]]</f>
        <v>0</v>
      </c>
      <c r="AQ835" s="105">
        <f>BS_CONTROLE[[#This Row],[KM - Inicio]]</f>
        <v>0</v>
      </c>
      <c r="AR835" s="108"/>
      <c r="AS835" s="108"/>
      <c r="AT835" s="108"/>
      <c r="AU835" s="136"/>
      <c r="AV835" s="136"/>
      <c r="AW835" s="14"/>
      <c r="AX835" s="14"/>
      <c r="AY835" s="162" t="str">
        <f t="shared" si="78"/>
        <v>*</v>
      </c>
      <c r="AZ835" s="153"/>
      <c r="BA835" s="109"/>
      <c r="BB835" s="10" t="str">
        <f>IFERROR(_xlfn.XLOOKUP(AI835, BS_ATIVIDADE[ATIVIDADE],BS_ATIVIDADE[UNIDADE] ), "*")</f>
        <v>*</v>
      </c>
      <c r="BC835" s="13" t="str" cm="1">
        <f t="array" ref="BC8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5" s="13" t="str" cm="1">
        <f t="array" ref="BD8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5" s="11" t="str" cm="1">
        <f t="array" ref="BE8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5" s="150"/>
      <c r="BG835" s="16"/>
      <c r="BH835" s="17"/>
      <c r="BI835" s="17"/>
      <c r="BJ835" s="17"/>
      <c r="BK835" s="18"/>
      <c r="BL835" s="16"/>
      <c r="BM835" s="130"/>
      <c r="BN835" s="130"/>
      <c r="BO835" s="130"/>
      <c r="BP835" s="18"/>
      <c r="BQ835" s="12" t="str">
        <f t="shared" si="80"/>
        <v>Aderente</v>
      </c>
      <c r="BR835" s="19" t="str">
        <f t="shared" si="81"/>
        <v>*</v>
      </c>
      <c r="BS835" s="19" t="str">
        <f t="shared" si="82"/>
        <v>*</v>
      </c>
      <c r="BT835" s="188" t="str">
        <f t="shared" si="83"/>
        <v/>
      </c>
    </row>
    <row r="836" spans="1:72" hidden="1">
      <c r="A836" s="47" t="str">
        <f t="shared" si="79"/>
        <v/>
      </c>
      <c r="B836" s="102"/>
      <c r="C836" s="135" t="str">
        <f>IF(BS_CONTROLE[[#This Row],[DATA]]="","",WEEKNUM(BS_CONTROLE[[#This Row],[DATA]]))</f>
        <v/>
      </c>
      <c r="D836" s="104"/>
      <c r="E836" s="157">
        <v>830</v>
      </c>
      <c r="F836" s="126"/>
      <c r="G836" s="142" t="str">
        <f>IF(D836="","*",VLOOKUP(F836,BS_ATIVIDADE[],3,FALSE))</f>
        <v>*</v>
      </c>
      <c r="H836" s="106"/>
      <c r="I836" s="106"/>
      <c r="J836" s="105"/>
      <c r="K836" s="105"/>
      <c r="L836" s="105"/>
      <c r="M836" s="127" t="str" cm="1">
        <f t="array" ref="M8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6" s="127" t="str" cm="1">
        <f t="array" ref="N8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6" s="106"/>
      <c r="P836" s="106"/>
      <c r="Q836" s="105"/>
      <c r="R836" s="10" t="str">
        <f>IFERROR(_xlfn.XLOOKUP(F836, BS_ATIVIDADE[ATIVIDADE],BS_ATIVIDADE[UNIDADE] ), "*")</f>
        <v>*</v>
      </c>
      <c r="S836" s="128" t="str" cm="1">
        <f t="array" ref="S8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6" s="128" t="str" cm="1">
        <f t="array" ref="T8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6" s="11" t="str" cm="1">
        <f t="array" ref="U8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6" s="105"/>
      <c r="W836" s="151"/>
      <c r="X836" s="104"/>
      <c r="Y836" s="129"/>
      <c r="Z836" s="104"/>
      <c r="AA836" s="105"/>
      <c r="AB836" s="103"/>
      <c r="AC836" s="152"/>
      <c r="AD836" s="107"/>
      <c r="AE836" s="105"/>
      <c r="AF836" s="105"/>
      <c r="AG836" s="105"/>
      <c r="AH836" s="15"/>
      <c r="AI836" s="126" t="str">
        <f>IF(BS_CONTROLE[[#This Row],[Atividade]]=0, "-", BS_CONTROLE[[#This Row],[Atividade]])</f>
        <v>-</v>
      </c>
      <c r="AJ836" s="9" t="str">
        <f>IF(BS_CONTROLE[[#This Row],[Atividade]]=0, "-", BS_CONTROLE[[#This Row],[Atividade]])</f>
        <v>-</v>
      </c>
      <c r="AK836" s="31">
        <f>BS_CONTROLE[[#This Row],[Local - Partida]]</f>
        <v>0</v>
      </c>
      <c r="AL836" s="31">
        <f>BS_CONTROLE[[#This Row],[Local - Encerramento]]</f>
        <v>0</v>
      </c>
      <c r="AM836" s="105" t="str">
        <f>IF(BS_CONTROLE[[#This Row],[Entre - Estações]]=0, "-", BS_CONTROLE[[#This Row],[Entre - Estações]])</f>
        <v>-</v>
      </c>
      <c r="AN836" s="105" t="str">
        <f>IF(BS_CONTROLE[[#This Row],[SB]]=0, "-", BS_CONTROLE[[#This Row],[SB]])</f>
        <v>-</v>
      </c>
      <c r="AO836" s="105" t="str">
        <f>IF(BS_CONTROLE[[#This Row],[SUB]]=0, "-", BS_CONTROLE[[#This Row],[SUB]])</f>
        <v>-</v>
      </c>
      <c r="AP836" s="105">
        <f>BS_CONTROLE[[#This Row],[KM - Inicio]]</f>
        <v>0</v>
      </c>
      <c r="AQ836" s="105">
        <f>BS_CONTROLE[[#This Row],[KM - Inicio]]</f>
        <v>0</v>
      </c>
      <c r="AR836" s="108"/>
      <c r="AS836" s="108"/>
      <c r="AT836" s="108"/>
      <c r="AU836" s="136"/>
      <c r="AV836" s="136"/>
      <c r="AW836" s="14"/>
      <c r="AX836" s="14"/>
      <c r="AY836" s="162" t="str">
        <f t="shared" si="78"/>
        <v>*</v>
      </c>
      <c r="AZ836" s="153"/>
      <c r="BA836" s="109"/>
      <c r="BB836" s="10" t="str">
        <f>IFERROR(_xlfn.XLOOKUP(AI836, BS_ATIVIDADE[ATIVIDADE],BS_ATIVIDADE[UNIDADE] ), "*")</f>
        <v>*</v>
      </c>
      <c r="BC836" s="13" t="str" cm="1">
        <f t="array" ref="BC8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6" s="13" t="str" cm="1">
        <f t="array" ref="BD8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6" s="11" t="str" cm="1">
        <f t="array" ref="BE8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6" s="150"/>
      <c r="BG836" s="16"/>
      <c r="BH836" s="17"/>
      <c r="BI836" s="17"/>
      <c r="BJ836" s="17"/>
      <c r="BK836" s="18"/>
      <c r="BL836" s="16"/>
      <c r="BM836" s="130"/>
      <c r="BN836" s="130"/>
      <c r="BO836" s="130"/>
      <c r="BP836" s="18"/>
      <c r="BQ836" s="12" t="str">
        <f t="shared" si="80"/>
        <v>Aderente</v>
      </c>
      <c r="BR836" s="19" t="str">
        <f t="shared" si="81"/>
        <v>*</v>
      </c>
      <c r="BS836" s="19" t="str">
        <f t="shared" si="82"/>
        <v>*</v>
      </c>
      <c r="BT836" s="188" t="str">
        <f t="shared" si="83"/>
        <v/>
      </c>
    </row>
    <row r="837" spans="1:72" hidden="1">
      <c r="A837" s="47" t="str">
        <f t="shared" si="79"/>
        <v/>
      </c>
      <c r="B837" s="102"/>
      <c r="C837" s="135" t="str">
        <f>IF(BS_CONTROLE[[#This Row],[DATA]]="","",WEEKNUM(BS_CONTROLE[[#This Row],[DATA]]))</f>
        <v/>
      </c>
      <c r="D837" s="104"/>
      <c r="E837" s="157">
        <v>831</v>
      </c>
      <c r="F837" s="126"/>
      <c r="G837" s="142" t="str">
        <f>IF(D837="","*",VLOOKUP(F837,BS_ATIVIDADE[],3,FALSE))</f>
        <v>*</v>
      </c>
      <c r="H837" s="106"/>
      <c r="I837" s="106"/>
      <c r="J837" s="105"/>
      <c r="K837" s="105"/>
      <c r="L837" s="105"/>
      <c r="M837" s="127" t="str" cm="1">
        <f t="array" ref="M8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7" s="127" t="str" cm="1">
        <f t="array" ref="N8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7" s="106"/>
      <c r="P837" s="106"/>
      <c r="Q837" s="105"/>
      <c r="R837" s="10" t="str">
        <f>IFERROR(_xlfn.XLOOKUP(F837, BS_ATIVIDADE[ATIVIDADE],BS_ATIVIDADE[UNIDADE] ), "*")</f>
        <v>*</v>
      </c>
      <c r="S837" s="128" t="str" cm="1">
        <f t="array" ref="S8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7" s="128" t="str" cm="1">
        <f t="array" ref="T8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7" s="11" t="str" cm="1">
        <f t="array" ref="U8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7" s="105"/>
      <c r="W837" s="151"/>
      <c r="X837" s="104"/>
      <c r="Y837" s="129"/>
      <c r="Z837" s="104"/>
      <c r="AA837" s="105"/>
      <c r="AB837" s="103"/>
      <c r="AC837" s="152"/>
      <c r="AD837" s="107"/>
      <c r="AE837" s="105"/>
      <c r="AF837" s="105"/>
      <c r="AG837" s="105"/>
      <c r="AH837" s="15"/>
      <c r="AI837" s="126" t="str">
        <f>IF(BS_CONTROLE[[#This Row],[Atividade]]=0, "-", BS_CONTROLE[[#This Row],[Atividade]])</f>
        <v>-</v>
      </c>
      <c r="AJ837" s="9" t="str">
        <f>IF(BS_CONTROLE[[#This Row],[Atividade]]=0, "-", BS_CONTROLE[[#This Row],[Atividade]])</f>
        <v>-</v>
      </c>
      <c r="AK837" s="31">
        <f>BS_CONTROLE[[#This Row],[Local - Partida]]</f>
        <v>0</v>
      </c>
      <c r="AL837" s="31">
        <f>BS_CONTROLE[[#This Row],[Local - Encerramento]]</f>
        <v>0</v>
      </c>
      <c r="AM837" s="105" t="str">
        <f>IF(BS_CONTROLE[[#This Row],[Entre - Estações]]=0, "-", BS_CONTROLE[[#This Row],[Entre - Estações]])</f>
        <v>-</v>
      </c>
      <c r="AN837" s="105" t="str">
        <f>IF(BS_CONTROLE[[#This Row],[SB]]=0, "-", BS_CONTROLE[[#This Row],[SB]])</f>
        <v>-</v>
      </c>
      <c r="AO837" s="105" t="str">
        <f>IF(BS_CONTROLE[[#This Row],[SUB]]=0, "-", BS_CONTROLE[[#This Row],[SUB]])</f>
        <v>-</v>
      </c>
      <c r="AP837" s="105">
        <f>BS_CONTROLE[[#This Row],[KM - Inicio]]</f>
        <v>0</v>
      </c>
      <c r="AQ837" s="105">
        <f>BS_CONTROLE[[#This Row],[KM - Inicio]]</f>
        <v>0</v>
      </c>
      <c r="AR837" s="108"/>
      <c r="AS837" s="108"/>
      <c r="AT837" s="108"/>
      <c r="AU837" s="136"/>
      <c r="AV837" s="136"/>
      <c r="AW837" s="14"/>
      <c r="AX837" s="14"/>
      <c r="AY837" s="162" t="str">
        <f t="shared" si="78"/>
        <v>*</v>
      </c>
      <c r="AZ837" s="153"/>
      <c r="BA837" s="109"/>
      <c r="BB837" s="10" t="str">
        <f>IFERROR(_xlfn.XLOOKUP(AI837, BS_ATIVIDADE[ATIVIDADE],BS_ATIVIDADE[UNIDADE] ), "*")</f>
        <v>*</v>
      </c>
      <c r="BC837" s="13" t="str" cm="1">
        <f t="array" ref="BC8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7" s="13" t="str" cm="1">
        <f t="array" ref="BD8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7" s="11" t="str" cm="1">
        <f t="array" ref="BE8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7" s="150"/>
      <c r="BG837" s="16"/>
      <c r="BH837" s="17"/>
      <c r="BI837" s="17"/>
      <c r="BJ837" s="17"/>
      <c r="BK837" s="18"/>
      <c r="BL837" s="16"/>
      <c r="BM837" s="130"/>
      <c r="BN837" s="130"/>
      <c r="BO837" s="130"/>
      <c r="BP837" s="18"/>
      <c r="BQ837" s="12" t="str">
        <f t="shared" si="80"/>
        <v>Aderente</v>
      </c>
      <c r="BR837" s="19" t="str">
        <f t="shared" si="81"/>
        <v>*</v>
      </c>
      <c r="BS837" s="19" t="str">
        <f t="shared" si="82"/>
        <v>*</v>
      </c>
      <c r="BT837" s="188" t="str">
        <f t="shared" si="83"/>
        <v/>
      </c>
    </row>
    <row r="838" spans="1:72" hidden="1">
      <c r="A838" s="47" t="str">
        <f t="shared" si="79"/>
        <v/>
      </c>
      <c r="B838" s="102"/>
      <c r="C838" s="135" t="str">
        <f>IF(BS_CONTROLE[[#This Row],[DATA]]="","",WEEKNUM(BS_CONTROLE[[#This Row],[DATA]]))</f>
        <v/>
      </c>
      <c r="D838" s="104"/>
      <c r="E838" s="157">
        <v>832</v>
      </c>
      <c r="F838" s="126"/>
      <c r="G838" s="142" t="str">
        <f>IF(D838="","*",VLOOKUP(F838,BS_ATIVIDADE[],3,FALSE))</f>
        <v>*</v>
      </c>
      <c r="H838" s="106"/>
      <c r="I838" s="106"/>
      <c r="J838" s="105"/>
      <c r="K838" s="105"/>
      <c r="L838" s="105"/>
      <c r="M838" s="127" t="str" cm="1">
        <f t="array" ref="M8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8" s="127" t="str" cm="1">
        <f t="array" ref="N8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8" s="106"/>
      <c r="P838" s="106"/>
      <c r="Q838" s="105"/>
      <c r="R838" s="10" t="str">
        <f>IFERROR(_xlfn.XLOOKUP(F838, BS_ATIVIDADE[ATIVIDADE],BS_ATIVIDADE[UNIDADE] ), "*")</f>
        <v>*</v>
      </c>
      <c r="S838" s="128" t="str" cm="1">
        <f t="array" ref="S8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8" s="128" t="str" cm="1">
        <f t="array" ref="T8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8" s="11" t="str" cm="1">
        <f t="array" ref="U8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8" s="105"/>
      <c r="W838" s="151"/>
      <c r="X838" s="104"/>
      <c r="Y838" s="129"/>
      <c r="Z838" s="104"/>
      <c r="AA838" s="105"/>
      <c r="AB838" s="103"/>
      <c r="AC838" s="152"/>
      <c r="AD838" s="107"/>
      <c r="AE838" s="105"/>
      <c r="AF838" s="105"/>
      <c r="AG838" s="105"/>
      <c r="AH838" s="15"/>
      <c r="AI838" s="126" t="str">
        <f>IF(BS_CONTROLE[[#This Row],[Atividade]]=0, "-", BS_CONTROLE[[#This Row],[Atividade]])</f>
        <v>-</v>
      </c>
      <c r="AJ838" s="9" t="str">
        <f>IF(BS_CONTROLE[[#This Row],[Atividade]]=0, "-", BS_CONTROLE[[#This Row],[Atividade]])</f>
        <v>-</v>
      </c>
      <c r="AK838" s="31">
        <f>BS_CONTROLE[[#This Row],[Local - Partida]]</f>
        <v>0</v>
      </c>
      <c r="AL838" s="31">
        <f>BS_CONTROLE[[#This Row],[Local - Encerramento]]</f>
        <v>0</v>
      </c>
      <c r="AM838" s="105" t="str">
        <f>IF(BS_CONTROLE[[#This Row],[Entre - Estações]]=0, "-", BS_CONTROLE[[#This Row],[Entre - Estações]])</f>
        <v>-</v>
      </c>
      <c r="AN838" s="105" t="str">
        <f>IF(BS_CONTROLE[[#This Row],[SB]]=0, "-", BS_CONTROLE[[#This Row],[SB]])</f>
        <v>-</v>
      </c>
      <c r="AO838" s="105" t="str">
        <f>IF(BS_CONTROLE[[#This Row],[SUB]]=0, "-", BS_CONTROLE[[#This Row],[SUB]])</f>
        <v>-</v>
      </c>
      <c r="AP838" s="105">
        <f>BS_CONTROLE[[#This Row],[KM - Inicio]]</f>
        <v>0</v>
      </c>
      <c r="AQ838" s="105">
        <f>BS_CONTROLE[[#This Row],[KM - Inicio]]</f>
        <v>0</v>
      </c>
      <c r="AR838" s="108"/>
      <c r="AS838" s="108"/>
      <c r="AT838" s="108"/>
      <c r="AU838" s="136"/>
      <c r="AV838" s="136"/>
      <c r="AW838" s="14"/>
      <c r="AX838" s="14"/>
      <c r="AY838" s="162" t="str">
        <f t="shared" si="78"/>
        <v>*</v>
      </c>
      <c r="AZ838" s="153"/>
      <c r="BA838" s="109"/>
      <c r="BB838" s="10" t="str">
        <f>IFERROR(_xlfn.XLOOKUP(AI838, BS_ATIVIDADE[ATIVIDADE],BS_ATIVIDADE[UNIDADE] ), "*")</f>
        <v>*</v>
      </c>
      <c r="BC838" s="13" t="str" cm="1">
        <f t="array" ref="BC8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8" s="13" t="str" cm="1">
        <f t="array" ref="BD8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8" s="11" t="str" cm="1">
        <f t="array" ref="BE8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8" s="150"/>
      <c r="BG838" s="16"/>
      <c r="BH838" s="17"/>
      <c r="BI838" s="17"/>
      <c r="BJ838" s="17"/>
      <c r="BK838" s="18"/>
      <c r="BL838" s="16"/>
      <c r="BM838" s="130"/>
      <c r="BN838" s="130"/>
      <c r="BO838" s="130"/>
      <c r="BP838" s="18"/>
      <c r="BQ838" s="12" t="str">
        <f t="shared" si="80"/>
        <v>Aderente</v>
      </c>
      <c r="BR838" s="19" t="str">
        <f t="shared" si="81"/>
        <v>*</v>
      </c>
      <c r="BS838" s="19" t="str">
        <f t="shared" si="82"/>
        <v>*</v>
      </c>
      <c r="BT838" s="188" t="str">
        <f t="shared" si="83"/>
        <v/>
      </c>
    </row>
    <row r="839" spans="1:72" hidden="1">
      <c r="A839" s="47" t="str">
        <f t="shared" si="79"/>
        <v/>
      </c>
      <c r="B839" s="102"/>
      <c r="C839" s="135" t="str">
        <f>IF(BS_CONTROLE[[#This Row],[DATA]]="","",WEEKNUM(BS_CONTROLE[[#This Row],[DATA]]))</f>
        <v/>
      </c>
      <c r="D839" s="104"/>
      <c r="E839" s="157">
        <v>833</v>
      </c>
      <c r="F839" s="126"/>
      <c r="G839" s="142" t="str">
        <f>IF(D839="","*",VLOOKUP(F839,BS_ATIVIDADE[],3,FALSE))</f>
        <v>*</v>
      </c>
      <c r="H839" s="106"/>
      <c r="I839" s="106"/>
      <c r="J839" s="105"/>
      <c r="K839" s="105"/>
      <c r="L839" s="105"/>
      <c r="M839" s="127" t="str" cm="1">
        <f t="array" ref="M8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39" s="127" t="str" cm="1">
        <f t="array" ref="N8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39" s="106"/>
      <c r="P839" s="106"/>
      <c r="Q839" s="105"/>
      <c r="R839" s="10" t="str">
        <f>IFERROR(_xlfn.XLOOKUP(F839, BS_ATIVIDADE[ATIVIDADE],BS_ATIVIDADE[UNIDADE] ), "*")</f>
        <v>*</v>
      </c>
      <c r="S839" s="128" t="str" cm="1">
        <f t="array" ref="S8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39" s="128" t="str" cm="1">
        <f t="array" ref="T8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39" s="11" t="str" cm="1">
        <f t="array" ref="U8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39" s="105"/>
      <c r="W839" s="151"/>
      <c r="X839" s="104"/>
      <c r="Y839" s="129"/>
      <c r="Z839" s="104"/>
      <c r="AA839" s="105"/>
      <c r="AB839" s="103"/>
      <c r="AC839" s="152"/>
      <c r="AD839" s="107"/>
      <c r="AE839" s="105"/>
      <c r="AF839" s="105"/>
      <c r="AG839" s="105"/>
      <c r="AH839" s="15"/>
      <c r="AI839" s="126" t="str">
        <f>IF(BS_CONTROLE[[#This Row],[Atividade]]=0, "-", BS_CONTROLE[[#This Row],[Atividade]])</f>
        <v>-</v>
      </c>
      <c r="AJ839" s="9" t="str">
        <f>IF(BS_CONTROLE[[#This Row],[Atividade]]=0, "-", BS_CONTROLE[[#This Row],[Atividade]])</f>
        <v>-</v>
      </c>
      <c r="AK839" s="31">
        <f>BS_CONTROLE[[#This Row],[Local - Partida]]</f>
        <v>0</v>
      </c>
      <c r="AL839" s="31">
        <f>BS_CONTROLE[[#This Row],[Local - Encerramento]]</f>
        <v>0</v>
      </c>
      <c r="AM839" s="105" t="str">
        <f>IF(BS_CONTROLE[[#This Row],[Entre - Estações]]=0, "-", BS_CONTROLE[[#This Row],[Entre - Estações]])</f>
        <v>-</v>
      </c>
      <c r="AN839" s="105" t="str">
        <f>IF(BS_CONTROLE[[#This Row],[SB]]=0, "-", BS_CONTROLE[[#This Row],[SB]])</f>
        <v>-</v>
      </c>
      <c r="AO839" s="105" t="str">
        <f>IF(BS_CONTROLE[[#This Row],[SUB]]=0, "-", BS_CONTROLE[[#This Row],[SUB]])</f>
        <v>-</v>
      </c>
      <c r="AP839" s="105">
        <f>BS_CONTROLE[[#This Row],[KM - Inicio]]</f>
        <v>0</v>
      </c>
      <c r="AQ839" s="105">
        <f>BS_CONTROLE[[#This Row],[KM - Inicio]]</f>
        <v>0</v>
      </c>
      <c r="AR839" s="108"/>
      <c r="AS839" s="108"/>
      <c r="AT839" s="108"/>
      <c r="AU839" s="136"/>
      <c r="AV839" s="136"/>
      <c r="AW839" s="14"/>
      <c r="AX839" s="14"/>
      <c r="AY839" s="162" t="str">
        <f t="shared" ref="AY839:AY902" si="84">IF(D839="","*",IFERROR(IF(ISODD(COUNT(AS839:AX839)),"ERRO",SUM((AT839-AS839),(AV839-AU839),(AX839-AW839))),"ERRO"))</f>
        <v>*</v>
      </c>
      <c r="AZ839" s="153"/>
      <c r="BA839" s="109"/>
      <c r="BB839" s="10" t="str">
        <f>IFERROR(_xlfn.XLOOKUP(AI839, BS_ATIVIDADE[ATIVIDADE],BS_ATIVIDADE[UNIDADE] ), "*")</f>
        <v>*</v>
      </c>
      <c r="BC839" s="13" t="str" cm="1">
        <f t="array" ref="BC8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39" s="13" t="str" cm="1">
        <f t="array" ref="BD8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39" s="11" t="str" cm="1">
        <f t="array" ref="BE8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39" s="150"/>
      <c r="BG839" s="16"/>
      <c r="BH839" s="17"/>
      <c r="BI839" s="17"/>
      <c r="BJ839" s="17"/>
      <c r="BK839" s="18"/>
      <c r="BL839" s="16"/>
      <c r="BM839" s="130"/>
      <c r="BN839" s="130"/>
      <c r="BO839" s="130"/>
      <c r="BP839" s="18"/>
      <c r="BQ839" s="12" t="str">
        <f t="shared" si="80"/>
        <v>Aderente</v>
      </c>
      <c r="BR839" s="19" t="str">
        <f t="shared" si="81"/>
        <v>*</v>
      </c>
      <c r="BS839" s="19" t="str">
        <f t="shared" si="82"/>
        <v>*</v>
      </c>
      <c r="BT839" s="188" t="str">
        <f t="shared" si="83"/>
        <v/>
      </c>
    </row>
    <row r="840" spans="1:72" hidden="1">
      <c r="A840" s="47" t="str">
        <f t="shared" ref="A840:A903" si="85">D840&amp;B840</f>
        <v/>
      </c>
      <c r="B840" s="102"/>
      <c r="C840" s="135" t="str">
        <f>IF(BS_CONTROLE[[#This Row],[DATA]]="","",WEEKNUM(BS_CONTROLE[[#This Row],[DATA]]))</f>
        <v/>
      </c>
      <c r="D840" s="104"/>
      <c r="E840" s="157">
        <v>834</v>
      </c>
      <c r="F840" s="126"/>
      <c r="G840" s="142" t="str">
        <f>IF(D840="","*",VLOOKUP(F840,BS_ATIVIDADE[],3,FALSE))</f>
        <v>*</v>
      </c>
      <c r="H840" s="106"/>
      <c r="I840" s="106"/>
      <c r="J840" s="105"/>
      <c r="K840" s="105"/>
      <c r="L840" s="105"/>
      <c r="M840" s="127" t="str" cm="1">
        <f t="array" ref="M8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0" s="127" t="str" cm="1">
        <f t="array" ref="N8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0" s="106"/>
      <c r="P840" s="106"/>
      <c r="Q840" s="105"/>
      <c r="R840" s="10" t="str">
        <f>IFERROR(_xlfn.XLOOKUP(F840, BS_ATIVIDADE[ATIVIDADE],BS_ATIVIDADE[UNIDADE] ), "*")</f>
        <v>*</v>
      </c>
      <c r="S840" s="128" t="str" cm="1">
        <f t="array" ref="S8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0" s="128" t="str" cm="1">
        <f t="array" ref="T8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0" s="11" t="str" cm="1">
        <f t="array" ref="U8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0" s="105"/>
      <c r="W840" s="151"/>
      <c r="X840" s="104"/>
      <c r="Y840" s="129"/>
      <c r="Z840" s="104"/>
      <c r="AA840" s="105"/>
      <c r="AB840" s="103"/>
      <c r="AC840" s="152"/>
      <c r="AD840" s="107"/>
      <c r="AE840" s="105"/>
      <c r="AF840" s="105"/>
      <c r="AG840" s="105"/>
      <c r="AH840" s="15"/>
      <c r="AI840" s="126" t="str">
        <f>IF(BS_CONTROLE[[#This Row],[Atividade]]=0, "-", BS_CONTROLE[[#This Row],[Atividade]])</f>
        <v>-</v>
      </c>
      <c r="AJ840" s="9" t="str">
        <f>IF(BS_CONTROLE[[#This Row],[Atividade]]=0, "-", BS_CONTROLE[[#This Row],[Atividade]])</f>
        <v>-</v>
      </c>
      <c r="AK840" s="31">
        <f>BS_CONTROLE[[#This Row],[Local - Partida]]</f>
        <v>0</v>
      </c>
      <c r="AL840" s="31">
        <f>BS_CONTROLE[[#This Row],[Local - Encerramento]]</f>
        <v>0</v>
      </c>
      <c r="AM840" s="105" t="str">
        <f>IF(BS_CONTROLE[[#This Row],[Entre - Estações]]=0, "-", BS_CONTROLE[[#This Row],[Entre - Estações]])</f>
        <v>-</v>
      </c>
      <c r="AN840" s="105" t="str">
        <f>IF(BS_CONTROLE[[#This Row],[SB]]=0, "-", BS_CONTROLE[[#This Row],[SB]])</f>
        <v>-</v>
      </c>
      <c r="AO840" s="105" t="str">
        <f>IF(BS_CONTROLE[[#This Row],[SUB]]=0, "-", BS_CONTROLE[[#This Row],[SUB]])</f>
        <v>-</v>
      </c>
      <c r="AP840" s="105">
        <f>BS_CONTROLE[[#This Row],[KM - Inicio]]</f>
        <v>0</v>
      </c>
      <c r="AQ840" s="105">
        <f>BS_CONTROLE[[#This Row],[KM - Inicio]]</f>
        <v>0</v>
      </c>
      <c r="AR840" s="108"/>
      <c r="AS840" s="108"/>
      <c r="AT840" s="108"/>
      <c r="AU840" s="136"/>
      <c r="AV840" s="136"/>
      <c r="AW840" s="14"/>
      <c r="AX840" s="14"/>
      <c r="AY840" s="162" t="str">
        <f t="shared" si="84"/>
        <v>*</v>
      </c>
      <c r="AZ840" s="153"/>
      <c r="BA840" s="109"/>
      <c r="BB840" s="10" t="str">
        <f>IFERROR(_xlfn.XLOOKUP(AI840, BS_ATIVIDADE[ATIVIDADE],BS_ATIVIDADE[UNIDADE] ), "*")</f>
        <v>*</v>
      </c>
      <c r="BC840" s="13" t="str" cm="1">
        <f t="array" ref="BC8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0" s="13" t="str" cm="1">
        <f t="array" ref="BD8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0" s="11" t="str" cm="1">
        <f t="array" ref="BE8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0" s="150"/>
      <c r="BG840" s="16"/>
      <c r="BH840" s="17"/>
      <c r="BI840" s="17"/>
      <c r="BJ840" s="17"/>
      <c r="BK840" s="18"/>
      <c r="BL840" s="16"/>
      <c r="BM840" s="130"/>
      <c r="BN840" s="130"/>
      <c r="BO840" s="130"/>
      <c r="BP840" s="18"/>
      <c r="BQ840" s="12" t="str">
        <f t="shared" ref="BQ840:BQ903" si="86">IF(AND(BR840&lt;1,BS840&lt;1),"Produção e Intervalo",IF(BR840&lt;1,"Intervalo",IF(BS840&lt;1,"Produção","Aderente")))</f>
        <v>Aderente</v>
      </c>
      <c r="BR840" s="19" t="str">
        <f t="shared" ref="BR840:BR903" si="87">IF(OR(B840="",F840=""),"*",AY840/P840)</f>
        <v>*</v>
      </c>
      <c r="BS840" s="19" t="str">
        <f t="shared" ref="BS840:BS903" si="88">IF(OR(B840="",F840=""),"*",BA840/Q840)</f>
        <v>*</v>
      </c>
      <c r="BT840" s="188" t="str">
        <f t="shared" ref="BT840:BT903" si="89">IF(BN840="","",SUBSTITUTE(BM840," ","")&amp;SUBSTITUTE(BN840," ",""))</f>
        <v/>
      </c>
    </row>
    <row r="841" spans="1:72" hidden="1">
      <c r="A841" s="47" t="str">
        <f t="shared" si="85"/>
        <v/>
      </c>
      <c r="B841" s="102"/>
      <c r="C841" s="135" t="str">
        <f>IF(BS_CONTROLE[[#This Row],[DATA]]="","",WEEKNUM(BS_CONTROLE[[#This Row],[DATA]]))</f>
        <v/>
      </c>
      <c r="D841" s="104"/>
      <c r="E841" s="157">
        <v>835</v>
      </c>
      <c r="F841" s="126"/>
      <c r="G841" s="142" t="str">
        <f>IF(D841="","*",VLOOKUP(F841,BS_ATIVIDADE[],3,FALSE))</f>
        <v>*</v>
      </c>
      <c r="H841" s="106"/>
      <c r="I841" s="106"/>
      <c r="J841" s="105"/>
      <c r="K841" s="105"/>
      <c r="L841" s="105"/>
      <c r="M841" s="127" t="str" cm="1">
        <f t="array" ref="M8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1" s="127" t="str" cm="1">
        <f t="array" ref="N8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1" s="106"/>
      <c r="P841" s="106"/>
      <c r="Q841" s="105"/>
      <c r="R841" s="10" t="str">
        <f>IFERROR(_xlfn.XLOOKUP(F841, BS_ATIVIDADE[ATIVIDADE],BS_ATIVIDADE[UNIDADE] ), "*")</f>
        <v>*</v>
      </c>
      <c r="S841" s="128" t="str" cm="1">
        <f t="array" ref="S8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1" s="128" t="str" cm="1">
        <f t="array" ref="T8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1" s="11" t="str" cm="1">
        <f t="array" ref="U8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1" s="105"/>
      <c r="W841" s="151"/>
      <c r="X841" s="104"/>
      <c r="Y841" s="129"/>
      <c r="Z841" s="104"/>
      <c r="AA841" s="105"/>
      <c r="AB841" s="103"/>
      <c r="AC841" s="152"/>
      <c r="AD841" s="107"/>
      <c r="AE841" s="105"/>
      <c r="AF841" s="105"/>
      <c r="AG841" s="105"/>
      <c r="AH841" s="15"/>
      <c r="AI841" s="126" t="str">
        <f>IF(BS_CONTROLE[[#This Row],[Atividade]]=0, "-", BS_CONTROLE[[#This Row],[Atividade]])</f>
        <v>-</v>
      </c>
      <c r="AJ841" s="9" t="str">
        <f>IF(BS_CONTROLE[[#This Row],[Atividade]]=0, "-", BS_CONTROLE[[#This Row],[Atividade]])</f>
        <v>-</v>
      </c>
      <c r="AK841" s="31">
        <f>BS_CONTROLE[[#This Row],[Local - Partida]]</f>
        <v>0</v>
      </c>
      <c r="AL841" s="31">
        <f>BS_CONTROLE[[#This Row],[Local - Encerramento]]</f>
        <v>0</v>
      </c>
      <c r="AM841" s="105" t="str">
        <f>IF(BS_CONTROLE[[#This Row],[Entre - Estações]]=0, "-", BS_CONTROLE[[#This Row],[Entre - Estações]])</f>
        <v>-</v>
      </c>
      <c r="AN841" s="105" t="str">
        <f>IF(BS_CONTROLE[[#This Row],[SB]]=0, "-", BS_CONTROLE[[#This Row],[SB]])</f>
        <v>-</v>
      </c>
      <c r="AO841" s="105" t="str">
        <f>IF(BS_CONTROLE[[#This Row],[SUB]]=0, "-", BS_CONTROLE[[#This Row],[SUB]])</f>
        <v>-</v>
      </c>
      <c r="AP841" s="105">
        <f>BS_CONTROLE[[#This Row],[KM - Inicio]]</f>
        <v>0</v>
      </c>
      <c r="AQ841" s="105">
        <f>BS_CONTROLE[[#This Row],[KM - Inicio]]</f>
        <v>0</v>
      </c>
      <c r="AR841" s="108"/>
      <c r="AS841" s="108"/>
      <c r="AT841" s="108"/>
      <c r="AU841" s="136"/>
      <c r="AV841" s="136"/>
      <c r="AW841" s="14"/>
      <c r="AX841" s="14"/>
      <c r="AY841" s="162" t="str">
        <f t="shared" si="84"/>
        <v>*</v>
      </c>
      <c r="AZ841" s="153"/>
      <c r="BA841" s="109"/>
      <c r="BB841" s="10" t="str">
        <f>IFERROR(_xlfn.XLOOKUP(AI841, BS_ATIVIDADE[ATIVIDADE],BS_ATIVIDADE[UNIDADE] ), "*")</f>
        <v>*</v>
      </c>
      <c r="BC841" s="13" t="str" cm="1">
        <f t="array" ref="BC8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1" s="13" t="str" cm="1">
        <f t="array" ref="BD8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1" s="11" t="str" cm="1">
        <f t="array" ref="BE8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1" s="150"/>
      <c r="BG841" s="16"/>
      <c r="BH841" s="17"/>
      <c r="BI841" s="17"/>
      <c r="BJ841" s="17"/>
      <c r="BK841" s="18"/>
      <c r="BL841" s="16"/>
      <c r="BM841" s="130"/>
      <c r="BN841" s="130"/>
      <c r="BO841" s="130"/>
      <c r="BP841" s="18"/>
      <c r="BQ841" s="12" t="str">
        <f t="shared" si="86"/>
        <v>Aderente</v>
      </c>
      <c r="BR841" s="19" t="str">
        <f t="shared" si="87"/>
        <v>*</v>
      </c>
      <c r="BS841" s="19" t="str">
        <f t="shared" si="88"/>
        <v>*</v>
      </c>
      <c r="BT841" s="188" t="str">
        <f t="shared" si="89"/>
        <v/>
      </c>
    </row>
    <row r="842" spans="1:72" hidden="1">
      <c r="A842" s="47" t="str">
        <f t="shared" si="85"/>
        <v/>
      </c>
      <c r="B842" s="102"/>
      <c r="C842" s="135" t="str">
        <f>IF(BS_CONTROLE[[#This Row],[DATA]]="","",WEEKNUM(BS_CONTROLE[[#This Row],[DATA]]))</f>
        <v/>
      </c>
      <c r="D842" s="104"/>
      <c r="E842" s="157">
        <v>836</v>
      </c>
      <c r="F842" s="126"/>
      <c r="G842" s="142" t="str">
        <f>IF(D842="","*",VLOOKUP(F842,BS_ATIVIDADE[],3,FALSE))</f>
        <v>*</v>
      </c>
      <c r="H842" s="106"/>
      <c r="I842" s="106"/>
      <c r="J842" s="105"/>
      <c r="K842" s="105"/>
      <c r="L842" s="105"/>
      <c r="M842" s="127" t="str" cm="1">
        <f t="array" ref="M8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2" s="127" t="str" cm="1">
        <f t="array" ref="N8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2" s="106"/>
      <c r="P842" s="106"/>
      <c r="Q842" s="105"/>
      <c r="R842" s="10" t="str">
        <f>IFERROR(_xlfn.XLOOKUP(F842, BS_ATIVIDADE[ATIVIDADE],BS_ATIVIDADE[UNIDADE] ), "*")</f>
        <v>*</v>
      </c>
      <c r="S842" s="128" t="str" cm="1">
        <f t="array" ref="S8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2" s="128" t="str" cm="1">
        <f t="array" ref="T8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2" s="11" t="str" cm="1">
        <f t="array" ref="U8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2" s="105"/>
      <c r="W842" s="151"/>
      <c r="X842" s="104"/>
      <c r="Y842" s="129"/>
      <c r="Z842" s="104"/>
      <c r="AA842" s="105"/>
      <c r="AB842" s="103"/>
      <c r="AC842" s="152"/>
      <c r="AD842" s="107"/>
      <c r="AE842" s="105"/>
      <c r="AF842" s="105"/>
      <c r="AG842" s="105"/>
      <c r="AH842" s="15"/>
      <c r="AI842" s="126" t="str">
        <f>IF(BS_CONTROLE[[#This Row],[Atividade]]=0, "-", BS_CONTROLE[[#This Row],[Atividade]])</f>
        <v>-</v>
      </c>
      <c r="AJ842" s="9" t="str">
        <f>IF(BS_CONTROLE[[#This Row],[Atividade]]=0, "-", BS_CONTROLE[[#This Row],[Atividade]])</f>
        <v>-</v>
      </c>
      <c r="AK842" s="31">
        <f>BS_CONTROLE[[#This Row],[Local - Partida]]</f>
        <v>0</v>
      </c>
      <c r="AL842" s="31">
        <f>BS_CONTROLE[[#This Row],[Local - Encerramento]]</f>
        <v>0</v>
      </c>
      <c r="AM842" s="105" t="str">
        <f>IF(BS_CONTROLE[[#This Row],[Entre - Estações]]=0, "-", BS_CONTROLE[[#This Row],[Entre - Estações]])</f>
        <v>-</v>
      </c>
      <c r="AN842" s="105" t="str">
        <f>IF(BS_CONTROLE[[#This Row],[SB]]=0, "-", BS_CONTROLE[[#This Row],[SB]])</f>
        <v>-</v>
      </c>
      <c r="AO842" s="105" t="str">
        <f>IF(BS_CONTROLE[[#This Row],[SUB]]=0, "-", BS_CONTROLE[[#This Row],[SUB]])</f>
        <v>-</v>
      </c>
      <c r="AP842" s="105">
        <f>BS_CONTROLE[[#This Row],[KM - Inicio]]</f>
        <v>0</v>
      </c>
      <c r="AQ842" s="105">
        <f>BS_CONTROLE[[#This Row],[KM - Inicio]]</f>
        <v>0</v>
      </c>
      <c r="AR842" s="108"/>
      <c r="AS842" s="108"/>
      <c r="AT842" s="108"/>
      <c r="AU842" s="136"/>
      <c r="AV842" s="136"/>
      <c r="AW842" s="14"/>
      <c r="AX842" s="14"/>
      <c r="AY842" s="162" t="str">
        <f t="shared" si="84"/>
        <v>*</v>
      </c>
      <c r="AZ842" s="153"/>
      <c r="BA842" s="109"/>
      <c r="BB842" s="10" t="str">
        <f>IFERROR(_xlfn.XLOOKUP(AI842, BS_ATIVIDADE[ATIVIDADE],BS_ATIVIDADE[UNIDADE] ), "*")</f>
        <v>*</v>
      </c>
      <c r="BC842" s="13" t="str" cm="1">
        <f t="array" ref="BC8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2" s="13" t="str" cm="1">
        <f t="array" ref="BD8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2" s="11" t="str" cm="1">
        <f t="array" ref="BE8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2" s="150"/>
      <c r="BG842" s="16"/>
      <c r="BH842" s="17"/>
      <c r="BI842" s="17"/>
      <c r="BJ842" s="17"/>
      <c r="BK842" s="18"/>
      <c r="BL842" s="16"/>
      <c r="BM842" s="130"/>
      <c r="BN842" s="130"/>
      <c r="BO842" s="130"/>
      <c r="BP842" s="18"/>
      <c r="BQ842" s="12" t="str">
        <f t="shared" si="86"/>
        <v>Aderente</v>
      </c>
      <c r="BR842" s="19" t="str">
        <f t="shared" si="87"/>
        <v>*</v>
      </c>
      <c r="BS842" s="19" t="str">
        <f t="shared" si="88"/>
        <v>*</v>
      </c>
      <c r="BT842" s="188" t="str">
        <f t="shared" si="89"/>
        <v/>
      </c>
    </row>
    <row r="843" spans="1:72" hidden="1">
      <c r="A843" s="47" t="str">
        <f t="shared" si="85"/>
        <v/>
      </c>
      <c r="B843" s="102"/>
      <c r="C843" s="135" t="str">
        <f>IF(BS_CONTROLE[[#This Row],[DATA]]="","",WEEKNUM(BS_CONTROLE[[#This Row],[DATA]]))</f>
        <v/>
      </c>
      <c r="D843" s="104"/>
      <c r="E843" s="157">
        <v>837</v>
      </c>
      <c r="F843" s="126"/>
      <c r="G843" s="142" t="str">
        <f>IF(D843="","*",VLOOKUP(F843,BS_ATIVIDADE[],3,FALSE))</f>
        <v>*</v>
      </c>
      <c r="H843" s="106"/>
      <c r="I843" s="106"/>
      <c r="J843" s="105"/>
      <c r="K843" s="105"/>
      <c r="L843" s="105"/>
      <c r="M843" s="127" t="str" cm="1">
        <f t="array" ref="M8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3" s="127" t="str" cm="1">
        <f t="array" ref="N8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3" s="106"/>
      <c r="P843" s="106"/>
      <c r="Q843" s="105"/>
      <c r="R843" s="10" t="str">
        <f>IFERROR(_xlfn.XLOOKUP(F843, BS_ATIVIDADE[ATIVIDADE],BS_ATIVIDADE[UNIDADE] ), "*")</f>
        <v>*</v>
      </c>
      <c r="S843" s="128" t="str" cm="1">
        <f t="array" ref="S8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3" s="128" t="str" cm="1">
        <f t="array" ref="T8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3" s="11" t="str" cm="1">
        <f t="array" ref="U8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3" s="105"/>
      <c r="W843" s="151"/>
      <c r="X843" s="104"/>
      <c r="Y843" s="129"/>
      <c r="Z843" s="104"/>
      <c r="AA843" s="105"/>
      <c r="AB843" s="103"/>
      <c r="AC843" s="152"/>
      <c r="AD843" s="107"/>
      <c r="AE843" s="105"/>
      <c r="AF843" s="105"/>
      <c r="AG843" s="105"/>
      <c r="AH843" s="15"/>
      <c r="AI843" s="126" t="str">
        <f>IF(BS_CONTROLE[[#This Row],[Atividade]]=0, "-", BS_CONTROLE[[#This Row],[Atividade]])</f>
        <v>-</v>
      </c>
      <c r="AJ843" s="9" t="str">
        <f>IF(BS_CONTROLE[[#This Row],[Atividade]]=0, "-", BS_CONTROLE[[#This Row],[Atividade]])</f>
        <v>-</v>
      </c>
      <c r="AK843" s="31">
        <f>BS_CONTROLE[[#This Row],[Local - Partida]]</f>
        <v>0</v>
      </c>
      <c r="AL843" s="31">
        <f>BS_CONTROLE[[#This Row],[Local - Encerramento]]</f>
        <v>0</v>
      </c>
      <c r="AM843" s="105" t="str">
        <f>IF(BS_CONTROLE[[#This Row],[Entre - Estações]]=0, "-", BS_CONTROLE[[#This Row],[Entre - Estações]])</f>
        <v>-</v>
      </c>
      <c r="AN843" s="105" t="str">
        <f>IF(BS_CONTROLE[[#This Row],[SB]]=0, "-", BS_CONTROLE[[#This Row],[SB]])</f>
        <v>-</v>
      </c>
      <c r="AO843" s="105" t="str">
        <f>IF(BS_CONTROLE[[#This Row],[SUB]]=0, "-", BS_CONTROLE[[#This Row],[SUB]])</f>
        <v>-</v>
      </c>
      <c r="AP843" s="105">
        <f>BS_CONTROLE[[#This Row],[KM - Inicio]]</f>
        <v>0</v>
      </c>
      <c r="AQ843" s="105">
        <f>BS_CONTROLE[[#This Row],[KM - Inicio]]</f>
        <v>0</v>
      </c>
      <c r="AR843" s="108"/>
      <c r="AS843" s="108"/>
      <c r="AT843" s="108"/>
      <c r="AU843" s="136"/>
      <c r="AV843" s="136"/>
      <c r="AW843" s="14"/>
      <c r="AX843" s="14"/>
      <c r="AY843" s="162" t="str">
        <f t="shared" si="84"/>
        <v>*</v>
      </c>
      <c r="AZ843" s="153"/>
      <c r="BA843" s="109"/>
      <c r="BB843" s="10" t="str">
        <f>IFERROR(_xlfn.XLOOKUP(AI843, BS_ATIVIDADE[ATIVIDADE],BS_ATIVIDADE[UNIDADE] ), "*")</f>
        <v>*</v>
      </c>
      <c r="BC843" s="13" t="str" cm="1">
        <f t="array" ref="BC8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3" s="13" t="str" cm="1">
        <f t="array" ref="BD8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3" s="11" t="str" cm="1">
        <f t="array" ref="BE8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3" s="150"/>
      <c r="BG843" s="16"/>
      <c r="BH843" s="17"/>
      <c r="BI843" s="17"/>
      <c r="BJ843" s="17"/>
      <c r="BK843" s="18"/>
      <c r="BL843" s="16"/>
      <c r="BM843" s="130"/>
      <c r="BN843" s="130"/>
      <c r="BO843" s="130"/>
      <c r="BP843" s="18"/>
      <c r="BQ843" s="12" t="str">
        <f t="shared" si="86"/>
        <v>Aderente</v>
      </c>
      <c r="BR843" s="19" t="str">
        <f t="shared" si="87"/>
        <v>*</v>
      </c>
      <c r="BS843" s="19" t="str">
        <f t="shared" si="88"/>
        <v>*</v>
      </c>
      <c r="BT843" s="188" t="str">
        <f t="shared" si="89"/>
        <v/>
      </c>
    </row>
    <row r="844" spans="1:72" hidden="1">
      <c r="A844" s="47" t="str">
        <f t="shared" si="85"/>
        <v/>
      </c>
      <c r="B844" s="102"/>
      <c r="C844" s="135" t="str">
        <f>IF(BS_CONTROLE[[#This Row],[DATA]]="","",WEEKNUM(BS_CONTROLE[[#This Row],[DATA]]))</f>
        <v/>
      </c>
      <c r="D844" s="104"/>
      <c r="E844" s="157">
        <v>838</v>
      </c>
      <c r="F844" s="126"/>
      <c r="G844" s="142" t="str">
        <f>IF(D844="","*",VLOOKUP(F844,BS_ATIVIDADE[],3,FALSE))</f>
        <v>*</v>
      </c>
      <c r="H844" s="106"/>
      <c r="I844" s="106"/>
      <c r="J844" s="105"/>
      <c r="K844" s="105"/>
      <c r="L844" s="105"/>
      <c r="M844" s="127" t="str" cm="1">
        <f t="array" ref="M8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4" s="127" t="str" cm="1">
        <f t="array" ref="N8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4" s="106"/>
      <c r="P844" s="106"/>
      <c r="Q844" s="105"/>
      <c r="R844" s="10" t="str">
        <f>IFERROR(_xlfn.XLOOKUP(F844, BS_ATIVIDADE[ATIVIDADE],BS_ATIVIDADE[UNIDADE] ), "*")</f>
        <v>*</v>
      </c>
      <c r="S844" s="128" t="str" cm="1">
        <f t="array" ref="S8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4" s="128" t="str" cm="1">
        <f t="array" ref="T8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4" s="11" t="str" cm="1">
        <f t="array" ref="U8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4" s="105"/>
      <c r="W844" s="151"/>
      <c r="X844" s="104"/>
      <c r="Y844" s="129"/>
      <c r="Z844" s="104"/>
      <c r="AA844" s="105"/>
      <c r="AB844" s="103"/>
      <c r="AC844" s="152"/>
      <c r="AD844" s="107"/>
      <c r="AE844" s="105"/>
      <c r="AF844" s="105"/>
      <c r="AG844" s="105"/>
      <c r="AH844" s="15"/>
      <c r="AI844" s="126" t="str">
        <f>IF(BS_CONTROLE[[#This Row],[Atividade]]=0, "-", BS_CONTROLE[[#This Row],[Atividade]])</f>
        <v>-</v>
      </c>
      <c r="AJ844" s="9" t="str">
        <f>IF(BS_CONTROLE[[#This Row],[Atividade]]=0, "-", BS_CONTROLE[[#This Row],[Atividade]])</f>
        <v>-</v>
      </c>
      <c r="AK844" s="31">
        <f>BS_CONTROLE[[#This Row],[Local - Partida]]</f>
        <v>0</v>
      </c>
      <c r="AL844" s="31">
        <f>BS_CONTROLE[[#This Row],[Local - Encerramento]]</f>
        <v>0</v>
      </c>
      <c r="AM844" s="105" t="str">
        <f>IF(BS_CONTROLE[[#This Row],[Entre - Estações]]=0, "-", BS_CONTROLE[[#This Row],[Entre - Estações]])</f>
        <v>-</v>
      </c>
      <c r="AN844" s="105" t="str">
        <f>IF(BS_CONTROLE[[#This Row],[SB]]=0, "-", BS_CONTROLE[[#This Row],[SB]])</f>
        <v>-</v>
      </c>
      <c r="AO844" s="105" t="str">
        <f>IF(BS_CONTROLE[[#This Row],[SUB]]=0, "-", BS_CONTROLE[[#This Row],[SUB]])</f>
        <v>-</v>
      </c>
      <c r="AP844" s="105">
        <f>BS_CONTROLE[[#This Row],[KM - Inicio]]</f>
        <v>0</v>
      </c>
      <c r="AQ844" s="105">
        <f>BS_CONTROLE[[#This Row],[KM - Inicio]]</f>
        <v>0</v>
      </c>
      <c r="AR844" s="108"/>
      <c r="AS844" s="108"/>
      <c r="AT844" s="108"/>
      <c r="AU844" s="136"/>
      <c r="AV844" s="136"/>
      <c r="AW844" s="14"/>
      <c r="AX844" s="14"/>
      <c r="AY844" s="162" t="str">
        <f t="shared" si="84"/>
        <v>*</v>
      </c>
      <c r="AZ844" s="153"/>
      <c r="BA844" s="109"/>
      <c r="BB844" s="10" t="str">
        <f>IFERROR(_xlfn.XLOOKUP(AI844, BS_ATIVIDADE[ATIVIDADE],BS_ATIVIDADE[UNIDADE] ), "*")</f>
        <v>*</v>
      </c>
      <c r="BC844" s="13" t="str" cm="1">
        <f t="array" ref="BC8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4" s="13" t="str" cm="1">
        <f t="array" ref="BD8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4" s="11" t="str" cm="1">
        <f t="array" ref="BE8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4" s="150"/>
      <c r="BG844" s="16"/>
      <c r="BH844" s="17"/>
      <c r="BI844" s="17"/>
      <c r="BJ844" s="17"/>
      <c r="BK844" s="18"/>
      <c r="BL844" s="16"/>
      <c r="BM844" s="130"/>
      <c r="BN844" s="130"/>
      <c r="BO844" s="130"/>
      <c r="BP844" s="18"/>
      <c r="BQ844" s="12" t="str">
        <f t="shared" si="86"/>
        <v>Aderente</v>
      </c>
      <c r="BR844" s="19" t="str">
        <f t="shared" si="87"/>
        <v>*</v>
      </c>
      <c r="BS844" s="19" t="str">
        <f t="shared" si="88"/>
        <v>*</v>
      </c>
      <c r="BT844" s="188" t="str">
        <f t="shared" si="89"/>
        <v/>
      </c>
    </row>
    <row r="845" spans="1:72" hidden="1">
      <c r="A845" s="47" t="str">
        <f t="shared" si="85"/>
        <v/>
      </c>
      <c r="B845" s="102"/>
      <c r="C845" s="135" t="str">
        <f>IF(BS_CONTROLE[[#This Row],[DATA]]="","",WEEKNUM(BS_CONTROLE[[#This Row],[DATA]]))</f>
        <v/>
      </c>
      <c r="D845" s="104"/>
      <c r="E845" s="157">
        <v>839</v>
      </c>
      <c r="F845" s="126"/>
      <c r="G845" s="142" t="str">
        <f>IF(D845="","*",VLOOKUP(F845,BS_ATIVIDADE[],3,FALSE))</f>
        <v>*</v>
      </c>
      <c r="H845" s="106"/>
      <c r="I845" s="106"/>
      <c r="J845" s="105"/>
      <c r="K845" s="105"/>
      <c r="L845" s="105"/>
      <c r="M845" s="127" t="str" cm="1">
        <f t="array" ref="M8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5" s="127" t="str" cm="1">
        <f t="array" ref="N8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5" s="106"/>
      <c r="P845" s="106"/>
      <c r="Q845" s="105"/>
      <c r="R845" s="10" t="str">
        <f>IFERROR(_xlfn.XLOOKUP(F845, BS_ATIVIDADE[ATIVIDADE],BS_ATIVIDADE[UNIDADE] ), "*")</f>
        <v>*</v>
      </c>
      <c r="S845" s="128" t="str" cm="1">
        <f t="array" ref="S8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5" s="128" t="str" cm="1">
        <f t="array" ref="T8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5" s="11" t="str" cm="1">
        <f t="array" ref="U8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5" s="105"/>
      <c r="W845" s="151"/>
      <c r="X845" s="104"/>
      <c r="Y845" s="129"/>
      <c r="Z845" s="104"/>
      <c r="AA845" s="105"/>
      <c r="AB845" s="103"/>
      <c r="AC845" s="152"/>
      <c r="AD845" s="107"/>
      <c r="AE845" s="105"/>
      <c r="AF845" s="105"/>
      <c r="AG845" s="105"/>
      <c r="AH845" s="15"/>
      <c r="AI845" s="126" t="str">
        <f>IF(BS_CONTROLE[[#This Row],[Atividade]]=0, "-", BS_CONTROLE[[#This Row],[Atividade]])</f>
        <v>-</v>
      </c>
      <c r="AJ845" s="9" t="str">
        <f>IF(BS_CONTROLE[[#This Row],[Atividade]]=0, "-", BS_CONTROLE[[#This Row],[Atividade]])</f>
        <v>-</v>
      </c>
      <c r="AK845" s="31">
        <f>BS_CONTROLE[[#This Row],[Local - Partida]]</f>
        <v>0</v>
      </c>
      <c r="AL845" s="31">
        <f>BS_CONTROLE[[#This Row],[Local - Encerramento]]</f>
        <v>0</v>
      </c>
      <c r="AM845" s="105" t="str">
        <f>IF(BS_CONTROLE[[#This Row],[Entre - Estações]]=0, "-", BS_CONTROLE[[#This Row],[Entre - Estações]])</f>
        <v>-</v>
      </c>
      <c r="AN845" s="105" t="str">
        <f>IF(BS_CONTROLE[[#This Row],[SB]]=0, "-", BS_CONTROLE[[#This Row],[SB]])</f>
        <v>-</v>
      </c>
      <c r="AO845" s="105" t="str">
        <f>IF(BS_CONTROLE[[#This Row],[SUB]]=0, "-", BS_CONTROLE[[#This Row],[SUB]])</f>
        <v>-</v>
      </c>
      <c r="AP845" s="105">
        <f>BS_CONTROLE[[#This Row],[KM - Inicio]]</f>
        <v>0</v>
      </c>
      <c r="AQ845" s="105">
        <f>BS_CONTROLE[[#This Row],[KM - Inicio]]</f>
        <v>0</v>
      </c>
      <c r="AR845" s="108"/>
      <c r="AS845" s="108"/>
      <c r="AT845" s="108"/>
      <c r="AU845" s="136"/>
      <c r="AV845" s="136"/>
      <c r="AW845" s="14"/>
      <c r="AX845" s="14"/>
      <c r="AY845" s="162" t="str">
        <f t="shared" si="84"/>
        <v>*</v>
      </c>
      <c r="AZ845" s="153"/>
      <c r="BA845" s="109"/>
      <c r="BB845" s="10" t="str">
        <f>IFERROR(_xlfn.XLOOKUP(AI845, BS_ATIVIDADE[ATIVIDADE],BS_ATIVIDADE[UNIDADE] ), "*")</f>
        <v>*</v>
      </c>
      <c r="BC845" s="13" t="str" cm="1">
        <f t="array" ref="BC8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5" s="13" t="str" cm="1">
        <f t="array" ref="BD8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5" s="11" t="str" cm="1">
        <f t="array" ref="BE8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5" s="150"/>
      <c r="BG845" s="16"/>
      <c r="BH845" s="17"/>
      <c r="BI845" s="17"/>
      <c r="BJ845" s="17"/>
      <c r="BK845" s="18"/>
      <c r="BL845" s="16"/>
      <c r="BM845" s="130"/>
      <c r="BN845" s="130"/>
      <c r="BO845" s="130"/>
      <c r="BP845" s="18"/>
      <c r="BQ845" s="12" t="str">
        <f t="shared" si="86"/>
        <v>Aderente</v>
      </c>
      <c r="BR845" s="19" t="str">
        <f t="shared" si="87"/>
        <v>*</v>
      </c>
      <c r="BS845" s="19" t="str">
        <f t="shared" si="88"/>
        <v>*</v>
      </c>
      <c r="BT845" s="188" t="str">
        <f t="shared" si="89"/>
        <v/>
      </c>
    </row>
    <row r="846" spans="1:72" hidden="1">
      <c r="A846" s="47" t="str">
        <f t="shared" si="85"/>
        <v/>
      </c>
      <c r="B846" s="102"/>
      <c r="C846" s="135" t="str">
        <f>IF(BS_CONTROLE[[#This Row],[DATA]]="","",WEEKNUM(BS_CONTROLE[[#This Row],[DATA]]))</f>
        <v/>
      </c>
      <c r="D846" s="104"/>
      <c r="E846" s="157">
        <v>840</v>
      </c>
      <c r="F846" s="126"/>
      <c r="G846" s="142" t="str">
        <f>IF(D846="","*",VLOOKUP(F846,BS_ATIVIDADE[],3,FALSE))</f>
        <v>*</v>
      </c>
      <c r="H846" s="106"/>
      <c r="I846" s="106"/>
      <c r="J846" s="105"/>
      <c r="K846" s="105"/>
      <c r="L846" s="105"/>
      <c r="M846" s="127" t="str" cm="1">
        <f t="array" ref="M8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6" s="127" t="str" cm="1">
        <f t="array" ref="N8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6" s="106"/>
      <c r="P846" s="106"/>
      <c r="Q846" s="105"/>
      <c r="R846" s="10" t="str">
        <f>IFERROR(_xlfn.XLOOKUP(F846, BS_ATIVIDADE[ATIVIDADE],BS_ATIVIDADE[UNIDADE] ), "*")</f>
        <v>*</v>
      </c>
      <c r="S846" s="128" t="str" cm="1">
        <f t="array" ref="S8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6" s="128" t="str" cm="1">
        <f t="array" ref="T8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6" s="11" t="str" cm="1">
        <f t="array" ref="U8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6" s="105"/>
      <c r="W846" s="151"/>
      <c r="X846" s="104"/>
      <c r="Y846" s="129"/>
      <c r="Z846" s="104"/>
      <c r="AA846" s="105"/>
      <c r="AB846" s="103"/>
      <c r="AC846" s="152"/>
      <c r="AD846" s="107"/>
      <c r="AE846" s="105"/>
      <c r="AF846" s="105"/>
      <c r="AG846" s="105"/>
      <c r="AH846" s="15"/>
      <c r="AI846" s="126" t="str">
        <f>IF(BS_CONTROLE[[#This Row],[Atividade]]=0, "-", BS_CONTROLE[[#This Row],[Atividade]])</f>
        <v>-</v>
      </c>
      <c r="AJ846" s="9" t="str">
        <f>IF(BS_CONTROLE[[#This Row],[Atividade]]=0, "-", BS_CONTROLE[[#This Row],[Atividade]])</f>
        <v>-</v>
      </c>
      <c r="AK846" s="31">
        <f>BS_CONTROLE[[#This Row],[Local - Partida]]</f>
        <v>0</v>
      </c>
      <c r="AL846" s="31">
        <f>BS_CONTROLE[[#This Row],[Local - Encerramento]]</f>
        <v>0</v>
      </c>
      <c r="AM846" s="105" t="str">
        <f>IF(BS_CONTROLE[[#This Row],[Entre - Estações]]=0, "-", BS_CONTROLE[[#This Row],[Entre - Estações]])</f>
        <v>-</v>
      </c>
      <c r="AN846" s="105" t="str">
        <f>IF(BS_CONTROLE[[#This Row],[SB]]=0, "-", BS_CONTROLE[[#This Row],[SB]])</f>
        <v>-</v>
      </c>
      <c r="AO846" s="105" t="str">
        <f>IF(BS_CONTROLE[[#This Row],[SUB]]=0, "-", BS_CONTROLE[[#This Row],[SUB]])</f>
        <v>-</v>
      </c>
      <c r="AP846" s="105">
        <f>BS_CONTROLE[[#This Row],[KM - Inicio]]</f>
        <v>0</v>
      </c>
      <c r="AQ846" s="105">
        <f>BS_CONTROLE[[#This Row],[KM - Inicio]]</f>
        <v>0</v>
      </c>
      <c r="AR846" s="108"/>
      <c r="AS846" s="108"/>
      <c r="AT846" s="108"/>
      <c r="AU846" s="136"/>
      <c r="AV846" s="136"/>
      <c r="AW846" s="14"/>
      <c r="AX846" s="14"/>
      <c r="AY846" s="162" t="str">
        <f t="shared" si="84"/>
        <v>*</v>
      </c>
      <c r="AZ846" s="153"/>
      <c r="BA846" s="109"/>
      <c r="BB846" s="10" t="str">
        <f>IFERROR(_xlfn.XLOOKUP(AI846, BS_ATIVIDADE[ATIVIDADE],BS_ATIVIDADE[UNIDADE] ), "*")</f>
        <v>*</v>
      </c>
      <c r="BC846" s="13" t="str" cm="1">
        <f t="array" ref="BC8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6" s="13" t="str" cm="1">
        <f t="array" ref="BD8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6" s="11" t="str" cm="1">
        <f t="array" ref="BE8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6" s="150"/>
      <c r="BG846" s="16"/>
      <c r="BH846" s="17"/>
      <c r="BI846" s="17"/>
      <c r="BJ846" s="17"/>
      <c r="BK846" s="18"/>
      <c r="BL846" s="16"/>
      <c r="BM846" s="130"/>
      <c r="BN846" s="130"/>
      <c r="BO846" s="130"/>
      <c r="BP846" s="18"/>
      <c r="BQ846" s="12" t="str">
        <f t="shared" si="86"/>
        <v>Aderente</v>
      </c>
      <c r="BR846" s="19" t="str">
        <f t="shared" si="87"/>
        <v>*</v>
      </c>
      <c r="BS846" s="19" t="str">
        <f t="shared" si="88"/>
        <v>*</v>
      </c>
      <c r="BT846" s="188" t="str">
        <f t="shared" si="89"/>
        <v/>
      </c>
    </row>
    <row r="847" spans="1:72" hidden="1">
      <c r="A847" s="47" t="str">
        <f t="shared" si="85"/>
        <v/>
      </c>
      <c r="B847" s="102"/>
      <c r="C847" s="135" t="str">
        <f>IF(BS_CONTROLE[[#This Row],[DATA]]="","",WEEKNUM(BS_CONTROLE[[#This Row],[DATA]]))</f>
        <v/>
      </c>
      <c r="D847" s="104"/>
      <c r="E847" s="157">
        <v>841</v>
      </c>
      <c r="F847" s="126"/>
      <c r="G847" s="142" t="str">
        <f>IF(D847="","*",VLOOKUP(F847,BS_ATIVIDADE[],3,FALSE))</f>
        <v>*</v>
      </c>
      <c r="H847" s="106"/>
      <c r="I847" s="106"/>
      <c r="J847" s="105"/>
      <c r="K847" s="105"/>
      <c r="L847" s="105"/>
      <c r="M847" s="127" t="str" cm="1">
        <f t="array" ref="M8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7" s="127" t="str" cm="1">
        <f t="array" ref="N8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7" s="106"/>
      <c r="P847" s="106"/>
      <c r="Q847" s="105"/>
      <c r="R847" s="10" t="str">
        <f>IFERROR(_xlfn.XLOOKUP(F847, BS_ATIVIDADE[ATIVIDADE],BS_ATIVIDADE[UNIDADE] ), "*")</f>
        <v>*</v>
      </c>
      <c r="S847" s="128" t="str" cm="1">
        <f t="array" ref="S8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7" s="128" t="str" cm="1">
        <f t="array" ref="T8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7" s="11" t="str" cm="1">
        <f t="array" ref="U8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7" s="105"/>
      <c r="W847" s="151"/>
      <c r="X847" s="104"/>
      <c r="Y847" s="129"/>
      <c r="Z847" s="104"/>
      <c r="AA847" s="105"/>
      <c r="AB847" s="103"/>
      <c r="AC847" s="152"/>
      <c r="AD847" s="107"/>
      <c r="AE847" s="105"/>
      <c r="AF847" s="105"/>
      <c r="AG847" s="105"/>
      <c r="AH847" s="15"/>
      <c r="AI847" s="126" t="str">
        <f>IF(BS_CONTROLE[[#This Row],[Atividade]]=0, "-", BS_CONTROLE[[#This Row],[Atividade]])</f>
        <v>-</v>
      </c>
      <c r="AJ847" s="9" t="str">
        <f>IF(BS_CONTROLE[[#This Row],[Atividade]]=0, "-", BS_CONTROLE[[#This Row],[Atividade]])</f>
        <v>-</v>
      </c>
      <c r="AK847" s="31">
        <f>BS_CONTROLE[[#This Row],[Local - Partida]]</f>
        <v>0</v>
      </c>
      <c r="AL847" s="31">
        <f>BS_CONTROLE[[#This Row],[Local - Encerramento]]</f>
        <v>0</v>
      </c>
      <c r="AM847" s="105" t="str">
        <f>IF(BS_CONTROLE[[#This Row],[Entre - Estações]]=0, "-", BS_CONTROLE[[#This Row],[Entre - Estações]])</f>
        <v>-</v>
      </c>
      <c r="AN847" s="105" t="str">
        <f>IF(BS_CONTROLE[[#This Row],[SB]]=0, "-", BS_CONTROLE[[#This Row],[SB]])</f>
        <v>-</v>
      </c>
      <c r="AO847" s="105" t="str">
        <f>IF(BS_CONTROLE[[#This Row],[SUB]]=0, "-", BS_CONTROLE[[#This Row],[SUB]])</f>
        <v>-</v>
      </c>
      <c r="AP847" s="105">
        <f>BS_CONTROLE[[#This Row],[KM - Inicio]]</f>
        <v>0</v>
      </c>
      <c r="AQ847" s="105">
        <f>BS_CONTROLE[[#This Row],[KM - Inicio]]</f>
        <v>0</v>
      </c>
      <c r="AR847" s="108"/>
      <c r="AS847" s="108"/>
      <c r="AT847" s="108"/>
      <c r="AU847" s="136"/>
      <c r="AV847" s="136"/>
      <c r="AW847" s="14"/>
      <c r="AX847" s="14"/>
      <c r="AY847" s="162" t="str">
        <f t="shared" si="84"/>
        <v>*</v>
      </c>
      <c r="AZ847" s="153"/>
      <c r="BA847" s="109"/>
      <c r="BB847" s="10" t="str">
        <f>IFERROR(_xlfn.XLOOKUP(AI847, BS_ATIVIDADE[ATIVIDADE],BS_ATIVIDADE[UNIDADE] ), "*")</f>
        <v>*</v>
      </c>
      <c r="BC847" s="13" t="str" cm="1">
        <f t="array" ref="BC8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7" s="13" t="str" cm="1">
        <f t="array" ref="BD8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7" s="11" t="str" cm="1">
        <f t="array" ref="BE8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7" s="150"/>
      <c r="BG847" s="16"/>
      <c r="BH847" s="17"/>
      <c r="BI847" s="17"/>
      <c r="BJ847" s="17"/>
      <c r="BK847" s="18"/>
      <c r="BL847" s="16"/>
      <c r="BM847" s="130"/>
      <c r="BN847" s="130"/>
      <c r="BO847" s="130"/>
      <c r="BP847" s="18"/>
      <c r="BQ847" s="12" t="str">
        <f t="shared" si="86"/>
        <v>Aderente</v>
      </c>
      <c r="BR847" s="19" t="str">
        <f t="shared" si="87"/>
        <v>*</v>
      </c>
      <c r="BS847" s="19" t="str">
        <f t="shared" si="88"/>
        <v>*</v>
      </c>
      <c r="BT847" s="188" t="str">
        <f t="shared" si="89"/>
        <v/>
      </c>
    </row>
    <row r="848" spans="1:72" hidden="1">
      <c r="A848" s="47" t="str">
        <f t="shared" si="85"/>
        <v/>
      </c>
      <c r="B848" s="102"/>
      <c r="C848" s="135" t="str">
        <f>IF(BS_CONTROLE[[#This Row],[DATA]]="","",WEEKNUM(BS_CONTROLE[[#This Row],[DATA]]))</f>
        <v/>
      </c>
      <c r="D848" s="104"/>
      <c r="E848" s="157">
        <v>842</v>
      </c>
      <c r="F848" s="126"/>
      <c r="G848" s="142" t="str">
        <f>IF(D848="","*",VLOOKUP(F848,BS_ATIVIDADE[],3,FALSE))</f>
        <v>*</v>
      </c>
      <c r="H848" s="106"/>
      <c r="I848" s="106"/>
      <c r="J848" s="105"/>
      <c r="K848" s="105"/>
      <c r="L848" s="105"/>
      <c r="M848" s="127" t="str" cm="1">
        <f t="array" ref="M8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8" s="127" t="str" cm="1">
        <f t="array" ref="N8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8" s="106"/>
      <c r="P848" s="106"/>
      <c r="Q848" s="105"/>
      <c r="R848" s="10" t="str">
        <f>IFERROR(_xlfn.XLOOKUP(F848, BS_ATIVIDADE[ATIVIDADE],BS_ATIVIDADE[UNIDADE] ), "*")</f>
        <v>*</v>
      </c>
      <c r="S848" s="128" t="str" cm="1">
        <f t="array" ref="S8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8" s="128" t="str" cm="1">
        <f t="array" ref="T8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8" s="11" t="str" cm="1">
        <f t="array" ref="U8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8" s="105"/>
      <c r="W848" s="151"/>
      <c r="X848" s="104"/>
      <c r="Y848" s="129"/>
      <c r="Z848" s="104"/>
      <c r="AA848" s="105"/>
      <c r="AB848" s="103"/>
      <c r="AC848" s="152"/>
      <c r="AD848" s="107"/>
      <c r="AE848" s="105"/>
      <c r="AF848" s="105"/>
      <c r="AG848" s="105"/>
      <c r="AH848" s="15"/>
      <c r="AI848" s="126" t="str">
        <f>IF(BS_CONTROLE[[#This Row],[Atividade]]=0, "-", BS_CONTROLE[[#This Row],[Atividade]])</f>
        <v>-</v>
      </c>
      <c r="AJ848" s="9" t="str">
        <f>IF(BS_CONTROLE[[#This Row],[Atividade]]=0, "-", BS_CONTROLE[[#This Row],[Atividade]])</f>
        <v>-</v>
      </c>
      <c r="AK848" s="31">
        <f>BS_CONTROLE[[#This Row],[Local - Partida]]</f>
        <v>0</v>
      </c>
      <c r="AL848" s="31">
        <f>BS_CONTROLE[[#This Row],[Local - Encerramento]]</f>
        <v>0</v>
      </c>
      <c r="AM848" s="105" t="str">
        <f>IF(BS_CONTROLE[[#This Row],[Entre - Estações]]=0, "-", BS_CONTROLE[[#This Row],[Entre - Estações]])</f>
        <v>-</v>
      </c>
      <c r="AN848" s="105" t="str">
        <f>IF(BS_CONTROLE[[#This Row],[SB]]=0, "-", BS_CONTROLE[[#This Row],[SB]])</f>
        <v>-</v>
      </c>
      <c r="AO848" s="105" t="str">
        <f>IF(BS_CONTROLE[[#This Row],[SUB]]=0, "-", BS_CONTROLE[[#This Row],[SUB]])</f>
        <v>-</v>
      </c>
      <c r="AP848" s="105">
        <f>BS_CONTROLE[[#This Row],[KM - Inicio]]</f>
        <v>0</v>
      </c>
      <c r="AQ848" s="105">
        <f>BS_CONTROLE[[#This Row],[KM - Inicio]]</f>
        <v>0</v>
      </c>
      <c r="AR848" s="108"/>
      <c r="AS848" s="108"/>
      <c r="AT848" s="108"/>
      <c r="AU848" s="136"/>
      <c r="AV848" s="136"/>
      <c r="AW848" s="14"/>
      <c r="AX848" s="14"/>
      <c r="AY848" s="162" t="str">
        <f t="shared" si="84"/>
        <v>*</v>
      </c>
      <c r="AZ848" s="153"/>
      <c r="BA848" s="109"/>
      <c r="BB848" s="10" t="str">
        <f>IFERROR(_xlfn.XLOOKUP(AI848, BS_ATIVIDADE[ATIVIDADE],BS_ATIVIDADE[UNIDADE] ), "*")</f>
        <v>*</v>
      </c>
      <c r="BC848" s="13" t="str" cm="1">
        <f t="array" ref="BC8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8" s="13" t="str" cm="1">
        <f t="array" ref="BD8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8" s="11" t="str" cm="1">
        <f t="array" ref="BE8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8" s="150"/>
      <c r="BG848" s="16"/>
      <c r="BH848" s="17"/>
      <c r="BI848" s="17"/>
      <c r="BJ848" s="17"/>
      <c r="BK848" s="18"/>
      <c r="BL848" s="16"/>
      <c r="BM848" s="130"/>
      <c r="BN848" s="130"/>
      <c r="BO848" s="130"/>
      <c r="BP848" s="18"/>
      <c r="BQ848" s="12" t="str">
        <f t="shared" si="86"/>
        <v>Aderente</v>
      </c>
      <c r="BR848" s="19" t="str">
        <f t="shared" si="87"/>
        <v>*</v>
      </c>
      <c r="BS848" s="19" t="str">
        <f t="shared" si="88"/>
        <v>*</v>
      </c>
      <c r="BT848" s="188" t="str">
        <f t="shared" si="89"/>
        <v/>
      </c>
    </row>
    <row r="849" spans="1:72" hidden="1">
      <c r="A849" s="47" t="str">
        <f t="shared" si="85"/>
        <v/>
      </c>
      <c r="B849" s="102"/>
      <c r="C849" s="135" t="str">
        <f>IF(BS_CONTROLE[[#This Row],[DATA]]="","",WEEKNUM(BS_CONTROLE[[#This Row],[DATA]]))</f>
        <v/>
      </c>
      <c r="D849" s="104"/>
      <c r="E849" s="157">
        <v>843</v>
      </c>
      <c r="F849" s="126"/>
      <c r="G849" s="142" t="str">
        <f>IF(D849="","*",VLOOKUP(F849,BS_ATIVIDADE[],3,FALSE))</f>
        <v>*</v>
      </c>
      <c r="H849" s="106"/>
      <c r="I849" s="106"/>
      <c r="J849" s="105"/>
      <c r="K849" s="105"/>
      <c r="L849" s="105"/>
      <c r="M849" s="127" t="str" cm="1">
        <f t="array" ref="M8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49" s="127" t="str" cm="1">
        <f t="array" ref="N8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49" s="106"/>
      <c r="P849" s="106"/>
      <c r="Q849" s="105"/>
      <c r="R849" s="10" t="str">
        <f>IFERROR(_xlfn.XLOOKUP(F849, BS_ATIVIDADE[ATIVIDADE],BS_ATIVIDADE[UNIDADE] ), "*")</f>
        <v>*</v>
      </c>
      <c r="S849" s="128" t="str" cm="1">
        <f t="array" ref="S8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49" s="128" t="str" cm="1">
        <f t="array" ref="T8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49" s="11" t="str" cm="1">
        <f t="array" ref="U8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49" s="105"/>
      <c r="W849" s="151"/>
      <c r="X849" s="104"/>
      <c r="Y849" s="129"/>
      <c r="Z849" s="104"/>
      <c r="AA849" s="105"/>
      <c r="AB849" s="103"/>
      <c r="AC849" s="152"/>
      <c r="AD849" s="107"/>
      <c r="AE849" s="105"/>
      <c r="AF849" s="105"/>
      <c r="AG849" s="105"/>
      <c r="AH849" s="15"/>
      <c r="AI849" s="126" t="str">
        <f>IF(BS_CONTROLE[[#This Row],[Atividade]]=0, "-", BS_CONTROLE[[#This Row],[Atividade]])</f>
        <v>-</v>
      </c>
      <c r="AJ849" s="9" t="str">
        <f>IF(BS_CONTROLE[[#This Row],[Atividade]]=0, "-", BS_CONTROLE[[#This Row],[Atividade]])</f>
        <v>-</v>
      </c>
      <c r="AK849" s="31">
        <f>BS_CONTROLE[[#This Row],[Local - Partida]]</f>
        <v>0</v>
      </c>
      <c r="AL849" s="31">
        <f>BS_CONTROLE[[#This Row],[Local - Encerramento]]</f>
        <v>0</v>
      </c>
      <c r="AM849" s="105" t="str">
        <f>IF(BS_CONTROLE[[#This Row],[Entre - Estações]]=0, "-", BS_CONTROLE[[#This Row],[Entre - Estações]])</f>
        <v>-</v>
      </c>
      <c r="AN849" s="105" t="str">
        <f>IF(BS_CONTROLE[[#This Row],[SB]]=0, "-", BS_CONTROLE[[#This Row],[SB]])</f>
        <v>-</v>
      </c>
      <c r="AO849" s="105" t="str">
        <f>IF(BS_CONTROLE[[#This Row],[SUB]]=0, "-", BS_CONTROLE[[#This Row],[SUB]])</f>
        <v>-</v>
      </c>
      <c r="AP849" s="105">
        <f>BS_CONTROLE[[#This Row],[KM - Inicio]]</f>
        <v>0</v>
      </c>
      <c r="AQ849" s="105">
        <f>BS_CONTROLE[[#This Row],[KM - Inicio]]</f>
        <v>0</v>
      </c>
      <c r="AR849" s="108"/>
      <c r="AS849" s="108"/>
      <c r="AT849" s="108"/>
      <c r="AU849" s="136"/>
      <c r="AV849" s="136"/>
      <c r="AW849" s="14"/>
      <c r="AX849" s="14"/>
      <c r="AY849" s="162" t="str">
        <f t="shared" si="84"/>
        <v>*</v>
      </c>
      <c r="AZ849" s="153"/>
      <c r="BA849" s="109"/>
      <c r="BB849" s="10" t="str">
        <f>IFERROR(_xlfn.XLOOKUP(AI849, BS_ATIVIDADE[ATIVIDADE],BS_ATIVIDADE[UNIDADE] ), "*")</f>
        <v>*</v>
      </c>
      <c r="BC849" s="13" t="str" cm="1">
        <f t="array" ref="BC8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49" s="13" t="str" cm="1">
        <f t="array" ref="BD8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49" s="11" t="str" cm="1">
        <f t="array" ref="BE8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49" s="150"/>
      <c r="BG849" s="16"/>
      <c r="BH849" s="17"/>
      <c r="BI849" s="17"/>
      <c r="BJ849" s="17"/>
      <c r="BK849" s="18"/>
      <c r="BL849" s="16"/>
      <c r="BM849" s="130"/>
      <c r="BN849" s="130"/>
      <c r="BO849" s="130"/>
      <c r="BP849" s="18"/>
      <c r="BQ849" s="12" t="str">
        <f t="shared" si="86"/>
        <v>Aderente</v>
      </c>
      <c r="BR849" s="19" t="str">
        <f t="shared" si="87"/>
        <v>*</v>
      </c>
      <c r="BS849" s="19" t="str">
        <f t="shared" si="88"/>
        <v>*</v>
      </c>
      <c r="BT849" s="188" t="str">
        <f t="shared" si="89"/>
        <v/>
      </c>
    </row>
    <row r="850" spans="1:72" hidden="1">
      <c r="A850" s="47" t="str">
        <f t="shared" si="85"/>
        <v/>
      </c>
      <c r="B850" s="102"/>
      <c r="C850" s="135" t="str">
        <f>IF(BS_CONTROLE[[#This Row],[DATA]]="","",WEEKNUM(BS_CONTROLE[[#This Row],[DATA]]))</f>
        <v/>
      </c>
      <c r="D850" s="104"/>
      <c r="E850" s="157">
        <v>844</v>
      </c>
      <c r="F850" s="126"/>
      <c r="G850" s="142" t="str">
        <f>IF(D850="","*",VLOOKUP(F850,BS_ATIVIDADE[],3,FALSE))</f>
        <v>*</v>
      </c>
      <c r="H850" s="106"/>
      <c r="I850" s="106"/>
      <c r="J850" s="105"/>
      <c r="K850" s="105"/>
      <c r="L850" s="105"/>
      <c r="M850" s="127" t="str" cm="1">
        <f t="array" ref="M8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0" s="127" t="str" cm="1">
        <f t="array" ref="N8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0" s="106"/>
      <c r="P850" s="106"/>
      <c r="Q850" s="105"/>
      <c r="R850" s="10" t="str">
        <f>IFERROR(_xlfn.XLOOKUP(F850, BS_ATIVIDADE[ATIVIDADE],BS_ATIVIDADE[UNIDADE] ), "*")</f>
        <v>*</v>
      </c>
      <c r="S850" s="128" t="str" cm="1">
        <f t="array" ref="S8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0" s="128" t="str" cm="1">
        <f t="array" ref="T8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0" s="11" t="str" cm="1">
        <f t="array" ref="U8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0" s="105"/>
      <c r="W850" s="151"/>
      <c r="X850" s="104"/>
      <c r="Y850" s="129"/>
      <c r="Z850" s="104"/>
      <c r="AA850" s="105"/>
      <c r="AB850" s="103"/>
      <c r="AC850" s="152"/>
      <c r="AD850" s="107"/>
      <c r="AE850" s="105"/>
      <c r="AF850" s="105"/>
      <c r="AG850" s="105"/>
      <c r="AH850" s="15"/>
      <c r="AI850" s="126" t="str">
        <f>IF(BS_CONTROLE[[#This Row],[Atividade]]=0, "-", BS_CONTROLE[[#This Row],[Atividade]])</f>
        <v>-</v>
      </c>
      <c r="AJ850" s="9" t="str">
        <f>IF(BS_CONTROLE[[#This Row],[Atividade]]=0, "-", BS_CONTROLE[[#This Row],[Atividade]])</f>
        <v>-</v>
      </c>
      <c r="AK850" s="31">
        <f>BS_CONTROLE[[#This Row],[Local - Partida]]</f>
        <v>0</v>
      </c>
      <c r="AL850" s="31">
        <f>BS_CONTROLE[[#This Row],[Local - Encerramento]]</f>
        <v>0</v>
      </c>
      <c r="AM850" s="105" t="str">
        <f>IF(BS_CONTROLE[[#This Row],[Entre - Estações]]=0, "-", BS_CONTROLE[[#This Row],[Entre - Estações]])</f>
        <v>-</v>
      </c>
      <c r="AN850" s="105" t="str">
        <f>IF(BS_CONTROLE[[#This Row],[SB]]=0, "-", BS_CONTROLE[[#This Row],[SB]])</f>
        <v>-</v>
      </c>
      <c r="AO850" s="105" t="str">
        <f>IF(BS_CONTROLE[[#This Row],[SUB]]=0, "-", BS_CONTROLE[[#This Row],[SUB]])</f>
        <v>-</v>
      </c>
      <c r="AP850" s="105">
        <f>BS_CONTROLE[[#This Row],[KM - Inicio]]</f>
        <v>0</v>
      </c>
      <c r="AQ850" s="105">
        <f>BS_CONTROLE[[#This Row],[KM - Inicio]]</f>
        <v>0</v>
      </c>
      <c r="AR850" s="108"/>
      <c r="AS850" s="108"/>
      <c r="AT850" s="108"/>
      <c r="AU850" s="136"/>
      <c r="AV850" s="136"/>
      <c r="AW850" s="14"/>
      <c r="AX850" s="14"/>
      <c r="AY850" s="162" t="str">
        <f t="shared" si="84"/>
        <v>*</v>
      </c>
      <c r="AZ850" s="153"/>
      <c r="BA850" s="109"/>
      <c r="BB850" s="10" t="str">
        <f>IFERROR(_xlfn.XLOOKUP(AI850, BS_ATIVIDADE[ATIVIDADE],BS_ATIVIDADE[UNIDADE] ), "*")</f>
        <v>*</v>
      </c>
      <c r="BC850" s="13" t="str" cm="1">
        <f t="array" ref="BC8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0" s="13" t="str" cm="1">
        <f t="array" ref="BD8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0" s="11" t="str" cm="1">
        <f t="array" ref="BE8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0" s="150"/>
      <c r="BG850" s="16"/>
      <c r="BH850" s="17"/>
      <c r="BI850" s="17"/>
      <c r="BJ850" s="17"/>
      <c r="BK850" s="18"/>
      <c r="BL850" s="16"/>
      <c r="BM850" s="130"/>
      <c r="BN850" s="130"/>
      <c r="BO850" s="130"/>
      <c r="BP850" s="18"/>
      <c r="BQ850" s="12" t="str">
        <f t="shared" si="86"/>
        <v>Aderente</v>
      </c>
      <c r="BR850" s="19" t="str">
        <f t="shared" si="87"/>
        <v>*</v>
      </c>
      <c r="BS850" s="19" t="str">
        <f t="shared" si="88"/>
        <v>*</v>
      </c>
      <c r="BT850" s="188" t="str">
        <f t="shared" si="89"/>
        <v/>
      </c>
    </row>
    <row r="851" spans="1:72" hidden="1">
      <c r="A851" s="47" t="str">
        <f t="shared" si="85"/>
        <v/>
      </c>
      <c r="B851" s="102"/>
      <c r="C851" s="135" t="str">
        <f>IF(BS_CONTROLE[[#This Row],[DATA]]="","",WEEKNUM(BS_CONTROLE[[#This Row],[DATA]]))</f>
        <v/>
      </c>
      <c r="D851" s="104"/>
      <c r="E851" s="157">
        <v>845</v>
      </c>
      <c r="F851" s="126"/>
      <c r="G851" s="142" t="str">
        <f>IF(D851="","*",VLOOKUP(F851,BS_ATIVIDADE[],3,FALSE))</f>
        <v>*</v>
      </c>
      <c r="H851" s="106"/>
      <c r="I851" s="106"/>
      <c r="J851" s="105"/>
      <c r="K851" s="105"/>
      <c r="L851" s="105"/>
      <c r="M851" s="127" t="str" cm="1">
        <f t="array" ref="M8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1" s="127" t="str" cm="1">
        <f t="array" ref="N8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1" s="106"/>
      <c r="P851" s="106"/>
      <c r="Q851" s="105"/>
      <c r="R851" s="10" t="str">
        <f>IFERROR(_xlfn.XLOOKUP(F851, BS_ATIVIDADE[ATIVIDADE],BS_ATIVIDADE[UNIDADE] ), "*")</f>
        <v>*</v>
      </c>
      <c r="S851" s="128" t="str" cm="1">
        <f t="array" ref="S8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1" s="128" t="str" cm="1">
        <f t="array" ref="T8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1" s="11" t="str" cm="1">
        <f t="array" ref="U8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1" s="105"/>
      <c r="W851" s="151"/>
      <c r="X851" s="104"/>
      <c r="Y851" s="129"/>
      <c r="Z851" s="104"/>
      <c r="AA851" s="105"/>
      <c r="AB851" s="103"/>
      <c r="AC851" s="152"/>
      <c r="AD851" s="107"/>
      <c r="AE851" s="105"/>
      <c r="AF851" s="105"/>
      <c r="AG851" s="105"/>
      <c r="AH851" s="15"/>
      <c r="AI851" s="126" t="str">
        <f>IF(BS_CONTROLE[[#This Row],[Atividade]]=0, "-", BS_CONTROLE[[#This Row],[Atividade]])</f>
        <v>-</v>
      </c>
      <c r="AJ851" s="9" t="str">
        <f>IF(BS_CONTROLE[[#This Row],[Atividade]]=0, "-", BS_CONTROLE[[#This Row],[Atividade]])</f>
        <v>-</v>
      </c>
      <c r="AK851" s="31">
        <f>BS_CONTROLE[[#This Row],[Local - Partida]]</f>
        <v>0</v>
      </c>
      <c r="AL851" s="31">
        <f>BS_CONTROLE[[#This Row],[Local - Encerramento]]</f>
        <v>0</v>
      </c>
      <c r="AM851" s="105" t="str">
        <f>IF(BS_CONTROLE[[#This Row],[Entre - Estações]]=0, "-", BS_CONTROLE[[#This Row],[Entre - Estações]])</f>
        <v>-</v>
      </c>
      <c r="AN851" s="105" t="str">
        <f>IF(BS_CONTROLE[[#This Row],[SB]]=0, "-", BS_CONTROLE[[#This Row],[SB]])</f>
        <v>-</v>
      </c>
      <c r="AO851" s="105" t="str">
        <f>IF(BS_CONTROLE[[#This Row],[SUB]]=0, "-", BS_CONTROLE[[#This Row],[SUB]])</f>
        <v>-</v>
      </c>
      <c r="AP851" s="105">
        <f>BS_CONTROLE[[#This Row],[KM - Inicio]]</f>
        <v>0</v>
      </c>
      <c r="AQ851" s="105">
        <f>BS_CONTROLE[[#This Row],[KM - Inicio]]</f>
        <v>0</v>
      </c>
      <c r="AR851" s="108"/>
      <c r="AS851" s="108"/>
      <c r="AT851" s="108"/>
      <c r="AU851" s="136"/>
      <c r="AV851" s="136"/>
      <c r="AW851" s="14"/>
      <c r="AX851" s="14"/>
      <c r="AY851" s="162" t="str">
        <f t="shared" si="84"/>
        <v>*</v>
      </c>
      <c r="AZ851" s="153"/>
      <c r="BA851" s="109"/>
      <c r="BB851" s="10" t="str">
        <f>IFERROR(_xlfn.XLOOKUP(AI851, BS_ATIVIDADE[ATIVIDADE],BS_ATIVIDADE[UNIDADE] ), "*")</f>
        <v>*</v>
      </c>
      <c r="BC851" s="13" t="str" cm="1">
        <f t="array" ref="BC8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1" s="13" t="str" cm="1">
        <f t="array" ref="BD8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1" s="11" t="str" cm="1">
        <f t="array" ref="BE8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1" s="150"/>
      <c r="BG851" s="16"/>
      <c r="BH851" s="17"/>
      <c r="BI851" s="17"/>
      <c r="BJ851" s="17"/>
      <c r="BK851" s="18"/>
      <c r="BL851" s="16"/>
      <c r="BM851" s="130"/>
      <c r="BN851" s="130"/>
      <c r="BO851" s="130"/>
      <c r="BP851" s="18"/>
      <c r="BQ851" s="12" t="str">
        <f t="shared" si="86"/>
        <v>Aderente</v>
      </c>
      <c r="BR851" s="19" t="str">
        <f t="shared" si="87"/>
        <v>*</v>
      </c>
      <c r="BS851" s="19" t="str">
        <f t="shared" si="88"/>
        <v>*</v>
      </c>
      <c r="BT851" s="188" t="str">
        <f t="shared" si="89"/>
        <v/>
      </c>
    </row>
    <row r="852" spans="1:72" hidden="1">
      <c r="A852" s="47" t="str">
        <f t="shared" si="85"/>
        <v/>
      </c>
      <c r="B852" s="102"/>
      <c r="C852" s="135" t="str">
        <f>IF(BS_CONTROLE[[#This Row],[DATA]]="","",WEEKNUM(BS_CONTROLE[[#This Row],[DATA]]))</f>
        <v/>
      </c>
      <c r="D852" s="104"/>
      <c r="E852" s="157">
        <v>846</v>
      </c>
      <c r="F852" s="126"/>
      <c r="G852" s="142" t="str">
        <f>IF(D852="","*",VLOOKUP(F852,BS_ATIVIDADE[],3,FALSE))</f>
        <v>*</v>
      </c>
      <c r="H852" s="106"/>
      <c r="I852" s="106"/>
      <c r="J852" s="105"/>
      <c r="K852" s="105"/>
      <c r="L852" s="105"/>
      <c r="M852" s="127" t="str" cm="1">
        <f t="array" ref="M8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2" s="127" t="str" cm="1">
        <f t="array" ref="N8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2" s="106"/>
      <c r="P852" s="106"/>
      <c r="Q852" s="105"/>
      <c r="R852" s="10" t="str">
        <f>IFERROR(_xlfn.XLOOKUP(F852, BS_ATIVIDADE[ATIVIDADE],BS_ATIVIDADE[UNIDADE] ), "*")</f>
        <v>*</v>
      </c>
      <c r="S852" s="128" t="str" cm="1">
        <f t="array" ref="S8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2" s="128" t="str" cm="1">
        <f t="array" ref="T8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2" s="11" t="str" cm="1">
        <f t="array" ref="U8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2" s="105"/>
      <c r="W852" s="151"/>
      <c r="X852" s="104"/>
      <c r="Y852" s="129"/>
      <c r="Z852" s="104"/>
      <c r="AA852" s="105"/>
      <c r="AB852" s="103"/>
      <c r="AC852" s="152"/>
      <c r="AD852" s="107"/>
      <c r="AE852" s="105"/>
      <c r="AF852" s="105"/>
      <c r="AG852" s="105"/>
      <c r="AH852" s="15"/>
      <c r="AI852" s="126" t="str">
        <f>IF(BS_CONTROLE[[#This Row],[Atividade]]=0, "-", BS_CONTROLE[[#This Row],[Atividade]])</f>
        <v>-</v>
      </c>
      <c r="AJ852" s="9" t="str">
        <f>IF(BS_CONTROLE[[#This Row],[Atividade]]=0, "-", BS_CONTROLE[[#This Row],[Atividade]])</f>
        <v>-</v>
      </c>
      <c r="AK852" s="31">
        <f>BS_CONTROLE[[#This Row],[Local - Partida]]</f>
        <v>0</v>
      </c>
      <c r="AL852" s="31">
        <f>BS_CONTROLE[[#This Row],[Local - Encerramento]]</f>
        <v>0</v>
      </c>
      <c r="AM852" s="105" t="str">
        <f>IF(BS_CONTROLE[[#This Row],[Entre - Estações]]=0, "-", BS_CONTROLE[[#This Row],[Entre - Estações]])</f>
        <v>-</v>
      </c>
      <c r="AN852" s="105" t="str">
        <f>IF(BS_CONTROLE[[#This Row],[SB]]=0, "-", BS_CONTROLE[[#This Row],[SB]])</f>
        <v>-</v>
      </c>
      <c r="AO852" s="105" t="str">
        <f>IF(BS_CONTROLE[[#This Row],[SUB]]=0, "-", BS_CONTROLE[[#This Row],[SUB]])</f>
        <v>-</v>
      </c>
      <c r="AP852" s="105">
        <f>BS_CONTROLE[[#This Row],[KM - Inicio]]</f>
        <v>0</v>
      </c>
      <c r="AQ852" s="105">
        <f>BS_CONTROLE[[#This Row],[KM - Inicio]]</f>
        <v>0</v>
      </c>
      <c r="AR852" s="108"/>
      <c r="AS852" s="108"/>
      <c r="AT852" s="108"/>
      <c r="AU852" s="136"/>
      <c r="AV852" s="136"/>
      <c r="AW852" s="14"/>
      <c r="AX852" s="14"/>
      <c r="AY852" s="162" t="str">
        <f t="shared" si="84"/>
        <v>*</v>
      </c>
      <c r="AZ852" s="153"/>
      <c r="BA852" s="109"/>
      <c r="BB852" s="10" t="str">
        <f>IFERROR(_xlfn.XLOOKUP(AI852, BS_ATIVIDADE[ATIVIDADE],BS_ATIVIDADE[UNIDADE] ), "*")</f>
        <v>*</v>
      </c>
      <c r="BC852" s="13" t="str" cm="1">
        <f t="array" ref="BC8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2" s="13" t="str" cm="1">
        <f t="array" ref="BD8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2" s="11" t="str" cm="1">
        <f t="array" ref="BE8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2" s="150"/>
      <c r="BG852" s="16"/>
      <c r="BH852" s="17"/>
      <c r="BI852" s="17"/>
      <c r="BJ852" s="17"/>
      <c r="BK852" s="18"/>
      <c r="BL852" s="16"/>
      <c r="BM852" s="130"/>
      <c r="BN852" s="130"/>
      <c r="BO852" s="130"/>
      <c r="BP852" s="18"/>
      <c r="BQ852" s="12" t="str">
        <f t="shared" si="86"/>
        <v>Aderente</v>
      </c>
      <c r="BR852" s="19" t="str">
        <f t="shared" si="87"/>
        <v>*</v>
      </c>
      <c r="BS852" s="19" t="str">
        <f t="shared" si="88"/>
        <v>*</v>
      </c>
      <c r="BT852" s="188" t="str">
        <f t="shared" si="89"/>
        <v/>
      </c>
    </row>
    <row r="853" spans="1:72" hidden="1">
      <c r="A853" s="47" t="str">
        <f t="shared" si="85"/>
        <v/>
      </c>
      <c r="B853" s="102"/>
      <c r="C853" s="135" t="str">
        <f>IF(BS_CONTROLE[[#This Row],[DATA]]="","",WEEKNUM(BS_CONTROLE[[#This Row],[DATA]]))</f>
        <v/>
      </c>
      <c r="D853" s="104"/>
      <c r="E853" s="157">
        <v>847</v>
      </c>
      <c r="F853" s="126"/>
      <c r="G853" s="142" t="str">
        <f>IF(D853="","*",VLOOKUP(F853,BS_ATIVIDADE[],3,FALSE))</f>
        <v>*</v>
      </c>
      <c r="H853" s="106"/>
      <c r="I853" s="106"/>
      <c r="J853" s="105"/>
      <c r="K853" s="105"/>
      <c r="L853" s="105"/>
      <c r="M853" s="127" t="str" cm="1">
        <f t="array" ref="M8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3" s="127" t="str" cm="1">
        <f t="array" ref="N8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3" s="106"/>
      <c r="P853" s="106"/>
      <c r="Q853" s="105"/>
      <c r="R853" s="10" t="str">
        <f>IFERROR(_xlfn.XLOOKUP(F853, BS_ATIVIDADE[ATIVIDADE],BS_ATIVIDADE[UNIDADE] ), "*")</f>
        <v>*</v>
      </c>
      <c r="S853" s="128" t="str" cm="1">
        <f t="array" ref="S8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3" s="128" t="str" cm="1">
        <f t="array" ref="T8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3" s="11" t="str" cm="1">
        <f t="array" ref="U8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3" s="105"/>
      <c r="W853" s="151"/>
      <c r="X853" s="104"/>
      <c r="Y853" s="129"/>
      <c r="Z853" s="104"/>
      <c r="AA853" s="105"/>
      <c r="AB853" s="103"/>
      <c r="AC853" s="152"/>
      <c r="AD853" s="107"/>
      <c r="AE853" s="105"/>
      <c r="AF853" s="105"/>
      <c r="AG853" s="105"/>
      <c r="AH853" s="15"/>
      <c r="AI853" s="126" t="str">
        <f>IF(BS_CONTROLE[[#This Row],[Atividade]]=0, "-", BS_CONTROLE[[#This Row],[Atividade]])</f>
        <v>-</v>
      </c>
      <c r="AJ853" s="9" t="str">
        <f>IF(BS_CONTROLE[[#This Row],[Atividade]]=0, "-", BS_CONTROLE[[#This Row],[Atividade]])</f>
        <v>-</v>
      </c>
      <c r="AK853" s="31">
        <f>BS_CONTROLE[[#This Row],[Local - Partida]]</f>
        <v>0</v>
      </c>
      <c r="AL853" s="31">
        <f>BS_CONTROLE[[#This Row],[Local - Encerramento]]</f>
        <v>0</v>
      </c>
      <c r="AM853" s="105" t="str">
        <f>IF(BS_CONTROLE[[#This Row],[Entre - Estações]]=0, "-", BS_CONTROLE[[#This Row],[Entre - Estações]])</f>
        <v>-</v>
      </c>
      <c r="AN853" s="105" t="str">
        <f>IF(BS_CONTROLE[[#This Row],[SB]]=0, "-", BS_CONTROLE[[#This Row],[SB]])</f>
        <v>-</v>
      </c>
      <c r="AO853" s="105" t="str">
        <f>IF(BS_CONTROLE[[#This Row],[SUB]]=0, "-", BS_CONTROLE[[#This Row],[SUB]])</f>
        <v>-</v>
      </c>
      <c r="AP853" s="105">
        <f>BS_CONTROLE[[#This Row],[KM - Inicio]]</f>
        <v>0</v>
      </c>
      <c r="AQ853" s="105">
        <f>BS_CONTROLE[[#This Row],[KM - Inicio]]</f>
        <v>0</v>
      </c>
      <c r="AR853" s="108"/>
      <c r="AS853" s="108"/>
      <c r="AT853" s="108"/>
      <c r="AU853" s="136"/>
      <c r="AV853" s="136"/>
      <c r="AW853" s="14"/>
      <c r="AX853" s="14"/>
      <c r="AY853" s="162" t="str">
        <f t="shared" si="84"/>
        <v>*</v>
      </c>
      <c r="AZ853" s="153"/>
      <c r="BA853" s="109"/>
      <c r="BB853" s="10" t="str">
        <f>IFERROR(_xlfn.XLOOKUP(AI853, BS_ATIVIDADE[ATIVIDADE],BS_ATIVIDADE[UNIDADE] ), "*")</f>
        <v>*</v>
      </c>
      <c r="BC853" s="13" t="str" cm="1">
        <f t="array" ref="BC8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3" s="13" t="str" cm="1">
        <f t="array" ref="BD8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3" s="11" t="str" cm="1">
        <f t="array" ref="BE8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3" s="150"/>
      <c r="BG853" s="16"/>
      <c r="BH853" s="17"/>
      <c r="BI853" s="17"/>
      <c r="BJ853" s="17"/>
      <c r="BK853" s="18"/>
      <c r="BL853" s="16"/>
      <c r="BM853" s="130"/>
      <c r="BN853" s="130"/>
      <c r="BO853" s="130"/>
      <c r="BP853" s="18"/>
      <c r="BQ853" s="12" t="str">
        <f t="shared" si="86"/>
        <v>Aderente</v>
      </c>
      <c r="BR853" s="19" t="str">
        <f t="shared" si="87"/>
        <v>*</v>
      </c>
      <c r="BS853" s="19" t="str">
        <f t="shared" si="88"/>
        <v>*</v>
      </c>
      <c r="BT853" s="188" t="str">
        <f t="shared" si="89"/>
        <v/>
      </c>
    </row>
    <row r="854" spans="1:72" hidden="1">
      <c r="A854" s="47" t="str">
        <f t="shared" si="85"/>
        <v/>
      </c>
      <c r="B854" s="102"/>
      <c r="C854" s="135" t="str">
        <f>IF(BS_CONTROLE[[#This Row],[DATA]]="","",WEEKNUM(BS_CONTROLE[[#This Row],[DATA]]))</f>
        <v/>
      </c>
      <c r="D854" s="104"/>
      <c r="E854" s="157">
        <v>848</v>
      </c>
      <c r="F854" s="126"/>
      <c r="G854" s="142" t="str">
        <f>IF(D854="","*",VLOOKUP(F854,BS_ATIVIDADE[],3,FALSE))</f>
        <v>*</v>
      </c>
      <c r="H854" s="106"/>
      <c r="I854" s="106"/>
      <c r="J854" s="105"/>
      <c r="K854" s="105"/>
      <c r="L854" s="105"/>
      <c r="M854" s="127" t="str" cm="1">
        <f t="array" ref="M8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4" s="127" t="str" cm="1">
        <f t="array" ref="N8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4" s="106"/>
      <c r="P854" s="106"/>
      <c r="Q854" s="105"/>
      <c r="R854" s="10" t="str">
        <f>IFERROR(_xlfn.XLOOKUP(F854, BS_ATIVIDADE[ATIVIDADE],BS_ATIVIDADE[UNIDADE] ), "*")</f>
        <v>*</v>
      </c>
      <c r="S854" s="128" t="str" cm="1">
        <f t="array" ref="S8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4" s="128" t="str" cm="1">
        <f t="array" ref="T8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4" s="11" t="str" cm="1">
        <f t="array" ref="U8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4" s="105"/>
      <c r="W854" s="151"/>
      <c r="X854" s="104"/>
      <c r="Y854" s="129"/>
      <c r="Z854" s="104"/>
      <c r="AA854" s="105"/>
      <c r="AB854" s="103"/>
      <c r="AC854" s="152"/>
      <c r="AD854" s="107"/>
      <c r="AE854" s="105"/>
      <c r="AF854" s="105"/>
      <c r="AG854" s="105"/>
      <c r="AH854" s="15"/>
      <c r="AI854" s="126" t="str">
        <f>IF(BS_CONTROLE[[#This Row],[Atividade]]=0, "-", BS_CONTROLE[[#This Row],[Atividade]])</f>
        <v>-</v>
      </c>
      <c r="AJ854" s="9" t="str">
        <f>IF(BS_CONTROLE[[#This Row],[Atividade]]=0, "-", BS_CONTROLE[[#This Row],[Atividade]])</f>
        <v>-</v>
      </c>
      <c r="AK854" s="31">
        <f>BS_CONTROLE[[#This Row],[Local - Partida]]</f>
        <v>0</v>
      </c>
      <c r="AL854" s="31">
        <f>BS_CONTROLE[[#This Row],[Local - Encerramento]]</f>
        <v>0</v>
      </c>
      <c r="AM854" s="105" t="str">
        <f>IF(BS_CONTROLE[[#This Row],[Entre - Estações]]=0, "-", BS_CONTROLE[[#This Row],[Entre - Estações]])</f>
        <v>-</v>
      </c>
      <c r="AN854" s="105" t="str">
        <f>IF(BS_CONTROLE[[#This Row],[SB]]=0, "-", BS_CONTROLE[[#This Row],[SB]])</f>
        <v>-</v>
      </c>
      <c r="AO854" s="105" t="str">
        <f>IF(BS_CONTROLE[[#This Row],[SUB]]=0, "-", BS_CONTROLE[[#This Row],[SUB]])</f>
        <v>-</v>
      </c>
      <c r="AP854" s="105">
        <f>BS_CONTROLE[[#This Row],[KM - Inicio]]</f>
        <v>0</v>
      </c>
      <c r="AQ854" s="105">
        <f>BS_CONTROLE[[#This Row],[KM - Inicio]]</f>
        <v>0</v>
      </c>
      <c r="AR854" s="108"/>
      <c r="AS854" s="108"/>
      <c r="AT854" s="108"/>
      <c r="AU854" s="136"/>
      <c r="AV854" s="136"/>
      <c r="AW854" s="14"/>
      <c r="AX854" s="14"/>
      <c r="AY854" s="162" t="str">
        <f t="shared" si="84"/>
        <v>*</v>
      </c>
      <c r="AZ854" s="153"/>
      <c r="BA854" s="109"/>
      <c r="BB854" s="10" t="str">
        <f>IFERROR(_xlfn.XLOOKUP(AI854, BS_ATIVIDADE[ATIVIDADE],BS_ATIVIDADE[UNIDADE] ), "*")</f>
        <v>*</v>
      </c>
      <c r="BC854" s="13" t="str" cm="1">
        <f t="array" ref="BC8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4" s="13" t="str" cm="1">
        <f t="array" ref="BD8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4" s="11" t="str" cm="1">
        <f t="array" ref="BE8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4" s="150"/>
      <c r="BG854" s="16"/>
      <c r="BH854" s="17"/>
      <c r="BI854" s="17"/>
      <c r="BJ854" s="17"/>
      <c r="BK854" s="18"/>
      <c r="BL854" s="16"/>
      <c r="BM854" s="130"/>
      <c r="BN854" s="130"/>
      <c r="BO854" s="130"/>
      <c r="BP854" s="18"/>
      <c r="BQ854" s="12" t="str">
        <f t="shared" si="86"/>
        <v>Aderente</v>
      </c>
      <c r="BR854" s="19" t="str">
        <f t="shared" si="87"/>
        <v>*</v>
      </c>
      <c r="BS854" s="19" t="str">
        <f t="shared" si="88"/>
        <v>*</v>
      </c>
      <c r="BT854" s="188" t="str">
        <f t="shared" si="89"/>
        <v/>
      </c>
    </row>
    <row r="855" spans="1:72" hidden="1">
      <c r="A855" s="47" t="str">
        <f t="shared" si="85"/>
        <v/>
      </c>
      <c r="B855" s="102"/>
      <c r="C855" s="135" t="str">
        <f>IF(BS_CONTROLE[[#This Row],[DATA]]="","",WEEKNUM(BS_CONTROLE[[#This Row],[DATA]]))</f>
        <v/>
      </c>
      <c r="D855" s="104"/>
      <c r="E855" s="157">
        <v>849</v>
      </c>
      <c r="F855" s="126"/>
      <c r="G855" s="142" t="str">
        <f>IF(D855="","*",VLOOKUP(F855,BS_ATIVIDADE[],3,FALSE))</f>
        <v>*</v>
      </c>
      <c r="H855" s="106"/>
      <c r="I855" s="106"/>
      <c r="J855" s="105"/>
      <c r="K855" s="105"/>
      <c r="L855" s="105"/>
      <c r="M855" s="127" t="str" cm="1">
        <f t="array" ref="M8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5" s="127" t="str" cm="1">
        <f t="array" ref="N8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5" s="106"/>
      <c r="P855" s="106"/>
      <c r="Q855" s="105"/>
      <c r="R855" s="10" t="str">
        <f>IFERROR(_xlfn.XLOOKUP(F855, BS_ATIVIDADE[ATIVIDADE],BS_ATIVIDADE[UNIDADE] ), "*")</f>
        <v>*</v>
      </c>
      <c r="S855" s="128" t="str" cm="1">
        <f t="array" ref="S8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5" s="128" t="str" cm="1">
        <f t="array" ref="T8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5" s="11" t="str" cm="1">
        <f t="array" ref="U8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5" s="105"/>
      <c r="W855" s="151"/>
      <c r="X855" s="104"/>
      <c r="Y855" s="129"/>
      <c r="Z855" s="104"/>
      <c r="AA855" s="105"/>
      <c r="AB855" s="103"/>
      <c r="AC855" s="152"/>
      <c r="AD855" s="107"/>
      <c r="AE855" s="105"/>
      <c r="AF855" s="105"/>
      <c r="AG855" s="105"/>
      <c r="AH855" s="15"/>
      <c r="AI855" s="126" t="str">
        <f>IF(BS_CONTROLE[[#This Row],[Atividade]]=0, "-", BS_CONTROLE[[#This Row],[Atividade]])</f>
        <v>-</v>
      </c>
      <c r="AJ855" s="9" t="str">
        <f>IF(BS_CONTROLE[[#This Row],[Atividade]]=0, "-", BS_CONTROLE[[#This Row],[Atividade]])</f>
        <v>-</v>
      </c>
      <c r="AK855" s="31">
        <f>BS_CONTROLE[[#This Row],[Local - Partida]]</f>
        <v>0</v>
      </c>
      <c r="AL855" s="31">
        <f>BS_CONTROLE[[#This Row],[Local - Encerramento]]</f>
        <v>0</v>
      </c>
      <c r="AM855" s="105" t="str">
        <f>IF(BS_CONTROLE[[#This Row],[Entre - Estações]]=0, "-", BS_CONTROLE[[#This Row],[Entre - Estações]])</f>
        <v>-</v>
      </c>
      <c r="AN855" s="105" t="str">
        <f>IF(BS_CONTROLE[[#This Row],[SB]]=0, "-", BS_CONTROLE[[#This Row],[SB]])</f>
        <v>-</v>
      </c>
      <c r="AO855" s="105" t="str">
        <f>IF(BS_CONTROLE[[#This Row],[SUB]]=0, "-", BS_CONTROLE[[#This Row],[SUB]])</f>
        <v>-</v>
      </c>
      <c r="AP855" s="105">
        <f>BS_CONTROLE[[#This Row],[KM - Inicio]]</f>
        <v>0</v>
      </c>
      <c r="AQ855" s="105">
        <f>BS_CONTROLE[[#This Row],[KM - Inicio]]</f>
        <v>0</v>
      </c>
      <c r="AR855" s="108"/>
      <c r="AS855" s="108"/>
      <c r="AT855" s="108"/>
      <c r="AU855" s="136"/>
      <c r="AV855" s="136"/>
      <c r="AW855" s="14"/>
      <c r="AX855" s="14"/>
      <c r="AY855" s="162" t="str">
        <f t="shared" si="84"/>
        <v>*</v>
      </c>
      <c r="AZ855" s="153"/>
      <c r="BA855" s="109"/>
      <c r="BB855" s="10" t="str">
        <f>IFERROR(_xlfn.XLOOKUP(AI855, BS_ATIVIDADE[ATIVIDADE],BS_ATIVIDADE[UNIDADE] ), "*")</f>
        <v>*</v>
      </c>
      <c r="BC855" s="13" t="str" cm="1">
        <f t="array" ref="BC8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5" s="13" t="str" cm="1">
        <f t="array" ref="BD8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5" s="11" t="str" cm="1">
        <f t="array" ref="BE8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5" s="150"/>
      <c r="BG855" s="16"/>
      <c r="BH855" s="17"/>
      <c r="BI855" s="17"/>
      <c r="BJ855" s="17"/>
      <c r="BK855" s="18"/>
      <c r="BL855" s="16"/>
      <c r="BM855" s="130"/>
      <c r="BN855" s="130"/>
      <c r="BO855" s="130"/>
      <c r="BP855" s="18"/>
      <c r="BQ855" s="12" t="str">
        <f t="shared" si="86"/>
        <v>Aderente</v>
      </c>
      <c r="BR855" s="19" t="str">
        <f t="shared" si="87"/>
        <v>*</v>
      </c>
      <c r="BS855" s="19" t="str">
        <f t="shared" si="88"/>
        <v>*</v>
      </c>
      <c r="BT855" s="188" t="str">
        <f t="shared" si="89"/>
        <v/>
      </c>
    </row>
    <row r="856" spans="1:72" hidden="1">
      <c r="A856" s="47" t="str">
        <f t="shared" si="85"/>
        <v/>
      </c>
      <c r="B856" s="102"/>
      <c r="C856" s="135" t="str">
        <f>IF(BS_CONTROLE[[#This Row],[DATA]]="","",WEEKNUM(BS_CONTROLE[[#This Row],[DATA]]))</f>
        <v/>
      </c>
      <c r="D856" s="104"/>
      <c r="E856" s="157">
        <v>850</v>
      </c>
      <c r="F856" s="126"/>
      <c r="G856" s="142" t="str">
        <f>IF(D856="","*",VLOOKUP(F856,BS_ATIVIDADE[],3,FALSE))</f>
        <v>*</v>
      </c>
      <c r="H856" s="106"/>
      <c r="I856" s="106"/>
      <c r="J856" s="105"/>
      <c r="K856" s="105"/>
      <c r="L856" s="105"/>
      <c r="M856" s="127" t="str" cm="1">
        <f t="array" ref="M8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6" s="127" t="str" cm="1">
        <f t="array" ref="N8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6" s="106"/>
      <c r="P856" s="106"/>
      <c r="Q856" s="105"/>
      <c r="R856" s="10" t="str">
        <f>IFERROR(_xlfn.XLOOKUP(F856, BS_ATIVIDADE[ATIVIDADE],BS_ATIVIDADE[UNIDADE] ), "*")</f>
        <v>*</v>
      </c>
      <c r="S856" s="128" t="str" cm="1">
        <f t="array" ref="S8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6" s="128" t="str" cm="1">
        <f t="array" ref="T8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6" s="11" t="str" cm="1">
        <f t="array" ref="U8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6" s="105"/>
      <c r="W856" s="151"/>
      <c r="X856" s="104"/>
      <c r="Y856" s="129"/>
      <c r="Z856" s="104"/>
      <c r="AA856" s="105"/>
      <c r="AB856" s="103"/>
      <c r="AC856" s="152"/>
      <c r="AD856" s="107"/>
      <c r="AE856" s="105"/>
      <c r="AF856" s="105"/>
      <c r="AG856" s="105"/>
      <c r="AH856" s="15"/>
      <c r="AI856" s="126" t="str">
        <f>IF(BS_CONTROLE[[#This Row],[Atividade]]=0, "-", BS_CONTROLE[[#This Row],[Atividade]])</f>
        <v>-</v>
      </c>
      <c r="AJ856" s="9" t="str">
        <f>IF(BS_CONTROLE[[#This Row],[Atividade]]=0, "-", BS_CONTROLE[[#This Row],[Atividade]])</f>
        <v>-</v>
      </c>
      <c r="AK856" s="31">
        <f>BS_CONTROLE[[#This Row],[Local - Partida]]</f>
        <v>0</v>
      </c>
      <c r="AL856" s="31">
        <f>BS_CONTROLE[[#This Row],[Local - Encerramento]]</f>
        <v>0</v>
      </c>
      <c r="AM856" s="105" t="str">
        <f>IF(BS_CONTROLE[[#This Row],[Entre - Estações]]=0, "-", BS_CONTROLE[[#This Row],[Entre - Estações]])</f>
        <v>-</v>
      </c>
      <c r="AN856" s="105" t="str">
        <f>IF(BS_CONTROLE[[#This Row],[SB]]=0, "-", BS_CONTROLE[[#This Row],[SB]])</f>
        <v>-</v>
      </c>
      <c r="AO856" s="105" t="str">
        <f>IF(BS_CONTROLE[[#This Row],[SUB]]=0, "-", BS_CONTROLE[[#This Row],[SUB]])</f>
        <v>-</v>
      </c>
      <c r="AP856" s="105">
        <f>BS_CONTROLE[[#This Row],[KM - Inicio]]</f>
        <v>0</v>
      </c>
      <c r="AQ856" s="105">
        <f>BS_CONTROLE[[#This Row],[KM - Inicio]]</f>
        <v>0</v>
      </c>
      <c r="AR856" s="108"/>
      <c r="AS856" s="108"/>
      <c r="AT856" s="108"/>
      <c r="AU856" s="136"/>
      <c r="AV856" s="136"/>
      <c r="AW856" s="14"/>
      <c r="AX856" s="14"/>
      <c r="AY856" s="162" t="str">
        <f t="shared" si="84"/>
        <v>*</v>
      </c>
      <c r="AZ856" s="153"/>
      <c r="BA856" s="109"/>
      <c r="BB856" s="10" t="str">
        <f>IFERROR(_xlfn.XLOOKUP(AI856, BS_ATIVIDADE[ATIVIDADE],BS_ATIVIDADE[UNIDADE] ), "*")</f>
        <v>*</v>
      </c>
      <c r="BC856" s="13" t="str" cm="1">
        <f t="array" ref="BC8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6" s="13" t="str" cm="1">
        <f t="array" ref="BD8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6" s="11" t="str" cm="1">
        <f t="array" ref="BE8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6" s="150"/>
      <c r="BG856" s="16"/>
      <c r="BH856" s="17"/>
      <c r="BI856" s="17"/>
      <c r="BJ856" s="17"/>
      <c r="BK856" s="18"/>
      <c r="BL856" s="16"/>
      <c r="BM856" s="130"/>
      <c r="BN856" s="130"/>
      <c r="BO856" s="130"/>
      <c r="BP856" s="18"/>
      <c r="BQ856" s="12" t="str">
        <f t="shared" si="86"/>
        <v>Aderente</v>
      </c>
      <c r="BR856" s="19" t="str">
        <f t="shared" si="87"/>
        <v>*</v>
      </c>
      <c r="BS856" s="19" t="str">
        <f t="shared" si="88"/>
        <v>*</v>
      </c>
      <c r="BT856" s="188" t="str">
        <f t="shared" si="89"/>
        <v/>
      </c>
    </row>
    <row r="857" spans="1:72" hidden="1">
      <c r="A857" s="47" t="str">
        <f t="shared" si="85"/>
        <v/>
      </c>
      <c r="B857" s="102"/>
      <c r="C857" s="135" t="str">
        <f>IF(BS_CONTROLE[[#This Row],[DATA]]="","",WEEKNUM(BS_CONTROLE[[#This Row],[DATA]]))</f>
        <v/>
      </c>
      <c r="D857" s="104"/>
      <c r="E857" s="157">
        <v>851</v>
      </c>
      <c r="F857" s="126"/>
      <c r="G857" s="142" t="str">
        <f>IF(D857="","*",VLOOKUP(F857,BS_ATIVIDADE[],3,FALSE))</f>
        <v>*</v>
      </c>
      <c r="H857" s="106"/>
      <c r="I857" s="106"/>
      <c r="J857" s="105"/>
      <c r="K857" s="105"/>
      <c r="L857" s="105"/>
      <c r="M857" s="127" t="str" cm="1">
        <f t="array" ref="M8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7" s="127" t="str" cm="1">
        <f t="array" ref="N8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7" s="106"/>
      <c r="P857" s="106"/>
      <c r="Q857" s="105"/>
      <c r="R857" s="10" t="str">
        <f>IFERROR(_xlfn.XLOOKUP(F857, BS_ATIVIDADE[ATIVIDADE],BS_ATIVIDADE[UNIDADE] ), "*")</f>
        <v>*</v>
      </c>
      <c r="S857" s="128" t="str" cm="1">
        <f t="array" ref="S8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7" s="128" t="str" cm="1">
        <f t="array" ref="T8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7" s="11" t="str" cm="1">
        <f t="array" ref="U8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7" s="105"/>
      <c r="W857" s="151"/>
      <c r="X857" s="104"/>
      <c r="Y857" s="129"/>
      <c r="Z857" s="104"/>
      <c r="AA857" s="105"/>
      <c r="AB857" s="103"/>
      <c r="AC857" s="152"/>
      <c r="AD857" s="107"/>
      <c r="AE857" s="105"/>
      <c r="AF857" s="105"/>
      <c r="AG857" s="105"/>
      <c r="AH857" s="15"/>
      <c r="AI857" s="126" t="str">
        <f>IF(BS_CONTROLE[[#This Row],[Atividade]]=0, "-", BS_CONTROLE[[#This Row],[Atividade]])</f>
        <v>-</v>
      </c>
      <c r="AJ857" s="9" t="str">
        <f>IF(BS_CONTROLE[[#This Row],[Atividade]]=0, "-", BS_CONTROLE[[#This Row],[Atividade]])</f>
        <v>-</v>
      </c>
      <c r="AK857" s="31">
        <f>BS_CONTROLE[[#This Row],[Local - Partida]]</f>
        <v>0</v>
      </c>
      <c r="AL857" s="31">
        <f>BS_CONTROLE[[#This Row],[Local - Encerramento]]</f>
        <v>0</v>
      </c>
      <c r="AM857" s="105" t="str">
        <f>IF(BS_CONTROLE[[#This Row],[Entre - Estações]]=0, "-", BS_CONTROLE[[#This Row],[Entre - Estações]])</f>
        <v>-</v>
      </c>
      <c r="AN857" s="105" t="str">
        <f>IF(BS_CONTROLE[[#This Row],[SB]]=0, "-", BS_CONTROLE[[#This Row],[SB]])</f>
        <v>-</v>
      </c>
      <c r="AO857" s="105" t="str">
        <f>IF(BS_CONTROLE[[#This Row],[SUB]]=0, "-", BS_CONTROLE[[#This Row],[SUB]])</f>
        <v>-</v>
      </c>
      <c r="AP857" s="105">
        <f>BS_CONTROLE[[#This Row],[KM - Inicio]]</f>
        <v>0</v>
      </c>
      <c r="AQ857" s="105">
        <f>BS_CONTROLE[[#This Row],[KM - Inicio]]</f>
        <v>0</v>
      </c>
      <c r="AR857" s="108"/>
      <c r="AS857" s="108"/>
      <c r="AT857" s="108"/>
      <c r="AU857" s="136"/>
      <c r="AV857" s="136"/>
      <c r="AW857" s="14"/>
      <c r="AX857" s="14"/>
      <c r="AY857" s="162" t="str">
        <f t="shared" si="84"/>
        <v>*</v>
      </c>
      <c r="AZ857" s="153"/>
      <c r="BA857" s="109"/>
      <c r="BB857" s="10" t="str">
        <f>IFERROR(_xlfn.XLOOKUP(AI857, BS_ATIVIDADE[ATIVIDADE],BS_ATIVIDADE[UNIDADE] ), "*")</f>
        <v>*</v>
      </c>
      <c r="BC857" s="13" t="str" cm="1">
        <f t="array" ref="BC8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7" s="13" t="str" cm="1">
        <f t="array" ref="BD8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7" s="11" t="str" cm="1">
        <f t="array" ref="BE8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7" s="150"/>
      <c r="BG857" s="16"/>
      <c r="BH857" s="17"/>
      <c r="BI857" s="17"/>
      <c r="BJ857" s="17"/>
      <c r="BK857" s="18"/>
      <c r="BL857" s="16"/>
      <c r="BM857" s="130"/>
      <c r="BN857" s="130"/>
      <c r="BO857" s="130"/>
      <c r="BP857" s="18"/>
      <c r="BQ857" s="12" t="str">
        <f t="shared" si="86"/>
        <v>Aderente</v>
      </c>
      <c r="BR857" s="19" t="str">
        <f t="shared" si="87"/>
        <v>*</v>
      </c>
      <c r="BS857" s="19" t="str">
        <f t="shared" si="88"/>
        <v>*</v>
      </c>
      <c r="BT857" s="188" t="str">
        <f t="shared" si="89"/>
        <v/>
      </c>
    </row>
    <row r="858" spans="1:72" hidden="1">
      <c r="A858" s="47" t="str">
        <f t="shared" si="85"/>
        <v/>
      </c>
      <c r="B858" s="102"/>
      <c r="C858" s="135" t="str">
        <f>IF(BS_CONTROLE[[#This Row],[DATA]]="","",WEEKNUM(BS_CONTROLE[[#This Row],[DATA]]))</f>
        <v/>
      </c>
      <c r="D858" s="104"/>
      <c r="E858" s="157">
        <v>852</v>
      </c>
      <c r="F858" s="126"/>
      <c r="G858" s="142" t="str">
        <f>IF(D858="","*",VLOOKUP(F858,BS_ATIVIDADE[],3,FALSE))</f>
        <v>*</v>
      </c>
      <c r="H858" s="106"/>
      <c r="I858" s="106"/>
      <c r="J858" s="105"/>
      <c r="K858" s="105"/>
      <c r="L858" s="105"/>
      <c r="M858" s="127" t="str" cm="1">
        <f t="array" ref="M8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8" s="127" t="str" cm="1">
        <f t="array" ref="N8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8" s="106"/>
      <c r="P858" s="106"/>
      <c r="Q858" s="105"/>
      <c r="R858" s="10" t="str">
        <f>IFERROR(_xlfn.XLOOKUP(F858, BS_ATIVIDADE[ATIVIDADE],BS_ATIVIDADE[UNIDADE] ), "*")</f>
        <v>*</v>
      </c>
      <c r="S858" s="128" t="str" cm="1">
        <f t="array" ref="S8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8" s="128" t="str" cm="1">
        <f t="array" ref="T8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8" s="11" t="str" cm="1">
        <f t="array" ref="U8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8" s="105"/>
      <c r="W858" s="151"/>
      <c r="X858" s="104"/>
      <c r="Y858" s="129"/>
      <c r="Z858" s="104"/>
      <c r="AA858" s="105"/>
      <c r="AB858" s="103"/>
      <c r="AC858" s="152"/>
      <c r="AD858" s="107"/>
      <c r="AE858" s="105"/>
      <c r="AF858" s="105"/>
      <c r="AG858" s="105"/>
      <c r="AH858" s="15"/>
      <c r="AI858" s="126" t="str">
        <f>IF(BS_CONTROLE[[#This Row],[Atividade]]=0, "-", BS_CONTROLE[[#This Row],[Atividade]])</f>
        <v>-</v>
      </c>
      <c r="AJ858" s="9" t="str">
        <f>IF(BS_CONTROLE[[#This Row],[Atividade]]=0, "-", BS_CONTROLE[[#This Row],[Atividade]])</f>
        <v>-</v>
      </c>
      <c r="AK858" s="31">
        <f>BS_CONTROLE[[#This Row],[Local - Partida]]</f>
        <v>0</v>
      </c>
      <c r="AL858" s="31">
        <f>BS_CONTROLE[[#This Row],[Local - Encerramento]]</f>
        <v>0</v>
      </c>
      <c r="AM858" s="105" t="str">
        <f>IF(BS_CONTROLE[[#This Row],[Entre - Estações]]=0, "-", BS_CONTROLE[[#This Row],[Entre - Estações]])</f>
        <v>-</v>
      </c>
      <c r="AN858" s="105" t="str">
        <f>IF(BS_CONTROLE[[#This Row],[SB]]=0, "-", BS_CONTROLE[[#This Row],[SB]])</f>
        <v>-</v>
      </c>
      <c r="AO858" s="105" t="str">
        <f>IF(BS_CONTROLE[[#This Row],[SUB]]=0, "-", BS_CONTROLE[[#This Row],[SUB]])</f>
        <v>-</v>
      </c>
      <c r="AP858" s="105">
        <f>BS_CONTROLE[[#This Row],[KM - Inicio]]</f>
        <v>0</v>
      </c>
      <c r="AQ858" s="105">
        <f>BS_CONTROLE[[#This Row],[KM - Inicio]]</f>
        <v>0</v>
      </c>
      <c r="AR858" s="108"/>
      <c r="AS858" s="108"/>
      <c r="AT858" s="108"/>
      <c r="AU858" s="136"/>
      <c r="AV858" s="136"/>
      <c r="AW858" s="14"/>
      <c r="AX858" s="14"/>
      <c r="AY858" s="162" t="str">
        <f t="shared" si="84"/>
        <v>*</v>
      </c>
      <c r="AZ858" s="153"/>
      <c r="BA858" s="109"/>
      <c r="BB858" s="10" t="str">
        <f>IFERROR(_xlfn.XLOOKUP(AI858, BS_ATIVIDADE[ATIVIDADE],BS_ATIVIDADE[UNIDADE] ), "*")</f>
        <v>*</v>
      </c>
      <c r="BC858" s="13" t="str" cm="1">
        <f t="array" ref="BC8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8" s="13" t="str" cm="1">
        <f t="array" ref="BD8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8" s="11" t="str" cm="1">
        <f t="array" ref="BE8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8" s="150"/>
      <c r="BG858" s="16"/>
      <c r="BH858" s="17"/>
      <c r="BI858" s="17"/>
      <c r="BJ858" s="17"/>
      <c r="BK858" s="18"/>
      <c r="BL858" s="16"/>
      <c r="BM858" s="130"/>
      <c r="BN858" s="130"/>
      <c r="BO858" s="130"/>
      <c r="BP858" s="18"/>
      <c r="BQ858" s="12" t="str">
        <f t="shared" si="86"/>
        <v>Aderente</v>
      </c>
      <c r="BR858" s="19" t="str">
        <f t="shared" si="87"/>
        <v>*</v>
      </c>
      <c r="BS858" s="19" t="str">
        <f t="shared" si="88"/>
        <v>*</v>
      </c>
      <c r="BT858" s="188" t="str">
        <f t="shared" si="89"/>
        <v/>
      </c>
    </row>
    <row r="859" spans="1:72" hidden="1">
      <c r="A859" s="47" t="str">
        <f t="shared" si="85"/>
        <v/>
      </c>
      <c r="B859" s="102"/>
      <c r="C859" s="135" t="str">
        <f>IF(BS_CONTROLE[[#This Row],[DATA]]="","",WEEKNUM(BS_CONTROLE[[#This Row],[DATA]]))</f>
        <v/>
      </c>
      <c r="D859" s="104"/>
      <c r="E859" s="157">
        <v>853</v>
      </c>
      <c r="F859" s="126"/>
      <c r="G859" s="142" t="str">
        <f>IF(D859="","*",VLOOKUP(F859,BS_ATIVIDADE[],3,FALSE))</f>
        <v>*</v>
      </c>
      <c r="H859" s="106"/>
      <c r="I859" s="106"/>
      <c r="J859" s="105"/>
      <c r="K859" s="105"/>
      <c r="L859" s="105"/>
      <c r="M859" s="127" t="str" cm="1">
        <f t="array" ref="M8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59" s="127" t="str" cm="1">
        <f t="array" ref="N8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59" s="106"/>
      <c r="P859" s="106"/>
      <c r="Q859" s="105"/>
      <c r="R859" s="10" t="str">
        <f>IFERROR(_xlfn.XLOOKUP(F859, BS_ATIVIDADE[ATIVIDADE],BS_ATIVIDADE[UNIDADE] ), "*")</f>
        <v>*</v>
      </c>
      <c r="S859" s="128" t="str" cm="1">
        <f t="array" ref="S8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59" s="128" t="str" cm="1">
        <f t="array" ref="T8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59" s="11" t="str" cm="1">
        <f t="array" ref="U8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59" s="105"/>
      <c r="W859" s="151"/>
      <c r="X859" s="104"/>
      <c r="Y859" s="129"/>
      <c r="Z859" s="104"/>
      <c r="AA859" s="105"/>
      <c r="AB859" s="103"/>
      <c r="AC859" s="152"/>
      <c r="AD859" s="107"/>
      <c r="AE859" s="105"/>
      <c r="AF859" s="105"/>
      <c r="AG859" s="105"/>
      <c r="AH859" s="15"/>
      <c r="AI859" s="126" t="str">
        <f>IF(BS_CONTROLE[[#This Row],[Atividade]]=0, "-", BS_CONTROLE[[#This Row],[Atividade]])</f>
        <v>-</v>
      </c>
      <c r="AJ859" s="9" t="str">
        <f>IF(BS_CONTROLE[[#This Row],[Atividade]]=0, "-", BS_CONTROLE[[#This Row],[Atividade]])</f>
        <v>-</v>
      </c>
      <c r="AK859" s="31">
        <f>BS_CONTROLE[[#This Row],[Local - Partida]]</f>
        <v>0</v>
      </c>
      <c r="AL859" s="31">
        <f>BS_CONTROLE[[#This Row],[Local - Encerramento]]</f>
        <v>0</v>
      </c>
      <c r="AM859" s="105" t="str">
        <f>IF(BS_CONTROLE[[#This Row],[Entre - Estações]]=0, "-", BS_CONTROLE[[#This Row],[Entre - Estações]])</f>
        <v>-</v>
      </c>
      <c r="AN859" s="105" t="str">
        <f>IF(BS_CONTROLE[[#This Row],[SB]]=0, "-", BS_CONTROLE[[#This Row],[SB]])</f>
        <v>-</v>
      </c>
      <c r="AO859" s="105" t="str">
        <f>IF(BS_CONTROLE[[#This Row],[SUB]]=0, "-", BS_CONTROLE[[#This Row],[SUB]])</f>
        <v>-</v>
      </c>
      <c r="AP859" s="105">
        <f>BS_CONTROLE[[#This Row],[KM - Inicio]]</f>
        <v>0</v>
      </c>
      <c r="AQ859" s="105">
        <f>BS_CONTROLE[[#This Row],[KM - Inicio]]</f>
        <v>0</v>
      </c>
      <c r="AR859" s="108"/>
      <c r="AS859" s="108"/>
      <c r="AT859" s="108"/>
      <c r="AU859" s="136"/>
      <c r="AV859" s="136"/>
      <c r="AW859" s="14"/>
      <c r="AX859" s="14"/>
      <c r="AY859" s="162" t="str">
        <f t="shared" si="84"/>
        <v>*</v>
      </c>
      <c r="AZ859" s="153"/>
      <c r="BA859" s="109"/>
      <c r="BB859" s="10" t="str">
        <f>IFERROR(_xlfn.XLOOKUP(AI859, BS_ATIVIDADE[ATIVIDADE],BS_ATIVIDADE[UNIDADE] ), "*")</f>
        <v>*</v>
      </c>
      <c r="BC859" s="13" t="str" cm="1">
        <f t="array" ref="BC8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59" s="13" t="str" cm="1">
        <f t="array" ref="BD8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59" s="11" t="str" cm="1">
        <f t="array" ref="BE8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59" s="150"/>
      <c r="BG859" s="16"/>
      <c r="BH859" s="17"/>
      <c r="BI859" s="17"/>
      <c r="BJ859" s="17"/>
      <c r="BK859" s="18"/>
      <c r="BL859" s="16"/>
      <c r="BM859" s="130"/>
      <c r="BN859" s="130"/>
      <c r="BO859" s="130"/>
      <c r="BP859" s="18"/>
      <c r="BQ859" s="12" t="str">
        <f t="shared" si="86"/>
        <v>Aderente</v>
      </c>
      <c r="BR859" s="19" t="str">
        <f t="shared" si="87"/>
        <v>*</v>
      </c>
      <c r="BS859" s="19" t="str">
        <f t="shared" si="88"/>
        <v>*</v>
      </c>
      <c r="BT859" s="188" t="str">
        <f t="shared" si="89"/>
        <v/>
      </c>
    </row>
    <row r="860" spans="1:72" hidden="1">
      <c r="A860" s="47" t="str">
        <f t="shared" si="85"/>
        <v/>
      </c>
      <c r="B860" s="102"/>
      <c r="C860" s="135" t="str">
        <f>IF(BS_CONTROLE[[#This Row],[DATA]]="","",WEEKNUM(BS_CONTROLE[[#This Row],[DATA]]))</f>
        <v/>
      </c>
      <c r="D860" s="104"/>
      <c r="E860" s="157">
        <v>854</v>
      </c>
      <c r="F860" s="126"/>
      <c r="G860" s="142" t="str">
        <f>IF(D860="","*",VLOOKUP(F860,BS_ATIVIDADE[],3,FALSE))</f>
        <v>*</v>
      </c>
      <c r="H860" s="106"/>
      <c r="I860" s="106"/>
      <c r="J860" s="105"/>
      <c r="K860" s="105"/>
      <c r="L860" s="105"/>
      <c r="M860" s="127" t="str" cm="1">
        <f t="array" ref="M8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0" s="127" t="str" cm="1">
        <f t="array" ref="N8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0" s="106"/>
      <c r="P860" s="106"/>
      <c r="Q860" s="105"/>
      <c r="R860" s="10" t="str">
        <f>IFERROR(_xlfn.XLOOKUP(F860, BS_ATIVIDADE[ATIVIDADE],BS_ATIVIDADE[UNIDADE] ), "*")</f>
        <v>*</v>
      </c>
      <c r="S860" s="128" t="str" cm="1">
        <f t="array" ref="S8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0" s="128" t="str" cm="1">
        <f t="array" ref="T8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0" s="11" t="str" cm="1">
        <f t="array" ref="U8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0" s="105"/>
      <c r="W860" s="151"/>
      <c r="X860" s="104"/>
      <c r="Y860" s="129"/>
      <c r="Z860" s="104"/>
      <c r="AA860" s="105"/>
      <c r="AB860" s="103"/>
      <c r="AC860" s="152"/>
      <c r="AD860" s="107"/>
      <c r="AE860" s="105"/>
      <c r="AF860" s="105"/>
      <c r="AG860" s="105"/>
      <c r="AH860" s="15"/>
      <c r="AI860" s="126" t="str">
        <f>IF(BS_CONTROLE[[#This Row],[Atividade]]=0, "-", BS_CONTROLE[[#This Row],[Atividade]])</f>
        <v>-</v>
      </c>
      <c r="AJ860" s="9" t="str">
        <f>IF(BS_CONTROLE[[#This Row],[Atividade]]=0, "-", BS_CONTROLE[[#This Row],[Atividade]])</f>
        <v>-</v>
      </c>
      <c r="AK860" s="31">
        <f>BS_CONTROLE[[#This Row],[Local - Partida]]</f>
        <v>0</v>
      </c>
      <c r="AL860" s="31">
        <f>BS_CONTROLE[[#This Row],[Local - Encerramento]]</f>
        <v>0</v>
      </c>
      <c r="AM860" s="105" t="str">
        <f>IF(BS_CONTROLE[[#This Row],[Entre - Estações]]=0, "-", BS_CONTROLE[[#This Row],[Entre - Estações]])</f>
        <v>-</v>
      </c>
      <c r="AN860" s="105" t="str">
        <f>IF(BS_CONTROLE[[#This Row],[SB]]=0, "-", BS_CONTROLE[[#This Row],[SB]])</f>
        <v>-</v>
      </c>
      <c r="AO860" s="105" t="str">
        <f>IF(BS_CONTROLE[[#This Row],[SUB]]=0, "-", BS_CONTROLE[[#This Row],[SUB]])</f>
        <v>-</v>
      </c>
      <c r="AP860" s="105">
        <f>BS_CONTROLE[[#This Row],[KM - Inicio]]</f>
        <v>0</v>
      </c>
      <c r="AQ860" s="105">
        <f>BS_CONTROLE[[#This Row],[KM - Inicio]]</f>
        <v>0</v>
      </c>
      <c r="AR860" s="108"/>
      <c r="AS860" s="108"/>
      <c r="AT860" s="108"/>
      <c r="AU860" s="136"/>
      <c r="AV860" s="136"/>
      <c r="AW860" s="14"/>
      <c r="AX860" s="14"/>
      <c r="AY860" s="162" t="str">
        <f t="shared" si="84"/>
        <v>*</v>
      </c>
      <c r="AZ860" s="153"/>
      <c r="BA860" s="109"/>
      <c r="BB860" s="10" t="str">
        <f>IFERROR(_xlfn.XLOOKUP(AI860, BS_ATIVIDADE[ATIVIDADE],BS_ATIVIDADE[UNIDADE] ), "*")</f>
        <v>*</v>
      </c>
      <c r="BC860" s="13" t="str" cm="1">
        <f t="array" ref="BC8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0" s="13" t="str" cm="1">
        <f t="array" ref="BD8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0" s="11" t="str" cm="1">
        <f t="array" ref="BE8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0" s="150"/>
      <c r="BG860" s="16"/>
      <c r="BH860" s="17"/>
      <c r="BI860" s="17"/>
      <c r="BJ860" s="17"/>
      <c r="BK860" s="18"/>
      <c r="BL860" s="16"/>
      <c r="BM860" s="130"/>
      <c r="BN860" s="130"/>
      <c r="BO860" s="130"/>
      <c r="BP860" s="18"/>
      <c r="BQ860" s="12" t="str">
        <f t="shared" si="86"/>
        <v>Aderente</v>
      </c>
      <c r="BR860" s="19" t="str">
        <f t="shared" si="87"/>
        <v>*</v>
      </c>
      <c r="BS860" s="19" t="str">
        <f t="shared" si="88"/>
        <v>*</v>
      </c>
      <c r="BT860" s="188" t="str">
        <f t="shared" si="89"/>
        <v/>
      </c>
    </row>
    <row r="861" spans="1:72" hidden="1">
      <c r="A861" s="47" t="str">
        <f t="shared" si="85"/>
        <v/>
      </c>
      <c r="B861" s="102"/>
      <c r="C861" s="135" t="str">
        <f>IF(BS_CONTROLE[[#This Row],[DATA]]="","",WEEKNUM(BS_CONTROLE[[#This Row],[DATA]]))</f>
        <v/>
      </c>
      <c r="D861" s="104"/>
      <c r="E861" s="157">
        <v>855</v>
      </c>
      <c r="F861" s="126"/>
      <c r="G861" s="142" t="str">
        <f>IF(D861="","*",VLOOKUP(F861,BS_ATIVIDADE[],3,FALSE))</f>
        <v>*</v>
      </c>
      <c r="H861" s="106"/>
      <c r="I861" s="106"/>
      <c r="J861" s="105"/>
      <c r="K861" s="105"/>
      <c r="L861" s="105"/>
      <c r="M861" s="127" t="str" cm="1">
        <f t="array" ref="M8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1" s="127" t="str" cm="1">
        <f t="array" ref="N8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1" s="106"/>
      <c r="P861" s="106"/>
      <c r="Q861" s="105"/>
      <c r="R861" s="10" t="str">
        <f>IFERROR(_xlfn.XLOOKUP(F861, BS_ATIVIDADE[ATIVIDADE],BS_ATIVIDADE[UNIDADE] ), "*")</f>
        <v>*</v>
      </c>
      <c r="S861" s="128" t="str" cm="1">
        <f t="array" ref="S8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1" s="128" t="str" cm="1">
        <f t="array" ref="T8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1" s="11" t="str" cm="1">
        <f t="array" ref="U8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1" s="105"/>
      <c r="W861" s="151"/>
      <c r="X861" s="104"/>
      <c r="Y861" s="129"/>
      <c r="Z861" s="104"/>
      <c r="AA861" s="105"/>
      <c r="AB861" s="103"/>
      <c r="AC861" s="152"/>
      <c r="AD861" s="107"/>
      <c r="AE861" s="105"/>
      <c r="AF861" s="105"/>
      <c r="AG861" s="105"/>
      <c r="AH861" s="15"/>
      <c r="AI861" s="126" t="str">
        <f>IF(BS_CONTROLE[[#This Row],[Atividade]]=0, "-", BS_CONTROLE[[#This Row],[Atividade]])</f>
        <v>-</v>
      </c>
      <c r="AJ861" s="9" t="str">
        <f>IF(BS_CONTROLE[[#This Row],[Atividade]]=0, "-", BS_CONTROLE[[#This Row],[Atividade]])</f>
        <v>-</v>
      </c>
      <c r="AK861" s="31">
        <f>BS_CONTROLE[[#This Row],[Local - Partida]]</f>
        <v>0</v>
      </c>
      <c r="AL861" s="31">
        <f>BS_CONTROLE[[#This Row],[Local - Encerramento]]</f>
        <v>0</v>
      </c>
      <c r="AM861" s="105" t="str">
        <f>IF(BS_CONTROLE[[#This Row],[Entre - Estações]]=0, "-", BS_CONTROLE[[#This Row],[Entre - Estações]])</f>
        <v>-</v>
      </c>
      <c r="AN861" s="105" t="str">
        <f>IF(BS_CONTROLE[[#This Row],[SB]]=0, "-", BS_CONTROLE[[#This Row],[SB]])</f>
        <v>-</v>
      </c>
      <c r="AO861" s="105" t="str">
        <f>IF(BS_CONTROLE[[#This Row],[SUB]]=0, "-", BS_CONTROLE[[#This Row],[SUB]])</f>
        <v>-</v>
      </c>
      <c r="AP861" s="105">
        <f>BS_CONTROLE[[#This Row],[KM - Inicio]]</f>
        <v>0</v>
      </c>
      <c r="AQ861" s="105">
        <f>BS_CONTROLE[[#This Row],[KM - Inicio]]</f>
        <v>0</v>
      </c>
      <c r="AR861" s="108"/>
      <c r="AS861" s="108"/>
      <c r="AT861" s="108"/>
      <c r="AU861" s="136"/>
      <c r="AV861" s="136"/>
      <c r="AW861" s="14"/>
      <c r="AX861" s="14"/>
      <c r="AY861" s="162" t="str">
        <f t="shared" si="84"/>
        <v>*</v>
      </c>
      <c r="AZ861" s="153"/>
      <c r="BA861" s="109"/>
      <c r="BB861" s="10" t="str">
        <f>IFERROR(_xlfn.XLOOKUP(AI861, BS_ATIVIDADE[ATIVIDADE],BS_ATIVIDADE[UNIDADE] ), "*")</f>
        <v>*</v>
      </c>
      <c r="BC861" s="13" t="str" cm="1">
        <f t="array" ref="BC8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1" s="13" t="str" cm="1">
        <f t="array" ref="BD8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1" s="11" t="str" cm="1">
        <f t="array" ref="BE8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1" s="150"/>
      <c r="BG861" s="16"/>
      <c r="BH861" s="17"/>
      <c r="BI861" s="17"/>
      <c r="BJ861" s="17"/>
      <c r="BK861" s="18"/>
      <c r="BL861" s="16"/>
      <c r="BM861" s="130"/>
      <c r="BN861" s="130"/>
      <c r="BO861" s="130"/>
      <c r="BP861" s="18"/>
      <c r="BQ861" s="12" t="str">
        <f t="shared" si="86"/>
        <v>Aderente</v>
      </c>
      <c r="BR861" s="19" t="str">
        <f t="shared" si="87"/>
        <v>*</v>
      </c>
      <c r="BS861" s="19" t="str">
        <f t="shared" si="88"/>
        <v>*</v>
      </c>
      <c r="BT861" s="188" t="str">
        <f t="shared" si="89"/>
        <v/>
      </c>
    </row>
    <row r="862" spans="1:72" hidden="1">
      <c r="A862" s="47" t="str">
        <f t="shared" si="85"/>
        <v/>
      </c>
      <c r="B862" s="102"/>
      <c r="C862" s="135" t="str">
        <f>IF(BS_CONTROLE[[#This Row],[DATA]]="","",WEEKNUM(BS_CONTROLE[[#This Row],[DATA]]))</f>
        <v/>
      </c>
      <c r="D862" s="104"/>
      <c r="E862" s="157">
        <v>856</v>
      </c>
      <c r="F862" s="126"/>
      <c r="G862" s="142" t="str">
        <f>IF(D862="","*",VLOOKUP(F862,BS_ATIVIDADE[],3,FALSE))</f>
        <v>*</v>
      </c>
      <c r="H862" s="106"/>
      <c r="I862" s="106"/>
      <c r="J862" s="105"/>
      <c r="K862" s="105"/>
      <c r="L862" s="105"/>
      <c r="M862" s="127" t="str" cm="1">
        <f t="array" ref="M8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2" s="127" t="str" cm="1">
        <f t="array" ref="N8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2" s="106"/>
      <c r="P862" s="106"/>
      <c r="Q862" s="105"/>
      <c r="R862" s="10" t="str">
        <f>IFERROR(_xlfn.XLOOKUP(F862, BS_ATIVIDADE[ATIVIDADE],BS_ATIVIDADE[UNIDADE] ), "*")</f>
        <v>*</v>
      </c>
      <c r="S862" s="128" t="str" cm="1">
        <f t="array" ref="S8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2" s="128" t="str" cm="1">
        <f t="array" ref="T8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2" s="11" t="str" cm="1">
        <f t="array" ref="U8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2" s="105"/>
      <c r="W862" s="151"/>
      <c r="X862" s="104"/>
      <c r="Y862" s="129"/>
      <c r="Z862" s="104"/>
      <c r="AA862" s="105"/>
      <c r="AB862" s="103"/>
      <c r="AC862" s="152"/>
      <c r="AD862" s="107"/>
      <c r="AE862" s="105"/>
      <c r="AF862" s="105"/>
      <c r="AG862" s="105"/>
      <c r="AH862" s="15"/>
      <c r="AI862" s="126" t="str">
        <f>IF(BS_CONTROLE[[#This Row],[Atividade]]=0, "-", BS_CONTROLE[[#This Row],[Atividade]])</f>
        <v>-</v>
      </c>
      <c r="AJ862" s="9" t="str">
        <f>IF(BS_CONTROLE[[#This Row],[Atividade]]=0, "-", BS_CONTROLE[[#This Row],[Atividade]])</f>
        <v>-</v>
      </c>
      <c r="AK862" s="31">
        <f>BS_CONTROLE[[#This Row],[Local - Partida]]</f>
        <v>0</v>
      </c>
      <c r="AL862" s="31">
        <f>BS_CONTROLE[[#This Row],[Local - Encerramento]]</f>
        <v>0</v>
      </c>
      <c r="AM862" s="105" t="str">
        <f>IF(BS_CONTROLE[[#This Row],[Entre - Estações]]=0, "-", BS_CONTROLE[[#This Row],[Entre - Estações]])</f>
        <v>-</v>
      </c>
      <c r="AN862" s="105" t="str">
        <f>IF(BS_CONTROLE[[#This Row],[SB]]=0, "-", BS_CONTROLE[[#This Row],[SB]])</f>
        <v>-</v>
      </c>
      <c r="AO862" s="105" t="str">
        <f>IF(BS_CONTROLE[[#This Row],[SUB]]=0, "-", BS_CONTROLE[[#This Row],[SUB]])</f>
        <v>-</v>
      </c>
      <c r="AP862" s="105">
        <f>BS_CONTROLE[[#This Row],[KM - Inicio]]</f>
        <v>0</v>
      </c>
      <c r="AQ862" s="105">
        <f>BS_CONTROLE[[#This Row],[KM - Inicio]]</f>
        <v>0</v>
      </c>
      <c r="AR862" s="108"/>
      <c r="AS862" s="108"/>
      <c r="AT862" s="108"/>
      <c r="AU862" s="136"/>
      <c r="AV862" s="136"/>
      <c r="AW862" s="14"/>
      <c r="AX862" s="14"/>
      <c r="AY862" s="162" t="str">
        <f t="shared" si="84"/>
        <v>*</v>
      </c>
      <c r="AZ862" s="153"/>
      <c r="BA862" s="109"/>
      <c r="BB862" s="10" t="str">
        <f>IFERROR(_xlfn.XLOOKUP(AI862, BS_ATIVIDADE[ATIVIDADE],BS_ATIVIDADE[UNIDADE] ), "*")</f>
        <v>*</v>
      </c>
      <c r="BC862" s="13" t="str" cm="1">
        <f t="array" ref="BC8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2" s="13" t="str" cm="1">
        <f t="array" ref="BD8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2" s="11" t="str" cm="1">
        <f t="array" ref="BE8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2" s="150"/>
      <c r="BG862" s="16"/>
      <c r="BH862" s="17"/>
      <c r="BI862" s="17"/>
      <c r="BJ862" s="17"/>
      <c r="BK862" s="18"/>
      <c r="BL862" s="16"/>
      <c r="BM862" s="130"/>
      <c r="BN862" s="130"/>
      <c r="BO862" s="130"/>
      <c r="BP862" s="18"/>
      <c r="BQ862" s="12" t="str">
        <f t="shared" si="86"/>
        <v>Aderente</v>
      </c>
      <c r="BR862" s="19" t="str">
        <f t="shared" si="87"/>
        <v>*</v>
      </c>
      <c r="BS862" s="19" t="str">
        <f t="shared" si="88"/>
        <v>*</v>
      </c>
      <c r="BT862" s="188" t="str">
        <f t="shared" si="89"/>
        <v/>
      </c>
    </row>
    <row r="863" spans="1:72" hidden="1">
      <c r="A863" s="47" t="str">
        <f t="shared" si="85"/>
        <v/>
      </c>
      <c r="B863" s="102"/>
      <c r="C863" s="135" t="str">
        <f>IF(BS_CONTROLE[[#This Row],[DATA]]="","",WEEKNUM(BS_CONTROLE[[#This Row],[DATA]]))</f>
        <v/>
      </c>
      <c r="D863" s="104"/>
      <c r="E863" s="157">
        <v>857</v>
      </c>
      <c r="F863" s="126"/>
      <c r="G863" s="142" t="str">
        <f>IF(D863="","*",VLOOKUP(F863,BS_ATIVIDADE[],3,FALSE))</f>
        <v>*</v>
      </c>
      <c r="H863" s="106"/>
      <c r="I863" s="106"/>
      <c r="J863" s="105"/>
      <c r="K863" s="105"/>
      <c r="L863" s="105"/>
      <c r="M863" s="127" t="str" cm="1">
        <f t="array" ref="M8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3" s="127" t="str" cm="1">
        <f t="array" ref="N8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3" s="106"/>
      <c r="P863" s="106"/>
      <c r="Q863" s="105"/>
      <c r="R863" s="10" t="str">
        <f>IFERROR(_xlfn.XLOOKUP(F863, BS_ATIVIDADE[ATIVIDADE],BS_ATIVIDADE[UNIDADE] ), "*")</f>
        <v>*</v>
      </c>
      <c r="S863" s="128" t="str" cm="1">
        <f t="array" ref="S8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3" s="128" t="str" cm="1">
        <f t="array" ref="T8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3" s="11" t="str" cm="1">
        <f t="array" ref="U8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3" s="105"/>
      <c r="W863" s="151"/>
      <c r="X863" s="104"/>
      <c r="Y863" s="129"/>
      <c r="Z863" s="104"/>
      <c r="AA863" s="105"/>
      <c r="AB863" s="103"/>
      <c r="AC863" s="152"/>
      <c r="AD863" s="107"/>
      <c r="AE863" s="105"/>
      <c r="AF863" s="105"/>
      <c r="AG863" s="105"/>
      <c r="AH863" s="15"/>
      <c r="AI863" s="126" t="str">
        <f>IF(BS_CONTROLE[[#This Row],[Atividade]]=0, "-", BS_CONTROLE[[#This Row],[Atividade]])</f>
        <v>-</v>
      </c>
      <c r="AJ863" s="9" t="str">
        <f>IF(BS_CONTROLE[[#This Row],[Atividade]]=0, "-", BS_CONTROLE[[#This Row],[Atividade]])</f>
        <v>-</v>
      </c>
      <c r="AK863" s="31">
        <f>BS_CONTROLE[[#This Row],[Local - Partida]]</f>
        <v>0</v>
      </c>
      <c r="AL863" s="31">
        <f>BS_CONTROLE[[#This Row],[Local - Encerramento]]</f>
        <v>0</v>
      </c>
      <c r="AM863" s="105" t="str">
        <f>IF(BS_CONTROLE[[#This Row],[Entre - Estações]]=0, "-", BS_CONTROLE[[#This Row],[Entre - Estações]])</f>
        <v>-</v>
      </c>
      <c r="AN863" s="105" t="str">
        <f>IF(BS_CONTROLE[[#This Row],[SB]]=0, "-", BS_CONTROLE[[#This Row],[SB]])</f>
        <v>-</v>
      </c>
      <c r="AO863" s="105" t="str">
        <f>IF(BS_CONTROLE[[#This Row],[SUB]]=0, "-", BS_CONTROLE[[#This Row],[SUB]])</f>
        <v>-</v>
      </c>
      <c r="AP863" s="105">
        <f>BS_CONTROLE[[#This Row],[KM - Inicio]]</f>
        <v>0</v>
      </c>
      <c r="AQ863" s="105">
        <f>BS_CONTROLE[[#This Row],[KM - Inicio]]</f>
        <v>0</v>
      </c>
      <c r="AR863" s="108"/>
      <c r="AS863" s="108"/>
      <c r="AT863" s="108"/>
      <c r="AU863" s="136"/>
      <c r="AV863" s="136"/>
      <c r="AW863" s="14"/>
      <c r="AX863" s="14"/>
      <c r="AY863" s="162" t="str">
        <f t="shared" si="84"/>
        <v>*</v>
      </c>
      <c r="AZ863" s="153"/>
      <c r="BA863" s="109"/>
      <c r="BB863" s="10" t="str">
        <f>IFERROR(_xlfn.XLOOKUP(AI863, BS_ATIVIDADE[ATIVIDADE],BS_ATIVIDADE[UNIDADE] ), "*")</f>
        <v>*</v>
      </c>
      <c r="BC863" s="13" t="str" cm="1">
        <f t="array" ref="BC8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3" s="13" t="str" cm="1">
        <f t="array" ref="BD8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3" s="11" t="str" cm="1">
        <f t="array" ref="BE8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3" s="150"/>
      <c r="BG863" s="16"/>
      <c r="BH863" s="17"/>
      <c r="BI863" s="17"/>
      <c r="BJ863" s="17"/>
      <c r="BK863" s="18"/>
      <c r="BL863" s="16"/>
      <c r="BM863" s="130"/>
      <c r="BN863" s="130"/>
      <c r="BO863" s="130"/>
      <c r="BP863" s="18"/>
      <c r="BQ863" s="12" t="str">
        <f t="shared" si="86"/>
        <v>Aderente</v>
      </c>
      <c r="BR863" s="19" t="str">
        <f t="shared" si="87"/>
        <v>*</v>
      </c>
      <c r="BS863" s="19" t="str">
        <f t="shared" si="88"/>
        <v>*</v>
      </c>
      <c r="BT863" s="188" t="str">
        <f t="shared" si="89"/>
        <v/>
      </c>
    </row>
    <row r="864" spans="1:72" hidden="1">
      <c r="A864" s="47" t="str">
        <f t="shared" si="85"/>
        <v/>
      </c>
      <c r="B864" s="102"/>
      <c r="C864" s="135" t="str">
        <f>IF(BS_CONTROLE[[#This Row],[DATA]]="","",WEEKNUM(BS_CONTROLE[[#This Row],[DATA]]))</f>
        <v/>
      </c>
      <c r="D864" s="104"/>
      <c r="E864" s="157">
        <v>858</v>
      </c>
      <c r="F864" s="126"/>
      <c r="G864" s="142" t="str">
        <f>IF(D864="","*",VLOOKUP(F864,BS_ATIVIDADE[],3,FALSE))</f>
        <v>*</v>
      </c>
      <c r="H864" s="106"/>
      <c r="I864" s="106"/>
      <c r="J864" s="105"/>
      <c r="K864" s="105"/>
      <c r="L864" s="105"/>
      <c r="M864" s="127" t="str" cm="1">
        <f t="array" ref="M8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4" s="127" t="str" cm="1">
        <f t="array" ref="N8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4" s="106"/>
      <c r="P864" s="106"/>
      <c r="Q864" s="105"/>
      <c r="R864" s="10" t="str">
        <f>IFERROR(_xlfn.XLOOKUP(F864, BS_ATIVIDADE[ATIVIDADE],BS_ATIVIDADE[UNIDADE] ), "*")</f>
        <v>*</v>
      </c>
      <c r="S864" s="128" t="str" cm="1">
        <f t="array" ref="S8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4" s="128" t="str" cm="1">
        <f t="array" ref="T8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4" s="11" t="str" cm="1">
        <f t="array" ref="U8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4" s="105"/>
      <c r="W864" s="151"/>
      <c r="X864" s="104"/>
      <c r="Y864" s="129"/>
      <c r="Z864" s="104"/>
      <c r="AA864" s="105"/>
      <c r="AB864" s="103"/>
      <c r="AC864" s="152"/>
      <c r="AD864" s="107"/>
      <c r="AE864" s="105"/>
      <c r="AF864" s="105"/>
      <c r="AG864" s="105"/>
      <c r="AH864" s="15"/>
      <c r="AI864" s="126" t="str">
        <f>IF(BS_CONTROLE[[#This Row],[Atividade]]=0, "-", BS_CONTROLE[[#This Row],[Atividade]])</f>
        <v>-</v>
      </c>
      <c r="AJ864" s="9" t="str">
        <f>IF(BS_CONTROLE[[#This Row],[Atividade]]=0, "-", BS_CONTROLE[[#This Row],[Atividade]])</f>
        <v>-</v>
      </c>
      <c r="AK864" s="31">
        <f>BS_CONTROLE[[#This Row],[Local - Partida]]</f>
        <v>0</v>
      </c>
      <c r="AL864" s="31">
        <f>BS_CONTROLE[[#This Row],[Local - Encerramento]]</f>
        <v>0</v>
      </c>
      <c r="AM864" s="105" t="str">
        <f>IF(BS_CONTROLE[[#This Row],[Entre - Estações]]=0, "-", BS_CONTROLE[[#This Row],[Entre - Estações]])</f>
        <v>-</v>
      </c>
      <c r="AN864" s="105" t="str">
        <f>IF(BS_CONTROLE[[#This Row],[SB]]=0, "-", BS_CONTROLE[[#This Row],[SB]])</f>
        <v>-</v>
      </c>
      <c r="AO864" s="105" t="str">
        <f>IF(BS_CONTROLE[[#This Row],[SUB]]=0, "-", BS_CONTROLE[[#This Row],[SUB]])</f>
        <v>-</v>
      </c>
      <c r="AP864" s="105">
        <f>BS_CONTROLE[[#This Row],[KM - Inicio]]</f>
        <v>0</v>
      </c>
      <c r="AQ864" s="105">
        <f>BS_CONTROLE[[#This Row],[KM - Inicio]]</f>
        <v>0</v>
      </c>
      <c r="AR864" s="108"/>
      <c r="AS864" s="108"/>
      <c r="AT864" s="108"/>
      <c r="AU864" s="136"/>
      <c r="AV864" s="136"/>
      <c r="AW864" s="14"/>
      <c r="AX864" s="14"/>
      <c r="AY864" s="162" t="str">
        <f t="shared" si="84"/>
        <v>*</v>
      </c>
      <c r="AZ864" s="153"/>
      <c r="BA864" s="109"/>
      <c r="BB864" s="10" t="str">
        <f>IFERROR(_xlfn.XLOOKUP(AI864, BS_ATIVIDADE[ATIVIDADE],BS_ATIVIDADE[UNIDADE] ), "*")</f>
        <v>*</v>
      </c>
      <c r="BC864" s="13" t="str" cm="1">
        <f t="array" ref="BC8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4" s="13" t="str" cm="1">
        <f t="array" ref="BD8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4" s="11" t="str" cm="1">
        <f t="array" ref="BE8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4" s="150"/>
      <c r="BG864" s="16"/>
      <c r="BH864" s="17"/>
      <c r="BI864" s="17"/>
      <c r="BJ864" s="17"/>
      <c r="BK864" s="18"/>
      <c r="BL864" s="16"/>
      <c r="BM864" s="130"/>
      <c r="BN864" s="130"/>
      <c r="BO864" s="130"/>
      <c r="BP864" s="18"/>
      <c r="BQ864" s="12" t="str">
        <f t="shared" si="86"/>
        <v>Aderente</v>
      </c>
      <c r="BR864" s="19" t="str">
        <f t="shared" si="87"/>
        <v>*</v>
      </c>
      <c r="BS864" s="19" t="str">
        <f t="shared" si="88"/>
        <v>*</v>
      </c>
      <c r="BT864" s="188" t="str">
        <f t="shared" si="89"/>
        <v/>
      </c>
    </row>
    <row r="865" spans="1:72" hidden="1">
      <c r="A865" s="47" t="str">
        <f t="shared" si="85"/>
        <v/>
      </c>
      <c r="B865" s="102"/>
      <c r="C865" s="135" t="str">
        <f>IF(BS_CONTROLE[[#This Row],[DATA]]="","",WEEKNUM(BS_CONTROLE[[#This Row],[DATA]]))</f>
        <v/>
      </c>
      <c r="D865" s="104"/>
      <c r="E865" s="157">
        <v>859</v>
      </c>
      <c r="F865" s="126"/>
      <c r="G865" s="142" t="str">
        <f>IF(D865="","*",VLOOKUP(F865,BS_ATIVIDADE[],3,FALSE))</f>
        <v>*</v>
      </c>
      <c r="H865" s="106"/>
      <c r="I865" s="106"/>
      <c r="J865" s="105"/>
      <c r="K865" s="105"/>
      <c r="L865" s="105"/>
      <c r="M865" s="127" t="str" cm="1">
        <f t="array" ref="M8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5" s="127" t="str" cm="1">
        <f t="array" ref="N8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5" s="106"/>
      <c r="P865" s="106"/>
      <c r="Q865" s="105"/>
      <c r="R865" s="10" t="str">
        <f>IFERROR(_xlfn.XLOOKUP(F865, BS_ATIVIDADE[ATIVIDADE],BS_ATIVIDADE[UNIDADE] ), "*")</f>
        <v>*</v>
      </c>
      <c r="S865" s="128" t="str" cm="1">
        <f t="array" ref="S8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5" s="128" t="str" cm="1">
        <f t="array" ref="T8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5" s="11" t="str" cm="1">
        <f t="array" ref="U8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5" s="105"/>
      <c r="W865" s="151"/>
      <c r="X865" s="104"/>
      <c r="Y865" s="129"/>
      <c r="Z865" s="104"/>
      <c r="AA865" s="105"/>
      <c r="AB865" s="103"/>
      <c r="AC865" s="152"/>
      <c r="AD865" s="107"/>
      <c r="AE865" s="105"/>
      <c r="AF865" s="105"/>
      <c r="AG865" s="105"/>
      <c r="AH865" s="15"/>
      <c r="AI865" s="126" t="str">
        <f>IF(BS_CONTROLE[[#This Row],[Atividade]]=0, "-", BS_CONTROLE[[#This Row],[Atividade]])</f>
        <v>-</v>
      </c>
      <c r="AJ865" s="9" t="str">
        <f>IF(BS_CONTROLE[[#This Row],[Atividade]]=0, "-", BS_CONTROLE[[#This Row],[Atividade]])</f>
        <v>-</v>
      </c>
      <c r="AK865" s="31">
        <f>BS_CONTROLE[[#This Row],[Local - Partida]]</f>
        <v>0</v>
      </c>
      <c r="AL865" s="31">
        <f>BS_CONTROLE[[#This Row],[Local - Encerramento]]</f>
        <v>0</v>
      </c>
      <c r="AM865" s="105" t="str">
        <f>IF(BS_CONTROLE[[#This Row],[Entre - Estações]]=0, "-", BS_CONTROLE[[#This Row],[Entre - Estações]])</f>
        <v>-</v>
      </c>
      <c r="AN865" s="105" t="str">
        <f>IF(BS_CONTROLE[[#This Row],[SB]]=0, "-", BS_CONTROLE[[#This Row],[SB]])</f>
        <v>-</v>
      </c>
      <c r="AO865" s="105" t="str">
        <f>IF(BS_CONTROLE[[#This Row],[SUB]]=0, "-", BS_CONTROLE[[#This Row],[SUB]])</f>
        <v>-</v>
      </c>
      <c r="AP865" s="105">
        <f>BS_CONTROLE[[#This Row],[KM - Inicio]]</f>
        <v>0</v>
      </c>
      <c r="AQ865" s="105">
        <f>BS_CONTROLE[[#This Row],[KM - Inicio]]</f>
        <v>0</v>
      </c>
      <c r="AR865" s="108"/>
      <c r="AS865" s="108"/>
      <c r="AT865" s="108"/>
      <c r="AU865" s="136"/>
      <c r="AV865" s="136"/>
      <c r="AW865" s="14"/>
      <c r="AX865" s="14"/>
      <c r="AY865" s="162" t="str">
        <f t="shared" si="84"/>
        <v>*</v>
      </c>
      <c r="AZ865" s="153"/>
      <c r="BA865" s="109"/>
      <c r="BB865" s="10" t="str">
        <f>IFERROR(_xlfn.XLOOKUP(AI865, BS_ATIVIDADE[ATIVIDADE],BS_ATIVIDADE[UNIDADE] ), "*")</f>
        <v>*</v>
      </c>
      <c r="BC865" s="13" t="str" cm="1">
        <f t="array" ref="BC8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5" s="13" t="str" cm="1">
        <f t="array" ref="BD8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5" s="11" t="str" cm="1">
        <f t="array" ref="BE8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5" s="150"/>
      <c r="BG865" s="16"/>
      <c r="BH865" s="17"/>
      <c r="BI865" s="17"/>
      <c r="BJ865" s="17"/>
      <c r="BK865" s="18"/>
      <c r="BL865" s="16"/>
      <c r="BM865" s="130"/>
      <c r="BN865" s="130"/>
      <c r="BO865" s="130"/>
      <c r="BP865" s="18"/>
      <c r="BQ865" s="12" t="str">
        <f t="shared" si="86"/>
        <v>Aderente</v>
      </c>
      <c r="BR865" s="19" t="str">
        <f t="shared" si="87"/>
        <v>*</v>
      </c>
      <c r="BS865" s="19" t="str">
        <f t="shared" si="88"/>
        <v>*</v>
      </c>
      <c r="BT865" s="188" t="str">
        <f t="shared" si="89"/>
        <v/>
      </c>
    </row>
    <row r="866" spans="1:72" hidden="1">
      <c r="A866" s="47" t="str">
        <f t="shared" si="85"/>
        <v/>
      </c>
      <c r="B866" s="102"/>
      <c r="C866" s="135" t="str">
        <f>IF(BS_CONTROLE[[#This Row],[DATA]]="","",WEEKNUM(BS_CONTROLE[[#This Row],[DATA]]))</f>
        <v/>
      </c>
      <c r="D866" s="104"/>
      <c r="E866" s="157">
        <v>860</v>
      </c>
      <c r="F866" s="126"/>
      <c r="G866" s="142" t="str">
        <f>IF(D866="","*",VLOOKUP(F866,BS_ATIVIDADE[],3,FALSE))</f>
        <v>*</v>
      </c>
      <c r="H866" s="106"/>
      <c r="I866" s="106"/>
      <c r="J866" s="105"/>
      <c r="K866" s="105"/>
      <c r="L866" s="105"/>
      <c r="M866" s="127" t="str" cm="1">
        <f t="array" ref="M8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6" s="127" t="str" cm="1">
        <f t="array" ref="N8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6" s="106"/>
      <c r="P866" s="106"/>
      <c r="Q866" s="105"/>
      <c r="R866" s="10" t="str">
        <f>IFERROR(_xlfn.XLOOKUP(F866, BS_ATIVIDADE[ATIVIDADE],BS_ATIVIDADE[UNIDADE] ), "*")</f>
        <v>*</v>
      </c>
      <c r="S866" s="128" t="str" cm="1">
        <f t="array" ref="S8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6" s="128" t="str" cm="1">
        <f t="array" ref="T8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6" s="11" t="str" cm="1">
        <f t="array" ref="U8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6" s="105"/>
      <c r="W866" s="151"/>
      <c r="X866" s="104"/>
      <c r="Y866" s="129"/>
      <c r="Z866" s="104"/>
      <c r="AA866" s="105"/>
      <c r="AB866" s="103"/>
      <c r="AC866" s="152"/>
      <c r="AD866" s="107"/>
      <c r="AE866" s="105"/>
      <c r="AF866" s="105"/>
      <c r="AG866" s="105"/>
      <c r="AH866" s="15"/>
      <c r="AI866" s="126" t="str">
        <f>IF(BS_CONTROLE[[#This Row],[Atividade]]=0, "-", BS_CONTROLE[[#This Row],[Atividade]])</f>
        <v>-</v>
      </c>
      <c r="AJ866" s="9" t="str">
        <f>IF(BS_CONTROLE[[#This Row],[Atividade]]=0, "-", BS_CONTROLE[[#This Row],[Atividade]])</f>
        <v>-</v>
      </c>
      <c r="AK866" s="31">
        <f>BS_CONTROLE[[#This Row],[Local - Partida]]</f>
        <v>0</v>
      </c>
      <c r="AL866" s="31">
        <f>BS_CONTROLE[[#This Row],[Local - Encerramento]]</f>
        <v>0</v>
      </c>
      <c r="AM866" s="105" t="str">
        <f>IF(BS_CONTROLE[[#This Row],[Entre - Estações]]=0, "-", BS_CONTROLE[[#This Row],[Entre - Estações]])</f>
        <v>-</v>
      </c>
      <c r="AN866" s="105" t="str">
        <f>IF(BS_CONTROLE[[#This Row],[SB]]=0, "-", BS_CONTROLE[[#This Row],[SB]])</f>
        <v>-</v>
      </c>
      <c r="AO866" s="105" t="str">
        <f>IF(BS_CONTROLE[[#This Row],[SUB]]=0, "-", BS_CONTROLE[[#This Row],[SUB]])</f>
        <v>-</v>
      </c>
      <c r="AP866" s="105">
        <f>BS_CONTROLE[[#This Row],[KM - Inicio]]</f>
        <v>0</v>
      </c>
      <c r="AQ866" s="105">
        <f>BS_CONTROLE[[#This Row],[KM - Inicio]]</f>
        <v>0</v>
      </c>
      <c r="AR866" s="108"/>
      <c r="AS866" s="108"/>
      <c r="AT866" s="108"/>
      <c r="AU866" s="136"/>
      <c r="AV866" s="136"/>
      <c r="AW866" s="14"/>
      <c r="AX866" s="14"/>
      <c r="AY866" s="162" t="str">
        <f t="shared" si="84"/>
        <v>*</v>
      </c>
      <c r="AZ866" s="153"/>
      <c r="BA866" s="109"/>
      <c r="BB866" s="10" t="str">
        <f>IFERROR(_xlfn.XLOOKUP(AI866, BS_ATIVIDADE[ATIVIDADE],BS_ATIVIDADE[UNIDADE] ), "*")</f>
        <v>*</v>
      </c>
      <c r="BC866" s="13" t="str" cm="1">
        <f t="array" ref="BC8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6" s="13" t="str" cm="1">
        <f t="array" ref="BD8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6" s="11" t="str" cm="1">
        <f t="array" ref="BE8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6" s="150"/>
      <c r="BG866" s="16"/>
      <c r="BH866" s="17"/>
      <c r="BI866" s="17"/>
      <c r="BJ866" s="17"/>
      <c r="BK866" s="18"/>
      <c r="BL866" s="16"/>
      <c r="BM866" s="130"/>
      <c r="BN866" s="130"/>
      <c r="BO866" s="130"/>
      <c r="BP866" s="18"/>
      <c r="BQ866" s="12" t="str">
        <f t="shared" si="86"/>
        <v>Aderente</v>
      </c>
      <c r="BR866" s="19" t="str">
        <f t="shared" si="87"/>
        <v>*</v>
      </c>
      <c r="BS866" s="19" t="str">
        <f t="shared" si="88"/>
        <v>*</v>
      </c>
      <c r="BT866" s="188" t="str">
        <f t="shared" si="89"/>
        <v/>
      </c>
    </row>
    <row r="867" spans="1:72" hidden="1">
      <c r="A867" s="47" t="str">
        <f t="shared" si="85"/>
        <v/>
      </c>
      <c r="B867" s="102"/>
      <c r="C867" s="135" t="str">
        <f>IF(BS_CONTROLE[[#This Row],[DATA]]="","",WEEKNUM(BS_CONTROLE[[#This Row],[DATA]]))</f>
        <v/>
      </c>
      <c r="D867" s="104"/>
      <c r="E867" s="157">
        <v>861</v>
      </c>
      <c r="F867" s="126"/>
      <c r="G867" s="142" t="str">
        <f>IF(D867="","*",VLOOKUP(F867,BS_ATIVIDADE[],3,FALSE))</f>
        <v>*</v>
      </c>
      <c r="H867" s="106"/>
      <c r="I867" s="106"/>
      <c r="J867" s="105"/>
      <c r="K867" s="105"/>
      <c r="L867" s="105"/>
      <c r="M867" s="127" t="str" cm="1">
        <f t="array" ref="M8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7" s="127" t="str" cm="1">
        <f t="array" ref="N8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7" s="106"/>
      <c r="P867" s="106"/>
      <c r="Q867" s="105"/>
      <c r="R867" s="10" t="str">
        <f>IFERROR(_xlfn.XLOOKUP(F867, BS_ATIVIDADE[ATIVIDADE],BS_ATIVIDADE[UNIDADE] ), "*")</f>
        <v>*</v>
      </c>
      <c r="S867" s="128" t="str" cm="1">
        <f t="array" ref="S8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7" s="128" t="str" cm="1">
        <f t="array" ref="T8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7" s="11" t="str" cm="1">
        <f t="array" ref="U8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7" s="105"/>
      <c r="W867" s="151"/>
      <c r="X867" s="104"/>
      <c r="Y867" s="129"/>
      <c r="Z867" s="104"/>
      <c r="AA867" s="105"/>
      <c r="AB867" s="103"/>
      <c r="AC867" s="152"/>
      <c r="AD867" s="107"/>
      <c r="AE867" s="105"/>
      <c r="AF867" s="105"/>
      <c r="AG867" s="105"/>
      <c r="AH867" s="15"/>
      <c r="AI867" s="126" t="str">
        <f>IF(BS_CONTROLE[[#This Row],[Atividade]]=0, "-", BS_CONTROLE[[#This Row],[Atividade]])</f>
        <v>-</v>
      </c>
      <c r="AJ867" s="9" t="str">
        <f>IF(BS_CONTROLE[[#This Row],[Atividade]]=0, "-", BS_CONTROLE[[#This Row],[Atividade]])</f>
        <v>-</v>
      </c>
      <c r="AK867" s="31">
        <f>BS_CONTROLE[[#This Row],[Local - Partida]]</f>
        <v>0</v>
      </c>
      <c r="AL867" s="31">
        <f>BS_CONTROLE[[#This Row],[Local - Encerramento]]</f>
        <v>0</v>
      </c>
      <c r="AM867" s="105" t="str">
        <f>IF(BS_CONTROLE[[#This Row],[Entre - Estações]]=0, "-", BS_CONTROLE[[#This Row],[Entre - Estações]])</f>
        <v>-</v>
      </c>
      <c r="AN867" s="105" t="str">
        <f>IF(BS_CONTROLE[[#This Row],[SB]]=0, "-", BS_CONTROLE[[#This Row],[SB]])</f>
        <v>-</v>
      </c>
      <c r="AO867" s="105" t="str">
        <f>IF(BS_CONTROLE[[#This Row],[SUB]]=0, "-", BS_CONTROLE[[#This Row],[SUB]])</f>
        <v>-</v>
      </c>
      <c r="AP867" s="105">
        <f>BS_CONTROLE[[#This Row],[KM - Inicio]]</f>
        <v>0</v>
      </c>
      <c r="AQ867" s="105">
        <f>BS_CONTROLE[[#This Row],[KM - Inicio]]</f>
        <v>0</v>
      </c>
      <c r="AR867" s="108"/>
      <c r="AS867" s="108"/>
      <c r="AT867" s="108"/>
      <c r="AU867" s="136"/>
      <c r="AV867" s="136"/>
      <c r="AW867" s="14"/>
      <c r="AX867" s="14"/>
      <c r="AY867" s="162" t="str">
        <f t="shared" si="84"/>
        <v>*</v>
      </c>
      <c r="AZ867" s="153"/>
      <c r="BA867" s="109"/>
      <c r="BB867" s="10" t="str">
        <f>IFERROR(_xlfn.XLOOKUP(AI867, BS_ATIVIDADE[ATIVIDADE],BS_ATIVIDADE[UNIDADE] ), "*")</f>
        <v>*</v>
      </c>
      <c r="BC867" s="13" t="str" cm="1">
        <f t="array" ref="BC8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7" s="13" t="str" cm="1">
        <f t="array" ref="BD8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7" s="11" t="str" cm="1">
        <f t="array" ref="BE8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7" s="150"/>
      <c r="BG867" s="16"/>
      <c r="BH867" s="17"/>
      <c r="BI867" s="17"/>
      <c r="BJ867" s="17"/>
      <c r="BK867" s="18"/>
      <c r="BL867" s="16"/>
      <c r="BM867" s="130"/>
      <c r="BN867" s="130"/>
      <c r="BO867" s="130"/>
      <c r="BP867" s="18"/>
      <c r="BQ867" s="12" t="str">
        <f t="shared" si="86"/>
        <v>Aderente</v>
      </c>
      <c r="BR867" s="19" t="str">
        <f t="shared" si="87"/>
        <v>*</v>
      </c>
      <c r="BS867" s="19" t="str">
        <f t="shared" si="88"/>
        <v>*</v>
      </c>
      <c r="BT867" s="188" t="str">
        <f t="shared" si="89"/>
        <v/>
      </c>
    </row>
    <row r="868" spans="1:72" hidden="1">
      <c r="A868" s="47" t="str">
        <f t="shared" si="85"/>
        <v/>
      </c>
      <c r="B868" s="102"/>
      <c r="C868" s="135" t="str">
        <f>IF(BS_CONTROLE[[#This Row],[DATA]]="","",WEEKNUM(BS_CONTROLE[[#This Row],[DATA]]))</f>
        <v/>
      </c>
      <c r="D868" s="104"/>
      <c r="E868" s="157">
        <v>862</v>
      </c>
      <c r="F868" s="126"/>
      <c r="G868" s="142" t="str">
        <f>IF(D868="","*",VLOOKUP(F868,BS_ATIVIDADE[],3,FALSE))</f>
        <v>*</v>
      </c>
      <c r="H868" s="106"/>
      <c r="I868" s="106"/>
      <c r="J868" s="105"/>
      <c r="K868" s="105"/>
      <c r="L868" s="105"/>
      <c r="M868" s="127" t="str" cm="1">
        <f t="array" ref="M8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8" s="127" t="str" cm="1">
        <f t="array" ref="N8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8" s="106"/>
      <c r="P868" s="106"/>
      <c r="Q868" s="105"/>
      <c r="R868" s="10" t="str">
        <f>IFERROR(_xlfn.XLOOKUP(F868, BS_ATIVIDADE[ATIVIDADE],BS_ATIVIDADE[UNIDADE] ), "*")</f>
        <v>*</v>
      </c>
      <c r="S868" s="128" t="str" cm="1">
        <f t="array" ref="S8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8" s="128" t="str" cm="1">
        <f t="array" ref="T8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8" s="11" t="str" cm="1">
        <f t="array" ref="U8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8" s="105"/>
      <c r="W868" s="151"/>
      <c r="X868" s="104"/>
      <c r="Y868" s="129"/>
      <c r="Z868" s="104"/>
      <c r="AA868" s="105"/>
      <c r="AB868" s="103"/>
      <c r="AC868" s="152"/>
      <c r="AD868" s="107"/>
      <c r="AE868" s="105"/>
      <c r="AF868" s="105"/>
      <c r="AG868" s="105"/>
      <c r="AH868" s="15"/>
      <c r="AI868" s="126" t="str">
        <f>IF(BS_CONTROLE[[#This Row],[Atividade]]=0, "-", BS_CONTROLE[[#This Row],[Atividade]])</f>
        <v>-</v>
      </c>
      <c r="AJ868" s="9" t="str">
        <f>IF(BS_CONTROLE[[#This Row],[Atividade]]=0, "-", BS_CONTROLE[[#This Row],[Atividade]])</f>
        <v>-</v>
      </c>
      <c r="AK868" s="31">
        <f>BS_CONTROLE[[#This Row],[Local - Partida]]</f>
        <v>0</v>
      </c>
      <c r="AL868" s="31">
        <f>BS_CONTROLE[[#This Row],[Local - Encerramento]]</f>
        <v>0</v>
      </c>
      <c r="AM868" s="105" t="str">
        <f>IF(BS_CONTROLE[[#This Row],[Entre - Estações]]=0, "-", BS_CONTROLE[[#This Row],[Entre - Estações]])</f>
        <v>-</v>
      </c>
      <c r="AN868" s="105" t="str">
        <f>IF(BS_CONTROLE[[#This Row],[SB]]=0, "-", BS_CONTROLE[[#This Row],[SB]])</f>
        <v>-</v>
      </c>
      <c r="AO868" s="105" t="str">
        <f>IF(BS_CONTROLE[[#This Row],[SUB]]=0, "-", BS_CONTROLE[[#This Row],[SUB]])</f>
        <v>-</v>
      </c>
      <c r="AP868" s="105">
        <f>BS_CONTROLE[[#This Row],[KM - Inicio]]</f>
        <v>0</v>
      </c>
      <c r="AQ868" s="105">
        <f>BS_CONTROLE[[#This Row],[KM - Inicio]]</f>
        <v>0</v>
      </c>
      <c r="AR868" s="108"/>
      <c r="AS868" s="108"/>
      <c r="AT868" s="108"/>
      <c r="AU868" s="136"/>
      <c r="AV868" s="136"/>
      <c r="AW868" s="14"/>
      <c r="AX868" s="14"/>
      <c r="AY868" s="162" t="str">
        <f t="shared" si="84"/>
        <v>*</v>
      </c>
      <c r="AZ868" s="153"/>
      <c r="BA868" s="109"/>
      <c r="BB868" s="10" t="str">
        <f>IFERROR(_xlfn.XLOOKUP(AI868, BS_ATIVIDADE[ATIVIDADE],BS_ATIVIDADE[UNIDADE] ), "*")</f>
        <v>*</v>
      </c>
      <c r="BC868" s="13" t="str" cm="1">
        <f t="array" ref="BC8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8" s="13" t="str" cm="1">
        <f t="array" ref="BD8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8" s="11" t="str" cm="1">
        <f t="array" ref="BE8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8" s="150"/>
      <c r="BG868" s="16"/>
      <c r="BH868" s="17"/>
      <c r="BI868" s="17"/>
      <c r="BJ868" s="17"/>
      <c r="BK868" s="18"/>
      <c r="BL868" s="16"/>
      <c r="BM868" s="130"/>
      <c r="BN868" s="130"/>
      <c r="BO868" s="130"/>
      <c r="BP868" s="18"/>
      <c r="BQ868" s="12" t="str">
        <f t="shared" si="86"/>
        <v>Aderente</v>
      </c>
      <c r="BR868" s="19" t="str">
        <f t="shared" si="87"/>
        <v>*</v>
      </c>
      <c r="BS868" s="19" t="str">
        <f t="shared" si="88"/>
        <v>*</v>
      </c>
      <c r="BT868" s="188" t="str">
        <f t="shared" si="89"/>
        <v/>
      </c>
    </row>
    <row r="869" spans="1:72" hidden="1">
      <c r="A869" s="47" t="str">
        <f t="shared" si="85"/>
        <v/>
      </c>
      <c r="B869" s="102"/>
      <c r="C869" s="135" t="str">
        <f>IF(BS_CONTROLE[[#This Row],[DATA]]="","",WEEKNUM(BS_CONTROLE[[#This Row],[DATA]]))</f>
        <v/>
      </c>
      <c r="D869" s="104"/>
      <c r="E869" s="157">
        <v>863</v>
      </c>
      <c r="F869" s="126"/>
      <c r="G869" s="142" t="str">
        <f>IF(D869="","*",VLOOKUP(F869,BS_ATIVIDADE[],3,FALSE))</f>
        <v>*</v>
      </c>
      <c r="H869" s="106"/>
      <c r="I869" s="106"/>
      <c r="J869" s="105"/>
      <c r="K869" s="105"/>
      <c r="L869" s="105"/>
      <c r="M869" s="127" t="str" cm="1">
        <f t="array" ref="M8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9" s="127" t="str" cm="1">
        <f t="array" ref="N8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9" s="106"/>
      <c r="P869" s="106"/>
      <c r="Q869" s="105"/>
      <c r="R869" s="10" t="str">
        <f>IFERROR(_xlfn.XLOOKUP(F869, BS_ATIVIDADE[ATIVIDADE],BS_ATIVIDADE[UNIDADE] ), "*")</f>
        <v>*</v>
      </c>
      <c r="S869" s="128" t="str" cm="1">
        <f t="array" ref="S8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9" s="128" t="str" cm="1">
        <f t="array" ref="T8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9" s="11" t="str" cm="1">
        <f t="array" ref="U8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69" s="105"/>
      <c r="W869" s="151"/>
      <c r="X869" s="104"/>
      <c r="Y869" s="129"/>
      <c r="Z869" s="104"/>
      <c r="AA869" s="105"/>
      <c r="AB869" s="103"/>
      <c r="AC869" s="152"/>
      <c r="AD869" s="107"/>
      <c r="AE869" s="105"/>
      <c r="AF869" s="105"/>
      <c r="AG869" s="105"/>
      <c r="AH869" s="15"/>
      <c r="AI869" s="126" t="str">
        <f>IF(BS_CONTROLE[[#This Row],[Atividade]]=0, "-", BS_CONTROLE[[#This Row],[Atividade]])</f>
        <v>-</v>
      </c>
      <c r="AJ869" s="9" t="str">
        <f>IF(BS_CONTROLE[[#This Row],[Atividade]]=0, "-", BS_CONTROLE[[#This Row],[Atividade]])</f>
        <v>-</v>
      </c>
      <c r="AK869" s="31">
        <f>BS_CONTROLE[[#This Row],[Local - Partida]]</f>
        <v>0</v>
      </c>
      <c r="AL869" s="31">
        <f>BS_CONTROLE[[#This Row],[Local - Encerramento]]</f>
        <v>0</v>
      </c>
      <c r="AM869" s="105" t="str">
        <f>IF(BS_CONTROLE[[#This Row],[Entre - Estações]]=0, "-", BS_CONTROLE[[#This Row],[Entre - Estações]])</f>
        <v>-</v>
      </c>
      <c r="AN869" s="105" t="str">
        <f>IF(BS_CONTROLE[[#This Row],[SB]]=0, "-", BS_CONTROLE[[#This Row],[SB]])</f>
        <v>-</v>
      </c>
      <c r="AO869" s="105" t="str">
        <f>IF(BS_CONTROLE[[#This Row],[SUB]]=0, "-", BS_CONTROLE[[#This Row],[SUB]])</f>
        <v>-</v>
      </c>
      <c r="AP869" s="105">
        <f>BS_CONTROLE[[#This Row],[KM - Inicio]]</f>
        <v>0</v>
      </c>
      <c r="AQ869" s="105">
        <f>BS_CONTROLE[[#This Row],[KM - Inicio]]</f>
        <v>0</v>
      </c>
      <c r="AR869" s="108"/>
      <c r="AS869" s="108"/>
      <c r="AT869" s="108"/>
      <c r="AU869" s="136"/>
      <c r="AV869" s="136"/>
      <c r="AW869" s="14"/>
      <c r="AX869" s="14"/>
      <c r="AY869" s="162" t="str">
        <f t="shared" si="84"/>
        <v>*</v>
      </c>
      <c r="AZ869" s="153"/>
      <c r="BA869" s="109"/>
      <c r="BB869" s="10" t="str">
        <f>IFERROR(_xlfn.XLOOKUP(AI869, BS_ATIVIDADE[ATIVIDADE],BS_ATIVIDADE[UNIDADE] ), "*")</f>
        <v>*</v>
      </c>
      <c r="BC869" s="13" t="str" cm="1">
        <f t="array" ref="BC8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69" s="13" t="str" cm="1">
        <f t="array" ref="BD8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69" s="11" t="str" cm="1">
        <f t="array" ref="BE8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69" s="150"/>
      <c r="BG869" s="16"/>
      <c r="BH869" s="17"/>
      <c r="BI869" s="17"/>
      <c r="BJ869" s="17"/>
      <c r="BK869" s="18"/>
      <c r="BL869" s="16"/>
      <c r="BM869" s="130"/>
      <c r="BN869" s="130"/>
      <c r="BO869" s="130"/>
      <c r="BP869" s="18"/>
      <c r="BQ869" s="12" t="str">
        <f t="shared" si="86"/>
        <v>Aderente</v>
      </c>
      <c r="BR869" s="19" t="str">
        <f t="shared" si="87"/>
        <v>*</v>
      </c>
      <c r="BS869" s="19" t="str">
        <f t="shared" si="88"/>
        <v>*</v>
      </c>
      <c r="BT869" s="188" t="str">
        <f t="shared" si="89"/>
        <v/>
      </c>
    </row>
    <row r="870" spans="1:72" hidden="1">
      <c r="A870" s="47" t="str">
        <f t="shared" si="85"/>
        <v/>
      </c>
      <c r="B870" s="102"/>
      <c r="C870" s="135" t="str">
        <f>IF(BS_CONTROLE[[#This Row],[DATA]]="","",WEEKNUM(BS_CONTROLE[[#This Row],[DATA]]))</f>
        <v/>
      </c>
      <c r="D870" s="104"/>
      <c r="E870" s="157">
        <v>864</v>
      </c>
      <c r="F870" s="126"/>
      <c r="G870" s="142" t="str">
        <f>IF(D870="","*",VLOOKUP(F870,BS_ATIVIDADE[],3,FALSE))</f>
        <v>*</v>
      </c>
      <c r="H870" s="106"/>
      <c r="I870" s="106"/>
      <c r="J870" s="105"/>
      <c r="K870" s="105"/>
      <c r="L870" s="105"/>
      <c r="M870" s="127" t="str" cm="1">
        <f t="array" ref="M8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0" s="127" t="str" cm="1">
        <f t="array" ref="N8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0" s="106"/>
      <c r="P870" s="106"/>
      <c r="Q870" s="105"/>
      <c r="R870" s="10" t="str">
        <f>IFERROR(_xlfn.XLOOKUP(F870, BS_ATIVIDADE[ATIVIDADE],BS_ATIVIDADE[UNIDADE] ), "*")</f>
        <v>*</v>
      </c>
      <c r="S870" s="128" t="str" cm="1">
        <f t="array" ref="S8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0" s="128" t="str" cm="1">
        <f t="array" ref="T8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0" s="11" t="str" cm="1">
        <f t="array" ref="U8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0" s="105"/>
      <c r="W870" s="151"/>
      <c r="X870" s="104"/>
      <c r="Y870" s="129"/>
      <c r="Z870" s="104"/>
      <c r="AA870" s="105"/>
      <c r="AB870" s="103"/>
      <c r="AC870" s="152"/>
      <c r="AD870" s="107"/>
      <c r="AE870" s="105"/>
      <c r="AF870" s="105"/>
      <c r="AG870" s="105"/>
      <c r="AH870" s="15"/>
      <c r="AI870" s="126" t="str">
        <f>IF(BS_CONTROLE[[#This Row],[Atividade]]=0, "-", BS_CONTROLE[[#This Row],[Atividade]])</f>
        <v>-</v>
      </c>
      <c r="AJ870" s="9" t="str">
        <f>IF(BS_CONTROLE[[#This Row],[Atividade]]=0, "-", BS_CONTROLE[[#This Row],[Atividade]])</f>
        <v>-</v>
      </c>
      <c r="AK870" s="31">
        <f>BS_CONTROLE[[#This Row],[Local - Partida]]</f>
        <v>0</v>
      </c>
      <c r="AL870" s="31">
        <f>BS_CONTROLE[[#This Row],[Local - Encerramento]]</f>
        <v>0</v>
      </c>
      <c r="AM870" s="105" t="str">
        <f>IF(BS_CONTROLE[[#This Row],[Entre - Estações]]=0, "-", BS_CONTROLE[[#This Row],[Entre - Estações]])</f>
        <v>-</v>
      </c>
      <c r="AN870" s="105" t="str">
        <f>IF(BS_CONTROLE[[#This Row],[SB]]=0, "-", BS_CONTROLE[[#This Row],[SB]])</f>
        <v>-</v>
      </c>
      <c r="AO870" s="105" t="str">
        <f>IF(BS_CONTROLE[[#This Row],[SUB]]=0, "-", BS_CONTROLE[[#This Row],[SUB]])</f>
        <v>-</v>
      </c>
      <c r="AP870" s="105">
        <f>BS_CONTROLE[[#This Row],[KM - Inicio]]</f>
        <v>0</v>
      </c>
      <c r="AQ870" s="105">
        <f>BS_CONTROLE[[#This Row],[KM - Inicio]]</f>
        <v>0</v>
      </c>
      <c r="AR870" s="108"/>
      <c r="AS870" s="108"/>
      <c r="AT870" s="108"/>
      <c r="AU870" s="136"/>
      <c r="AV870" s="136"/>
      <c r="AW870" s="14"/>
      <c r="AX870" s="14"/>
      <c r="AY870" s="162" t="str">
        <f t="shared" si="84"/>
        <v>*</v>
      </c>
      <c r="AZ870" s="153"/>
      <c r="BA870" s="109"/>
      <c r="BB870" s="10" t="str">
        <f>IFERROR(_xlfn.XLOOKUP(AI870, BS_ATIVIDADE[ATIVIDADE],BS_ATIVIDADE[UNIDADE] ), "*")</f>
        <v>*</v>
      </c>
      <c r="BC870" s="13" t="str" cm="1">
        <f t="array" ref="BC8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0" s="13" t="str" cm="1">
        <f t="array" ref="BD8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0" s="11" t="str" cm="1">
        <f t="array" ref="BE8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0" s="150"/>
      <c r="BG870" s="16"/>
      <c r="BH870" s="17"/>
      <c r="BI870" s="17"/>
      <c r="BJ870" s="17"/>
      <c r="BK870" s="18"/>
      <c r="BL870" s="16"/>
      <c r="BM870" s="130"/>
      <c r="BN870" s="130"/>
      <c r="BO870" s="130"/>
      <c r="BP870" s="18"/>
      <c r="BQ870" s="12" t="str">
        <f t="shared" si="86"/>
        <v>Aderente</v>
      </c>
      <c r="BR870" s="19" t="str">
        <f t="shared" si="87"/>
        <v>*</v>
      </c>
      <c r="BS870" s="19" t="str">
        <f t="shared" si="88"/>
        <v>*</v>
      </c>
      <c r="BT870" s="188" t="str">
        <f t="shared" si="89"/>
        <v/>
      </c>
    </row>
    <row r="871" spans="1:72" hidden="1">
      <c r="A871" s="47" t="str">
        <f t="shared" si="85"/>
        <v/>
      </c>
      <c r="B871" s="102"/>
      <c r="C871" s="135" t="str">
        <f>IF(BS_CONTROLE[[#This Row],[DATA]]="","",WEEKNUM(BS_CONTROLE[[#This Row],[DATA]]))</f>
        <v/>
      </c>
      <c r="D871" s="104"/>
      <c r="E871" s="157">
        <v>865</v>
      </c>
      <c r="F871" s="126"/>
      <c r="G871" s="142" t="str">
        <f>IF(D871="","*",VLOOKUP(F871,BS_ATIVIDADE[],3,FALSE))</f>
        <v>*</v>
      </c>
      <c r="H871" s="106"/>
      <c r="I871" s="106"/>
      <c r="J871" s="105"/>
      <c r="K871" s="105"/>
      <c r="L871" s="105"/>
      <c r="M871" s="127" t="str" cm="1">
        <f t="array" ref="M8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1" s="127" t="str" cm="1">
        <f t="array" ref="N8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1" s="106"/>
      <c r="P871" s="106"/>
      <c r="Q871" s="105"/>
      <c r="R871" s="10" t="str">
        <f>IFERROR(_xlfn.XLOOKUP(F871, BS_ATIVIDADE[ATIVIDADE],BS_ATIVIDADE[UNIDADE] ), "*")</f>
        <v>*</v>
      </c>
      <c r="S871" s="128" t="str" cm="1">
        <f t="array" ref="S8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1" s="128" t="str" cm="1">
        <f t="array" ref="T8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1" s="11" t="str" cm="1">
        <f t="array" ref="U8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1" s="105"/>
      <c r="W871" s="151"/>
      <c r="X871" s="104"/>
      <c r="Y871" s="129"/>
      <c r="Z871" s="104"/>
      <c r="AA871" s="105"/>
      <c r="AB871" s="103"/>
      <c r="AC871" s="152"/>
      <c r="AD871" s="107"/>
      <c r="AE871" s="105"/>
      <c r="AF871" s="105"/>
      <c r="AG871" s="105"/>
      <c r="AH871" s="15"/>
      <c r="AI871" s="126" t="str">
        <f>IF(BS_CONTROLE[[#This Row],[Atividade]]=0, "-", BS_CONTROLE[[#This Row],[Atividade]])</f>
        <v>-</v>
      </c>
      <c r="AJ871" s="9" t="str">
        <f>IF(BS_CONTROLE[[#This Row],[Atividade]]=0, "-", BS_CONTROLE[[#This Row],[Atividade]])</f>
        <v>-</v>
      </c>
      <c r="AK871" s="31">
        <f>BS_CONTROLE[[#This Row],[Local - Partida]]</f>
        <v>0</v>
      </c>
      <c r="AL871" s="31">
        <f>BS_CONTROLE[[#This Row],[Local - Encerramento]]</f>
        <v>0</v>
      </c>
      <c r="AM871" s="105" t="str">
        <f>IF(BS_CONTROLE[[#This Row],[Entre - Estações]]=0, "-", BS_CONTROLE[[#This Row],[Entre - Estações]])</f>
        <v>-</v>
      </c>
      <c r="AN871" s="105" t="str">
        <f>IF(BS_CONTROLE[[#This Row],[SB]]=0, "-", BS_CONTROLE[[#This Row],[SB]])</f>
        <v>-</v>
      </c>
      <c r="AO871" s="105" t="str">
        <f>IF(BS_CONTROLE[[#This Row],[SUB]]=0, "-", BS_CONTROLE[[#This Row],[SUB]])</f>
        <v>-</v>
      </c>
      <c r="AP871" s="105">
        <f>BS_CONTROLE[[#This Row],[KM - Inicio]]</f>
        <v>0</v>
      </c>
      <c r="AQ871" s="105">
        <f>BS_CONTROLE[[#This Row],[KM - Inicio]]</f>
        <v>0</v>
      </c>
      <c r="AR871" s="108"/>
      <c r="AS871" s="108"/>
      <c r="AT871" s="108"/>
      <c r="AU871" s="136"/>
      <c r="AV871" s="136"/>
      <c r="AW871" s="14"/>
      <c r="AX871" s="14"/>
      <c r="AY871" s="162" t="str">
        <f t="shared" si="84"/>
        <v>*</v>
      </c>
      <c r="AZ871" s="153"/>
      <c r="BA871" s="109"/>
      <c r="BB871" s="10" t="str">
        <f>IFERROR(_xlfn.XLOOKUP(AI871, BS_ATIVIDADE[ATIVIDADE],BS_ATIVIDADE[UNIDADE] ), "*")</f>
        <v>*</v>
      </c>
      <c r="BC871" s="13" t="str" cm="1">
        <f t="array" ref="BC8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1" s="13" t="str" cm="1">
        <f t="array" ref="BD8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1" s="11" t="str" cm="1">
        <f t="array" ref="BE8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1" s="150"/>
      <c r="BG871" s="16"/>
      <c r="BH871" s="17"/>
      <c r="BI871" s="17"/>
      <c r="BJ871" s="17"/>
      <c r="BK871" s="18"/>
      <c r="BL871" s="16"/>
      <c r="BM871" s="130"/>
      <c r="BN871" s="130"/>
      <c r="BO871" s="130"/>
      <c r="BP871" s="18"/>
      <c r="BQ871" s="12" t="str">
        <f t="shared" si="86"/>
        <v>Aderente</v>
      </c>
      <c r="BR871" s="19" t="str">
        <f t="shared" si="87"/>
        <v>*</v>
      </c>
      <c r="BS871" s="19" t="str">
        <f t="shared" si="88"/>
        <v>*</v>
      </c>
      <c r="BT871" s="188" t="str">
        <f t="shared" si="89"/>
        <v/>
      </c>
    </row>
    <row r="872" spans="1:72" hidden="1">
      <c r="A872" s="47" t="str">
        <f t="shared" si="85"/>
        <v/>
      </c>
      <c r="B872" s="102"/>
      <c r="C872" s="135" t="str">
        <f>IF(BS_CONTROLE[[#This Row],[DATA]]="","",WEEKNUM(BS_CONTROLE[[#This Row],[DATA]]))</f>
        <v/>
      </c>
      <c r="D872" s="104"/>
      <c r="E872" s="157">
        <v>866</v>
      </c>
      <c r="F872" s="126"/>
      <c r="G872" s="142" t="str">
        <f>IF(D872="","*",VLOOKUP(F872,BS_ATIVIDADE[],3,FALSE))</f>
        <v>*</v>
      </c>
      <c r="H872" s="106"/>
      <c r="I872" s="106"/>
      <c r="J872" s="105"/>
      <c r="K872" s="105"/>
      <c r="L872" s="105"/>
      <c r="M872" s="127" t="str" cm="1">
        <f t="array" ref="M8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2" s="127" t="str" cm="1">
        <f t="array" ref="N8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2" s="106"/>
      <c r="P872" s="106"/>
      <c r="Q872" s="105"/>
      <c r="R872" s="10" t="str">
        <f>IFERROR(_xlfn.XLOOKUP(F872, BS_ATIVIDADE[ATIVIDADE],BS_ATIVIDADE[UNIDADE] ), "*")</f>
        <v>*</v>
      </c>
      <c r="S872" s="128" t="str" cm="1">
        <f t="array" ref="S8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2" s="128" t="str" cm="1">
        <f t="array" ref="T8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2" s="11" t="str" cm="1">
        <f t="array" ref="U8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2" s="105"/>
      <c r="W872" s="151"/>
      <c r="X872" s="104"/>
      <c r="Y872" s="129"/>
      <c r="Z872" s="104"/>
      <c r="AA872" s="105"/>
      <c r="AB872" s="103"/>
      <c r="AC872" s="152"/>
      <c r="AD872" s="107"/>
      <c r="AE872" s="105"/>
      <c r="AF872" s="105"/>
      <c r="AG872" s="105"/>
      <c r="AH872" s="15"/>
      <c r="AI872" s="126" t="str">
        <f>IF(BS_CONTROLE[[#This Row],[Atividade]]=0, "-", BS_CONTROLE[[#This Row],[Atividade]])</f>
        <v>-</v>
      </c>
      <c r="AJ872" s="9" t="str">
        <f>IF(BS_CONTROLE[[#This Row],[Atividade]]=0, "-", BS_CONTROLE[[#This Row],[Atividade]])</f>
        <v>-</v>
      </c>
      <c r="AK872" s="31">
        <f>BS_CONTROLE[[#This Row],[Local - Partida]]</f>
        <v>0</v>
      </c>
      <c r="AL872" s="31">
        <f>BS_CONTROLE[[#This Row],[Local - Encerramento]]</f>
        <v>0</v>
      </c>
      <c r="AM872" s="105" t="str">
        <f>IF(BS_CONTROLE[[#This Row],[Entre - Estações]]=0, "-", BS_CONTROLE[[#This Row],[Entre - Estações]])</f>
        <v>-</v>
      </c>
      <c r="AN872" s="105" t="str">
        <f>IF(BS_CONTROLE[[#This Row],[SB]]=0, "-", BS_CONTROLE[[#This Row],[SB]])</f>
        <v>-</v>
      </c>
      <c r="AO872" s="105" t="str">
        <f>IF(BS_CONTROLE[[#This Row],[SUB]]=0, "-", BS_CONTROLE[[#This Row],[SUB]])</f>
        <v>-</v>
      </c>
      <c r="AP872" s="105">
        <f>BS_CONTROLE[[#This Row],[KM - Inicio]]</f>
        <v>0</v>
      </c>
      <c r="AQ872" s="105">
        <f>BS_CONTROLE[[#This Row],[KM - Inicio]]</f>
        <v>0</v>
      </c>
      <c r="AR872" s="108"/>
      <c r="AS872" s="108"/>
      <c r="AT872" s="108"/>
      <c r="AU872" s="136"/>
      <c r="AV872" s="136"/>
      <c r="AW872" s="14"/>
      <c r="AX872" s="14"/>
      <c r="AY872" s="162" t="str">
        <f t="shared" si="84"/>
        <v>*</v>
      </c>
      <c r="AZ872" s="153"/>
      <c r="BA872" s="109"/>
      <c r="BB872" s="10" t="str">
        <f>IFERROR(_xlfn.XLOOKUP(AI872, BS_ATIVIDADE[ATIVIDADE],BS_ATIVIDADE[UNIDADE] ), "*")</f>
        <v>*</v>
      </c>
      <c r="BC872" s="13" t="str" cm="1">
        <f t="array" ref="BC8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2" s="13" t="str" cm="1">
        <f t="array" ref="BD8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2" s="11" t="str" cm="1">
        <f t="array" ref="BE8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2" s="150"/>
      <c r="BG872" s="16"/>
      <c r="BH872" s="17"/>
      <c r="BI872" s="17"/>
      <c r="BJ872" s="17"/>
      <c r="BK872" s="18"/>
      <c r="BL872" s="16"/>
      <c r="BM872" s="130"/>
      <c r="BN872" s="130"/>
      <c r="BO872" s="130"/>
      <c r="BP872" s="18"/>
      <c r="BQ872" s="12" t="str">
        <f t="shared" si="86"/>
        <v>Aderente</v>
      </c>
      <c r="BR872" s="19" t="str">
        <f t="shared" si="87"/>
        <v>*</v>
      </c>
      <c r="BS872" s="19" t="str">
        <f t="shared" si="88"/>
        <v>*</v>
      </c>
      <c r="BT872" s="188" t="str">
        <f t="shared" si="89"/>
        <v/>
      </c>
    </row>
    <row r="873" spans="1:72" hidden="1">
      <c r="A873" s="47" t="str">
        <f t="shared" si="85"/>
        <v/>
      </c>
      <c r="B873" s="102"/>
      <c r="C873" s="135" t="str">
        <f>IF(BS_CONTROLE[[#This Row],[DATA]]="","",WEEKNUM(BS_CONTROLE[[#This Row],[DATA]]))</f>
        <v/>
      </c>
      <c r="D873" s="104"/>
      <c r="E873" s="157">
        <v>867</v>
      </c>
      <c r="F873" s="126"/>
      <c r="G873" s="142" t="str">
        <f>IF(D873="","*",VLOOKUP(F873,BS_ATIVIDADE[],3,FALSE))</f>
        <v>*</v>
      </c>
      <c r="H873" s="106"/>
      <c r="I873" s="106"/>
      <c r="J873" s="105"/>
      <c r="K873" s="105"/>
      <c r="L873" s="105"/>
      <c r="M873" s="127" t="str" cm="1">
        <f t="array" ref="M8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3" s="127" t="str" cm="1">
        <f t="array" ref="N8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3" s="106"/>
      <c r="P873" s="106"/>
      <c r="Q873" s="105"/>
      <c r="R873" s="10" t="str">
        <f>IFERROR(_xlfn.XLOOKUP(F873, BS_ATIVIDADE[ATIVIDADE],BS_ATIVIDADE[UNIDADE] ), "*")</f>
        <v>*</v>
      </c>
      <c r="S873" s="128" t="str" cm="1">
        <f t="array" ref="S8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3" s="128" t="str" cm="1">
        <f t="array" ref="T8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3" s="11" t="str" cm="1">
        <f t="array" ref="U8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3" s="105"/>
      <c r="W873" s="151"/>
      <c r="X873" s="104"/>
      <c r="Y873" s="129"/>
      <c r="Z873" s="104"/>
      <c r="AA873" s="105"/>
      <c r="AB873" s="103"/>
      <c r="AC873" s="152"/>
      <c r="AD873" s="107"/>
      <c r="AE873" s="105"/>
      <c r="AF873" s="105"/>
      <c r="AG873" s="105"/>
      <c r="AH873" s="15"/>
      <c r="AI873" s="126" t="str">
        <f>IF(BS_CONTROLE[[#This Row],[Atividade]]=0, "-", BS_CONTROLE[[#This Row],[Atividade]])</f>
        <v>-</v>
      </c>
      <c r="AJ873" s="9" t="str">
        <f>IF(BS_CONTROLE[[#This Row],[Atividade]]=0, "-", BS_CONTROLE[[#This Row],[Atividade]])</f>
        <v>-</v>
      </c>
      <c r="AK873" s="31">
        <f>BS_CONTROLE[[#This Row],[Local - Partida]]</f>
        <v>0</v>
      </c>
      <c r="AL873" s="31">
        <f>BS_CONTROLE[[#This Row],[Local - Encerramento]]</f>
        <v>0</v>
      </c>
      <c r="AM873" s="105" t="str">
        <f>IF(BS_CONTROLE[[#This Row],[Entre - Estações]]=0, "-", BS_CONTROLE[[#This Row],[Entre - Estações]])</f>
        <v>-</v>
      </c>
      <c r="AN873" s="105" t="str">
        <f>IF(BS_CONTROLE[[#This Row],[SB]]=0, "-", BS_CONTROLE[[#This Row],[SB]])</f>
        <v>-</v>
      </c>
      <c r="AO873" s="105" t="str">
        <f>IF(BS_CONTROLE[[#This Row],[SUB]]=0, "-", BS_CONTROLE[[#This Row],[SUB]])</f>
        <v>-</v>
      </c>
      <c r="AP873" s="105">
        <f>BS_CONTROLE[[#This Row],[KM - Inicio]]</f>
        <v>0</v>
      </c>
      <c r="AQ873" s="105">
        <f>BS_CONTROLE[[#This Row],[KM - Inicio]]</f>
        <v>0</v>
      </c>
      <c r="AR873" s="108"/>
      <c r="AS873" s="108"/>
      <c r="AT873" s="108"/>
      <c r="AU873" s="136"/>
      <c r="AV873" s="136"/>
      <c r="AW873" s="14"/>
      <c r="AX873" s="14"/>
      <c r="AY873" s="162" t="str">
        <f t="shared" si="84"/>
        <v>*</v>
      </c>
      <c r="AZ873" s="153"/>
      <c r="BA873" s="109"/>
      <c r="BB873" s="10" t="str">
        <f>IFERROR(_xlfn.XLOOKUP(AI873, BS_ATIVIDADE[ATIVIDADE],BS_ATIVIDADE[UNIDADE] ), "*")</f>
        <v>*</v>
      </c>
      <c r="BC873" s="13" t="str" cm="1">
        <f t="array" ref="BC8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3" s="13" t="str" cm="1">
        <f t="array" ref="BD8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3" s="11" t="str" cm="1">
        <f t="array" ref="BE8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3" s="150"/>
      <c r="BG873" s="16"/>
      <c r="BH873" s="17"/>
      <c r="BI873" s="17"/>
      <c r="BJ873" s="17"/>
      <c r="BK873" s="18"/>
      <c r="BL873" s="16"/>
      <c r="BM873" s="130"/>
      <c r="BN873" s="130"/>
      <c r="BO873" s="130"/>
      <c r="BP873" s="18"/>
      <c r="BQ873" s="12" t="str">
        <f t="shared" si="86"/>
        <v>Aderente</v>
      </c>
      <c r="BR873" s="19" t="str">
        <f t="shared" si="87"/>
        <v>*</v>
      </c>
      <c r="BS873" s="19" t="str">
        <f t="shared" si="88"/>
        <v>*</v>
      </c>
      <c r="BT873" s="188" t="str">
        <f t="shared" si="89"/>
        <v/>
      </c>
    </row>
    <row r="874" spans="1:72" hidden="1">
      <c r="A874" s="47" t="str">
        <f t="shared" si="85"/>
        <v/>
      </c>
      <c r="B874" s="102"/>
      <c r="C874" s="135" t="str">
        <f>IF(BS_CONTROLE[[#This Row],[DATA]]="","",WEEKNUM(BS_CONTROLE[[#This Row],[DATA]]))</f>
        <v/>
      </c>
      <c r="D874" s="104"/>
      <c r="E874" s="157">
        <v>868</v>
      </c>
      <c r="F874" s="126"/>
      <c r="G874" s="142" t="str">
        <f>IF(D874="","*",VLOOKUP(F874,BS_ATIVIDADE[],3,FALSE))</f>
        <v>*</v>
      </c>
      <c r="H874" s="106"/>
      <c r="I874" s="106"/>
      <c r="J874" s="105"/>
      <c r="K874" s="105"/>
      <c r="L874" s="105"/>
      <c r="M874" s="127" t="str" cm="1">
        <f t="array" ref="M8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4" s="127" t="str" cm="1">
        <f t="array" ref="N8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4" s="106"/>
      <c r="P874" s="106"/>
      <c r="Q874" s="105"/>
      <c r="R874" s="10" t="str">
        <f>IFERROR(_xlfn.XLOOKUP(F874, BS_ATIVIDADE[ATIVIDADE],BS_ATIVIDADE[UNIDADE] ), "*")</f>
        <v>*</v>
      </c>
      <c r="S874" s="128" t="str" cm="1">
        <f t="array" ref="S8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4" s="128" t="str" cm="1">
        <f t="array" ref="T8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4" s="11" t="str" cm="1">
        <f t="array" ref="U8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4" s="105"/>
      <c r="W874" s="151"/>
      <c r="X874" s="104"/>
      <c r="Y874" s="129"/>
      <c r="Z874" s="104"/>
      <c r="AA874" s="105"/>
      <c r="AB874" s="103"/>
      <c r="AC874" s="152"/>
      <c r="AD874" s="107"/>
      <c r="AE874" s="105"/>
      <c r="AF874" s="105"/>
      <c r="AG874" s="105"/>
      <c r="AH874" s="15"/>
      <c r="AI874" s="126" t="str">
        <f>IF(BS_CONTROLE[[#This Row],[Atividade]]=0, "-", BS_CONTROLE[[#This Row],[Atividade]])</f>
        <v>-</v>
      </c>
      <c r="AJ874" s="9" t="str">
        <f>IF(BS_CONTROLE[[#This Row],[Atividade]]=0, "-", BS_CONTROLE[[#This Row],[Atividade]])</f>
        <v>-</v>
      </c>
      <c r="AK874" s="31">
        <f>BS_CONTROLE[[#This Row],[Local - Partida]]</f>
        <v>0</v>
      </c>
      <c r="AL874" s="31">
        <f>BS_CONTROLE[[#This Row],[Local - Encerramento]]</f>
        <v>0</v>
      </c>
      <c r="AM874" s="105" t="str">
        <f>IF(BS_CONTROLE[[#This Row],[Entre - Estações]]=0, "-", BS_CONTROLE[[#This Row],[Entre - Estações]])</f>
        <v>-</v>
      </c>
      <c r="AN874" s="105" t="str">
        <f>IF(BS_CONTROLE[[#This Row],[SB]]=0, "-", BS_CONTROLE[[#This Row],[SB]])</f>
        <v>-</v>
      </c>
      <c r="AO874" s="105" t="str">
        <f>IF(BS_CONTROLE[[#This Row],[SUB]]=0, "-", BS_CONTROLE[[#This Row],[SUB]])</f>
        <v>-</v>
      </c>
      <c r="AP874" s="105">
        <f>BS_CONTROLE[[#This Row],[KM - Inicio]]</f>
        <v>0</v>
      </c>
      <c r="AQ874" s="105">
        <f>BS_CONTROLE[[#This Row],[KM - Inicio]]</f>
        <v>0</v>
      </c>
      <c r="AR874" s="108"/>
      <c r="AS874" s="108"/>
      <c r="AT874" s="108"/>
      <c r="AU874" s="136"/>
      <c r="AV874" s="136"/>
      <c r="AW874" s="14"/>
      <c r="AX874" s="14"/>
      <c r="AY874" s="162" t="str">
        <f t="shared" si="84"/>
        <v>*</v>
      </c>
      <c r="AZ874" s="153"/>
      <c r="BA874" s="109"/>
      <c r="BB874" s="10" t="str">
        <f>IFERROR(_xlfn.XLOOKUP(AI874, BS_ATIVIDADE[ATIVIDADE],BS_ATIVIDADE[UNIDADE] ), "*")</f>
        <v>*</v>
      </c>
      <c r="BC874" s="13" t="str" cm="1">
        <f t="array" ref="BC8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4" s="13" t="str" cm="1">
        <f t="array" ref="BD8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4" s="11" t="str" cm="1">
        <f t="array" ref="BE8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4" s="150"/>
      <c r="BG874" s="16"/>
      <c r="BH874" s="17"/>
      <c r="BI874" s="17"/>
      <c r="BJ874" s="17"/>
      <c r="BK874" s="18"/>
      <c r="BL874" s="16"/>
      <c r="BM874" s="130"/>
      <c r="BN874" s="130"/>
      <c r="BO874" s="130"/>
      <c r="BP874" s="18"/>
      <c r="BQ874" s="12" t="str">
        <f t="shared" si="86"/>
        <v>Aderente</v>
      </c>
      <c r="BR874" s="19" t="str">
        <f t="shared" si="87"/>
        <v>*</v>
      </c>
      <c r="BS874" s="19" t="str">
        <f t="shared" si="88"/>
        <v>*</v>
      </c>
      <c r="BT874" s="188" t="str">
        <f t="shared" si="89"/>
        <v/>
      </c>
    </row>
    <row r="875" spans="1:72" hidden="1">
      <c r="A875" s="47" t="str">
        <f t="shared" si="85"/>
        <v/>
      </c>
      <c r="B875" s="102"/>
      <c r="C875" s="135" t="str">
        <f>IF(BS_CONTROLE[[#This Row],[DATA]]="","",WEEKNUM(BS_CONTROLE[[#This Row],[DATA]]))</f>
        <v/>
      </c>
      <c r="D875" s="104"/>
      <c r="E875" s="157">
        <v>869</v>
      </c>
      <c r="F875" s="126"/>
      <c r="G875" s="142" t="str">
        <f>IF(D875="","*",VLOOKUP(F875,BS_ATIVIDADE[],3,FALSE))</f>
        <v>*</v>
      </c>
      <c r="H875" s="106"/>
      <c r="I875" s="106"/>
      <c r="J875" s="105"/>
      <c r="K875" s="105"/>
      <c r="L875" s="105"/>
      <c r="M875" s="127" t="str" cm="1">
        <f t="array" ref="M8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5" s="127" t="str" cm="1">
        <f t="array" ref="N8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5" s="106"/>
      <c r="P875" s="106"/>
      <c r="Q875" s="105"/>
      <c r="R875" s="10" t="str">
        <f>IFERROR(_xlfn.XLOOKUP(F875, BS_ATIVIDADE[ATIVIDADE],BS_ATIVIDADE[UNIDADE] ), "*")</f>
        <v>*</v>
      </c>
      <c r="S875" s="128" t="str" cm="1">
        <f t="array" ref="S8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5" s="128" t="str" cm="1">
        <f t="array" ref="T8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5" s="11" t="str" cm="1">
        <f t="array" ref="U8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5" s="105"/>
      <c r="W875" s="151"/>
      <c r="X875" s="104"/>
      <c r="Y875" s="129"/>
      <c r="Z875" s="104"/>
      <c r="AA875" s="105"/>
      <c r="AB875" s="103"/>
      <c r="AC875" s="152"/>
      <c r="AD875" s="107"/>
      <c r="AE875" s="105"/>
      <c r="AF875" s="105"/>
      <c r="AG875" s="105"/>
      <c r="AH875" s="15"/>
      <c r="AI875" s="126" t="str">
        <f>IF(BS_CONTROLE[[#This Row],[Atividade]]=0, "-", BS_CONTROLE[[#This Row],[Atividade]])</f>
        <v>-</v>
      </c>
      <c r="AJ875" s="9" t="str">
        <f>IF(BS_CONTROLE[[#This Row],[Atividade]]=0, "-", BS_CONTROLE[[#This Row],[Atividade]])</f>
        <v>-</v>
      </c>
      <c r="AK875" s="31">
        <f>BS_CONTROLE[[#This Row],[Local - Partida]]</f>
        <v>0</v>
      </c>
      <c r="AL875" s="31">
        <f>BS_CONTROLE[[#This Row],[Local - Encerramento]]</f>
        <v>0</v>
      </c>
      <c r="AM875" s="105" t="str">
        <f>IF(BS_CONTROLE[[#This Row],[Entre - Estações]]=0, "-", BS_CONTROLE[[#This Row],[Entre - Estações]])</f>
        <v>-</v>
      </c>
      <c r="AN875" s="105" t="str">
        <f>IF(BS_CONTROLE[[#This Row],[SB]]=0, "-", BS_CONTROLE[[#This Row],[SB]])</f>
        <v>-</v>
      </c>
      <c r="AO875" s="105" t="str">
        <f>IF(BS_CONTROLE[[#This Row],[SUB]]=0, "-", BS_CONTROLE[[#This Row],[SUB]])</f>
        <v>-</v>
      </c>
      <c r="AP875" s="105">
        <f>BS_CONTROLE[[#This Row],[KM - Inicio]]</f>
        <v>0</v>
      </c>
      <c r="AQ875" s="105">
        <f>BS_CONTROLE[[#This Row],[KM - Inicio]]</f>
        <v>0</v>
      </c>
      <c r="AR875" s="108"/>
      <c r="AS875" s="108"/>
      <c r="AT875" s="108"/>
      <c r="AU875" s="136"/>
      <c r="AV875" s="136"/>
      <c r="AW875" s="14"/>
      <c r="AX875" s="14"/>
      <c r="AY875" s="162" t="str">
        <f t="shared" si="84"/>
        <v>*</v>
      </c>
      <c r="AZ875" s="153"/>
      <c r="BA875" s="109"/>
      <c r="BB875" s="10" t="str">
        <f>IFERROR(_xlfn.XLOOKUP(AI875, BS_ATIVIDADE[ATIVIDADE],BS_ATIVIDADE[UNIDADE] ), "*")</f>
        <v>*</v>
      </c>
      <c r="BC875" s="13" t="str" cm="1">
        <f t="array" ref="BC8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5" s="13" t="str" cm="1">
        <f t="array" ref="BD8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5" s="11" t="str" cm="1">
        <f t="array" ref="BE8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5" s="150"/>
      <c r="BG875" s="16"/>
      <c r="BH875" s="17"/>
      <c r="BI875" s="17"/>
      <c r="BJ875" s="17"/>
      <c r="BK875" s="18"/>
      <c r="BL875" s="16"/>
      <c r="BM875" s="130"/>
      <c r="BN875" s="130"/>
      <c r="BO875" s="130"/>
      <c r="BP875" s="18"/>
      <c r="BQ875" s="12" t="str">
        <f t="shared" si="86"/>
        <v>Aderente</v>
      </c>
      <c r="BR875" s="19" t="str">
        <f t="shared" si="87"/>
        <v>*</v>
      </c>
      <c r="BS875" s="19" t="str">
        <f t="shared" si="88"/>
        <v>*</v>
      </c>
      <c r="BT875" s="188" t="str">
        <f t="shared" si="89"/>
        <v/>
      </c>
    </row>
    <row r="876" spans="1:72" hidden="1">
      <c r="A876" s="47" t="str">
        <f t="shared" si="85"/>
        <v/>
      </c>
      <c r="B876" s="102"/>
      <c r="C876" s="135" t="str">
        <f>IF(BS_CONTROLE[[#This Row],[DATA]]="","",WEEKNUM(BS_CONTROLE[[#This Row],[DATA]]))</f>
        <v/>
      </c>
      <c r="D876" s="104"/>
      <c r="E876" s="157">
        <v>870</v>
      </c>
      <c r="F876" s="126"/>
      <c r="G876" s="142" t="str">
        <f>IF(D876="","*",VLOOKUP(F876,BS_ATIVIDADE[],3,FALSE))</f>
        <v>*</v>
      </c>
      <c r="H876" s="106"/>
      <c r="I876" s="106"/>
      <c r="J876" s="105"/>
      <c r="K876" s="105"/>
      <c r="L876" s="105"/>
      <c r="M876" s="127" t="str" cm="1">
        <f t="array" ref="M8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6" s="127" t="str" cm="1">
        <f t="array" ref="N8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6" s="106"/>
      <c r="P876" s="106"/>
      <c r="Q876" s="105"/>
      <c r="R876" s="10" t="str">
        <f>IFERROR(_xlfn.XLOOKUP(F876, BS_ATIVIDADE[ATIVIDADE],BS_ATIVIDADE[UNIDADE] ), "*")</f>
        <v>*</v>
      </c>
      <c r="S876" s="128" t="str" cm="1">
        <f t="array" ref="S8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6" s="128" t="str" cm="1">
        <f t="array" ref="T8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6" s="11" t="str" cm="1">
        <f t="array" ref="U8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6" s="105"/>
      <c r="W876" s="151"/>
      <c r="X876" s="104"/>
      <c r="Y876" s="129"/>
      <c r="Z876" s="104"/>
      <c r="AA876" s="105"/>
      <c r="AB876" s="103"/>
      <c r="AC876" s="152"/>
      <c r="AD876" s="107"/>
      <c r="AE876" s="105"/>
      <c r="AF876" s="105"/>
      <c r="AG876" s="105"/>
      <c r="AH876" s="15"/>
      <c r="AI876" s="126" t="str">
        <f>IF(BS_CONTROLE[[#This Row],[Atividade]]=0, "-", BS_CONTROLE[[#This Row],[Atividade]])</f>
        <v>-</v>
      </c>
      <c r="AJ876" s="9" t="str">
        <f>IF(BS_CONTROLE[[#This Row],[Atividade]]=0, "-", BS_CONTROLE[[#This Row],[Atividade]])</f>
        <v>-</v>
      </c>
      <c r="AK876" s="31">
        <f>BS_CONTROLE[[#This Row],[Local - Partida]]</f>
        <v>0</v>
      </c>
      <c r="AL876" s="31">
        <f>BS_CONTROLE[[#This Row],[Local - Encerramento]]</f>
        <v>0</v>
      </c>
      <c r="AM876" s="105" t="str">
        <f>IF(BS_CONTROLE[[#This Row],[Entre - Estações]]=0, "-", BS_CONTROLE[[#This Row],[Entre - Estações]])</f>
        <v>-</v>
      </c>
      <c r="AN876" s="105" t="str">
        <f>IF(BS_CONTROLE[[#This Row],[SB]]=0, "-", BS_CONTROLE[[#This Row],[SB]])</f>
        <v>-</v>
      </c>
      <c r="AO876" s="105" t="str">
        <f>IF(BS_CONTROLE[[#This Row],[SUB]]=0, "-", BS_CONTROLE[[#This Row],[SUB]])</f>
        <v>-</v>
      </c>
      <c r="AP876" s="105">
        <f>BS_CONTROLE[[#This Row],[KM - Inicio]]</f>
        <v>0</v>
      </c>
      <c r="AQ876" s="105">
        <f>BS_CONTROLE[[#This Row],[KM - Inicio]]</f>
        <v>0</v>
      </c>
      <c r="AR876" s="108"/>
      <c r="AS876" s="108"/>
      <c r="AT876" s="108"/>
      <c r="AU876" s="136"/>
      <c r="AV876" s="136"/>
      <c r="AW876" s="14"/>
      <c r="AX876" s="14"/>
      <c r="AY876" s="162" t="str">
        <f t="shared" si="84"/>
        <v>*</v>
      </c>
      <c r="AZ876" s="153"/>
      <c r="BA876" s="109"/>
      <c r="BB876" s="10" t="str">
        <f>IFERROR(_xlfn.XLOOKUP(AI876, BS_ATIVIDADE[ATIVIDADE],BS_ATIVIDADE[UNIDADE] ), "*")</f>
        <v>*</v>
      </c>
      <c r="BC876" s="13" t="str" cm="1">
        <f t="array" ref="BC8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6" s="13" t="str" cm="1">
        <f t="array" ref="BD8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6" s="11" t="str" cm="1">
        <f t="array" ref="BE8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6" s="150"/>
      <c r="BG876" s="16"/>
      <c r="BH876" s="17"/>
      <c r="BI876" s="17"/>
      <c r="BJ876" s="17"/>
      <c r="BK876" s="18"/>
      <c r="BL876" s="16"/>
      <c r="BM876" s="130"/>
      <c r="BN876" s="130"/>
      <c r="BO876" s="130"/>
      <c r="BP876" s="18"/>
      <c r="BQ876" s="12" t="str">
        <f t="shared" si="86"/>
        <v>Aderente</v>
      </c>
      <c r="BR876" s="19" t="str">
        <f t="shared" si="87"/>
        <v>*</v>
      </c>
      <c r="BS876" s="19" t="str">
        <f t="shared" si="88"/>
        <v>*</v>
      </c>
      <c r="BT876" s="188" t="str">
        <f t="shared" si="89"/>
        <v/>
      </c>
    </row>
    <row r="877" spans="1:72" hidden="1">
      <c r="A877" s="47" t="str">
        <f t="shared" si="85"/>
        <v/>
      </c>
      <c r="B877" s="102"/>
      <c r="C877" s="135" t="str">
        <f>IF(BS_CONTROLE[[#This Row],[DATA]]="","",WEEKNUM(BS_CONTROLE[[#This Row],[DATA]]))</f>
        <v/>
      </c>
      <c r="D877" s="104"/>
      <c r="E877" s="157">
        <v>871</v>
      </c>
      <c r="F877" s="126"/>
      <c r="G877" s="142" t="str">
        <f>IF(D877="","*",VLOOKUP(F877,BS_ATIVIDADE[],3,FALSE))</f>
        <v>*</v>
      </c>
      <c r="H877" s="106"/>
      <c r="I877" s="106"/>
      <c r="J877" s="105"/>
      <c r="K877" s="105"/>
      <c r="L877" s="105"/>
      <c r="M877" s="127" t="str" cm="1">
        <f t="array" ref="M8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7" s="127" t="str" cm="1">
        <f t="array" ref="N8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7" s="106"/>
      <c r="P877" s="106"/>
      <c r="Q877" s="105"/>
      <c r="R877" s="10" t="str">
        <f>IFERROR(_xlfn.XLOOKUP(F877, BS_ATIVIDADE[ATIVIDADE],BS_ATIVIDADE[UNIDADE] ), "*")</f>
        <v>*</v>
      </c>
      <c r="S877" s="128" t="str" cm="1">
        <f t="array" ref="S8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7" s="128" t="str" cm="1">
        <f t="array" ref="T8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7" s="11" t="str" cm="1">
        <f t="array" ref="U8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7" s="105"/>
      <c r="W877" s="151"/>
      <c r="X877" s="104"/>
      <c r="Y877" s="129"/>
      <c r="Z877" s="104"/>
      <c r="AA877" s="105"/>
      <c r="AB877" s="103"/>
      <c r="AC877" s="152"/>
      <c r="AD877" s="107"/>
      <c r="AE877" s="105"/>
      <c r="AF877" s="105"/>
      <c r="AG877" s="105"/>
      <c r="AH877" s="15"/>
      <c r="AI877" s="126" t="str">
        <f>IF(BS_CONTROLE[[#This Row],[Atividade]]=0, "-", BS_CONTROLE[[#This Row],[Atividade]])</f>
        <v>-</v>
      </c>
      <c r="AJ877" s="9" t="str">
        <f>IF(BS_CONTROLE[[#This Row],[Atividade]]=0, "-", BS_CONTROLE[[#This Row],[Atividade]])</f>
        <v>-</v>
      </c>
      <c r="AK877" s="31">
        <f>BS_CONTROLE[[#This Row],[Local - Partida]]</f>
        <v>0</v>
      </c>
      <c r="AL877" s="31">
        <f>BS_CONTROLE[[#This Row],[Local - Encerramento]]</f>
        <v>0</v>
      </c>
      <c r="AM877" s="105" t="str">
        <f>IF(BS_CONTROLE[[#This Row],[Entre - Estações]]=0, "-", BS_CONTROLE[[#This Row],[Entre - Estações]])</f>
        <v>-</v>
      </c>
      <c r="AN877" s="105" t="str">
        <f>IF(BS_CONTROLE[[#This Row],[SB]]=0, "-", BS_CONTROLE[[#This Row],[SB]])</f>
        <v>-</v>
      </c>
      <c r="AO877" s="105" t="str">
        <f>IF(BS_CONTROLE[[#This Row],[SUB]]=0, "-", BS_CONTROLE[[#This Row],[SUB]])</f>
        <v>-</v>
      </c>
      <c r="AP877" s="105">
        <f>BS_CONTROLE[[#This Row],[KM - Inicio]]</f>
        <v>0</v>
      </c>
      <c r="AQ877" s="105">
        <f>BS_CONTROLE[[#This Row],[KM - Inicio]]</f>
        <v>0</v>
      </c>
      <c r="AR877" s="108"/>
      <c r="AS877" s="108"/>
      <c r="AT877" s="108"/>
      <c r="AU877" s="136"/>
      <c r="AV877" s="136"/>
      <c r="AW877" s="14"/>
      <c r="AX877" s="14"/>
      <c r="AY877" s="162" t="str">
        <f t="shared" si="84"/>
        <v>*</v>
      </c>
      <c r="AZ877" s="153"/>
      <c r="BA877" s="109"/>
      <c r="BB877" s="10" t="str">
        <f>IFERROR(_xlfn.XLOOKUP(AI877, BS_ATIVIDADE[ATIVIDADE],BS_ATIVIDADE[UNIDADE] ), "*")</f>
        <v>*</v>
      </c>
      <c r="BC877" s="13" t="str" cm="1">
        <f t="array" ref="BC8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7" s="13" t="str" cm="1">
        <f t="array" ref="BD8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7" s="11" t="str" cm="1">
        <f t="array" ref="BE8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7" s="150"/>
      <c r="BG877" s="16"/>
      <c r="BH877" s="17"/>
      <c r="BI877" s="17"/>
      <c r="BJ877" s="17"/>
      <c r="BK877" s="18"/>
      <c r="BL877" s="16"/>
      <c r="BM877" s="130"/>
      <c r="BN877" s="130"/>
      <c r="BO877" s="130"/>
      <c r="BP877" s="18"/>
      <c r="BQ877" s="12" t="str">
        <f t="shared" si="86"/>
        <v>Aderente</v>
      </c>
      <c r="BR877" s="19" t="str">
        <f t="shared" si="87"/>
        <v>*</v>
      </c>
      <c r="BS877" s="19" t="str">
        <f t="shared" si="88"/>
        <v>*</v>
      </c>
      <c r="BT877" s="188" t="str">
        <f t="shared" si="89"/>
        <v/>
      </c>
    </row>
    <row r="878" spans="1:72" hidden="1">
      <c r="A878" s="47" t="str">
        <f t="shared" si="85"/>
        <v/>
      </c>
      <c r="B878" s="102"/>
      <c r="C878" s="135" t="str">
        <f>IF(BS_CONTROLE[[#This Row],[DATA]]="","",WEEKNUM(BS_CONTROLE[[#This Row],[DATA]]))</f>
        <v/>
      </c>
      <c r="D878" s="104"/>
      <c r="E878" s="157">
        <v>872</v>
      </c>
      <c r="F878" s="126"/>
      <c r="G878" s="142" t="str">
        <f>IF(D878="","*",VLOOKUP(F878,BS_ATIVIDADE[],3,FALSE))</f>
        <v>*</v>
      </c>
      <c r="H878" s="106"/>
      <c r="I878" s="106"/>
      <c r="J878" s="105"/>
      <c r="K878" s="105"/>
      <c r="L878" s="105"/>
      <c r="M878" s="127" t="str" cm="1">
        <f t="array" ref="M8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8" s="127" t="str" cm="1">
        <f t="array" ref="N8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8" s="106"/>
      <c r="P878" s="106"/>
      <c r="Q878" s="105"/>
      <c r="R878" s="10" t="str">
        <f>IFERROR(_xlfn.XLOOKUP(F878, BS_ATIVIDADE[ATIVIDADE],BS_ATIVIDADE[UNIDADE] ), "*")</f>
        <v>*</v>
      </c>
      <c r="S878" s="128" t="str" cm="1">
        <f t="array" ref="S8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8" s="128" t="str" cm="1">
        <f t="array" ref="T8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8" s="11" t="str" cm="1">
        <f t="array" ref="U8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8" s="105"/>
      <c r="W878" s="151"/>
      <c r="X878" s="104"/>
      <c r="Y878" s="129"/>
      <c r="Z878" s="104"/>
      <c r="AA878" s="105"/>
      <c r="AB878" s="103"/>
      <c r="AC878" s="152"/>
      <c r="AD878" s="107"/>
      <c r="AE878" s="105"/>
      <c r="AF878" s="105"/>
      <c r="AG878" s="105"/>
      <c r="AH878" s="15"/>
      <c r="AI878" s="126" t="str">
        <f>IF(BS_CONTROLE[[#This Row],[Atividade]]=0, "-", BS_CONTROLE[[#This Row],[Atividade]])</f>
        <v>-</v>
      </c>
      <c r="AJ878" s="9" t="str">
        <f>IF(BS_CONTROLE[[#This Row],[Atividade]]=0, "-", BS_CONTROLE[[#This Row],[Atividade]])</f>
        <v>-</v>
      </c>
      <c r="AK878" s="31">
        <f>BS_CONTROLE[[#This Row],[Local - Partida]]</f>
        <v>0</v>
      </c>
      <c r="AL878" s="31">
        <f>BS_CONTROLE[[#This Row],[Local - Encerramento]]</f>
        <v>0</v>
      </c>
      <c r="AM878" s="105" t="str">
        <f>IF(BS_CONTROLE[[#This Row],[Entre - Estações]]=0, "-", BS_CONTROLE[[#This Row],[Entre - Estações]])</f>
        <v>-</v>
      </c>
      <c r="AN878" s="105" t="str">
        <f>IF(BS_CONTROLE[[#This Row],[SB]]=0, "-", BS_CONTROLE[[#This Row],[SB]])</f>
        <v>-</v>
      </c>
      <c r="AO878" s="105" t="str">
        <f>IF(BS_CONTROLE[[#This Row],[SUB]]=0, "-", BS_CONTROLE[[#This Row],[SUB]])</f>
        <v>-</v>
      </c>
      <c r="AP878" s="105">
        <f>BS_CONTROLE[[#This Row],[KM - Inicio]]</f>
        <v>0</v>
      </c>
      <c r="AQ878" s="105">
        <f>BS_CONTROLE[[#This Row],[KM - Inicio]]</f>
        <v>0</v>
      </c>
      <c r="AR878" s="108"/>
      <c r="AS878" s="108"/>
      <c r="AT878" s="108"/>
      <c r="AU878" s="136"/>
      <c r="AV878" s="136"/>
      <c r="AW878" s="14"/>
      <c r="AX878" s="14"/>
      <c r="AY878" s="162" t="str">
        <f t="shared" si="84"/>
        <v>*</v>
      </c>
      <c r="AZ878" s="153"/>
      <c r="BA878" s="109"/>
      <c r="BB878" s="10" t="str">
        <f>IFERROR(_xlfn.XLOOKUP(AI878, BS_ATIVIDADE[ATIVIDADE],BS_ATIVIDADE[UNIDADE] ), "*")</f>
        <v>*</v>
      </c>
      <c r="BC878" s="13" t="str" cm="1">
        <f t="array" ref="BC8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8" s="13" t="str" cm="1">
        <f t="array" ref="BD8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8" s="11" t="str" cm="1">
        <f t="array" ref="BE8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8" s="150"/>
      <c r="BG878" s="16"/>
      <c r="BH878" s="17"/>
      <c r="BI878" s="17"/>
      <c r="BJ878" s="17"/>
      <c r="BK878" s="18"/>
      <c r="BL878" s="16"/>
      <c r="BM878" s="130"/>
      <c r="BN878" s="130"/>
      <c r="BO878" s="130"/>
      <c r="BP878" s="18"/>
      <c r="BQ878" s="12" t="str">
        <f t="shared" si="86"/>
        <v>Aderente</v>
      </c>
      <c r="BR878" s="19" t="str">
        <f t="shared" si="87"/>
        <v>*</v>
      </c>
      <c r="BS878" s="19" t="str">
        <f t="shared" si="88"/>
        <v>*</v>
      </c>
      <c r="BT878" s="188" t="str">
        <f t="shared" si="89"/>
        <v/>
      </c>
    </row>
    <row r="879" spans="1:72" hidden="1">
      <c r="A879" s="47" t="str">
        <f t="shared" si="85"/>
        <v/>
      </c>
      <c r="B879" s="102"/>
      <c r="C879" s="135" t="str">
        <f>IF(BS_CONTROLE[[#This Row],[DATA]]="","",WEEKNUM(BS_CONTROLE[[#This Row],[DATA]]))</f>
        <v/>
      </c>
      <c r="D879" s="104"/>
      <c r="E879" s="157">
        <v>873</v>
      </c>
      <c r="F879" s="126"/>
      <c r="G879" s="142" t="str">
        <f>IF(D879="","*",VLOOKUP(F879,BS_ATIVIDADE[],3,FALSE))</f>
        <v>*</v>
      </c>
      <c r="H879" s="106"/>
      <c r="I879" s="106"/>
      <c r="J879" s="105"/>
      <c r="K879" s="105"/>
      <c r="L879" s="105"/>
      <c r="M879" s="127" t="str" cm="1">
        <f t="array" ref="M8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79" s="127" t="str" cm="1">
        <f t="array" ref="N8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79" s="106"/>
      <c r="P879" s="106"/>
      <c r="Q879" s="105"/>
      <c r="R879" s="10" t="str">
        <f>IFERROR(_xlfn.XLOOKUP(F879, BS_ATIVIDADE[ATIVIDADE],BS_ATIVIDADE[UNIDADE] ), "*")</f>
        <v>*</v>
      </c>
      <c r="S879" s="128" t="str" cm="1">
        <f t="array" ref="S8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79" s="128" t="str" cm="1">
        <f t="array" ref="T8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79" s="11" t="str" cm="1">
        <f t="array" ref="U8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79" s="105"/>
      <c r="W879" s="151"/>
      <c r="X879" s="104"/>
      <c r="Y879" s="129"/>
      <c r="Z879" s="104"/>
      <c r="AA879" s="105"/>
      <c r="AB879" s="103"/>
      <c r="AC879" s="152"/>
      <c r="AD879" s="107"/>
      <c r="AE879" s="105"/>
      <c r="AF879" s="105"/>
      <c r="AG879" s="105"/>
      <c r="AH879" s="15"/>
      <c r="AI879" s="126" t="str">
        <f>IF(BS_CONTROLE[[#This Row],[Atividade]]=0, "-", BS_CONTROLE[[#This Row],[Atividade]])</f>
        <v>-</v>
      </c>
      <c r="AJ879" s="9" t="str">
        <f>IF(BS_CONTROLE[[#This Row],[Atividade]]=0, "-", BS_CONTROLE[[#This Row],[Atividade]])</f>
        <v>-</v>
      </c>
      <c r="AK879" s="31">
        <f>BS_CONTROLE[[#This Row],[Local - Partida]]</f>
        <v>0</v>
      </c>
      <c r="AL879" s="31">
        <f>BS_CONTROLE[[#This Row],[Local - Encerramento]]</f>
        <v>0</v>
      </c>
      <c r="AM879" s="105" t="str">
        <f>IF(BS_CONTROLE[[#This Row],[Entre - Estações]]=0, "-", BS_CONTROLE[[#This Row],[Entre - Estações]])</f>
        <v>-</v>
      </c>
      <c r="AN879" s="105" t="str">
        <f>IF(BS_CONTROLE[[#This Row],[SB]]=0, "-", BS_CONTROLE[[#This Row],[SB]])</f>
        <v>-</v>
      </c>
      <c r="AO879" s="105" t="str">
        <f>IF(BS_CONTROLE[[#This Row],[SUB]]=0, "-", BS_CONTROLE[[#This Row],[SUB]])</f>
        <v>-</v>
      </c>
      <c r="AP879" s="105">
        <f>BS_CONTROLE[[#This Row],[KM - Inicio]]</f>
        <v>0</v>
      </c>
      <c r="AQ879" s="105">
        <f>BS_CONTROLE[[#This Row],[KM - Inicio]]</f>
        <v>0</v>
      </c>
      <c r="AR879" s="108"/>
      <c r="AS879" s="108"/>
      <c r="AT879" s="108"/>
      <c r="AU879" s="136"/>
      <c r="AV879" s="136"/>
      <c r="AW879" s="14"/>
      <c r="AX879" s="14"/>
      <c r="AY879" s="162" t="str">
        <f t="shared" si="84"/>
        <v>*</v>
      </c>
      <c r="AZ879" s="153"/>
      <c r="BA879" s="109"/>
      <c r="BB879" s="10" t="str">
        <f>IFERROR(_xlfn.XLOOKUP(AI879, BS_ATIVIDADE[ATIVIDADE],BS_ATIVIDADE[UNIDADE] ), "*")</f>
        <v>*</v>
      </c>
      <c r="BC879" s="13" t="str" cm="1">
        <f t="array" ref="BC8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79" s="13" t="str" cm="1">
        <f t="array" ref="BD8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79" s="11" t="str" cm="1">
        <f t="array" ref="BE8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79" s="150"/>
      <c r="BG879" s="16"/>
      <c r="BH879" s="17"/>
      <c r="BI879" s="17"/>
      <c r="BJ879" s="17"/>
      <c r="BK879" s="18"/>
      <c r="BL879" s="16"/>
      <c r="BM879" s="130"/>
      <c r="BN879" s="130"/>
      <c r="BO879" s="130"/>
      <c r="BP879" s="18"/>
      <c r="BQ879" s="12" t="str">
        <f t="shared" si="86"/>
        <v>Aderente</v>
      </c>
      <c r="BR879" s="19" t="str">
        <f t="shared" si="87"/>
        <v>*</v>
      </c>
      <c r="BS879" s="19" t="str">
        <f t="shared" si="88"/>
        <v>*</v>
      </c>
      <c r="BT879" s="188" t="str">
        <f t="shared" si="89"/>
        <v/>
      </c>
    </row>
    <row r="880" spans="1:72" hidden="1">
      <c r="A880" s="47" t="str">
        <f t="shared" si="85"/>
        <v/>
      </c>
      <c r="B880" s="102"/>
      <c r="C880" s="135" t="str">
        <f>IF(BS_CONTROLE[[#This Row],[DATA]]="","",WEEKNUM(BS_CONTROLE[[#This Row],[DATA]]))</f>
        <v/>
      </c>
      <c r="D880" s="104"/>
      <c r="E880" s="157">
        <v>874</v>
      </c>
      <c r="F880" s="126"/>
      <c r="G880" s="142" t="str">
        <f>IF(D880="","*",VLOOKUP(F880,BS_ATIVIDADE[],3,FALSE))</f>
        <v>*</v>
      </c>
      <c r="H880" s="106"/>
      <c r="I880" s="106"/>
      <c r="J880" s="105"/>
      <c r="K880" s="105"/>
      <c r="L880" s="105"/>
      <c r="M880" s="127" t="str" cm="1">
        <f t="array" ref="M8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0" s="127" t="str" cm="1">
        <f t="array" ref="N8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0" s="106"/>
      <c r="P880" s="106"/>
      <c r="Q880" s="105"/>
      <c r="R880" s="10" t="str">
        <f>IFERROR(_xlfn.XLOOKUP(F880, BS_ATIVIDADE[ATIVIDADE],BS_ATIVIDADE[UNIDADE] ), "*")</f>
        <v>*</v>
      </c>
      <c r="S880" s="128" t="str" cm="1">
        <f t="array" ref="S8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0" s="128" t="str" cm="1">
        <f t="array" ref="T8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0" s="11" t="str" cm="1">
        <f t="array" ref="U8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0" s="105"/>
      <c r="W880" s="151"/>
      <c r="X880" s="104"/>
      <c r="Y880" s="129"/>
      <c r="Z880" s="104"/>
      <c r="AA880" s="105"/>
      <c r="AB880" s="103"/>
      <c r="AC880" s="152"/>
      <c r="AD880" s="107"/>
      <c r="AE880" s="105"/>
      <c r="AF880" s="105"/>
      <c r="AG880" s="105"/>
      <c r="AH880" s="15"/>
      <c r="AI880" s="126" t="str">
        <f>IF(BS_CONTROLE[[#This Row],[Atividade]]=0, "-", BS_CONTROLE[[#This Row],[Atividade]])</f>
        <v>-</v>
      </c>
      <c r="AJ880" s="9" t="str">
        <f>IF(BS_CONTROLE[[#This Row],[Atividade]]=0, "-", BS_CONTROLE[[#This Row],[Atividade]])</f>
        <v>-</v>
      </c>
      <c r="AK880" s="31">
        <f>BS_CONTROLE[[#This Row],[Local - Partida]]</f>
        <v>0</v>
      </c>
      <c r="AL880" s="31">
        <f>BS_CONTROLE[[#This Row],[Local - Encerramento]]</f>
        <v>0</v>
      </c>
      <c r="AM880" s="105" t="str">
        <f>IF(BS_CONTROLE[[#This Row],[Entre - Estações]]=0, "-", BS_CONTROLE[[#This Row],[Entre - Estações]])</f>
        <v>-</v>
      </c>
      <c r="AN880" s="105" t="str">
        <f>IF(BS_CONTROLE[[#This Row],[SB]]=0, "-", BS_CONTROLE[[#This Row],[SB]])</f>
        <v>-</v>
      </c>
      <c r="AO880" s="105" t="str">
        <f>IF(BS_CONTROLE[[#This Row],[SUB]]=0, "-", BS_CONTROLE[[#This Row],[SUB]])</f>
        <v>-</v>
      </c>
      <c r="AP880" s="105">
        <f>BS_CONTROLE[[#This Row],[KM - Inicio]]</f>
        <v>0</v>
      </c>
      <c r="AQ880" s="105">
        <f>BS_CONTROLE[[#This Row],[KM - Inicio]]</f>
        <v>0</v>
      </c>
      <c r="AR880" s="108"/>
      <c r="AS880" s="108"/>
      <c r="AT880" s="108"/>
      <c r="AU880" s="136"/>
      <c r="AV880" s="136"/>
      <c r="AW880" s="14"/>
      <c r="AX880" s="14"/>
      <c r="AY880" s="162" t="str">
        <f t="shared" si="84"/>
        <v>*</v>
      </c>
      <c r="AZ880" s="153"/>
      <c r="BA880" s="109"/>
      <c r="BB880" s="10" t="str">
        <f>IFERROR(_xlfn.XLOOKUP(AI880, BS_ATIVIDADE[ATIVIDADE],BS_ATIVIDADE[UNIDADE] ), "*")</f>
        <v>*</v>
      </c>
      <c r="BC880" s="13" t="str" cm="1">
        <f t="array" ref="BC8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0" s="13" t="str" cm="1">
        <f t="array" ref="BD8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0" s="11" t="str" cm="1">
        <f t="array" ref="BE8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0" s="150"/>
      <c r="BG880" s="16"/>
      <c r="BH880" s="17"/>
      <c r="BI880" s="17"/>
      <c r="BJ880" s="17"/>
      <c r="BK880" s="18"/>
      <c r="BL880" s="16"/>
      <c r="BM880" s="130"/>
      <c r="BN880" s="130"/>
      <c r="BO880" s="130"/>
      <c r="BP880" s="18"/>
      <c r="BQ880" s="12" t="str">
        <f t="shared" si="86"/>
        <v>Aderente</v>
      </c>
      <c r="BR880" s="19" t="str">
        <f t="shared" si="87"/>
        <v>*</v>
      </c>
      <c r="BS880" s="19" t="str">
        <f t="shared" si="88"/>
        <v>*</v>
      </c>
      <c r="BT880" s="188" t="str">
        <f t="shared" si="89"/>
        <v/>
      </c>
    </row>
    <row r="881" spans="1:72" hidden="1">
      <c r="A881" s="47" t="str">
        <f t="shared" si="85"/>
        <v/>
      </c>
      <c r="B881" s="102"/>
      <c r="C881" s="135" t="str">
        <f>IF(BS_CONTROLE[[#This Row],[DATA]]="","",WEEKNUM(BS_CONTROLE[[#This Row],[DATA]]))</f>
        <v/>
      </c>
      <c r="D881" s="104"/>
      <c r="E881" s="157">
        <v>875</v>
      </c>
      <c r="F881" s="126"/>
      <c r="G881" s="142" t="str">
        <f>IF(D881="","*",VLOOKUP(F881,BS_ATIVIDADE[],3,FALSE))</f>
        <v>*</v>
      </c>
      <c r="H881" s="106"/>
      <c r="I881" s="106"/>
      <c r="J881" s="105"/>
      <c r="K881" s="105"/>
      <c r="L881" s="105"/>
      <c r="M881" s="127" t="str" cm="1">
        <f t="array" ref="M8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1" s="127" t="str" cm="1">
        <f t="array" ref="N8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1" s="106"/>
      <c r="P881" s="106"/>
      <c r="Q881" s="105"/>
      <c r="R881" s="10" t="str">
        <f>IFERROR(_xlfn.XLOOKUP(F881, BS_ATIVIDADE[ATIVIDADE],BS_ATIVIDADE[UNIDADE] ), "*")</f>
        <v>*</v>
      </c>
      <c r="S881" s="128" t="str" cm="1">
        <f t="array" ref="S8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1" s="128" t="str" cm="1">
        <f t="array" ref="T8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1" s="11" t="str" cm="1">
        <f t="array" ref="U8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1" s="105"/>
      <c r="W881" s="151"/>
      <c r="X881" s="104"/>
      <c r="Y881" s="129"/>
      <c r="Z881" s="104"/>
      <c r="AA881" s="105"/>
      <c r="AB881" s="103"/>
      <c r="AC881" s="152"/>
      <c r="AD881" s="107"/>
      <c r="AE881" s="105"/>
      <c r="AF881" s="105"/>
      <c r="AG881" s="105"/>
      <c r="AH881" s="15"/>
      <c r="AI881" s="126" t="str">
        <f>IF(BS_CONTROLE[[#This Row],[Atividade]]=0, "-", BS_CONTROLE[[#This Row],[Atividade]])</f>
        <v>-</v>
      </c>
      <c r="AJ881" s="9" t="str">
        <f>IF(BS_CONTROLE[[#This Row],[Atividade]]=0, "-", BS_CONTROLE[[#This Row],[Atividade]])</f>
        <v>-</v>
      </c>
      <c r="AK881" s="31">
        <f>BS_CONTROLE[[#This Row],[Local - Partida]]</f>
        <v>0</v>
      </c>
      <c r="AL881" s="31">
        <f>BS_CONTROLE[[#This Row],[Local - Encerramento]]</f>
        <v>0</v>
      </c>
      <c r="AM881" s="105" t="str">
        <f>IF(BS_CONTROLE[[#This Row],[Entre - Estações]]=0, "-", BS_CONTROLE[[#This Row],[Entre - Estações]])</f>
        <v>-</v>
      </c>
      <c r="AN881" s="105" t="str">
        <f>IF(BS_CONTROLE[[#This Row],[SB]]=0, "-", BS_CONTROLE[[#This Row],[SB]])</f>
        <v>-</v>
      </c>
      <c r="AO881" s="105" t="str">
        <f>IF(BS_CONTROLE[[#This Row],[SUB]]=0, "-", BS_CONTROLE[[#This Row],[SUB]])</f>
        <v>-</v>
      </c>
      <c r="AP881" s="105">
        <f>BS_CONTROLE[[#This Row],[KM - Inicio]]</f>
        <v>0</v>
      </c>
      <c r="AQ881" s="105">
        <f>BS_CONTROLE[[#This Row],[KM - Inicio]]</f>
        <v>0</v>
      </c>
      <c r="AR881" s="108"/>
      <c r="AS881" s="108"/>
      <c r="AT881" s="108"/>
      <c r="AU881" s="136"/>
      <c r="AV881" s="136"/>
      <c r="AW881" s="14"/>
      <c r="AX881" s="14"/>
      <c r="AY881" s="162" t="str">
        <f t="shared" si="84"/>
        <v>*</v>
      </c>
      <c r="AZ881" s="153"/>
      <c r="BA881" s="109"/>
      <c r="BB881" s="10" t="str">
        <f>IFERROR(_xlfn.XLOOKUP(AI881, BS_ATIVIDADE[ATIVIDADE],BS_ATIVIDADE[UNIDADE] ), "*")</f>
        <v>*</v>
      </c>
      <c r="BC881" s="13" t="str" cm="1">
        <f t="array" ref="BC8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1" s="13" t="str" cm="1">
        <f t="array" ref="BD8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1" s="11" t="str" cm="1">
        <f t="array" ref="BE8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1" s="150"/>
      <c r="BG881" s="16"/>
      <c r="BH881" s="17"/>
      <c r="BI881" s="17"/>
      <c r="BJ881" s="17"/>
      <c r="BK881" s="18"/>
      <c r="BL881" s="16"/>
      <c r="BM881" s="130"/>
      <c r="BN881" s="130"/>
      <c r="BO881" s="130"/>
      <c r="BP881" s="18"/>
      <c r="BQ881" s="12" t="str">
        <f t="shared" si="86"/>
        <v>Aderente</v>
      </c>
      <c r="BR881" s="19" t="str">
        <f t="shared" si="87"/>
        <v>*</v>
      </c>
      <c r="BS881" s="19" t="str">
        <f t="shared" si="88"/>
        <v>*</v>
      </c>
      <c r="BT881" s="188" t="str">
        <f t="shared" si="89"/>
        <v/>
      </c>
    </row>
    <row r="882" spans="1:72" hidden="1">
      <c r="A882" s="47" t="str">
        <f t="shared" si="85"/>
        <v/>
      </c>
      <c r="B882" s="102"/>
      <c r="C882" s="135" t="str">
        <f>IF(BS_CONTROLE[[#This Row],[DATA]]="","",WEEKNUM(BS_CONTROLE[[#This Row],[DATA]]))</f>
        <v/>
      </c>
      <c r="D882" s="104"/>
      <c r="E882" s="157">
        <v>876</v>
      </c>
      <c r="F882" s="126"/>
      <c r="G882" s="142" t="str">
        <f>IF(D882="","*",VLOOKUP(F882,BS_ATIVIDADE[],3,FALSE))</f>
        <v>*</v>
      </c>
      <c r="H882" s="106"/>
      <c r="I882" s="106"/>
      <c r="J882" s="105"/>
      <c r="K882" s="105"/>
      <c r="L882" s="105"/>
      <c r="M882" s="127" t="str" cm="1">
        <f t="array" ref="M8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2" s="127" t="str" cm="1">
        <f t="array" ref="N8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2" s="106"/>
      <c r="P882" s="106"/>
      <c r="Q882" s="105"/>
      <c r="R882" s="10" t="str">
        <f>IFERROR(_xlfn.XLOOKUP(F882, BS_ATIVIDADE[ATIVIDADE],BS_ATIVIDADE[UNIDADE] ), "*")</f>
        <v>*</v>
      </c>
      <c r="S882" s="128" t="str" cm="1">
        <f t="array" ref="S8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2" s="128" t="str" cm="1">
        <f t="array" ref="T8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2" s="11" t="str" cm="1">
        <f t="array" ref="U8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2" s="105"/>
      <c r="W882" s="151"/>
      <c r="X882" s="104"/>
      <c r="Y882" s="129"/>
      <c r="Z882" s="104"/>
      <c r="AA882" s="105"/>
      <c r="AB882" s="103"/>
      <c r="AC882" s="152"/>
      <c r="AD882" s="107"/>
      <c r="AE882" s="105"/>
      <c r="AF882" s="105"/>
      <c r="AG882" s="105"/>
      <c r="AH882" s="15"/>
      <c r="AI882" s="126" t="str">
        <f>IF(BS_CONTROLE[[#This Row],[Atividade]]=0, "-", BS_CONTROLE[[#This Row],[Atividade]])</f>
        <v>-</v>
      </c>
      <c r="AJ882" s="9" t="str">
        <f>IF(BS_CONTROLE[[#This Row],[Atividade]]=0, "-", BS_CONTROLE[[#This Row],[Atividade]])</f>
        <v>-</v>
      </c>
      <c r="AK882" s="31">
        <f>BS_CONTROLE[[#This Row],[Local - Partida]]</f>
        <v>0</v>
      </c>
      <c r="AL882" s="31">
        <f>BS_CONTROLE[[#This Row],[Local - Encerramento]]</f>
        <v>0</v>
      </c>
      <c r="AM882" s="105" t="str">
        <f>IF(BS_CONTROLE[[#This Row],[Entre - Estações]]=0, "-", BS_CONTROLE[[#This Row],[Entre - Estações]])</f>
        <v>-</v>
      </c>
      <c r="AN882" s="105" t="str">
        <f>IF(BS_CONTROLE[[#This Row],[SB]]=0, "-", BS_CONTROLE[[#This Row],[SB]])</f>
        <v>-</v>
      </c>
      <c r="AO882" s="105" t="str">
        <f>IF(BS_CONTROLE[[#This Row],[SUB]]=0, "-", BS_CONTROLE[[#This Row],[SUB]])</f>
        <v>-</v>
      </c>
      <c r="AP882" s="105">
        <f>BS_CONTROLE[[#This Row],[KM - Inicio]]</f>
        <v>0</v>
      </c>
      <c r="AQ882" s="105">
        <f>BS_CONTROLE[[#This Row],[KM - Inicio]]</f>
        <v>0</v>
      </c>
      <c r="AR882" s="108"/>
      <c r="AS882" s="108"/>
      <c r="AT882" s="108"/>
      <c r="AU882" s="136"/>
      <c r="AV882" s="136"/>
      <c r="AW882" s="14"/>
      <c r="AX882" s="14"/>
      <c r="AY882" s="162" t="str">
        <f t="shared" si="84"/>
        <v>*</v>
      </c>
      <c r="AZ882" s="153"/>
      <c r="BA882" s="109"/>
      <c r="BB882" s="10" t="str">
        <f>IFERROR(_xlfn.XLOOKUP(AI882, BS_ATIVIDADE[ATIVIDADE],BS_ATIVIDADE[UNIDADE] ), "*")</f>
        <v>*</v>
      </c>
      <c r="BC882" s="13" t="str" cm="1">
        <f t="array" ref="BC8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2" s="13" t="str" cm="1">
        <f t="array" ref="BD8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2" s="11" t="str" cm="1">
        <f t="array" ref="BE8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2" s="150"/>
      <c r="BG882" s="16"/>
      <c r="BH882" s="17"/>
      <c r="BI882" s="17"/>
      <c r="BJ882" s="17"/>
      <c r="BK882" s="18"/>
      <c r="BL882" s="16"/>
      <c r="BM882" s="130"/>
      <c r="BN882" s="130"/>
      <c r="BO882" s="130"/>
      <c r="BP882" s="18"/>
      <c r="BQ882" s="12" t="str">
        <f t="shared" si="86"/>
        <v>Aderente</v>
      </c>
      <c r="BR882" s="19" t="str">
        <f t="shared" si="87"/>
        <v>*</v>
      </c>
      <c r="BS882" s="19" t="str">
        <f t="shared" si="88"/>
        <v>*</v>
      </c>
      <c r="BT882" s="188" t="str">
        <f t="shared" si="89"/>
        <v/>
      </c>
    </row>
    <row r="883" spans="1:72" hidden="1">
      <c r="A883" s="47" t="str">
        <f t="shared" si="85"/>
        <v/>
      </c>
      <c r="B883" s="102"/>
      <c r="C883" s="135" t="str">
        <f>IF(BS_CONTROLE[[#This Row],[DATA]]="","",WEEKNUM(BS_CONTROLE[[#This Row],[DATA]]))</f>
        <v/>
      </c>
      <c r="D883" s="104"/>
      <c r="E883" s="157">
        <v>877</v>
      </c>
      <c r="F883" s="126"/>
      <c r="G883" s="142" t="str">
        <f>IF(D883="","*",VLOOKUP(F883,BS_ATIVIDADE[],3,FALSE))</f>
        <v>*</v>
      </c>
      <c r="H883" s="106"/>
      <c r="I883" s="106"/>
      <c r="J883" s="105"/>
      <c r="K883" s="105"/>
      <c r="L883" s="105"/>
      <c r="M883" s="127" t="str" cm="1">
        <f t="array" ref="M8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3" s="127" t="str" cm="1">
        <f t="array" ref="N8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3" s="106"/>
      <c r="P883" s="106"/>
      <c r="Q883" s="105"/>
      <c r="R883" s="10" t="str">
        <f>IFERROR(_xlfn.XLOOKUP(F883, BS_ATIVIDADE[ATIVIDADE],BS_ATIVIDADE[UNIDADE] ), "*")</f>
        <v>*</v>
      </c>
      <c r="S883" s="128" t="str" cm="1">
        <f t="array" ref="S8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3" s="128" t="str" cm="1">
        <f t="array" ref="T8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3" s="11" t="str" cm="1">
        <f t="array" ref="U8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3" s="105"/>
      <c r="W883" s="151"/>
      <c r="X883" s="104"/>
      <c r="Y883" s="129"/>
      <c r="Z883" s="104"/>
      <c r="AA883" s="105"/>
      <c r="AB883" s="103"/>
      <c r="AC883" s="152"/>
      <c r="AD883" s="107"/>
      <c r="AE883" s="105"/>
      <c r="AF883" s="105"/>
      <c r="AG883" s="105"/>
      <c r="AH883" s="15"/>
      <c r="AI883" s="126" t="str">
        <f>IF(BS_CONTROLE[[#This Row],[Atividade]]=0, "-", BS_CONTROLE[[#This Row],[Atividade]])</f>
        <v>-</v>
      </c>
      <c r="AJ883" s="9" t="str">
        <f>IF(BS_CONTROLE[[#This Row],[Atividade]]=0, "-", BS_CONTROLE[[#This Row],[Atividade]])</f>
        <v>-</v>
      </c>
      <c r="AK883" s="31">
        <f>BS_CONTROLE[[#This Row],[Local - Partida]]</f>
        <v>0</v>
      </c>
      <c r="AL883" s="31">
        <f>BS_CONTROLE[[#This Row],[Local - Encerramento]]</f>
        <v>0</v>
      </c>
      <c r="AM883" s="105" t="str">
        <f>IF(BS_CONTROLE[[#This Row],[Entre - Estações]]=0, "-", BS_CONTROLE[[#This Row],[Entre - Estações]])</f>
        <v>-</v>
      </c>
      <c r="AN883" s="105" t="str">
        <f>IF(BS_CONTROLE[[#This Row],[SB]]=0, "-", BS_CONTROLE[[#This Row],[SB]])</f>
        <v>-</v>
      </c>
      <c r="AO883" s="105" t="str">
        <f>IF(BS_CONTROLE[[#This Row],[SUB]]=0, "-", BS_CONTROLE[[#This Row],[SUB]])</f>
        <v>-</v>
      </c>
      <c r="AP883" s="105">
        <f>BS_CONTROLE[[#This Row],[KM - Inicio]]</f>
        <v>0</v>
      </c>
      <c r="AQ883" s="105">
        <f>BS_CONTROLE[[#This Row],[KM - Inicio]]</f>
        <v>0</v>
      </c>
      <c r="AR883" s="108"/>
      <c r="AS883" s="108"/>
      <c r="AT883" s="108"/>
      <c r="AU883" s="136"/>
      <c r="AV883" s="136"/>
      <c r="AW883" s="14"/>
      <c r="AX883" s="14"/>
      <c r="AY883" s="162" t="str">
        <f t="shared" si="84"/>
        <v>*</v>
      </c>
      <c r="AZ883" s="153"/>
      <c r="BA883" s="109"/>
      <c r="BB883" s="10" t="str">
        <f>IFERROR(_xlfn.XLOOKUP(AI883, BS_ATIVIDADE[ATIVIDADE],BS_ATIVIDADE[UNIDADE] ), "*")</f>
        <v>*</v>
      </c>
      <c r="BC883" s="13" t="str" cm="1">
        <f t="array" ref="BC8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3" s="13" t="str" cm="1">
        <f t="array" ref="BD8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3" s="11" t="str" cm="1">
        <f t="array" ref="BE8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3" s="150"/>
      <c r="BG883" s="16"/>
      <c r="BH883" s="17"/>
      <c r="BI883" s="17"/>
      <c r="BJ883" s="17"/>
      <c r="BK883" s="18"/>
      <c r="BL883" s="16"/>
      <c r="BM883" s="130"/>
      <c r="BN883" s="130"/>
      <c r="BO883" s="130"/>
      <c r="BP883" s="18"/>
      <c r="BQ883" s="12" t="str">
        <f t="shared" si="86"/>
        <v>Aderente</v>
      </c>
      <c r="BR883" s="19" t="str">
        <f t="shared" si="87"/>
        <v>*</v>
      </c>
      <c r="BS883" s="19" t="str">
        <f t="shared" si="88"/>
        <v>*</v>
      </c>
      <c r="BT883" s="188" t="str">
        <f t="shared" si="89"/>
        <v/>
      </c>
    </row>
    <row r="884" spans="1:72" hidden="1">
      <c r="A884" s="47" t="str">
        <f t="shared" si="85"/>
        <v/>
      </c>
      <c r="B884" s="102"/>
      <c r="C884" s="135" t="str">
        <f>IF(BS_CONTROLE[[#This Row],[DATA]]="","",WEEKNUM(BS_CONTROLE[[#This Row],[DATA]]))</f>
        <v/>
      </c>
      <c r="D884" s="104"/>
      <c r="E884" s="157">
        <v>878</v>
      </c>
      <c r="F884" s="126"/>
      <c r="G884" s="142" t="str">
        <f>IF(D884="","*",VLOOKUP(F884,BS_ATIVIDADE[],3,FALSE))</f>
        <v>*</v>
      </c>
      <c r="H884" s="106"/>
      <c r="I884" s="106"/>
      <c r="J884" s="105"/>
      <c r="K884" s="105"/>
      <c r="L884" s="105"/>
      <c r="M884" s="127" t="str" cm="1">
        <f t="array" ref="M8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4" s="127" t="str" cm="1">
        <f t="array" ref="N8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4" s="106"/>
      <c r="P884" s="106"/>
      <c r="Q884" s="105"/>
      <c r="R884" s="10" t="str">
        <f>IFERROR(_xlfn.XLOOKUP(F884, BS_ATIVIDADE[ATIVIDADE],BS_ATIVIDADE[UNIDADE] ), "*")</f>
        <v>*</v>
      </c>
      <c r="S884" s="128" t="str" cm="1">
        <f t="array" ref="S8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4" s="128" t="str" cm="1">
        <f t="array" ref="T8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4" s="11" t="str" cm="1">
        <f t="array" ref="U8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4" s="105"/>
      <c r="W884" s="151"/>
      <c r="X884" s="104"/>
      <c r="Y884" s="129"/>
      <c r="Z884" s="104"/>
      <c r="AA884" s="105"/>
      <c r="AB884" s="103"/>
      <c r="AC884" s="152"/>
      <c r="AD884" s="107"/>
      <c r="AE884" s="105"/>
      <c r="AF884" s="105"/>
      <c r="AG884" s="105"/>
      <c r="AH884" s="15"/>
      <c r="AI884" s="126" t="str">
        <f>IF(BS_CONTROLE[[#This Row],[Atividade]]=0, "-", BS_CONTROLE[[#This Row],[Atividade]])</f>
        <v>-</v>
      </c>
      <c r="AJ884" s="9" t="str">
        <f>IF(BS_CONTROLE[[#This Row],[Atividade]]=0, "-", BS_CONTROLE[[#This Row],[Atividade]])</f>
        <v>-</v>
      </c>
      <c r="AK884" s="31">
        <f>BS_CONTROLE[[#This Row],[Local - Partida]]</f>
        <v>0</v>
      </c>
      <c r="AL884" s="31">
        <f>BS_CONTROLE[[#This Row],[Local - Encerramento]]</f>
        <v>0</v>
      </c>
      <c r="AM884" s="105" t="str">
        <f>IF(BS_CONTROLE[[#This Row],[Entre - Estações]]=0, "-", BS_CONTROLE[[#This Row],[Entre - Estações]])</f>
        <v>-</v>
      </c>
      <c r="AN884" s="105" t="str">
        <f>IF(BS_CONTROLE[[#This Row],[SB]]=0, "-", BS_CONTROLE[[#This Row],[SB]])</f>
        <v>-</v>
      </c>
      <c r="AO884" s="105" t="str">
        <f>IF(BS_CONTROLE[[#This Row],[SUB]]=0, "-", BS_CONTROLE[[#This Row],[SUB]])</f>
        <v>-</v>
      </c>
      <c r="AP884" s="105">
        <f>BS_CONTROLE[[#This Row],[KM - Inicio]]</f>
        <v>0</v>
      </c>
      <c r="AQ884" s="105">
        <f>BS_CONTROLE[[#This Row],[KM - Inicio]]</f>
        <v>0</v>
      </c>
      <c r="AR884" s="108"/>
      <c r="AS884" s="108"/>
      <c r="AT884" s="108"/>
      <c r="AU884" s="136"/>
      <c r="AV884" s="136"/>
      <c r="AW884" s="14"/>
      <c r="AX884" s="14"/>
      <c r="AY884" s="162" t="str">
        <f t="shared" si="84"/>
        <v>*</v>
      </c>
      <c r="AZ884" s="153"/>
      <c r="BA884" s="109"/>
      <c r="BB884" s="10" t="str">
        <f>IFERROR(_xlfn.XLOOKUP(AI884, BS_ATIVIDADE[ATIVIDADE],BS_ATIVIDADE[UNIDADE] ), "*")</f>
        <v>*</v>
      </c>
      <c r="BC884" s="13" t="str" cm="1">
        <f t="array" ref="BC8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4" s="13" t="str" cm="1">
        <f t="array" ref="BD8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4" s="11" t="str" cm="1">
        <f t="array" ref="BE8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4" s="150"/>
      <c r="BG884" s="16"/>
      <c r="BH884" s="17"/>
      <c r="BI884" s="17"/>
      <c r="BJ884" s="17"/>
      <c r="BK884" s="18"/>
      <c r="BL884" s="16"/>
      <c r="BM884" s="130"/>
      <c r="BN884" s="130"/>
      <c r="BO884" s="130"/>
      <c r="BP884" s="18"/>
      <c r="BQ884" s="12" t="str">
        <f t="shared" si="86"/>
        <v>Aderente</v>
      </c>
      <c r="BR884" s="19" t="str">
        <f t="shared" si="87"/>
        <v>*</v>
      </c>
      <c r="BS884" s="19" t="str">
        <f t="shared" si="88"/>
        <v>*</v>
      </c>
      <c r="BT884" s="188" t="str">
        <f t="shared" si="89"/>
        <v/>
      </c>
    </row>
    <row r="885" spans="1:72" hidden="1">
      <c r="A885" s="47" t="str">
        <f t="shared" si="85"/>
        <v/>
      </c>
      <c r="B885" s="102"/>
      <c r="C885" s="135" t="str">
        <f>IF(BS_CONTROLE[[#This Row],[DATA]]="","",WEEKNUM(BS_CONTROLE[[#This Row],[DATA]]))</f>
        <v/>
      </c>
      <c r="D885" s="104"/>
      <c r="E885" s="157">
        <v>879</v>
      </c>
      <c r="F885" s="126"/>
      <c r="G885" s="142" t="str">
        <f>IF(D885="","*",VLOOKUP(F885,BS_ATIVIDADE[],3,FALSE))</f>
        <v>*</v>
      </c>
      <c r="H885" s="106"/>
      <c r="I885" s="106"/>
      <c r="J885" s="105"/>
      <c r="K885" s="105"/>
      <c r="L885" s="105"/>
      <c r="M885" s="127" t="str" cm="1">
        <f t="array" ref="M8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5" s="127" t="str" cm="1">
        <f t="array" ref="N8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5" s="106"/>
      <c r="P885" s="106"/>
      <c r="Q885" s="105"/>
      <c r="R885" s="10" t="str">
        <f>IFERROR(_xlfn.XLOOKUP(F885, BS_ATIVIDADE[ATIVIDADE],BS_ATIVIDADE[UNIDADE] ), "*")</f>
        <v>*</v>
      </c>
      <c r="S885" s="128" t="str" cm="1">
        <f t="array" ref="S8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5" s="128" t="str" cm="1">
        <f t="array" ref="T8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5" s="11" t="str" cm="1">
        <f t="array" ref="U8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5" s="105"/>
      <c r="W885" s="151"/>
      <c r="X885" s="104"/>
      <c r="Y885" s="129"/>
      <c r="Z885" s="104"/>
      <c r="AA885" s="105"/>
      <c r="AB885" s="103"/>
      <c r="AC885" s="152"/>
      <c r="AD885" s="107"/>
      <c r="AE885" s="105"/>
      <c r="AF885" s="105"/>
      <c r="AG885" s="105"/>
      <c r="AH885" s="15"/>
      <c r="AI885" s="126" t="str">
        <f>IF(BS_CONTROLE[[#This Row],[Atividade]]=0, "-", BS_CONTROLE[[#This Row],[Atividade]])</f>
        <v>-</v>
      </c>
      <c r="AJ885" s="9" t="str">
        <f>IF(BS_CONTROLE[[#This Row],[Atividade]]=0, "-", BS_CONTROLE[[#This Row],[Atividade]])</f>
        <v>-</v>
      </c>
      <c r="AK885" s="31">
        <f>BS_CONTROLE[[#This Row],[Local - Partida]]</f>
        <v>0</v>
      </c>
      <c r="AL885" s="31">
        <f>BS_CONTROLE[[#This Row],[Local - Encerramento]]</f>
        <v>0</v>
      </c>
      <c r="AM885" s="105" t="str">
        <f>IF(BS_CONTROLE[[#This Row],[Entre - Estações]]=0, "-", BS_CONTROLE[[#This Row],[Entre - Estações]])</f>
        <v>-</v>
      </c>
      <c r="AN885" s="105" t="str">
        <f>IF(BS_CONTROLE[[#This Row],[SB]]=0, "-", BS_CONTROLE[[#This Row],[SB]])</f>
        <v>-</v>
      </c>
      <c r="AO885" s="105" t="str">
        <f>IF(BS_CONTROLE[[#This Row],[SUB]]=0, "-", BS_CONTROLE[[#This Row],[SUB]])</f>
        <v>-</v>
      </c>
      <c r="AP885" s="105">
        <f>BS_CONTROLE[[#This Row],[KM - Inicio]]</f>
        <v>0</v>
      </c>
      <c r="AQ885" s="105">
        <f>BS_CONTROLE[[#This Row],[KM - Inicio]]</f>
        <v>0</v>
      </c>
      <c r="AR885" s="108"/>
      <c r="AS885" s="108"/>
      <c r="AT885" s="108"/>
      <c r="AU885" s="136"/>
      <c r="AV885" s="136"/>
      <c r="AW885" s="14"/>
      <c r="AX885" s="14"/>
      <c r="AY885" s="162" t="str">
        <f t="shared" si="84"/>
        <v>*</v>
      </c>
      <c r="AZ885" s="153"/>
      <c r="BA885" s="109"/>
      <c r="BB885" s="10" t="str">
        <f>IFERROR(_xlfn.XLOOKUP(AI885, BS_ATIVIDADE[ATIVIDADE],BS_ATIVIDADE[UNIDADE] ), "*")</f>
        <v>*</v>
      </c>
      <c r="BC885" s="13" t="str" cm="1">
        <f t="array" ref="BC8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5" s="13" t="str" cm="1">
        <f t="array" ref="BD8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5" s="11" t="str" cm="1">
        <f t="array" ref="BE8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5" s="150"/>
      <c r="BG885" s="16"/>
      <c r="BH885" s="17"/>
      <c r="BI885" s="17"/>
      <c r="BJ885" s="17"/>
      <c r="BK885" s="18"/>
      <c r="BL885" s="16"/>
      <c r="BM885" s="130"/>
      <c r="BN885" s="130"/>
      <c r="BO885" s="130"/>
      <c r="BP885" s="18"/>
      <c r="BQ885" s="12" t="str">
        <f t="shared" si="86"/>
        <v>Aderente</v>
      </c>
      <c r="BR885" s="19" t="str">
        <f t="shared" si="87"/>
        <v>*</v>
      </c>
      <c r="BS885" s="19" t="str">
        <f t="shared" si="88"/>
        <v>*</v>
      </c>
      <c r="BT885" s="188" t="str">
        <f t="shared" si="89"/>
        <v/>
      </c>
    </row>
    <row r="886" spans="1:72" hidden="1">
      <c r="A886" s="47" t="str">
        <f t="shared" si="85"/>
        <v/>
      </c>
      <c r="B886" s="102"/>
      <c r="C886" s="135" t="str">
        <f>IF(BS_CONTROLE[[#This Row],[DATA]]="","",WEEKNUM(BS_CONTROLE[[#This Row],[DATA]]))</f>
        <v/>
      </c>
      <c r="D886" s="104"/>
      <c r="E886" s="157">
        <v>880</v>
      </c>
      <c r="F886" s="126"/>
      <c r="G886" s="142" t="str">
        <f>IF(D886="","*",VLOOKUP(F886,BS_ATIVIDADE[],3,FALSE))</f>
        <v>*</v>
      </c>
      <c r="H886" s="106"/>
      <c r="I886" s="106"/>
      <c r="J886" s="105"/>
      <c r="K886" s="105"/>
      <c r="L886" s="105"/>
      <c r="M886" s="127" t="str" cm="1">
        <f t="array" ref="M8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6" s="127" t="str" cm="1">
        <f t="array" ref="N8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6" s="106"/>
      <c r="P886" s="106"/>
      <c r="Q886" s="105"/>
      <c r="R886" s="10" t="str">
        <f>IFERROR(_xlfn.XLOOKUP(F886, BS_ATIVIDADE[ATIVIDADE],BS_ATIVIDADE[UNIDADE] ), "*")</f>
        <v>*</v>
      </c>
      <c r="S886" s="128" t="str" cm="1">
        <f t="array" ref="S8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6" s="128" t="str" cm="1">
        <f t="array" ref="T8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6" s="11" t="str" cm="1">
        <f t="array" ref="U8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6" s="105"/>
      <c r="W886" s="151"/>
      <c r="X886" s="104"/>
      <c r="Y886" s="129"/>
      <c r="Z886" s="104"/>
      <c r="AA886" s="105"/>
      <c r="AB886" s="103"/>
      <c r="AC886" s="152"/>
      <c r="AD886" s="107"/>
      <c r="AE886" s="105"/>
      <c r="AF886" s="105"/>
      <c r="AG886" s="105"/>
      <c r="AH886" s="15"/>
      <c r="AI886" s="126" t="str">
        <f>IF(BS_CONTROLE[[#This Row],[Atividade]]=0, "-", BS_CONTROLE[[#This Row],[Atividade]])</f>
        <v>-</v>
      </c>
      <c r="AJ886" s="9" t="str">
        <f>IF(BS_CONTROLE[[#This Row],[Atividade]]=0, "-", BS_CONTROLE[[#This Row],[Atividade]])</f>
        <v>-</v>
      </c>
      <c r="AK886" s="31">
        <f>BS_CONTROLE[[#This Row],[Local - Partida]]</f>
        <v>0</v>
      </c>
      <c r="AL886" s="31">
        <f>BS_CONTROLE[[#This Row],[Local - Encerramento]]</f>
        <v>0</v>
      </c>
      <c r="AM886" s="105" t="str">
        <f>IF(BS_CONTROLE[[#This Row],[Entre - Estações]]=0, "-", BS_CONTROLE[[#This Row],[Entre - Estações]])</f>
        <v>-</v>
      </c>
      <c r="AN886" s="105" t="str">
        <f>IF(BS_CONTROLE[[#This Row],[SB]]=0, "-", BS_CONTROLE[[#This Row],[SB]])</f>
        <v>-</v>
      </c>
      <c r="AO886" s="105" t="str">
        <f>IF(BS_CONTROLE[[#This Row],[SUB]]=0, "-", BS_CONTROLE[[#This Row],[SUB]])</f>
        <v>-</v>
      </c>
      <c r="AP886" s="105">
        <f>BS_CONTROLE[[#This Row],[KM - Inicio]]</f>
        <v>0</v>
      </c>
      <c r="AQ886" s="105">
        <f>BS_CONTROLE[[#This Row],[KM - Inicio]]</f>
        <v>0</v>
      </c>
      <c r="AR886" s="108"/>
      <c r="AS886" s="108"/>
      <c r="AT886" s="108"/>
      <c r="AU886" s="136"/>
      <c r="AV886" s="136"/>
      <c r="AW886" s="14"/>
      <c r="AX886" s="14"/>
      <c r="AY886" s="162" t="str">
        <f t="shared" si="84"/>
        <v>*</v>
      </c>
      <c r="AZ886" s="153"/>
      <c r="BA886" s="109"/>
      <c r="BB886" s="10" t="str">
        <f>IFERROR(_xlfn.XLOOKUP(AI886, BS_ATIVIDADE[ATIVIDADE],BS_ATIVIDADE[UNIDADE] ), "*")</f>
        <v>*</v>
      </c>
      <c r="BC886" s="13" t="str" cm="1">
        <f t="array" ref="BC8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6" s="13" t="str" cm="1">
        <f t="array" ref="BD8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6" s="11" t="str" cm="1">
        <f t="array" ref="BE8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6" s="150"/>
      <c r="BG886" s="16"/>
      <c r="BH886" s="17"/>
      <c r="BI886" s="17"/>
      <c r="BJ886" s="17"/>
      <c r="BK886" s="18"/>
      <c r="BL886" s="16"/>
      <c r="BM886" s="130"/>
      <c r="BN886" s="130"/>
      <c r="BO886" s="130"/>
      <c r="BP886" s="18"/>
      <c r="BQ886" s="12" t="str">
        <f t="shared" si="86"/>
        <v>Aderente</v>
      </c>
      <c r="BR886" s="19" t="str">
        <f t="shared" si="87"/>
        <v>*</v>
      </c>
      <c r="BS886" s="19" t="str">
        <f t="shared" si="88"/>
        <v>*</v>
      </c>
      <c r="BT886" s="188" t="str">
        <f t="shared" si="89"/>
        <v/>
      </c>
    </row>
    <row r="887" spans="1:72" hidden="1">
      <c r="A887" s="47" t="str">
        <f t="shared" si="85"/>
        <v/>
      </c>
      <c r="B887" s="102"/>
      <c r="C887" s="135" t="str">
        <f>IF(BS_CONTROLE[[#This Row],[DATA]]="","",WEEKNUM(BS_CONTROLE[[#This Row],[DATA]]))</f>
        <v/>
      </c>
      <c r="D887" s="104"/>
      <c r="E887" s="157">
        <v>881</v>
      </c>
      <c r="F887" s="126"/>
      <c r="G887" s="142" t="str">
        <f>IF(D887="","*",VLOOKUP(F887,BS_ATIVIDADE[],3,FALSE))</f>
        <v>*</v>
      </c>
      <c r="H887" s="106"/>
      <c r="I887" s="106"/>
      <c r="J887" s="105"/>
      <c r="K887" s="105"/>
      <c r="L887" s="105"/>
      <c r="M887" s="127" t="str" cm="1">
        <f t="array" ref="M8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7" s="127" t="str" cm="1">
        <f t="array" ref="N8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7" s="106"/>
      <c r="P887" s="106"/>
      <c r="Q887" s="105"/>
      <c r="R887" s="10" t="str">
        <f>IFERROR(_xlfn.XLOOKUP(F887, BS_ATIVIDADE[ATIVIDADE],BS_ATIVIDADE[UNIDADE] ), "*")</f>
        <v>*</v>
      </c>
      <c r="S887" s="128" t="str" cm="1">
        <f t="array" ref="S8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7" s="128" t="str" cm="1">
        <f t="array" ref="T8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7" s="11" t="str" cm="1">
        <f t="array" ref="U8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7" s="105"/>
      <c r="W887" s="151"/>
      <c r="X887" s="104"/>
      <c r="Y887" s="129"/>
      <c r="Z887" s="104"/>
      <c r="AA887" s="105"/>
      <c r="AB887" s="103"/>
      <c r="AC887" s="152"/>
      <c r="AD887" s="107"/>
      <c r="AE887" s="105"/>
      <c r="AF887" s="105"/>
      <c r="AG887" s="105"/>
      <c r="AH887" s="15"/>
      <c r="AI887" s="126" t="str">
        <f>IF(BS_CONTROLE[[#This Row],[Atividade]]=0, "-", BS_CONTROLE[[#This Row],[Atividade]])</f>
        <v>-</v>
      </c>
      <c r="AJ887" s="9" t="str">
        <f>IF(BS_CONTROLE[[#This Row],[Atividade]]=0, "-", BS_CONTROLE[[#This Row],[Atividade]])</f>
        <v>-</v>
      </c>
      <c r="AK887" s="31">
        <f>BS_CONTROLE[[#This Row],[Local - Partida]]</f>
        <v>0</v>
      </c>
      <c r="AL887" s="31">
        <f>BS_CONTROLE[[#This Row],[Local - Encerramento]]</f>
        <v>0</v>
      </c>
      <c r="AM887" s="105" t="str">
        <f>IF(BS_CONTROLE[[#This Row],[Entre - Estações]]=0, "-", BS_CONTROLE[[#This Row],[Entre - Estações]])</f>
        <v>-</v>
      </c>
      <c r="AN887" s="105" t="str">
        <f>IF(BS_CONTROLE[[#This Row],[SB]]=0, "-", BS_CONTROLE[[#This Row],[SB]])</f>
        <v>-</v>
      </c>
      <c r="AO887" s="105" t="str">
        <f>IF(BS_CONTROLE[[#This Row],[SUB]]=0, "-", BS_CONTROLE[[#This Row],[SUB]])</f>
        <v>-</v>
      </c>
      <c r="AP887" s="105">
        <f>BS_CONTROLE[[#This Row],[KM - Inicio]]</f>
        <v>0</v>
      </c>
      <c r="AQ887" s="105">
        <f>BS_CONTROLE[[#This Row],[KM - Inicio]]</f>
        <v>0</v>
      </c>
      <c r="AR887" s="108"/>
      <c r="AS887" s="108"/>
      <c r="AT887" s="108"/>
      <c r="AU887" s="136"/>
      <c r="AV887" s="136"/>
      <c r="AW887" s="14"/>
      <c r="AX887" s="14"/>
      <c r="AY887" s="162" t="str">
        <f t="shared" si="84"/>
        <v>*</v>
      </c>
      <c r="AZ887" s="153"/>
      <c r="BA887" s="109"/>
      <c r="BB887" s="10" t="str">
        <f>IFERROR(_xlfn.XLOOKUP(AI887, BS_ATIVIDADE[ATIVIDADE],BS_ATIVIDADE[UNIDADE] ), "*")</f>
        <v>*</v>
      </c>
      <c r="BC887" s="13" t="str" cm="1">
        <f t="array" ref="BC8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7" s="13" t="str" cm="1">
        <f t="array" ref="BD8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7" s="11" t="str" cm="1">
        <f t="array" ref="BE8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7" s="150"/>
      <c r="BG887" s="16"/>
      <c r="BH887" s="17"/>
      <c r="BI887" s="17"/>
      <c r="BJ887" s="17"/>
      <c r="BK887" s="18"/>
      <c r="BL887" s="16"/>
      <c r="BM887" s="130"/>
      <c r="BN887" s="130"/>
      <c r="BO887" s="130"/>
      <c r="BP887" s="18"/>
      <c r="BQ887" s="12" t="str">
        <f t="shared" si="86"/>
        <v>Aderente</v>
      </c>
      <c r="BR887" s="19" t="str">
        <f t="shared" si="87"/>
        <v>*</v>
      </c>
      <c r="BS887" s="19" t="str">
        <f t="shared" si="88"/>
        <v>*</v>
      </c>
      <c r="BT887" s="188" t="str">
        <f t="shared" si="89"/>
        <v/>
      </c>
    </row>
    <row r="888" spans="1:72" hidden="1">
      <c r="A888" s="47" t="str">
        <f t="shared" si="85"/>
        <v/>
      </c>
      <c r="B888" s="102"/>
      <c r="C888" s="135" t="str">
        <f>IF(BS_CONTROLE[[#This Row],[DATA]]="","",WEEKNUM(BS_CONTROLE[[#This Row],[DATA]]))</f>
        <v/>
      </c>
      <c r="D888" s="104"/>
      <c r="E888" s="157">
        <v>882</v>
      </c>
      <c r="F888" s="126"/>
      <c r="G888" s="142" t="str">
        <f>IF(D888="","*",VLOOKUP(F888,BS_ATIVIDADE[],3,FALSE))</f>
        <v>*</v>
      </c>
      <c r="H888" s="106"/>
      <c r="I888" s="106"/>
      <c r="J888" s="105"/>
      <c r="K888" s="105"/>
      <c r="L888" s="105"/>
      <c r="M888" s="127" t="str" cm="1">
        <f t="array" ref="M8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8" s="127" t="str" cm="1">
        <f t="array" ref="N8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8" s="106"/>
      <c r="P888" s="106"/>
      <c r="Q888" s="105"/>
      <c r="R888" s="10" t="str">
        <f>IFERROR(_xlfn.XLOOKUP(F888, BS_ATIVIDADE[ATIVIDADE],BS_ATIVIDADE[UNIDADE] ), "*")</f>
        <v>*</v>
      </c>
      <c r="S888" s="128" t="str" cm="1">
        <f t="array" ref="S8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8" s="128" t="str" cm="1">
        <f t="array" ref="T8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8" s="11" t="str" cm="1">
        <f t="array" ref="U8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8" s="105"/>
      <c r="W888" s="151"/>
      <c r="X888" s="104"/>
      <c r="Y888" s="129"/>
      <c r="Z888" s="104"/>
      <c r="AA888" s="105"/>
      <c r="AB888" s="103"/>
      <c r="AC888" s="152"/>
      <c r="AD888" s="107"/>
      <c r="AE888" s="105"/>
      <c r="AF888" s="105"/>
      <c r="AG888" s="105"/>
      <c r="AH888" s="15"/>
      <c r="AI888" s="126" t="str">
        <f>IF(BS_CONTROLE[[#This Row],[Atividade]]=0, "-", BS_CONTROLE[[#This Row],[Atividade]])</f>
        <v>-</v>
      </c>
      <c r="AJ888" s="9" t="str">
        <f>IF(BS_CONTROLE[[#This Row],[Atividade]]=0, "-", BS_CONTROLE[[#This Row],[Atividade]])</f>
        <v>-</v>
      </c>
      <c r="AK888" s="31">
        <f>BS_CONTROLE[[#This Row],[Local - Partida]]</f>
        <v>0</v>
      </c>
      <c r="AL888" s="31">
        <f>BS_CONTROLE[[#This Row],[Local - Encerramento]]</f>
        <v>0</v>
      </c>
      <c r="AM888" s="105" t="str">
        <f>IF(BS_CONTROLE[[#This Row],[Entre - Estações]]=0, "-", BS_CONTROLE[[#This Row],[Entre - Estações]])</f>
        <v>-</v>
      </c>
      <c r="AN888" s="105" t="str">
        <f>IF(BS_CONTROLE[[#This Row],[SB]]=0, "-", BS_CONTROLE[[#This Row],[SB]])</f>
        <v>-</v>
      </c>
      <c r="AO888" s="105" t="str">
        <f>IF(BS_CONTROLE[[#This Row],[SUB]]=0, "-", BS_CONTROLE[[#This Row],[SUB]])</f>
        <v>-</v>
      </c>
      <c r="AP888" s="105">
        <f>BS_CONTROLE[[#This Row],[KM - Inicio]]</f>
        <v>0</v>
      </c>
      <c r="AQ888" s="105">
        <f>BS_CONTROLE[[#This Row],[KM - Inicio]]</f>
        <v>0</v>
      </c>
      <c r="AR888" s="108"/>
      <c r="AS888" s="108"/>
      <c r="AT888" s="108"/>
      <c r="AU888" s="136"/>
      <c r="AV888" s="136"/>
      <c r="AW888" s="14"/>
      <c r="AX888" s="14"/>
      <c r="AY888" s="162" t="str">
        <f t="shared" si="84"/>
        <v>*</v>
      </c>
      <c r="AZ888" s="153"/>
      <c r="BA888" s="109"/>
      <c r="BB888" s="10" t="str">
        <f>IFERROR(_xlfn.XLOOKUP(AI888, BS_ATIVIDADE[ATIVIDADE],BS_ATIVIDADE[UNIDADE] ), "*")</f>
        <v>*</v>
      </c>
      <c r="BC888" s="13" t="str" cm="1">
        <f t="array" ref="BC8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8" s="13" t="str" cm="1">
        <f t="array" ref="BD8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8" s="11" t="str" cm="1">
        <f t="array" ref="BE8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8" s="150"/>
      <c r="BG888" s="16"/>
      <c r="BH888" s="17"/>
      <c r="BI888" s="17"/>
      <c r="BJ888" s="17"/>
      <c r="BK888" s="18"/>
      <c r="BL888" s="16"/>
      <c r="BM888" s="130"/>
      <c r="BN888" s="130"/>
      <c r="BO888" s="130"/>
      <c r="BP888" s="18"/>
      <c r="BQ888" s="12" t="str">
        <f t="shared" si="86"/>
        <v>Aderente</v>
      </c>
      <c r="BR888" s="19" t="str">
        <f t="shared" si="87"/>
        <v>*</v>
      </c>
      <c r="BS888" s="19" t="str">
        <f t="shared" si="88"/>
        <v>*</v>
      </c>
      <c r="BT888" s="188" t="str">
        <f t="shared" si="89"/>
        <v/>
      </c>
    </row>
    <row r="889" spans="1:72" hidden="1">
      <c r="A889" s="47" t="str">
        <f t="shared" si="85"/>
        <v/>
      </c>
      <c r="B889" s="102"/>
      <c r="C889" s="135" t="str">
        <f>IF(BS_CONTROLE[[#This Row],[DATA]]="","",WEEKNUM(BS_CONTROLE[[#This Row],[DATA]]))</f>
        <v/>
      </c>
      <c r="D889" s="104"/>
      <c r="E889" s="157">
        <v>883</v>
      </c>
      <c r="F889" s="126"/>
      <c r="G889" s="142" t="str">
        <f>IF(D889="","*",VLOOKUP(F889,BS_ATIVIDADE[],3,FALSE))</f>
        <v>*</v>
      </c>
      <c r="H889" s="106"/>
      <c r="I889" s="106"/>
      <c r="J889" s="105"/>
      <c r="K889" s="105"/>
      <c r="L889" s="105"/>
      <c r="M889" s="127" t="str" cm="1">
        <f t="array" ref="M8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89" s="127" t="str" cm="1">
        <f t="array" ref="N8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89" s="106"/>
      <c r="P889" s="106"/>
      <c r="Q889" s="105"/>
      <c r="R889" s="10" t="str">
        <f>IFERROR(_xlfn.XLOOKUP(F889, BS_ATIVIDADE[ATIVIDADE],BS_ATIVIDADE[UNIDADE] ), "*")</f>
        <v>*</v>
      </c>
      <c r="S889" s="128" t="str" cm="1">
        <f t="array" ref="S8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89" s="128" t="str" cm="1">
        <f t="array" ref="T8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89" s="11" t="str" cm="1">
        <f t="array" ref="U8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89" s="105"/>
      <c r="W889" s="151"/>
      <c r="X889" s="104"/>
      <c r="Y889" s="129"/>
      <c r="Z889" s="104"/>
      <c r="AA889" s="105"/>
      <c r="AB889" s="103"/>
      <c r="AC889" s="152"/>
      <c r="AD889" s="107"/>
      <c r="AE889" s="105"/>
      <c r="AF889" s="105"/>
      <c r="AG889" s="105"/>
      <c r="AH889" s="15"/>
      <c r="AI889" s="126" t="str">
        <f>IF(BS_CONTROLE[[#This Row],[Atividade]]=0, "-", BS_CONTROLE[[#This Row],[Atividade]])</f>
        <v>-</v>
      </c>
      <c r="AJ889" s="9" t="str">
        <f>IF(BS_CONTROLE[[#This Row],[Atividade]]=0, "-", BS_CONTROLE[[#This Row],[Atividade]])</f>
        <v>-</v>
      </c>
      <c r="AK889" s="31">
        <f>BS_CONTROLE[[#This Row],[Local - Partida]]</f>
        <v>0</v>
      </c>
      <c r="AL889" s="31">
        <f>BS_CONTROLE[[#This Row],[Local - Encerramento]]</f>
        <v>0</v>
      </c>
      <c r="AM889" s="105" t="str">
        <f>IF(BS_CONTROLE[[#This Row],[Entre - Estações]]=0, "-", BS_CONTROLE[[#This Row],[Entre - Estações]])</f>
        <v>-</v>
      </c>
      <c r="AN889" s="105" t="str">
        <f>IF(BS_CONTROLE[[#This Row],[SB]]=0, "-", BS_CONTROLE[[#This Row],[SB]])</f>
        <v>-</v>
      </c>
      <c r="AO889" s="105" t="str">
        <f>IF(BS_CONTROLE[[#This Row],[SUB]]=0, "-", BS_CONTROLE[[#This Row],[SUB]])</f>
        <v>-</v>
      </c>
      <c r="AP889" s="105">
        <f>BS_CONTROLE[[#This Row],[KM - Inicio]]</f>
        <v>0</v>
      </c>
      <c r="AQ889" s="105">
        <f>BS_CONTROLE[[#This Row],[KM - Inicio]]</f>
        <v>0</v>
      </c>
      <c r="AR889" s="108"/>
      <c r="AS889" s="108"/>
      <c r="AT889" s="108"/>
      <c r="AU889" s="136"/>
      <c r="AV889" s="136"/>
      <c r="AW889" s="14"/>
      <c r="AX889" s="14"/>
      <c r="AY889" s="162" t="str">
        <f t="shared" si="84"/>
        <v>*</v>
      </c>
      <c r="AZ889" s="153"/>
      <c r="BA889" s="109"/>
      <c r="BB889" s="10" t="str">
        <f>IFERROR(_xlfn.XLOOKUP(AI889, BS_ATIVIDADE[ATIVIDADE],BS_ATIVIDADE[UNIDADE] ), "*")</f>
        <v>*</v>
      </c>
      <c r="BC889" s="13" t="str" cm="1">
        <f t="array" ref="BC8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89" s="13" t="str" cm="1">
        <f t="array" ref="BD8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89" s="11" t="str" cm="1">
        <f t="array" ref="BE8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89" s="150"/>
      <c r="BG889" s="16"/>
      <c r="BH889" s="17"/>
      <c r="BI889" s="17"/>
      <c r="BJ889" s="17"/>
      <c r="BK889" s="18"/>
      <c r="BL889" s="16"/>
      <c r="BM889" s="130"/>
      <c r="BN889" s="130"/>
      <c r="BO889" s="130"/>
      <c r="BP889" s="18"/>
      <c r="BQ889" s="12" t="str">
        <f t="shared" si="86"/>
        <v>Aderente</v>
      </c>
      <c r="BR889" s="19" t="str">
        <f t="shared" si="87"/>
        <v>*</v>
      </c>
      <c r="BS889" s="19" t="str">
        <f t="shared" si="88"/>
        <v>*</v>
      </c>
      <c r="BT889" s="188" t="str">
        <f t="shared" si="89"/>
        <v/>
      </c>
    </row>
    <row r="890" spans="1:72" hidden="1">
      <c r="A890" s="47" t="str">
        <f t="shared" si="85"/>
        <v/>
      </c>
      <c r="B890" s="102"/>
      <c r="C890" s="135" t="str">
        <f>IF(BS_CONTROLE[[#This Row],[DATA]]="","",WEEKNUM(BS_CONTROLE[[#This Row],[DATA]]))</f>
        <v/>
      </c>
      <c r="D890" s="104"/>
      <c r="E890" s="157">
        <v>884</v>
      </c>
      <c r="F890" s="126"/>
      <c r="G890" s="142" t="str">
        <f>IF(D890="","*",VLOOKUP(F890,BS_ATIVIDADE[],3,FALSE))</f>
        <v>*</v>
      </c>
      <c r="H890" s="106"/>
      <c r="I890" s="106"/>
      <c r="J890" s="105"/>
      <c r="K890" s="105"/>
      <c r="L890" s="105"/>
      <c r="M890" s="127" t="str" cm="1">
        <f t="array" ref="M8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0" s="127" t="str" cm="1">
        <f t="array" ref="N8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0" s="106"/>
      <c r="P890" s="106"/>
      <c r="Q890" s="105"/>
      <c r="R890" s="10" t="str">
        <f>IFERROR(_xlfn.XLOOKUP(F890, BS_ATIVIDADE[ATIVIDADE],BS_ATIVIDADE[UNIDADE] ), "*")</f>
        <v>*</v>
      </c>
      <c r="S890" s="128" t="str" cm="1">
        <f t="array" ref="S8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0" s="128" t="str" cm="1">
        <f t="array" ref="T8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0" s="11" t="str" cm="1">
        <f t="array" ref="U8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0" s="105"/>
      <c r="W890" s="151"/>
      <c r="X890" s="104"/>
      <c r="Y890" s="129"/>
      <c r="Z890" s="104"/>
      <c r="AA890" s="105"/>
      <c r="AB890" s="103"/>
      <c r="AC890" s="152"/>
      <c r="AD890" s="107"/>
      <c r="AE890" s="105"/>
      <c r="AF890" s="105"/>
      <c r="AG890" s="105"/>
      <c r="AH890" s="15"/>
      <c r="AI890" s="126" t="str">
        <f>IF(BS_CONTROLE[[#This Row],[Atividade]]=0, "-", BS_CONTROLE[[#This Row],[Atividade]])</f>
        <v>-</v>
      </c>
      <c r="AJ890" s="9" t="str">
        <f>IF(BS_CONTROLE[[#This Row],[Atividade]]=0, "-", BS_CONTROLE[[#This Row],[Atividade]])</f>
        <v>-</v>
      </c>
      <c r="AK890" s="31">
        <f>BS_CONTROLE[[#This Row],[Local - Partida]]</f>
        <v>0</v>
      </c>
      <c r="AL890" s="31">
        <f>BS_CONTROLE[[#This Row],[Local - Encerramento]]</f>
        <v>0</v>
      </c>
      <c r="AM890" s="105" t="str">
        <f>IF(BS_CONTROLE[[#This Row],[Entre - Estações]]=0, "-", BS_CONTROLE[[#This Row],[Entre - Estações]])</f>
        <v>-</v>
      </c>
      <c r="AN890" s="105" t="str">
        <f>IF(BS_CONTROLE[[#This Row],[SB]]=0, "-", BS_CONTROLE[[#This Row],[SB]])</f>
        <v>-</v>
      </c>
      <c r="AO890" s="105" t="str">
        <f>IF(BS_CONTROLE[[#This Row],[SUB]]=0, "-", BS_CONTROLE[[#This Row],[SUB]])</f>
        <v>-</v>
      </c>
      <c r="AP890" s="105">
        <f>BS_CONTROLE[[#This Row],[KM - Inicio]]</f>
        <v>0</v>
      </c>
      <c r="AQ890" s="105">
        <f>BS_CONTROLE[[#This Row],[KM - Inicio]]</f>
        <v>0</v>
      </c>
      <c r="AR890" s="108"/>
      <c r="AS890" s="108"/>
      <c r="AT890" s="108"/>
      <c r="AU890" s="136"/>
      <c r="AV890" s="136"/>
      <c r="AW890" s="14"/>
      <c r="AX890" s="14"/>
      <c r="AY890" s="162" t="str">
        <f t="shared" si="84"/>
        <v>*</v>
      </c>
      <c r="AZ890" s="153"/>
      <c r="BA890" s="109"/>
      <c r="BB890" s="10" t="str">
        <f>IFERROR(_xlfn.XLOOKUP(AI890, BS_ATIVIDADE[ATIVIDADE],BS_ATIVIDADE[UNIDADE] ), "*")</f>
        <v>*</v>
      </c>
      <c r="BC890" s="13" t="str" cm="1">
        <f t="array" ref="BC8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0" s="13" t="str" cm="1">
        <f t="array" ref="BD8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0" s="11" t="str" cm="1">
        <f t="array" ref="BE8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0" s="150"/>
      <c r="BG890" s="16"/>
      <c r="BH890" s="17"/>
      <c r="BI890" s="17"/>
      <c r="BJ890" s="17"/>
      <c r="BK890" s="18"/>
      <c r="BL890" s="16"/>
      <c r="BM890" s="130"/>
      <c r="BN890" s="130"/>
      <c r="BO890" s="130"/>
      <c r="BP890" s="18"/>
      <c r="BQ890" s="12" t="str">
        <f t="shared" si="86"/>
        <v>Aderente</v>
      </c>
      <c r="BR890" s="19" t="str">
        <f t="shared" si="87"/>
        <v>*</v>
      </c>
      <c r="BS890" s="19" t="str">
        <f t="shared" si="88"/>
        <v>*</v>
      </c>
      <c r="BT890" s="188" t="str">
        <f t="shared" si="89"/>
        <v/>
      </c>
    </row>
    <row r="891" spans="1:72" hidden="1">
      <c r="A891" s="47" t="str">
        <f t="shared" si="85"/>
        <v/>
      </c>
      <c r="B891" s="102"/>
      <c r="C891" s="135" t="str">
        <f>IF(BS_CONTROLE[[#This Row],[DATA]]="","",WEEKNUM(BS_CONTROLE[[#This Row],[DATA]]))</f>
        <v/>
      </c>
      <c r="D891" s="104"/>
      <c r="E891" s="157">
        <v>885</v>
      </c>
      <c r="F891" s="126"/>
      <c r="G891" s="142" t="str">
        <f>IF(D891="","*",VLOOKUP(F891,BS_ATIVIDADE[],3,FALSE))</f>
        <v>*</v>
      </c>
      <c r="H891" s="106"/>
      <c r="I891" s="106"/>
      <c r="J891" s="105"/>
      <c r="K891" s="105"/>
      <c r="L891" s="105"/>
      <c r="M891" s="127" t="str" cm="1">
        <f t="array" ref="M8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1" s="127" t="str" cm="1">
        <f t="array" ref="N8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1" s="106"/>
      <c r="P891" s="106"/>
      <c r="Q891" s="105"/>
      <c r="R891" s="10" t="str">
        <f>IFERROR(_xlfn.XLOOKUP(F891, BS_ATIVIDADE[ATIVIDADE],BS_ATIVIDADE[UNIDADE] ), "*")</f>
        <v>*</v>
      </c>
      <c r="S891" s="128" t="str" cm="1">
        <f t="array" ref="S8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1" s="128" t="str" cm="1">
        <f t="array" ref="T8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1" s="11" t="str" cm="1">
        <f t="array" ref="U8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1" s="105"/>
      <c r="W891" s="151"/>
      <c r="X891" s="104"/>
      <c r="Y891" s="129"/>
      <c r="Z891" s="104"/>
      <c r="AA891" s="105"/>
      <c r="AB891" s="103"/>
      <c r="AC891" s="152"/>
      <c r="AD891" s="107"/>
      <c r="AE891" s="105"/>
      <c r="AF891" s="105"/>
      <c r="AG891" s="105"/>
      <c r="AH891" s="15"/>
      <c r="AI891" s="126" t="str">
        <f>IF(BS_CONTROLE[[#This Row],[Atividade]]=0, "-", BS_CONTROLE[[#This Row],[Atividade]])</f>
        <v>-</v>
      </c>
      <c r="AJ891" s="9" t="str">
        <f>IF(BS_CONTROLE[[#This Row],[Atividade]]=0, "-", BS_CONTROLE[[#This Row],[Atividade]])</f>
        <v>-</v>
      </c>
      <c r="AK891" s="31">
        <f>BS_CONTROLE[[#This Row],[Local - Partida]]</f>
        <v>0</v>
      </c>
      <c r="AL891" s="31">
        <f>BS_CONTROLE[[#This Row],[Local - Encerramento]]</f>
        <v>0</v>
      </c>
      <c r="AM891" s="105" t="str">
        <f>IF(BS_CONTROLE[[#This Row],[Entre - Estações]]=0, "-", BS_CONTROLE[[#This Row],[Entre - Estações]])</f>
        <v>-</v>
      </c>
      <c r="AN891" s="105" t="str">
        <f>IF(BS_CONTROLE[[#This Row],[SB]]=0, "-", BS_CONTROLE[[#This Row],[SB]])</f>
        <v>-</v>
      </c>
      <c r="AO891" s="105" t="str">
        <f>IF(BS_CONTROLE[[#This Row],[SUB]]=0, "-", BS_CONTROLE[[#This Row],[SUB]])</f>
        <v>-</v>
      </c>
      <c r="AP891" s="105">
        <f>BS_CONTROLE[[#This Row],[KM - Inicio]]</f>
        <v>0</v>
      </c>
      <c r="AQ891" s="105">
        <f>BS_CONTROLE[[#This Row],[KM - Inicio]]</f>
        <v>0</v>
      </c>
      <c r="AR891" s="108"/>
      <c r="AS891" s="108"/>
      <c r="AT891" s="108"/>
      <c r="AU891" s="136"/>
      <c r="AV891" s="136"/>
      <c r="AW891" s="14"/>
      <c r="AX891" s="14"/>
      <c r="AY891" s="162" t="str">
        <f t="shared" si="84"/>
        <v>*</v>
      </c>
      <c r="AZ891" s="153"/>
      <c r="BA891" s="109"/>
      <c r="BB891" s="10" t="str">
        <f>IFERROR(_xlfn.XLOOKUP(AI891, BS_ATIVIDADE[ATIVIDADE],BS_ATIVIDADE[UNIDADE] ), "*")</f>
        <v>*</v>
      </c>
      <c r="BC891" s="13" t="str" cm="1">
        <f t="array" ref="BC8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1" s="13" t="str" cm="1">
        <f t="array" ref="BD8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1" s="11" t="str" cm="1">
        <f t="array" ref="BE8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1" s="150"/>
      <c r="BG891" s="16"/>
      <c r="BH891" s="17"/>
      <c r="BI891" s="17"/>
      <c r="BJ891" s="17"/>
      <c r="BK891" s="18"/>
      <c r="BL891" s="16"/>
      <c r="BM891" s="130"/>
      <c r="BN891" s="130"/>
      <c r="BO891" s="130"/>
      <c r="BP891" s="18"/>
      <c r="BQ891" s="12" t="str">
        <f t="shared" si="86"/>
        <v>Aderente</v>
      </c>
      <c r="BR891" s="19" t="str">
        <f t="shared" si="87"/>
        <v>*</v>
      </c>
      <c r="BS891" s="19" t="str">
        <f t="shared" si="88"/>
        <v>*</v>
      </c>
      <c r="BT891" s="188" t="str">
        <f t="shared" si="89"/>
        <v/>
      </c>
    </row>
    <row r="892" spans="1:72" hidden="1">
      <c r="A892" s="47" t="str">
        <f t="shared" si="85"/>
        <v/>
      </c>
      <c r="B892" s="102"/>
      <c r="C892" s="135" t="str">
        <f>IF(BS_CONTROLE[[#This Row],[DATA]]="","",WEEKNUM(BS_CONTROLE[[#This Row],[DATA]]))</f>
        <v/>
      </c>
      <c r="D892" s="104"/>
      <c r="E892" s="157">
        <v>886</v>
      </c>
      <c r="F892" s="126"/>
      <c r="G892" s="142" t="str">
        <f>IF(D892="","*",VLOOKUP(F892,BS_ATIVIDADE[],3,FALSE))</f>
        <v>*</v>
      </c>
      <c r="H892" s="106"/>
      <c r="I892" s="106"/>
      <c r="J892" s="105"/>
      <c r="K892" s="105"/>
      <c r="L892" s="105"/>
      <c r="M892" s="127" t="str" cm="1">
        <f t="array" ref="M8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2" s="127" t="str" cm="1">
        <f t="array" ref="N8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2" s="106"/>
      <c r="P892" s="106"/>
      <c r="Q892" s="105"/>
      <c r="R892" s="10" t="str">
        <f>IFERROR(_xlfn.XLOOKUP(F892, BS_ATIVIDADE[ATIVIDADE],BS_ATIVIDADE[UNIDADE] ), "*")</f>
        <v>*</v>
      </c>
      <c r="S892" s="128" t="str" cm="1">
        <f t="array" ref="S8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2" s="128" t="str" cm="1">
        <f t="array" ref="T8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2" s="11" t="str" cm="1">
        <f t="array" ref="U8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2" s="105"/>
      <c r="W892" s="151"/>
      <c r="X892" s="104"/>
      <c r="Y892" s="129"/>
      <c r="Z892" s="104"/>
      <c r="AA892" s="105"/>
      <c r="AB892" s="103"/>
      <c r="AC892" s="152"/>
      <c r="AD892" s="107"/>
      <c r="AE892" s="105"/>
      <c r="AF892" s="105"/>
      <c r="AG892" s="105"/>
      <c r="AH892" s="15"/>
      <c r="AI892" s="126" t="str">
        <f>IF(BS_CONTROLE[[#This Row],[Atividade]]=0, "-", BS_CONTROLE[[#This Row],[Atividade]])</f>
        <v>-</v>
      </c>
      <c r="AJ892" s="9" t="str">
        <f>IF(BS_CONTROLE[[#This Row],[Atividade]]=0, "-", BS_CONTROLE[[#This Row],[Atividade]])</f>
        <v>-</v>
      </c>
      <c r="AK892" s="31">
        <f>BS_CONTROLE[[#This Row],[Local - Partida]]</f>
        <v>0</v>
      </c>
      <c r="AL892" s="31">
        <f>BS_CONTROLE[[#This Row],[Local - Encerramento]]</f>
        <v>0</v>
      </c>
      <c r="AM892" s="105" t="str">
        <f>IF(BS_CONTROLE[[#This Row],[Entre - Estações]]=0, "-", BS_CONTROLE[[#This Row],[Entre - Estações]])</f>
        <v>-</v>
      </c>
      <c r="AN892" s="105" t="str">
        <f>IF(BS_CONTROLE[[#This Row],[SB]]=0, "-", BS_CONTROLE[[#This Row],[SB]])</f>
        <v>-</v>
      </c>
      <c r="AO892" s="105" t="str">
        <f>IF(BS_CONTROLE[[#This Row],[SUB]]=0, "-", BS_CONTROLE[[#This Row],[SUB]])</f>
        <v>-</v>
      </c>
      <c r="AP892" s="105">
        <f>BS_CONTROLE[[#This Row],[KM - Inicio]]</f>
        <v>0</v>
      </c>
      <c r="AQ892" s="105">
        <f>BS_CONTROLE[[#This Row],[KM - Inicio]]</f>
        <v>0</v>
      </c>
      <c r="AR892" s="108"/>
      <c r="AS892" s="108"/>
      <c r="AT892" s="108"/>
      <c r="AU892" s="136"/>
      <c r="AV892" s="136"/>
      <c r="AW892" s="14"/>
      <c r="AX892" s="14"/>
      <c r="AY892" s="162" t="str">
        <f t="shared" si="84"/>
        <v>*</v>
      </c>
      <c r="AZ892" s="153"/>
      <c r="BA892" s="109"/>
      <c r="BB892" s="10" t="str">
        <f>IFERROR(_xlfn.XLOOKUP(AI892, BS_ATIVIDADE[ATIVIDADE],BS_ATIVIDADE[UNIDADE] ), "*")</f>
        <v>*</v>
      </c>
      <c r="BC892" s="13" t="str" cm="1">
        <f t="array" ref="BC8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2" s="13" t="str" cm="1">
        <f t="array" ref="BD8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2" s="11" t="str" cm="1">
        <f t="array" ref="BE8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2" s="150"/>
      <c r="BG892" s="16"/>
      <c r="BH892" s="17"/>
      <c r="BI892" s="17"/>
      <c r="BJ892" s="17"/>
      <c r="BK892" s="18"/>
      <c r="BL892" s="16"/>
      <c r="BM892" s="130"/>
      <c r="BN892" s="130"/>
      <c r="BO892" s="130"/>
      <c r="BP892" s="18"/>
      <c r="BQ892" s="12" t="str">
        <f t="shared" si="86"/>
        <v>Aderente</v>
      </c>
      <c r="BR892" s="19" t="str">
        <f t="shared" si="87"/>
        <v>*</v>
      </c>
      <c r="BS892" s="19" t="str">
        <f t="shared" si="88"/>
        <v>*</v>
      </c>
      <c r="BT892" s="188" t="str">
        <f t="shared" si="89"/>
        <v/>
      </c>
    </row>
    <row r="893" spans="1:72" hidden="1">
      <c r="A893" s="47" t="str">
        <f t="shared" si="85"/>
        <v/>
      </c>
      <c r="B893" s="102"/>
      <c r="C893" s="135" t="str">
        <f>IF(BS_CONTROLE[[#This Row],[DATA]]="","",WEEKNUM(BS_CONTROLE[[#This Row],[DATA]]))</f>
        <v/>
      </c>
      <c r="D893" s="104"/>
      <c r="E893" s="157">
        <v>887</v>
      </c>
      <c r="F893" s="126"/>
      <c r="G893" s="142" t="str">
        <f>IF(D893="","*",VLOOKUP(F893,BS_ATIVIDADE[],3,FALSE))</f>
        <v>*</v>
      </c>
      <c r="H893" s="106"/>
      <c r="I893" s="106"/>
      <c r="J893" s="105"/>
      <c r="K893" s="105"/>
      <c r="L893" s="105"/>
      <c r="M893" s="127" t="str" cm="1">
        <f t="array" ref="M8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3" s="127" t="str" cm="1">
        <f t="array" ref="N8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3" s="106"/>
      <c r="P893" s="106"/>
      <c r="Q893" s="105"/>
      <c r="R893" s="10" t="str">
        <f>IFERROR(_xlfn.XLOOKUP(F893, BS_ATIVIDADE[ATIVIDADE],BS_ATIVIDADE[UNIDADE] ), "*")</f>
        <v>*</v>
      </c>
      <c r="S893" s="128" t="str" cm="1">
        <f t="array" ref="S8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3" s="128" t="str" cm="1">
        <f t="array" ref="T8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3" s="11" t="str" cm="1">
        <f t="array" ref="U8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3" s="105"/>
      <c r="W893" s="151"/>
      <c r="X893" s="104"/>
      <c r="Y893" s="129"/>
      <c r="Z893" s="104"/>
      <c r="AA893" s="105"/>
      <c r="AB893" s="103"/>
      <c r="AC893" s="152"/>
      <c r="AD893" s="107"/>
      <c r="AE893" s="105"/>
      <c r="AF893" s="105"/>
      <c r="AG893" s="105"/>
      <c r="AH893" s="15"/>
      <c r="AI893" s="126" t="str">
        <f>IF(BS_CONTROLE[[#This Row],[Atividade]]=0, "-", BS_CONTROLE[[#This Row],[Atividade]])</f>
        <v>-</v>
      </c>
      <c r="AJ893" s="9" t="str">
        <f>IF(BS_CONTROLE[[#This Row],[Atividade]]=0, "-", BS_CONTROLE[[#This Row],[Atividade]])</f>
        <v>-</v>
      </c>
      <c r="AK893" s="31">
        <f>BS_CONTROLE[[#This Row],[Local - Partida]]</f>
        <v>0</v>
      </c>
      <c r="AL893" s="31">
        <f>BS_CONTROLE[[#This Row],[Local - Encerramento]]</f>
        <v>0</v>
      </c>
      <c r="AM893" s="105" t="str">
        <f>IF(BS_CONTROLE[[#This Row],[Entre - Estações]]=0, "-", BS_CONTROLE[[#This Row],[Entre - Estações]])</f>
        <v>-</v>
      </c>
      <c r="AN893" s="105" t="str">
        <f>IF(BS_CONTROLE[[#This Row],[SB]]=0, "-", BS_CONTROLE[[#This Row],[SB]])</f>
        <v>-</v>
      </c>
      <c r="AO893" s="105" t="str">
        <f>IF(BS_CONTROLE[[#This Row],[SUB]]=0, "-", BS_CONTROLE[[#This Row],[SUB]])</f>
        <v>-</v>
      </c>
      <c r="AP893" s="105">
        <f>BS_CONTROLE[[#This Row],[KM - Inicio]]</f>
        <v>0</v>
      </c>
      <c r="AQ893" s="105">
        <f>BS_CONTROLE[[#This Row],[KM - Inicio]]</f>
        <v>0</v>
      </c>
      <c r="AR893" s="108"/>
      <c r="AS893" s="108"/>
      <c r="AT893" s="108"/>
      <c r="AU893" s="136"/>
      <c r="AV893" s="136"/>
      <c r="AW893" s="14"/>
      <c r="AX893" s="14"/>
      <c r="AY893" s="162" t="str">
        <f t="shared" si="84"/>
        <v>*</v>
      </c>
      <c r="AZ893" s="153"/>
      <c r="BA893" s="109"/>
      <c r="BB893" s="10" t="str">
        <f>IFERROR(_xlfn.XLOOKUP(AI893, BS_ATIVIDADE[ATIVIDADE],BS_ATIVIDADE[UNIDADE] ), "*")</f>
        <v>*</v>
      </c>
      <c r="BC893" s="13" t="str" cm="1">
        <f t="array" ref="BC8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3" s="13" t="str" cm="1">
        <f t="array" ref="BD8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3" s="11" t="str" cm="1">
        <f t="array" ref="BE8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3" s="150"/>
      <c r="BG893" s="16"/>
      <c r="BH893" s="17"/>
      <c r="BI893" s="17"/>
      <c r="BJ893" s="17"/>
      <c r="BK893" s="18"/>
      <c r="BL893" s="16"/>
      <c r="BM893" s="130"/>
      <c r="BN893" s="130"/>
      <c r="BO893" s="130"/>
      <c r="BP893" s="18"/>
      <c r="BQ893" s="12" t="str">
        <f t="shared" si="86"/>
        <v>Aderente</v>
      </c>
      <c r="BR893" s="19" t="str">
        <f t="shared" si="87"/>
        <v>*</v>
      </c>
      <c r="BS893" s="19" t="str">
        <f t="shared" si="88"/>
        <v>*</v>
      </c>
      <c r="BT893" s="188" t="str">
        <f t="shared" si="89"/>
        <v/>
      </c>
    </row>
    <row r="894" spans="1:72" hidden="1">
      <c r="A894" s="47" t="str">
        <f t="shared" si="85"/>
        <v/>
      </c>
      <c r="B894" s="102"/>
      <c r="C894" s="135" t="str">
        <f>IF(BS_CONTROLE[[#This Row],[DATA]]="","",WEEKNUM(BS_CONTROLE[[#This Row],[DATA]]))</f>
        <v/>
      </c>
      <c r="D894" s="104"/>
      <c r="E894" s="157">
        <v>888</v>
      </c>
      <c r="F894" s="126"/>
      <c r="G894" s="142" t="str">
        <f>IF(D894="","*",VLOOKUP(F894,BS_ATIVIDADE[],3,FALSE))</f>
        <v>*</v>
      </c>
      <c r="H894" s="106"/>
      <c r="I894" s="106"/>
      <c r="J894" s="105"/>
      <c r="K894" s="105"/>
      <c r="L894" s="105"/>
      <c r="M894" s="127" t="str" cm="1">
        <f t="array" ref="M8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4" s="127" t="str" cm="1">
        <f t="array" ref="N8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4" s="106"/>
      <c r="P894" s="106"/>
      <c r="Q894" s="105"/>
      <c r="R894" s="10" t="str">
        <f>IFERROR(_xlfn.XLOOKUP(F894, BS_ATIVIDADE[ATIVIDADE],BS_ATIVIDADE[UNIDADE] ), "*")</f>
        <v>*</v>
      </c>
      <c r="S894" s="128" t="str" cm="1">
        <f t="array" ref="S8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4" s="128" t="str" cm="1">
        <f t="array" ref="T8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4" s="11" t="str" cm="1">
        <f t="array" ref="U8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4" s="105"/>
      <c r="W894" s="151"/>
      <c r="X894" s="104"/>
      <c r="Y894" s="129"/>
      <c r="Z894" s="104"/>
      <c r="AA894" s="105"/>
      <c r="AB894" s="103"/>
      <c r="AC894" s="152"/>
      <c r="AD894" s="107"/>
      <c r="AE894" s="105"/>
      <c r="AF894" s="105"/>
      <c r="AG894" s="105"/>
      <c r="AH894" s="15"/>
      <c r="AI894" s="126" t="str">
        <f>IF(BS_CONTROLE[[#This Row],[Atividade]]=0, "-", BS_CONTROLE[[#This Row],[Atividade]])</f>
        <v>-</v>
      </c>
      <c r="AJ894" s="9" t="str">
        <f>IF(BS_CONTROLE[[#This Row],[Atividade]]=0, "-", BS_CONTROLE[[#This Row],[Atividade]])</f>
        <v>-</v>
      </c>
      <c r="AK894" s="31">
        <f>BS_CONTROLE[[#This Row],[Local - Partida]]</f>
        <v>0</v>
      </c>
      <c r="AL894" s="31">
        <f>BS_CONTROLE[[#This Row],[Local - Encerramento]]</f>
        <v>0</v>
      </c>
      <c r="AM894" s="105" t="str">
        <f>IF(BS_CONTROLE[[#This Row],[Entre - Estações]]=0, "-", BS_CONTROLE[[#This Row],[Entre - Estações]])</f>
        <v>-</v>
      </c>
      <c r="AN894" s="105" t="str">
        <f>IF(BS_CONTROLE[[#This Row],[SB]]=0, "-", BS_CONTROLE[[#This Row],[SB]])</f>
        <v>-</v>
      </c>
      <c r="AO894" s="105" t="str">
        <f>IF(BS_CONTROLE[[#This Row],[SUB]]=0, "-", BS_CONTROLE[[#This Row],[SUB]])</f>
        <v>-</v>
      </c>
      <c r="AP894" s="105">
        <f>BS_CONTROLE[[#This Row],[KM - Inicio]]</f>
        <v>0</v>
      </c>
      <c r="AQ894" s="105">
        <f>BS_CONTROLE[[#This Row],[KM - Inicio]]</f>
        <v>0</v>
      </c>
      <c r="AR894" s="108"/>
      <c r="AS894" s="108"/>
      <c r="AT894" s="108"/>
      <c r="AU894" s="136"/>
      <c r="AV894" s="136"/>
      <c r="AW894" s="14"/>
      <c r="AX894" s="14"/>
      <c r="AY894" s="162" t="str">
        <f t="shared" si="84"/>
        <v>*</v>
      </c>
      <c r="AZ894" s="153"/>
      <c r="BA894" s="109"/>
      <c r="BB894" s="10" t="str">
        <f>IFERROR(_xlfn.XLOOKUP(AI894, BS_ATIVIDADE[ATIVIDADE],BS_ATIVIDADE[UNIDADE] ), "*")</f>
        <v>*</v>
      </c>
      <c r="BC894" s="13" t="str" cm="1">
        <f t="array" ref="BC8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4" s="13" t="str" cm="1">
        <f t="array" ref="BD8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4" s="11" t="str" cm="1">
        <f t="array" ref="BE8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4" s="150"/>
      <c r="BG894" s="16"/>
      <c r="BH894" s="17"/>
      <c r="BI894" s="17"/>
      <c r="BJ894" s="17"/>
      <c r="BK894" s="18"/>
      <c r="BL894" s="16"/>
      <c r="BM894" s="130"/>
      <c r="BN894" s="130"/>
      <c r="BO894" s="130"/>
      <c r="BP894" s="18"/>
      <c r="BQ894" s="12" t="str">
        <f t="shared" si="86"/>
        <v>Aderente</v>
      </c>
      <c r="BR894" s="19" t="str">
        <f t="shared" si="87"/>
        <v>*</v>
      </c>
      <c r="BS894" s="19" t="str">
        <f t="shared" si="88"/>
        <v>*</v>
      </c>
      <c r="BT894" s="188" t="str">
        <f t="shared" si="89"/>
        <v/>
      </c>
    </row>
    <row r="895" spans="1:72" hidden="1">
      <c r="A895" s="47" t="str">
        <f t="shared" si="85"/>
        <v/>
      </c>
      <c r="B895" s="102"/>
      <c r="C895" s="135" t="str">
        <f>IF(BS_CONTROLE[[#This Row],[DATA]]="","",WEEKNUM(BS_CONTROLE[[#This Row],[DATA]]))</f>
        <v/>
      </c>
      <c r="D895" s="104"/>
      <c r="E895" s="157">
        <v>889</v>
      </c>
      <c r="F895" s="126"/>
      <c r="G895" s="142" t="str">
        <f>IF(D895="","*",VLOOKUP(F895,BS_ATIVIDADE[],3,FALSE))</f>
        <v>*</v>
      </c>
      <c r="H895" s="106"/>
      <c r="I895" s="106"/>
      <c r="J895" s="105"/>
      <c r="K895" s="105"/>
      <c r="L895" s="105"/>
      <c r="M895" s="127" t="str" cm="1">
        <f t="array" ref="M8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5" s="127" t="str" cm="1">
        <f t="array" ref="N8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5" s="106"/>
      <c r="P895" s="106"/>
      <c r="Q895" s="105"/>
      <c r="R895" s="10" t="str">
        <f>IFERROR(_xlfn.XLOOKUP(F895, BS_ATIVIDADE[ATIVIDADE],BS_ATIVIDADE[UNIDADE] ), "*")</f>
        <v>*</v>
      </c>
      <c r="S895" s="128" t="str" cm="1">
        <f t="array" ref="S8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5" s="128" t="str" cm="1">
        <f t="array" ref="T8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5" s="11" t="str" cm="1">
        <f t="array" ref="U8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5" s="105"/>
      <c r="W895" s="151"/>
      <c r="X895" s="104"/>
      <c r="Y895" s="129"/>
      <c r="Z895" s="104"/>
      <c r="AA895" s="105"/>
      <c r="AB895" s="103"/>
      <c r="AC895" s="152"/>
      <c r="AD895" s="107"/>
      <c r="AE895" s="105"/>
      <c r="AF895" s="105"/>
      <c r="AG895" s="105"/>
      <c r="AH895" s="15"/>
      <c r="AI895" s="126" t="str">
        <f>IF(BS_CONTROLE[[#This Row],[Atividade]]=0, "-", BS_CONTROLE[[#This Row],[Atividade]])</f>
        <v>-</v>
      </c>
      <c r="AJ895" s="9" t="str">
        <f>IF(BS_CONTROLE[[#This Row],[Atividade]]=0, "-", BS_CONTROLE[[#This Row],[Atividade]])</f>
        <v>-</v>
      </c>
      <c r="AK895" s="31">
        <f>BS_CONTROLE[[#This Row],[Local - Partida]]</f>
        <v>0</v>
      </c>
      <c r="AL895" s="31">
        <f>BS_CONTROLE[[#This Row],[Local - Encerramento]]</f>
        <v>0</v>
      </c>
      <c r="AM895" s="105" t="str">
        <f>IF(BS_CONTROLE[[#This Row],[Entre - Estações]]=0, "-", BS_CONTROLE[[#This Row],[Entre - Estações]])</f>
        <v>-</v>
      </c>
      <c r="AN895" s="105" t="str">
        <f>IF(BS_CONTROLE[[#This Row],[SB]]=0, "-", BS_CONTROLE[[#This Row],[SB]])</f>
        <v>-</v>
      </c>
      <c r="AO895" s="105" t="str">
        <f>IF(BS_CONTROLE[[#This Row],[SUB]]=0, "-", BS_CONTROLE[[#This Row],[SUB]])</f>
        <v>-</v>
      </c>
      <c r="AP895" s="105">
        <f>BS_CONTROLE[[#This Row],[KM - Inicio]]</f>
        <v>0</v>
      </c>
      <c r="AQ895" s="105">
        <f>BS_CONTROLE[[#This Row],[KM - Inicio]]</f>
        <v>0</v>
      </c>
      <c r="AR895" s="108"/>
      <c r="AS895" s="108"/>
      <c r="AT895" s="108"/>
      <c r="AU895" s="136"/>
      <c r="AV895" s="136"/>
      <c r="AW895" s="14"/>
      <c r="AX895" s="14"/>
      <c r="AY895" s="162" t="str">
        <f t="shared" si="84"/>
        <v>*</v>
      </c>
      <c r="AZ895" s="153"/>
      <c r="BA895" s="109"/>
      <c r="BB895" s="10" t="str">
        <f>IFERROR(_xlfn.XLOOKUP(AI895, BS_ATIVIDADE[ATIVIDADE],BS_ATIVIDADE[UNIDADE] ), "*")</f>
        <v>*</v>
      </c>
      <c r="BC895" s="13" t="str" cm="1">
        <f t="array" ref="BC8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5" s="13" t="str" cm="1">
        <f t="array" ref="BD8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5" s="11" t="str" cm="1">
        <f t="array" ref="BE8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5" s="150"/>
      <c r="BG895" s="16"/>
      <c r="BH895" s="17"/>
      <c r="BI895" s="17"/>
      <c r="BJ895" s="17"/>
      <c r="BK895" s="18"/>
      <c r="BL895" s="16"/>
      <c r="BM895" s="130"/>
      <c r="BN895" s="130"/>
      <c r="BO895" s="130"/>
      <c r="BP895" s="18"/>
      <c r="BQ895" s="12" t="str">
        <f t="shared" si="86"/>
        <v>Aderente</v>
      </c>
      <c r="BR895" s="19" t="str">
        <f t="shared" si="87"/>
        <v>*</v>
      </c>
      <c r="BS895" s="19" t="str">
        <f t="shared" si="88"/>
        <v>*</v>
      </c>
      <c r="BT895" s="188" t="str">
        <f t="shared" si="89"/>
        <v/>
      </c>
    </row>
    <row r="896" spans="1:72" hidden="1">
      <c r="A896" s="47" t="str">
        <f t="shared" si="85"/>
        <v/>
      </c>
      <c r="B896" s="102"/>
      <c r="C896" s="135" t="str">
        <f>IF(BS_CONTROLE[[#This Row],[DATA]]="","",WEEKNUM(BS_CONTROLE[[#This Row],[DATA]]))</f>
        <v/>
      </c>
      <c r="D896" s="104"/>
      <c r="E896" s="157">
        <v>890</v>
      </c>
      <c r="F896" s="126"/>
      <c r="G896" s="142" t="str">
        <f>IF(D896="","*",VLOOKUP(F896,BS_ATIVIDADE[],3,FALSE))</f>
        <v>*</v>
      </c>
      <c r="H896" s="106"/>
      <c r="I896" s="106"/>
      <c r="J896" s="105"/>
      <c r="K896" s="105"/>
      <c r="L896" s="105"/>
      <c r="M896" s="127" t="str" cm="1">
        <f t="array" ref="M8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6" s="127" t="str" cm="1">
        <f t="array" ref="N8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6" s="106"/>
      <c r="P896" s="106"/>
      <c r="Q896" s="105"/>
      <c r="R896" s="10" t="str">
        <f>IFERROR(_xlfn.XLOOKUP(F896, BS_ATIVIDADE[ATIVIDADE],BS_ATIVIDADE[UNIDADE] ), "*")</f>
        <v>*</v>
      </c>
      <c r="S896" s="128" t="str" cm="1">
        <f t="array" ref="S8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6" s="128" t="str" cm="1">
        <f t="array" ref="T8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6" s="11" t="str" cm="1">
        <f t="array" ref="U8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6" s="105"/>
      <c r="W896" s="151"/>
      <c r="X896" s="104"/>
      <c r="Y896" s="129"/>
      <c r="Z896" s="104"/>
      <c r="AA896" s="105"/>
      <c r="AB896" s="103"/>
      <c r="AC896" s="152"/>
      <c r="AD896" s="107"/>
      <c r="AE896" s="105"/>
      <c r="AF896" s="105"/>
      <c r="AG896" s="105"/>
      <c r="AH896" s="15"/>
      <c r="AI896" s="126" t="str">
        <f>IF(BS_CONTROLE[[#This Row],[Atividade]]=0, "-", BS_CONTROLE[[#This Row],[Atividade]])</f>
        <v>-</v>
      </c>
      <c r="AJ896" s="9" t="str">
        <f>IF(BS_CONTROLE[[#This Row],[Atividade]]=0, "-", BS_CONTROLE[[#This Row],[Atividade]])</f>
        <v>-</v>
      </c>
      <c r="AK896" s="31">
        <f>BS_CONTROLE[[#This Row],[Local - Partida]]</f>
        <v>0</v>
      </c>
      <c r="AL896" s="31">
        <f>BS_CONTROLE[[#This Row],[Local - Encerramento]]</f>
        <v>0</v>
      </c>
      <c r="AM896" s="105" t="str">
        <f>IF(BS_CONTROLE[[#This Row],[Entre - Estações]]=0, "-", BS_CONTROLE[[#This Row],[Entre - Estações]])</f>
        <v>-</v>
      </c>
      <c r="AN896" s="105" t="str">
        <f>IF(BS_CONTROLE[[#This Row],[SB]]=0, "-", BS_CONTROLE[[#This Row],[SB]])</f>
        <v>-</v>
      </c>
      <c r="AO896" s="105" t="str">
        <f>IF(BS_CONTROLE[[#This Row],[SUB]]=0, "-", BS_CONTROLE[[#This Row],[SUB]])</f>
        <v>-</v>
      </c>
      <c r="AP896" s="105">
        <f>BS_CONTROLE[[#This Row],[KM - Inicio]]</f>
        <v>0</v>
      </c>
      <c r="AQ896" s="105">
        <f>BS_CONTROLE[[#This Row],[KM - Inicio]]</f>
        <v>0</v>
      </c>
      <c r="AR896" s="108"/>
      <c r="AS896" s="108"/>
      <c r="AT896" s="108"/>
      <c r="AU896" s="136"/>
      <c r="AV896" s="136"/>
      <c r="AW896" s="14"/>
      <c r="AX896" s="14"/>
      <c r="AY896" s="162" t="str">
        <f t="shared" si="84"/>
        <v>*</v>
      </c>
      <c r="AZ896" s="153"/>
      <c r="BA896" s="109"/>
      <c r="BB896" s="10" t="str">
        <f>IFERROR(_xlfn.XLOOKUP(AI896, BS_ATIVIDADE[ATIVIDADE],BS_ATIVIDADE[UNIDADE] ), "*")</f>
        <v>*</v>
      </c>
      <c r="BC896" s="13" t="str" cm="1">
        <f t="array" ref="BC8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6" s="13" t="str" cm="1">
        <f t="array" ref="BD8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6" s="11" t="str" cm="1">
        <f t="array" ref="BE8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6" s="150"/>
      <c r="BG896" s="16"/>
      <c r="BH896" s="17"/>
      <c r="BI896" s="17"/>
      <c r="BJ896" s="17"/>
      <c r="BK896" s="18"/>
      <c r="BL896" s="16"/>
      <c r="BM896" s="130"/>
      <c r="BN896" s="130"/>
      <c r="BO896" s="130"/>
      <c r="BP896" s="18"/>
      <c r="BQ896" s="12" t="str">
        <f t="shared" si="86"/>
        <v>Aderente</v>
      </c>
      <c r="BR896" s="19" t="str">
        <f t="shared" si="87"/>
        <v>*</v>
      </c>
      <c r="BS896" s="19" t="str">
        <f t="shared" si="88"/>
        <v>*</v>
      </c>
      <c r="BT896" s="188" t="str">
        <f t="shared" si="89"/>
        <v/>
      </c>
    </row>
    <row r="897" spans="1:72" hidden="1">
      <c r="A897" s="47" t="str">
        <f t="shared" si="85"/>
        <v/>
      </c>
      <c r="B897" s="102"/>
      <c r="C897" s="135" t="str">
        <f>IF(BS_CONTROLE[[#This Row],[DATA]]="","",WEEKNUM(BS_CONTROLE[[#This Row],[DATA]]))</f>
        <v/>
      </c>
      <c r="D897" s="104"/>
      <c r="E897" s="157">
        <v>891</v>
      </c>
      <c r="F897" s="126"/>
      <c r="G897" s="142" t="str">
        <f>IF(D897="","*",VLOOKUP(F897,BS_ATIVIDADE[],3,FALSE))</f>
        <v>*</v>
      </c>
      <c r="H897" s="106"/>
      <c r="I897" s="106"/>
      <c r="J897" s="105"/>
      <c r="K897" s="105"/>
      <c r="L897" s="105"/>
      <c r="M897" s="127" t="str" cm="1">
        <f t="array" ref="M8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7" s="127" t="str" cm="1">
        <f t="array" ref="N8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7" s="106"/>
      <c r="P897" s="106"/>
      <c r="Q897" s="105"/>
      <c r="R897" s="10" t="str">
        <f>IFERROR(_xlfn.XLOOKUP(F897, BS_ATIVIDADE[ATIVIDADE],BS_ATIVIDADE[UNIDADE] ), "*")</f>
        <v>*</v>
      </c>
      <c r="S897" s="128" t="str" cm="1">
        <f t="array" ref="S8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7" s="128" t="str" cm="1">
        <f t="array" ref="T8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7" s="11" t="str" cm="1">
        <f t="array" ref="U8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7" s="105"/>
      <c r="W897" s="151"/>
      <c r="X897" s="104"/>
      <c r="Y897" s="129"/>
      <c r="Z897" s="104"/>
      <c r="AA897" s="105"/>
      <c r="AB897" s="103"/>
      <c r="AC897" s="152"/>
      <c r="AD897" s="107"/>
      <c r="AE897" s="105"/>
      <c r="AF897" s="105"/>
      <c r="AG897" s="105"/>
      <c r="AH897" s="15"/>
      <c r="AI897" s="126" t="str">
        <f>IF(BS_CONTROLE[[#This Row],[Atividade]]=0, "-", BS_CONTROLE[[#This Row],[Atividade]])</f>
        <v>-</v>
      </c>
      <c r="AJ897" s="9" t="str">
        <f>IF(BS_CONTROLE[[#This Row],[Atividade]]=0, "-", BS_CONTROLE[[#This Row],[Atividade]])</f>
        <v>-</v>
      </c>
      <c r="AK897" s="31">
        <f>BS_CONTROLE[[#This Row],[Local - Partida]]</f>
        <v>0</v>
      </c>
      <c r="AL897" s="31">
        <f>BS_CONTROLE[[#This Row],[Local - Encerramento]]</f>
        <v>0</v>
      </c>
      <c r="AM897" s="105" t="str">
        <f>IF(BS_CONTROLE[[#This Row],[Entre - Estações]]=0, "-", BS_CONTROLE[[#This Row],[Entre - Estações]])</f>
        <v>-</v>
      </c>
      <c r="AN897" s="105" t="str">
        <f>IF(BS_CONTROLE[[#This Row],[SB]]=0, "-", BS_CONTROLE[[#This Row],[SB]])</f>
        <v>-</v>
      </c>
      <c r="AO897" s="105" t="str">
        <f>IF(BS_CONTROLE[[#This Row],[SUB]]=0, "-", BS_CONTROLE[[#This Row],[SUB]])</f>
        <v>-</v>
      </c>
      <c r="AP897" s="105">
        <f>BS_CONTROLE[[#This Row],[KM - Inicio]]</f>
        <v>0</v>
      </c>
      <c r="AQ897" s="105">
        <f>BS_CONTROLE[[#This Row],[KM - Inicio]]</f>
        <v>0</v>
      </c>
      <c r="AR897" s="108"/>
      <c r="AS897" s="108"/>
      <c r="AT897" s="108"/>
      <c r="AU897" s="136"/>
      <c r="AV897" s="136"/>
      <c r="AW897" s="14"/>
      <c r="AX897" s="14"/>
      <c r="AY897" s="162" t="str">
        <f t="shared" si="84"/>
        <v>*</v>
      </c>
      <c r="AZ897" s="153"/>
      <c r="BA897" s="109"/>
      <c r="BB897" s="10" t="str">
        <f>IFERROR(_xlfn.XLOOKUP(AI897, BS_ATIVIDADE[ATIVIDADE],BS_ATIVIDADE[UNIDADE] ), "*")</f>
        <v>*</v>
      </c>
      <c r="BC897" s="13" t="str" cm="1">
        <f t="array" ref="BC8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7" s="13" t="str" cm="1">
        <f t="array" ref="BD8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7" s="11" t="str" cm="1">
        <f t="array" ref="BE8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7" s="150"/>
      <c r="BG897" s="16"/>
      <c r="BH897" s="17"/>
      <c r="BI897" s="17"/>
      <c r="BJ897" s="17"/>
      <c r="BK897" s="18"/>
      <c r="BL897" s="16"/>
      <c r="BM897" s="130"/>
      <c r="BN897" s="130"/>
      <c r="BO897" s="130"/>
      <c r="BP897" s="18"/>
      <c r="BQ897" s="12" t="str">
        <f t="shared" si="86"/>
        <v>Aderente</v>
      </c>
      <c r="BR897" s="19" t="str">
        <f t="shared" si="87"/>
        <v>*</v>
      </c>
      <c r="BS897" s="19" t="str">
        <f t="shared" si="88"/>
        <v>*</v>
      </c>
      <c r="BT897" s="188" t="str">
        <f t="shared" si="89"/>
        <v/>
      </c>
    </row>
    <row r="898" spans="1:72" hidden="1">
      <c r="A898" s="47" t="str">
        <f t="shared" si="85"/>
        <v/>
      </c>
      <c r="B898" s="102"/>
      <c r="C898" s="135" t="str">
        <f>IF(BS_CONTROLE[[#This Row],[DATA]]="","",WEEKNUM(BS_CONTROLE[[#This Row],[DATA]]))</f>
        <v/>
      </c>
      <c r="D898" s="104"/>
      <c r="E898" s="157">
        <v>892</v>
      </c>
      <c r="F898" s="126"/>
      <c r="G898" s="142" t="str">
        <f>IF(D898="","*",VLOOKUP(F898,BS_ATIVIDADE[],3,FALSE))</f>
        <v>*</v>
      </c>
      <c r="H898" s="106"/>
      <c r="I898" s="106"/>
      <c r="J898" s="105"/>
      <c r="K898" s="105"/>
      <c r="L898" s="105"/>
      <c r="M898" s="127" t="str" cm="1">
        <f t="array" ref="M8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8" s="127" t="str" cm="1">
        <f t="array" ref="N8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8" s="106"/>
      <c r="P898" s="106"/>
      <c r="Q898" s="105"/>
      <c r="R898" s="10" t="str">
        <f>IFERROR(_xlfn.XLOOKUP(F898, BS_ATIVIDADE[ATIVIDADE],BS_ATIVIDADE[UNIDADE] ), "*")</f>
        <v>*</v>
      </c>
      <c r="S898" s="128" t="str" cm="1">
        <f t="array" ref="S8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8" s="128" t="str" cm="1">
        <f t="array" ref="T8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8" s="11" t="str" cm="1">
        <f t="array" ref="U8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8" s="105"/>
      <c r="W898" s="151"/>
      <c r="X898" s="104"/>
      <c r="Y898" s="129"/>
      <c r="Z898" s="104"/>
      <c r="AA898" s="105"/>
      <c r="AB898" s="103"/>
      <c r="AC898" s="152"/>
      <c r="AD898" s="107"/>
      <c r="AE898" s="105"/>
      <c r="AF898" s="105"/>
      <c r="AG898" s="105"/>
      <c r="AH898" s="15"/>
      <c r="AI898" s="126" t="str">
        <f>IF(BS_CONTROLE[[#This Row],[Atividade]]=0, "-", BS_CONTROLE[[#This Row],[Atividade]])</f>
        <v>-</v>
      </c>
      <c r="AJ898" s="9" t="str">
        <f>IF(BS_CONTROLE[[#This Row],[Atividade]]=0, "-", BS_CONTROLE[[#This Row],[Atividade]])</f>
        <v>-</v>
      </c>
      <c r="AK898" s="31">
        <f>BS_CONTROLE[[#This Row],[Local - Partida]]</f>
        <v>0</v>
      </c>
      <c r="AL898" s="31">
        <f>BS_CONTROLE[[#This Row],[Local - Encerramento]]</f>
        <v>0</v>
      </c>
      <c r="AM898" s="105" t="str">
        <f>IF(BS_CONTROLE[[#This Row],[Entre - Estações]]=0, "-", BS_CONTROLE[[#This Row],[Entre - Estações]])</f>
        <v>-</v>
      </c>
      <c r="AN898" s="105" t="str">
        <f>IF(BS_CONTROLE[[#This Row],[SB]]=0, "-", BS_CONTROLE[[#This Row],[SB]])</f>
        <v>-</v>
      </c>
      <c r="AO898" s="105" t="str">
        <f>IF(BS_CONTROLE[[#This Row],[SUB]]=0, "-", BS_CONTROLE[[#This Row],[SUB]])</f>
        <v>-</v>
      </c>
      <c r="AP898" s="105">
        <f>BS_CONTROLE[[#This Row],[KM - Inicio]]</f>
        <v>0</v>
      </c>
      <c r="AQ898" s="105">
        <f>BS_CONTROLE[[#This Row],[KM - Inicio]]</f>
        <v>0</v>
      </c>
      <c r="AR898" s="108"/>
      <c r="AS898" s="108"/>
      <c r="AT898" s="108"/>
      <c r="AU898" s="136"/>
      <c r="AV898" s="136"/>
      <c r="AW898" s="14"/>
      <c r="AX898" s="14"/>
      <c r="AY898" s="162" t="str">
        <f t="shared" si="84"/>
        <v>*</v>
      </c>
      <c r="AZ898" s="153"/>
      <c r="BA898" s="109"/>
      <c r="BB898" s="10" t="str">
        <f>IFERROR(_xlfn.XLOOKUP(AI898, BS_ATIVIDADE[ATIVIDADE],BS_ATIVIDADE[UNIDADE] ), "*")</f>
        <v>*</v>
      </c>
      <c r="BC898" s="13" t="str" cm="1">
        <f t="array" ref="BC8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8" s="13" t="str" cm="1">
        <f t="array" ref="BD8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8" s="11" t="str" cm="1">
        <f t="array" ref="BE8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8" s="150"/>
      <c r="BG898" s="16"/>
      <c r="BH898" s="17"/>
      <c r="BI898" s="17"/>
      <c r="BJ898" s="17"/>
      <c r="BK898" s="18"/>
      <c r="BL898" s="16"/>
      <c r="BM898" s="130"/>
      <c r="BN898" s="130"/>
      <c r="BO898" s="130"/>
      <c r="BP898" s="18"/>
      <c r="BQ898" s="12" t="str">
        <f t="shared" si="86"/>
        <v>Aderente</v>
      </c>
      <c r="BR898" s="19" t="str">
        <f t="shared" si="87"/>
        <v>*</v>
      </c>
      <c r="BS898" s="19" t="str">
        <f t="shared" si="88"/>
        <v>*</v>
      </c>
      <c r="BT898" s="188" t="str">
        <f t="shared" si="89"/>
        <v/>
      </c>
    </row>
    <row r="899" spans="1:72" hidden="1">
      <c r="A899" s="47" t="str">
        <f t="shared" si="85"/>
        <v/>
      </c>
      <c r="B899" s="102"/>
      <c r="C899" s="135" t="str">
        <f>IF(BS_CONTROLE[[#This Row],[DATA]]="","",WEEKNUM(BS_CONTROLE[[#This Row],[DATA]]))</f>
        <v/>
      </c>
      <c r="D899" s="104"/>
      <c r="E899" s="157">
        <v>893</v>
      </c>
      <c r="F899" s="126"/>
      <c r="G899" s="142" t="str">
        <f>IF(D899="","*",VLOOKUP(F899,BS_ATIVIDADE[],3,FALSE))</f>
        <v>*</v>
      </c>
      <c r="H899" s="106"/>
      <c r="I899" s="106"/>
      <c r="J899" s="105"/>
      <c r="K899" s="105"/>
      <c r="L899" s="105"/>
      <c r="M899" s="127" t="str" cm="1">
        <f t="array" ref="M8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9" s="127" t="str" cm="1">
        <f t="array" ref="N8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9" s="106"/>
      <c r="P899" s="106"/>
      <c r="Q899" s="105"/>
      <c r="R899" s="10" t="str">
        <f>IFERROR(_xlfn.XLOOKUP(F899, BS_ATIVIDADE[ATIVIDADE],BS_ATIVIDADE[UNIDADE] ), "*")</f>
        <v>*</v>
      </c>
      <c r="S899" s="128" t="str" cm="1">
        <f t="array" ref="S8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9" s="128" t="str" cm="1">
        <f t="array" ref="T8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9" s="11" t="str" cm="1">
        <f t="array" ref="U8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899" s="105"/>
      <c r="W899" s="151"/>
      <c r="X899" s="104"/>
      <c r="Y899" s="129"/>
      <c r="Z899" s="104"/>
      <c r="AA899" s="105"/>
      <c r="AB899" s="103"/>
      <c r="AC899" s="152"/>
      <c r="AD899" s="107"/>
      <c r="AE899" s="105"/>
      <c r="AF899" s="105"/>
      <c r="AG899" s="105"/>
      <c r="AH899" s="15"/>
      <c r="AI899" s="126" t="str">
        <f>IF(BS_CONTROLE[[#This Row],[Atividade]]=0, "-", BS_CONTROLE[[#This Row],[Atividade]])</f>
        <v>-</v>
      </c>
      <c r="AJ899" s="9" t="str">
        <f>IF(BS_CONTROLE[[#This Row],[Atividade]]=0, "-", BS_CONTROLE[[#This Row],[Atividade]])</f>
        <v>-</v>
      </c>
      <c r="AK899" s="31">
        <f>BS_CONTROLE[[#This Row],[Local - Partida]]</f>
        <v>0</v>
      </c>
      <c r="AL899" s="31">
        <f>BS_CONTROLE[[#This Row],[Local - Encerramento]]</f>
        <v>0</v>
      </c>
      <c r="AM899" s="105" t="str">
        <f>IF(BS_CONTROLE[[#This Row],[Entre - Estações]]=0, "-", BS_CONTROLE[[#This Row],[Entre - Estações]])</f>
        <v>-</v>
      </c>
      <c r="AN899" s="105" t="str">
        <f>IF(BS_CONTROLE[[#This Row],[SB]]=0, "-", BS_CONTROLE[[#This Row],[SB]])</f>
        <v>-</v>
      </c>
      <c r="AO899" s="105" t="str">
        <f>IF(BS_CONTROLE[[#This Row],[SUB]]=0, "-", BS_CONTROLE[[#This Row],[SUB]])</f>
        <v>-</v>
      </c>
      <c r="AP899" s="105">
        <f>BS_CONTROLE[[#This Row],[KM - Inicio]]</f>
        <v>0</v>
      </c>
      <c r="AQ899" s="105">
        <f>BS_CONTROLE[[#This Row],[KM - Inicio]]</f>
        <v>0</v>
      </c>
      <c r="AR899" s="108"/>
      <c r="AS899" s="108"/>
      <c r="AT899" s="108"/>
      <c r="AU899" s="136"/>
      <c r="AV899" s="136"/>
      <c r="AW899" s="14"/>
      <c r="AX899" s="14"/>
      <c r="AY899" s="162" t="str">
        <f t="shared" si="84"/>
        <v>*</v>
      </c>
      <c r="AZ899" s="153"/>
      <c r="BA899" s="109"/>
      <c r="BB899" s="10" t="str">
        <f>IFERROR(_xlfn.XLOOKUP(AI899, BS_ATIVIDADE[ATIVIDADE],BS_ATIVIDADE[UNIDADE] ), "*")</f>
        <v>*</v>
      </c>
      <c r="BC899" s="13" t="str" cm="1">
        <f t="array" ref="BC8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899" s="13" t="str" cm="1">
        <f t="array" ref="BD8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899" s="11" t="str" cm="1">
        <f t="array" ref="BE8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899" s="150"/>
      <c r="BG899" s="16"/>
      <c r="BH899" s="17"/>
      <c r="BI899" s="17"/>
      <c r="BJ899" s="17"/>
      <c r="BK899" s="18"/>
      <c r="BL899" s="16"/>
      <c r="BM899" s="130"/>
      <c r="BN899" s="130"/>
      <c r="BO899" s="130"/>
      <c r="BP899" s="18"/>
      <c r="BQ899" s="12" t="str">
        <f t="shared" si="86"/>
        <v>Aderente</v>
      </c>
      <c r="BR899" s="19" t="str">
        <f t="shared" si="87"/>
        <v>*</v>
      </c>
      <c r="BS899" s="19" t="str">
        <f t="shared" si="88"/>
        <v>*</v>
      </c>
      <c r="BT899" s="188" t="str">
        <f t="shared" si="89"/>
        <v/>
      </c>
    </row>
    <row r="900" spans="1:72" hidden="1">
      <c r="A900" s="47" t="str">
        <f t="shared" si="85"/>
        <v/>
      </c>
      <c r="B900" s="102"/>
      <c r="C900" s="135" t="str">
        <f>IF(BS_CONTROLE[[#This Row],[DATA]]="","",WEEKNUM(BS_CONTROLE[[#This Row],[DATA]]))</f>
        <v/>
      </c>
      <c r="D900" s="104"/>
      <c r="E900" s="157">
        <v>894</v>
      </c>
      <c r="F900" s="126"/>
      <c r="G900" s="142" t="str">
        <f>IF(D900="","*",VLOOKUP(F900,BS_ATIVIDADE[],3,FALSE))</f>
        <v>*</v>
      </c>
      <c r="H900" s="106"/>
      <c r="I900" s="106"/>
      <c r="J900" s="105"/>
      <c r="K900" s="105"/>
      <c r="L900" s="105"/>
      <c r="M900" s="127" t="str" cm="1">
        <f t="array" ref="M9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0" s="127" t="str" cm="1">
        <f t="array" ref="N9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0" s="106"/>
      <c r="P900" s="106"/>
      <c r="Q900" s="105"/>
      <c r="R900" s="10" t="str">
        <f>IFERROR(_xlfn.XLOOKUP(F900, BS_ATIVIDADE[ATIVIDADE],BS_ATIVIDADE[UNIDADE] ), "*")</f>
        <v>*</v>
      </c>
      <c r="S900" s="128" t="str" cm="1">
        <f t="array" ref="S9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0" s="128" t="str" cm="1">
        <f t="array" ref="T9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0" s="11" t="str" cm="1">
        <f t="array" ref="U9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0" s="105"/>
      <c r="W900" s="151"/>
      <c r="X900" s="104"/>
      <c r="Y900" s="129"/>
      <c r="Z900" s="104"/>
      <c r="AA900" s="105"/>
      <c r="AB900" s="103"/>
      <c r="AC900" s="152"/>
      <c r="AD900" s="107"/>
      <c r="AE900" s="105"/>
      <c r="AF900" s="105"/>
      <c r="AG900" s="105"/>
      <c r="AH900" s="15"/>
      <c r="AI900" s="126" t="str">
        <f>IF(BS_CONTROLE[[#This Row],[Atividade]]=0, "-", BS_CONTROLE[[#This Row],[Atividade]])</f>
        <v>-</v>
      </c>
      <c r="AJ900" s="9" t="str">
        <f>IF(BS_CONTROLE[[#This Row],[Atividade]]=0, "-", BS_CONTROLE[[#This Row],[Atividade]])</f>
        <v>-</v>
      </c>
      <c r="AK900" s="31">
        <f>BS_CONTROLE[[#This Row],[Local - Partida]]</f>
        <v>0</v>
      </c>
      <c r="AL900" s="31">
        <f>BS_CONTROLE[[#This Row],[Local - Encerramento]]</f>
        <v>0</v>
      </c>
      <c r="AM900" s="105" t="str">
        <f>IF(BS_CONTROLE[[#This Row],[Entre - Estações]]=0, "-", BS_CONTROLE[[#This Row],[Entre - Estações]])</f>
        <v>-</v>
      </c>
      <c r="AN900" s="105" t="str">
        <f>IF(BS_CONTROLE[[#This Row],[SB]]=0, "-", BS_CONTROLE[[#This Row],[SB]])</f>
        <v>-</v>
      </c>
      <c r="AO900" s="105" t="str">
        <f>IF(BS_CONTROLE[[#This Row],[SUB]]=0, "-", BS_CONTROLE[[#This Row],[SUB]])</f>
        <v>-</v>
      </c>
      <c r="AP900" s="105">
        <f>BS_CONTROLE[[#This Row],[KM - Inicio]]</f>
        <v>0</v>
      </c>
      <c r="AQ900" s="105">
        <f>BS_CONTROLE[[#This Row],[KM - Inicio]]</f>
        <v>0</v>
      </c>
      <c r="AR900" s="108"/>
      <c r="AS900" s="108"/>
      <c r="AT900" s="108"/>
      <c r="AU900" s="136"/>
      <c r="AV900" s="136"/>
      <c r="AW900" s="14"/>
      <c r="AX900" s="14"/>
      <c r="AY900" s="162" t="str">
        <f t="shared" si="84"/>
        <v>*</v>
      </c>
      <c r="AZ900" s="153"/>
      <c r="BA900" s="109"/>
      <c r="BB900" s="10" t="str">
        <f>IFERROR(_xlfn.XLOOKUP(AI900, BS_ATIVIDADE[ATIVIDADE],BS_ATIVIDADE[UNIDADE] ), "*")</f>
        <v>*</v>
      </c>
      <c r="BC900" s="13" t="str" cm="1">
        <f t="array" ref="BC9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0" s="13" t="str" cm="1">
        <f t="array" ref="BD9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0" s="11" t="str" cm="1">
        <f t="array" ref="BE9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0" s="150"/>
      <c r="BG900" s="16"/>
      <c r="BH900" s="17"/>
      <c r="BI900" s="17"/>
      <c r="BJ900" s="17"/>
      <c r="BK900" s="18"/>
      <c r="BL900" s="16"/>
      <c r="BM900" s="130"/>
      <c r="BN900" s="130"/>
      <c r="BO900" s="130"/>
      <c r="BP900" s="18"/>
      <c r="BQ900" s="12" t="str">
        <f t="shared" si="86"/>
        <v>Aderente</v>
      </c>
      <c r="BR900" s="19" t="str">
        <f t="shared" si="87"/>
        <v>*</v>
      </c>
      <c r="BS900" s="19" t="str">
        <f t="shared" si="88"/>
        <v>*</v>
      </c>
      <c r="BT900" s="188" t="str">
        <f t="shared" si="89"/>
        <v/>
      </c>
    </row>
    <row r="901" spans="1:72" hidden="1">
      <c r="A901" s="47" t="str">
        <f t="shared" si="85"/>
        <v/>
      </c>
      <c r="B901" s="102"/>
      <c r="C901" s="135" t="str">
        <f>IF(BS_CONTROLE[[#This Row],[DATA]]="","",WEEKNUM(BS_CONTROLE[[#This Row],[DATA]]))</f>
        <v/>
      </c>
      <c r="D901" s="104"/>
      <c r="E901" s="157">
        <v>895</v>
      </c>
      <c r="F901" s="126"/>
      <c r="G901" s="142" t="str">
        <f>IF(D901="","*",VLOOKUP(F901,BS_ATIVIDADE[],3,FALSE))</f>
        <v>*</v>
      </c>
      <c r="H901" s="106"/>
      <c r="I901" s="106"/>
      <c r="J901" s="105"/>
      <c r="K901" s="105"/>
      <c r="L901" s="105"/>
      <c r="M901" s="127" t="str" cm="1">
        <f t="array" ref="M9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1" s="127" t="str" cm="1">
        <f t="array" ref="N9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1" s="106"/>
      <c r="P901" s="106"/>
      <c r="Q901" s="105"/>
      <c r="R901" s="10" t="str">
        <f>IFERROR(_xlfn.XLOOKUP(F901, BS_ATIVIDADE[ATIVIDADE],BS_ATIVIDADE[UNIDADE] ), "*")</f>
        <v>*</v>
      </c>
      <c r="S901" s="128" t="str" cm="1">
        <f t="array" ref="S9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1" s="128" t="str" cm="1">
        <f t="array" ref="T9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1" s="11" t="str" cm="1">
        <f t="array" ref="U9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1" s="105"/>
      <c r="W901" s="151"/>
      <c r="X901" s="104"/>
      <c r="Y901" s="129"/>
      <c r="Z901" s="104"/>
      <c r="AA901" s="105"/>
      <c r="AB901" s="103"/>
      <c r="AC901" s="152"/>
      <c r="AD901" s="107"/>
      <c r="AE901" s="105"/>
      <c r="AF901" s="105"/>
      <c r="AG901" s="105"/>
      <c r="AH901" s="15"/>
      <c r="AI901" s="126" t="str">
        <f>IF(BS_CONTROLE[[#This Row],[Atividade]]=0, "-", BS_CONTROLE[[#This Row],[Atividade]])</f>
        <v>-</v>
      </c>
      <c r="AJ901" s="9" t="str">
        <f>IF(BS_CONTROLE[[#This Row],[Atividade]]=0, "-", BS_CONTROLE[[#This Row],[Atividade]])</f>
        <v>-</v>
      </c>
      <c r="AK901" s="31">
        <f>BS_CONTROLE[[#This Row],[Local - Partida]]</f>
        <v>0</v>
      </c>
      <c r="AL901" s="31">
        <f>BS_CONTROLE[[#This Row],[Local - Encerramento]]</f>
        <v>0</v>
      </c>
      <c r="AM901" s="105" t="str">
        <f>IF(BS_CONTROLE[[#This Row],[Entre - Estações]]=0, "-", BS_CONTROLE[[#This Row],[Entre - Estações]])</f>
        <v>-</v>
      </c>
      <c r="AN901" s="105" t="str">
        <f>IF(BS_CONTROLE[[#This Row],[SB]]=0, "-", BS_CONTROLE[[#This Row],[SB]])</f>
        <v>-</v>
      </c>
      <c r="AO901" s="105" t="str">
        <f>IF(BS_CONTROLE[[#This Row],[SUB]]=0, "-", BS_CONTROLE[[#This Row],[SUB]])</f>
        <v>-</v>
      </c>
      <c r="AP901" s="105">
        <f>BS_CONTROLE[[#This Row],[KM - Inicio]]</f>
        <v>0</v>
      </c>
      <c r="AQ901" s="105">
        <f>BS_CONTROLE[[#This Row],[KM - Inicio]]</f>
        <v>0</v>
      </c>
      <c r="AR901" s="108"/>
      <c r="AS901" s="108"/>
      <c r="AT901" s="108"/>
      <c r="AU901" s="136"/>
      <c r="AV901" s="136"/>
      <c r="AW901" s="14"/>
      <c r="AX901" s="14"/>
      <c r="AY901" s="162" t="str">
        <f t="shared" si="84"/>
        <v>*</v>
      </c>
      <c r="AZ901" s="153"/>
      <c r="BA901" s="109"/>
      <c r="BB901" s="10" t="str">
        <f>IFERROR(_xlfn.XLOOKUP(AI901, BS_ATIVIDADE[ATIVIDADE],BS_ATIVIDADE[UNIDADE] ), "*")</f>
        <v>*</v>
      </c>
      <c r="BC901" s="13" t="str" cm="1">
        <f t="array" ref="BC9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1" s="13" t="str" cm="1">
        <f t="array" ref="BD9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1" s="11" t="str" cm="1">
        <f t="array" ref="BE9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1" s="150"/>
      <c r="BG901" s="16"/>
      <c r="BH901" s="17"/>
      <c r="BI901" s="17"/>
      <c r="BJ901" s="17"/>
      <c r="BK901" s="18"/>
      <c r="BL901" s="16"/>
      <c r="BM901" s="130"/>
      <c r="BN901" s="130"/>
      <c r="BO901" s="130"/>
      <c r="BP901" s="18"/>
      <c r="BQ901" s="12" t="str">
        <f t="shared" si="86"/>
        <v>Aderente</v>
      </c>
      <c r="BR901" s="19" t="str">
        <f t="shared" si="87"/>
        <v>*</v>
      </c>
      <c r="BS901" s="19" t="str">
        <f t="shared" si="88"/>
        <v>*</v>
      </c>
      <c r="BT901" s="188" t="str">
        <f t="shared" si="89"/>
        <v/>
      </c>
    </row>
    <row r="902" spans="1:72" hidden="1">
      <c r="A902" s="47" t="str">
        <f t="shared" si="85"/>
        <v/>
      </c>
      <c r="B902" s="102"/>
      <c r="C902" s="135" t="str">
        <f>IF(BS_CONTROLE[[#This Row],[DATA]]="","",WEEKNUM(BS_CONTROLE[[#This Row],[DATA]]))</f>
        <v/>
      </c>
      <c r="D902" s="104"/>
      <c r="E902" s="157">
        <v>896</v>
      </c>
      <c r="F902" s="126"/>
      <c r="G902" s="142" t="str">
        <f>IF(D902="","*",VLOOKUP(F902,BS_ATIVIDADE[],3,FALSE))</f>
        <v>*</v>
      </c>
      <c r="H902" s="106"/>
      <c r="I902" s="106"/>
      <c r="J902" s="105"/>
      <c r="K902" s="105"/>
      <c r="L902" s="105"/>
      <c r="M902" s="127" t="str" cm="1">
        <f t="array" ref="M9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2" s="127" t="str" cm="1">
        <f t="array" ref="N9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2" s="106"/>
      <c r="P902" s="106"/>
      <c r="Q902" s="105"/>
      <c r="R902" s="10" t="str">
        <f>IFERROR(_xlfn.XLOOKUP(F902, BS_ATIVIDADE[ATIVIDADE],BS_ATIVIDADE[UNIDADE] ), "*")</f>
        <v>*</v>
      </c>
      <c r="S902" s="128" t="str" cm="1">
        <f t="array" ref="S9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2" s="128" t="str" cm="1">
        <f t="array" ref="T9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2" s="11" t="str" cm="1">
        <f t="array" ref="U90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2" s="105"/>
      <c r="W902" s="151"/>
      <c r="X902" s="104"/>
      <c r="Y902" s="129"/>
      <c r="Z902" s="104"/>
      <c r="AA902" s="105"/>
      <c r="AB902" s="103"/>
      <c r="AC902" s="152"/>
      <c r="AD902" s="107"/>
      <c r="AE902" s="105"/>
      <c r="AF902" s="105"/>
      <c r="AG902" s="105"/>
      <c r="AH902" s="15"/>
      <c r="AI902" s="126" t="str">
        <f>IF(BS_CONTROLE[[#This Row],[Atividade]]=0, "-", BS_CONTROLE[[#This Row],[Atividade]])</f>
        <v>-</v>
      </c>
      <c r="AJ902" s="9" t="str">
        <f>IF(BS_CONTROLE[[#This Row],[Atividade]]=0, "-", BS_CONTROLE[[#This Row],[Atividade]])</f>
        <v>-</v>
      </c>
      <c r="AK902" s="31">
        <f>BS_CONTROLE[[#This Row],[Local - Partida]]</f>
        <v>0</v>
      </c>
      <c r="AL902" s="31">
        <f>BS_CONTROLE[[#This Row],[Local - Encerramento]]</f>
        <v>0</v>
      </c>
      <c r="AM902" s="105" t="str">
        <f>IF(BS_CONTROLE[[#This Row],[Entre - Estações]]=0, "-", BS_CONTROLE[[#This Row],[Entre - Estações]])</f>
        <v>-</v>
      </c>
      <c r="AN902" s="105" t="str">
        <f>IF(BS_CONTROLE[[#This Row],[SB]]=0, "-", BS_CONTROLE[[#This Row],[SB]])</f>
        <v>-</v>
      </c>
      <c r="AO902" s="105" t="str">
        <f>IF(BS_CONTROLE[[#This Row],[SUB]]=0, "-", BS_CONTROLE[[#This Row],[SUB]])</f>
        <v>-</v>
      </c>
      <c r="AP902" s="105">
        <f>BS_CONTROLE[[#This Row],[KM - Inicio]]</f>
        <v>0</v>
      </c>
      <c r="AQ902" s="105">
        <f>BS_CONTROLE[[#This Row],[KM - Inicio]]</f>
        <v>0</v>
      </c>
      <c r="AR902" s="108"/>
      <c r="AS902" s="108"/>
      <c r="AT902" s="108"/>
      <c r="AU902" s="136"/>
      <c r="AV902" s="136"/>
      <c r="AW902" s="14"/>
      <c r="AX902" s="14"/>
      <c r="AY902" s="162" t="str">
        <f t="shared" si="84"/>
        <v>*</v>
      </c>
      <c r="AZ902" s="153"/>
      <c r="BA902" s="109"/>
      <c r="BB902" s="10" t="str">
        <f>IFERROR(_xlfn.XLOOKUP(AI902, BS_ATIVIDADE[ATIVIDADE],BS_ATIVIDADE[UNIDADE] ), "*")</f>
        <v>*</v>
      </c>
      <c r="BC902" s="13" t="str" cm="1">
        <f t="array" ref="BC90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2" s="13" t="str" cm="1">
        <f t="array" ref="BD90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2" s="11" t="str" cm="1">
        <f t="array" ref="BE90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2" s="150"/>
      <c r="BG902" s="16"/>
      <c r="BH902" s="17"/>
      <c r="BI902" s="17"/>
      <c r="BJ902" s="17"/>
      <c r="BK902" s="18"/>
      <c r="BL902" s="16"/>
      <c r="BM902" s="130"/>
      <c r="BN902" s="130"/>
      <c r="BO902" s="130"/>
      <c r="BP902" s="18"/>
      <c r="BQ902" s="12" t="str">
        <f t="shared" si="86"/>
        <v>Aderente</v>
      </c>
      <c r="BR902" s="19" t="str">
        <f t="shared" si="87"/>
        <v>*</v>
      </c>
      <c r="BS902" s="19" t="str">
        <f t="shared" si="88"/>
        <v>*</v>
      </c>
      <c r="BT902" s="188" t="str">
        <f t="shared" si="89"/>
        <v/>
      </c>
    </row>
    <row r="903" spans="1:72" hidden="1">
      <c r="A903" s="47" t="str">
        <f t="shared" si="85"/>
        <v/>
      </c>
      <c r="B903" s="102"/>
      <c r="C903" s="135" t="str">
        <f>IF(BS_CONTROLE[[#This Row],[DATA]]="","",WEEKNUM(BS_CONTROLE[[#This Row],[DATA]]))</f>
        <v/>
      </c>
      <c r="D903" s="104"/>
      <c r="E903" s="157">
        <v>897</v>
      </c>
      <c r="F903" s="126"/>
      <c r="G903" s="142" t="str">
        <f>IF(D903="","*",VLOOKUP(F903,BS_ATIVIDADE[],3,FALSE))</f>
        <v>*</v>
      </c>
      <c r="H903" s="106"/>
      <c r="I903" s="106"/>
      <c r="J903" s="105"/>
      <c r="K903" s="105"/>
      <c r="L903" s="105"/>
      <c r="M903" s="127" t="str" cm="1">
        <f t="array" ref="M9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3" s="127" t="str" cm="1">
        <f t="array" ref="N9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3" s="106"/>
      <c r="P903" s="106"/>
      <c r="Q903" s="105"/>
      <c r="R903" s="10" t="str">
        <f>IFERROR(_xlfn.XLOOKUP(F903, BS_ATIVIDADE[ATIVIDADE],BS_ATIVIDADE[UNIDADE] ), "*")</f>
        <v>*</v>
      </c>
      <c r="S903" s="128" t="str" cm="1">
        <f t="array" ref="S9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3" s="128" t="str" cm="1">
        <f t="array" ref="T9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3" s="11" t="str" cm="1">
        <f t="array" ref="U90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3" s="105"/>
      <c r="W903" s="151"/>
      <c r="X903" s="104"/>
      <c r="Y903" s="129"/>
      <c r="Z903" s="104"/>
      <c r="AA903" s="105"/>
      <c r="AB903" s="103"/>
      <c r="AC903" s="152"/>
      <c r="AD903" s="107"/>
      <c r="AE903" s="105"/>
      <c r="AF903" s="105"/>
      <c r="AG903" s="105"/>
      <c r="AH903" s="15"/>
      <c r="AI903" s="126" t="str">
        <f>IF(BS_CONTROLE[[#This Row],[Atividade]]=0, "-", BS_CONTROLE[[#This Row],[Atividade]])</f>
        <v>-</v>
      </c>
      <c r="AJ903" s="9" t="str">
        <f>IF(BS_CONTROLE[[#This Row],[Atividade]]=0, "-", BS_CONTROLE[[#This Row],[Atividade]])</f>
        <v>-</v>
      </c>
      <c r="AK903" s="31">
        <f>BS_CONTROLE[[#This Row],[Local - Partida]]</f>
        <v>0</v>
      </c>
      <c r="AL903" s="31">
        <f>BS_CONTROLE[[#This Row],[Local - Encerramento]]</f>
        <v>0</v>
      </c>
      <c r="AM903" s="105" t="str">
        <f>IF(BS_CONTROLE[[#This Row],[Entre - Estações]]=0, "-", BS_CONTROLE[[#This Row],[Entre - Estações]])</f>
        <v>-</v>
      </c>
      <c r="AN903" s="105" t="str">
        <f>IF(BS_CONTROLE[[#This Row],[SB]]=0, "-", BS_CONTROLE[[#This Row],[SB]])</f>
        <v>-</v>
      </c>
      <c r="AO903" s="105" t="str">
        <f>IF(BS_CONTROLE[[#This Row],[SUB]]=0, "-", BS_CONTROLE[[#This Row],[SUB]])</f>
        <v>-</v>
      </c>
      <c r="AP903" s="105">
        <f>BS_CONTROLE[[#This Row],[KM - Inicio]]</f>
        <v>0</v>
      </c>
      <c r="AQ903" s="105">
        <f>BS_CONTROLE[[#This Row],[KM - Inicio]]</f>
        <v>0</v>
      </c>
      <c r="AR903" s="108"/>
      <c r="AS903" s="108"/>
      <c r="AT903" s="108"/>
      <c r="AU903" s="136"/>
      <c r="AV903" s="136"/>
      <c r="AW903" s="14"/>
      <c r="AX903" s="14"/>
      <c r="AY903" s="162" t="str">
        <f t="shared" ref="AY903:AY966" si="90">IF(D903="","*",IFERROR(IF(ISODD(COUNT(AS903:AX903)),"ERRO",SUM((AT903-AS903),(AV903-AU903),(AX903-AW903))),"ERRO"))</f>
        <v>*</v>
      </c>
      <c r="AZ903" s="153"/>
      <c r="BA903" s="109"/>
      <c r="BB903" s="10" t="str">
        <f>IFERROR(_xlfn.XLOOKUP(AI903, BS_ATIVIDADE[ATIVIDADE],BS_ATIVIDADE[UNIDADE] ), "*")</f>
        <v>*</v>
      </c>
      <c r="BC903" s="13" t="str" cm="1">
        <f t="array" ref="BC90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3" s="13" t="str" cm="1">
        <f t="array" ref="BD90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3" s="11" t="str" cm="1">
        <f t="array" ref="BE90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3" s="150"/>
      <c r="BG903" s="16"/>
      <c r="BH903" s="17"/>
      <c r="BI903" s="17"/>
      <c r="BJ903" s="17"/>
      <c r="BK903" s="18"/>
      <c r="BL903" s="16"/>
      <c r="BM903" s="130"/>
      <c r="BN903" s="130"/>
      <c r="BO903" s="130"/>
      <c r="BP903" s="18"/>
      <c r="BQ903" s="12" t="str">
        <f t="shared" si="86"/>
        <v>Aderente</v>
      </c>
      <c r="BR903" s="19" t="str">
        <f t="shared" si="87"/>
        <v>*</v>
      </c>
      <c r="BS903" s="19" t="str">
        <f t="shared" si="88"/>
        <v>*</v>
      </c>
      <c r="BT903" s="188" t="str">
        <f t="shared" si="89"/>
        <v/>
      </c>
    </row>
    <row r="904" spans="1:72" hidden="1">
      <c r="A904" s="47" t="str">
        <f t="shared" ref="A904:A967" si="91">D904&amp;B904</f>
        <v/>
      </c>
      <c r="B904" s="102"/>
      <c r="C904" s="135" t="str">
        <f>IF(BS_CONTROLE[[#This Row],[DATA]]="","",WEEKNUM(BS_CONTROLE[[#This Row],[DATA]]))</f>
        <v/>
      </c>
      <c r="D904" s="104"/>
      <c r="E904" s="157">
        <v>898</v>
      </c>
      <c r="F904" s="126"/>
      <c r="G904" s="142" t="str">
        <f>IF(D904="","*",VLOOKUP(F904,BS_ATIVIDADE[],3,FALSE))</f>
        <v>*</v>
      </c>
      <c r="H904" s="106"/>
      <c r="I904" s="106"/>
      <c r="J904" s="105"/>
      <c r="K904" s="105"/>
      <c r="L904" s="105"/>
      <c r="M904" s="127" t="str" cm="1">
        <f t="array" ref="M9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4" s="127" t="str" cm="1">
        <f t="array" ref="N9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4" s="106"/>
      <c r="P904" s="106"/>
      <c r="Q904" s="105"/>
      <c r="R904" s="10" t="str">
        <f>IFERROR(_xlfn.XLOOKUP(F904, BS_ATIVIDADE[ATIVIDADE],BS_ATIVIDADE[UNIDADE] ), "*")</f>
        <v>*</v>
      </c>
      <c r="S904" s="128" t="str" cm="1">
        <f t="array" ref="S9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4" s="128" t="str" cm="1">
        <f t="array" ref="T9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4" s="11" t="str" cm="1">
        <f t="array" ref="U90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4" s="105"/>
      <c r="W904" s="151"/>
      <c r="X904" s="104"/>
      <c r="Y904" s="129"/>
      <c r="Z904" s="104"/>
      <c r="AA904" s="105"/>
      <c r="AB904" s="103"/>
      <c r="AC904" s="152"/>
      <c r="AD904" s="107"/>
      <c r="AE904" s="105"/>
      <c r="AF904" s="105"/>
      <c r="AG904" s="105"/>
      <c r="AH904" s="15"/>
      <c r="AI904" s="126" t="str">
        <f>IF(BS_CONTROLE[[#This Row],[Atividade]]=0, "-", BS_CONTROLE[[#This Row],[Atividade]])</f>
        <v>-</v>
      </c>
      <c r="AJ904" s="9" t="str">
        <f>IF(BS_CONTROLE[[#This Row],[Atividade]]=0, "-", BS_CONTROLE[[#This Row],[Atividade]])</f>
        <v>-</v>
      </c>
      <c r="AK904" s="31">
        <f>BS_CONTROLE[[#This Row],[Local - Partida]]</f>
        <v>0</v>
      </c>
      <c r="AL904" s="31">
        <f>BS_CONTROLE[[#This Row],[Local - Encerramento]]</f>
        <v>0</v>
      </c>
      <c r="AM904" s="105" t="str">
        <f>IF(BS_CONTROLE[[#This Row],[Entre - Estações]]=0, "-", BS_CONTROLE[[#This Row],[Entre - Estações]])</f>
        <v>-</v>
      </c>
      <c r="AN904" s="105" t="str">
        <f>IF(BS_CONTROLE[[#This Row],[SB]]=0, "-", BS_CONTROLE[[#This Row],[SB]])</f>
        <v>-</v>
      </c>
      <c r="AO904" s="105" t="str">
        <f>IF(BS_CONTROLE[[#This Row],[SUB]]=0, "-", BS_CONTROLE[[#This Row],[SUB]])</f>
        <v>-</v>
      </c>
      <c r="AP904" s="105">
        <f>BS_CONTROLE[[#This Row],[KM - Inicio]]</f>
        <v>0</v>
      </c>
      <c r="AQ904" s="105">
        <f>BS_CONTROLE[[#This Row],[KM - Inicio]]</f>
        <v>0</v>
      </c>
      <c r="AR904" s="108"/>
      <c r="AS904" s="108"/>
      <c r="AT904" s="108"/>
      <c r="AU904" s="136"/>
      <c r="AV904" s="136"/>
      <c r="AW904" s="14"/>
      <c r="AX904" s="14"/>
      <c r="AY904" s="162" t="str">
        <f t="shared" si="90"/>
        <v>*</v>
      </c>
      <c r="AZ904" s="153"/>
      <c r="BA904" s="109"/>
      <c r="BB904" s="10" t="str">
        <f>IFERROR(_xlfn.XLOOKUP(AI904, BS_ATIVIDADE[ATIVIDADE],BS_ATIVIDADE[UNIDADE] ), "*")</f>
        <v>*</v>
      </c>
      <c r="BC904" s="13" t="str" cm="1">
        <f t="array" ref="BC90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4" s="13" t="str" cm="1">
        <f t="array" ref="BD90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4" s="11" t="str" cm="1">
        <f t="array" ref="BE90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4" s="150"/>
      <c r="BG904" s="16"/>
      <c r="BH904" s="17"/>
      <c r="BI904" s="17"/>
      <c r="BJ904" s="17"/>
      <c r="BK904" s="18"/>
      <c r="BL904" s="16"/>
      <c r="BM904" s="130"/>
      <c r="BN904" s="130"/>
      <c r="BO904" s="130"/>
      <c r="BP904" s="18"/>
      <c r="BQ904" s="12" t="str">
        <f t="shared" ref="BQ904:BQ967" si="92">IF(AND(BR904&lt;1,BS904&lt;1),"Produção e Intervalo",IF(BR904&lt;1,"Intervalo",IF(BS904&lt;1,"Produção","Aderente")))</f>
        <v>Aderente</v>
      </c>
      <c r="BR904" s="19" t="str">
        <f t="shared" ref="BR904:BR967" si="93">IF(OR(B904="",F904=""),"*",AY904/P904)</f>
        <v>*</v>
      </c>
      <c r="BS904" s="19" t="str">
        <f t="shared" ref="BS904:BS967" si="94">IF(OR(B904="",F904=""),"*",BA904/Q904)</f>
        <v>*</v>
      </c>
      <c r="BT904" s="188" t="str">
        <f t="shared" ref="BT904:BT967" si="95">IF(BN904="","",SUBSTITUTE(BM904," ","")&amp;SUBSTITUTE(BN904," ",""))</f>
        <v/>
      </c>
    </row>
    <row r="905" spans="1:72" hidden="1">
      <c r="A905" s="47" t="str">
        <f t="shared" si="91"/>
        <v/>
      </c>
      <c r="B905" s="102"/>
      <c r="C905" s="135" t="str">
        <f>IF(BS_CONTROLE[[#This Row],[DATA]]="","",WEEKNUM(BS_CONTROLE[[#This Row],[DATA]]))</f>
        <v/>
      </c>
      <c r="D905" s="104"/>
      <c r="E905" s="157">
        <v>899</v>
      </c>
      <c r="F905" s="126"/>
      <c r="G905" s="142" t="str">
        <f>IF(D905="","*",VLOOKUP(F905,BS_ATIVIDADE[],3,FALSE))</f>
        <v>*</v>
      </c>
      <c r="H905" s="106"/>
      <c r="I905" s="106"/>
      <c r="J905" s="105"/>
      <c r="K905" s="105"/>
      <c r="L905" s="105"/>
      <c r="M905" s="127" t="str" cm="1">
        <f t="array" ref="M9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5" s="127" t="str" cm="1">
        <f t="array" ref="N9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5" s="106"/>
      <c r="P905" s="106"/>
      <c r="Q905" s="105"/>
      <c r="R905" s="10" t="str">
        <f>IFERROR(_xlfn.XLOOKUP(F905, BS_ATIVIDADE[ATIVIDADE],BS_ATIVIDADE[UNIDADE] ), "*")</f>
        <v>*</v>
      </c>
      <c r="S905" s="128" t="str" cm="1">
        <f t="array" ref="S9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5" s="128" t="str" cm="1">
        <f t="array" ref="T9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5" s="11" t="str" cm="1">
        <f t="array" ref="U90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5" s="105"/>
      <c r="W905" s="151"/>
      <c r="X905" s="104"/>
      <c r="Y905" s="129"/>
      <c r="Z905" s="104"/>
      <c r="AA905" s="105"/>
      <c r="AB905" s="103"/>
      <c r="AC905" s="152"/>
      <c r="AD905" s="107"/>
      <c r="AE905" s="105"/>
      <c r="AF905" s="105"/>
      <c r="AG905" s="105"/>
      <c r="AH905" s="15"/>
      <c r="AI905" s="126" t="str">
        <f>IF(BS_CONTROLE[[#This Row],[Atividade]]=0, "-", BS_CONTROLE[[#This Row],[Atividade]])</f>
        <v>-</v>
      </c>
      <c r="AJ905" s="9" t="str">
        <f>IF(BS_CONTROLE[[#This Row],[Atividade]]=0, "-", BS_CONTROLE[[#This Row],[Atividade]])</f>
        <v>-</v>
      </c>
      <c r="AK905" s="31">
        <f>BS_CONTROLE[[#This Row],[Local - Partida]]</f>
        <v>0</v>
      </c>
      <c r="AL905" s="31">
        <f>BS_CONTROLE[[#This Row],[Local - Encerramento]]</f>
        <v>0</v>
      </c>
      <c r="AM905" s="105" t="str">
        <f>IF(BS_CONTROLE[[#This Row],[Entre - Estações]]=0, "-", BS_CONTROLE[[#This Row],[Entre - Estações]])</f>
        <v>-</v>
      </c>
      <c r="AN905" s="105" t="str">
        <f>IF(BS_CONTROLE[[#This Row],[SB]]=0, "-", BS_CONTROLE[[#This Row],[SB]])</f>
        <v>-</v>
      </c>
      <c r="AO905" s="105" t="str">
        <f>IF(BS_CONTROLE[[#This Row],[SUB]]=0, "-", BS_CONTROLE[[#This Row],[SUB]])</f>
        <v>-</v>
      </c>
      <c r="AP905" s="105">
        <f>BS_CONTROLE[[#This Row],[KM - Inicio]]</f>
        <v>0</v>
      </c>
      <c r="AQ905" s="105">
        <f>BS_CONTROLE[[#This Row],[KM - Inicio]]</f>
        <v>0</v>
      </c>
      <c r="AR905" s="108"/>
      <c r="AS905" s="108"/>
      <c r="AT905" s="108"/>
      <c r="AU905" s="136"/>
      <c r="AV905" s="136"/>
      <c r="AW905" s="14"/>
      <c r="AX905" s="14"/>
      <c r="AY905" s="162" t="str">
        <f t="shared" si="90"/>
        <v>*</v>
      </c>
      <c r="AZ905" s="153"/>
      <c r="BA905" s="109"/>
      <c r="BB905" s="10" t="str">
        <f>IFERROR(_xlfn.XLOOKUP(AI905, BS_ATIVIDADE[ATIVIDADE],BS_ATIVIDADE[UNIDADE] ), "*")</f>
        <v>*</v>
      </c>
      <c r="BC905" s="13" t="str" cm="1">
        <f t="array" ref="BC90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5" s="13" t="str" cm="1">
        <f t="array" ref="BD90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5" s="11" t="str" cm="1">
        <f t="array" ref="BE90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5" s="150"/>
      <c r="BG905" s="16"/>
      <c r="BH905" s="17"/>
      <c r="BI905" s="17"/>
      <c r="BJ905" s="17"/>
      <c r="BK905" s="18"/>
      <c r="BL905" s="16"/>
      <c r="BM905" s="130"/>
      <c r="BN905" s="130"/>
      <c r="BO905" s="130"/>
      <c r="BP905" s="18"/>
      <c r="BQ905" s="12" t="str">
        <f t="shared" si="92"/>
        <v>Aderente</v>
      </c>
      <c r="BR905" s="19" t="str">
        <f t="shared" si="93"/>
        <v>*</v>
      </c>
      <c r="BS905" s="19" t="str">
        <f t="shared" si="94"/>
        <v>*</v>
      </c>
      <c r="BT905" s="188" t="str">
        <f t="shared" si="95"/>
        <v/>
      </c>
    </row>
    <row r="906" spans="1:72" hidden="1">
      <c r="A906" s="47" t="str">
        <f t="shared" si="91"/>
        <v/>
      </c>
      <c r="B906" s="102"/>
      <c r="C906" s="135" t="str">
        <f>IF(BS_CONTROLE[[#This Row],[DATA]]="","",WEEKNUM(BS_CONTROLE[[#This Row],[DATA]]))</f>
        <v/>
      </c>
      <c r="D906" s="104"/>
      <c r="E906" s="157">
        <v>900</v>
      </c>
      <c r="F906" s="126"/>
      <c r="G906" s="142" t="str">
        <f>IF(D906="","*",VLOOKUP(F906,BS_ATIVIDADE[],3,FALSE))</f>
        <v>*</v>
      </c>
      <c r="H906" s="106"/>
      <c r="I906" s="106"/>
      <c r="J906" s="105"/>
      <c r="K906" s="105"/>
      <c r="L906" s="105"/>
      <c r="M906" s="127" t="str" cm="1">
        <f t="array" ref="M9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6" s="127" t="str" cm="1">
        <f t="array" ref="N9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6" s="106"/>
      <c r="P906" s="106"/>
      <c r="Q906" s="105"/>
      <c r="R906" s="10" t="str">
        <f>IFERROR(_xlfn.XLOOKUP(F906, BS_ATIVIDADE[ATIVIDADE],BS_ATIVIDADE[UNIDADE] ), "*")</f>
        <v>*</v>
      </c>
      <c r="S906" s="128" t="str" cm="1">
        <f t="array" ref="S9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6" s="128" t="str" cm="1">
        <f t="array" ref="T9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6" s="11" t="str" cm="1">
        <f t="array" ref="U90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6" s="105"/>
      <c r="W906" s="151"/>
      <c r="X906" s="104"/>
      <c r="Y906" s="129"/>
      <c r="Z906" s="104"/>
      <c r="AA906" s="105"/>
      <c r="AB906" s="103"/>
      <c r="AC906" s="152"/>
      <c r="AD906" s="107"/>
      <c r="AE906" s="105"/>
      <c r="AF906" s="105"/>
      <c r="AG906" s="105"/>
      <c r="AH906" s="15"/>
      <c r="AI906" s="126" t="str">
        <f>IF(BS_CONTROLE[[#This Row],[Atividade]]=0, "-", BS_CONTROLE[[#This Row],[Atividade]])</f>
        <v>-</v>
      </c>
      <c r="AJ906" s="9" t="str">
        <f>IF(BS_CONTROLE[[#This Row],[Atividade]]=0, "-", BS_CONTROLE[[#This Row],[Atividade]])</f>
        <v>-</v>
      </c>
      <c r="AK906" s="31">
        <f>BS_CONTROLE[[#This Row],[Local - Partida]]</f>
        <v>0</v>
      </c>
      <c r="AL906" s="31">
        <f>BS_CONTROLE[[#This Row],[Local - Encerramento]]</f>
        <v>0</v>
      </c>
      <c r="AM906" s="105" t="str">
        <f>IF(BS_CONTROLE[[#This Row],[Entre - Estações]]=0, "-", BS_CONTROLE[[#This Row],[Entre - Estações]])</f>
        <v>-</v>
      </c>
      <c r="AN906" s="105" t="str">
        <f>IF(BS_CONTROLE[[#This Row],[SB]]=0, "-", BS_CONTROLE[[#This Row],[SB]])</f>
        <v>-</v>
      </c>
      <c r="AO906" s="105" t="str">
        <f>IF(BS_CONTROLE[[#This Row],[SUB]]=0, "-", BS_CONTROLE[[#This Row],[SUB]])</f>
        <v>-</v>
      </c>
      <c r="AP906" s="105">
        <f>BS_CONTROLE[[#This Row],[KM - Inicio]]</f>
        <v>0</v>
      </c>
      <c r="AQ906" s="105">
        <f>BS_CONTROLE[[#This Row],[KM - Inicio]]</f>
        <v>0</v>
      </c>
      <c r="AR906" s="108"/>
      <c r="AS906" s="108"/>
      <c r="AT906" s="108"/>
      <c r="AU906" s="136"/>
      <c r="AV906" s="136"/>
      <c r="AW906" s="14"/>
      <c r="AX906" s="14"/>
      <c r="AY906" s="162" t="str">
        <f t="shared" si="90"/>
        <v>*</v>
      </c>
      <c r="AZ906" s="153"/>
      <c r="BA906" s="109"/>
      <c r="BB906" s="10" t="str">
        <f>IFERROR(_xlfn.XLOOKUP(AI906, BS_ATIVIDADE[ATIVIDADE],BS_ATIVIDADE[UNIDADE] ), "*")</f>
        <v>*</v>
      </c>
      <c r="BC906" s="13" t="str" cm="1">
        <f t="array" ref="BC90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6" s="13" t="str" cm="1">
        <f t="array" ref="BD90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6" s="11" t="str" cm="1">
        <f t="array" ref="BE90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6" s="150"/>
      <c r="BG906" s="16"/>
      <c r="BH906" s="17"/>
      <c r="BI906" s="17"/>
      <c r="BJ906" s="17"/>
      <c r="BK906" s="18"/>
      <c r="BL906" s="16"/>
      <c r="BM906" s="130"/>
      <c r="BN906" s="130"/>
      <c r="BO906" s="130"/>
      <c r="BP906" s="18"/>
      <c r="BQ906" s="12" t="str">
        <f t="shared" si="92"/>
        <v>Aderente</v>
      </c>
      <c r="BR906" s="19" t="str">
        <f t="shared" si="93"/>
        <v>*</v>
      </c>
      <c r="BS906" s="19" t="str">
        <f t="shared" si="94"/>
        <v>*</v>
      </c>
      <c r="BT906" s="188" t="str">
        <f t="shared" si="95"/>
        <v/>
      </c>
    </row>
    <row r="907" spans="1:72" hidden="1">
      <c r="A907" s="47" t="str">
        <f t="shared" si="91"/>
        <v/>
      </c>
      <c r="B907" s="102"/>
      <c r="C907" s="135" t="str">
        <f>IF(BS_CONTROLE[[#This Row],[DATA]]="","",WEEKNUM(BS_CONTROLE[[#This Row],[DATA]]))</f>
        <v/>
      </c>
      <c r="D907" s="104"/>
      <c r="E907" s="157">
        <v>901</v>
      </c>
      <c r="F907" s="126"/>
      <c r="G907" s="142" t="str">
        <f>IF(D907="","*",VLOOKUP(F907,BS_ATIVIDADE[],3,FALSE))</f>
        <v>*</v>
      </c>
      <c r="H907" s="106"/>
      <c r="I907" s="106"/>
      <c r="J907" s="105"/>
      <c r="K907" s="105"/>
      <c r="L907" s="105"/>
      <c r="M907" s="127" t="str" cm="1">
        <f t="array" ref="M9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7" s="127" t="str" cm="1">
        <f t="array" ref="N9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7" s="106"/>
      <c r="P907" s="106"/>
      <c r="Q907" s="105"/>
      <c r="R907" s="10" t="str">
        <f>IFERROR(_xlfn.XLOOKUP(F907, BS_ATIVIDADE[ATIVIDADE],BS_ATIVIDADE[UNIDADE] ), "*")</f>
        <v>*</v>
      </c>
      <c r="S907" s="128" t="str" cm="1">
        <f t="array" ref="S9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7" s="128" t="str" cm="1">
        <f t="array" ref="T9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7" s="11" t="str" cm="1">
        <f t="array" ref="U90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7" s="105"/>
      <c r="W907" s="151"/>
      <c r="X907" s="104"/>
      <c r="Y907" s="129"/>
      <c r="Z907" s="104"/>
      <c r="AA907" s="105"/>
      <c r="AB907" s="103"/>
      <c r="AC907" s="152"/>
      <c r="AD907" s="107"/>
      <c r="AE907" s="105"/>
      <c r="AF907" s="105"/>
      <c r="AG907" s="105"/>
      <c r="AH907" s="15"/>
      <c r="AI907" s="126" t="str">
        <f>IF(BS_CONTROLE[[#This Row],[Atividade]]=0, "-", BS_CONTROLE[[#This Row],[Atividade]])</f>
        <v>-</v>
      </c>
      <c r="AJ907" s="9" t="str">
        <f>IF(BS_CONTROLE[[#This Row],[Atividade]]=0, "-", BS_CONTROLE[[#This Row],[Atividade]])</f>
        <v>-</v>
      </c>
      <c r="AK907" s="31">
        <f>BS_CONTROLE[[#This Row],[Local - Partida]]</f>
        <v>0</v>
      </c>
      <c r="AL907" s="31">
        <f>BS_CONTROLE[[#This Row],[Local - Encerramento]]</f>
        <v>0</v>
      </c>
      <c r="AM907" s="105" t="str">
        <f>IF(BS_CONTROLE[[#This Row],[Entre - Estações]]=0, "-", BS_CONTROLE[[#This Row],[Entre - Estações]])</f>
        <v>-</v>
      </c>
      <c r="AN907" s="105" t="str">
        <f>IF(BS_CONTROLE[[#This Row],[SB]]=0, "-", BS_CONTROLE[[#This Row],[SB]])</f>
        <v>-</v>
      </c>
      <c r="AO907" s="105" t="str">
        <f>IF(BS_CONTROLE[[#This Row],[SUB]]=0, "-", BS_CONTROLE[[#This Row],[SUB]])</f>
        <v>-</v>
      </c>
      <c r="AP907" s="105">
        <f>BS_CONTROLE[[#This Row],[KM - Inicio]]</f>
        <v>0</v>
      </c>
      <c r="AQ907" s="105">
        <f>BS_CONTROLE[[#This Row],[KM - Inicio]]</f>
        <v>0</v>
      </c>
      <c r="AR907" s="108"/>
      <c r="AS907" s="108"/>
      <c r="AT907" s="108"/>
      <c r="AU907" s="136"/>
      <c r="AV907" s="136"/>
      <c r="AW907" s="14"/>
      <c r="AX907" s="14"/>
      <c r="AY907" s="162" t="str">
        <f t="shared" si="90"/>
        <v>*</v>
      </c>
      <c r="AZ907" s="153"/>
      <c r="BA907" s="109"/>
      <c r="BB907" s="10" t="str">
        <f>IFERROR(_xlfn.XLOOKUP(AI907, BS_ATIVIDADE[ATIVIDADE],BS_ATIVIDADE[UNIDADE] ), "*")</f>
        <v>*</v>
      </c>
      <c r="BC907" s="13" t="str" cm="1">
        <f t="array" ref="BC90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7" s="13" t="str" cm="1">
        <f t="array" ref="BD90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7" s="11" t="str" cm="1">
        <f t="array" ref="BE90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7" s="150"/>
      <c r="BG907" s="16"/>
      <c r="BH907" s="17"/>
      <c r="BI907" s="17"/>
      <c r="BJ907" s="17"/>
      <c r="BK907" s="18"/>
      <c r="BL907" s="16"/>
      <c r="BM907" s="130"/>
      <c r="BN907" s="130"/>
      <c r="BO907" s="130"/>
      <c r="BP907" s="18"/>
      <c r="BQ907" s="12" t="str">
        <f t="shared" si="92"/>
        <v>Aderente</v>
      </c>
      <c r="BR907" s="19" t="str">
        <f t="shared" si="93"/>
        <v>*</v>
      </c>
      <c r="BS907" s="19" t="str">
        <f t="shared" si="94"/>
        <v>*</v>
      </c>
      <c r="BT907" s="188" t="str">
        <f t="shared" si="95"/>
        <v/>
      </c>
    </row>
    <row r="908" spans="1:72" hidden="1">
      <c r="A908" s="47" t="str">
        <f t="shared" si="91"/>
        <v/>
      </c>
      <c r="B908" s="102"/>
      <c r="C908" s="135" t="str">
        <f>IF(BS_CONTROLE[[#This Row],[DATA]]="","",WEEKNUM(BS_CONTROLE[[#This Row],[DATA]]))</f>
        <v/>
      </c>
      <c r="D908" s="104"/>
      <c r="E908" s="157">
        <v>902</v>
      </c>
      <c r="F908" s="126"/>
      <c r="G908" s="142" t="str">
        <f>IF(D908="","*",VLOOKUP(F908,BS_ATIVIDADE[],3,FALSE))</f>
        <v>*</v>
      </c>
      <c r="H908" s="106"/>
      <c r="I908" s="106"/>
      <c r="J908" s="105"/>
      <c r="K908" s="105"/>
      <c r="L908" s="105"/>
      <c r="M908" s="127" t="str" cm="1">
        <f t="array" ref="M9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8" s="127" t="str" cm="1">
        <f t="array" ref="N9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8" s="106"/>
      <c r="P908" s="106"/>
      <c r="Q908" s="105"/>
      <c r="R908" s="10" t="str">
        <f>IFERROR(_xlfn.XLOOKUP(F908, BS_ATIVIDADE[ATIVIDADE],BS_ATIVIDADE[UNIDADE] ), "*")</f>
        <v>*</v>
      </c>
      <c r="S908" s="128" t="str" cm="1">
        <f t="array" ref="S9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8" s="128" t="str" cm="1">
        <f t="array" ref="T9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8" s="11" t="str" cm="1">
        <f t="array" ref="U90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8" s="105"/>
      <c r="W908" s="151"/>
      <c r="X908" s="104"/>
      <c r="Y908" s="129"/>
      <c r="Z908" s="104"/>
      <c r="AA908" s="105"/>
      <c r="AB908" s="103"/>
      <c r="AC908" s="152"/>
      <c r="AD908" s="107"/>
      <c r="AE908" s="105"/>
      <c r="AF908" s="105"/>
      <c r="AG908" s="105"/>
      <c r="AH908" s="15"/>
      <c r="AI908" s="126" t="str">
        <f>IF(BS_CONTROLE[[#This Row],[Atividade]]=0, "-", BS_CONTROLE[[#This Row],[Atividade]])</f>
        <v>-</v>
      </c>
      <c r="AJ908" s="9" t="str">
        <f>IF(BS_CONTROLE[[#This Row],[Atividade]]=0, "-", BS_CONTROLE[[#This Row],[Atividade]])</f>
        <v>-</v>
      </c>
      <c r="AK908" s="31">
        <f>BS_CONTROLE[[#This Row],[Local - Partida]]</f>
        <v>0</v>
      </c>
      <c r="AL908" s="31">
        <f>BS_CONTROLE[[#This Row],[Local - Encerramento]]</f>
        <v>0</v>
      </c>
      <c r="AM908" s="105" t="str">
        <f>IF(BS_CONTROLE[[#This Row],[Entre - Estações]]=0, "-", BS_CONTROLE[[#This Row],[Entre - Estações]])</f>
        <v>-</v>
      </c>
      <c r="AN908" s="105" t="str">
        <f>IF(BS_CONTROLE[[#This Row],[SB]]=0, "-", BS_CONTROLE[[#This Row],[SB]])</f>
        <v>-</v>
      </c>
      <c r="AO908" s="105" t="str">
        <f>IF(BS_CONTROLE[[#This Row],[SUB]]=0, "-", BS_CONTROLE[[#This Row],[SUB]])</f>
        <v>-</v>
      </c>
      <c r="AP908" s="105">
        <f>BS_CONTROLE[[#This Row],[KM - Inicio]]</f>
        <v>0</v>
      </c>
      <c r="AQ908" s="105">
        <f>BS_CONTROLE[[#This Row],[KM - Inicio]]</f>
        <v>0</v>
      </c>
      <c r="AR908" s="108"/>
      <c r="AS908" s="108"/>
      <c r="AT908" s="108"/>
      <c r="AU908" s="136"/>
      <c r="AV908" s="136"/>
      <c r="AW908" s="14"/>
      <c r="AX908" s="14"/>
      <c r="AY908" s="162" t="str">
        <f t="shared" si="90"/>
        <v>*</v>
      </c>
      <c r="AZ908" s="153"/>
      <c r="BA908" s="109"/>
      <c r="BB908" s="10" t="str">
        <f>IFERROR(_xlfn.XLOOKUP(AI908, BS_ATIVIDADE[ATIVIDADE],BS_ATIVIDADE[UNIDADE] ), "*")</f>
        <v>*</v>
      </c>
      <c r="BC908" s="13" t="str" cm="1">
        <f t="array" ref="BC90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8" s="13" t="str" cm="1">
        <f t="array" ref="BD90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8" s="11" t="str" cm="1">
        <f t="array" ref="BE90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8" s="150"/>
      <c r="BG908" s="16"/>
      <c r="BH908" s="17"/>
      <c r="BI908" s="17"/>
      <c r="BJ908" s="17"/>
      <c r="BK908" s="18"/>
      <c r="BL908" s="16"/>
      <c r="BM908" s="130"/>
      <c r="BN908" s="130"/>
      <c r="BO908" s="130"/>
      <c r="BP908" s="18"/>
      <c r="BQ908" s="12" t="str">
        <f t="shared" si="92"/>
        <v>Aderente</v>
      </c>
      <c r="BR908" s="19" t="str">
        <f t="shared" si="93"/>
        <v>*</v>
      </c>
      <c r="BS908" s="19" t="str">
        <f t="shared" si="94"/>
        <v>*</v>
      </c>
      <c r="BT908" s="188" t="str">
        <f t="shared" si="95"/>
        <v/>
      </c>
    </row>
    <row r="909" spans="1:72" hidden="1">
      <c r="A909" s="47" t="str">
        <f t="shared" si="91"/>
        <v/>
      </c>
      <c r="B909" s="102"/>
      <c r="C909" s="135" t="str">
        <f>IF(BS_CONTROLE[[#This Row],[DATA]]="","",WEEKNUM(BS_CONTROLE[[#This Row],[DATA]]))</f>
        <v/>
      </c>
      <c r="D909" s="104"/>
      <c r="E909" s="157">
        <v>903</v>
      </c>
      <c r="F909" s="126"/>
      <c r="G909" s="142" t="str">
        <f>IF(D909="","*",VLOOKUP(F909,BS_ATIVIDADE[],3,FALSE))</f>
        <v>*</v>
      </c>
      <c r="H909" s="106"/>
      <c r="I909" s="106"/>
      <c r="J909" s="105"/>
      <c r="K909" s="105"/>
      <c r="L909" s="105"/>
      <c r="M909" s="127" t="str" cm="1">
        <f t="array" ref="M9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9" s="127" t="str" cm="1">
        <f t="array" ref="N9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9" s="106"/>
      <c r="P909" s="106"/>
      <c r="Q909" s="105"/>
      <c r="R909" s="10" t="str">
        <f>IFERROR(_xlfn.XLOOKUP(F909, BS_ATIVIDADE[ATIVIDADE],BS_ATIVIDADE[UNIDADE] ), "*")</f>
        <v>*</v>
      </c>
      <c r="S909" s="128" t="str" cm="1">
        <f t="array" ref="S9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9" s="128" t="str" cm="1">
        <f t="array" ref="T9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9" s="11" t="str" cm="1">
        <f t="array" ref="U90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09" s="105"/>
      <c r="W909" s="151"/>
      <c r="X909" s="104"/>
      <c r="Y909" s="129"/>
      <c r="Z909" s="104"/>
      <c r="AA909" s="105"/>
      <c r="AB909" s="103"/>
      <c r="AC909" s="152"/>
      <c r="AD909" s="107"/>
      <c r="AE909" s="105"/>
      <c r="AF909" s="105"/>
      <c r="AG909" s="105"/>
      <c r="AH909" s="15"/>
      <c r="AI909" s="126" t="str">
        <f>IF(BS_CONTROLE[[#This Row],[Atividade]]=0, "-", BS_CONTROLE[[#This Row],[Atividade]])</f>
        <v>-</v>
      </c>
      <c r="AJ909" s="9" t="str">
        <f>IF(BS_CONTROLE[[#This Row],[Atividade]]=0, "-", BS_CONTROLE[[#This Row],[Atividade]])</f>
        <v>-</v>
      </c>
      <c r="AK909" s="31">
        <f>BS_CONTROLE[[#This Row],[Local - Partida]]</f>
        <v>0</v>
      </c>
      <c r="AL909" s="31">
        <f>BS_CONTROLE[[#This Row],[Local - Encerramento]]</f>
        <v>0</v>
      </c>
      <c r="AM909" s="105" t="str">
        <f>IF(BS_CONTROLE[[#This Row],[Entre - Estações]]=0, "-", BS_CONTROLE[[#This Row],[Entre - Estações]])</f>
        <v>-</v>
      </c>
      <c r="AN909" s="105" t="str">
        <f>IF(BS_CONTROLE[[#This Row],[SB]]=0, "-", BS_CONTROLE[[#This Row],[SB]])</f>
        <v>-</v>
      </c>
      <c r="AO909" s="105" t="str">
        <f>IF(BS_CONTROLE[[#This Row],[SUB]]=0, "-", BS_CONTROLE[[#This Row],[SUB]])</f>
        <v>-</v>
      </c>
      <c r="AP909" s="105">
        <f>BS_CONTROLE[[#This Row],[KM - Inicio]]</f>
        <v>0</v>
      </c>
      <c r="AQ909" s="105">
        <f>BS_CONTROLE[[#This Row],[KM - Inicio]]</f>
        <v>0</v>
      </c>
      <c r="AR909" s="108"/>
      <c r="AS909" s="108"/>
      <c r="AT909" s="108"/>
      <c r="AU909" s="136"/>
      <c r="AV909" s="136"/>
      <c r="AW909" s="14"/>
      <c r="AX909" s="14"/>
      <c r="AY909" s="162" t="str">
        <f t="shared" si="90"/>
        <v>*</v>
      </c>
      <c r="AZ909" s="153"/>
      <c r="BA909" s="109"/>
      <c r="BB909" s="10" t="str">
        <f>IFERROR(_xlfn.XLOOKUP(AI909, BS_ATIVIDADE[ATIVIDADE],BS_ATIVIDADE[UNIDADE] ), "*")</f>
        <v>*</v>
      </c>
      <c r="BC909" s="13" t="str" cm="1">
        <f t="array" ref="BC90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09" s="13" t="str" cm="1">
        <f t="array" ref="BD90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09" s="11" t="str" cm="1">
        <f t="array" ref="BE90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09" s="150"/>
      <c r="BG909" s="16"/>
      <c r="BH909" s="17"/>
      <c r="BI909" s="17"/>
      <c r="BJ909" s="17"/>
      <c r="BK909" s="18"/>
      <c r="BL909" s="16"/>
      <c r="BM909" s="130"/>
      <c r="BN909" s="130"/>
      <c r="BO909" s="130"/>
      <c r="BP909" s="18"/>
      <c r="BQ909" s="12" t="str">
        <f t="shared" si="92"/>
        <v>Aderente</v>
      </c>
      <c r="BR909" s="19" t="str">
        <f t="shared" si="93"/>
        <v>*</v>
      </c>
      <c r="BS909" s="19" t="str">
        <f t="shared" si="94"/>
        <v>*</v>
      </c>
      <c r="BT909" s="188" t="str">
        <f t="shared" si="95"/>
        <v/>
      </c>
    </row>
    <row r="910" spans="1:72" hidden="1">
      <c r="A910" s="47" t="str">
        <f t="shared" si="91"/>
        <v/>
      </c>
      <c r="B910" s="102"/>
      <c r="C910" s="135" t="str">
        <f>IF(BS_CONTROLE[[#This Row],[DATA]]="","",WEEKNUM(BS_CONTROLE[[#This Row],[DATA]]))</f>
        <v/>
      </c>
      <c r="D910" s="104"/>
      <c r="E910" s="157">
        <v>904</v>
      </c>
      <c r="F910" s="126"/>
      <c r="G910" s="142" t="str">
        <f>IF(D910="","*",VLOOKUP(F910,BS_ATIVIDADE[],3,FALSE))</f>
        <v>*</v>
      </c>
      <c r="H910" s="106"/>
      <c r="I910" s="106"/>
      <c r="J910" s="105"/>
      <c r="K910" s="105"/>
      <c r="L910" s="105"/>
      <c r="M910" s="127" t="str" cm="1">
        <f t="array" ref="M9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0" s="127" t="str" cm="1">
        <f t="array" ref="N9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0" s="106"/>
      <c r="P910" s="106"/>
      <c r="Q910" s="105"/>
      <c r="R910" s="10" t="str">
        <f>IFERROR(_xlfn.XLOOKUP(F910, BS_ATIVIDADE[ATIVIDADE],BS_ATIVIDADE[UNIDADE] ), "*")</f>
        <v>*</v>
      </c>
      <c r="S910" s="128" t="str" cm="1">
        <f t="array" ref="S9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0" s="128" t="str" cm="1">
        <f t="array" ref="T9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0" s="11" t="str" cm="1">
        <f t="array" ref="U91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0" s="105"/>
      <c r="W910" s="151"/>
      <c r="X910" s="104"/>
      <c r="Y910" s="129"/>
      <c r="Z910" s="104"/>
      <c r="AA910" s="105"/>
      <c r="AB910" s="103"/>
      <c r="AC910" s="152"/>
      <c r="AD910" s="107"/>
      <c r="AE910" s="105"/>
      <c r="AF910" s="105"/>
      <c r="AG910" s="105"/>
      <c r="AH910" s="15"/>
      <c r="AI910" s="126" t="str">
        <f>IF(BS_CONTROLE[[#This Row],[Atividade]]=0, "-", BS_CONTROLE[[#This Row],[Atividade]])</f>
        <v>-</v>
      </c>
      <c r="AJ910" s="9" t="str">
        <f>IF(BS_CONTROLE[[#This Row],[Atividade]]=0, "-", BS_CONTROLE[[#This Row],[Atividade]])</f>
        <v>-</v>
      </c>
      <c r="AK910" s="31">
        <f>BS_CONTROLE[[#This Row],[Local - Partida]]</f>
        <v>0</v>
      </c>
      <c r="AL910" s="31">
        <f>BS_CONTROLE[[#This Row],[Local - Encerramento]]</f>
        <v>0</v>
      </c>
      <c r="AM910" s="105" t="str">
        <f>IF(BS_CONTROLE[[#This Row],[Entre - Estações]]=0, "-", BS_CONTROLE[[#This Row],[Entre - Estações]])</f>
        <v>-</v>
      </c>
      <c r="AN910" s="105" t="str">
        <f>IF(BS_CONTROLE[[#This Row],[SB]]=0, "-", BS_CONTROLE[[#This Row],[SB]])</f>
        <v>-</v>
      </c>
      <c r="AO910" s="105" t="str">
        <f>IF(BS_CONTROLE[[#This Row],[SUB]]=0, "-", BS_CONTROLE[[#This Row],[SUB]])</f>
        <v>-</v>
      </c>
      <c r="AP910" s="105">
        <f>BS_CONTROLE[[#This Row],[KM - Inicio]]</f>
        <v>0</v>
      </c>
      <c r="AQ910" s="105">
        <f>BS_CONTROLE[[#This Row],[KM - Inicio]]</f>
        <v>0</v>
      </c>
      <c r="AR910" s="108"/>
      <c r="AS910" s="108"/>
      <c r="AT910" s="108"/>
      <c r="AU910" s="136"/>
      <c r="AV910" s="136"/>
      <c r="AW910" s="14"/>
      <c r="AX910" s="14"/>
      <c r="AY910" s="162" t="str">
        <f t="shared" si="90"/>
        <v>*</v>
      </c>
      <c r="AZ910" s="153"/>
      <c r="BA910" s="109"/>
      <c r="BB910" s="10" t="str">
        <f>IFERROR(_xlfn.XLOOKUP(AI910, BS_ATIVIDADE[ATIVIDADE],BS_ATIVIDADE[UNIDADE] ), "*")</f>
        <v>*</v>
      </c>
      <c r="BC910" s="13" t="str" cm="1">
        <f t="array" ref="BC91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0" s="13" t="str" cm="1">
        <f t="array" ref="BD91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0" s="11" t="str" cm="1">
        <f t="array" ref="BE91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0" s="150"/>
      <c r="BG910" s="16"/>
      <c r="BH910" s="17"/>
      <c r="BI910" s="17"/>
      <c r="BJ910" s="17"/>
      <c r="BK910" s="18"/>
      <c r="BL910" s="16"/>
      <c r="BM910" s="130"/>
      <c r="BN910" s="130"/>
      <c r="BO910" s="130"/>
      <c r="BP910" s="18"/>
      <c r="BQ910" s="12" t="str">
        <f t="shared" si="92"/>
        <v>Aderente</v>
      </c>
      <c r="BR910" s="19" t="str">
        <f t="shared" si="93"/>
        <v>*</v>
      </c>
      <c r="BS910" s="19" t="str">
        <f t="shared" si="94"/>
        <v>*</v>
      </c>
      <c r="BT910" s="188" t="str">
        <f t="shared" si="95"/>
        <v/>
      </c>
    </row>
    <row r="911" spans="1:72" hidden="1">
      <c r="A911" s="47" t="str">
        <f t="shared" si="91"/>
        <v/>
      </c>
      <c r="B911" s="102"/>
      <c r="C911" s="135" t="str">
        <f>IF(BS_CONTROLE[[#This Row],[DATA]]="","",WEEKNUM(BS_CONTROLE[[#This Row],[DATA]]))</f>
        <v/>
      </c>
      <c r="D911" s="104"/>
      <c r="E911" s="157">
        <v>905</v>
      </c>
      <c r="F911" s="126"/>
      <c r="G911" s="142" t="str">
        <f>IF(D911="","*",VLOOKUP(F911,BS_ATIVIDADE[],3,FALSE))</f>
        <v>*</v>
      </c>
      <c r="H911" s="106"/>
      <c r="I911" s="106"/>
      <c r="J911" s="105"/>
      <c r="K911" s="105"/>
      <c r="L911" s="105"/>
      <c r="M911" s="127" t="str" cm="1">
        <f t="array" ref="M9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1" s="127" t="str" cm="1">
        <f t="array" ref="N9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1" s="106"/>
      <c r="P911" s="106"/>
      <c r="Q911" s="105"/>
      <c r="R911" s="10" t="str">
        <f>IFERROR(_xlfn.XLOOKUP(F911, BS_ATIVIDADE[ATIVIDADE],BS_ATIVIDADE[UNIDADE] ), "*")</f>
        <v>*</v>
      </c>
      <c r="S911" s="128" t="str" cm="1">
        <f t="array" ref="S9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1" s="128" t="str" cm="1">
        <f t="array" ref="T9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1" s="11" t="str" cm="1">
        <f t="array" ref="U91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1" s="105"/>
      <c r="W911" s="151"/>
      <c r="X911" s="104"/>
      <c r="Y911" s="129"/>
      <c r="Z911" s="104"/>
      <c r="AA911" s="105"/>
      <c r="AB911" s="103"/>
      <c r="AC911" s="152"/>
      <c r="AD911" s="107"/>
      <c r="AE911" s="105"/>
      <c r="AF911" s="105"/>
      <c r="AG911" s="105"/>
      <c r="AH911" s="15"/>
      <c r="AI911" s="126" t="str">
        <f>IF(BS_CONTROLE[[#This Row],[Atividade]]=0, "-", BS_CONTROLE[[#This Row],[Atividade]])</f>
        <v>-</v>
      </c>
      <c r="AJ911" s="9" t="str">
        <f>IF(BS_CONTROLE[[#This Row],[Atividade]]=0, "-", BS_CONTROLE[[#This Row],[Atividade]])</f>
        <v>-</v>
      </c>
      <c r="AK911" s="31">
        <f>BS_CONTROLE[[#This Row],[Local - Partida]]</f>
        <v>0</v>
      </c>
      <c r="AL911" s="31">
        <f>BS_CONTROLE[[#This Row],[Local - Encerramento]]</f>
        <v>0</v>
      </c>
      <c r="AM911" s="105" t="str">
        <f>IF(BS_CONTROLE[[#This Row],[Entre - Estações]]=0, "-", BS_CONTROLE[[#This Row],[Entre - Estações]])</f>
        <v>-</v>
      </c>
      <c r="AN911" s="105" t="str">
        <f>IF(BS_CONTROLE[[#This Row],[SB]]=0, "-", BS_CONTROLE[[#This Row],[SB]])</f>
        <v>-</v>
      </c>
      <c r="AO911" s="105" t="str">
        <f>IF(BS_CONTROLE[[#This Row],[SUB]]=0, "-", BS_CONTROLE[[#This Row],[SUB]])</f>
        <v>-</v>
      </c>
      <c r="AP911" s="105">
        <f>BS_CONTROLE[[#This Row],[KM - Inicio]]</f>
        <v>0</v>
      </c>
      <c r="AQ911" s="105">
        <f>BS_CONTROLE[[#This Row],[KM - Inicio]]</f>
        <v>0</v>
      </c>
      <c r="AR911" s="108"/>
      <c r="AS911" s="108"/>
      <c r="AT911" s="108"/>
      <c r="AU911" s="136"/>
      <c r="AV911" s="136"/>
      <c r="AW911" s="14"/>
      <c r="AX911" s="14"/>
      <c r="AY911" s="162" t="str">
        <f t="shared" si="90"/>
        <v>*</v>
      </c>
      <c r="AZ911" s="153"/>
      <c r="BA911" s="109"/>
      <c r="BB911" s="10" t="str">
        <f>IFERROR(_xlfn.XLOOKUP(AI911, BS_ATIVIDADE[ATIVIDADE],BS_ATIVIDADE[UNIDADE] ), "*")</f>
        <v>*</v>
      </c>
      <c r="BC911" s="13" t="str" cm="1">
        <f t="array" ref="BC91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1" s="13" t="str" cm="1">
        <f t="array" ref="BD91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1" s="11" t="str" cm="1">
        <f t="array" ref="BE91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1" s="150"/>
      <c r="BG911" s="16"/>
      <c r="BH911" s="17"/>
      <c r="BI911" s="17"/>
      <c r="BJ911" s="17"/>
      <c r="BK911" s="18"/>
      <c r="BL911" s="16"/>
      <c r="BM911" s="130"/>
      <c r="BN911" s="130"/>
      <c r="BO911" s="130"/>
      <c r="BP911" s="18"/>
      <c r="BQ911" s="12" t="str">
        <f t="shared" si="92"/>
        <v>Aderente</v>
      </c>
      <c r="BR911" s="19" t="str">
        <f t="shared" si="93"/>
        <v>*</v>
      </c>
      <c r="BS911" s="19" t="str">
        <f t="shared" si="94"/>
        <v>*</v>
      </c>
      <c r="BT911" s="188" t="str">
        <f t="shared" si="95"/>
        <v/>
      </c>
    </row>
    <row r="912" spans="1:72" hidden="1">
      <c r="A912" s="47" t="str">
        <f t="shared" si="91"/>
        <v/>
      </c>
      <c r="B912" s="102"/>
      <c r="C912" s="135" t="str">
        <f>IF(BS_CONTROLE[[#This Row],[DATA]]="","",WEEKNUM(BS_CONTROLE[[#This Row],[DATA]]))</f>
        <v/>
      </c>
      <c r="D912" s="104"/>
      <c r="E912" s="157">
        <v>906</v>
      </c>
      <c r="F912" s="126"/>
      <c r="G912" s="142" t="str">
        <f>IF(D912="","*",VLOOKUP(F912,BS_ATIVIDADE[],3,FALSE))</f>
        <v>*</v>
      </c>
      <c r="H912" s="106"/>
      <c r="I912" s="106"/>
      <c r="J912" s="105"/>
      <c r="K912" s="105"/>
      <c r="L912" s="105"/>
      <c r="M912" s="127" t="str" cm="1">
        <f t="array" ref="M9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2" s="127" t="str" cm="1">
        <f t="array" ref="N9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2" s="106"/>
      <c r="P912" s="106"/>
      <c r="Q912" s="105"/>
      <c r="R912" s="10" t="str">
        <f>IFERROR(_xlfn.XLOOKUP(F912, BS_ATIVIDADE[ATIVIDADE],BS_ATIVIDADE[UNIDADE] ), "*")</f>
        <v>*</v>
      </c>
      <c r="S912" s="128" t="str" cm="1">
        <f t="array" ref="S9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2" s="128" t="str" cm="1">
        <f t="array" ref="T9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2" s="11" t="str" cm="1">
        <f t="array" ref="U91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2" s="105"/>
      <c r="W912" s="151"/>
      <c r="X912" s="104"/>
      <c r="Y912" s="129"/>
      <c r="Z912" s="104"/>
      <c r="AA912" s="105"/>
      <c r="AB912" s="103"/>
      <c r="AC912" s="152"/>
      <c r="AD912" s="107"/>
      <c r="AE912" s="105"/>
      <c r="AF912" s="105"/>
      <c r="AG912" s="105"/>
      <c r="AH912" s="15"/>
      <c r="AI912" s="126" t="str">
        <f>IF(BS_CONTROLE[[#This Row],[Atividade]]=0, "-", BS_CONTROLE[[#This Row],[Atividade]])</f>
        <v>-</v>
      </c>
      <c r="AJ912" s="9" t="str">
        <f>IF(BS_CONTROLE[[#This Row],[Atividade]]=0, "-", BS_CONTROLE[[#This Row],[Atividade]])</f>
        <v>-</v>
      </c>
      <c r="AK912" s="31">
        <f>BS_CONTROLE[[#This Row],[Local - Partida]]</f>
        <v>0</v>
      </c>
      <c r="AL912" s="31">
        <f>BS_CONTROLE[[#This Row],[Local - Encerramento]]</f>
        <v>0</v>
      </c>
      <c r="AM912" s="105" t="str">
        <f>IF(BS_CONTROLE[[#This Row],[Entre - Estações]]=0, "-", BS_CONTROLE[[#This Row],[Entre - Estações]])</f>
        <v>-</v>
      </c>
      <c r="AN912" s="105" t="str">
        <f>IF(BS_CONTROLE[[#This Row],[SB]]=0, "-", BS_CONTROLE[[#This Row],[SB]])</f>
        <v>-</v>
      </c>
      <c r="AO912" s="105" t="str">
        <f>IF(BS_CONTROLE[[#This Row],[SUB]]=0, "-", BS_CONTROLE[[#This Row],[SUB]])</f>
        <v>-</v>
      </c>
      <c r="AP912" s="105">
        <f>BS_CONTROLE[[#This Row],[KM - Inicio]]</f>
        <v>0</v>
      </c>
      <c r="AQ912" s="105">
        <f>BS_CONTROLE[[#This Row],[KM - Inicio]]</f>
        <v>0</v>
      </c>
      <c r="AR912" s="108"/>
      <c r="AS912" s="108"/>
      <c r="AT912" s="108"/>
      <c r="AU912" s="136"/>
      <c r="AV912" s="136"/>
      <c r="AW912" s="14"/>
      <c r="AX912" s="14"/>
      <c r="AY912" s="162" t="str">
        <f t="shared" si="90"/>
        <v>*</v>
      </c>
      <c r="AZ912" s="153"/>
      <c r="BA912" s="109"/>
      <c r="BB912" s="10" t="str">
        <f>IFERROR(_xlfn.XLOOKUP(AI912, BS_ATIVIDADE[ATIVIDADE],BS_ATIVIDADE[UNIDADE] ), "*")</f>
        <v>*</v>
      </c>
      <c r="BC912" s="13" t="str" cm="1">
        <f t="array" ref="BC91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2" s="13" t="str" cm="1">
        <f t="array" ref="BD91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2" s="11" t="str" cm="1">
        <f t="array" ref="BE91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2" s="150"/>
      <c r="BG912" s="16"/>
      <c r="BH912" s="17"/>
      <c r="BI912" s="17"/>
      <c r="BJ912" s="17"/>
      <c r="BK912" s="18"/>
      <c r="BL912" s="16"/>
      <c r="BM912" s="130"/>
      <c r="BN912" s="130"/>
      <c r="BO912" s="130"/>
      <c r="BP912" s="18"/>
      <c r="BQ912" s="12" t="str">
        <f t="shared" si="92"/>
        <v>Aderente</v>
      </c>
      <c r="BR912" s="19" t="str">
        <f t="shared" si="93"/>
        <v>*</v>
      </c>
      <c r="BS912" s="19" t="str">
        <f t="shared" si="94"/>
        <v>*</v>
      </c>
      <c r="BT912" s="188" t="str">
        <f t="shared" si="95"/>
        <v/>
      </c>
    </row>
    <row r="913" spans="1:72" hidden="1">
      <c r="A913" s="47" t="str">
        <f t="shared" si="91"/>
        <v/>
      </c>
      <c r="B913" s="102"/>
      <c r="C913" s="135" t="str">
        <f>IF(BS_CONTROLE[[#This Row],[DATA]]="","",WEEKNUM(BS_CONTROLE[[#This Row],[DATA]]))</f>
        <v/>
      </c>
      <c r="D913" s="104"/>
      <c r="E913" s="157">
        <v>907</v>
      </c>
      <c r="F913" s="126"/>
      <c r="G913" s="142" t="str">
        <f>IF(D913="","*",VLOOKUP(F913,BS_ATIVIDADE[],3,FALSE))</f>
        <v>*</v>
      </c>
      <c r="H913" s="106"/>
      <c r="I913" s="106"/>
      <c r="J913" s="105"/>
      <c r="K913" s="105"/>
      <c r="L913" s="105"/>
      <c r="M913" s="127" t="str" cm="1">
        <f t="array" ref="M9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3" s="127" t="str" cm="1">
        <f t="array" ref="N9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3" s="106"/>
      <c r="P913" s="106"/>
      <c r="Q913" s="105"/>
      <c r="R913" s="10" t="str">
        <f>IFERROR(_xlfn.XLOOKUP(F913, BS_ATIVIDADE[ATIVIDADE],BS_ATIVIDADE[UNIDADE] ), "*")</f>
        <v>*</v>
      </c>
      <c r="S913" s="128" t="str" cm="1">
        <f t="array" ref="S9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3" s="128" t="str" cm="1">
        <f t="array" ref="T9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3" s="11" t="str" cm="1">
        <f t="array" ref="U91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3" s="105"/>
      <c r="W913" s="151"/>
      <c r="X913" s="104"/>
      <c r="Y913" s="129"/>
      <c r="Z913" s="104"/>
      <c r="AA913" s="105"/>
      <c r="AB913" s="103"/>
      <c r="AC913" s="152"/>
      <c r="AD913" s="107"/>
      <c r="AE913" s="105"/>
      <c r="AF913" s="105"/>
      <c r="AG913" s="105"/>
      <c r="AH913" s="15"/>
      <c r="AI913" s="126" t="str">
        <f>IF(BS_CONTROLE[[#This Row],[Atividade]]=0, "-", BS_CONTROLE[[#This Row],[Atividade]])</f>
        <v>-</v>
      </c>
      <c r="AJ913" s="9" t="str">
        <f>IF(BS_CONTROLE[[#This Row],[Atividade]]=0, "-", BS_CONTROLE[[#This Row],[Atividade]])</f>
        <v>-</v>
      </c>
      <c r="AK913" s="31">
        <f>BS_CONTROLE[[#This Row],[Local - Partida]]</f>
        <v>0</v>
      </c>
      <c r="AL913" s="31">
        <f>BS_CONTROLE[[#This Row],[Local - Encerramento]]</f>
        <v>0</v>
      </c>
      <c r="AM913" s="105" t="str">
        <f>IF(BS_CONTROLE[[#This Row],[Entre - Estações]]=0, "-", BS_CONTROLE[[#This Row],[Entre - Estações]])</f>
        <v>-</v>
      </c>
      <c r="AN913" s="105" t="str">
        <f>IF(BS_CONTROLE[[#This Row],[SB]]=0, "-", BS_CONTROLE[[#This Row],[SB]])</f>
        <v>-</v>
      </c>
      <c r="AO913" s="105" t="str">
        <f>IF(BS_CONTROLE[[#This Row],[SUB]]=0, "-", BS_CONTROLE[[#This Row],[SUB]])</f>
        <v>-</v>
      </c>
      <c r="AP913" s="105">
        <f>BS_CONTROLE[[#This Row],[KM - Inicio]]</f>
        <v>0</v>
      </c>
      <c r="AQ913" s="105">
        <f>BS_CONTROLE[[#This Row],[KM - Inicio]]</f>
        <v>0</v>
      </c>
      <c r="AR913" s="108"/>
      <c r="AS913" s="108"/>
      <c r="AT913" s="108"/>
      <c r="AU913" s="136"/>
      <c r="AV913" s="136"/>
      <c r="AW913" s="14"/>
      <c r="AX913" s="14"/>
      <c r="AY913" s="162" t="str">
        <f t="shared" si="90"/>
        <v>*</v>
      </c>
      <c r="AZ913" s="153"/>
      <c r="BA913" s="109"/>
      <c r="BB913" s="10" t="str">
        <f>IFERROR(_xlfn.XLOOKUP(AI913, BS_ATIVIDADE[ATIVIDADE],BS_ATIVIDADE[UNIDADE] ), "*")</f>
        <v>*</v>
      </c>
      <c r="BC913" s="13" t="str" cm="1">
        <f t="array" ref="BC91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3" s="13" t="str" cm="1">
        <f t="array" ref="BD91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3" s="11" t="str" cm="1">
        <f t="array" ref="BE91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3" s="150"/>
      <c r="BG913" s="16"/>
      <c r="BH913" s="17"/>
      <c r="BI913" s="17"/>
      <c r="BJ913" s="17"/>
      <c r="BK913" s="18"/>
      <c r="BL913" s="16"/>
      <c r="BM913" s="130"/>
      <c r="BN913" s="130"/>
      <c r="BO913" s="130"/>
      <c r="BP913" s="18"/>
      <c r="BQ913" s="12" t="str">
        <f t="shared" si="92"/>
        <v>Aderente</v>
      </c>
      <c r="BR913" s="19" t="str">
        <f t="shared" si="93"/>
        <v>*</v>
      </c>
      <c r="BS913" s="19" t="str">
        <f t="shared" si="94"/>
        <v>*</v>
      </c>
      <c r="BT913" s="188" t="str">
        <f t="shared" si="95"/>
        <v/>
      </c>
    </row>
    <row r="914" spans="1:72" hidden="1">
      <c r="A914" s="47" t="str">
        <f t="shared" si="91"/>
        <v/>
      </c>
      <c r="B914" s="102"/>
      <c r="C914" s="135" t="str">
        <f>IF(BS_CONTROLE[[#This Row],[DATA]]="","",WEEKNUM(BS_CONTROLE[[#This Row],[DATA]]))</f>
        <v/>
      </c>
      <c r="D914" s="104"/>
      <c r="E914" s="157">
        <v>908</v>
      </c>
      <c r="F914" s="126"/>
      <c r="G914" s="142" t="str">
        <f>IF(D914="","*",VLOOKUP(F914,BS_ATIVIDADE[],3,FALSE))</f>
        <v>*</v>
      </c>
      <c r="H914" s="106"/>
      <c r="I914" s="106"/>
      <c r="J914" s="105"/>
      <c r="K914" s="105"/>
      <c r="L914" s="105"/>
      <c r="M914" s="127" t="str" cm="1">
        <f t="array" ref="M9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4" s="127" t="str" cm="1">
        <f t="array" ref="N9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4" s="106"/>
      <c r="P914" s="106"/>
      <c r="Q914" s="105"/>
      <c r="R914" s="10" t="str">
        <f>IFERROR(_xlfn.XLOOKUP(F914, BS_ATIVIDADE[ATIVIDADE],BS_ATIVIDADE[UNIDADE] ), "*")</f>
        <v>*</v>
      </c>
      <c r="S914" s="128" t="str" cm="1">
        <f t="array" ref="S9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4" s="128" t="str" cm="1">
        <f t="array" ref="T9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4" s="11" t="str" cm="1">
        <f t="array" ref="U91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4" s="105"/>
      <c r="W914" s="151"/>
      <c r="X914" s="104"/>
      <c r="Y914" s="129"/>
      <c r="Z914" s="104"/>
      <c r="AA914" s="105"/>
      <c r="AB914" s="103"/>
      <c r="AC914" s="152"/>
      <c r="AD914" s="107"/>
      <c r="AE914" s="105"/>
      <c r="AF914" s="105"/>
      <c r="AG914" s="105"/>
      <c r="AH914" s="15"/>
      <c r="AI914" s="126" t="str">
        <f>IF(BS_CONTROLE[[#This Row],[Atividade]]=0, "-", BS_CONTROLE[[#This Row],[Atividade]])</f>
        <v>-</v>
      </c>
      <c r="AJ914" s="9" t="str">
        <f>IF(BS_CONTROLE[[#This Row],[Atividade]]=0, "-", BS_CONTROLE[[#This Row],[Atividade]])</f>
        <v>-</v>
      </c>
      <c r="AK914" s="31">
        <f>BS_CONTROLE[[#This Row],[Local - Partida]]</f>
        <v>0</v>
      </c>
      <c r="AL914" s="31">
        <f>BS_CONTROLE[[#This Row],[Local - Encerramento]]</f>
        <v>0</v>
      </c>
      <c r="AM914" s="105" t="str">
        <f>IF(BS_CONTROLE[[#This Row],[Entre - Estações]]=0, "-", BS_CONTROLE[[#This Row],[Entre - Estações]])</f>
        <v>-</v>
      </c>
      <c r="AN914" s="105" t="str">
        <f>IF(BS_CONTROLE[[#This Row],[SB]]=0, "-", BS_CONTROLE[[#This Row],[SB]])</f>
        <v>-</v>
      </c>
      <c r="AO914" s="105" t="str">
        <f>IF(BS_CONTROLE[[#This Row],[SUB]]=0, "-", BS_CONTROLE[[#This Row],[SUB]])</f>
        <v>-</v>
      </c>
      <c r="AP914" s="105">
        <f>BS_CONTROLE[[#This Row],[KM - Inicio]]</f>
        <v>0</v>
      </c>
      <c r="AQ914" s="105">
        <f>BS_CONTROLE[[#This Row],[KM - Inicio]]</f>
        <v>0</v>
      </c>
      <c r="AR914" s="108"/>
      <c r="AS914" s="108"/>
      <c r="AT914" s="108"/>
      <c r="AU914" s="136"/>
      <c r="AV914" s="136"/>
      <c r="AW914" s="14"/>
      <c r="AX914" s="14"/>
      <c r="AY914" s="162" t="str">
        <f t="shared" si="90"/>
        <v>*</v>
      </c>
      <c r="AZ914" s="153"/>
      <c r="BA914" s="109"/>
      <c r="BB914" s="10" t="str">
        <f>IFERROR(_xlfn.XLOOKUP(AI914, BS_ATIVIDADE[ATIVIDADE],BS_ATIVIDADE[UNIDADE] ), "*")</f>
        <v>*</v>
      </c>
      <c r="BC914" s="13" t="str" cm="1">
        <f t="array" ref="BC91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4" s="13" t="str" cm="1">
        <f t="array" ref="BD91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4" s="11" t="str" cm="1">
        <f t="array" ref="BE91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4" s="150"/>
      <c r="BG914" s="16"/>
      <c r="BH914" s="17"/>
      <c r="BI914" s="17"/>
      <c r="BJ914" s="17"/>
      <c r="BK914" s="18"/>
      <c r="BL914" s="16"/>
      <c r="BM914" s="130"/>
      <c r="BN914" s="130"/>
      <c r="BO914" s="130"/>
      <c r="BP914" s="18"/>
      <c r="BQ914" s="12" t="str">
        <f t="shared" si="92"/>
        <v>Aderente</v>
      </c>
      <c r="BR914" s="19" t="str">
        <f t="shared" si="93"/>
        <v>*</v>
      </c>
      <c r="BS914" s="19" t="str">
        <f t="shared" si="94"/>
        <v>*</v>
      </c>
      <c r="BT914" s="188" t="str">
        <f t="shared" si="95"/>
        <v/>
      </c>
    </row>
    <row r="915" spans="1:72" hidden="1">
      <c r="A915" s="47" t="str">
        <f t="shared" si="91"/>
        <v/>
      </c>
      <c r="B915" s="102"/>
      <c r="C915" s="135" t="str">
        <f>IF(BS_CONTROLE[[#This Row],[DATA]]="","",WEEKNUM(BS_CONTROLE[[#This Row],[DATA]]))</f>
        <v/>
      </c>
      <c r="D915" s="104"/>
      <c r="E915" s="157">
        <v>909</v>
      </c>
      <c r="F915" s="126"/>
      <c r="G915" s="142" t="str">
        <f>IF(D915="","*",VLOOKUP(F915,BS_ATIVIDADE[],3,FALSE))</f>
        <v>*</v>
      </c>
      <c r="H915" s="106"/>
      <c r="I915" s="106"/>
      <c r="J915" s="105"/>
      <c r="K915" s="105"/>
      <c r="L915" s="105"/>
      <c r="M915" s="127" t="str" cm="1">
        <f t="array" ref="M9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5" s="127" t="str" cm="1">
        <f t="array" ref="N9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5" s="106"/>
      <c r="P915" s="106"/>
      <c r="Q915" s="105"/>
      <c r="R915" s="10" t="str">
        <f>IFERROR(_xlfn.XLOOKUP(F915, BS_ATIVIDADE[ATIVIDADE],BS_ATIVIDADE[UNIDADE] ), "*")</f>
        <v>*</v>
      </c>
      <c r="S915" s="128" t="str" cm="1">
        <f t="array" ref="S9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5" s="128" t="str" cm="1">
        <f t="array" ref="T9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5" s="11" t="str" cm="1">
        <f t="array" ref="U91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5" s="105"/>
      <c r="W915" s="151"/>
      <c r="X915" s="104"/>
      <c r="Y915" s="129"/>
      <c r="Z915" s="104"/>
      <c r="AA915" s="105"/>
      <c r="AB915" s="103"/>
      <c r="AC915" s="152"/>
      <c r="AD915" s="107"/>
      <c r="AE915" s="105"/>
      <c r="AF915" s="105"/>
      <c r="AG915" s="105"/>
      <c r="AH915" s="15"/>
      <c r="AI915" s="126" t="str">
        <f>IF(BS_CONTROLE[[#This Row],[Atividade]]=0, "-", BS_CONTROLE[[#This Row],[Atividade]])</f>
        <v>-</v>
      </c>
      <c r="AJ915" s="9" t="str">
        <f>IF(BS_CONTROLE[[#This Row],[Atividade]]=0, "-", BS_CONTROLE[[#This Row],[Atividade]])</f>
        <v>-</v>
      </c>
      <c r="AK915" s="31">
        <f>BS_CONTROLE[[#This Row],[Local - Partida]]</f>
        <v>0</v>
      </c>
      <c r="AL915" s="31">
        <f>BS_CONTROLE[[#This Row],[Local - Encerramento]]</f>
        <v>0</v>
      </c>
      <c r="AM915" s="105" t="str">
        <f>IF(BS_CONTROLE[[#This Row],[Entre - Estações]]=0, "-", BS_CONTROLE[[#This Row],[Entre - Estações]])</f>
        <v>-</v>
      </c>
      <c r="AN915" s="105" t="str">
        <f>IF(BS_CONTROLE[[#This Row],[SB]]=0, "-", BS_CONTROLE[[#This Row],[SB]])</f>
        <v>-</v>
      </c>
      <c r="AO915" s="105" t="str">
        <f>IF(BS_CONTROLE[[#This Row],[SUB]]=0, "-", BS_CONTROLE[[#This Row],[SUB]])</f>
        <v>-</v>
      </c>
      <c r="AP915" s="105">
        <f>BS_CONTROLE[[#This Row],[KM - Inicio]]</f>
        <v>0</v>
      </c>
      <c r="AQ915" s="105">
        <f>BS_CONTROLE[[#This Row],[KM - Inicio]]</f>
        <v>0</v>
      </c>
      <c r="AR915" s="108"/>
      <c r="AS915" s="108"/>
      <c r="AT915" s="108"/>
      <c r="AU915" s="136"/>
      <c r="AV915" s="136"/>
      <c r="AW915" s="14"/>
      <c r="AX915" s="14"/>
      <c r="AY915" s="162" t="str">
        <f t="shared" si="90"/>
        <v>*</v>
      </c>
      <c r="AZ915" s="153"/>
      <c r="BA915" s="109"/>
      <c r="BB915" s="10" t="str">
        <f>IFERROR(_xlfn.XLOOKUP(AI915, BS_ATIVIDADE[ATIVIDADE],BS_ATIVIDADE[UNIDADE] ), "*")</f>
        <v>*</v>
      </c>
      <c r="BC915" s="13" t="str" cm="1">
        <f t="array" ref="BC91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5" s="13" t="str" cm="1">
        <f t="array" ref="BD91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5" s="11" t="str" cm="1">
        <f t="array" ref="BE91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5" s="150"/>
      <c r="BG915" s="16"/>
      <c r="BH915" s="17"/>
      <c r="BI915" s="17"/>
      <c r="BJ915" s="17"/>
      <c r="BK915" s="18"/>
      <c r="BL915" s="16"/>
      <c r="BM915" s="130"/>
      <c r="BN915" s="130"/>
      <c r="BO915" s="130"/>
      <c r="BP915" s="18"/>
      <c r="BQ915" s="12" t="str">
        <f t="shared" si="92"/>
        <v>Aderente</v>
      </c>
      <c r="BR915" s="19" t="str">
        <f t="shared" si="93"/>
        <v>*</v>
      </c>
      <c r="BS915" s="19" t="str">
        <f t="shared" si="94"/>
        <v>*</v>
      </c>
      <c r="BT915" s="188" t="str">
        <f t="shared" si="95"/>
        <v/>
      </c>
    </row>
    <row r="916" spans="1:72" hidden="1">
      <c r="A916" s="47" t="str">
        <f t="shared" si="91"/>
        <v/>
      </c>
      <c r="B916" s="102"/>
      <c r="C916" s="135" t="str">
        <f>IF(BS_CONTROLE[[#This Row],[DATA]]="","",WEEKNUM(BS_CONTROLE[[#This Row],[DATA]]))</f>
        <v/>
      </c>
      <c r="D916" s="104"/>
      <c r="E916" s="157">
        <v>910</v>
      </c>
      <c r="F916" s="126"/>
      <c r="G916" s="142" t="str">
        <f>IF(D916="","*",VLOOKUP(F916,BS_ATIVIDADE[],3,FALSE))</f>
        <v>*</v>
      </c>
      <c r="H916" s="106"/>
      <c r="I916" s="106"/>
      <c r="J916" s="105"/>
      <c r="K916" s="105"/>
      <c r="L916" s="105"/>
      <c r="M916" s="127" t="str" cm="1">
        <f t="array" ref="M9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6" s="127" t="str" cm="1">
        <f t="array" ref="N9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6" s="106"/>
      <c r="P916" s="106"/>
      <c r="Q916" s="105"/>
      <c r="R916" s="10" t="str">
        <f>IFERROR(_xlfn.XLOOKUP(F916, BS_ATIVIDADE[ATIVIDADE],BS_ATIVIDADE[UNIDADE] ), "*")</f>
        <v>*</v>
      </c>
      <c r="S916" s="128" t="str" cm="1">
        <f t="array" ref="S9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6" s="128" t="str" cm="1">
        <f t="array" ref="T9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6" s="11" t="str" cm="1">
        <f t="array" ref="U91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6" s="105"/>
      <c r="W916" s="151"/>
      <c r="X916" s="104"/>
      <c r="Y916" s="129"/>
      <c r="Z916" s="104"/>
      <c r="AA916" s="105"/>
      <c r="AB916" s="103"/>
      <c r="AC916" s="152"/>
      <c r="AD916" s="107"/>
      <c r="AE916" s="105"/>
      <c r="AF916" s="105"/>
      <c r="AG916" s="105"/>
      <c r="AH916" s="15"/>
      <c r="AI916" s="126" t="str">
        <f>IF(BS_CONTROLE[[#This Row],[Atividade]]=0, "-", BS_CONTROLE[[#This Row],[Atividade]])</f>
        <v>-</v>
      </c>
      <c r="AJ916" s="9" t="str">
        <f>IF(BS_CONTROLE[[#This Row],[Atividade]]=0, "-", BS_CONTROLE[[#This Row],[Atividade]])</f>
        <v>-</v>
      </c>
      <c r="AK916" s="31">
        <f>BS_CONTROLE[[#This Row],[Local - Partida]]</f>
        <v>0</v>
      </c>
      <c r="AL916" s="31">
        <f>BS_CONTROLE[[#This Row],[Local - Encerramento]]</f>
        <v>0</v>
      </c>
      <c r="AM916" s="105" t="str">
        <f>IF(BS_CONTROLE[[#This Row],[Entre - Estações]]=0, "-", BS_CONTROLE[[#This Row],[Entre - Estações]])</f>
        <v>-</v>
      </c>
      <c r="AN916" s="105" t="str">
        <f>IF(BS_CONTROLE[[#This Row],[SB]]=0, "-", BS_CONTROLE[[#This Row],[SB]])</f>
        <v>-</v>
      </c>
      <c r="AO916" s="105" t="str">
        <f>IF(BS_CONTROLE[[#This Row],[SUB]]=0, "-", BS_CONTROLE[[#This Row],[SUB]])</f>
        <v>-</v>
      </c>
      <c r="AP916" s="105">
        <f>BS_CONTROLE[[#This Row],[KM - Inicio]]</f>
        <v>0</v>
      </c>
      <c r="AQ916" s="105">
        <f>BS_CONTROLE[[#This Row],[KM - Inicio]]</f>
        <v>0</v>
      </c>
      <c r="AR916" s="108"/>
      <c r="AS916" s="108"/>
      <c r="AT916" s="108"/>
      <c r="AU916" s="136"/>
      <c r="AV916" s="136"/>
      <c r="AW916" s="14"/>
      <c r="AX916" s="14"/>
      <c r="AY916" s="162" t="str">
        <f t="shared" si="90"/>
        <v>*</v>
      </c>
      <c r="AZ916" s="153"/>
      <c r="BA916" s="109"/>
      <c r="BB916" s="10" t="str">
        <f>IFERROR(_xlfn.XLOOKUP(AI916, BS_ATIVIDADE[ATIVIDADE],BS_ATIVIDADE[UNIDADE] ), "*")</f>
        <v>*</v>
      </c>
      <c r="BC916" s="13" t="str" cm="1">
        <f t="array" ref="BC91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6" s="13" t="str" cm="1">
        <f t="array" ref="BD91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6" s="11" t="str" cm="1">
        <f t="array" ref="BE91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6" s="150"/>
      <c r="BG916" s="16"/>
      <c r="BH916" s="17"/>
      <c r="BI916" s="17"/>
      <c r="BJ916" s="17"/>
      <c r="BK916" s="18"/>
      <c r="BL916" s="16"/>
      <c r="BM916" s="130"/>
      <c r="BN916" s="130"/>
      <c r="BO916" s="130"/>
      <c r="BP916" s="18"/>
      <c r="BQ916" s="12" t="str">
        <f t="shared" si="92"/>
        <v>Aderente</v>
      </c>
      <c r="BR916" s="19" t="str">
        <f t="shared" si="93"/>
        <v>*</v>
      </c>
      <c r="BS916" s="19" t="str">
        <f t="shared" si="94"/>
        <v>*</v>
      </c>
      <c r="BT916" s="188" t="str">
        <f t="shared" si="95"/>
        <v/>
      </c>
    </row>
    <row r="917" spans="1:72" hidden="1">
      <c r="A917" s="47" t="str">
        <f t="shared" si="91"/>
        <v/>
      </c>
      <c r="B917" s="102"/>
      <c r="C917" s="135" t="str">
        <f>IF(BS_CONTROLE[[#This Row],[DATA]]="","",WEEKNUM(BS_CONTROLE[[#This Row],[DATA]]))</f>
        <v/>
      </c>
      <c r="D917" s="104"/>
      <c r="E917" s="157">
        <v>911</v>
      </c>
      <c r="F917" s="126"/>
      <c r="G917" s="142" t="str">
        <f>IF(D917="","*",VLOOKUP(F917,BS_ATIVIDADE[],3,FALSE))</f>
        <v>*</v>
      </c>
      <c r="H917" s="106"/>
      <c r="I917" s="106"/>
      <c r="J917" s="105"/>
      <c r="K917" s="105"/>
      <c r="L917" s="105"/>
      <c r="M917" s="127" t="str" cm="1">
        <f t="array" ref="M9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7" s="127" t="str" cm="1">
        <f t="array" ref="N9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7" s="106"/>
      <c r="P917" s="106"/>
      <c r="Q917" s="105"/>
      <c r="R917" s="10" t="str">
        <f>IFERROR(_xlfn.XLOOKUP(F917, BS_ATIVIDADE[ATIVIDADE],BS_ATIVIDADE[UNIDADE] ), "*")</f>
        <v>*</v>
      </c>
      <c r="S917" s="128" t="str" cm="1">
        <f t="array" ref="S9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7" s="128" t="str" cm="1">
        <f t="array" ref="T9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7" s="11" t="str" cm="1">
        <f t="array" ref="U91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7" s="105"/>
      <c r="W917" s="151"/>
      <c r="X917" s="104"/>
      <c r="Y917" s="129"/>
      <c r="Z917" s="104"/>
      <c r="AA917" s="105"/>
      <c r="AB917" s="103"/>
      <c r="AC917" s="152"/>
      <c r="AD917" s="107"/>
      <c r="AE917" s="105"/>
      <c r="AF917" s="105"/>
      <c r="AG917" s="105"/>
      <c r="AH917" s="15"/>
      <c r="AI917" s="126" t="str">
        <f>IF(BS_CONTROLE[[#This Row],[Atividade]]=0, "-", BS_CONTROLE[[#This Row],[Atividade]])</f>
        <v>-</v>
      </c>
      <c r="AJ917" s="9" t="str">
        <f>IF(BS_CONTROLE[[#This Row],[Atividade]]=0, "-", BS_CONTROLE[[#This Row],[Atividade]])</f>
        <v>-</v>
      </c>
      <c r="AK917" s="31">
        <f>BS_CONTROLE[[#This Row],[Local - Partida]]</f>
        <v>0</v>
      </c>
      <c r="AL917" s="31">
        <f>BS_CONTROLE[[#This Row],[Local - Encerramento]]</f>
        <v>0</v>
      </c>
      <c r="AM917" s="105" t="str">
        <f>IF(BS_CONTROLE[[#This Row],[Entre - Estações]]=0, "-", BS_CONTROLE[[#This Row],[Entre - Estações]])</f>
        <v>-</v>
      </c>
      <c r="AN917" s="105" t="str">
        <f>IF(BS_CONTROLE[[#This Row],[SB]]=0, "-", BS_CONTROLE[[#This Row],[SB]])</f>
        <v>-</v>
      </c>
      <c r="AO917" s="105" t="str">
        <f>IF(BS_CONTROLE[[#This Row],[SUB]]=0, "-", BS_CONTROLE[[#This Row],[SUB]])</f>
        <v>-</v>
      </c>
      <c r="AP917" s="105">
        <f>BS_CONTROLE[[#This Row],[KM - Inicio]]</f>
        <v>0</v>
      </c>
      <c r="AQ917" s="105">
        <f>BS_CONTROLE[[#This Row],[KM - Inicio]]</f>
        <v>0</v>
      </c>
      <c r="AR917" s="108"/>
      <c r="AS917" s="108"/>
      <c r="AT917" s="108"/>
      <c r="AU917" s="136"/>
      <c r="AV917" s="136"/>
      <c r="AW917" s="14"/>
      <c r="AX917" s="14"/>
      <c r="AY917" s="162" t="str">
        <f t="shared" si="90"/>
        <v>*</v>
      </c>
      <c r="AZ917" s="153"/>
      <c r="BA917" s="109"/>
      <c r="BB917" s="10" t="str">
        <f>IFERROR(_xlfn.XLOOKUP(AI917, BS_ATIVIDADE[ATIVIDADE],BS_ATIVIDADE[UNIDADE] ), "*")</f>
        <v>*</v>
      </c>
      <c r="BC917" s="13" t="str" cm="1">
        <f t="array" ref="BC91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7" s="13" t="str" cm="1">
        <f t="array" ref="BD91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7" s="11" t="str" cm="1">
        <f t="array" ref="BE91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7" s="150"/>
      <c r="BG917" s="16"/>
      <c r="BH917" s="17"/>
      <c r="BI917" s="17"/>
      <c r="BJ917" s="17"/>
      <c r="BK917" s="18"/>
      <c r="BL917" s="16"/>
      <c r="BM917" s="130"/>
      <c r="BN917" s="130"/>
      <c r="BO917" s="130"/>
      <c r="BP917" s="18"/>
      <c r="BQ917" s="12" t="str">
        <f t="shared" si="92"/>
        <v>Aderente</v>
      </c>
      <c r="BR917" s="19" t="str">
        <f t="shared" si="93"/>
        <v>*</v>
      </c>
      <c r="BS917" s="19" t="str">
        <f t="shared" si="94"/>
        <v>*</v>
      </c>
      <c r="BT917" s="188" t="str">
        <f t="shared" si="95"/>
        <v/>
      </c>
    </row>
    <row r="918" spans="1:72" hidden="1">
      <c r="A918" s="47" t="str">
        <f t="shared" si="91"/>
        <v/>
      </c>
      <c r="B918" s="102"/>
      <c r="C918" s="135" t="str">
        <f>IF(BS_CONTROLE[[#This Row],[DATA]]="","",WEEKNUM(BS_CONTROLE[[#This Row],[DATA]]))</f>
        <v/>
      </c>
      <c r="D918" s="104"/>
      <c r="E918" s="157">
        <v>912</v>
      </c>
      <c r="F918" s="126"/>
      <c r="G918" s="142" t="str">
        <f>IF(D918="","*",VLOOKUP(F918,BS_ATIVIDADE[],3,FALSE))</f>
        <v>*</v>
      </c>
      <c r="H918" s="106"/>
      <c r="I918" s="106"/>
      <c r="J918" s="105"/>
      <c r="K918" s="105"/>
      <c r="L918" s="105"/>
      <c r="M918" s="127" t="str" cm="1">
        <f t="array" ref="M9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8" s="127" t="str" cm="1">
        <f t="array" ref="N9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8" s="106"/>
      <c r="P918" s="106"/>
      <c r="Q918" s="105"/>
      <c r="R918" s="10" t="str">
        <f>IFERROR(_xlfn.XLOOKUP(F918, BS_ATIVIDADE[ATIVIDADE],BS_ATIVIDADE[UNIDADE] ), "*")</f>
        <v>*</v>
      </c>
      <c r="S918" s="128" t="str" cm="1">
        <f t="array" ref="S9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8" s="128" t="str" cm="1">
        <f t="array" ref="T9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8" s="11" t="str" cm="1">
        <f t="array" ref="U91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8" s="105"/>
      <c r="W918" s="151"/>
      <c r="X918" s="104"/>
      <c r="Y918" s="129"/>
      <c r="Z918" s="104"/>
      <c r="AA918" s="105"/>
      <c r="AB918" s="103"/>
      <c r="AC918" s="152"/>
      <c r="AD918" s="107"/>
      <c r="AE918" s="105"/>
      <c r="AF918" s="105"/>
      <c r="AG918" s="105"/>
      <c r="AH918" s="15"/>
      <c r="AI918" s="126" t="str">
        <f>IF(BS_CONTROLE[[#This Row],[Atividade]]=0, "-", BS_CONTROLE[[#This Row],[Atividade]])</f>
        <v>-</v>
      </c>
      <c r="AJ918" s="9" t="str">
        <f>IF(BS_CONTROLE[[#This Row],[Atividade]]=0, "-", BS_CONTROLE[[#This Row],[Atividade]])</f>
        <v>-</v>
      </c>
      <c r="AK918" s="31">
        <f>BS_CONTROLE[[#This Row],[Local - Partida]]</f>
        <v>0</v>
      </c>
      <c r="AL918" s="31">
        <f>BS_CONTROLE[[#This Row],[Local - Encerramento]]</f>
        <v>0</v>
      </c>
      <c r="AM918" s="105" t="str">
        <f>IF(BS_CONTROLE[[#This Row],[Entre - Estações]]=0, "-", BS_CONTROLE[[#This Row],[Entre - Estações]])</f>
        <v>-</v>
      </c>
      <c r="AN918" s="105" t="str">
        <f>IF(BS_CONTROLE[[#This Row],[SB]]=0, "-", BS_CONTROLE[[#This Row],[SB]])</f>
        <v>-</v>
      </c>
      <c r="AO918" s="105" t="str">
        <f>IF(BS_CONTROLE[[#This Row],[SUB]]=0, "-", BS_CONTROLE[[#This Row],[SUB]])</f>
        <v>-</v>
      </c>
      <c r="AP918" s="105">
        <f>BS_CONTROLE[[#This Row],[KM - Inicio]]</f>
        <v>0</v>
      </c>
      <c r="AQ918" s="105">
        <f>BS_CONTROLE[[#This Row],[KM - Inicio]]</f>
        <v>0</v>
      </c>
      <c r="AR918" s="108"/>
      <c r="AS918" s="108"/>
      <c r="AT918" s="108"/>
      <c r="AU918" s="136"/>
      <c r="AV918" s="136"/>
      <c r="AW918" s="14"/>
      <c r="AX918" s="14"/>
      <c r="AY918" s="162" t="str">
        <f t="shared" si="90"/>
        <v>*</v>
      </c>
      <c r="AZ918" s="153"/>
      <c r="BA918" s="109"/>
      <c r="BB918" s="10" t="str">
        <f>IFERROR(_xlfn.XLOOKUP(AI918, BS_ATIVIDADE[ATIVIDADE],BS_ATIVIDADE[UNIDADE] ), "*")</f>
        <v>*</v>
      </c>
      <c r="BC918" s="13" t="str" cm="1">
        <f t="array" ref="BC91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8" s="13" t="str" cm="1">
        <f t="array" ref="BD91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8" s="11" t="str" cm="1">
        <f t="array" ref="BE91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8" s="150"/>
      <c r="BG918" s="16"/>
      <c r="BH918" s="17"/>
      <c r="BI918" s="17"/>
      <c r="BJ918" s="17"/>
      <c r="BK918" s="18"/>
      <c r="BL918" s="16"/>
      <c r="BM918" s="130"/>
      <c r="BN918" s="130"/>
      <c r="BO918" s="130"/>
      <c r="BP918" s="18"/>
      <c r="BQ918" s="12" t="str">
        <f t="shared" si="92"/>
        <v>Aderente</v>
      </c>
      <c r="BR918" s="19" t="str">
        <f t="shared" si="93"/>
        <v>*</v>
      </c>
      <c r="BS918" s="19" t="str">
        <f t="shared" si="94"/>
        <v>*</v>
      </c>
      <c r="BT918" s="188" t="str">
        <f t="shared" si="95"/>
        <v/>
      </c>
    </row>
    <row r="919" spans="1:72" hidden="1">
      <c r="A919" s="47" t="str">
        <f t="shared" si="91"/>
        <v/>
      </c>
      <c r="B919" s="102"/>
      <c r="C919" s="135" t="str">
        <f>IF(BS_CONTROLE[[#This Row],[DATA]]="","",WEEKNUM(BS_CONTROLE[[#This Row],[DATA]]))</f>
        <v/>
      </c>
      <c r="D919" s="104"/>
      <c r="E919" s="157">
        <v>913</v>
      </c>
      <c r="F919" s="126"/>
      <c r="G919" s="142" t="str">
        <f>IF(D919="","*",VLOOKUP(F919,BS_ATIVIDADE[],3,FALSE))</f>
        <v>*</v>
      </c>
      <c r="H919" s="106"/>
      <c r="I919" s="106"/>
      <c r="J919" s="105"/>
      <c r="K919" s="105"/>
      <c r="L919" s="105"/>
      <c r="M919" s="127" t="str" cm="1">
        <f t="array" ref="M9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9" s="127" t="str" cm="1">
        <f t="array" ref="N9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9" s="106"/>
      <c r="P919" s="106"/>
      <c r="Q919" s="105"/>
      <c r="R919" s="10" t="str">
        <f>IFERROR(_xlfn.XLOOKUP(F919, BS_ATIVIDADE[ATIVIDADE],BS_ATIVIDADE[UNIDADE] ), "*")</f>
        <v>*</v>
      </c>
      <c r="S919" s="128" t="str" cm="1">
        <f t="array" ref="S9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9" s="128" t="str" cm="1">
        <f t="array" ref="T9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9" s="11" t="str" cm="1">
        <f t="array" ref="U91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19" s="105"/>
      <c r="W919" s="151"/>
      <c r="X919" s="104"/>
      <c r="Y919" s="129"/>
      <c r="Z919" s="104"/>
      <c r="AA919" s="105"/>
      <c r="AB919" s="103"/>
      <c r="AC919" s="152"/>
      <c r="AD919" s="107"/>
      <c r="AE919" s="105"/>
      <c r="AF919" s="105"/>
      <c r="AG919" s="105"/>
      <c r="AH919" s="15"/>
      <c r="AI919" s="126" t="str">
        <f>IF(BS_CONTROLE[[#This Row],[Atividade]]=0, "-", BS_CONTROLE[[#This Row],[Atividade]])</f>
        <v>-</v>
      </c>
      <c r="AJ919" s="9" t="str">
        <f>IF(BS_CONTROLE[[#This Row],[Atividade]]=0, "-", BS_CONTROLE[[#This Row],[Atividade]])</f>
        <v>-</v>
      </c>
      <c r="AK919" s="31">
        <f>BS_CONTROLE[[#This Row],[Local - Partida]]</f>
        <v>0</v>
      </c>
      <c r="AL919" s="31">
        <f>BS_CONTROLE[[#This Row],[Local - Encerramento]]</f>
        <v>0</v>
      </c>
      <c r="AM919" s="105" t="str">
        <f>IF(BS_CONTROLE[[#This Row],[Entre - Estações]]=0, "-", BS_CONTROLE[[#This Row],[Entre - Estações]])</f>
        <v>-</v>
      </c>
      <c r="AN919" s="105" t="str">
        <f>IF(BS_CONTROLE[[#This Row],[SB]]=0, "-", BS_CONTROLE[[#This Row],[SB]])</f>
        <v>-</v>
      </c>
      <c r="AO919" s="105" t="str">
        <f>IF(BS_CONTROLE[[#This Row],[SUB]]=0, "-", BS_CONTROLE[[#This Row],[SUB]])</f>
        <v>-</v>
      </c>
      <c r="AP919" s="105">
        <f>BS_CONTROLE[[#This Row],[KM - Inicio]]</f>
        <v>0</v>
      </c>
      <c r="AQ919" s="105">
        <f>BS_CONTROLE[[#This Row],[KM - Inicio]]</f>
        <v>0</v>
      </c>
      <c r="AR919" s="108"/>
      <c r="AS919" s="108"/>
      <c r="AT919" s="108"/>
      <c r="AU919" s="136"/>
      <c r="AV919" s="136"/>
      <c r="AW919" s="14"/>
      <c r="AX919" s="14"/>
      <c r="AY919" s="162" t="str">
        <f t="shared" si="90"/>
        <v>*</v>
      </c>
      <c r="AZ919" s="153"/>
      <c r="BA919" s="109"/>
      <c r="BB919" s="10" t="str">
        <f>IFERROR(_xlfn.XLOOKUP(AI919, BS_ATIVIDADE[ATIVIDADE],BS_ATIVIDADE[UNIDADE] ), "*")</f>
        <v>*</v>
      </c>
      <c r="BC919" s="13" t="str" cm="1">
        <f t="array" ref="BC91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19" s="13" t="str" cm="1">
        <f t="array" ref="BD91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19" s="11" t="str" cm="1">
        <f t="array" ref="BE91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19" s="150"/>
      <c r="BG919" s="16"/>
      <c r="BH919" s="17"/>
      <c r="BI919" s="17"/>
      <c r="BJ919" s="17"/>
      <c r="BK919" s="18"/>
      <c r="BL919" s="16"/>
      <c r="BM919" s="130"/>
      <c r="BN919" s="130"/>
      <c r="BO919" s="130"/>
      <c r="BP919" s="18"/>
      <c r="BQ919" s="12" t="str">
        <f t="shared" si="92"/>
        <v>Aderente</v>
      </c>
      <c r="BR919" s="19" t="str">
        <f t="shared" si="93"/>
        <v>*</v>
      </c>
      <c r="BS919" s="19" t="str">
        <f t="shared" si="94"/>
        <v>*</v>
      </c>
      <c r="BT919" s="188" t="str">
        <f t="shared" si="95"/>
        <v/>
      </c>
    </row>
    <row r="920" spans="1:72" hidden="1">
      <c r="A920" s="47" t="str">
        <f t="shared" si="91"/>
        <v/>
      </c>
      <c r="B920" s="102"/>
      <c r="C920" s="135" t="str">
        <f>IF(BS_CONTROLE[[#This Row],[DATA]]="","",WEEKNUM(BS_CONTROLE[[#This Row],[DATA]]))</f>
        <v/>
      </c>
      <c r="D920" s="104"/>
      <c r="E920" s="157">
        <v>914</v>
      </c>
      <c r="F920" s="126"/>
      <c r="G920" s="142" t="str">
        <f>IF(D920="","*",VLOOKUP(F920,BS_ATIVIDADE[],3,FALSE))</f>
        <v>*</v>
      </c>
      <c r="H920" s="106"/>
      <c r="I920" s="106"/>
      <c r="J920" s="105"/>
      <c r="K920" s="105"/>
      <c r="L920" s="105"/>
      <c r="M920" s="127" t="str" cm="1">
        <f t="array" ref="M9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0" s="127" t="str" cm="1">
        <f t="array" ref="N9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0" s="106"/>
      <c r="P920" s="106"/>
      <c r="Q920" s="105"/>
      <c r="R920" s="10" t="str">
        <f>IFERROR(_xlfn.XLOOKUP(F920, BS_ATIVIDADE[ATIVIDADE],BS_ATIVIDADE[UNIDADE] ), "*")</f>
        <v>*</v>
      </c>
      <c r="S920" s="128" t="str" cm="1">
        <f t="array" ref="S9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0" s="128" t="str" cm="1">
        <f t="array" ref="T9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0" s="11" t="str" cm="1">
        <f t="array" ref="U92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0" s="105"/>
      <c r="W920" s="151"/>
      <c r="X920" s="104"/>
      <c r="Y920" s="129"/>
      <c r="Z920" s="104"/>
      <c r="AA920" s="105"/>
      <c r="AB920" s="103"/>
      <c r="AC920" s="152"/>
      <c r="AD920" s="107"/>
      <c r="AE920" s="105"/>
      <c r="AF920" s="105"/>
      <c r="AG920" s="105"/>
      <c r="AH920" s="15"/>
      <c r="AI920" s="126" t="str">
        <f>IF(BS_CONTROLE[[#This Row],[Atividade]]=0, "-", BS_CONTROLE[[#This Row],[Atividade]])</f>
        <v>-</v>
      </c>
      <c r="AJ920" s="9" t="str">
        <f>IF(BS_CONTROLE[[#This Row],[Atividade]]=0, "-", BS_CONTROLE[[#This Row],[Atividade]])</f>
        <v>-</v>
      </c>
      <c r="AK920" s="31">
        <f>BS_CONTROLE[[#This Row],[Local - Partida]]</f>
        <v>0</v>
      </c>
      <c r="AL920" s="31">
        <f>BS_CONTROLE[[#This Row],[Local - Encerramento]]</f>
        <v>0</v>
      </c>
      <c r="AM920" s="105" t="str">
        <f>IF(BS_CONTROLE[[#This Row],[Entre - Estações]]=0, "-", BS_CONTROLE[[#This Row],[Entre - Estações]])</f>
        <v>-</v>
      </c>
      <c r="AN920" s="105" t="str">
        <f>IF(BS_CONTROLE[[#This Row],[SB]]=0, "-", BS_CONTROLE[[#This Row],[SB]])</f>
        <v>-</v>
      </c>
      <c r="AO920" s="105" t="str">
        <f>IF(BS_CONTROLE[[#This Row],[SUB]]=0, "-", BS_CONTROLE[[#This Row],[SUB]])</f>
        <v>-</v>
      </c>
      <c r="AP920" s="105">
        <f>BS_CONTROLE[[#This Row],[KM - Inicio]]</f>
        <v>0</v>
      </c>
      <c r="AQ920" s="105">
        <f>BS_CONTROLE[[#This Row],[KM - Inicio]]</f>
        <v>0</v>
      </c>
      <c r="AR920" s="108"/>
      <c r="AS920" s="108"/>
      <c r="AT920" s="108"/>
      <c r="AU920" s="136"/>
      <c r="AV920" s="136"/>
      <c r="AW920" s="14"/>
      <c r="AX920" s="14"/>
      <c r="AY920" s="162" t="str">
        <f t="shared" si="90"/>
        <v>*</v>
      </c>
      <c r="AZ920" s="153"/>
      <c r="BA920" s="109"/>
      <c r="BB920" s="10" t="str">
        <f>IFERROR(_xlfn.XLOOKUP(AI920, BS_ATIVIDADE[ATIVIDADE],BS_ATIVIDADE[UNIDADE] ), "*")</f>
        <v>*</v>
      </c>
      <c r="BC920" s="13" t="str" cm="1">
        <f t="array" ref="BC92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0" s="13" t="str" cm="1">
        <f t="array" ref="BD92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0" s="11" t="str" cm="1">
        <f t="array" ref="BE92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0" s="150"/>
      <c r="BG920" s="16"/>
      <c r="BH920" s="17"/>
      <c r="BI920" s="17"/>
      <c r="BJ920" s="17"/>
      <c r="BK920" s="18"/>
      <c r="BL920" s="16"/>
      <c r="BM920" s="130"/>
      <c r="BN920" s="130"/>
      <c r="BO920" s="130"/>
      <c r="BP920" s="18"/>
      <c r="BQ920" s="12" t="str">
        <f t="shared" si="92"/>
        <v>Aderente</v>
      </c>
      <c r="BR920" s="19" t="str">
        <f t="shared" si="93"/>
        <v>*</v>
      </c>
      <c r="BS920" s="19" t="str">
        <f t="shared" si="94"/>
        <v>*</v>
      </c>
      <c r="BT920" s="188" t="str">
        <f t="shared" si="95"/>
        <v/>
      </c>
    </row>
    <row r="921" spans="1:72" hidden="1">
      <c r="A921" s="47" t="str">
        <f t="shared" si="91"/>
        <v/>
      </c>
      <c r="B921" s="102"/>
      <c r="C921" s="135" t="str">
        <f>IF(BS_CONTROLE[[#This Row],[DATA]]="","",WEEKNUM(BS_CONTROLE[[#This Row],[DATA]]))</f>
        <v/>
      </c>
      <c r="D921" s="104"/>
      <c r="E921" s="157">
        <v>915</v>
      </c>
      <c r="F921" s="126"/>
      <c r="G921" s="142" t="str">
        <f>IF(D921="","*",VLOOKUP(F921,BS_ATIVIDADE[],3,FALSE))</f>
        <v>*</v>
      </c>
      <c r="H921" s="106"/>
      <c r="I921" s="106"/>
      <c r="J921" s="105"/>
      <c r="K921" s="105"/>
      <c r="L921" s="105"/>
      <c r="M921" s="127" t="str" cm="1">
        <f t="array" ref="M9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1" s="127" t="str" cm="1">
        <f t="array" ref="N9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1" s="106"/>
      <c r="P921" s="106"/>
      <c r="Q921" s="105"/>
      <c r="R921" s="10" t="str">
        <f>IFERROR(_xlfn.XLOOKUP(F921, BS_ATIVIDADE[ATIVIDADE],BS_ATIVIDADE[UNIDADE] ), "*")</f>
        <v>*</v>
      </c>
      <c r="S921" s="128" t="str" cm="1">
        <f t="array" ref="S9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1" s="128" t="str" cm="1">
        <f t="array" ref="T9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1" s="11" t="str" cm="1">
        <f t="array" ref="U92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1" s="105"/>
      <c r="W921" s="151"/>
      <c r="X921" s="104"/>
      <c r="Y921" s="129"/>
      <c r="Z921" s="104"/>
      <c r="AA921" s="105"/>
      <c r="AB921" s="103"/>
      <c r="AC921" s="152"/>
      <c r="AD921" s="107"/>
      <c r="AE921" s="105"/>
      <c r="AF921" s="105"/>
      <c r="AG921" s="105"/>
      <c r="AH921" s="15"/>
      <c r="AI921" s="126" t="str">
        <f>IF(BS_CONTROLE[[#This Row],[Atividade]]=0, "-", BS_CONTROLE[[#This Row],[Atividade]])</f>
        <v>-</v>
      </c>
      <c r="AJ921" s="9" t="str">
        <f>IF(BS_CONTROLE[[#This Row],[Atividade]]=0, "-", BS_CONTROLE[[#This Row],[Atividade]])</f>
        <v>-</v>
      </c>
      <c r="AK921" s="31">
        <f>BS_CONTROLE[[#This Row],[Local - Partida]]</f>
        <v>0</v>
      </c>
      <c r="AL921" s="31">
        <f>BS_CONTROLE[[#This Row],[Local - Encerramento]]</f>
        <v>0</v>
      </c>
      <c r="AM921" s="105" t="str">
        <f>IF(BS_CONTROLE[[#This Row],[Entre - Estações]]=0, "-", BS_CONTROLE[[#This Row],[Entre - Estações]])</f>
        <v>-</v>
      </c>
      <c r="AN921" s="105" t="str">
        <f>IF(BS_CONTROLE[[#This Row],[SB]]=0, "-", BS_CONTROLE[[#This Row],[SB]])</f>
        <v>-</v>
      </c>
      <c r="AO921" s="105" t="str">
        <f>IF(BS_CONTROLE[[#This Row],[SUB]]=0, "-", BS_CONTROLE[[#This Row],[SUB]])</f>
        <v>-</v>
      </c>
      <c r="AP921" s="105">
        <f>BS_CONTROLE[[#This Row],[KM - Inicio]]</f>
        <v>0</v>
      </c>
      <c r="AQ921" s="105">
        <f>BS_CONTROLE[[#This Row],[KM - Inicio]]</f>
        <v>0</v>
      </c>
      <c r="AR921" s="108"/>
      <c r="AS921" s="108"/>
      <c r="AT921" s="108"/>
      <c r="AU921" s="136"/>
      <c r="AV921" s="136"/>
      <c r="AW921" s="14"/>
      <c r="AX921" s="14"/>
      <c r="AY921" s="162" t="str">
        <f t="shared" si="90"/>
        <v>*</v>
      </c>
      <c r="AZ921" s="153"/>
      <c r="BA921" s="109"/>
      <c r="BB921" s="10" t="str">
        <f>IFERROR(_xlfn.XLOOKUP(AI921, BS_ATIVIDADE[ATIVIDADE],BS_ATIVIDADE[UNIDADE] ), "*")</f>
        <v>*</v>
      </c>
      <c r="BC921" s="13" t="str" cm="1">
        <f t="array" ref="BC92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1" s="13" t="str" cm="1">
        <f t="array" ref="BD92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1" s="11" t="str" cm="1">
        <f t="array" ref="BE92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1" s="150"/>
      <c r="BG921" s="16"/>
      <c r="BH921" s="17"/>
      <c r="BI921" s="17"/>
      <c r="BJ921" s="17"/>
      <c r="BK921" s="18"/>
      <c r="BL921" s="16"/>
      <c r="BM921" s="130"/>
      <c r="BN921" s="130"/>
      <c r="BO921" s="130"/>
      <c r="BP921" s="18"/>
      <c r="BQ921" s="12" t="str">
        <f t="shared" si="92"/>
        <v>Aderente</v>
      </c>
      <c r="BR921" s="19" t="str">
        <f t="shared" si="93"/>
        <v>*</v>
      </c>
      <c r="BS921" s="19" t="str">
        <f t="shared" si="94"/>
        <v>*</v>
      </c>
      <c r="BT921" s="188" t="str">
        <f t="shared" si="95"/>
        <v/>
      </c>
    </row>
    <row r="922" spans="1:72" hidden="1">
      <c r="A922" s="47" t="str">
        <f t="shared" si="91"/>
        <v/>
      </c>
      <c r="B922" s="102"/>
      <c r="C922" s="135" t="str">
        <f>IF(BS_CONTROLE[[#This Row],[DATA]]="","",WEEKNUM(BS_CONTROLE[[#This Row],[DATA]]))</f>
        <v/>
      </c>
      <c r="D922" s="104"/>
      <c r="E922" s="157">
        <v>916</v>
      </c>
      <c r="F922" s="126"/>
      <c r="G922" s="142" t="str">
        <f>IF(D922="","*",VLOOKUP(F922,BS_ATIVIDADE[],3,FALSE))</f>
        <v>*</v>
      </c>
      <c r="H922" s="106"/>
      <c r="I922" s="106"/>
      <c r="J922" s="105"/>
      <c r="K922" s="105"/>
      <c r="L922" s="105"/>
      <c r="M922" s="127" t="str" cm="1">
        <f t="array" ref="M9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2" s="127" t="str" cm="1">
        <f t="array" ref="N9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2" s="106"/>
      <c r="P922" s="106"/>
      <c r="Q922" s="105"/>
      <c r="R922" s="10" t="str">
        <f>IFERROR(_xlfn.XLOOKUP(F922, BS_ATIVIDADE[ATIVIDADE],BS_ATIVIDADE[UNIDADE] ), "*")</f>
        <v>*</v>
      </c>
      <c r="S922" s="128" t="str" cm="1">
        <f t="array" ref="S9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2" s="128" t="str" cm="1">
        <f t="array" ref="T9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2" s="11" t="str" cm="1">
        <f t="array" ref="U92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2" s="105"/>
      <c r="W922" s="151"/>
      <c r="X922" s="104"/>
      <c r="Y922" s="129"/>
      <c r="Z922" s="104"/>
      <c r="AA922" s="105"/>
      <c r="AB922" s="103"/>
      <c r="AC922" s="152"/>
      <c r="AD922" s="107"/>
      <c r="AE922" s="105"/>
      <c r="AF922" s="105"/>
      <c r="AG922" s="105"/>
      <c r="AH922" s="15"/>
      <c r="AI922" s="126" t="str">
        <f>IF(BS_CONTROLE[[#This Row],[Atividade]]=0, "-", BS_CONTROLE[[#This Row],[Atividade]])</f>
        <v>-</v>
      </c>
      <c r="AJ922" s="9" t="str">
        <f>IF(BS_CONTROLE[[#This Row],[Atividade]]=0, "-", BS_CONTROLE[[#This Row],[Atividade]])</f>
        <v>-</v>
      </c>
      <c r="AK922" s="31">
        <f>BS_CONTROLE[[#This Row],[Local - Partida]]</f>
        <v>0</v>
      </c>
      <c r="AL922" s="31">
        <f>BS_CONTROLE[[#This Row],[Local - Encerramento]]</f>
        <v>0</v>
      </c>
      <c r="AM922" s="105" t="str">
        <f>IF(BS_CONTROLE[[#This Row],[Entre - Estações]]=0, "-", BS_CONTROLE[[#This Row],[Entre - Estações]])</f>
        <v>-</v>
      </c>
      <c r="AN922" s="105" t="str">
        <f>IF(BS_CONTROLE[[#This Row],[SB]]=0, "-", BS_CONTROLE[[#This Row],[SB]])</f>
        <v>-</v>
      </c>
      <c r="AO922" s="105" t="str">
        <f>IF(BS_CONTROLE[[#This Row],[SUB]]=0, "-", BS_CONTROLE[[#This Row],[SUB]])</f>
        <v>-</v>
      </c>
      <c r="AP922" s="105">
        <f>BS_CONTROLE[[#This Row],[KM - Inicio]]</f>
        <v>0</v>
      </c>
      <c r="AQ922" s="105">
        <f>BS_CONTROLE[[#This Row],[KM - Inicio]]</f>
        <v>0</v>
      </c>
      <c r="AR922" s="108"/>
      <c r="AS922" s="108"/>
      <c r="AT922" s="108"/>
      <c r="AU922" s="136"/>
      <c r="AV922" s="136"/>
      <c r="AW922" s="14"/>
      <c r="AX922" s="14"/>
      <c r="AY922" s="162" t="str">
        <f t="shared" si="90"/>
        <v>*</v>
      </c>
      <c r="AZ922" s="153"/>
      <c r="BA922" s="109"/>
      <c r="BB922" s="10" t="str">
        <f>IFERROR(_xlfn.XLOOKUP(AI922, BS_ATIVIDADE[ATIVIDADE],BS_ATIVIDADE[UNIDADE] ), "*")</f>
        <v>*</v>
      </c>
      <c r="BC922" s="13" t="str" cm="1">
        <f t="array" ref="BC92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2" s="13" t="str" cm="1">
        <f t="array" ref="BD92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2" s="11" t="str" cm="1">
        <f t="array" ref="BE92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2" s="150"/>
      <c r="BG922" s="16"/>
      <c r="BH922" s="17"/>
      <c r="BI922" s="17"/>
      <c r="BJ922" s="17"/>
      <c r="BK922" s="18"/>
      <c r="BL922" s="16"/>
      <c r="BM922" s="130"/>
      <c r="BN922" s="130"/>
      <c r="BO922" s="130"/>
      <c r="BP922" s="18"/>
      <c r="BQ922" s="12" t="str">
        <f t="shared" si="92"/>
        <v>Aderente</v>
      </c>
      <c r="BR922" s="19" t="str">
        <f t="shared" si="93"/>
        <v>*</v>
      </c>
      <c r="BS922" s="19" t="str">
        <f t="shared" si="94"/>
        <v>*</v>
      </c>
      <c r="BT922" s="188" t="str">
        <f t="shared" si="95"/>
        <v/>
      </c>
    </row>
    <row r="923" spans="1:72" hidden="1">
      <c r="A923" s="47" t="str">
        <f t="shared" si="91"/>
        <v/>
      </c>
      <c r="B923" s="102"/>
      <c r="C923" s="135" t="str">
        <f>IF(BS_CONTROLE[[#This Row],[DATA]]="","",WEEKNUM(BS_CONTROLE[[#This Row],[DATA]]))</f>
        <v/>
      </c>
      <c r="D923" s="104"/>
      <c r="E923" s="157">
        <v>917</v>
      </c>
      <c r="F923" s="126"/>
      <c r="G923" s="142" t="str">
        <f>IF(D923="","*",VLOOKUP(F923,BS_ATIVIDADE[],3,FALSE))</f>
        <v>*</v>
      </c>
      <c r="H923" s="106"/>
      <c r="I923" s="106"/>
      <c r="J923" s="105"/>
      <c r="K923" s="105"/>
      <c r="L923" s="105"/>
      <c r="M923" s="127" t="str" cm="1">
        <f t="array" ref="M9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3" s="127" t="str" cm="1">
        <f t="array" ref="N9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3" s="106"/>
      <c r="P923" s="106"/>
      <c r="Q923" s="105"/>
      <c r="R923" s="10" t="str">
        <f>IFERROR(_xlfn.XLOOKUP(F923, BS_ATIVIDADE[ATIVIDADE],BS_ATIVIDADE[UNIDADE] ), "*")</f>
        <v>*</v>
      </c>
      <c r="S923" s="128" t="str" cm="1">
        <f t="array" ref="S9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3" s="128" t="str" cm="1">
        <f t="array" ref="T9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3" s="11" t="str" cm="1">
        <f t="array" ref="U92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3" s="105"/>
      <c r="W923" s="151"/>
      <c r="X923" s="104"/>
      <c r="Y923" s="129"/>
      <c r="Z923" s="104"/>
      <c r="AA923" s="105"/>
      <c r="AB923" s="103"/>
      <c r="AC923" s="152"/>
      <c r="AD923" s="107"/>
      <c r="AE923" s="105"/>
      <c r="AF923" s="105"/>
      <c r="AG923" s="105"/>
      <c r="AH923" s="15"/>
      <c r="AI923" s="126" t="str">
        <f>IF(BS_CONTROLE[[#This Row],[Atividade]]=0, "-", BS_CONTROLE[[#This Row],[Atividade]])</f>
        <v>-</v>
      </c>
      <c r="AJ923" s="9" t="str">
        <f>IF(BS_CONTROLE[[#This Row],[Atividade]]=0, "-", BS_CONTROLE[[#This Row],[Atividade]])</f>
        <v>-</v>
      </c>
      <c r="AK923" s="31">
        <f>BS_CONTROLE[[#This Row],[Local - Partida]]</f>
        <v>0</v>
      </c>
      <c r="AL923" s="31">
        <f>BS_CONTROLE[[#This Row],[Local - Encerramento]]</f>
        <v>0</v>
      </c>
      <c r="AM923" s="105" t="str">
        <f>IF(BS_CONTROLE[[#This Row],[Entre - Estações]]=0, "-", BS_CONTROLE[[#This Row],[Entre - Estações]])</f>
        <v>-</v>
      </c>
      <c r="AN923" s="105" t="str">
        <f>IF(BS_CONTROLE[[#This Row],[SB]]=0, "-", BS_CONTROLE[[#This Row],[SB]])</f>
        <v>-</v>
      </c>
      <c r="AO923" s="105" t="str">
        <f>IF(BS_CONTROLE[[#This Row],[SUB]]=0, "-", BS_CONTROLE[[#This Row],[SUB]])</f>
        <v>-</v>
      </c>
      <c r="AP923" s="105">
        <f>BS_CONTROLE[[#This Row],[KM - Inicio]]</f>
        <v>0</v>
      </c>
      <c r="AQ923" s="105">
        <f>BS_CONTROLE[[#This Row],[KM - Inicio]]</f>
        <v>0</v>
      </c>
      <c r="AR923" s="108"/>
      <c r="AS923" s="108"/>
      <c r="AT923" s="108"/>
      <c r="AU923" s="136"/>
      <c r="AV923" s="136"/>
      <c r="AW923" s="14"/>
      <c r="AX923" s="14"/>
      <c r="AY923" s="162" t="str">
        <f t="shared" si="90"/>
        <v>*</v>
      </c>
      <c r="AZ923" s="153"/>
      <c r="BA923" s="109"/>
      <c r="BB923" s="10" t="str">
        <f>IFERROR(_xlfn.XLOOKUP(AI923, BS_ATIVIDADE[ATIVIDADE],BS_ATIVIDADE[UNIDADE] ), "*")</f>
        <v>*</v>
      </c>
      <c r="BC923" s="13" t="str" cm="1">
        <f t="array" ref="BC92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3" s="13" t="str" cm="1">
        <f t="array" ref="BD92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3" s="11" t="str" cm="1">
        <f t="array" ref="BE92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3" s="150"/>
      <c r="BG923" s="16"/>
      <c r="BH923" s="17"/>
      <c r="BI923" s="17"/>
      <c r="BJ923" s="17"/>
      <c r="BK923" s="18"/>
      <c r="BL923" s="16"/>
      <c r="BM923" s="130"/>
      <c r="BN923" s="130"/>
      <c r="BO923" s="130"/>
      <c r="BP923" s="18"/>
      <c r="BQ923" s="12" t="str">
        <f t="shared" si="92"/>
        <v>Aderente</v>
      </c>
      <c r="BR923" s="19" t="str">
        <f t="shared" si="93"/>
        <v>*</v>
      </c>
      <c r="BS923" s="19" t="str">
        <f t="shared" si="94"/>
        <v>*</v>
      </c>
      <c r="BT923" s="188" t="str">
        <f t="shared" si="95"/>
        <v/>
      </c>
    </row>
    <row r="924" spans="1:72" hidden="1">
      <c r="A924" s="47" t="str">
        <f t="shared" si="91"/>
        <v/>
      </c>
      <c r="B924" s="102"/>
      <c r="C924" s="135" t="str">
        <f>IF(BS_CONTROLE[[#This Row],[DATA]]="","",WEEKNUM(BS_CONTROLE[[#This Row],[DATA]]))</f>
        <v/>
      </c>
      <c r="D924" s="104"/>
      <c r="E924" s="157">
        <v>918</v>
      </c>
      <c r="F924" s="126"/>
      <c r="G924" s="142" t="str">
        <f>IF(D924="","*",VLOOKUP(F924,BS_ATIVIDADE[],3,FALSE))</f>
        <v>*</v>
      </c>
      <c r="H924" s="106"/>
      <c r="I924" s="106"/>
      <c r="J924" s="105"/>
      <c r="K924" s="105"/>
      <c r="L924" s="105"/>
      <c r="M924" s="127" t="str" cm="1">
        <f t="array" ref="M9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4" s="127" t="str" cm="1">
        <f t="array" ref="N9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4" s="106"/>
      <c r="P924" s="106"/>
      <c r="Q924" s="105"/>
      <c r="R924" s="10" t="str">
        <f>IFERROR(_xlfn.XLOOKUP(F924, BS_ATIVIDADE[ATIVIDADE],BS_ATIVIDADE[UNIDADE] ), "*")</f>
        <v>*</v>
      </c>
      <c r="S924" s="128" t="str" cm="1">
        <f t="array" ref="S9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4" s="128" t="str" cm="1">
        <f t="array" ref="T9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4" s="11" t="str" cm="1">
        <f t="array" ref="U92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4" s="105"/>
      <c r="W924" s="151"/>
      <c r="X924" s="104"/>
      <c r="Y924" s="129"/>
      <c r="Z924" s="104"/>
      <c r="AA924" s="105"/>
      <c r="AB924" s="103"/>
      <c r="AC924" s="152"/>
      <c r="AD924" s="107"/>
      <c r="AE924" s="105"/>
      <c r="AF924" s="105"/>
      <c r="AG924" s="105"/>
      <c r="AH924" s="15"/>
      <c r="AI924" s="126" t="str">
        <f>IF(BS_CONTROLE[[#This Row],[Atividade]]=0, "-", BS_CONTROLE[[#This Row],[Atividade]])</f>
        <v>-</v>
      </c>
      <c r="AJ924" s="9" t="str">
        <f>IF(BS_CONTROLE[[#This Row],[Atividade]]=0, "-", BS_CONTROLE[[#This Row],[Atividade]])</f>
        <v>-</v>
      </c>
      <c r="AK924" s="31">
        <f>BS_CONTROLE[[#This Row],[Local - Partida]]</f>
        <v>0</v>
      </c>
      <c r="AL924" s="31">
        <f>BS_CONTROLE[[#This Row],[Local - Encerramento]]</f>
        <v>0</v>
      </c>
      <c r="AM924" s="105" t="str">
        <f>IF(BS_CONTROLE[[#This Row],[Entre - Estações]]=0, "-", BS_CONTROLE[[#This Row],[Entre - Estações]])</f>
        <v>-</v>
      </c>
      <c r="AN924" s="105" t="str">
        <f>IF(BS_CONTROLE[[#This Row],[SB]]=0, "-", BS_CONTROLE[[#This Row],[SB]])</f>
        <v>-</v>
      </c>
      <c r="AO924" s="105" t="str">
        <f>IF(BS_CONTROLE[[#This Row],[SUB]]=0, "-", BS_CONTROLE[[#This Row],[SUB]])</f>
        <v>-</v>
      </c>
      <c r="AP924" s="105">
        <f>BS_CONTROLE[[#This Row],[KM - Inicio]]</f>
        <v>0</v>
      </c>
      <c r="AQ924" s="105">
        <f>BS_CONTROLE[[#This Row],[KM - Inicio]]</f>
        <v>0</v>
      </c>
      <c r="AR924" s="108"/>
      <c r="AS924" s="108"/>
      <c r="AT924" s="108"/>
      <c r="AU924" s="136"/>
      <c r="AV924" s="136"/>
      <c r="AW924" s="14"/>
      <c r="AX924" s="14"/>
      <c r="AY924" s="162" t="str">
        <f t="shared" si="90"/>
        <v>*</v>
      </c>
      <c r="AZ924" s="153"/>
      <c r="BA924" s="109"/>
      <c r="BB924" s="10" t="str">
        <f>IFERROR(_xlfn.XLOOKUP(AI924, BS_ATIVIDADE[ATIVIDADE],BS_ATIVIDADE[UNIDADE] ), "*")</f>
        <v>*</v>
      </c>
      <c r="BC924" s="13" t="str" cm="1">
        <f t="array" ref="BC92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4" s="13" t="str" cm="1">
        <f t="array" ref="BD92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4" s="11" t="str" cm="1">
        <f t="array" ref="BE92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4" s="150"/>
      <c r="BG924" s="16"/>
      <c r="BH924" s="17"/>
      <c r="BI924" s="17"/>
      <c r="BJ924" s="17"/>
      <c r="BK924" s="18"/>
      <c r="BL924" s="16"/>
      <c r="BM924" s="130"/>
      <c r="BN924" s="130"/>
      <c r="BO924" s="130"/>
      <c r="BP924" s="18"/>
      <c r="BQ924" s="12" t="str">
        <f t="shared" si="92"/>
        <v>Aderente</v>
      </c>
      <c r="BR924" s="19" t="str">
        <f t="shared" si="93"/>
        <v>*</v>
      </c>
      <c r="BS924" s="19" t="str">
        <f t="shared" si="94"/>
        <v>*</v>
      </c>
      <c r="BT924" s="188" t="str">
        <f t="shared" si="95"/>
        <v/>
      </c>
    </row>
    <row r="925" spans="1:72" hidden="1">
      <c r="A925" s="47" t="str">
        <f t="shared" si="91"/>
        <v/>
      </c>
      <c r="B925" s="102"/>
      <c r="C925" s="135" t="str">
        <f>IF(BS_CONTROLE[[#This Row],[DATA]]="","",WEEKNUM(BS_CONTROLE[[#This Row],[DATA]]))</f>
        <v/>
      </c>
      <c r="D925" s="104"/>
      <c r="E925" s="157">
        <v>919</v>
      </c>
      <c r="F925" s="126"/>
      <c r="G925" s="142" t="str">
        <f>IF(D925="","*",VLOOKUP(F925,BS_ATIVIDADE[],3,FALSE))</f>
        <v>*</v>
      </c>
      <c r="H925" s="106"/>
      <c r="I925" s="106"/>
      <c r="J925" s="105"/>
      <c r="K925" s="105"/>
      <c r="L925" s="105"/>
      <c r="M925" s="127" t="str" cm="1">
        <f t="array" ref="M9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5" s="127" t="str" cm="1">
        <f t="array" ref="N9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5" s="106"/>
      <c r="P925" s="106"/>
      <c r="Q925" s="105"/>
      <c r="R925" s="10" t="str">
        <f>IFERROR(_xlfn.XLOOKUP(F925, BS_ATIVIDADE[ATIVIDADE],BS_ATIVIDADE[UNIDADE] ), "*")</f>
        <v>*</v>
      </c>
      <c r="S925" s="128" t="str" cm="1">
        <f t="array" ref="S9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5" s="128" t="str" cm="1">
        <f t="array" ref="T9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5" s="11" t="str" cm="1">
        <f t="array" ref="U92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5" s="105"/>
      <c r="W925" s="151"/>
      <c r="X925" s="104"/>
      <c r="Y925" s="129"/>
      <c r="Z925" s="104"/>
      <c r="AA925" s="105"/>
      <c r="AB925" s="103"/>
      <c r="AC925" s="152"/>
      <c r="AD925" s="107"/>
      <c r="AE925" s="105"/>
      <c r="AF925" s="105"/>
      <c r="AG925" s="105"/>
      <c r="AH925" s="15"/>
      <c r="AI925" s="126" t="str">
        <f>IF(BS_CONTROLE[[#This Row],[Atividade]]=0, "-", BS_CONTROLE[[#This Row],[Atividade]])</f>
        <v>-</v>
      </c>
      <c r="AJ925" s="9" t="str">
        <f>IF(BS_CONTROLE[[#This Row],[Atividade]]=0, "-", BS_CONTROLE[[#This Row],[Atividade]])</f>
        <v>-</v>
      </c>
      <c r="AK925" s="31">
        <f>BS_CONTROLE[[#This Row],[Local - Partida]]</f>
        <v>0</v>
      </c>
      <c r="AL925" s="31">
        <f>BS_CONTROLE[[#This Row],[Local - Encerramento]]</f>
        <v>0</v>
      </c>
      <c r="AM925" s="105" t="str">
        <f>IF(BS_CONTROLE[[#This Row],[Entre - Estações]]=0, "-", BS_CONTROLE[[#This Row],[Entre - Estações]])</f>
        <v>-</v>
      </c>
      <c r="AN925" s="105" t="str">
        <f>IF(BS_CONTROLE[[#This Row],[SB]]=0, "-", BS_CONTROLE[[#This Row],[SB]])</f>
        <v>-</v>
      </c>
      <c r="AO925" s="105" t="str">
        <f>IF(BS_CONTROLE[[#This Row],[SUB]]=0, "-", BS_CONTROLE[[#This Row],[SUB]])</f>
        <v>-</v>
      </c>
      <c r="AP925" s="105">
        <f>BS_CONTROLE[[#This Row],[KM - Inicio]]</f>
        <v>0</v>
      </c>
      <c r="AQ925" s="105">
        <f>BS_CONTROLE[[#This Row],[KM - Inicio]]</f>
        <v>0</v>
      </c>
      <c r="AR925" s="108"/>
      <c r="AS925" s="108"/>
      <c r="AT925" s="108"/>
      <c r="AU925" s="136"/>
      <c r="AV925" s="136"/>
      <c r="AW925" s="14"/>
      <c r="AX925" s="14"/>
      <c r="AY925" s="162" t="str">
        <f t="shared" si="90"/>
        <v>*</v>
      </c>
      <c r="AZ925" s="153"/>
      <c r="BA925" s="109"/>
      <c r="BB925" s="10" t="str">
        <f>IFERROR(_xlfn.XLOOKUP(AI925, BS_ATIVIDADE[ATIVIDADE],BS_ATIVIDADE[UNIDADE] ), "*")</f>
        <v>*</v>
      </c>
      <c r="BC925" s="13" t="str" cm="1">
        <f t="array" ref="BC92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5" s="13" t="str" cm="1">
        <f t="array" ref="BD92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5" s="11" t="str" cm="1">
        <f t="array" ref="BE92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5" s="150"/>
      <c r="BG925" s="16"/>
      <c r="BH925" s="17"/>
      <c r="BI925" s="17"/>
      <c r="BJ925" s="17"/>
      <c r="BK925" s="18"/>
      <c r="BL925" s="16"/>
      <c r="BM925" s="130"/>
      <c r="BN925" s="130"/>
      <c r="BO925" s="130"/>
      <c r="BP925" s="18"/>
      <c r="BQ925" s="12" t="str">
        <f t="shared" si="92"/>
        <v>Aderente</v>
      </c>
      <c r="BR925" s="19" t="str">
        <f t="shared" si="93"/>
        <v>*</v>
      </c>
      <c r="BS925" s="19" t="str">
        <f t="shared" si="94"/>
        <v>*</v>
      </c>
      <c r="BT925" s="188" t="str">
        <f t="shared" si="95"/>
        <v/>
      </c>
    </row>
    <row r="926" spans="1:72" hidden="1">
      <c r="A926" s="47" t="str">
        <f t="shared" si="91"/>
        <v/>
      </c>
      <c r="B926" s="102"/>
      <c r="C926" s="135" t="str">
        <f>IF(BS_CONTROLE[[#This Row],[DATA]]="","",WEEKNUM(BS_CONTROLE[[#This Row],[DATA]]))</f>
        <v/>
      </c>
      <c r="D926" s="104"/>
      <c r="E926" s="157">
        <v>920</v>
      </c>
      <c r="F926" s="126"/>
      <c r="G926" s="142" t="str">
        <f>IF(D926="","*",VLOOKUP(F926,BS_ATIVIDADE[],3,FALSE))</f>
        <v>*</v>
      </c>
      <c r="H926" s="106"/>
      <c r="I926" s="106"/>
      <c r="J926" s="105"/>
      <c r="K926" s="105"/>
      <c r="L926" s="105"/>
      <c r="M926" s="127" t="str" cm="1">
        <f t="array" ref="M9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6" s="127" t="str" cm="1">
        <f t="array" ref="N9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6" s="106"/>
      <c r="P926" s="106"/>
      <c r="Q926" s="105"/>
      <c r="R926" s="10" t="str">
        <f>IFERROR(_xlfn.XLOOKUP(F926, BS_ATIVIDADE[ATIVIDADE],BS_ATIVIDADE[UNIDADE] ), "*")</f>
        <v>*</v>
      </c>
      <c r="S926" s="128" t="str" cm="1">
        <f t="array" ref="S9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6" s="128" t="str" cm="1">
        <f t="array" ref="T9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6" s="11" t="str" cm="1">
        <f t="array" ref="U92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6" s="105"/>
      <c r="W926" s="151"/>
      <c r="X926" s="104"/>
      <c r="Y926" s="129"/>
      <c r="Z926" s="104"/>
      <c r="AA926" s="105"/>
      <c r="AB926" s="103"/>
      <c r="AC926" s="152"/>
      <c r="AD926" s="107"/>
      <c r="AE926" s="105"/>
      <c r="AF926" s="105"/>
      <c r="AG926" s="105"/>
      <c r="AH926" s="15"/>
      <c r="AI926" s="126" t="str">
        <f>IF(BS_CONTROLE[[#This Row],[Atividade]]=0, "-", BS_CONTROLE[[#This Row],[Atividade]])</f>
        <v>-</v>
      </c>
      <c r="AJ926" s="9" t="str">
        <f>IF(BS_CONTROLE[[#This Row],[Atividade]]=0, "-", BS_CONTROLE[[#This Row],[Atividade]])</f>
        <v>-</v>
      </c>
      <c r="AK926" s="31">
        <f>BS_CONTROLE[[#This Row],[Local - Partida]]</f>
        <v>0</v>
      </c>
      <c r="AL926" s="31">
        <f>BS_CONTROLE[[#This Row],[Local - Encerramento]]</f>
        <v>0</v>
      </c>
      <c r="AM926" s="105" t="str">
        <f>IF(BS_CONTROLE[[#This Row],[Entre - Estações]]=0, "-", BS_CONTROLE[[#This Row],[Entre - Estações]])</f>
        <v>-</v>
      </c>
      <c r="AN926" s="105" t="str">
        <f>IF(BS_CONTROLE[[#This Row],[SB]]=0, "-", BS_CONTROLE[[#This Row],[SB]])</f>
        <v>-</v>
      </c>
      <c r="AO926" s="105" t="str">
        <f>IF(BS_CONTROLE[[#This Row],[SUB]]=0, "-", BS_CONTROLE[[#This Row],[SUB]])</f>
        <v>-</v>
      </c>
      <c r="AP926" s="105">
        <f>BS_CONTROLE[[#This Row],[KM - Inicio]]</f>
        <v>0</v>
      </c>
      <c r="AQ926" s="105">
        <f>BS_CONTROLE[[#This Row],[KM - Inicio]]</f>
        <v>0</v>
      </c>
      <c r="AR926" s="108"/>
      <c r="AS926" s="108"/>
      <c r="AT926" s="108"/>
      <c r="AU926" s="136"/>
      <c r="AV926" s="136"/>
      <c r="AW926" s="14"/>
      <c r="AX926" s="14"/>
      <c r="AY926" s="162" t="str">
        <f t="shared" si="90"/>
        <v>*</v>
      </c>
      <c r="AZ926" s="153"/>
      <c r="BA926" s="109"/>
      <c r="BB926" s="10" t="str">
        <f>IFERROR(_xlfn.XLOOKUP(AI926, BS_ATIVIDADE[ATIVIDADE],BS_ATIVIDADE[UNIDADE] ), "*")</f>
        <v>*</v>
      </c>
      <c r="BC926" s="13" t="str" cm="1">
        <f t="array" ref="BC92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6" s="13" t="str" cm="1">
        <f t="array" ref="BD92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6" s="11" t="str" cm="1">
        <f t="array" ref="BE92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6" s="150"/>
      <c r="BG926" s="16"/>
      <c r="BH926" s="17"/>
      <c r="BI926" s="17"/>
      <c r="BJ926" s="17"/>
      <c r="BK926" s="18"/>
      <c r="BL926" s="16"/>
      <c r="BM926" s="130"/>
      <c r="BN926" s="130"/>
      <c r="BO926" s="130"/>
      <c r="BP926" s="18"/>
      <c r="BQ926" s="12" t="str">
        <f t="shared" si="92"/>
        <v>Aderente</v>
      </c>
      <c r="BR926" s="19" t="str">
        <f t="shared" si="93"/>
        <v>*</v>
      </c>
      <c r="BS926" s="19" t="str">
        <f t="shared" si="94"/>
        <v>*</v>
      </c>
      <c r="BT926" s="188" t="str">
        <f t="shared" si="95"/>
        <v/>
      </c>
    </row>
    <row r="927" spans="1:72" hidden="1">
      <c r="A927" s="47" t="str">
        <f t="shared" si="91"/>
        <v/>
      </c>
      <c r="B927" s="102"/>
      <c r="C927" s="135" t="str">
        <f>IF(BS_CONTROLE[[#This Row],[DATA]]="","",WEEKNUM(BS_CONTROLE[[#This Row],[DATA]]))</f>
        <v/>
      </c>
      <c r="D927" s="104"/>
      <c r="E927" s="157">
        <v>921</v>
      </c>
      <c r="F927" s="126"/>
      <c r="G927" s="142" t="str">
        <f>IF(D927="","*",VLOOKUP(F927,BS_ATIVIDADE[],3,FALSE))</f>
        <v>*</v>
      </c>
      <c r="H927" s="106"/>
      <c r="I927" s="106"/>
      <c r="J927" s="105"/>
      <c r="K927" s="105"/>
      <c r="L927" s="105"/>
      <c r="M927" s="127" t="str" cm="1">
        <f t="array" ref="M9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7" s="127" t="str" cm="1">
        <f t="array" ref="N9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7" s="106"/>
      <c r="P927" s="106"/>
      <c r="Q927" s="105"/>
      <c r="R927" s="10" t="str">
        <f>IFERROR(_xlfn.XLOOKUP(F927, BS_ATIVIDADE[ATIVIDADE],BS_ATIVIDADE[UNIDADE] ), "*")</f>
        <v>*</v>
      </c>
      <c r="S927" s="128" t="str" cm="1">
        <f t="array" ref="S9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7" s="128" t="str" cm="1">
        <f t="array" ref="T9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7" s="11" t="str" cm="1">
        <f t="array" ref="U92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7" s="105"/>
      <c r="W927" s="151"/>
      <c r="X927" s="104"/>
      <c r="Y927" s="129"/>
      <c r="Z927" s="104"/>
      <c r="AA927" s="105"/>
      <c r="AB927" s="103"/>
      <c r="AC927" s="152"/>
      <c r="AD927" s="107"/>
      <c r="AE927" s="105"/>
      <c r="AF927" s="105"/>
      <c r="AG927" s="105"/>
      <c r="AH927" s="15"/>
      <c r="AI927" s="126" t="str">
        <f>IF(BS_CONTROLE[[#This Row],[Atividade]]=0, "-", BS_CONTROLE[[#This Row],[Atividade]])</f>
        <v>-</v>
      </c>
      <c r="AJ927" s="9" t="str">
        <f>IF(BS_CONTROLE[[#This Row],[Atividade]]=0, "-", BS_CONTROLE[[#This Row],[Atividade]])</f>
        <v>-</v>
      </c>
      <c r="AK927" s="31">
        <f>BS_CONTROLE[[#This Row],[Local - Partida]]</f>
        <v>0</v>
      </c>
      <c r="AL927" s="31">
        <f>BS_CONTROLE[[#This Row],[Local - Encerramento]]</f>
        <v>0</v>
      </c>
      <c r="AM927" s="105" t="str">
        <f>IF(BS_CONTROLE[[#This Row],[Entre - Estações]]=0, "-", BS_CONTROLE[[#This Row],[Entre - Estações]])</f>
        <v>-</v>
      </c>
      <c r="AN927" s="105" t="str">
        <f>IF(BS_CONTROLE[[#This Row],[SB]]=0, "-", BS_CONTROLE[[#This Row],[SB]])</f>
        <v>-</v>
      </c>
      <c r="AO927" s="105" t="str">
        <f>IF(BS_CONTROLE[[#This Row],[SUB]]=0, "-", BS_CONTROLE[[#This Row],[SUB]])</f>
        <v>-</v>
      </c>
      <c r="AP927" s="105">
        <f>BS_CONTROLE[[#This Row],[KM - Inicio]]</f>
        <v>0</v>
      </c>
      <c r="AQ927" s="105">
        <f>BS_CONTROLE[[#This Row],[KM - Inicio]]</f>
        <v>0</v>
      </c>
      <c r="AR927" s="108"/>
      <c r="AS927" s="108"/>
      <c r="AT927" s="108"/>
      <c r="AU927" s="136"/>
      <c r="AV927" s="136"/>
      <c r="AW927" s="14"/>
      <c r="AX927" s="14"/>
      <c r="AY927" s="162" t="str">
        <f t="shared" si="90"/>
        <v>*</v>
      </c>
      <c r="AZ927" s="153"/>
      <c r="BA927" s="109"/>
      <c r="BB927" s="10" t="str">
        <f>IFERROR(_xlfn.XLOOKUP(AI927, BS_ATIVIDADE[ATIVIDADE],BS_ATIVIDADE[UNIDADE] ), "*")</f>
        <v>*</v>
      </c>
      <c r="BC927" s="13" t="str" cm="1">
        <f t="array" ref="BC92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7" s="13" t="str" cm="1">
        <f t="array" ref="BD92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7" s="11" t="str" cm="1">
        <f t="array" ref="BE92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7" s="150"/>
      <c r="BG927" s="16"/>
      <c r="BH927" s="17"/>
      <c r="BI927" s="17"/>
      <c r="BJ927" s="17"/>
      <c r="BK927" s="18"/>
      <c r="BL927" s="16"/>
      <c r="BM927" s="130"/>
      <c r="BN927" s="130"/>
      <c r="BO927" s="130"/>
      <c r="BP927" s="18"/>
      <c r="BQ927" s="12" t="str">
        <f t="shared" si="92"/>
        <v>Aderente</v>
      </c>
      <c r="BR927" s="19" t="str">
        <f t="shared" si="93"/>
        <v>*</v>
      </c>
      <c r="BS927" s="19" t="str">
        <f t="shared" si="94"/>
        <v>*</v>
      </c>
      <c r="BT927" s="188" t="str">
        <f t="shared" si="95"/>
        <v/>
      </c>
    </row>
    <row r="928" spans="1:72" hidden="1">
      <c r="A928" s="47" t="str">
        <f t="shared" si="91"/>
        <v/>
      </c>
      <c r="B928" s="102"/>
      <c r="C928" s="135" t="str">
        <f>IF(BS_CONTROLE[[#This Row],[DATA]]="","",WEEKNUM(BS_CONTROLE[[#This Row],[DATA]]))</f>
        <v/>
      </c>
      <c r="D928" s="104"/>
      <c r="E928" s="157">
        <v>922</v>
      </c>
      <c r="F928" s="126"/>
      <c r="G928" s="142" t="str">
        <f>IF(D928="","*",VLOOKUP(F928,BS_ATIVIDADE[],3,FALSE))</f>
        <v>*</v>
      </c>
      <c r="H928" s="106"/>
      <c r="I928" s="106"/>
      <c r="J928" s="105"/>
      <c r="K928" s="105"/>
      <c r="L928" s="105"/>
      <c r="M928" s="127" t="str" cm="1">
        <f t="array" ref="M9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8" s="127" t="str" cm="1">
        <f t="array" ref="N9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8" s="106"/>
      <c r="P928" s="106"/>
      <c r="Q928" s="105"/>
      <c r="R928" s="10" t="str">
        <f>IFERROR(_xlfn.XLOOKUP(F928, BS_ATIVIDADE[ATIVIDADE],BS_ATIVIDADE[UNIDADE] ), "*")</f>
        <v>*</v>
      </c>
      <c r="S928" s="128" t="str" cm="1">
        <f t="array" ref="S9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8" s="128" t="str" cm="1">
        <f t="array" ref="T9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8" s="11" t="str" cm="1">
        <f t="array" ref="U92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8" s="105"/>
      <c r="W928" s="151"/>
      <c r="X928" s="104"/>
      <c r="Y928" s="129"/>
      <c r="Z928" s="104"/>
      <c r="AA928" s="105"/>
      <c r="AB928" s="103"/>
      <c r="AC928" s="152"/>
      <c r="AD928" s="107"/>
      <c r="AE928" s="105"/>
      <c r="AF928" s="105"/>
      <c r="AG928" s="105"/>
      <c r="AH928" s="15"/>
      <c r="AI928" s="126" t="str">
        <f>IF(BS_CONTROLE[[#This Row],[Atividade]]=0, "-", BS_CONTROLE[[#This Row],[Atividade]])</f>
        <v>-</v>
      </c>
      <c r="AJ928" s="9" t="str">
        <f>IF(BS_CONTROLE[[#This Row],[Atividade]]=0, "-", BS_CONTROLE[[#This Row],[Atividade]])</f>
        <v>-</v>
      </c>
      <c r="AK928" s="31">
        <f>BS_CONTROLE[[#This Row],[Local - Partida]]</f>
        <v>0</v>
      </c>
      <c r="AL928" s="31">
        <f>BS_CONTROLE[[#This Row],[Local - Encerramento]]</f>
        <v>0</v>
      </c>
      <c r="AM928" s="105" t="str">
        <f>IF(BS_CONTROLE[[#This Row],[Entre - Estações]]=0, "-", BS_CONTROLE[[#This Row],[Entre - Estações]])</f>
        <v>-</v>
      </c>
      <c r="AN928" s="105" t="str">
        <f>IF(BS_CONTROLE[[#This Row],[SB]]=0, "-", BS_CONTROLE[[#This Row],[SB]])</f>
        <v>-</v>
      </c>
      <c r="AO928" s="105" t="str">
        <f>IF(BS_CONTROLE[[#This Row],[SUB]]=0, "-", BS_CONTROLE[[#This Row],[SUB]])</f>
        <v>-</v>
      </c>
      <c r="AP928" s="105">
        <f>BS_CONTROLE[[#This Row],[KM - Inicio]]</f>
        <v>0</v>
      </c>
      <c r="AQ928" s="105">
        <f>BS_CONTROLE[[#This Row],[KM - Inicio]]</f>
        <v>0</v>
      </c>
      <c r="AR928" s="108"/>
      <c r="AS928" s="108"/>
      <c r="AT928" s="108"/>
      <c r="AU928" s="136"/>
      <c r="AV928" s="136"/>
      <c r="AW928" s="14"/>
      <c r="AX928" s="14"/>
      <c r="AY928" s="162" t="str">
        <f t="shared" si="90"/>
        <v>*</v>
      </c>
      <c r="AZ928" s="153"/>
      <c r="BA928" s="109"/>
      <c r="BB928" s="10" t="str">
        <f>IFERROR(_xlfn.XLOOKUP(AI928, BS_ATIVIDADE[ATIVIDADE],BS_ATIVIDADE[UNIDADE] ), "*")</f>
        <v>*</v>
      </c>
      <c r="BC928" s="13" t="str" cm="1">
        <f t="array" ref="BC92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8" s="13" t="str" cm="1">
        <f t="array" ref="BD92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8" s="11" t="str" cm="1">
        <f t="array" ref="BE92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8" s="150"/>
      <c r="BG928" s="16"/>
      <c r="BH928" s="17"/>
      <c r="BI928" s="17"/>
      <c r="BJ928" s="17"/>
      <c r="BK928" s="18"/>
      <c r="BL928" s="16"/>
      <c r="BM928" s="130"/>
      <c r="BN928" s="130"/>
      <c r="BO928" s="130"/>
      <c r="BP928" s="18"/>
      <c r="BQ928" s="12" t="str">
        <f t="shared" si="92"/>
        <v>Aderente</v>
      </c>
      <c r="BR928" s="19" t="str">
        <f t="shared" si="93"/>
        <v>*</v>
      </c>
      <c r="BS928" s="19" t="str">
        <f t="shared" si="94"/>
        <v>*</v>
      </c>
      <c r="BT928" s="188" t="str">
        <f t="shared" si="95"/>
        <v/>
      </c>
    </row>
    <row r="929" spans="1:72" hidden="1">
      <c r="A929" s="47" t="str">
        <f t="shared" si="91"/>
        <v/>
      </c>
      <c r="B929" s="102"/>
      <c r="C929" s="135" t="str">
        <f>IF(BS_CONTROLE[[#This Row],[DATA]]="","",WEEKNUM(BS_CONTROLE[[#This Row],[DATA]]))</f>
        <v/>
      </c>
      <c r="D929" s="104"/>
      <c r="E929" s="157">
        <v>923</v>
      </c>
      <c r="F929" s="126"/>
      <c r="G929" s="142" t="str">
        <f>IF(D929="","*",VLOOKUP(F929,BS_ATIVIDADE[],3,FALSE))</f>
        <v>*</v>
      </c>
      <c r="H929" s="106"/>
      <c r="I929" s="106"/>
      <c r="J929" s="105"/>
      <c r="K929" s="105"/>
      <c r="L929" s="105"/>
      <c r="M929" s="127" t="str" cm="1">
        <f t="array" ref="M9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29" s="127" t="str" cm="1">
        <f t="array" ref="N9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29" s="106"/>
      <c r="P929" s="106"/>
      <c r="Q929" s="105"/>
      <c r="R929" s="10" t="str">
        <f>IFERROR(_xlfn.XLOOKUP(F929, BS_ATIVIDADE[ATIVIDADE],BS_ATIVIDADE[UNIDADE] ), "*")</f>
        <v>*</v>
      </c>
      <c r="S929" s="128" t="str" cm="1">
        <f t="array" ref="S9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29" s="128" t="str" cm="1">
        <f t="array" ref="T9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29" s="11" t="str" cm="1">
        <f t="array" ref="U92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29" s="105"/>
      <c r="W929" s="151"/>
      <c r="X929" s="104"/>
      <c r="Y929" s="129"/>
      <c r="Z929" s="104"/>
      <c r="AA929" s="105"/>
      <c r="AB929" s="103"/>
      <c r="AC929" s="152"/>
      <c r="AD929" s="107"/>
      <c r="AE929" s="105"/>
      <c r="AF929" s="105"/>
      <c r="AG929" s="105"/>
      <c r="AH929" s="15"/>
      <c r="AI929" s="126" t="str">
        <f>IF(BS_CONTROLE[[#This Row],[Atividade]]=0, "-", BS_CONTROLE[[#This Row],[Atividade]])</f>
        <v>-</v>
      </c>
      <c r="AJ929" s="9" t="str">
        <f>IF(BS_CONTROLE[[#This Row],[Atividade]]=0, "-", BS_CONTROLE[[#This Row],[Atividade]])</f>
        <v>-</v>
      </c>
      <c r="AK929" s="31">
        <f>BS_CONTROLE[[#This Row],[Local - Partida]]</f>
        <v>0</v>
      </c>
      <c r="AL929" s="31">
        <f>BS_CONTROLE[[#This Row],[Local - Encerramento]]</f>
        <v>0</v>
      </c>
      <c r="AM929" s="105" t="str">
        <f>IF(BS_CONTROLE[[#This Row],[Entre - Estações]]=0, "-", BS_CONTROLE[[#This Row],[Entre - Estações]])</f>
        <v>-</v>
      </c>
      <c r="AN929" s="105" t="str">
        <f>IF(BS_CONTROLE[[#This Row],[SB]]=0, "-", BS_CONTROLE[[#This Row],[SB]])</f>
        <v>-</v>
      </c>
      <c r="AO929" s="105" t="str">
        <f>IF(BS_CONTROLE[[#This Row],[SUB]]=0, "-", BS_CONTROLE[[#This Row],[SUB]])</f>
        <v>-</v>
      </c>
      <c r="AP929" s="105">
        <f>BS_CONTROLE[[#This Row],[KM - Inicio]]</f>
        <v>0</v>
      </c>
      <c r="AQ929" s="105">
        <f>BS_CONTROLE[[#This Row],[KM - Inicio]]</f>
        <v>0</v>
      </c>
      <c r="AR929" s="108"/>
      <c r="AS929" s="108"/>
      <c r="AT929" s="108"/>
      <c r="AU929" s="136"/>
      <c r="AV929" s="136"/>
      <c r="AW929" s="14"/>
      <c r="AX929" s="14"/>
      <c r="AY929" s="162" t="str">
        <f t="shared" si="90"/>
        <v>*</v>
      </c>
      <c r="AZ929" s="153"/>
      <c r="BA929" s="109"/>
      <c r="BB929" s="10" t="str">
        <f>IFERROR(_xlfn.XLOOKUP(AI929, BS_ATIVIDADE[ATIVIDADE],BS_ATIVIDADE[UNIDADE] ), "*")</f>
        <v>*</v>
      </c>
      <c r="BC929" s="13" t="str" cm="1">
        <f t="array" ref="BC92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29" s="13" t="str" cm="1">
        <f t="array" ref="BD92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29" s="11" t="str" cm="1">
        <f t="array" ref="BE92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29" s="150"/>
      <c r="BG929" s="16"/>
      <c r="BH929" s="17"/>
      <c r="BI929" s="17"/>
      <c r="BJ929" s="17"/>
      <c r="BK929" s="18"/>
      <c r="BL929" s="16"/>
      <c r="BM929" s="130"/>
      <c r="BN929" s="130"/>
      <c r="BO929" s="130"/>
      <c r="BP929" s="18"/>
      <c r="BQ929" s="12" t="str">
        <f t="shared" si="92"/>
        <v>Aderente</v>
      </c>
      <c r="BR929" s="19" t="str">
        <f t="shared" si="93"/>
        <v>*</v>
      </c>
      <c r="BS929" s="19" t="str">
        <f t="shared" si="94"/>
        <v>*</v>
      </c>
      <c r="BT929" s="188" t="str">
        <f t="shared" si="95"/>
        <v/>
      </c>
    </row>
    <row r="930" spans="1:72" hidden="1">
      <c r="A930" s="47" t="str">
        <f t="shared" si="91"/>
        <v/>
      </c>
      <c r="B930" s="102"/>
      <c r="C930" s="135" t="str">
        <f>IF(BS_CONTROLE[[#This Row],[DATA]]="","",WEEKNUM(BS_CONTROLE[[#This Row],[DATA]]))</f>
        <v/>
      </c>
      <c r="D930" s="104"/>
      <c r="E930" s="157">
        <v>924</v>
      </c>
      <c r="F930" s="126"/>
      <c r="G930" s="142" t="str">
        <f>IF(D930="","*",VLOOKUP(F930,BS_ATIVIDADE[],3,FALSE))</f>
        <v>*</v>
      </c>
      <c r="H930" s="106"/>
      <c r="I930" s="106"/>
      <c r="J930" s="105"/>
      <c r="K930" s="105"/>
      <c r="L930" s="105"/>
      <c r="M930" s="127" t="str" cm="1">
        <f t="array" ref="M9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0" s="127" t="str" cm="1">
        <f t="array" ref="N9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0" s="106"/>
      <c r="P930" s="106"/>
      <c r="Q930" s="105"/>
      <c r="R930" s="10" t="str">
        <f>IFERROR(_xlfn.XLOOKUP(F930, BS_ATIVIDADE[ATIVIDADE],BS_ATIVIDADE[UNIDADE] ), "*")</f>
        <v>*</v>
      </c>
      <c r="S930" s="128" t="str" cm="1">
        <f t="array" ref="S9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0" s="128" t="str" cm="1">
        <f t="array" ref="T9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0" s="11" t="str" cm="1">
        <f t="array" ref="U93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0" s="105"/>
      <c r="W930" s="151"/>
      <c r="X930" s="104"/>
      <c r="Y930" s="129"/>
      <c r="Z930" s="104"/>
      <c r="AA930" s="105"/>
      <c r="AB930" s="103"/>
      <c r="AC930" s="152"/>
      <c r="AD930" s="107"/>
      <c r="AE930" s="105"/>
      <c r="AF930" s="105"/>
      <c r="AG930" s="105"/>
      <c r="AH930" s="15"/>
      <c r="AI930" s="126" t="str">
        <f>IF(BS_CONTROLE[[#This Row],[Atividade]]=0, "-", BS_CONTROLE[[#This Row],[Atividade]])</f>
        <v>-</v>
      </c>
      <c r="AJ930" s="9" t="str">
        <f>IF(BS_CONTROLE[[#This Row],[Atividade]]=0, "-", BS_CONTROLE[[#This Row],[Atividade]])</f>
        <v>-</v>
      </c>
      <c r="AK930" s="31">
        <f>BS_CONTROLE[[#This Row],[Local - Partida]]</f>
        <v>0</v>
      </c>
      <c r="AL930" s="31">
        <f>BS_CONTROLE[[#This Row],[Local - Encerramento]]</f>
        <v>0</v>
      </c>
      <c r="AM930" s="105" t="str">
        <f>IF(BS_CONTROLE[[#This Row],[Entre - Estações]]=0, "-", BS_CONTROLE[[#This Row],[Entre - Estações]])</f>
        <v>-</v>
      </c>
      <c r="AN930" s="105" t="str">
        <f>IF(BS_CONTROLE[[#This Row],[SB]]=0, "-", BS_CONTROLE[[#This Row],[SB]])</f>
        <v>-</v>
      </c>
      <c r="AO930" s="105" t="str">
        <f>IF(BS_CONTROLE[[#This Row],[SUB]]=0, "-", BS_CONTROLE[[#This Row],[SUB]])</f>
        <v>-</v>
      </c>
      <c r="AP930" s="105">
        <f>BS_CONTROLE[[#This Row],[KM - Inicio]]</f>
        <v>0</v>
      </c>
      <c r="AQ930" s="105">
        <f>BS_CONTROLE[[#This Row],[KM - Inicio]]</f>
        <v>0</v>
      </c>
      <c r="AR930" s="108"/>
      <c r="AS930" s="108"/>
      <c r="AT930" s="108"/>
      <c r="AU930" s="136"/>
      <c r="AV930" s="136"/>
      <c r="AW930" s="14"/>
      <c r="AX930" s="14"/>
      <c r="AY930" s="162" t="str">
        <f t="shared" si="90"/>
        <v>*</v>
      </c>
      <c r="AZ930" s="153"/>
      <c r="BA930" s="109"/>
      <c r="BB930" s="10" t="str">
        <f>IFERROR(_xlfn.XLOOKUP(AI930, BS_ATIVIDADE[ATIVIDADE],BS_ATIVIDADE[UNIDADE] ), "*")</f>
        <v>*</v>
      </c>
      <c r="BC930" s="13" t="str" cm="1">
        <f t="array" ref="BC93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0" s="13" t="str" cm="1">
        <f t="array" ref="BD93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0" s="11" t="str" cm="1">
        <f t="array" ref="BE93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0" s="150"/>
      <c r="BG930" s="16"/>
      <c r="BH930" s="17"/>
      <c r="BI930" s="17"/>
      <c r="BJ930" s="17"/>
      <c r="BK930" s="18"/>
      <c r="BL930" s="16"/>
      <c r="BM930" s="130"/>
      <c r="BN930" s="130"/>
      <c r="BO930" s="130"/>
      <c r="BP930" s="18"/>
      <c r="BQ930" s="12" t="str">
        <f t="shared" si="92"/>
        <v>Aderente</v>
      </c>
      <c r="BR930" s="19" t="str">
        <f t="shared" si="93"/>
        <v>*</v>
      </c>
      <c r="BS930" s="19" t="str">
        <f t="shared" si="94"/>
        <v>*</v>
      </c>
      <c r="BT930" s="188" t="str">
        <f t="shared" si="95"/>
        <v/>
      </c>
    </row>
    <row r="931" spans="1:72" hidden="1">
      <c r="A931" s="47" t="str">
        <f t="shared" si="91"/>
        <v/>
      </c>
      <c r="B931" s="102"/>
      <c r="C931" s="135" t="str">
        <f>IF(BS_CONTROLE[[#This Row],[DATA]]="","",WEEKNUM(BS_CONTROLE[[#This Row],[DATA]]))</f>
        <v/>
      </c>
      <c r="D931" s="104"/>
      <c r="E931" s="157">
        <v>925</v>
      </c>
      <c r="F931" s="126"/>
      <c r="G931" s="142" t="str">
        <f>IF(D931="","*",VLOOKUP(F931,BS_ATIVIDADE[],3,FALSE))</f>
        <v>*</v>
      </c>
      <c r="H931" s="106"/>
      <c r="I931" s="106"/>
      <c r="J931" s="105"/>
      <c r="K931" s="105"/>
      <c r="L931" s="105"/>
      <c r="M931" s="127" t="str" cm="1">
        <f t="array" ref="M9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1" s="127" t="str" cm="1">
        <f t="array" ref="N9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1" s="106"/>
      <c r="P931" s="106"/>
      <c r="Q931" s="105"/>
      <c r="R931" s="10" t="str">
        <f>IFERROR(_xlfn.XLOOKUP(F931, BS_ATIVIDADE[ATIVIDADE],BS_ATIVIDADE[UNIDADE] ), "*")</f>
        <v>*</v>
      </c>
      <c r="S931" s="128" t="str" cm="1">
        <f t="array" ref="S9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1" s="128" t="str" cm="1">
        <f t="array" ref="T9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1" s="11" t="str" cm="1">
        <f t="array" ref="U93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1" s="105"/>
      <c r="W931" s="151"/>
      <c r="X931" s="104"/>
      <c r="Y931" s="129"/>
      <c r="Z931" s="104"/>
      <c r="AA931" s="105"/>
      <c r="AB931" s="103"/>
      <c r="AC931" s="152"/>
      <c r="AD931" s="107"/>
      <c r="AE931" s="105"/>
      <c r="AF931" s="105"/>
      <c r="AG931" s="105"/>
      <c r="AH931" s="15"/>
      <c r="AI931" s="126" t="str">
        <f>IF(BS_CONTROLE[[#This Row],[Atividade]]=0, "-", BS_CONTROLE[[#This Row],[Atividade]])</f>
        <v>-</v>
      </c>
      <c r="AJ931" s="9" t="str">
        <f>IF(BS_CONTROLE[[#This Row],[Atividade]]=0, "-", BS_CONTROLE[[#This Row],[Atividade]])</f>
        <v>-</v>
      </c>
      <c r="AK931" s="31">
        <f>BS_CONTROLE[[#This Row],[Local - Partida]]</f>
        <v>0</v>
      </c>
      <c r="AL931" s="31">
        <f>BS_CONTROLE[[#This Row],[Local - Encerramento]]</f>
        <v>0</v>
      </c>
      <c r="AM931" s="105" t="str">
        <f>IF(BS_CONTROLE[[#This Row],[Entre - Estações]]=0, "-", BS_CONTROLE[[#This Row],[Entre - Estações]])</f>
        <v>-</v>
      </c>
      <c r="AN931" s="105" t="str">
        <f>IF(BS_CONTROLE[[#This Row],[SB]]=0, "-", BS_CONTROLE[[#This Row],[SB]])</f>
        <v>-</v>
      </c>
      <c r="AO931" s="105" t="str">
        <f>IF(BS_CONTROLE[[#This Row],[SUB]]=0, "-", BS_CONTROLE[[#This Row],[SUB]])</f>
        <v>-</v>
      </c>
      <c r="AP931" s="105">
        <f>BS_CONTROLE[[#This Row],[KM - Inicio]]</f>
        <v>0</v>
      </c>
      <c r="AQ931" s="105">
        <f>BS_CONTROLE[[#This Row],[KM - Inicio]]</f>
        <v>0</v>
      </c>
      <c r="AR931" s="108"/>
      <c r="AS931" s="108"/>
      <c r="AT931" s="108"/>
      <c r="AU931" s="136"/>
      <c r="AV931" s="136"/>
      <c r="AW931" s="14"/>
      <c r="AX931" s="14"/>
      <c r="AY931" s="162" t="str">
        <f t="shared" si="90"/>
        <v>*</v>
      </c>
      <c r="AZ931" s="153"/>
      <c r="BA931" s="109"/>
      <c r="BB931" s="10" t="str">
        <f>IFERROR(_xlfn.XLOOKUP(AI931, BS_ATIVIDADE[ATIVIDADE],BS_ATIVIDADE[UNIDADE] ), "*")</f>
        <v>*</v>
      </c>
      <c r="BC931" s="13" t="str" cm="1">
        <f t="array" ref="BC93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1" s="13" t="str" cm="1">
        <f t="array" ref="BD93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1" s="11" t="str" cm="1">
        <f t="array" ref="BE93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1" s="150"/>
      <c r="BG931" s="16"/>
      <c r="BH931" s="17"/>
      <c r="BI931" s="17"/>
      <c r="BJ931" s="17"/>
      <c r="BK931" s="18"/>
      <c r="BL931" s="16"/>
      <c r="BM931" s="130"/>
      <c r="BN931" s="130"/>
      <c r="BO931" s="130"/>
      <c r="BP931" s="18"/>
      <c r="BQ931" s="12" t="str">
        <f t="shared" si="92"/>
        <v>Aderente</v>
      </c>
      <c r="BR931" s="19" t="str">
        <f t="shared" si="93"/>
        <v>*</v>
      </c>
      <c r="BS931" s="19" t="str">
        <f t="shared" si="94"/>
        <v>*</v>
      </c>
      <c r="BT931" s="188" t="str">
        <f t="shared" si="95"/>
        <v/>
      </c>
    </row>
    <row r="932" spans="1:72" hidden="1">
      <c r="A932" s="47" t="str">
        <f t="shared" si="91"/>
        <v/>
      </c>
      <c r="B932" s="102"/>
      <c r="C932" s="135" t="str">
        <f>IF(BS_CONTROLE[[#This Row],[DATA]]="","",WEEKNUM(BS_CONTROLE[[#This Row],[DATA]]))</f>
        <v/>
      </c>
      <c r="D932" s="104"/>
      <c r="E932" s="157">
        <v>926</v>
      </c>
      <c r="F932" s="126"/>
      <c r="G932" s="142" t="str">
        <f>IF(D932="","*",VLOOKUP(F932,BS_ATIVIDADE[],3,FALSE))</f>
        <v>*</v>
      </c>
      <c r="H932" s="106"/>
      <c r="I932" s="106"/>
      <c r="J932" s="105"/>
      <c r="K932" s="105"/>
      <c r="L932" s="105"/>
      <c r="M932" s="127" t="str" cm="1">
        <f t="array" ref="M9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2" s="127" t="str" cm="1">
        <f t="array" ref="N9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2" s="106"/>
      <c r="P932" s="106"/>
      <c r="Q932" s="105"/>
      <c r="R932" s="10" t="str">
        <f>IFERROR(_xlfn.XLOOKUP(F932, BS_ATIVIDADE[ATIVIDADE],BS_ATIVIDADE[UNIDADE] ), "*")</f>
        <v>*</v>
      </c>
      <c r="S932" s="128" t="str" cm="1">
        <f t="array" ref="S9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2" s="128" t="str" cm="1">
        <f t="array" ref="T9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2" s="11" t="str" cm="1">
        <f t="array" ref="U93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2" s="105"/>
      <c r="W932" s="151"/>
      <c r="X932" s="104"/>
      <c r="Y932" s="129"/>
      <c r="Z932" s="104"/>
      <c r="AA932" s="105"/>
      <c r="AB932" s="103"/>
      <c r="AC932" s="152"/>
      <c r="AD932" s="107"/>
      <c r="AE932" s="105"/>
      <c r="AF932" s="105"/>
      <c r="AG932" s="105"/>
      <c r="AH932" s="15"/>
      <c r="AI932" s="126" t="str">
        <f>IF(BS_CONTROLE[[#This Row],[Atividade]]=0, "-", BS_CONTROLE[[#This Row],[Atividade]])</f>
        <v>-</v>
      </c>
      <c r="AJ932" s="9" t="str">
        <f>IF(BS_CONTROLE[[#This Row],[Atividade]]=0, "-", BS_CONTROLE[[#This Row],[Atividade]])</f>
        <v>-</v>
      </c>
      <c r="AK932" s="31">
        <f>BS_CONTROLE[[#This Row],[Local - Partida]]</f>
        <v>0</v>
      </c>
      <c r="AL932" s="31">
        <f>BS_CONTROLE[[#This Row],[Local - Encerramento]]</f>
        <v>0</v>
      </c>
      <c r="AM932" s="105" t="str">
        <f>IF(BS_CONTROLE[[#This Row],[Entre - Estações]]=0, "-", BS_CONTROLE[[#This Row],[Entre - Estações]])</f>
        <v>-</v>
      </c>
      <c r="AN932" s="105" t="str">
        <f>IF(BS_CONTROLE[[#This Row],[SB]]=0, "-", BS_CONTROLE[[#This Row],[SB]])</f>
        <v>-</v>
      </c>
      <c r="AO932" s="105" t="str">
        <f>IF(BS_CONTROLE[[#This Row],[SUB]]=0, "-", BS_CONTROLE[[#This Row],[SUB]])</f>
        <v>-</v>
      </c>
      <c r="AP932" s="105">
        <f>BS_CONTROLE[[#This Row],[KM - Inicio]]</f>
        <v>0</v>
      </c>
      <c r="AQ932" s="105">
        <f>BS_CONTROLE[[#This Row],[KM - Inicio]]</f>
        <v>0</v>
      </c>
      <c r="AR932" s="108"/>
      <c r="AS932" s="108"/>
      <c r="AT932" s="108"/>
      <c r="AU932" s="136"/>
      <c r="AV932" s="136"/>
      <c r="AW932" s="14"/>
      <c r="AX932" s="14"/>
      <c r="AY932" s="162" t="str">
        <f t="shared" si="90"/>
        <v>*</v>
      </c>
      <c r="AZ932" s="153"/>
      <c r="BA932" s="109"/>
      <c r="BB932" s="10" t="str">
        <f>IFERROR(_xlfn.XLOOKUP(AI932, BS_ATIVIDADE[ATIVIDADE],BS_ATIVIDADE[UNIDADE] ), "*")</f>
        <v>*</v>
      </c>
      <c r="BC932" s="13" t="str" cm="1">
        <f t="array" ref="BC93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2" s="13" t="str" cm="1">
        <f t="array" ref="BD93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2" s="11" t="str" cm="1">
        <f t="array" ref="BE93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2" s="150"/>
      <c r="BG932" s="16"/>
      <c r="BH932" s="17"/>
      <c r="BI932" s="17"/>
      <c r="BJ932" s="17"/>
      <c r="BK932" s="18"/>
      <c r="BL932" s="16"/>
      <c r="BM932" s="130"/>
      <c r="BN932" s="130"/>
      <c r="BO932" s="130"/>
      <c r="BP932" s="18"/>
      <c r="BQ932" s="12" t="str">
        <f t="shared" si="92"/>
        <v>Aderente</v>
      </c>
      <c r="BR932" s="19" t="str">
        <f t="shared" si="93"/>
        <v>*</v>
      </c>
      <c r="BS932" s="19" t="str">
        <f t="shared" si="94"/>
        <v>*</v>
      </c>
      <c r="BT932" s="188" t="str">
        <f t="shared" si="95"/>
        <v/>
      </c>
    </row>
    <row r="933" spans="1:72" hidden="1">
      <c r="A933" s="47" t="str">
        <f t="shared" si="91"/>
        <v/>
      </c>
      <c r="B933" s="102"/>
      <c r="C933" s="135" t="str">
        <f>IF(BS_CONTROLE[[#This Row],[DATA]]="","",WEEKNUM(BS_CONTROLE[[#This Row],[DATA]]))</f>
        <v/>
      </c>
      <c r="D933" s="104"/>
      <c r="E933" s="157">
        <v>927</v>
      </c>
      <c r="F933" s="126"/>
      <c r="G933" s="142" t="str">
        <f>IF(D933="","*",VLOOKUP(F933,BS_ATIVIDADE[],3,FALSE))</f>
        <v>*</v>
      </c>
      <c r="H933" s="106"/>
      <c r="I933" s="106"/>
      <c r="J933" s="105"/>
      <c r="K933" s="105"/>
      <c r="L933" s="105"/>
      <c r="M933" s="127" t="str" cm="1">
        <f t="array" ref="M9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3" s="127" t="str" cm="1">
        <f t="array" ref="N9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3" s="106"/>
      <c r="P933" s="106"/>
      <c r="Q933" s="105"/>
      <c r="R933" s="10" t="str">
        <f>IFERROR(_xlfn.XLOOKUP(F933, BS_ATIVIDADE[ATIVIDADE],BS_ATIVIDADE[UNIDADE] ), "*")</f>
        <v>*</v>
      </c>
      <c r="S933" s="128" t="str" cm="1">
        <f t="array" ref="S9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3" s="128" t="str" cm="1">
        <f t="array" ref="T9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3" s="11" t="str" cm="1">
        <f t="array" ref="U93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3" s="105"/>
      <c r="W933" s="151"/>
      <c r="X933" s="104"/>
      <c r="Y933" s="129"/>
      <c r="Z933" s="104"/>
      <c r="AA933" s="105"/>
      <c r="AB933" s="103"/>
      <c r="AC933" s="152"/>
      <c r="AD933" s="107"/>
      <c r="AE933" s="105"/>
      <c r="AF933" s="105"/>
      <c r="AG933" s="105"/>
      <c r="AH933" s="15"/>
      <c r="AI933" s="126" t="str">
        <f>IF(BS_CONTROLE[[#This Row],[Atividade]]=0, "-", BS_CONTROLE[[#This Row],[Atividade]])</f>
        <v>-</v>
      </c>
      <c r="AJ933" s="9" t="str">
        <f>IF(BS_CONTROLE[[#This Row],[Atividade]]=0, "-", BS_CONTROLE[[#This Row],[Atividade]])</f>
        <v>-</v>
      </c>
      <c r="AK933" s="31">
        <f>BS_CONTROLE[[#This Row],[Local - Partida]]</f>
        <v>0</v>
      </c>
      <c r="AL933" s="31">
        <f>BS_CONTROLE[[#This Row],[Local - Encerramento]]</f>
        <v>0</v>
      </c>
      <c r="AM933" s="105" t="str">
        <f>IF(BS_CONTROLE[[#This Row],[Entre - Estações]]=0, "-", BS_CONTROLE[[#This Row],[Entre - Estações]])</f>
        <v>-</v>
      </c>
      <c r="AN933" s="105" t="str">
        <f>IF(BS_CONTROLE[[#This Row],[SB]]=0, "-", BS_CONTROLE[[#This Row],[SB]])</f>
        <v>-</v>
      </c>
      <c r="AO933" s="105" t="str">
        <f>IF(BS_CONTROLE[[#This Row],[SUB]]=0, "-", BS_CONTROLE[[#This Row],[SUB]])</f>
        <v>-</v>
      </c>
      <c r="AP933" s="105">
        <f>BS_CONTROLE[[#This Row],[KM - Inicio]]</f>
        <v>0</v>
      </c>
      <c r="AQ933" s="105">
        <f>BS_CONTROLE[[#This Row],[KM - Inicio]]</f>
        <v>0</v>
      </c>
      <c r="AR933" s="108"/>
      <c r="AS933" s="108"/>
      <c r="AT933" s="108"/>
      <c r="AU933" s="136"/>
      <c r="AV933" s="136"/>
      <c r="AW933" s="14"/>
      <c r="AX933" s="14"/>
      <c r="AY933" s="162" t="str">
        <f t="shared" si="90"/>
        <v>*</v>
      </c>
      <c r="AZ933" s="153"/>
      <c r="BA933" s="109"/>
      <c r="BB933" s="10" t="str">
        <f>IFERROR(_xlfn.XLOOKUP(AI933, BS_ATIVIDADE[ATIVIDADE],BS_ATIVIDADE[UNIDADE] ), "*")</f>
        <v>*</v>
      </c>
      <c r="BC933" s="13" t="str" cm="1">
        <f t="array" ref="BC93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3" s="13" t="str" cm="1">
        <f t="array" ref="BD93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3" s="11" t="str" cm="1">
        <f t="array" ref="BE93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3" s="150"/>
      <c r="BG933" s="16"/>
      <c r="BH933" s="17"/>
      <c r="BI933" s="17"/>
      <c r="BJ933" s="17"/>
      <c r="BK933" s="18"/>
      <c r="BL933" s="16"/>
      <c r="BM933" s="130"/>
      <c r="BN933" s="130"/>
      <c r="BO933" s="130"/>
      <c r="BP933" s="18"/>
      <c r="BQ933" s="12" t="str">
        <f t="shared" si="92"/>
        <v>Aderente</v>
      </c>
      <c r="BR933" s="19" t="str">
        <f t="shared" si="93"/>
        <v>*</v>
      </c>
      <c r="BS933" s="19" t="str">
        <f t="shared" si="94"/>
        <v>*</v>
      </c>
      <c r="BT933" s="188" t="str">
        <f t="shared" si="95"/>
        <v/>
      </c>
    </row>
    <row r="934" spans="1:72" hidden="1">
      <c r="A934" s="47" t="str">
        <f t="shared" si="91"/>
        <v/>
      </c>
      <c r="B934" s="102"/>
      <c r="C934" s="135" t="str">
        <f>IF(BS_CONTROLE[[#This Row],[DATA]]="","",WEEKNUM(BS_CONTROLE[[#This Row],[DATA]]))</f>
        <v/>
      </c>
      <c r="D934" s="104"/>
      <c r="E934" s="157">
        <v>928</v>
      </c>
      <c r="F934" s="126"/>
      <c r="G934" s="142" t="str">
        <f>IF(D934="","*",VLOOKUP(F934,BS_ATIVIDADE[],3,FALSE))</f>
        <v>*</v>
      </c>
      <c r="H934" s="106"/>
      <c r="I934" s="106"/>
      <c r="J934" s="105"/>
      <c r="K934" s="105"/>
      <c r="L934" s="105"/>
      <c r="M934" s="127" t="str" cm="1">
        <f t="array" ref="M9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4" s="127" t="str" cm="1">
        <f t="array" ref="N9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4" s="106"/>
      <c r="P934" s="106"/>
      <c r="Q934" s="105"/>
      <c r="R934" s="10" t="str">
        <f>IFERROR(_xlfn.XLOOKUP(F934, BS_ATIVIDADE[ATIVIDADE],BS_ATIVIDADE[UNIDADE] ), "*")</f>
        <v>*</v>
      </c>
      <c r="S934" s="128" t="str" cm="1">
        <f t="array" ref="S9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4" s="128" t="str" cm="1">
        <f t="array" ref="T9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4" s="11" t="str" cm="1">
        <f t="array" ref="U93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4" s="105"/>
      <c r="W934" s="151"/>
      <c r="X934" s="104"/>
      <c r="Y934" s="129"/>
      <c r="Z934" s="104"/>
      <c r="AA934" s="105"/>
      <c r="AB934" s="103"/>
      <c r="AC934" s="152"/>
      <c r="AD934" s="107"/>
      <c r="AE934" s="105"/>
      <c r="AF934" s="105"/>
      <c r="AG934" s="105"/>
      <c r="AH934" s="15"/>
      <c r="AI934" s="126" t="str">
        <f>IF(BS_CONTROLE[[#This Row],[Atividade]]=0, "-", BS_CONTROLE[[#This Row],[Atividade]])</f>
        <v>-</v>
      </c>
      <c r="AJ934" s="9" t="str">
        <f>IF(BS_CONTROLE[[#This Row],[Atividade]]=0, "-", BS_CONTROLE[[#This Row],[Atividade]])</f>
        <v>-</v>
      </c>
      <c r="AK934" s="31">
        <f>BS_CONTROLE[[#This Row],[Local - Partida]]</f>
        <v>0</v>
      </c>
      <c r="AL934" s="31">
        <f>BS_CONTROLE[[#This Row],[Local - Encerramento]]</f>
        <v>0</v>
      </c>
      <c r="AM934" s="105" t="str">
        <f>IF(BS_CONTROLE[[#This Row],[Entre - Estações]]=0, "-", BS_CONTROLE[[#This Row],[Entre - Estações]])</f>
        <v>-</v>
      </c>
      <c r="AN934" s="105" t="str">
        <f>IF(BS_CONTROLE[[#This Row],[SB]]=0, "-", BS_CONTROLE[[#This Row],[SB]])</f>
        <v>-</v>
      </c>
      <c r="AO934" s="105" t="str">
        <f>IF(BS_CONTROLE[[#This Row],[SUB]]=0, "-", BS_CONTROLE[[#This Row],[SUB]])</f>
        <v>-</v>
      </c>
      <c r="AP934" s="105">
        <f>BS_CONTROLE[[#This Row],[KM - Inicio]]</f>
        <v>0</v>
      </c>
      <c r="AQ934" s="105">
        <f>BS_CONTROLE[[#This Row],[KM - Inicio]]</f>
        <v>0</v>
      </c>
      <c r="AR934" s="108"/>
      <c r="AS934" s="108"/>
      <c r="AT934" s="108"/>
      <c r="AU934" s="136"/>
      <c r="AV934" s="136"/>
      <c r="AW934" s="14"/>
      <c r="AX934" s="14"/>
      <c r="AY934" s="162" t="str">
        <f t="shared" si="90"/>
        <v>*</v>
      </c>
      <c r="AZ934" s="153"/>
      <c r="BA934" s="109"/>
      <c r="BB934" s="10" t="str">
        <f>IFERROR(_xlfn.XLOOKUP(AI934, BS_ATIVIDADE[ATIVIDADE],BS_ATIVIDADE[UNIDADE] ), "*")</f>
        <v>*</v>
      </c>
      <c r="BC934" s="13" t="str" cm="1">
        <f t="array" ref="BC93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4" s="13" t="str" cm="1">
        <f t="array" ref="BD93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4" s="11" t="str" cm="1">
        <f t="array" ref="BE93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4" s="150"/>
      <c r="BG934" s="16"/>
      <c r="BH934" s="17"/>
      <c r="BI934" s="17"/>
      <c r="BJ934" s="17"/>
      <c r="BK934" s="18"/>
      <c r="BL934" s="16"/>
      <c r="BM934" s="130"/>
      <c r="BN934" s="130"/>
      <c r="BO934" s="130"/>
      <c r="BP934" s="18"/>
      <c r="BQ934" s="12" t="str">
        <f t="shared" si="92"/>
        <v>Aderente</v>
      </c>
      <c r="BR934" s="19" t="str">
        <f t="shared" si="93"/>
        <v>*</v>
      </c>
      <c r="BS934" s="19" t="str">
        <f t="shared" si="94"/>
        <v>*</v>
      </c>
      <c r="BT934" s="188" t="str">
        <f t="shared" si="95"/>
        <v/>
      </c>
    </row>
    <row r="935" spans="1:72" hidden="1">
      <c r="A935" s="47" t="str">
        <f t="shared" si="91"/>
        <v/>
      </c>
      <c r="B935" s="102"/>
      <c r="C935" s="135" t="str">
        <f>IF(BS_CONTROLE[[#This Row],[DATA]]="","",WEEKNUM(BS_CONTROLE[[#This Row],[DATA]]))</f>
        <v/>
      </c>
      <c r="D935" s="104"/>
      <c r="E935" s="157">
        <v>929</v>
      </c>
      <c r="F935" s="126"/>
      <c r="G935" s="142" t="str">
        <f>IF(D935="","*",VLOOKUP(F935,BS_ATIVIDADE[],3,FALSE))</f>
        <v>*</v>
      </c>
      <c r="H935" s="106"/>
      <c r="I935" s="106"/>
      <c r="J935" s="105"/>
      <c r="K935" s="105"/>
      <c r="L935" s="105"/>
      <c r="M935" s="127" t="str" cm="1">
        <f t="array" ref="M9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5" s="127" t="str" cm="1">
        <f t="array" ref="N9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5" s="106"/>
      <c r="P935" s="106"/>
      <c r="Q935" s="105"/>
      <c r="R935" s="10" t="str">
        <f>IFERROR(_xlfn.XLOOKUP(F935, BS_ATIVIDADE[ATIVIDADE],BS_ATIVIDADE[UNIDADE] ), "*")</f>
        <v>*</v>
      </c>
      <c r="S935" s="128" t="str" cm="1">
        <f t="array" ref="S9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5" s="128" t="str" cm="1">
        <f t="array" ref="T9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5" s="11" t="str" cm="1">
        <f t="array" ref="U93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5" s="105"/>
      <c r="W935" s="151"/>
      <c r="X935" s="104"/>
      <c r="Y935" s="129"/>
      <c r="Z935" s="104"/>
      <c r="AA935" s="105"/>
      <c r="AB935" s="103"/>
      <c r="AC935" s="152"/>
      <c r="AD935" s="107"/>
      <c r="AE935" s="105"/>
      <c r="AF935" s="105"/>
      <c r="AG935" s="105"/>
      <c r="AH935" s="15"/>
      <c r="AI935" s="126" t="str">
        <f>IF(BS_CONTROLE[[#This Row],[Atividade]]=0, "-", BS_CONTROLE[[#This Row],[Atividade]])</f>
        <v>-</v>
      </c>
      <c r="AJ935" s="9" t="str">
        <f>IF(BS_CONTROLE[[#This Row],[Atividade]]=0, "-", BS_CONTROLE[[#This Row],[Atividade]])</f>
        <v>-</v>
      </c>
      <c r="AK935" s="31">
        <f>BS_CONTROLE[[#This Row],[Local - Partida]]</f>
        <v>0</v>
      </c>
      <c r="AL935" s="31">
        <f>BS_CONTROLE[[#This Row],[Local - Encerramento]]</f>
        <v>0</v>
      </c>
      <c r="AM935" s="105" t="str">
        <f>IF(BS_CONTROLE[[#This Row],[Entre - Estações]]=0, "-", BS_CONTROLE[[#This Row],[Entre - Estações]])</f>
        <v>-</v>
      </c>
      <c r="AN935" s="105" t="str">
        <f>IF(BS_CONTROLE[[#This Row],[SB]]=0, "-", BS_CONTROLE[[#This Row],[SB]])</f>
        <v>-</v>
      </c>
      <c r="AO935" s="105" t="str">
        <f>IF(BS_CONTROLE[[#This Row],[SUB]]=0, "-", BS_CONTROLE[[#This Row],[SUB]])</f>
        <v>-</v>
      </c>
      <c r="AP935" s="105">
        <f>BS_CONTROLE[[#This Row],[KM - Inicio]]</f>
        <v>0</v>
      </c>
      <c r="AQ935" s="105">
        <f>BS_CONTROLE[[#This Row],[KM - Inicio]]</f>
        <v>0</v>
      </c>
      <c r="AR935" s="108"/>
      <c r="AS935" s="108"/>
      <c r="AT935" s="108"/>
      <c r="AU935" s="136"/>
      <c r="AV935" s="136"/>
      <c r="AW935" s="14"/>
      <c r="AX935" s="14"/>
      <c r="AY935" s="162" t="str">
        <f t="shared" si="90"/>
        <v>*</v>
      </c>
      <c r="AZ935" s="153"/>
      <c r="BA935" s="109"/>
      <c r="BB935" s="10" t="str">
        <f>IFERROR(_xlfn.XLOOKUP(AI935, BS_ATIVIDADE[ATIVIDADE],BS_ATIVIDADE[UNIDADE] ), "*")</f>
        <v>*</v>
      </c>
      <c r="BC935" s="13" t="str" cm="1">
        <f t="array" ref="BC93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5" s="13" t="str" cm="1">
        <f t="array" ref="BD93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5" s="11" t="str" cm="1">
        <f t="array" ref="BE93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5" s="150"/>
      <c r="BG935" s="16"/>
      <c r="BH935" s="17"/>
      <c r="BI935" s="17"/>
      <c r="BJ935" s="17"/>
      <c r="BK935" s="18"/>
      <c r="BL935" s="16"/>
      <c r="BM935" s="130"/>
      <c r="BN935" s="130"/>
      <c r="BO935" s="130"/>
      <c r="BP935" s="18"/>
      <c r="BQ935" s="12" t="str">
        <f t="shared" si="92"/>
        <v>Aderente</v>
      </c>
      <c r="BR935" s="19" t="str">
        <f t="shared" si="93"/>
        <v>*</v>
      </c>
      <c r="BS935" s="19" t="str">
        <f t="shared" si="94"/>
        <v>*</v>
      </c>
      <c r="BT935" s="188" t="str">
        <f t="shared" si="95"/>
        <v/>
      </c>
    </row>
    <row r="936" spans="1:72" hidden="1">
      <c r="A936" s="47" t="str">
        <f t="shared" si="91"/>
        <v/>
      </c>
      <c r="B936" s="102"/>
      <c r="C936" s="135" t="str">
        <f>IF(BS_CONTROLE[[#This Row],[DATA]]="","",WEEKNUM(BS_CONTROLE[[#This Row],[DATA]]))</f>
        <v/>
      </c>
      <c r="D936" s="104"/>
      <c r="E936" s="157">
        <v>930</v>
      </c>
      <c r="F936" s="126"/>
      <c r="G936" s="142" t="str">
        <f>IF(D936="","*",VLOOKUP(F936,BS_ATIVIDADE[],3,FALSE))</f>
        <v>*</v>
      </c>
      <c r="H936" s="106"/>
      <c r="I936" s="106"/>
      <c r="J936" s="105"/>
      <c r="K936" s="105"/>
      <c r="L936" s="105"/>
      <c r="M936" s="127" t="str" cm="1">
        <f t="array" ref="M9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6" s="127" t="str" cm="1">
        <f t="array" ref="N9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6" s="106"/>
      <c r="P936" s="106"/>
      <c r="Q936" s="105"/>
      <c r="R936" s="10" t="str">
        <f>IFERROR(_xlfn.XLOOKUP(F936, BS_ATIVIDADE[ATIVIDADE],BS_ATIVIDADE[UNIDADE] ), "*")</f>
        <v>*</v>
      </c>
      <c r="S936" s="128" t="str" cm="1">
        <f t="array" ref="S9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6" s="128" t="str" cm="1">
        <f t="array" ref="T9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6" s="11" t="str" cm="1">
        <f t="array" ref="U93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6" s="105"/>
      <c r="W936" s="151"/>
      <c r="X936" s="104"/>
      <c r="Y936" s="129"/>
      <c r="Z936" s="104"/>
      <c r="AA936" s="105"/>
      <c r="AB936" s="103"/>
      <c r="AC936" s="152"/>
      <c r="AD936" s="107"/>
      <c r="AE936" s="105"/>
      <c r="AF936" s="105"/>
      <c r="AG936" s="105"/>
      <c r="AH936" s="15"/>
      <c r="AI936" s="126" t="str">
        <f>IF(BS_CONTROLE[[#This Row],[Atividade]]=0, "-", BS_CONTROLE[[#This Row],[Atividade]])</f>
        <v>-</v>
      </c>
      <c r="AJ936" s="9" t="str">
        <f>IF(BS_CONTROLE[[#This Row],[Atividade]]=0, "-", BS_CONTROLE[[#This Row],[Atividade]])</f>
        <v>-</v>
      </c>
      <c r="AK936" s="31">
        <f>BS_CONTROLE[[#This Row],[Local - Partida]]</f>
        <v>0</v>
      </c>
      <c r="AL936" s="31">
        <f>BS_CONTROLE[[#This Row],[Local - Encerramento]]</f>
        <v>0</v>
      </c>
      <c r="AM936" s="105" t="str">
        <f>IF(BS_CONTROLE[[#This Row],[Entre - Estações]]=0, "-", BS_CONTROLE[[#This Row],[Entre - Estações]])</f>
        <v>-</v>
      </c>
      <c r="AN936" s="105" t="str">
        <f>IF(BS_CONTROLE[[#This Row],[SB]]=0, "-", BS_CONTROLE[[#This Row],[SB]])</f>
        <v>-</v>
      </c>
      <c r="AO936" s="105" t="str">
        <f>IF(BS_CONTROLE[[#This Row],[SUB]]=0, "-", BS_CONTROLE[[#This Row],[SUB]])</f>
        <v>-</v>
      </c>
      <c r="AP936" s="105">
        <f>BS_CONTROLE[[#This Row],[KM - Inicio]]</f>
        <v>0</v>
      </c>
      <c r="AQ936" s="105">
        <f>BS_CONTROLE[[#This Row],[KM - Inicio]]</f>
        <v>0</v>
      </c>
      <c r="AR936" s="108"/>
      <c r="AS936" s="108"/>
      <c r="AT936" s="108"/>
      <c r="AU936" s="136"/>
      <c r="AV936" s="136"/>
      <c r="AW936" s="14"/>
      <c r="AX936" s="14"/>
      <c r="AY936" s="162" t="str">
        <f t="shared" si="90"/>
        <v>*</v>
      </c>
      <c r="AZ936" s="153"/>
      <c r="BA936" s="109"/>
      <c r="BB936" s="10" t="str">
        <f>IFERROR(_xlfn.XLOOKUP(AI936, BS_ATIVIDADE[ATIVIDADE],BS_ATIVIDADE[UNIDADE] ), "*")</f>
        <v>*</v>
      </c>
      <c r="BC936" s="13" t="str" cm="1">
        <f t="array" ref="BC93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6" s="13" t="str" cm="1">
        <f t="array" ref="BD93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6" s="11" t="str" cm="1">
        <f t="array" ref="BE93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6" s="150"/>
      <c r="BG936" s="16"/>
      <c r="BH936" s="17"/>
      <c r="BI936" s="17"/>
      <c r="BJ936" s="17"/>
      <c r="BK936" s="18"/>
      <c r="BL936" s="16"/>
      <c r="BM936" s="130"/>
      <c r="BN936" s="130"/>
      <c r="BO936" s="130"/>
      <c r="BP936" s="18"/>
      <c r="BQ936" s="12" t="str">
        <f t="shared" si="92"/>
        <v>Aderente</v>
      </c>
      <c r="BR936" s="19" t="str">
        <f t="shared" si="93"/>
        <v>*</v>
      </c>
      <c r="BS936" s="19" t="str">
        <f t="shared" si="94"/>
        <v>*</v>
      </c>
      <c r="BT936" s="188" t="str">
        <f t="shared" si="95"/>
        <v/>
      </c>
    </row>
    <row r="937" spans="1:72" hidden="1">
      <c r="A937" s="47" t="str">
        <f t="shared" si="91"/>
        <v/>
      </c>
      <c r="B937" s="102"/>
      <c r="C937" s="135" t="str">
        <f>IF(BS_CONTROLE[[#This Row],[DATA]]="","",WEEKNUM(BS_CONTROLE[[#This Row],[DATA]]))</f>
        <v/>
      </c>
      <c r="D937" s="104"/>
      <c r="E937" s="157">
        <v>931</v>
      </c>
      <c r="F937" s="126"/>
      <c r="G937" s="142" t="str">
        <f>IF(D937="","*",VLOOKUP(F937,BS_ATIVIDADE[],3,FALSE))</f>
        <v>*</v>
      </c>
      <c r="H937" s="106"/>
      <c r="I937" s="106"/>
      <c r="J937" s="105"/>
      <c r="K937" s="105"/>
      <c r="L937" s="105"/>
      <c r="M937" s="127" t="str" cm="1">
        <f t="array" ref="M9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7" s="127" t="str" cm="1">
        <f t="array" ref="N9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7" s="106"/>
      <c r="P937" s="106"/>
      <c r="Q937" s="105"/>
      <c r="R937" s="10" t="str">
        <f>IFERROR(_xlfn.XLOOKUP(F937, BS_ATIVIDADE[ATIVIDADE],BS_ATIVIDADE[UNIDADE] ), "*")</f>
        <v>*</v>
      </c>
      <c r="S937" s="128" t="str" cm="1">
        <f t="array" ref="S9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7" s="128" t="str" cm="1">
        <f t="array" ref="T9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7" s="11" t="str" cm="1">
        <f t="array" ref="U93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7" s="105"/>
      <c r="W937" s="151"/>
      <c r="X937" s="104"/>
      <c r="Y937" s="129"/>
      <c r="Z937" s="104"/>
      <c r="AA937" s="105"/>
      <c r="AB937" s="103"/>
      <c r="AC937" s="152"/>
      <c r="AD937" s="107"/>
      <c r="AE937" s="105"/>
      <c r="AF937" s="105"/>
      <c r="AG937" s="105"/>
      <c r="AH937" s="15"/>
      <c r="AI937" s="126" t="str">
        <f>IF(BS_CONTROLE[[#This Row],[Atividade]]=0, "-", BS_CONTROLE[[#This Row],[Atividade]])</f>
        <v>-</v>
      </c>
      <c r="AJ937" s="9" t="str">
        <f>IF(BS_CONTROLE[[#This Row],[Atividade]]=0, "-", BS_CONTROLE[[#This Row],[Atividade]])</f>
        <v>-</v>
      </c>
      <c r="AK937" s="31">
        <f>BS_CONTROLE[[#This Row],[Local - Partida]]</f>
        <v>0</v>
      </c>
      <c r="AL937" s="31">
        <f>BS_CONTROLE[[#This Row],[Local - Encerramento]]</f>
        <v>0</v>
      </c>
      <c r="AM937" s="105" t="str">
        <f>IF(BS_CONTROLE[[#This Row],[Entre - Estações]]=0, "-", BS_CONTROLE[[#This Row],[Entre - Estações]])</f>
        <v>-</v>
      </c>
      <c r="AN937" s="105" t="str">
        <f>IF(BS_CONTROLE[[#This Row],[SB]]=0, "-", BS_CONTROLE[[#This Row],[SB]])</f>
        <v>-</v>
      </c>
      <c r="AO937" s="105" t="str">
        <f>IF(BS_CONTROLE[[#This Row],[SUB]]=0, "-", BS_CONTROLE[[#This Row],[SUB]])</f>
        <v>-</v>
      </c>
      <c r="AP937" s="105">
        <f>BS_CONTROLE[[#This Row],[KM - Inicio]]</f>
        <v>0</v>
      </c>
      <c r="AQ937" s="105">
        <f>BS_CONTROLE[[#This Row],[KM - Inicio]]</f>
        <v>0</v>
      </c>
      <c r="AR937" s="108"/>
      <c r="AS937" s="108"/>
      <c r="AT937" s="108"/>
      <c r="AU937" s="136"/>
      <c r="AV937" s="136"/>
      <c r="AW937" s="14"/>
      <c r="AX937" s="14"/>
      <c r="AY937" s="162" t="str">
        <f t="shared" si="90"/>
        <v>*</v>
      </c>
      <c r="AZ937" s="153"/>
      <c r="BA937" s="109"/>
      <c r="BB937" s="10" t="str">
        <f>IFERROR(_xlfn.XLOOKUP(AI937, BS_ATIVIDADE[ATIVIDADE],BS_ATIVIDADE[UNIDADE] ), "*")</f>
        <v>*</v>
      </c>
      <c r="BC937" s="13" t="str" cm="1">
        <f t="array" ref="BC93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7" s="13" t="str" cm="1">
        <f t="array" ref="BD93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7" s="11" t="str" cm="1">
        <f t="array" ref="BE93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7" s="150"/>
      <c r="BG937" s="16"/>
      <c r="BH937" s="17"/>
      <c r="BI937" s="17"/>
      <c r="BJ937" s="17"/>
      <c r="BK937" s="18"/>
      <c r="BL937" s="16"/>
      <c r="BM937" s="130"/>
      <c r="BN937" s="130"/>
      <c r="BO937" s="130"/>
      <c r="BP937" s="18"/>
      <c r="BQ937" s="12" t="str">
        <f t="shared" si="92"/>
        <v>Aderente</v>
      </c>
      <c r="BR937" s="19" t="str">
        <f t="shared" si="93"/>
        <v>*</v>
      </c>
      <c r="BS937" s="19" t="str">
        <f t="shared" si="94"/>
        <v>*</v>
      </c>
      <c r="BT937" s="188" t="str">
        <f t="shared" si="95"/>
        <v/>
      </c>
    </row>
    <row r="938" spans="1:72" hidden="1">
      <c r="A938" s="47" t="str">
        <f t="shared" si="91"/>
        <v/>
      </c>
      <c r="B938" s="102"/>
      <c r="C938" s="135" t="str">
        <f>IF(BS_CONTROLE[[#This Row],[DATA]]="","",WEEKNUM(BS_CONTROLE[[#This Row],[DATA]]))</f>
        <v/>
      </c>
      <c r="D938" s="104"/>
      <c r="E938" s="157">
        <v>932</v>
      </c>
      <c r="F938" s="126"/>
      <c r="G938" s="142" t="str">
        <f>IF(D938="","*",VLOOKUP(F938,BS_ATIVIDADE[],3,FALSE))</f>
        <v>*</v>
      </c>
      <c r="H938" s="106"/>
      <c r="I938" s="106"/>
      <c r="J938" s="105"/>
      <c r="K938" s="105"/>
      <c r="L938" s="105"/>
      <c r="M938" s="127" t="str" cm="1">
        <f t="array" ref="M9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8" s="127" t="str" cm="1">
        <f t="array" ref="N9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8" s="106"/>
      <c r="P938" s="106"/>
      <c r="Q938" s="105"/>
      <c r="R938" s="10" t="str">
        <f>IFERROR(_xlfn.XLOOKUP(F938, BS_ATIVIDADE[ATIVIDADE],BS_ATIVIDADE[UNIDADE] ), "*")</f>
        <v>*</v>
      </c>
      <c r="S938" s="128" t="str" cm="1">
        <f t="array" ref="S9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8" s="128" t="str" cm="1">
        <f t="array" ref="T9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8" s="11" t="str" cm="1">
        <f t="array" ref="U93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8" s="105"/>
      <c r="W938" s="151"/>
      <c r="X938" s="104"/>
      <c r="Y938" s="129"/>
      <c r="Z938" s="104"/>
      <c r="AA938" s="105"/>
      <c r="AB938" s="103"/>
      <c r="AC938" s="152"/>
      <c r="AD938" s="107"/>
      <c r="AE938" s="105"/>
      <c r="AF938" s="105"/>
      <c r="AG938" s="105"/>
      <c r="AH938" s="15"/>
      <c r="AI938" s="126" t="str">
        <f>IF(BS_CONTROLE[[#This Row],[Atividade]]=0, "-", BS_CONTROLE[[#This Row],[Atividade]])</f>
        <v>-</v>
      </c>
      <c r="AJ938" s="9" t="str">
        <f>IF(BS_CONTROLE[[#This Row],[Atividade]]=0, "-", BS_CONTROLE[[#This Row],[Atividade]])</f>
        <v>-</v>
      </c>
      <c r="AK938" s="31">
        <f>BS_CONTROLE[[#This Row],[Local - Partida]]</f>
        <v>0</v>
      </c>
      <c r="AL938" s="31">
        <f>BS_CONTROLE[[#This Row],[Local - Encerramento]]</f>
        <v>0</v>
      </c>
      <c r="AM938" s="105" t="str">
        <f>IF(BS_CONTROLE[[#This Row],[Entre - Estações]]=0, "-", BS_CONTROLE[[#This Row],[Entre - Estações]])</f>
        <v>-</v>
      </c>
      <c r="AN938" s="105" t="str">
        <f>IF(BS_CONTROLE[[#This Row],[SB]]=0, "-", BS_CONTROLE[[#This Row],[SB]])</f>
        <v>-</v>
      </c>
      <c r="AO938" s="105" t="str">
        <f>IF(BS_CONTROLE[[#This Row],[SUB]]=0, "-", BS_CONTROLE[[#This Row],[SUB]])</f>
        <v>-</v>
      </c>
      <c r="AP938" s="105">
        <f>BS_CONTROLE[[#This Row],[KM - Inicio]]</f>
        <v>0</v>
      </c>
      <c r="AQ938" s="105">
        <f>BS_CONTROLE[[#This Row],[KM - Inicio]]</f>
        <v>0</v>
      </c>
      <c r="AR938" s="108"/>
      <c r="AS938" s="108"/>
      <c r="AT938" s="108"/>
      <c r="AU938" s="136"/>
      <c r="AV938" s="136"/>
      <c r="AW938" s="14"/>
      <c r="AX938" s="14"/>
      <c r="AY938" s="162" t="str">
        <f t="shared" si="90"/>
        <v>*</v>
      </c>
      <c r="AZ938" s="153"/>
      <c r="BA938" s="109"/>
      <c r="BB938" s="10" t="str">
        <f>IFERROR(_xlfn.XLOOKUP(AI938, BS_ATIVIDADE[ATIVIDADE],BS_ATIVIDADE[UNIDADE] ), "*")</f>
        <v>*</v>
      </c>
      <c r="BC938" s="13" t="str" cm="1">
        <f t="array" ref="BC93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8" s="13" t="str" cm="1">
        <f t="array" ref="BD93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8" s="11" t="str" cm="1">
        <f t="array" ref="BE93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8" s="150"/>
      <c r="BG938" s="16"/>
      <c r="BH938" s="17"/>
      <c r="BI938" s="17"/>
      <c r="BJ938" s="17"/>
      <c r="BK938" s="18"/>
      <c r="BL938" s="16"/>
      <c r="BM938" s="130"/>
      <c r="BN938" s="130"/>
      <c r="BO938" s="130"/>
      <c r="BP938" s="18"/>
      <c r="BQ938" s="12" t="str">
        <f t="shared" si="92"/>
        <v>Aderente</v>
      </c>
      <c r="BR938" s="19" t="str">
        <f t="shared" si="93"/>
        <v>*</v>
      </c>
      <c r="BS938" s="19" t="str">
        <f t="shared" si="94"/>
        <v>*</v>
      </c>
      <c r="BT938" s="188" t="str">
        <f t="shared" si="95"/>
        <v/>
      </c>
    </row>
    <row r="939" spans="1:72" hidden="1">
      <c r="A939" s="47" t="str">
        <f t="shared" si="91"/>
        <v/>
      </c>
      <c r="B939" s="102"/>
      <c r="C939" s="135" t="str">
        <f>IF(BS_CONTROLE[[#This Row],[DATA]]="","",WEEKNUM(BS_CONTROLE[[#This Row],[DATA]]))</f>
        <v/>
      </c>
      <c r="D939" s="104"/>
      <c r="E939" s="157">
        <v>933</v>
      </c>
      <c r="F939" s="126"/>
      <c r="G939" s="142" t="str">
        <f>IF(D939="","*",VLOOKUP(F939,BS_ATIVIDADE[],3,FALSE))</f>
        <v>*</v>
      </c>
      <c r="H939" s="106"/>
      <c r="I939" s="106"/>
      <c r="J939" s="105"/>
      <c r="K939" s="105"/>
      <c r="L939" s="105"/>
      <c r="M939" s="127" t="str" cm="1">
        <f t="array" ref="M9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9" s="127" t="str" cm="1">
        <f t="array" ref="N9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9" s="106"/>
      <c r="P939" s="106"/>
      <c r="Q939" s="105"/>
      <c r="R939" s="10" t="str">
        <f>IFERROR(_xlfn.XLOOKUP(F939, BS_ATIVIDADE[ATIVIDADE],BS_ATIVIDADE[UNIDADE] ), "*")</f>
        <v>*</v>
      </c>
      <c r="S939" s="128" t="str" cm="1">
        <f t="array" ref="S9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9" s="128" t="str" cm="1">
        <f t="array" ref="T9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9" s="11" t="str" cm="1">
        <f t="array" ref="U93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39" s="105"/>
      <c r="W939" s="151"/>
      <c r="X939" s="104"/>
      <c r="Y939" s="129"/>
      <c r="Z939" s="104"/>
      <c r="AA939" s="105"/>
      <c r="AB939" s="103"/>
      <c r="AC939" s="152"/>
      <c r="AD939" s="107"/>
      <c r="AE939" s="105"/>
      <c r="AF939" s="105"/>
      <c r="AG939" s="105"/>
      <c r="AH939" s="15"/>
      <c r="AI939" s="126" t="str">
        <f>IF(BS_CONTROLE[[#This Row],[Atividade]]=0, "-", BS_CONTROLE[[#This Row],[Atividade]])</f>
        <v>-</v>
      </c>
      <c r="AJ939" s="9" t="str">
        <f>IF(BS_CONTROLE[[#This Row],[Atividade]]=0, "-", BS_CONTROLE[[#This Row],[Atividade]])</f>
        <v>-</v>
      </c>
      <c r="AK939" s="31">
        <f>BS_CONTROLE[[#This Row],[Local - Partida]]</f>
        <v>0</v>
      </c>
      <c r="AL939" s="31">
        <f>BS_CONTROLE[[#This Row],[Local - Encerramento]]</f>
        <v>0</v>
      </c>
      <c r="AM939" s="105" t="str">
        <f>IF(BS_CONTROLE[[#This Row],[Entre - Estações]]=0, "-", BS_CONTROLE[[#This Row],[Entre - Estações]])</f>
        <v>-</v>
      </c>
      <c r="AN939" s="105" t="str">
        <f>IF(BS_CONTROLE[[#This Row],[SB]]=0, "-", BS_CONTROLE[[#This Row],[SB]])</f>
        <v>-</v>
      </c>
      <c r="AO939" s="105" t="str">
        <f>IF(BS_CONTROLE[[#This Row],[SUB]]=0, "-", BS_CONTROLE[[#This Row],[SUB]])</f>
        <v>-</v>
      </c>
      <c r="AP939" s="105">
        <f>BS_CONTROLE[[#This Row],[KM - Inicio]]</f>
        <v>0</v>
      </c>
      <c r="AQ939" s="105">
        <f>BS_CONTROLE[[#This Row],[KM - Inicio]]</f>
        <v>0</v>
      </c>
      <c r="AR939" s="108"/>
      <c r="AS939" s="108"/>
      <c r="AT939" s="108"/>
      <c r="AU939" s="136"/>
      <c r="AV939" s="136"/>
      <c r="AW939" s="14"/>
      <c r="AX939" s="14"/>
      <c r="AY939" s="162" t="str">
        <f t="shared" si="90"/>
        <v>*</v>
      </c>
      <c r="AZ939" s="153"/>
      <c r="BA939" s="109"/>
      <c r="BB939" s="10" t="str">
        <f>IFERROR(_xlfn.XLOOKUP(AI939, BS_ATIVIDADE[ATIVIDADE],BS_ATIVIDADE[UNIDADE] ), "*")</f>
        <v>*</v>
      </c>
      <c r="BC939" s="13" t="str" cm="1">
        <f t="array" ref="BC93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39" s="13" t="str" cm="1">
        <f t="array" ref="BD93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39" s="11" t="str" cm="1">
        <f t="array" ref="BE93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39" s="150"/>
      <c r="BG939" s="16"/>
      <c r="BH939" s="17"/>
      <c r="BI939" s="17"/>
      <c r="BJ939" s="17"/>
      <c r="BK939" s="18"/>
      <c r="BL939" s="16"/>
      <c r="BM939" s="130"/>
      <c r="BN939" s="130"/>
      <c r="BO939" s="130"/>
      <c r="BP939" s="18"/>
      <c r="BQ939" s="12" t="str">
        <f t="shared" si="92"/>
        <v>Aderente</v>
      </c>
      <c r="BR939" s="19" t="str">
        <f t="shared" si="93"/>
        <v>*</v>
      </c>
      <c r="BS939" s="19" t="str">
        <f t="shared" si="94"/>
        <v>*</v>
      </c>
      <c r="BT939" s="188" t="str">
        <f t="shared" si="95"/>
        <v/>
      </c>
    </row>
    <row r="940" spans="1:72" hidden="1">
      <c r="A940" s="47" t="str">
        <f t="shared" si="91"/>
        <v/>
      </c>
      <c r="B940" s="102"/>
      <c r="C940" s="135" t="str">
        <f>IF(BS_CONTROLE[[#This Row],[DATA]]="","",WEEKNUM(BS_CONTROLE[[#This Row],[DATA]]))</f>
        <v/>
      </c>
      <c r="D940" s="104"/>
      <c r="E940" s="157">
        <v>934</v>
      </c>
      <c r="F940" s="126"/>
      <c r="G940" s="142" t="str">
        <f>IF(D940="","*",VLOOKUP(F940,BS_ATIVIDADE[],3,FALSE))</f>
        <v>*</v>
      </c>
      <c r="H940" s="106"/>
      <c r="I940" s="106"/>
      <c r="J940" s="105"/>
      <c r="K940" s="105"/>
      <c r="L940" s="105"/>
      <c r="M940" s="127" t="str" cm="1">
        <f t="array" ref="M9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0" s="127" t="str" cm="1">
        <f t="array" ref="N9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0" s="106"/>
      <c r="P940" s="106"/>
      <c r="Q940" s="105"/>
      <c r="R940" s="10" t="str">
        <f>IFERROR(_xlfn.XLOOKUP(F940, BS_ATIVIDADE[ATIVIDADE],BS_ATIVIDADE[UNIDADE] ), "*")</f>
        <v>*</v>
      </c>
      <c r="S940" s="128" t="str" cm="1">
        <f t="array" ref="S9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0" s="128" t="str" cm="1">
        <f t="array" ref="T9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0" s="11" t="str" cm="1">
        <f t="array" ref="U94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0" s="105"/>
      <c r="W940" s="151"/>
      <c r="X940" s="104"/>
      <c r="Y940" s="129"/>
      <c r="Z940" s="104"/>
      <c r="AA940" s="105"/>
      <c r="AB940" s="103"/>
      <c r="AC940" s="152"/>
      <c r="AD940" s="107"/>
      <c r="AE940" s="105"/>
      <c r="AF940" s="105"/>
      <c r="AG940" s="105"/>
      <c r="AH940" s="15"/>
      <c r="AI940" s="126" t="str">
        <f>IF(BS_CONTROLE[[#This Row],[Atividade]]=0, "-", BS_CONTROLE[[#This Row],[Atividade]])</f>
        <v>-</v>
      </c>
      <c r="AJ940" s="9" t="str">
        <f>IF(BS_CONTROLE[[#This Row],[Atividade]]=0, "-", BS_CONTROLE[[#This Row],[Atividade]])</f>
        <v>-</v>
      </c>
      <c r="AK940" s="31">
        <f>BS_CONTROLE[[#This Row],[Local - Partida]]</f>
        <v>0</v>
      </c>
      <c r="AL940" s="31">
        <f>BS_CONTROLE[[#This Row],[Local - Encerramento]]</f>
        <v>0</v>
      </c>
      <c r="AM940" s="105" t="str">
        <f>IF(BS_CONTROLE[[#This Row],[Entre - Estações]]=0, "-", BS_CONTROLE[[#This Row],[Entre - Estações]])</f>
        <v>-</v>
      </c>
      <c r="AN940" s="105" t="str">
        <f>IF(BS_CONTROLE[[#This Row],[SB]]=0, "-", BS_CONTROLE[[#This Row],[SB]])</f>
        <v>-</v>
      </c>
      <c r="AO940" s="105" t="str">
        <f>IF(BS_CONTROLE[[#This Row],[SUB]]=0, "-", BS_CONTROLE[[#This Row],[SUB]])</f>
        <v>-</v>
      </c>
      <c r="AP940" s="105">
        <f>BS_CONTROLE[[#This Row],[KM - Inicio]]</f>
        <v>0</v>
      </c>
      <c r="AQ940" s="105">
        <f>BS_CONTROLE[[#This Row],[KM - Inicio]]</f>
        <v>0</v>
      </c>
      <c r="AR940" s="108"/>
      <c r="AS940" s="108"/>
      <c r="AT940" s="108"/>
      <c r="AU940" s="136"/>
      <c r="AV940" s="136"/>
      <c r="AW940" s="14"/>
      <c r="AX940" s="14"/>
      <c r="AY940" s="162" t="str">
        <f t="shared" si="90"/>
        <v>*</v>
      </c>
      <c r="AZ940" s="153"/>
      <c r="BA940" s="109"/>
      <c r="BB940" s="10" t="str">
        <f>IFERROR(_xlfn.XLOOKUP(AI940, BS_ATIVIDADE[ATIVIDADE],BS_ATIVIDADE[UNIDADE] ), "*")</f>
        <v>*</v>
      </c>
      <c r="BC940" s="13" t="str" cm="1">
        <f t="array" ref="BC94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0" s="13" t="str" cm="1">
        <f t="array" ref="BD94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0" s="11" t="str" cm="1">
        <f t="array" ref="BE94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0" s="150"/>
      <c r="BG940" s="16"/>
      <c r="BH940" s="17"/>
      <c r="BI940" s="17"/>
      <c r="BJ940" s="17"/>
      <c r="BK940" s="18"/>
      <c r="BL940" s="16"/>
      <c r="BM940" s="130"/>
      <c r="BN940" s="130"/>
      <c r="BO940" s="130"/>
      <c r="BP940" s="18"/>
      <c r="BQ940" s="12" t="str">
        <f t="shared" si="92"/>
        <v>Aderente</v>
      </c>
      <c r="BR940" s="19" t="str">
        <f t="shared" si="93"/>
        <v>*</v>
      </c>
      <c r="BS940" s="19" t="str">
        <f t="shared" si="94"/>
        <v>*</v>
      </c>
      <c r="BT940" s="188" t="str">
        <f t="shared" si="95"/>
        <v/>
      </c>
    </row>
    <row r="941" spans="1:72" hidden="1">
      <c r="A941" s="47" t="str">
        <f t="shared" si="91"/>
        <v/>
      </c>
      <c r="B941" s="102"/>
      <c r="C941" s="135" t="str">
        <f>IF(BS_CONTROLE[[#This Row],[DATA]]="","",WEEKNUM(BS_CONTROLE[[#This Row],[DATA]]))</f>
        <v/>
      </c>
      <c r="D941" s="104"/>
      <c r="E941" s="157">
        <v>935</v>
      </c>
      <c r="F941" s="126"/>
      <c r="G941" s="142" t="str">
        <f>IF(D941="","*",VLOOKUP(F941,BS_ATIVIDADE[],3,FALSE))</f>
        <v>*</v>
      </c>
      <c r="H941" s="106"/>
      <c r="I941" s="106"/>
      <c r="J941" s="105"/>
      <c r="K941" s="105"/>
      <c r="L941" s="105"/>
      <c r="M941" s="127" t="str" cm="1">
        <f t="array" ref="M9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1" s="127" t="str" cm="1">
        <f t="array" ref="N9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1" s="106"/>
      <c r="P941" s="106"/>
      <c r="Q941" s="105"/>
      <c r="R941" s="10" t="str">
        <f>IFERROR(_xlfn.XLOOKUP(F941, BS_ATIVIDADE[ATIVIDADE],BS_ATIVIDADE[UNIDADE] ), "*")</f>
        <v>*</v>
      </c>
      <c r="S941" s="128" t="str" cm="1">
        <f t="array" ref="S9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1" s="128" t="str" cm="1">
        <f t="array" ref="T9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1" s="11" t="str" cm="1">
        <f t="array" ref="U94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1" s="105"/>
      <c r="W941" s="151"/>
      <c r="X941" s="104"/>
      <c r="Y941" s="129"/>
      <c r="Z941" s="104"/>
      <c r="AA941" s="105"/>
      <c r="AB941" s="103"/>
      <c r="AC941" s="152"/>
      <c r="AD941" s="107"/>
      <c r="AE941" s="105"/>
      <c r="AF941" s="105"/>
      <c r="AG941" s="105"/>
      <c r="AH941" s="15"/>
      <c r="AI941" s="126" t="str">
        <f>IF(BS_CONTROLE[[#This Row],[Atividade]]=0, "-", BS_CONTROLE[[#This Row],[Atividade]])</f>
        <v>-</v>
      </c>
      <c r="AJ941" s="9" t="str">
        <f>IF(BS_CONTROLE[[#This Row],[Atividade]]=0, "-", BS_CONTROLE[[#This Row],[Atividade]])</f>
        <v>-</v>
      </c>
      <c r="AK941" s="31">
        <f>BS_CONTROLE[[#This Row],[Local - Partida]]</f>
        <v>0</v>
      </c>
      <c r="AL941" s="31">
        <f>BS_CONTROLE[[#This Row],[Local - Encerramento]]</f>
        <v>0</v>
      </c>
      <c r="AM941" s="105" t="str">
        <f>IF(BS_CONTROLE[[#This Row],[Entre - Estações]]=0, "-", BS_CONTROLE[[#This Row],[Entre - Estações]])</f>
        <v>-</v>
      </c>
      <c r="AN941" s="105" t="str">
        <f>IF(BS_CONTROLE[[#This Row],[SB]]=0, "-", BS_CONTROLE[[#This Row],[SB]])</f>
        <v>-</v>
      </c>
      <c r="AO941" s="105" t="str">
        <f>IF(BS_CONTROLE[[#This Row],[SUB]]=0, "-", BS_CONTROLE[[#This Row],[SUB]])</f>
        <v>-</v>
      </c>
      <c r="AP941" s="105">
        <f>BS_CONTROLE[[#This Row],[KM - Inicio]]</f>
        <v>0</v>
      </c>
      <c r="AQ941" s="105">
        <f>BS_CONTROLE[[#This Row],[KM - Inicio]]</f>
        <v>0</v>
      </c>
      <c r="AR941" s="108"/>
      <c r="AS941" s="108"/>
      <c r="AT941" s="108"/>
      <c r="AU941" s="136"/>
      <c r="AV941" s="136"/>
      <c r="AW941" s="14"/>
      <c r="AX941" s="14"/>
      <c r="AY941" s="162" t="str">
        <f t="shared" si="90"/>
        <v>*</v>
      </c>
      <c r="AZ941" s="153"/>
      <c r="BA941" s="109"/>
      <c r="BB941" s="10" t="str">
        <f>IFERROR(_xlfn.XLOOKUP(AI941, BS_ATIVIDADE[ATIVIDADE],BS_ATIVIDADE[UNIDADE] ), "*")</f>
        <v>*</v>
      </c>
      <c r="BC941" s="13" t="str" cm="1">
        <f t="array" ref="BC94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1" s="13" t="str" cm="1">
        <f t="array" ref="BD94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1" s="11" t="str" cm="1">
        <f t="array" ref="BE94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1" s="150"/>
      <c r="BG941" s="16"/>
      <c r="BH941" s="17"/>
      <c r="BI941" s="17"/>
      <c r="BJ941" s="17"/>
      <c r="BK941" s="18"/>
      <c r="BL941" s="16"/>
      <c r="BM941" s="130"/>
      <c r="BN941" s="130"/>
      <c r="BO941" s="130"/>
      <c r="BP941" s="18"/>
      <c r="BQ941" s="12" t="str">
        <f t="shared" si="92"/>
        <v>Aderente</v>
      </c>
      <c r="BR941" s="19" t="str">
        <f t="shared" si="93"/>
        <v>*</v>
      </c>
      <c r="BS941" s="19" t="str">
        <f t="shared" si="94"/>
        <v>*</v>
      </c>
      <c r="BT941" s="188" t="str">
        <f t="shared" si="95"/>
        <v/>
      </c>
    </row>
    <row r="942" spans="1:72" hidden="1">
      <c r="A942" s="47" t="str">
        <f t="shared" si="91"/>
        <v/>
      </c>
      <c r="B942" s="102"/>
      <c r="C942" s="135" t="str">
        <f>IF(BS_CONTROLE[[#This Row],[DATA]]="","",WEEKNUM(BS_CONTROLE[[#This Row],[DATA]]))</f>
        <v/>
      </c>
      <c r="D942" s="104"/>
      <c r="E942" s="157">
        <v>936</v>
      </c>
      <c r="F942" s="126"/>
      <c r="G942" s="142" t="str">
        <f>IF(D942="","*",VLOOKUP(F942,BS_ATIVIDADE[],3,FALSE))</f>
        <v>*</v>
      </c>
      <c r="H942" s="106"/>
      <c r="I942" s="106"/>
      <c r="J942" s="105"/>
      <c r="K942" s="105"/>
      <c r="L942" s="105"/>
      <c r="M942" s="127" t="str" cm="1">
        <f t="array" ref="M9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2" s="127" t="str" cm="1">
        <f t="array" ref="N9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2" s="106"/>
      <c r="P942" s="106"/>
      <c r="Q942" s="105"/>
      <c r="R942" s="10" t="str">
        <f>IFERROR(_xlfn.XLOOKUP(F942, BS_ATIVIDADE[ATIVIDADE],BS_ATIVIDADE[UNIDADE] ), "*")</f>
        <v>*</v>
      </c>
      <c r="S942" s="128" t="str" cm="1">
        <f t="array" ref="S9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2" s="128" t="str" cm="1">
        <f t="array" ref="T9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2" s="11" t="str" cm="1">
        <f t="array" ref="U94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2" s="105"/>
      <c r="W942" s="151"/>
      <c r="X942" s="104"/>
      <c r="Y942" s="129"/>
      <c r="Z942" s="104"/>
      <c r="AA942" s="105"/>
      <c r="AB942" s="103"/>
      <c r="AC942" s="152"/>
      <c r="AD942" s="107"/>
      <c r="AE942" s="105"/>
      <c r="AF942" s="105"/>
      <c r="AG942" s="105"/>
      <c r="AH942" s="15"/>
      <c r="AI942" s="126" t="str">
        <f>IF(BS_CONTROLE[[#This Row],[Atividade]]=0, "-", BS_CONTROLE[[#This Row],[Atividade]])</f>
        <v>-</v>
      </c>
      <c r="AJ942" s="9" t="str">
        <f>IF(BS_CONTROLE[[#This Row],[Atividade]]=0, "-", BS_CONTROLE[[#This Row],[Atividade]])</f>
        <v>-</v>
      </c>
      <c r="AK942" s="31">
        <f>BS_CONTROLE[[#This Row],[Local - Partida]]</f>
        <v>0</v>
      </c>
      <c r="AL942" s="31">
        <f>BS_CONTROLE[[#This Row],[Local - Encerramento]]</f>
        <v>0</v>
      </c>
      <c r="AM942" s="105" t="str">
        <f>IF(BS_CONTROLE[[#This Row],[Entre - Estações]]=0, "-", BS_CONTROLE[[#This Row],[Entre - Estações]])</f>
        <v>-</v>
      </c>
      <c r="AN942" s="105" t="str">
        <f>IF(BS_CONTROLE[[#This Row],[SB]]=0, "-", BS_CONTROLE[[#This Row],[SB]])</f>
        <v>-</v>
      </c>
      <c r="AO942" s="105" t="str">
        <f>IF(BS_CONTROLE[[#This Row],[SUB]]=0, "-", BS_CONTROLE[[#This Row],[SUB]])</f>
        <v>-</v>
      </c>
      <c r="AP942" s="105">
        <f>BS_CONTROLE[[#This Row],[KM - Inicio]]</f>
        <v>0</v>
      </c>
      <c r="AQ942" s="105">
        <f>BS_CONTROLE[[#This Row],[KM - Inicio]]</f>
        <v>0</v>
      </c>
      <c r="AR942" s="108"/>
      <c r="AS942" s="108"/>
      <c r="AT942" s="108"/>
      <c r="AU942" s="136"/>
      <c r="AV942" s="136"/>
      <c r="AW942" s="14"/>
      <c r="AX942" s="14"/>
      <c r="AY942" s="162" t="str">
        <f t="shared" si="90"/>
        <v>*</v>
      </c>
      <c r="AZ942" s="153"/>
      <c r="BA942" s="109"/>
      <c r="BB942" s="10" t="str">
        <f>IFERROR(_xlfn.XLOOKUP(AI942, BS_ATIVIDADE[ATIVIDADE],BS_ATIVIDADE[UNIDADE] ), "*")</f>
        <v>*</v>
      </c>
      <c r="BC942" s="13" t="str" cm="1">
        <f t="array" ref="BC94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2" s="13" t="str" cm="1">
        <f t="array" ref="BD94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2" s="11" t="str" cm="1">
        <f t="array" ref="BE94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2" s="150"/>
      <c r="BG942" s="16"/>
      <c r="BH942" s="17"/>
      <c r="BI942" s="17"/>
      <c r="BJ942" s="17"/>
      <c r="BK942" s="18"/>
      <c r="BL942" s="16"/>
      <c r="BM942" s="130"/>
      <c r="BN942" s="130"/>
      <c r="BO942" s="130"/>
      <c r="BP942" s="18"/>
      <c r="BQ942" s="12" t="str">
        <f t="shared" si="92"/>
        <v>Aderente</v>
      </c>
      <c r="BR942" s="19" t="str">
        <f t="shared" si="93"/>
        <v>*</v>
      </c>
      <c r="BS942" s="19" t="str">
        <f t="shared" si="94"/>
        <v>*</v>
      </c>
      <c r="BT942" s="188" t="str">
        <f t="shared" si="95"/>
        <v/>
      </c>
    </row>
    <row r="943" spans="1:72" hidden="1">
      <c r="A943" s="47" t="str">
        <f t="shared" si="91"/>
        <v/>
      </c>
      <c r="B943" s="102"/>
      <c r="C943" s="135" t="str">
        <f>IF(BS_CONTROLE[[#This Row],[DATA]]="","",WEEKNUM(BS_CONTROLE[[#This Row],[DATA]]))</f>
        <v/>
      </c>
      <c r="D943" s="104"/>
      <c r="E943" s="157">
        <v>937</v>
      </c>
      <c r="F943" s="126"/>
      <c r="G943" s="142" t="str">
        <f>IF(D943="","*",VLOOKUP(F943,BS_ATIVIDADE[],3,FALSE))</f>
        <v>*</v>
      </c>
      <c r="H943" s="106"/>
      <c r="I943" s="106"/>
      <c r="J943" s="105"/>
      <c r="K943" s="105"/>
      <c r="L943" s="105"/>
      <c r="M943" s="127" t="str" cm="1">
        <f t="array" ref="M9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3" s="127" t="str" cm="1">
        <f t="array" ref="N9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3" s="106"/>
      <c r="P943" s="106"/>
      <c r="Q943" s="105"/>
      <c r="R943" s="10" t="str">
        <f>IFERROR(_xlfn.XLOOKUP(F943, BS_ATIVIDADE[ATIVIDADE],BS_ATIVIDADE[UNIDADE] ), "*")</f>
        <v>*</v>
      </c>
      <c r="S943" s="128" t="str" cm="1">
        <f t="array" ref="S9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3" s="128" t="str" cm="1">
        <f t="array" ref="T9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3" s="11" t="str" cm="1">
        <f t="array" ref="U94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3" s="105"/>
      <c r="W943" s="151"/>
      <c r="X943" s="104"/>
      <c r="Y943" s="129"/>
      <c r="Z943" s="104"/>
      <c r="AA943" s="105"/>
      <c r="AB943" s="103"/>
      <c r="AC943" s="152"/>
      <c r="AD943" s="107"/>
      <c r="AE943" s="105"/>
      <c r="AF943" s="105"/>
      <c r="AG943" s="105"/>
      <c r="AH943" s="15"/>
      <c r="AI943" s="126" t="str">
        <f>IF(BS_CONTROLE[[#This Row],[Atividade]]=0, "-", BS_CONTROLE[[#This Row],[Atividade]])</f>
        <v>-</v>
      </c>
      <c r="AJ943" s="9" t="str">
        <f>IF(BS_CONTROLE[[#This Row],[Atividade]]=0, "-", BS_CONTROLE[[#This Row],[Atividade]])</f>
        <v>-</v>
      </c>
      <c r="AK943" s="31">
        <f>BS_CONTROLE[[#This Row],[Local - Partida]]</f>
        <v>0</v>
      </c>
      <c r="AL943" s="31">
        <f>BS_CONTROLE[[#This Row],[Local - Encerramento]]</f>
        <v>0</v>
      </c>
      <c r="AM943" s="105" t="str">
        <f>IF(BS_CONTROLE[[#This Row],[Entre - Estações]]=0, "-", BS_CONTROLE[[#This Row],[Entre - Estações]])</f>
        <v>-</v>
      </c>
      <c r="AN943" s="105" t="str">
        <f>IF(BS_CONTROLE[[#This Row],[SB]]=0, "-", BS_CONTROLE[[#This Row],[SB]])</f>
        <v>-</v>
      </c>
      <c r="AO943" s="105" t="str">
        <f>IF(BS_CONTROLE[[#This Row],[SUB]]=0, "-", BS_CONTROLE[[#This Row],[SUB]])</f>
        <v>-</v>
      </c>
      <c r="AP943" s="105">
        <f>BS_CONTROLE[[#This Row],[KM - Inicio]]</f>
        <v>0</v>
      </c>
      <c r="AQ943" s="105">
        <f>BS_CONTROLE[[#This Row],[KM - Inicio]]</f>
        <v>0</v>
      </c>
      <c r="AR943" s="108"/>
      <c r="AS943" s="108"/>
      <c r="AT943" s="108"/>
      <c r="AU943" s="136"/>
      <c r="AV943" s="136"/>
      <c r="AW943" s="14"/>
      <c r="AX943" s="14"/>
      <c r="AY943" s="162" t="str">
        <f t="shared" si="90"/>
        <v>*</v>
      </c>
      <c r="AZ943" s="153"/>
      <c r="BA943" s="109"/>
      <c r="BB943" s="10" t="str">
        <f>IFERROR(_xlfn.XLOOKUP(AI943, BS_ATIVIDADE[ATIVIDADE],BS_ATIVIDADE[UNIDADE] ), "*")</f>
        <v>*</v>
      </c>
      <c r="BC943" s="13" t="str" cm="1">
        <f t="array" ref="BC94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3" s="13" t="str" cm="1">
        <f t="array" ref="BD94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3" s="11" t="str" cm="1">
        <f t="array" ref="BE94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3" s="150"/>
      <c r="BG943" s="16"/>
      <c r="BH943" s="17"/>
      <c r="BI943" s="17"/>
      <c r="BJ943" s="17"/>
      <c r="BK943" s="18"/>
      <c r="BL943" s="16"/>
      <c r="BM943" s="130"/>
      <c r="BN943" s="130"/>
      <c r="BO943" s="130"/>
      <c r="BP943" s="18"/>
      <c r="BQ943" s="12" t="str">
        <f t="shared" si="92"/>
        <v>Aderente</v>
      </c>
      <c r="BR943" s="19" t="str">
        <f t="shared" si="93"/>
        <v>*</v>
      </c>
      <c r="BS943" s="19" t="str">
        <f t="shared" si="94"/>
        <v>*</v>
      </c>
      <c r="BT943" s="188" t="str">
        <f t="shared" si="95"/>
        <v/>
      </c>
    </row>
    <row r="944" spans="1:72" hidden="1">
      <c r="A944" s="47" t="str">
        <f t="shared" si="91"/>
        <v/>
      </c>
      <c r="B944" s="102"/>
      <c r="C944" s="135" t="str">
        <f>IF(BS_CONTROLE[[#This Row],[DATA]]="","",WEEKNUM(BS_CONTROLE[[#This Row],[DATA]]))</f>
        <v/>
      </c>
      <c r="D944" s="104"/>
      <c r="E944" s="157">
        <v>938</v>
      </c>
      <c r="F944" s="126"/>
      <c r="G944" s="142" t="str">
        <f>IF(D944="","*",VLOOKUP(F944,BS_ATIVIDADE[],3,FALSE))</f>
        <v>*</v>
      </c>
      <c r="H944" s="106"/>
      <c r="I944" s="106"/>
      <c r="J944" s="105"/>
      <c r="K944" s="105"/>
      <c r="L944" s="105"/>
      <c r="M944" s="127" t="str" cm="1">
        <f t="array" ref="M9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4" s="127" t="str" cm="1">
        <f t="array" ref="N9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4" s="106"/>
      <c r="P944" s="106"/>
      <c r="Q944" s="105"/>
      <c r="R944" s="10" t="str">
        <f>IFERROR(_xlfn.XLOOKUP(F944, BS_ATIVIDADE[ATIVIDADE],BS_ATIVIDADE[UNIDADE] ), "*")</f>
        <v>*</v>
      </c>
      <c r="S944" s="128" t="str" cm="1">
        <f t="array" ref="S9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4" s="128" t="str" cm="1">
        <f t="array" ref="T9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4" s="11" t="str" cm="1">
        <f t="array" ref="U94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4" s="105"/>
      <c r="W944" s="151"/>
      <c r="X944" s="104"/>
      <c r="Y944" s="129"/>
      <c r="Z944" s="104"/>
      <c r="AA944" s="105"/>
      <c r="AB944" s="103"/>
      <c r="AC944" s="152"/>
      <c r="AD944" s="107"/>
      <c r="AE944" s="105"/>
      <c r="AF944" s="105"/>
      <c r="AG944" s="105"/>
      <c r="AH944" s="15"/>
      <c r="AI944" s="126" t="str">
        <f>IF(BS_CONTROLE[[#This Row],[Atividade]]=0, "-", BS_CONTROLE[[#This Row],[Atividade]])</f>
        <v>-</v>
      </c>
      <c r="AJ944" s="9" t="str">
        <f>IF(BS_CONTROLE[[#This Row],[Atividade]]=0, "-", BS_CONTROLE[[#This Row],[Atividade]])</f>
        <v>-</v>
      </c>
      <c r="AK944" s="31">
        <f>BS_CONTROLE[[#This Row],[Local - Partida]]</f>
        <v>0</v>
      </c>
      <c r="AL944" s="31">
        <f>BS_CONTROLE[[#This Row],[Local - Encerramento]]</f>
        <v>0</v>
      </c>
      <c r="AM944" s="105" t="str">
        <f>IF(BS_CONTROLE[[#This Row],[Entre - Estações]]=0, "-", BS_CONTROLE[[#This Row],[Entre - Estações]])</f>
        <v>-</v>
      </c>
      <c r="AN944" s="105" t="str">
        <f>IF(BS_CONTROLE[[#This Row],[SB]]=0, "-", BS_CONTROLE[[#This Row],[SB]])</f>
        <v>-</v>
      </c>
      <c r="AO944" s="105" t="str">
        <f>IF(BS_CONTROLE[[#This Row],[SUB]]=0, "-", BS_CONTROLE[[#This Row],[SUB]])</f>
        <v>-</v>
      </c>
      <c r="AP944" s="105">
        <f>BS_CONTROLE[[#This Row],[KM - Inicio]]</f>
        <v>0</v>
      </c>
      <c r="AQ944" s="105">
        <f>BS_CONTROLE[[#This Row],[KM - Inicio]]</f>
        <v>0</v>
      </c>
      <c r="AR944" s="108"/>
      <c r="AS944" s="108"/>
      <c r="AT944" s="108"/>
      <c r="AU944" s="136"/>
      <c r="AV944" s="136"/>
      <c r="AW944" s="14"/>
      <c r="AX944" s="14"/>
      <c r="AY944" s="162" t="str">
        <f t="shared" si="90"/>
        <v>*</v>
      </c>
      <c r="AZ944" s="153"/>
      <c r="BA944" s="109"/>
      <c r="BB944" s="10" t="str">
        <f>IFERROR(_xlfn.XLOOKUP(AI944, BS_ATIVIDADE[ATIVIDADE],BS_ATIVIDADE[UNIDADE] ), "*")</f>
        <v>*</v>
      </c>
      <c r="BC944" s="13" t="str" cm="1">
        <f t="array" ref="BC94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4" s="13" t="str" cm="1">
        <f t="array" ref="BD94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4" s="11" t="str" cm="1">
        <f t="array" ref="BE94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4" s="150"/>
      <c r="BG944" s="16"/>
      <c r="BH944" s="17"/>
      <c r="BI944" s="17"/>
      <c r="BJ944" s="17"/>
      <c r="BK944" s="18"/>
      <c r="BL944" s="16"/>
      <c r="BM944" s="130"/>
      <c r="BN944" s="130"/>
      <c r="BO944" s="130"/>
      <c r="BP944" s="18"/>
      <c r="BQ944" s="12" t="str">
        <f t="shared" si="92"/>
        <v>Aderente</v>
      </c>
      <c r="BR944" s="19" t="str">
        <f t="shared" si="93"/>
        <v>*</v>
      </c>
      <c r="BS944" s="19" t="str">
        <f t="shared" si="94"/>
        <v>*</v>
      </c>
      <c r="BT944" s="188" t="str">
        <f t="shared" si="95"/>
        <v/>
      </c>
    </row>
    <row r="945" spans="1:72" hidden="1">
      <c r="A945" s="47" t="str">
        <f t="shared" si="91"/>
        <v/>
      </c>
      <c r="B945" s="102"/>
      <c r="C945" s="135" t="str">
        <f>IF(BS_CONTROLE[[#This Row],[DATA]]="","",WEEKNUM(BS_CONTROLE[[#This Row],[DATA]]))</f>
        <v/>
      </c>
      <c r="D945" s="104"/>
      <c r="E945" s="157">
        <v>939</v>
      </c>
      <c r="F945" s="126"/>
      <c r="G945" s="142" t="str">
        <f>IF(D945="","*",VLOOKUP(F945,BS_ATIVIDADE[],3,FALSE))</f>
        <v>*</v>
      </c>
      <c r="H945" s="106"/>
      <c r="I945" s="106"/>
      <c r="J945" s="105"/>
      <c r="K945" s="105"/>
      <c r="L945" s="105"/>
      <c r="M945" s="127" t="str" cm="1">
        <f t="array" ref="M9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5" s="127" t="str" cm="1">
        <f t="array" ref="N9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5" s="106"/>
      <c r="P945" s="106"/>
      <c r="Q945" s="105"/>
      <c r="R945" s="10" t="str">
        <f>IFERROR(_xlfn.XLOOKUP(F945, BS_ATIVIDADE[ATIVIDADE],BS_ATIVIDADE[UNIDADE] ), "*")</f>
        <v>*</v>
      </c>
      <c r="S945" s="128" t="str" cm="1">
        <f t="array" ref="S9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5" s="128" t="str" cm="1">
        <f t="array" ref="T9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5" s="11" t="str" cm="1">
        <f t="array" ref="U94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5" s="105"/>
      <c r="W945" s="151"/>
      <c r="X945" s="104"/>
      <c r="Y945" s="129"/>
      <c r="Z945" s="104"/>
      <c r="AA945" s="105"/>
      <c r="AB945" s="103"/>
      <c r="AC945" s="152"/>
      <c r="AD945" s="107"/>
      <c r="AE945" s="105"/>
      <c r="AF945" s="105"/>
      <c r="AG945" s="105"/>
      <c r="AH945" s="15"/>
      <c r="AI945" s="126" t="str">
        <f>IF(BS_CONTROLE[[#This Row],[Atividade]]=0, "-", BS_CONTROLE[[#This Row],[Atividade]])</f>
        <v>-</v>
      </c>
      <c r="AJ945" s="9" t="str">
        <f>IF(BS_CONTROLE[[#This Row],[Atividade]]=0, "-", BS_CONTROLE[[#This Row],[Atividade]])</f>
        <v>-</v>
      </c>
      <c r="AK945" s="31">
        <f>BS_CONTROLE[[#This Row],[Local - Partida]]</f>
        <v>0</v>
      </c>
      <c r="AL945" s="31">
        <f>BS_CONTROLE[[#This Row],[Local - Encerramento]]</f>
        <v>0</v>
      </c>
      <c r="AM945" s="105" t="str">
        <f>IF(BS_CONTROLE[[#This Row],[Entre - Estações]]=0, "-", BS_CONTROLE[[#This Row],[Entre - Estações]])</f>
        <v>-</v>
      </c>
      <c r="AN945" s="105" t="str">
        <f>IF(BS_CONTROLE[[#This Row],[SB]]=0, "-", BS_CONTROLE[[#This Row],[SB]])</f>
        <v>-</v>
      </c>
      <c r="AO945" s="105" t="str">
        <f>IF(BS_CONTROLE[[#This Row],[SUB]]=0, "-", BS_CONTROLE[[#This Row],[SUB]])</f>
        <v>-</v>
      </c>
      <c r="AP945" s="105">
        <f>BS_CONTROLE[[#This Row],[KM - Inicio]]</f>
        <v>0</v>
      </c>
      <c r="AQ945" s="105">
        <f>BS_CONTROLE[[#This Row],[KM - Inicio]]</f>
        <v>0</v>
      </c>
      <c r="AR945" s="108"/>
      <c r="AS945" s="108"/>
      <c r="AT945" s="108"/>
      <c r="AU945" s="136"/>
      <c r="AV945" s="136"/>
      <c r="AW945" s="14"/>
      <c r="AX945" s="14"/>
      <c r="AY945" s="162" t="str">
        <f t="shared" si="90"/>
        <v>*</v>
      </c>
      <c r="AZ945" s="153"/>
      <c r="BA945" s="109"/>
      <c r="BB945" s="10" t="str">
        <f>IFERROR(_xlfn.XLOOKUP(AI945, BS_ATIVIDADE[ATIVIDADE],BS_ATIVIDADE[UNIDADE] ), "*")</f>
        <v>*</v>
      </c>
      <c r="BC945" s="13" t="str" cm="1">
        <f t="array" ref="BC94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5" s="13" t="str" cm="1">
        <f t="array" ref="BD94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5" s="11" t="str" cm="1">
        <f t="array" ref="BE94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5" s="150"/>
      <c r="BG945" s="16"/>
      <c r="BH945" s="17"/>
      <c r="BI945" s="17"/>
      <c r="BJ945" s="17"/>
      <c r="BK945" s="18"/>
      <c r="BL945" s="16"/>
      <c r="BM945" s="130"/>
      <c r="BN945" s="130"/>
      <c r="BO945" s="130"/>
      <c r="BP945" s="18"/>
      <c r="BQ945" s="12" t="str">
        <f t="shared" si="92"/>
        <v>Aderente</v>
      </c>
      <c r="BR945" s="19" t="str">
        <f t="shared" si="93"/>
        <v>*</v>
      </c>
      <c r="BS945" s="19" t="str">
        <f t="shared" si="94"/>
        <v>*</v>
      </c>
      <c r="BT945" s="188" t="str">
        <f t="shared" si="95"/>
        <v/>
      </c>
    </row>
    <row r="946" spans="1:72" hidden="1">
      <c r="A946" s="47" t="str">
        <f t="shared" si="91"/>
        <v/>
      </c>
      <c r="B946" s="102"/>
      <c r="C946" s="135" t="str">
        <f>IF(BS_CONTROLE[[#This Row],[DATA]]="","",WEEKNUM(BS_CONTROLE[[#This Row],[DATA]]))</f>
        <v/>
      </c>
      <c r="D946" s="104"/>
      <c r="E946" s="157">
        <v>940</v>
      </c>
      <c r="F946" s="126"/>
      <c r="G946" s="142" t="str">
        <f>IF(D946="","*",VLOOKUP(F946,BS_ATIVIDADE[],3,FALSE))</f>
        <v>*</v>
      </c>
      <c r="H946" s="106"/>
      <c r="I946" s="106"/>
      <c r="J946" s="105"/>
      <c r="K946" s="105"/>
      <c r="L946" s="105"/>
      <c r="M946" s="127" t="str" cm="1">
        <f t="array" ref="M9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6" s="127" t="str" cm="1">
        <f t="array" ref="N9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6" s="106"/>
      <c r="P946" s="106"/>
      <c r="Q946" s="105"/>
      <c r="R946" s="10" t="str">
        <f>IFERROR(_xlfn.XLOOKUP(F946, BS_ATIVIDADE[ATIVIDADE],BS_ATIVIDADE[UNIDADE] ), "*")</f>
        <v>*</v>
      </c>
      <c r="S946" s="128" t="str" cm="1">
        <f t="array" ref="S9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6" s="128" t="str" cm="1">
        <f t="array" ref="T9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6" s="11" t="str" cm="1">
        <f t="array" ref="U94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6" s="105"/>
      <c r="W946" s="151"/>
      <c r="X946" s="104"/>
      <c r="Y946" s="129"/>
      <c r="Z946" s="104"/>
      <c r="AA946" s="105"/>
      <c r="AB946" s="103"/>
      <c r="AC946" s="152"/>
      <c r="AD946" s="107"/>
      <c r="AE946" s="105"/>
      <c r="AF946" s="105"/>
      <c r="AG946" s="105"/>
      <c r="AH946" s="15"/>
      <c r="AI946" s="126" t="str">
        <f>IF(BS_CONTROLE[[#This Row],[Atividade]]=0, "-", BS_CONTROLE[[#This Row],[Atividade]])</f>
        <v>-</v>
      </c>
      <c r="AJ946" s="9" t="str">
        <f>IF(BS_CONTROLE[[#This Row],[Atividade]]=0, "-", BS_CONTROLE[[#This Row],[Atividade]])</f>
        <v>-</v>
      </c>
      <c r="AK946" s="31">
        <f>BS_CONTROLE[[#This Row],[Local - Partida]]</f>
        <v>0</v>
      </c>
      <c r="AL946" s="31">
        <f>BS_CONTROLE[[#This Row],[Local - Encerramento]]</f>
        <v>0</v>
      </c>
      <c r="AM946" s="105" t="str">
        <f>IF(BS_CONTROLE[[#This Row],[Entre - Estações]]=0, "-", BS_CONTROLE[[#This Row],[Entre - Estações]])</f>
        <v>-</v>
      </c>
      <c r="AN946" s="105" t="str">
        <f>IF(BS_CONTROLE[[#This Row],[SB]]=0, "-", BS_CONTROLE[[#This Row],[SB]])</f>
        <v>-</v>
      </c>
      <c r="AO946" s="105" t="str">
        <f>IF(BS_CONTROLE[[#This Row],[SUB]]=0, "-", BS_CONTROLE[[#This Row],[SUB]])</f>
        <v>-</v>
      </c>
      <c r="AP946" s="105">
        <f>BS_CONTROLE[[#This Row],[KM - Inicio]]</f>
        <v>0</v>
      </c>
      <c r="AQ946" s="105">
        <f>BS_CONTROLE[[#This Row],[KM - Inicio]]</f>
        <v>0</v>
      </c>
      <c r="AR946" s="108"/>
      <c r="AS946" s="108"/>
      <c r="AT946" s="108"/>
      <c r="AU946" s="136"/>
      <c r="AV946" s="136"/>
      <c r="AW946" s="14"/>
      <c r="AX946" s="14"/>
      <c r="AY946" s="162" t="str">
        <f t="shared" si="90"/>
        <v>*</v>
      </c>
      <c r="AZ946" s="153"/>
      <c r="BA946" s="109"/>
      <c r="BB946" s="10" t="str">
        <f>IFERROR(_xlfn.XLOOKUP(AI946, BS_ATIVIDADE[ATIVIDADE],BS_ATIVIDADE[UNIDADE] ), "*")</f>
        <v>*</v>
      </c>
      <c r="BC946" s="13" t="str" cm="1">
        <f t="array" ref="BC94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6" s="13" t="str" cm="1">
        <f t="array" ref="BD94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6" s="11" t="str" cm="1">
        <f t="array" ref="BE94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6" s="150"/>
      <c r="BG946" s="16"/>
      <c r="BH946" s="17"/>
      <c r="BI946" s="17"/>
      <c r="BJ946" s="17"/>
      <c r="BK946" s="18"/>
      <c r="BL946" s="16"/>
      <c r="BM946" s="130"/>
      <c r="BN946" s="130"/>
      <c r="BO946" s="130"/>
      <c r="BP946" s="18"/>
      <c r="BQ946" s="12" t="str">
        <f t="shared" si="92"/>
        <v>Aderente</v>
      </c>
      <c r="BR946" s="19" t="str">
        <f t="shared" si="93"/>
        <v>*</v>
      </c>
      <c r="BS946" s="19" t="str">
        <f t="shared" si="94"/>
        <v>*</v>
      </c>
      <c r="BT946" s="188" t="str">
        <f t="shared" si="95"/>
        <v/>
      </c>
    </row>
    <row r="947" spans="1:72" hidden="1">
      <c r="A947" s="47" t="str">
        <f t="shared" si="91"/>
        <v/>
      </c>
      <c r="B947" s="102"/>
      <c r="C947" s="135" t="str">
        <f>IF(BS_CONTROLE[[#This Row],[DATA]]="","",WEEKNUM(BS_CONTROLE[[#This Row],[DATA]]))</f>
        <v/>
      </c>
      <c r="D947" s="104"/>
      <c r="E947" s="157">
        <v>941</v>
      </c>
      <c r="F947" s="126"/>
      <c r="G947" s="142" t="str">
        <f>IF(D947="","*",VLOOKUP(F947,BS_ATIVIDADE[],3,FALSE))</f>
        <v>*</v>
      </c>
      <c r="H947" s="106"/>
      <c r="I947" s="106"/>
      <c r="J947" s="105"/>
      <c r="K947" s="105"/>
      <c r="L947" s="105"/>
      <c r="M947" s="127" t="str" cm="1">
        <f t="array" ref="M9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7" s="127" t="str" cm="1">
        <f t="array" ref="N9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7" s="106"/>
      <c r="P947" s="106"/>
      <c r="Q947" s="105"/>
      <c r="R947" s="10" t="str">
        <f>IFERROR(_xlfn.XLOOKUP(F947, BS_ATIVIDADE[ATIVIDADE],BS_ATIVIDADE[UNIDADE] ), "*")</f>
        <v>*</v>
      </c>
      <c r="S947" s="128" t="str" cm="1">
        <f t="array" ref="S9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7" s="128" t="str" cm="1">
        <f t="array" ref="T9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7" s="11" t="str" cm="1">
        <f t="array" ref="U94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7" s="105"/>
      <c r="W947" s="151"/>
      <c r="X947" s="104"/>
      <c r="Y947" s="129"/>
      <c r="Z947" s="104"/>
      <c r="AA947" s="105"/>
      <c r="AB947" s="103"/>
      <c r="AC947" s="152"/>
      <c r="AD947" s="107"/>
      <c r="AE947" s="105"/>
      <c r="AF947" s="105"/>
      <c r="AG947" s="105"/>
      <c r="AH947" s="15"/>
      <c r="AI947" s="126" t="str">
        <f>IF(BS_CONTROLE[[#This Row],[Atividade]]=0, "-", BS_CONTROLE[[#This Row],[Atividade]])</f>
        <v>-</v>
      </c>
      <c r="AJ947" s="9" t="str">
        <f>IF(BS_CONTROLE[[#This Row],[Atividade]]=0, "-", BS_CONTROLE[[#This Row],[Atividade]])</f>
        <v>-</v>
      </c>
      <c r="AK947" s="31">
        <f>BS_CONTROLE[[#This Row],[Local - Partida]]</f>
        <v>0</v>
      </c>
      <c r="AL947" s="31">
        <f>BS_CONTROLE[[#This Row],[Local - Encerramento]]</f>
        <v>0</v>
      </c>
      <c r="AM947" s="105" t="str">
        <f>IF(BS_CONTROLE[[#This Row],[Entre - Estações]]=0, "-", BS_CONTROLE[[#This Row],[Entre - Estações]])</f>
        <v>-</v>
      </c>
      <c r="AN947" s="105" t="str">
        <f>IF(BS_CONTROLE[[#This Row],[SB]]=0, "-", BS_CONTROLE[[#This Row],[SB]])</f>
        <v>-</v>
      </c>
      <c r="AO947" s="105" t="str">
        <f>IF(BS_CONTROLE[[#This Row],[SUB]]=0, "-", BS_CONTROLE[[#This Row],[SUB]])</f>
        <v>-</v>
      </c>
      <c r="AP947" s="105">
        <f>BS_CONTROLE[[#This Row],[KM - Inicio]]</f>
        <v>0</v>
      </c>
      <c r="AQ947" s="105">
        <f>BS_CONTROLE[[#This Row],[KM - Inicio]]</f>
        <v>0</v>
      </c>
      <c r="AR947" s="108"/>
      <c r="AS947" s="108"/>
      <c r="AT947" s="108"/>
      <c r="AU947" s="136"/>
      <c r="AV947" s="136"/>
      <c r="AW947" s="14"/>
      <c r="AX947" s="14"/>
      <c r="AY947" s="162" t="str">
        <f t="shared" si="90"/>
        <v>*</v>
      </c>
      <c r="AZ947" s="153"/>
      <c r="BA947" s="109"/>
      <c r="BB947" s="10" t="str">
        <f>IFERROR(_xlfn.XLOOKUP(AI947, BS_ATIVIDADE[ATIVIDADE],BS_ATIVIDADE[UNIDADE] ), "*")</f>
        <v>*</v>
      </c>
      <c r="BC947" s="13" t="str" cm="1">
        <f t="array" ref="BC94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7" s="13" t="str" cm="1">
        <f t="array" ref="BD94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7" s="11" t="str" cm="1">
        <f t="array" ref="BE94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7" s="150"/>
      <c r="BG947" s="16"/>
      <c r="BH947" s="17"/>
      <c r="BI947" s="17"/>
      <c r="BJ947" s="17"/>
      <c r="BK947" s="18"/>
      <c r="BL947" s="16"/>
      <c r="BM947" s="130"/>
      <c r="BN947" s="130"/>
      <c r="BO947" s="130"/>
      <c r="BP947" s="18"/>
      <c r="BQ947" s="12" t="str">
        <f t="shared" si="92"/>
        <v>Aderente</v>
      </c>
      <c r="BR947" s="19" t="str">
        <f t="shared" si="93"/>
        <v>*</v>
      </c>
      <c r="BS947" s="19" t="str">
        <f t="shared" si="94"/>
        <v>*</v>
      </c>
      <c r="BT947" s="188" t="str">
        <f t="shared" si="95"/>
        <v/>
      </c>
    </row>
    <row r="948" spans="1:72" hidden="1">
      <c r="A948" s="47" t="str">
        <f t="shared" si="91"/>
        <v/>
      </c>
      <c r="B948" s="102"/>
      <c r="C948" s="135" t="str">
        <f>IF(BS_CONTROLE[[#This Row],[DATA]]="","",WEEKNUM(BS_CONTROLE[[#This Row],[DATA]]))</f>
        <v/>
      </c>
      <c r="D948" s="104"/>
      <c r="E948" s="157">
        <v>942</v>
      </c>
      <c r="F948" s="126"/>
      <c r="G948" s="142" t="str">
        <f>IF(D948="","*",VLOOKUP(F948,BS_ATIVIDADE[],3,FALSE))</f>
        <v>*</v>
      </c>
      <c r="H948" s="106"/>
      <c r="I948" s="106"/>
      <c r="J948" s="105"/>
      <c r="K948" s="105"/>
      <c r="L948" s="105"/>
      <c r="M948" s="127" t="str" cm="1">
        <f t="array" ref="M9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8" s="127" t="str" cm="1">
        <f t="array" ref="N9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8" s="106"/>
      <c r="P948" s="106"/>
      <c r="Q948" s="105"/>
      <c r="R948" s="10" t="str">
        <f>IFERROR(_xlfn.XLOOKUP(F948, BS_ATIVIDADE[ATIVIDADE],BS_ATIVIDADE[UNIDADE] ), "*")</f>
        <v>*</v>
      </c>
      <c r="S948" s="128" t="str" cm="1">
        <f t="array" ref="S9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8" s="128" t="str" cm="1">
        <f t="array" ref="T9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8" s="11" t="str" cm="1">
        <f t="array" ref="U94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8" s="105"/>
      <c r="W948" s="151"/>
      <c r="X948" s="104"/>
      <c r="Y948" s="129"/>
      <c r="Z948" s="104"/>
      <c r="AA948" s="105"/>
      <c r="AB948" s="103"/>
      <c r="AC948" s="152"/>
      <c r="AD948" s="107"/>
      <c r="AE948" s="105"/>
      <c r="AF948" s="105"/>
      <c r="AG948" s="105"/>
      <c r="AH948" s="15"/>
      <c r="AI948" s="126" t="str">
        <f>IF(BS_CONTROLE[[#This Row],[Atividade]]=0, "-", BS_CONTROLE[[#This Row],[Atividade]])</f>
        <v>-</v>
      </c>
      <c r="AJ948" s="9" t="str">
        <f>IF(BS_CONTROLE[[#This Row],[Atividade]]=0, "-", BS_CONTROLE[[#This Row],[Atividade]])</f>
        <v>-</v>
      </c>
      <c r="AK948" s="31">
        <f>BS_CONTROLE[[#This Row],[Local - Partida]]</f>
        <v>0</v>
      </c>
      <c r="AL948" s="31">
        <f>BS_CONTROLE[[#This Row],[Local - Encerramento]]</f>
        <v>0</v>
      </c>
      <c r="AM948" s="105" t="str">
        <f>IF(BS_CONTROLE[[#This Row],[Entre - Estações]]=0, "-", BS_CONTROLE[[#This Row],[Entre - Estações]])</f>
        <v>-</v>
      </c>
      <c r="AN948" s="105" t="str">
        <f>IF(BS_CONTROLE[[#This Row],[SB]]=0, "-", BS_CONTROLE[[#This Row],[SB]])</f>
        <v>-</v>
      </c>
      <c r="AO948" s="105" t="str">
        <f>IF(BS_CONTROLE[[#This Row],[SUB]]=0, "-", BS_CONTROLE[[#This Row],[SUB]])</f>
        <v>-</v>
      </c>
      <c r="AP948" s="105">
        <f>BS_CONTROLE[[#This Row],[KM - Inicio]]</f>
        <v>0</v>
      </c>
      <c r="AQ948" s="105">
        <f>BS_CONTROLE[[#This Row],[KM - Inicio]]</f>
        <v>0</v>
      </c>
      <c r="AR948" s="108"/>
      <c r="AS948" s="108"/>
      <c r="AT948" s="108"/>
      <c r="AU948" s="136"/>
      <c r="AV948" s="136"/>
      <c r="AW948" s="14"/>
      <c r="AX948" s="14"/>
      <c r="AY948" s="162" t="str">
        <f t="shared" si="90"/>
        <v>*</v>
      </c>
      <c r="AZ948" s="153"/>
      <c r="BA948" s="109"/>
      <c r="BB948" s="10" t="str">
        <f>IFERROR(_xlfn.XLOOKUP(AI948, BS_ATIVIDADE[ATIVIDADE],BS_ATIVIDADE[UNIDADE] ), "*")</f>
        <v>*</v>
      </c>
      <c r="BC948" s="13" t="str" cm="1">
        <f t="array" ref="BC94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8" s="13" t="str" cm="1">
        <f t="array" ref="BD94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8" s="11" t="str" cm="1">
        <f t="array" ref="BE94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8" s="150"/>
      <c r="BG948" s="16"/>
      <c r="BH948" s="17"/>
      <c r="BI948" s="17"/>
      <c r="BJ948" s="17"/>
      <c r="BK948" s="18"/>
      <c r="BL948" s="16"/>
      <c r="BM948" s="130"/>
      <c r="BN948" s="130"/>
      <c r="BO948" s="130"/>
      <c r="BP948" s="18"/>
      <c r="BQ948" s="12" t="str">
        <f t="shared" si="92"/>
        <v>Aderente</v>
      </c>
      <c r="BR948" s="19" t="str">
        <f t="shared" si="93"/>
        <v>*</v>
      </c>
      <c r="BS948" s="19" t="str">
        <f t="shared" si="94"/>
        <v>*</v>
      </c>
      <c r="BT948" s="188" t="str">
        <f t="shared" si="95"/>
        <v/>
      </c>
    </row>
    <row r="949" spans="1:72" hidden="1">
      <c r="A949" s="47" t="str">
        <f t="shared" si="91"/>
        <v/>
      </c>
      <c r="B949" s="102"/>
      <c r="C949" s="135" t="str">
        <f>IF(BS_CONTROLE[[#This Row],[DATA]]="","",WEEKNUM(BS_CONTROLE[[#This Row],[DATA]]))</f>
        <v/>
      </c>
      <c r="D949" s="104"/>
      <c r="E949" s="157">
        <v>943</v>
      </c>
      <c r="F949" s="126"/>
      <c r="G949" s="142" t="str">
        <f>IF(D949="","*",VLOOKUP(F949,BS_ATIVIDADE[],3,FALSE))</f>
        <v>*</v>
      </c>
      <c r="H949" s="106"/>
      <c r="I949" s="106"/>
      <c r="J949" s="105"/>
      <c r="K949" s="105"/>
      <c r="L949" s="105"/>
      <c r="M949" s="127" t="str" cm="1">
        <f t="array" ref="M9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49" s="127" t="str" cm="1">
        <f t="array" ref="N9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49" s="106"/>
      <c r="P949" s="106"/>
      <c r="Q949" s="105"/>
      <c r="R949" s="10" t="str">
        <f>IFERROR(_xlfn.XLOOKUP(F949, BS_ATIVIDADE[ATIVIDADE],BS_ATIVIDADE[UNIDADE] ), "*")</f>
        <v>*</v>
      </c>
      <c r="S949" s="128" t="str" cm="1">
        <f t="array" ref="S9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49" s="128" t="str" cm="1">
        <f t="array" ref="T9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49" s="11" t="str" cm="1">
        <f t="array" ref="U94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49" s="105"/>
      <c r="W949" s="151"/>
      <c r="X949" s="104"/>
      <c r="Y949" s="129"/>
      <c r="Z949" s="104"/>
      <c r="AA949" s="105"/>
      <c r="AB949" s="103"/>
      <c r="AC949" s="152"/>
      <c r="AD949" s="107"/>
      <c r="AE949" s="105"/>
      <c r="AF949" s="105"/>
      <c r="AG949" s="105"/>
      <c r="AH949" s="15"/>
      <c r="AI949" s="126" t="str">
        <f>IF(BS_CONTROLE[[#This Row],[Atividade]]=0, "-", BS_CONTROLE[[#This Row],[Atividade]])</f>
        <v>-</v>
      </c>
      <c r="AJ949" s="9" t="str">
        <f>IF(BS_CONTROLE[[#This Row],[Atividade]]=0, "-", BS_CONTROLE[[#This Row],[Atividade]])</f>
        <v>-</v>
      </c>
      <c r="AK949" s="31">
        <f>BS_CONTROLE[[#This Row],[Local - Partida]]</f>
        <v>0</v>
      </c>
      <c r="AL949" s="31">
        <f>BS_CONTROLE[[#This Row],[Local - Encerramento]]</f>
        <v>0</v>
      </c>
      <c r="AM949" s="105" t="str">
        <f>IF(BS_CONTROLE[[#This Row],[Entre - Estações]]=0, "-", BS_CONTROLE[[#This Row],[Entre - Estações]])</f>
        <v>-</v>
      </c>
      <c r="AN949" s="105" t="str">
        <f>IF(BS_CONTROLE[[#This Row],[SB]]=0, "-", BS_CONTROLE[[#This Row],[SB]])</f>
        <v>-</v>
      </c>
      <c r="AO949" s="105" t="str">
        <f>IF(BS_CONTROLE[[#This Row],[SUB]]=0, "-", BS_CONTROLE[[#This Row],[SUB]])</f>
        <v>-</v>
      </c>
      <c r="AP949" s="105">
        <f>BS_CONTROLE[[#This Row],[KM - Inicio]]</f>
        <v>0</v>
      </c>
      <c r="AQ949" s="105">
        <f>BS_CONTROLE[[#This Row],[KM - Inicio]]</f>
        <v>0</v>
      </c>
      <c r="AR949" s="108"/>
      <c r="AS949" s="108"/>
      <c r="AT949" s="108"/>
      <c r="AU949" s="136"/>
      <c r="AV949" s="136"/>
      <c r="AW949" s="14"/>
      <c r="AX949" s="14"/>
      <c r="AY949" s="162" t="str">
        <f t="shared" si="90"/>
        <v>*</v>
      </c>
      <c r="AZ949" s="153"/>
      <c r="BA949" s="109"/>
      <c r="BB949" s="10" t="str">
        <f>IFERROR(_xlfn.XLOOKUP(AI949, BS_ATIVIDADE[ATIVIDADE],BS_ATIVIDADE[UNIDADE] ), "*")</f>
        <v>*</v>
      </c>
      <c r="BC949" s="13" t="str" cm="1">
        <f t="array" ref="BC94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49" s="13" t="str" cm="1">
        <f t="array" ref="BD94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49" s="11" t="str" cm="1">
        <f t="array" ref="BE94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49" s="150"/>
      <c r="BG949" s="16"/>
      <c r="BH949" s="17"/>
      <c r="BI949" s="17"/>
      <c r="BJ949" s="17"/>
      <c r="BK949" s="18"/>
      <c r="BL949" s="16"/>
      <c r="BM949" s="130"/>
      <c r="BN949" s="130"/>
      <c r="BO949" s="130"/>
      <c r="BP949" s="18"/>
      <c r="BQ949" s="12" t="str">
        <f t="shared" si="92"/>
        <v>Aderente</v>
      </c>
      <c r="BR949" s="19" t="str">
        <f t="shared" si="93"/>
        <v>*</v>
      </c>
      <c r="BS949" s="19" t="str">
        <f t="shared" si="94"/>
        <v>*</v>
      </c>
      <c r="BT949" s="188" t="str">
        <f t="shared" si="95"/>
        <v/>
      </c>
    </row>
    <row r="950" spans="1:72" hidden="1">
      <c r="A950" s="47" t="str">
        <f t="shared" si="91"/>
        <v/>
      </c>
      <c r="B950" s="102"/>
      <c r="C950" s="135" t="str">
        <f>IF(BS_CONTROLE[[#This Row],[DATA]]="","",WEEKNUM(BS_CONTROLE[[#This Row],[DATA]]))</f>
        <v/>
      </c>
      <c r="D950" s="104"/>
      <c r="E950" s="157">
        <v>944</v>
      </c>
      <c r="F950" s="126"/>
      <c r="G950" s="142" t="str">
        <f>IF(D950="","*",VLOOKUP(F950,BS_ATIVIDADE[],3,FALSE))</f>
        <v>*</v>
      </c>
      <c r="H950" s="106"/>
      <c r="I950" s="106"/>
      <c r="J950" s="105"/>
      <c r="K950" s="105"/>
      <c r="L950" s="105"/>
      <c r="M950" s="127" t="str" cm="1">
        <f t="array" ref="M9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0" s="127" t="str" cm="1">
        <f t="array" ref="N9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0" s="106"/>
      <c r="P950" s="106"/>
      <c r="Q950" s="105"/>
      <c r="R950" s="10" t="str">
        <f>IFERROR(_xlfn.XLOOKUP(F950, BS_ATIVIDADE[ATIVIDADE],BS_ATIVIDADE[UNIDADE] ), "*")</f>
        <v>*</v>
      </c>
      <c r="S950" s="128" t="str" cm="1">
        <f t="array" ref="S9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0" s="128" t="str" cm="1">
        <f t="array" ref="T9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0" s="11" t="str" cm="1">
        <f t="array" ref="U95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0" s="105"/>
      <c r="W950" s="151"/>
      <c r="X950" s="104"/>
      <c r="Y950" s="129"/>
      <c r="Z950" s="104"/>
      <c r="AA950" s="105"/>
      <c r="AB950" s="103"/>
      <c r="AC950" s="152"/>
      <c r="AD950" s="107"/>
      <c r="AE950" s="105"/>
      <c r="AF950" s="105"/>
      <c r="AG950" s="105"/>
      <c r="AH950" s="15"/>
      <c r="AI950" s="126" t="str">
        <f>IF(BS_CONTROLE[[#This Row],[Atividade]]=0, "-", BS_CONTROLE[[#This Row],[Atividade]])</f>
        <v>-</v>
      </c>
      <c r="AJ950" s="9" t="str">
        <f>IF(BS_CONTROLE[[#This Row],[Atividade]]=0, "-", BS_CONTROLE[[#This Row],[Atividade]])</f>
        <v>-</v>
      </c>
      <c r="AK950" s="31">
        <f>BS_CONTROLE[[#This Row],[Local - Partida]]</f>
        <v>0</v>
      </c>
      <c r="AL950" s="31">
        <f>BS_CONTROLE[[#This Row],[Local - Encerramento]]</f>
        <v>0</v>
      </c>
      <c r="AM950" s="105" t="str">
        <f>IF(BS_CONTROLE[[#This Row],[Entre - Estações]]=0, "-", BS_CONTROLE[[#This Row],[Entre - Estações]])</f>
        <v>-</v>
      </c>
      <c r="AN950" s="105" t="str">
        <f>IF(BS_CONTROLE[[#This Row],[SB]]=0, "-", BS_CONTROLE[[#This Row],[SB]])</f>
        <v>-</v>
      </c>
      <c r="AO950" s="105" t="str">
        <f>IF(BS_CONTROLE[[#This Row],[SUB]]=0, "-", BS_CONTROLE[[#This Row],[SUB]])</f>
        <v>-</v>
      </c>
      <c r="AP950" s="105">
        <f>BS_CONTROLE[[#This Row],[KM - Inicio]]</f>
        <v>0</v>
      </c>
      <c r="AQ950" s="105">
        <f>BS_CONTROLE[[#This Row],[KM - Inicio]]</f>
        <v>0</v>
      </c>
      <c r="AR950" s="108"/>
      <c r="AS950" s="108"/>
      <c r="AT950" s="108"/>
      <c r="AU950" s="136"/>
      <c r="AV950" s="136"/>
      <c r="AW950" s="14"/>
      <c r="AX950" s="14"/>
      <c r="AY950" s="162" t="str">
        <f t="shared" si="90"/>
        <v>*</v>
      </c>
      <c r="AZ950" s="153"/>
      <c r="BA950" s="109"/>
      <c r="BB950" s="10" t="str">
        <f>IFERROR(_xlfn.XLOOKUP(AI950, BS_ATIVIDADE[ATIVIDADE],BS_ATIVIDADE[UNIDADE] ), "*")</f>
        <v>*</v>
      </c>
      <c r="BC950" s="13" t="str" cm="1">
        <f t="array" ref="BC95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0" s="13" t="str" cm="1">
        <f t="array" ref="BD95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0" s="11" t="str" cm="1">
        <f t="array" ref="BE95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0" s="150"/>
      <c r="BG950" s="16"/>
      <c r="BH950" s="17"/>
      <c r="BI950" s="17"/>
      <c r="BJ950" s="17"/>
      <c r="BK950" s="18"/>
      <c r="BL950" s="16"/>
      <c r="BM950" s="130"/>
      <c r="BN950" s="130"/>
      <c r="BO950" s="130"/>
      <c r="BP950" s="18"/>
      <c r="BQ950" s="12" t="str">
        <f t="shared" si="92"/>
        <v>Aderente</v>
      </c>
      <c r="BR950" s="19" t="str">
        <f t="shared" si="93"/>
        <v>*</v>
      </c>
      <c r="BS950" s="19" t="str">
        <f t="shared" si="94"/>
        <v>*</v>
      </c>
      <c r="BT950" s="188" t="str">
        <f t="shared" si="95"/>
        <v/>
      </c>
    </row>
    <row r="951" spans="1:72" hidden="1">
      <c r="A951" s="47" t="str">
        <f t="shared" si="91"/>
        <v/>
      </c>
      <c r="B951" s="102"/>
      <c r="C951" s="135" t="str">
        <f>IF(BS_CONTROLE[[#This Row],[DATA]]="","",WEEKNUM(BS_CONTROLE[[#This Row],[DATA]]))</f>
        <v/>
      </c>
      <c r="D951" s="104"/>
      <c r="E951" s="157">
        <v>945</v>
      </c>
      <c r="F951" s="126"/>
      <c r="G951" s="142" t="str">
        <f>IF(D951="","*",VLOOKUP(F951,BS_ATIVIDADE[],3,FALSE))</f>
        <v>*</v>
      </c>
      <c r="H951" s="106"/>
      <c r="I951" s="106"/>
      <c r="J951" s="105"/>
      <c r="K951" s="105"/>
      <c r="L951" s="105"/>
      <c r="M951" s="127" t="str" cm="1">
        <f t="array" ref="M9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1" s="127" t="str" cm="1">
        <f t="array" ref="N9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1" s="106"/>
      <c r="P951" s="106"/>
      <c r="Q951" s="105"/>
      <c r="R951" s="10" t="str">
        <f>IFERROR(_xlfn.XLOOKUP(F951, BS_ATIVIDADE[ATIVIDADE],BS_ATIVIDADE[UNIDADE] ), "*")</f>
        <v>*</v>
      </c>
      <c r="S951" s="128" t="str" cm="1">
        <f t="array" ref="S9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1" s="128" t="str" cm="1">
        <f t="array" ref="T9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1" s="11" t="str" cm="1">
        <f t="array" ref="U95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1" s="105"/>
      <c r="W951" s="151"/>
      <c r="X951" s="104"/>
      <c r="Y951" s="129"/>
      <c r="Z951" s="104"/>
      <c r="AA951" s="105"/>
      <c r="AB951" s="103"/>
      <c r="AC951" s="152"/>
      <c r="AD951" s="107"/>
      <c r="AE951" s="105"/>
      <c r="AF951" s="105"/>
      <c r="AG951" s="105"/>
      <c r="AH951" s="15"/>
      <c r="AI951" s="126" t="str">
        <f>IF(BS_CONTROLE[[#This Row],[Atividade]]=0, "-", BS_CONTROLE[[#This Row],[Atividade]])</f>
        <v>-</v>
      </c>
      <c r="AJ951" s="9" t="str">
        <f>IF(BS_CONTROLE[[#This Row],[Atividade]]=0, "-", BS_CONTROLE[[#This Row],[Atividade]])</f>
        <v>-</v>
      </c>
      <c r="AK951" s="31">
        <f>BS_CONTROLE[[#This Row],[Local - Partida]]</f>
        <v>0</v>
      </c>
      <c r="AL951" s="31">
        <f>BS_CONTROLE[[#This Row],[Local - Encerramento]]</f>
        <v>0</v>
      </c>
      <c r="AM951" s="105" t="str">
        <f>IF(BS_CONTROLE[[#This Row],[Entre - Estações]]=0, "-", BS_CONTROLE[[#This Row],[Entre - Estações]])</f>
        <v>-</v>
      </c>
      <c r="AN951" s="105" t="str">
        <f>IF(BS_CONTROLE[[#This Row],[SB]]=0, "-", BS_CONTROLE[[#This Row],[SB]])</f>
        <v>-</v>
      </c>
      <c r="AO951" s="105" t="str">
        <f>IF(BS_CONTROLE[[#This Row],[SUB]]=0, "-", BS_CONTROLE[[#This Row],[SUB]])</f>
        <v>-</v>
      </c>
      <c r="AP951" s="105">
        <f>BS_CONTROLE[[#This Row],[KM - Inicio]]</f>
        <v>0</v>
      </c>
      <c r="AQ951" s="105">
        <f>BS_CONTROLE[[#This Row],[KM - Inicio]]</f>
        <v>0</v>
      </c>
      <c r="AR951" s="108"/>
      <c r="AS951" s="108"/>
      <c r="AT951" s="108"/>
      <c r="AU951" s="136"/>
      <c r="AV951" s="136"/>
      <c r="AW951" s="14"/>
      <c r="AX951" s="14"/>
      <c r="AY951" s="162" t="str">
        <f t="shared" si="90"/>
        <v>*</v>
      </c>
      <c r="AZ951" s="153"/>
      <c r="BA951" s="109"/>
      <c r="BB951" s="10" t="str">
        <f>IFERROR(_xlfn.XLOOKUP(AI951, BS_ATIVIDADE[ATIVIDADE],BS_ATIVIDADE[UNIDADE] ), "*")</f>
        <v>*</v>
      </c>
      <c r="BC951" s="13" t="str" cm="1">
        <f t="array" ref="BC95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1" s="13" t="str" cm="1">
        <f t="array" ref="BD95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1" s="11" t="str" cm="1">
        <f t="array" ref="BE95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1" s="150"/>
      <c r="BG951" s="16"/>
      <c r="BH951" s="17"/>
      <c r="BI951" s="17"/>
      <c r="BJ951" s="17"/>
      <c r="BK951" s="18"/>
      <c r="BL951" s="16"/>
      <c r="BM951" s="130"/>
      <c r="BN951" s="130"/>
      <c r="BO951" s="130"/>
      <c r="BP951" s="18"/>
      <c r="BQ951" s="12" t="str">
        <f t="shared" si="92"/>
        <v>Aderente</v>
      </c>
      <c r="BR951" s="19" t="str">
        <f t="shared" si="93"/>
        <v>*</v>
      </c>
      <c r="BS951" s="19" t="str">
        <f t="shared" si="94"/>
        <v>*</v>
      </c>
      <c r="BT951" s="188" t="str">
        <f t="shared" si="95"/>
        <v/>
      </c>
    </row>
    <row r="952" spans="1:72" hidden="1">
      <c r="A952" s="47" t="str">
        <f t="shared" si="91"/>
        <v/>
      </c>
      <c r="B952" s="102"/>
      <c r="C952" s="135" t="str">
        <f>IF(BS_CONTROLE[[#This Row],[DATA]]="","",WEEKNUM(BS_CONTROLE[[#This Row],[DATA]]))</f>
        <v/>
      </c>
      <c r="D952" s="104"/>
      <c r="E952" s="157">
        <v>946</v>
      </c>
      <c r="F952" s="126"/>
      <c r="G952" s="142" t="str">
        <f>IF(D952="","*",VLOOKUP(F952,BS_ATIVIDADE[],3,FALSE))</f>
        <v>*</v>
      </c>
      <c r="H952" s="106"/>
      <c r="I952" s="106"/>
      <c r="J952" s="105"/>
      <c r="K952" s="105"/>
      <c r="L952" s="105"/>
      <c r="M952" s="127" t="str" cm="1">
        <f t="array" ref="M9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2" s="127" t="str" cm="1">
        <f t="array" ref="N9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2" s="106"/>
      <c r="P952" s="106"/>
      <c r="Q952" s="105"/>
      <c r="R952" s="10" t="str">
        <f>IFERROR(_xlfn.XLOOKUP(F952, BS_ATIVIDADE[ATIVIDADE],BS_ATIVIDADE[UNIDADE] ), "*")</f>
        <v>*</v>
      </c>
      <c r="S952" s="128" t="str" cm="1">
        <f t="array" ref="S9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2" s="128" t="str" cm="1">
        <f t="array" ref="T9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2" s="11" t="str" cm="1">
        <f t="array" ref="U95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2" s="105"/>
      <c r="W952" s="151"/>
      <c r="X952" s="104"/>
      <c r="Y952" s="129"/>
      <c r="Z952" s="104"/>
      <c r="AA952" s="105"/>
      <c r="AB952" s="103"/>
      <c r="AC952" s="152"/>
      <c r="AD952" s="107"/>
      <c r="AE952" s="105"/>
      <c r="AF952" s="105"/>
      <c r="AG952" s="105"/>
      <c r="AH952" s="15"/>
      <c r="AI952" s="126" t="str">
        <f>IF(BS_CONTROLE[[#This Row],[Atividade]]=0, "-", BS_CONTROLE[[#This Row],[Atividade]])</f>
        <v>-</v>
      </c>
      <c r="AJ952" s="9" t="str">
        <f>IF(BS_CONTROLE[[#This Row],[Atividade]]=0, "-", BS_CONTROLE[[#This Row],[Atividade]])</f>
        <v>-</v>
      </c>
      <c r="AK952" s="31">
        <f>BS_CONTROLE[[#This Row],[Local - Partida]]</f>
        <v>0</v>
      </c>
      <c r="AL952" s="31">
        <f>BS_CONTROLE[[#This Row],[Local - Encerramento]]</f>
        <v>0</v>
      </c>
      <c r="AM952" s="105" t="str">
        <f>IF(BS_CONTROLE[[#This Row],[Entre - Estações]]=0, "-", BS_CONTROLE[[#This Row],[Entre - Estações]])</f>
        <v>-</v>
      </c>
      <c r="AN952" s="105" t="str">
        <f>IF(BS_CONTROLE[[#This Row],[SB]]=0, "-", BS_CONTROLE[[#This Row],[SB]])</f>
        <v>-</v>
      </c>
      <c r="AO952" s="105" t="str">
        <f>IF(BS_CONTROLE[[#This Row],[SUB]]=0, "-", BS_CONTROLE[[#This Row],[SUB]])</f>
        <v>-</v>
      </c>
      <c r="AP952" s="105">
        <f>BS_CONTROLE[[#This Row],[KM - Inicio]]</f>
        <v>0</v>
      </c>
      <c r="AQ952" s="105">
        <f>BS_CONTROLE[[#This Row],[KM - Inicio]]</f>
        <v>0</v>
      </c>
      <c r="AR952" s="108"/>
      <c r="AS952" s="108"/>
      <c r="AT952" s="108"/>
      <c r="AU952" s="136"/>
      <c r="AV952" s="136"/>
      <c r="AW952" s="14"/>
      <c r="AX952" s="14"/>
      <c r="AY952" s="162" t="str">
        <f t="shared" si="90"/>
        <v>*</v>
      </c>
      <c r="AZ952" s="153"/>
      <c r="BA952" s="109"/>
      <c r="BB952" s="10" t="str">
        <f>IFERROR(_xlfn.XLOOKUP(AI952, BS_ATIVIDADE[ATIVIDADE],BS_ATIVIDADE[UNIDADE] ), "*")</f>
        <v>*</v>
      </c>
      <c r="BC952" s="13" t="str" cm="1">
        <f t="array" ref="BC95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2" s="13" t="str" cm="1">
        <f t="array" ref="BD95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2" s="11" t="str" cm="1">
        <f t="array" ref="BE95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2" s="150"/>
      <c r="BG952" s="16"/>
      <c r="BH952" s="17"/>
      <c r="BI952" s="17"/>
      <c r="BJ952" s="17"/>
      <c r="BK952" s="18"/>
      <c r="BL952" s="16"/>
      <c r="BM952" s="130"/>
      <c r="BN952" s="130"/>
      <c r="BO952" s="130"/>
      <c r="BP952" s="18"/>
      <c r="BQ952" s="12" t="str">
        <f t="shared" si="92"/>
        <v>Aderente</v>
      </c>
      <c r="BR952" s="19" t="str">
        <f t="shared" si="93"/>
        <v>*</v>
      </c>
      <c r="BS952" s="19" t="str">
        <f t="shared" si="94"/>
        <v>*</v>
      </c>
      <c r="BT952" s="188" t="str">
        <f t="shared" si="95"/>
        <v/>
      </c>
    </row>
    <row r="953" spans="1:72" hidden="1">
      <c r="A953" s="47" t="str">
        <f t="shared" si="91"/>
        <v/>
      </c>
      <c r="B953" s="102"/>
      <c r="C953" s="135" t="str">
        <f>IF(BS_CONTROLE[[#This Row],[DATA]]="","",WEEKNUM(BS_CONTROLE[[#This Row],[DATA]]))</f>
        <v/>
      </c>
      <c r="D953" s="104"/>
      <c r="E953" s="157">
        <v>947</v>
      </c>
      <c r="F953" s="126"/>
      <c r="G953" s="142" t="str">
        <f>IF(D953="","*",VLOOKUP(F953,BS_ATIVIDADE[],3,FALSE))</f>
        <v>*</v>
      </c>
      <c r="H953" s="106"/>
      <c r="I953" s="106"/>
      <c r="J953" s="105"/>
      <c r="K953" s="105"/>
      <c r="L953" s="105"/>
      <c r="M953" s="127" t="str" cm="1">
        <f t="array" ref="M9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3" s="127" t="str" cm="1">
        <f t="array" ref="N9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3" s="106"/>
      <c r="P953" s="106"/>
      <c r="Q953" s="105"/>
      <c r="R953" s="10" t="str">
        <f>IFERROR(_xlfn.XLOOKUP(F953, BS_ATIVIDADE[ATIVIDADE],BS_ATIVIDADE[UNIDADE] ), "*")</f>
        <v>*</v>
      </c>
      <c r="S953" s="128" t="str" cm="1">
        <f t="array" ref="S9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3" s="128" t="str" cm="1">
        <f t="array" ref="T9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3" s="11" t="str" cm="1">
        <f t="array" ref="U95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3" s="105"/>
      <c r="W953" s="151"/>
      <c r="X953" s="104"/>
      <c r="Y953" s="129"/>
      <c r="Z953" s="104"/>
      <c r="AA953" s="105"/>
      <c r="AB953" s="103"/>
      <c r="AC953" s="152"/>
      <c r="AD953" s="107"/>
      <c r="AE953" s="105"/>
      <c r="AF953" s="105"/>
      <c r="AG953" s="105"/>
      <c r="AH953" s="15"/>
      <c r="AI953" s="126" t="str">
        <f>IF(BS_CONTROLE[[#This Row],[Atividade]]=0, "-", BS_CONTROLE[[#This Row],[Atividade]])</f>
        <v>-</v>
      </c>
      <c r="AJ953" s="9" t="str">
        <f>IF(BS_CONTROLE[[#This Row],[Atividade]]=0, "-", BS_CONTROLE[[#This Row],[Atividade]])</f>
        <v>-</v>
      </c>
      <c r="AK953" s="31">
        <f>BS_CONTROLE[[#This Row],[Local - Partida]]</f>
        <v>0</v>
      </c>
      <c r="AL953" s="31">
        <f>BS_CONTROLE[[#This Row],[Local - Encerramento]]</f>
        <v>0</v>
      </c>
      <c r="AM953" s="105" t="str">
        <f>IF(BS_CONTROLE[[#This Row],[Entre - Estações]]=0, "-", BS_CONTROLE[[#This Row],[Entre - Estações]])</f>
        <v>-</v>
      </c>
      <c r="AN953" s="105" t="str">
        <f>IF(BS_CONTROLE[[#This Row],[SB]]=0, "-", BS_CONTROLE[[#This Row],[SB]])</f>
        <v>-</v>
      </c>
      <c r="AO953" s="105" t="str">
        <f>IF(BS_CONTROLE[[#This Row],[SUB]]=0, "-", BS_CONTROLE[[#This Row],[SUB]])</f>
        <v>-</v>
      </c>
      <c r="AP953" s="105">
        <f>BS_CONTROLE[[#This Row],[KM - Inicio]]</f>
        <v>0</v>
      </c>
      <c r="AQ953" s="105">
        <f>BS_CONTROLE[[#This Row],[KM - Inicio]]</f>
        <v>0</v>
      </c>
      <c r="AR953" s="108"/>
      <c r="AS953" s="108"/>
      <c r="AT953" s="108"/>
      <c r="AU953" s="136"/>
      <c r="AV953" s="136"/>
      <c r="AW953" s="14"/>
      <c r="AX953" s="14"/>
      <c r="AY953" s="162" t="str">
        <f t="shared" si="90"/>
        <v>*</v>
      </c>
      <c r="AZ953" s="153"/>
      <c r="BA953" s="109"/>
      <c r="BB953" s="10" t="str">
        <f>IFERROR(_xlfn.XLOOKUP(AI953, BS_ATIVIDADE[ATIVIDADE],BS_ATIVIDADE[UNIDADE] ), "*")</f>
        <v>*</v>
      </c>
      <c r="BC953" s="13" t="str" cm="1">
        <f t="array" ref="BC95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3" s="13" t="str" cm="1">
        <f t="array" ref="BD95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3" s="11" t="str" cm="1">
        <f t="array" ref="BE95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3" s="150"/>
      <c r="BG953" s="16"/>
      <c r="BH953" s="17"/>
      <c r="BI953" s="17"/>
      <c r="BJ953" s="17"/>
      <c r="BK953" s="18"/>
      <c r="BL953" s="16"/>
      <c r="BM953" s="130"/>
      <c r="BN953" s="130"/>
      <c r="BO953" s="130"/>
      <c r="BP953" s="18"/>
      <c r="BQ953" s="12" t="str">
        <f t="shared" si="92"/>
        <v>Aderente</v>
      </c>
      <c r="BR953" s="19" t="str">
        <f t="shared" si="93"/>
        <v>*</v>
      </c>
      <c r="BS953" s="19" t="str">
        <f t="shared" si="94"/>
        <v>*</v>
      </c>
      <c r="BT953" s="188" t="str">
        <f t="shared" si="95"/>
        <v/>
      </c>
    </row>
    <row r="954" spans="1:72" hidden="1">
      <c r="A954" s="47" t="str">
        <f t="shared" si="91"/>
        <v/>
      </c>
      <c r="B954" s="102"/>
      <c r="C954" s="135" t="str">
        <f>IF(BS_CONTROLE[[#This Row],[DATA]]="","",WEEKNUM(BS_CONTROLE[[#This Row],[DATA]]))</f>
        <v/>
      </c>
      <c r="D954" s="104"/>
      <c r="E954" s="157">
        <v>948</v>
      </c>
      <c r="F954" s="126"/>
      <c r="G954" s="142" t="str">
        <f>IF(D954="","*",VLOOKUP(F954,BS_ATIVIDADE[],3,FALSE))</f>
        <v>*</v>
      </c>
      <c r="H954" s="106"/>
      <c r="I954" s="106"/>
      <c r="J954" s="105"/>
      <c r="K954" s="105"/>
      <c r="L954" s="105"/>
      <c r="M954" s="127" t="str" cm="1">
        <f t="array" ref="M9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4" s="127" t="str" cm="1">
        <f t="array" ref="N9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4" s="106"/>
      <c r="P954" s="106"/>
      <c r="Q954" s="105"/>
      <c r="R954" s="10" t="str">
        <f>IFERROR(_xlfn.XLOOKUP(F954, BS_ATIVIDADE[ATIVIDADE],BS_ATIVIDADE[UNIDADE] ), "*")</f>
        <v>*</v>
      </c>
      <c r="S954" s="128" t="str" cm="1">
        <f t="array" ref="S9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4" s="128" t="str" cm="1">
        <f t="array" ref="T9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4" s="11" t="str" cm="1">
        <f t="array" ref="U95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4" s="105"/>
      <c r="W954" s="151"/>
      <c r="X954" s="104"/>
      <c r="Y954" s="129"/>
      <c r="Z954" s="104"/>
      <c r="AA954" s="105"/>
      <c r="AB954" s="103"/>
      <c r="AC954" s="152"/>
      <c r="AD954" s="107"/>
      <c r="AE954" s="105"/>
      <c r="AF954" s="105"/>
      <c r="AG954" s="105"/>
      <c r="AH954" s="15"/>
      <c r="AI954" s="126" t="str">
        <f>IF(BS_CONTROLE[[#This Row],[Atividade]]=0, "-", BS_CONTROLE[[#This Row],[Atividade]])</f>
        <v>-</v>
      </c>
      <c r="AJ954" s="9" t="str">
        <f>IF(BS_CONTROLE[[#This Row],[Atividade]]=0, "-", BS_CONTROLE[[#This Row],[Atividade]])</f>
        <v>-</v>
      </c>
      <c r="AK954" s="31">
        <f>BS_CONTROLE[[#This Row],[Local - Partida]]</f>
        <v>0</v>
      </c>
      <c r="AL954" s="31">
        <f>BS_CONTROLE[[#This Row],[Local - Encerramento]]</f>
        <v>0</v>
      </c>
      <c r="AM954" s="105" t="str">
        <f>IF(BS_CONTROLE[[#This Row],[Entre - Estações]]=0, "-", BS_CONTROLE[[#This Row],[Entre - Estações]])</f>
        <v>-</v>
      </c>
      <c r="AN954" s="105" t="str">
        <f>IF(BS_CONTROLE[[#This Row],[SB]]=0, "-", BS_CONTROLE[[#This Row],[SB]])</f>
        <v>-</v>
      </c>
      <c r="AO954" s="105" t="str">
        <f>IF(BS_CONTROLE[[#This Row],[SUB]]=0, "-", BS_CONTROLE[[#This Row],[SUB]])</f>
        <v>-</v>
      </c>
      <c r="AP954" s="105">
        <f>BS_CONTROLE[[#This Row],[KM - Inicio]]</f>
        <v>0</v>
      </c>
      <c r="AQ954" s="105">
        <f>BS_CONTROLE[[#This Row],[KM - Inicio]]</f>
        <v>0</v>
      </c>
      <c r="AR954" s="108"/>
      <c r="AS954" s="108"/>
      <c r="AT954" s="108"/>
      <c r="AU954" s="136"/>
      <c r="AV954" s="136"/>
      <c r="AW954" s="14"/>
      <c r="AX954" s="14"/>
      <c r="AY954" s="162" t="str">
        <f t="shared" si="90"/>
        <v>*</v>
      </c>
      <c r="AZ954" s="153"/>
      <c r="BA954" s="109"/>
      <c r="BB954" s="10" t="str">
        <f>IFERROR(_xlfn.XLOOKUP(AI954, BS_ATIVIDADE[ATIVIDADE],BS_ATIVIDADE[UNIDADE] ), "*")</f>
        <v>*</v>
      </c>
      <c r="BC954" s="13" t="str" cm="1">
        <f t="array" ref="BC95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4" s="13" t="str" cm="1">
        <f t="array" ref="BD95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4" s="11" t="str" cm="1">
        <f t="array" ref="BE95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4" s="150"/>
      <c r="BG954" s="16"/>
      <c r="BH954" s="17"/>
      <c r="BI954" s="17"/>
      <c r="BJ954" s="17"/>
      <c r="BK954" s="18"/>
      <c r="BL954" s="16"/>
      <c r="BM954" s="130"/>
      <c r="BN954" s="130"/>
      <c r="BO954" s="130"/>
      <c r="BP954" s="18"/>
      <c r="BQ954" s="12" t="str">
        <f t="shared" si="92"/>
        <v>Aderente</v>
      </c>
      <c r="BR954" s="19" t="str">
        <f t="shared" si="93"/>
        <v>*</v>
      </c>
      <c r="BS954" s="19" t="str">
        <f t="shared" si="94"/>
        <v>*</v>
      </c>
      <c r="BT954" s="188" t="str">
        <f t="shared" si="95"/>
        <v/>
      </c>
    </row>
    <row r="955" spans="1:72" hidden="1">
      <c r="A955" s="47" t="str">
        <f t="shared" si="91"/>
        <v/>
      </c>
      <c r="B955" s="102"/>
      <c r="C955" s="135" t="str">
        <f>IF(BS_CONTROLE[[#This Row],[DATA]]="","",WEEKNUM(BS_CONTROLE[[#This Row],[DATA]]))</f>
        <v/>
      </c>
      <c r="D955" s="104"/>
      <c r="E955" s="157">
        <v>949</v>
      </c>
      <c r="F955" s="126"/>
      <c r="G955" s="142" t="str">
        <f>IF(D955="","*",VLOOKUP(F955,BS_ATIVIDADE[],3,FALSE))</f>
        <v>*</v>
      </c>
      <c r="H955" s="106"/>
      <c r="I955" s="106"/>
      <c r="J955" s="105"/>
      <c r="K955" s="105"/>
      <c r="L955" s="105"/>
      <c r="M955" s="127" t="str" cm="1">
        <f t="array" ref="M9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5" s="127" t="str" cm="1">
        <f t="array" ref="N9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5" s="106"/>
      <c r="P955" s="106"/>
      <c r="Q955" s="105"/>
      <c r="R955" s="10" t="str">
        <f>IFERROR(_xlfn.XLOOKUP(F955, BS_ATIVIDADE[ATIVIDADE],BS_ATIVIDADE[UNIDADE] ), "*")</f>
        <v>*</v>
      </c>
      <c r="S955" s="128" t="str" cm="1">
        <f t="array" ref="S9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5" s="128" t="str" cm="1">
        <f t="array" ref="T9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5" s="11" t="str" cm="1">
        <f t="array" ref="U95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5" s="105"/>
      <c r="W955" s="151"/>
      <c r="X955" s="104"/>
      <c r="Y955" s="129"/>
      <c r="Z955" s="104"/>
      <c r="AA955" s="105"/>
      <c r="AB955" s="103"/>
      <c r="AC955" s="152"/>
      <c r="AD955" s="107"/>
      <c r="AE955" s="105"/>
      <c r="AF955" s="105"/>
      <c r="AG955" s="105"/>
      <c r="AH955" s="15"/>
      <c r="AI955" s="126" t="str">
        <f>IF(BS_CONTROLE[[#This Row],[Atividade]]=0, "-", BS_CONTROLE[[#This Row],[Atividade]])</f>
        <v>-</v>
      </c>
      <c r="AJ955" s="9" t="str">
        <f>IF(BS_CONTROLE[[#This Row],[Atividade]]=0, "-", BS_CONTROLE[[#This Row],[Atividade]])</f>
        <v>-</v>
      </c>
      <c r="AK955" s="31">
        <f>BS_CONTROLE[[#This Row],[Local - Partida]]</f>
        <v>0</v>
      </c>
      <c r="AL955" s="31">
        <f>BS_CONTROLE[[#This Row],[Local - Encerramento]]</f>
        <v>0</v>
      </c>
      <c r="AM955" s="105" t="str">
        <f>IF(BS_CONTROLE[[#This Row],[Entre - Estações]]=0, "-", BS_CONTROLE[[#This Row],[Entre - Estações]])</f>
        <v>-</v>
      </c>
      <c r="AN955" s="105" t="str">
        <f>IF(BS_CONTROLE[[#This Row],[SB]]=0, "-", BS_CONTROLE[[#This Row],[SB]])</f>
        <v>-</v>
      </c>
      <c r="AO955" s="105" t="str">
        <f>IF(BS_CONTROLE[[#This Row],[SUB]]=0, "-", BS_CONTROLE[[#This Row],[SUB]])</f>
        <v>-</v>
      </c>
      <c r="AP955" s="105">
        <f>BS_CONTROLE[[#This Row],[KM - Inicio]]</f>
        <v>0</v>
      </c>
      <c r="AQ955" s="105">
        <f>BS_CONTROLE[[#This Row],[KM - Inicio]]</f>
        <v>0</v>
      </c>
      <c r="AR955" s="108"/>
      <c r="AS955" s="108"/>
      <c r="AT955" s="108"/>
      <c r="AU955" s="136"/>
      <c r="AV955" s="136"/>
      <c r="AW955" s="14"/>
      <c r="AX955" s="14"/>
      <c r="AY955" s="162" t="str">
        <f t="shared" si="90"/>
        <v>*</v>
      </c>
      <c r="AZ955" s="153"/>
      <c r="BA955" s="109"/>
      <c r="BB955" s="10" t="str">
        <f>IFERROR(_xlfn.XLOOKUP(AI955, BS_ATIVIDADE[ATIVIDADE],BS_ATIVIDADE[UNIDADE] ), "*")</f>
        <v>*</v>
      </c>
      <c r="BC955" s="13" t="str" cm="1">
        <f t="array" ref="BC95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5" s="13" t="str" cm="1">
        <f t="array" ref="BD95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5" s="11" t="str" cm="1">
        <f t="array" ref="BE95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5" s="150"/>
      <c r="BG955" s="16"/>
      <c r="BH955" s="17"/>
      <c r="BI955" s="17"/>
      <c r="BJ955" s="17"/>
      <c r="BK955" s="18"/>
      <c r="BL955" s="16"/>
      <c r="BM955" s="130"/>
      <c r="BN955" s="130"/>
      <c r="BO955" s="130"/>
      <c r="BP955" s="18"/>
      <c r="BQ955" s="12" t="str">
        <f t="shared" si="92"/>
        <v>Aderente</v>
      </c>
      <c r="BR955" s="19" t="str">
        <f t="shared" si="93"/>
        <v>*</v>
      </c>
      <c r="BS955" s="19" t="str">
        <f t="shared" si="94"/>
        <v>*</v>
      </c>
      <c r="BT955" s="188" t="str">
        <f t="shared" si="95"/>
        <v/>
      </c>
    </row>
    <row r="956" spans="1:72" hidden="1">
      <c r="A956" s="47" t="str">
        <f t="shared" si="91"/>
        <v/>
      </c>
      <c r="B956" s="102"/>
      <c r="C956" s="135" t="str">
        <f>IF(BS_CONTROLE[[#This Row],[DATA]]="","",WEEKNUM(BS_CONTROLE[[#This Row],[DATA]]))</f>
        <v/>
      </c>
      <c r="D956" s="104"/>
      <c r="E956" s="157">
        <v>950</v>
      </c>
      <c r="F956" s="126"/>
      <c r="G956" s="142" t="str">
        <f>IF(D956="","*",VLOOKUP(F956,BS_ATIVIDADE[],3,FALSE))</f>
        <v>*</v>
      </c>
      <c r="H956" s="106"/>
      <c r="I956" s="106"/>
      <c r="J956" s="105"/>
      <c r="K956" s="105"/>
      <c r="L956" s="105"/>
      <c r="M956" s="127" t="str" cm="1">
        <f t="array" ref="M9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6" s="127" t="str" cm="1">
        <f t="array" ref="N9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6" s="106"/>
      <c r="P956" s="106"/>
      <c r="Q956" s="105"/>
      <c r="R956" s="10" t="str">
        <f>IFERROR(_xlfn.XLOOKUP(F956, BS_ATIVIDADE[ATIVIDADE],BS_ATIVIDADE[UNIDADE] ), "*")</f>
        <v>*</v>
      </c>
      <c r="S956" s="128" t="str" cm="1">
        <f t="array" ref="S9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6" s="128" t="str" cm="1">
        <f t="array" ref="T9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6" s="11" t="str" cm="1">
        <f t="array" ref="U95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6" s="105"/>
      <c r="W956" s="151"/>
      <c r="X956" s="104"/>
      <c r="Y956" s="129"/>
      <c r="Z956" s="104"/>
      <c r="AA956" s="105"/>
      <c r="AB956" s="103"/>
      <c r="AC956" s="152"/>
      <c r="AD956" s="107"/>
      <c r="AE956" s="105"/>
      <c r="AF956" s="105"/>
      <c r="AG956" s="105"/>
      <c r="AH956" s="15"/>
      <c r="AI956" s="126" t="str">
        <f>IF(BS_CONTROLE[[#This Row],[Atividade]]=0, "-", BS_CONTROLE[[#This Row],[Atividade]])</f>
        <v>-</v>
      </c>
      <c r="AJ956" s="9" t="str">
        <f>IF(BS_CONTROLE[[#This Row],[Atividade]]=0, "-", BS_CONTROLE[[#This Row],[Atividade]])</f>
        <v>-</v>
      </c>
      <c r="AK956" s="31">
        <f>BS_CONTROLE[[#This Row],[Local - Partida]]</f>
        <v>0</v>
      </c>
      <c r="AL956" s="31">
        <f>BS_CONTROLE[[#This Row],[Local - Encerramento]]</f>
        <v>0</v>
      </c>
      <c r="AM956" s="105" t="str">
        <f>IF(BS_CONTROLE[[#This Row],[Entre - Estações]]=0, "-", BS_CONTROLE[[#This Row],[Entre - Estações]])</f>
        <v>-</v>
      </c>
      <c r="AN956" s="105" t="str">
        <f>IF(BS_CONTROLE[[#This Row],[SB]]=0, "-", BS_CONTROLE[[#This Row],[SB]])</f>
        <v>-</v>
      </c>
      <c r="AO956" s="105" t="str">
        <f>IF(BS_CONTROLE[[#This Row],[SUB]]=0, "-", BS_CONTROLE[[#This Row],[SUB]])</f>
        <v>-</v>
      </c>
      <c r="AP956" s="105">
        <f>BS_CONTROLE[[#This Row],[KM - Inicio]]</f>
        <v>0</v>
      </c>
      <c r="AQ956" s="105">
        <f>BS_CONTROLE[[#This Row],[KM - Inicio]]</f>
        <v>0</v>
      </c>
      <c r="AR956" s="108"/>
      <c r="AS956" s="108"/>
      <c r="AT956" s="108"/>
      <c r="AU956" s="136"/>
      <c r="AV956" s="136"/>
      <c r="AW956" s="14"/>
      <c r="AX956" s="14"/>
      <c r="AY956" s="162" t="str">
        <f t="shared" si="90"/>
        <v>*</v>
      </c>
      <c r="AZ956" s="153"/>
      <c r="BA956" s="109"/>
      <c r="BB956" s="10" t="str">
        <f>IFERROR(_xlfn.XLOOKUP(AI956, BS_ATIVIDADE[ATIVIDADE],BS_ATIVIDADE[UNIDADE] ), "*")</f>
        <v>*</v>
      </c>
      <c r="BC956" s="13" t="str" cm="1">
        <f t="array" ref="BC95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6" s="13" t="str" cm="1">
        <f t="array" ref="BD95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6" s="11" t="str" cm="1">
        <f t="array" ref="BE95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6" s="150"/>
      <c r="BG956" s="16"/>
      <c r="BH956" s="17"/>
      <c r="BI956" s="17"/>
      <c r="BJ956" s="17"/>
      <c r="BK956" s="18"/>
      <c r="BL956" s="16"/>
      <c r="BM956" s="130"/>
      <c r="BN956" s="130"/>
      <c r="BO956" s="130"/>
      <c r="BP956" s="18"/>
      <c r="BQ956" s="12" t="str">
        <f t="shared" si="92"/>
        <v>Aderente</v>
      </c>
      <c r="BR956" s="19" t="str">
        <f t="shared" si="93"/>
        <v>*</v>
      </c>
      <c r="BS956" s="19" t="str">
        <f t="shared" si="94"/>
        <v>*</v>
      </c>
      <c r="BT956" s="188" t="str">
        <f t="shared" si="95"/>
        <v/>
      </c>
    </row>
    <row r="957" spans="1:72" hidden="1">
      <c r="A957" s="47" t="str">
        <f t="shared" si="91"/>
        <v/>
      </c>
      <c r="B957" s="102"/>
      <c r="C957" s="135" t="str">
        <f>IF(BS_CONTROLE[[#This Row],[DATA]]="","",WEEKNUM(BS_CONTROLE[[#This Row],[DATA]]))</f>
        <v/>
      </c>
      <c r="D957" s="104"/>
      <c r="E957" s="157">
        <v>951</v>
      </c>
      <c r="F957" s="126"/>
      <c r="G957" s="142" t="str">
        <f>IF(D957="","*",VLOOKUP(F957,BS_ATIVIDADE[],3,FALSE))</f>
        <v>*</v>
      </c>
      <c r="H957" s="106"/>
      <c r="I957" s="106"/>
      <c r="J957" s="105"/>
      <c r="K957" s="105"/>
      <c r="L957" s="105"/>
      <c r="M957" s="127" t="str" cm="1">
        <f t="array" ref="M9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7" s="127" t="str" cm="1">
        <f t="array" ref="N9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7" s="106"/>
      <c r="P957" s="106"/>
      <c r="Q957" s="105"/>
      <c r="R957" s="10" t="str">
        <f>IFERROR(_xlfn.XLOOKUP(F957, BS_ATIVIDADE[ATIVIDADE],BS_ATIVIDADE[UNIDADE] ), "*")</f>
        <v>*</v>
      </c>
      <c r="S957" s="128" t="str" cm="1">
        <f t="array" ref="S9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7" s="128" t="str" cm="1">
        <f t="array" ref="T9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7" s="11" t="str" cm="1">
        <f t="array" ref="U95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7" s="105"/>
      <c r="W957" s="151"/>
      <c r="X957" s="104"/>
      <c r="Y957" s="129"/>
      <c r="Z957" s="104"/>
      <c r="AA957" s="105"/>
      <c r="AB957" s="103"/>
      <c r="AC957" s="152"/>
      <c r="AD957" s="107"/>
      <c r="AE957" s="105"/>
      <c r="AF957" s="105"/>
      <c r="AG957" s="105"/>
      <c r="AH957" s="15"/>
      <c r="AI957" s="126" t="str">
        <f>IF(BS_CONTROLE[[#This Row],[Atividade]]=0, "-", BS_CONTROLE[[#This Row],[Atividade]])</f>
        <v>-</v>
      </c>
      <c r="AJ957" s="9" t="str">
        <f>IF(BS_CONTROLE[[#This Row],[Atividade]]=0, "-", BS_CONTROLE[[#This Row],[Atividade]])</f>
        <v>-</v>
      </c>
      <c r="AK957" s="31">
        <f>BS_CONTROLE[[#This Row],[Local - Partida]]</f>
        <v>0</v>
      </c>
      <c r="AL957" s="31">
        <f>BS_CONTROLE[[#This Row],[Local - Encerramento]]</f>
        <v>0</v>
      </c>
      <c r="AM957" s="105" t="str">
        <f>IF(BS_CONTROLE[[#This Row],[Entre - Estações]]=0, "-", BS_CONTROLE[[#This Row],[Entre - Estações]])</f>
        <v>-</v>
      </c>
      <c r="AN957" s="105" t="str">
        <f>IF(BS_CONTROLE[[#This Row],[SB]]=0, "-", BS_CONTROLE[[#This Row],[SB]])</f>
        <v>-</v>
      </c>
      <c r="AO957" s="105" t="str">
        <f>IF(BS_CONTROLE[[#This Row],[SUB]]=0, "-", BS_CONTROLE[[#This Row],[SUB]])</f>
        <v>-</v>
      </c>
      <c r="AP957" s="105">
        <f>BS_CONTROLE[[#This Row],[KM - Inicio]]</f>
        <v>0</v>
      </c>
      <c r="AQ957" s="105">
        <f>BS_CONTROLE[[#This Row],[KM - Inicio]]</f>
        <v>0</v>
      </c>
      <c r="AR957" s="108"/>
      <c r="AS957" s="108"/>
      <c r="AT957" s="108"/>
      <c r="AU957" s="136"/>
      <c r="AV957" s="136"/>
      <c r="AW957" s="14"/>
      <c r="AX957" s="14"/>
      <c r="AY957" s="162" t="str">
        <f t="shared" si="90"/>
        <v>*</v>
      </c>
      <c r="AZ957" s="153"/>
      <c r="BA957" s="109"/>
      <c r="BB957" s="10" t="str">
        <f>IFERROR(_xlfn.XLOOKUP(AI957, BS_ATIVIDADE[ATIVIDADE],BS_ATIVIDADE[UNIDADE] ), "*")</f>
        <v>*</v>
      </c>
      <c r="BC957" s="13" t="str" cm="1">
        <f t="array" ref="BC95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7" s="13" t="str" cm="1">
        <f t="array" ref="BD95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7" s="11" t="str" cm="1">
        <f t="array" ref="BE95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7" s="150"/>
      <c r="BG957" s="16"/>
      <c r="BH957" s="17"/>
      <c r="BI957" s="17"/>
      <c r="BJ957" s="17"/>
      <c r="BK957" s="18"/>
      <c r="BL957" s="16"/>
      <c r="BM957" s="130"/>
      <c r="BN957" s="130"/>
      <c r="BO957" s="130"/>
      <c r="BP957" s="18"/>
      <c r="BQ957" s="12" t="str">
        <f t="shared" si="92"/>
        <v>Aderente</v>
      </c>
      <c r="BR957" s="19" t="str">
        <f t="shared" si="93"/>
        <v>*</v>
      </c>
      <c r="BS957" s="19" t="str">
        <f t="shared" si="94"/>
        <v>*</v>
      </c>
      <c r="BT957" s="188" t="str">
        <f t="shared" si="95"/>
        <v/>
      </c>
    </row>
    <row r="958" spans="1:72" hidden="1">
      <c r="A958" s="47" t="str">
        <f t="shared" si="91"/>
        <v/>
      </c>
      <c r="B958" s="102"/>
      <c r="C958" s="135" t="str">
        <f>IF(BS_CONTROLE[[#This Row],[DATA]]="","",WEEKNUM(BS_CONTROLE[[#This Row],[DATA]]))</f>
        <v/>
      </c>
      <c r="D958" s="104"/>
      <c r="E958" s="157">
        <v>952</v>
      </c>
      <c r="F958" s="126"/>
      <c r="G958" s="142" t="str">
        <f>IF(D958="","*",VLOOKUP(F958,BS_ATIVIDADE[],3,FALSE))</f>
        <v>*</v>
      </c>
      <c r="H958" s="106"/>
      <c r="I958" s="106"/>
      <c r="J958" s="105"/>
      <c r="K958" s="105"/>
      <c r="L958" s="105"/>
      <c r="M958" s="127" t="str" cm="1">
        <f t="array" ref="M9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8" s="127" t="str" cm="1">
        <f t="array" ref="N9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8" s="106"/>
      <c r="P958" s="106"/>
      <c r="Q958" s="105"/>
      <c r="R958" s="10" t="str">
        <f>IFERROR(_xlfn.XLOOKUP(F958, BS_ATIVIDADE[ATIVIDADE],BS_ATIVIDADE[UNIDADE] ), "*")</f>
        <v>*</v>
      </c>
      <c r="S958" s="128" t="str" cm="1">
        <f t="array" ref="S9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8" s="128" t="str" cm="1">
        <f t="array" ref="T9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8" s="11" t="str" cm="1">
        <f t="array" ref="U95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8" s="105"/>
      <c r="W958" s="151"/>
      <c r="X958" s="104"/>
      <c r="Y958" s="129"/>
      <c r="Z958" s="104"/>
      <c r="AA958" s="105"/>
      <c r="AB958" s="103"/>
      <c r="AC958" s="152"/>
      <c r="AD958" s="107"/>
      <c r="AE958" s="105"/>
      <c r="AF958" s="105"/>
      <c r="AG958" s="105"/>
      <c r="AH958" s="15"/>
      <c r="AI958" s="126" t="str">
        <f>IF(BS_CONTROLE[[#This Row],[Atividade]]=0, "-", BS_CONTROLE[[#This Row],[Atividade]])</f>
        <v>-</v>
      </c>
      <c r="AJ958" s="9" t="str">
        <f>IF(BS_CONTROLE[[#This Row],[Atividade]]=0, "-", BS_CONTROLE[[#This Row],[Atividade]])</f>
        <v>-</v>
      </c>
      <c r="AK958" s="31">
        <f>BS_CONTROLE[[#This Row],[Local - Partida]]</f>
        <v>0</v>
      </c>
      <c r="AL958" s="31">
        <f>BS_CONTROLE[[#This Row],[Local - Encerramento]]</f>
        <v>0</v>
      </c>
      <c r="AM958" s="105" t="str">
        <f>IF(BS_CONTROLE[[#This Row],[Entre - Estações]]=0, "-", BS_CONTROLE[[#This Row],[Entre - Estações]])</f>
        <v>-</v>
      </c>
      <c r="AN958" s="105" t="str">
        <f>IF(BS_CONTROLE[[#This Row],[SB]]=0, "-", BS_CONTROLE[[#This Row],[SB]])</f>
        <v>-</v>
      </c>
      <c r="AO958" s="105" t="str">
        <f>IF(BS_CONTROLE[[#This Row],[SUB]]=0, "-", BS_CONTROLE[[#This Row],[SUB]])</f>
        <v>-</v>
      </c>
      <c r="AP958" s="105">
        <f>BS_CONTROLE[[#This Row],[KM - Inicio]]</f>
        <v>0</v>
      </c>
      <c r="AQ958" s="105">
        <f>BS_CONTROLE[[#This Row],[KM - Inicio]]</f>
        <v>0</v>
      </c>
      <c r="AR958" s="108"/>
      <c r="AS958" s="108"/>
      <c r="AT958" s="108"/>
      <c r="AU958" s="136"/>
      <c r="AV958" s="136"/>
      <c r="AW958" s="14"/>
      <c r="AX958" s="14"/>
      <c r="AY958" s="162" t="str">
        <f t="shared" si="90"/>
        <v>*</v>
      </c>
      <c r="AZ958" s="153"/>
      <c r="BA958" s="109"/>
      <c r="BB958" s="10" t="str">
        <f>IFERROR(_xlfn.XLOOKUP(AI958, BS_ATIVIDADE[ATIVIDADE],BS_ATIVIDADE[UNIDADE] ), "*")</f>
        <v>*</v>
      </c>
      <c r="BC958" s="13" t="str" cm="1">
        <f t="array" ref="BC95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8" s="13" t="str" cm="1">
        <f t="array" ref="BD95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8" s="11" t="str" cm="1">
        <f t="array" ref="BE95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8" s="150"/>
      <c r="BG958" s="16"/>
      <c r="BH958" s="17"/>
      <c r="BI958" s="17"/>
      <c r="BJ958" s="17"/>
      <c r="BK958" s="18"/>
      <c r="BL958" s="16"/>
      <c r="BM958" s="130"/>
      <c r="BN958" s="130"/>
      <c r="BO958" s="130"/>
      <c r="BP958" s="18"/>
      <c r="BQ958" s="12" t="str">
        <f t="shared" si="92"/>
        <v>Aderente</v>
      </c>
      <c r="BR958" s="19" t="str">
        <f t="shared" si="93"/>
        <v>*</v>
      </c>
      <c r="BS958" s="19" t="str">
        <f t="shared" si="94"/>
        <v>*</v>
      </c>
      <c r="BT958" s="188" t="str">
        <f t="shared" si="95"/>
        <v/>
      </c>
    </row>
    <row r="959" spans="1:72" hidden="1">
      <c r="A959" s="47" t="str">
        <f t="shared" si="91"/>
        <v/>
      </c>
      <c r="B959" s="102"/>
      <c r="C959" s="135" t="str">
        <f>IF(BS_CONTROLE[[#This Row],[DATA]]="","",WEEKNUM(BS_CONTROLE[[#This Row],[DATA]]))</f>
        <v/>
      </c>
      <c r="D959" s="104"/>
      <c r="E959" s="157">
        <v>953</v>
      </c>
      <c r="F959" s="126"/>
      <c r="G959" s="142" t="str">
        <f>IF(D959="","*",VLOOKUP(F959,BS_ATIVIDADE[],3,FALSE))</f>
        <v>*</v>
      </c>
      <c r="H959" s="106"/>
      <c r="I959" s="106"/>
      <c r="J959" s="105"/>
      <c r="K959" s="105"/>
      <c r="L959" s="105"/>
      <c r="M959" s="127" t="str" cm="1">
        <f t="array" ref="M9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9" s="127" t="str" cm="1">
        <f t="array" ref="N9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9" s="106"/>
      <c r="P959" s="106"/>
      <c r="Q959" s="105"/>
      <c r="R959" s="10" t="str">
        <f>IFERROR(_xlfn.XLOOKUP(F959, BS_ATIVIDADE[ATIVIDADE],BS_ATIVIDADE[UNIDADE] ), "*")</f>
        <v>*</v>
      </c>
      <c r="S959" s="128" t="str" cm="1">
        <f t="array" ref="S9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9" s="128" t="str" cm="1">
        <f t="array" ref="T9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9" s="11" t="str" cm="1">
        <f t="array" ref="U95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59" s="105"/>
      <c r="W959" s="151"/>
      <c r="X959" s="104"/>
      <c r="Y959" s="129"/>
      <c r="Z959" s="104"/>
      <c r="AA959" s="105"/>
      <c r="AB959" s="103"/>
      <c r="AC959" s="152"/>
      <c r="AD959" s="107"/>
      <c r="AE959" s="105"/>
      <c r="AF959" s="105"/>
      <c r="AG959" s="105"/>
      <c r="AH959" s="15"/>
      <c r="AI959" s="126" t="str">
        <f>IF(BS_CONTROLE[[#This Row],[Atividade]]=0, "-", BS_CONTROLE[[#This Row],[Atividade]])</f>
        <v>-</v>
      </c>
      <c r="AJ959" s="9" t="str">
        <f>IF(BS_CONTROLE[[#This Row],[Atividade]]=0, "-", BS_CONTROLE[[#This Row],[Atividade]])</f>
        <v>-</v>
      </c>
      <c r="AK959" s="31">
        <f>BS_CONTROLE[[#This Row],[Local - Partida]]</f>
        <v>0</v>
      </c>
      <c r="AL959" s="31">
        <f>BS_CONTROLE[[#This Row],[Local - Encerramento]]</f>
        <v>0</v>
      </c>
      <c r="AM959" s="105" t="str">
        <f>IF(BS_CONTROLE[[#This Row],[Entre - Estações]]=0, "-", BS_CONTROLE[[#This Row],[Entre - Estações]])</f>
        <v>-</v>
      </c>
      <c r="AN959" s="105" t="str">
        <f>IF(BS_CONTROLE[[#This Row],[SB]]=0, "-", BS_CONTROLE[[#This Row],[SB]])</f>
        <v>-</v>
      </c>
      <c r="AO959" s="105" t="str">
        <f>IF(BS_CONTROLE[[#This Row],[SUB]]=0, "-", BS_CONTROLE[[#This Row],[SUB]])</f>
        <v>-</v>
      </c>
      <c r="AP959" s="105">
        <f>BS_CONTROLE[[#This Row],[KM - Inicio]]</f>
        <v>0</v>
      </c>
      <c r="AQ959" s="105">
        <f>BS_CONTROLE[[#This Row],[KM - Inicio]]</f>
        <v>0</v>
      </c>
      <c r="AR959" s="108"/>
      <c r="AS959" s="108"/>
      <c r="AT959" s="108"/>
      <c r="AU959" s="136"/>
      <c r="AV959" s="136"/>
      <c r="AW959" s="14"/>
      <c r="AX959" s="14"/>
      <c r="AY959" s="162" t="str">
        <f t="shared" si="90"/>
        <v>*</v>
      </c>
      <c r="AZ959" s="153"/>
      <c r="BA959" s="109"/>
      <c r="BB959" s="10" t="str">
        <f>IFERROR(_xlfn.XLOOKUP(AI959, BS_ATIVIDADE[ATIVIDADE],BS_ATIVIDADE[UNIDADE] ), "*")</f>
        <v>*</v>
      </c>
      <c r="BC959" s="13" t="str" cm="1">
        <f t="array" ref="BC95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59" s="13" t="str" cm="1">
        <f t="array" ref="BD95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59" s="11" t="str" cm="1">
        <f t="array" ref="BE95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59" s="150"/>
      <c r="BG959" s="16"/>
      <c r="BH959" s="17"/>
      <c r="BI959" s="17"/>
      <c r="BJ959" s="17"/>
      <c r="BK959" s="18"/>
      <c r="BL959" s="16"/>
      <c r="BM959" s="130"/>
      <c r="BN959" s="130"/>
      <c r="BO959" s="130"/>
      <c r="BP959" s="18"/>
      <c r="BQ959" s="12" t="str">
        <f t="shared" si="92"/>
        <v>Aderente</v>
      </c>
      <c r="BR959" s="19" t="str">
        <f t="shared" si="93"/>
        <v>*</v>
      </c>
      <c r="BS959" s="19" t="str">
        <f t="shared" si="94"/>
        <v>*</v>
      </c>
      <c r="BT959" s="188" t="str">
        <f t="shared" si="95"/>
        <v/>
      </c>
    </row>
    <row r="960" spans="1:72" hidden="1">
      <c r="A960" s="47" t="str">
        <f t="shared" si="91"/>
        <v/>
      </c>
      <c r="B960" s="102"/>
      <c r="C960" s="135" t="str">
        <f>IF(BS_CONTROLE[[#This Row],[DATA]]="","",WEEKNUM(BS_CONTROLE[[#This Row],[DATA]]))</f>
        <v/>
      </c>
      <c r="D960" s="104"/>
      <c r="E960" s="157">
        <v>954</v>
      </c>
      <c r="F960" s="126"/>
      <c r="G960" s="142" t="str">
        <f>IF(D960="","*",VLOOKUP(F960,BS_ATIVIDADE[],3,FALSE))</f>
        <v>*</v>
      </c>
      <c r="H960" s="106"/>
      <c r="I960" s="106"/>
      <c r="J960" s="105"/>
      <c r="K960" s="105"/>
      <c r="L960" s="105"/>
      <c r="M960" s="127" t="str" cm="1">
        <f t="array" ref="M9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0" s="127" t="str" cm="1">
        <f t="array" ref="N9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0" s="106"/>
      <c r="P960" s="106"/>
      <c r="Q960" s="105"/>
      <c r="R960" s="10" t="str">
        <f>IFERROR(_xlfn.XLOOKUP(F960, BS_ATIVIDADE[ATIVIDADE],BS_ATIVIDADE[UNIDADE] ), "*")</f>
        <v>*</v>
      </c>
      <c r="S960" s="128" t="str" cm="1">
        <f t="array" ref="S9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0" s="128" t="str" cm="1">
        <f t="array" ref="T9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0" s="11" t="str" cm="1">
        <f t="array" ref="U96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0" s="105"/>
      <c r="W960" s="151"/>
      <c r="X960" s="104"/>
      <c r="Y960" s="129"/>
      <c r="Z960" s="104"/>
      <c r="AA960" s="105"/>
      <c r="AB960" s="103"/>
      <c r="AC960" s="152"/>
      <c r="AD960" s="107"/>
      <c r="AE960" s="105"/>
      <c r="AF960" s="105"/>
      <c r="AG960" s="105"/>
      <c r="AH960" s="15"/>
      <c r="AI960" s="126" t="str">
        <f>IF(BS_CONTROLE[[#This Row],[Atividade]]=0, "-", BS_CONTROLE[[#This Row],[Atividade]])</f>
        <v>-</v>
      </c>
      <c r="AJ960" s="9" t="str">
        <f>IF(BS_CONTROLE[[#This Row],[Atividade]]=0, "-", BS_CONTROLE[[#This Row],[Atividade]])</f>
        <v>-</v>
      </c>
      <c r="AK960" s="31">
        <f>BS_CONTROLE[[#This Row],[Local - Partida]]</f>
        <v>0</v>
      </c>
      <c r="AL960" s="31">
        <f>BS_CONTROLE[[#This Row],[Local - Encerramento]]</f>
        <v>0</v>
      </c>
      <c r="AM960" s="105" t="str">
        <f>IF(BS_CONTROLE[[#This Row],[Entre - Estações]]=0, "-", BS_CONTROLE[[#This Row],[Entre - Estações]])</f>
        <v>-</v>
      </c>
      <c r="AN960" s="105" t="str">
        <f>IF(BS_CONTROLE[[#This Row],[SB]]=0, "-", BS_CONTROLE[[#This Row],[SB]])</f>
        <v>-</v>
      </c>
      <c r="AO960" s="105" t="str">
        <f>IF(BS_CONTROLE[[#This Row],[SUB]]=0, "-", BS_CONTROLE[[#This Row],[SUB]])</f>
        <v>-</v>
      </c>
      <c r="AP960" s="105">
        <f>BS_CONTROLE[[#This Row],[KM - Inicio]]</f>
        <v>0</v>
      </c>
      <c r="AQ960" s="105">
        <f>BS_CONTROLE[[#This Row],[KM - Inicio]]</f>
        <v>0</v>
      </c>
      <c r="AR960" s="108"/>
      <c r="AS960" s="108"/>
      <c r="AT960" s="108"/>
      <c r="AU960" s="136"/>
      <c r="AV960" s="136"/>
      <c r="AW960" s="14"/>
      <c r="AX960" s="14"/>
      <c r="AY960" s="162" t="str">
        <f t="shared" si="90"/>
        <v>*</v>
      </c>
      <c r="AZ960" s="153"/>
      <c r="BA960" s="109"/>
      <c r="BB960" s="10" t="str">
        <f>IFERROR(_xlfn.XLOOKUP(AI960, BS_ATIVIDADE[ATIVIDADE],BS_ATIVIDADE[UNIDADE] ), "*")</f>
        <v>*</v>
      </c>
      <c r="BC960" s="13" t="str" cm="1">
        <f t="array" ref="BC96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0" s="13" t="str" cm="1">
        <f t="array" ref="BD96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0" s="11" t="str" cm="1">
        <f t="array" ref="BE96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0" s="150"/>
      <c r="BG960" s="16"/>
      <c r="BH960" s="17"/>
      <c r="BI960" s="17"/>
      <c r="BJ960" s="17"/>
      <c r="BK960" s="18"/>
      <c r="BL960" s="16"/>
      <c r="BM960" s="130"/>
      <c r="BN960" s="130"/>
      <c r="BO960" s="130"/>
      <c r="BP960" s="18"/>
      <c r="BQ960" s="12" t="str">
        <f t="shared" si="92"/>
        <v>Aderente</v>
      </c>
      <c r="BR960" s="19" t="str">
        <f t="shared" si="93"/>
        <v>*</v>
      </c>
      <c r="BS960" s="19" t="str">
        <f t="shared" si="94"/>
        <v>*</v>
      </c>
      <c r="BT960" s="188" t="str">
        <f t="shared" si="95"/>
        <v/>
      </c>
    </row>
    <row r="961" spans="1:72" hidden="1">
      <c r="A961" s="47" t="str">
        <f t="shared" si="91"/>
        <v/>
      </c>
      <c r="B961" s="102"/>
      <c r="C961" s="135" t="str">
        <f>IF(BS_CONTROLE[[#This Row],[DATA]]="","",WEEKNUM(BS_CONTROLE[[#This Row],[DATA]]))</f>
        <v/>
      </c>
      <c r="D961" s="104"/>
      <c r="E961" s="157">
        <v>955</v>
      </c>
      <c r="F961" s="126"/>
      <c r="G961" s="142" t="str">
        <f>IF(D961="","*",VLOOKUP(F961,BS_ATIVIDADE[],3,FALSE))</f>
        <v>*</v>
      </c>
      <c r="H961" s="106"/>
      <c r="I961" s="106"/>
      <c r="J961" s="105"/>
      <c r="K961" s="105"/>
      <c r="L961" s="105"/>
      <c r="M961" s="127" t="str" cm="1">
        <f t="array" ref="M9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1" s="127" t="str" cm="1">
        <f t="array" ref="N9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1" s="106"/>
      <c r="P961" s="106"/>
      <c r="Q961" s="105"/>
      <c r="R961" s="10" t="str">
        <f>IFERROR(_xlfn.XLOOKUP(F961, BS_ATIVIDADE[ATIVIDADE],BS_ATIVIDADE[UNIDADE] ), "*")</f>
        <v>*</v>
      </c>
      <c r="S961" s="128" t="str" cm="1">
        <f t="array" ref="S9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1" s="128" t="str" cm="1">
        <f t="array" ref="T9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1" s="11" t="str" cm="1">
        <f t="array" ref="U96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1" s="105"/>
      <c r="W961" s="151"/>
      <c r="X961" s="104"/>
      <c r="Y961" s="129"/>
      <c r="Z961" s="104"/>
      <c r="AA961" s="105"/>
      <c r="AB961" s="103"/>
      <c r="AC961" s="152"/>
      <c r="AD961" s="107"/>
      <c r="AE961" s="105"/>
      <c r="AF961" s="105"/>
      <c r="AG961" s="105"/>
      <c r="AH961" s="15"/>
      <c r="AI961" s="126" t="str">
        <f>IF(BS_CONTROLE[[#This Row],[Atividade]]=0, "-", BS_CONTROLE[[#This Row],[Atividade]])</f>
        <v>-</v>
      </c>
      <c r="AJ961" s="9" t="str">
        <f>IF(BS_CONTROLE[[#This Row],[Atividade]]=0, "-", BS_CONTROLE[[#This Row],[Atividade]])</f>
        <v>-</v>
      </c>
      <c r="AK961" s="31">
        <f>BS_CONTROLE[[#This Row],[Local - Partida]]</f>
        <v>0</v>
      </c>
      <c r="AL961" s="31">
        <f>BS_CONTROLE[[#This Row],[Local - Encerramento]]</f>
        <v>0</v>
      </c>
      <c r="AM961" s="105" t="str">
        <f>IF(BS_CONTROLE[[#This Row],[Entre - Estações]]=0, "-", BS_CONTROLE[[#This Row],[Entre - Estações]])</f>
        <v>-</v>
      </c>
      <c r="AN961" s="105" t="str">
        <f>IF(BS_CONTROLE[[#This Row],[SB]]=0, "-", BS_CONTROLE[[#This Row],[SB]])</f>
        <v>-</v>
      </c>
      <c r="AO961" s="105" t="str">
        <f>IF(BS_CONTROLE[[#This Row],[SUB]]=0, "-", BS_CONTROLE[[#This Row],[SUB]])</f>
        <v>-</v>
      </c>
      <c r="AP961" s="105">
        <f>BS_CONTROLE[[#This Row],[KM - Inicio]]</f>
        <v>0</v>
      </c>
      <c r="AQ961" s="105">
        <f>BS_CONTROLE[[#This Row],[KM - Inicio]]</f>
        <v>0</v>
      </c>
      <c r="AR961" s="108"/>
      <c r="AS961" s="108"/>
      <c r="AT961" s="108"/>
      <c r="AU961" s="136"/>
      <c r="AV961" s="136"/>
      <c r="AW961" s="14"/>
      <c r="AX961" s="14"/>
      <c r="AY961" s="162" t="str">
        <f t="shared" si="90"/>
        <v>*</v>
      </c>
      <c r="AZ961" s="153"/>
      <c r="BA961" s="109"/>
      <c r="BB961" s="10" t="str">
        <f>IFERROR(_xlfn.XLOOKUP(AI961, BS_ATIVIDADE[ATIVIDADE],BS_ATIVIDADE[UNIDADE] ), "*")</f>
        <v>*</v>
      </c>
      <c r="BC961" s="13" t="str" cm="1">
        <f t="array" ref="BC96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1" s="13" t="str" cm="1">
        <f t="array" ref="BD96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1" s="11" t="str" cm="1">
        <f t="array" ref="BE96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1" s="150"/>
      <c r="BG961" s="16"/>
      <c r="BH961" s="17"/>
      <c r="BI961" s="17"/>
      <c r="BJ961" s="17"/>
      <c r="BK961" s="18"/>
      <c r="BL961" s="16"/>
      <c r="BM961" s="130"/>
      <c r="BN961" s="130"/>
      <c r="BO961" s="130"/>
      <c r="BP961" s="18"/>
      <c r="BQ961" s="12" t="str">
        <f t="shared" si="92"/>
        <v>Aderente</v>
      </c>
      <c r="BR961" s="19" t="str">
        <f t="shared" si="93"/>
        <v>*</v>
      </c>
      <c r="BS961" s="19" t="str">
        <f t="shared" si="94"/>
        <v>*</v>
      </c>
      <c r="BT961" s="188" t="str">
        <f t="shared" si="95"/>
        <v/>
      </c>
    </row>
    <row r="962" spans="1:72" hidden="1">
      <c r="A962" s="47" t="str">
        <f t="shared" si="91"/>
        <v/>
      </c>
      <c r="B962" s="102"/>
      <c r="C962" s="135" t="str">
        <f>IF(BS_CONTROLE[[#This Row],[DATA]]="","",WEEKNUM(BS_CONTROLE[[#This Row],[DATA]]))</f>
        <v/>
      </c>
      <c r="D962" s="104"/>
      <c r="E962" s="157">
        <v>956</v>
      </c>
      <c r="F962" s="126"/>
      <c r="G962" s="142" t="str">
        <f>IF(D962="","*",VLOOKUP(F962,BS_ATIVIDADE[],3,FALSE))</f>
        <v>*</v>
      </c>
      <c r="H962" s="106"/>
      <c r="I962" s="106"/>
      <c r="J962" s="105"/>
      <c r="K962" s="105"/>
      <c r="L962" s="105"/>
      <c r="M962" s="127" t="str" cm="1">
        <f t="array" ref="M9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2" s="127" t="str" cm="1">
        <f t="array" ref="N9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2" s="106"/>
      <c r="P962" s="106"/>
      <c r="Q962" s="105"/>
      <c r="R962" s="10" t="str">
        <f>IFERROR(_xlfn.XLOOKUP(F962, BS_ATIVIDADE[ATIVIDADE],BS_ATIVIDADE[UNIDADE] ), "*")</f>
        <v>*</v>
      </c>
      <c r="S962" s="128" t="str" cm="1">
        <f t="array" ref="S9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2" s="128" t="str" cm="1">
        <f t="array" ref="T9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2" s="11" t="str" cm="1">
        <f t="array" ref="U96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2" s="105"/>
      <c r="W962" s="151"/>
      <c r="X962" s="104"/>
      <c r="Y962" s="129"/>
      <c r="Z962" s="104"/>
      <c r="AA962" s="105"/>
      <c r="AB962" s="103"/>
      <c r="AC962" s="152"/>
      <c r="AD962" s="107"/>
      <c r="AE962" s="105"/>
      <c r="AF962" s="105"/>
      <c r="AG962" s="105"/>
      <c r="AH962" s="15"/>
      <c r="AI962" s="126" t="str">
        <f>IF(BS_CONTROLE[[#This Row],[Atividade]]=0, "-", BS_CONTROLE[[#This Row],[Atividade]])</f>
        <v>-</v>
      </c>
      <c r="AJ962" s="9" t="str">
        <f>IF(BS_CONTROLE[[#This Row],[Atividade]]=0, "-", BS_CONTROLE[[#This Row],[Atividade]])</f>
        <v>-</v>
      </c>
      <c r="AK962" s="31">
        <f>BS_CONTROLE[[#This Row],[Local - Partida]]</f>
        <v>0</v>
      </c>
      <c r="AL962" s="31">
        <f>BS_CONTROLE[[#This Row],[Local - Encerramento]]</f>
        <v>0</v>
      </c>
      <c r="AM962" s="105" t="str">
        <f>IF(BS_CONTROLE[[#This Row],[Entre - Estações]]=0, "-", BS_CONTROLE[[#This Row],[Entre - Estações]])</f>
        <v>-</v>
      </c>
      <c r="AN962" s="105" t="str">
        <f>IF(BS_CONTROLE[[#This Row],[SB]]=0, "-", BS_CONTROLE[[#This Row],[SB]])</f>
        <v>-</v>
      </c>
      <c r="AO962" s="105" t="str">
        <f>IF(BS_CONTROLE[[#This Row],[SUB]]=0, "-", BS_CONTROLE[[#This Row],[SUB]])</f>
        <v>-</v>
      </c>
      <c r="AP962" s="105">
        <f>BS_CONTROLE[[#This Row],[KM - Inicio]]</f>
        <v>0</v>
      </c>
      <c r="AQ962" s="105">
        <f>BS_CONTROLE[[#This Row],[KM - Inicio]]</f>
        <v>0</v>
      </c>
      <c r="AR962" s="108"/>
      <c r="AS962" s="108"/>
      <c r="AT962" s="108"/>
      <c r="AU962" s="136"/>
      <c r="AV962" s="136"/>
      <c r="AW962" s="14"/>
      <c r="AX962" s="14"/>
      <c r="AY962" s="162" t="str">
        <f t="shared" si="90"/>
        <v>*</v>
      </c>
      <c r="AZ962" s="153"/>
      <c r="BA962" s="109"/>
      <c r="BB962" s="10" t="str">
        <f>IFERROR(_xlfn.XLOOKUP(AI962, BS_ATIVIDADE[ATIVIDADE],BS_ATIVIDADE[UNIDADE] ), "*")</f>
        <v>*</v>
      </c>
      <c r="BC962" s="13" t="str" cm="1">
        <f t="array" ref="BC96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2" s="13" t="str" cm="1">
        <f t="array" ref="BD96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2" s="11" t="str" cm="1">
        <f t="array" ref="BE96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2" s="150"/>
      <c r="BG962" s="16"/>
      <c r="BH962" s="17"/>
      <c r="BI962" s="17"/>
      <c r="BJ962" s="17"/>
      <c r="BK962" s="18"/>
      <c r="BL962" s="16"/>
      <c r="BM962" s="130"/>
      <c r="BN962" s="130"/>
      <c r="BO962" s="130"/>
      <c r="BP962" s="18"/>
      <c r="BQ962" s="12" t="str">
        <f t="shared" si="92"/>
        <v>Aderente</v>
      </c>
      <c r="BR962" s="19" t="str">
        <f t="shared" si="93"/>
        <v>*</v>
      </c>
      <c r="BS962" s="19" t="str">
        <f t="shared" si="94"/>
        <v>*</v>
      </c>
      <c r="BT962" s="188" t="str">
        <f t="shared" si="95"/>
        <v/>
      </c>
    </row>
    <row r="963" spans="1:72" hidden="1">
      <c r="A963" s="47" t="str">
        <f t="shared" si="91"/>
        <v/>
      </c>
      <c r="B963" s="102"/>
      <c r="C963" s="135" t="str">
        <f>IF(BS_CONTROLE[[#This Row],[DATA]]="","",WEEKNUM(BS_CONTROLE[[#This Row],[DATA]]))</f>
        <v/>
      </c>
      <c r="D963" s="104"/>
      <c r="E963" s="157">
        <v>957</v>
      </c>
      <c r="F963" s="126"/>
      <c r="G963" s="142" t="str">
        <f>IF(D963="","*",VLOOKUP(F963,BS_ATIVIDADE[],3,FALSE))</f>
        <v>*</v>
      </c>
      <c r="H963" s="106"/>
      <c r="I963" s="106"/>
      <c r="J963" s="105"/>
      <c r="K963" s="105"/>
      <c r="L963" s="105"/>
      <c r="M963" s="127" t="str" cm="1">
        <f t="array" ref="M9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3" s="127" t="str" cm="1">
        <f t="array" ref="N9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3" s="106"/>
      <c r="P963" s="106"/>
      <c r="Q963" s="105"/>
      <c r="R963" s="10" t="str">
        <f>IFERROR(_xlfn.XLOOKUP(F963, BS_ATIVIDADE[ATIVIDADE],BS_ATIVIDADE[UNIDADE] ), "*")</f>
        <v>*</v>
      </c>
      <c r="S963" s="128" t="str" cm="1">
        <f t="array" ref="S9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3" s="128" t="str" cm="1">
        <f t="array" ref="T9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3" s="11" t="str" cm="1">
        <f t="array" ref="U96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3" s="105"/>
      <c r="W963" s="151"/>
      <c r="X963" s="104"/>
      <c r="Y963" s="129"/>
      <c r="Z963" s="104"/>
      <c r="AA963" s="105"/>
      <c r="AB963" s="103"/>
      <c r="AC963" s="152"/>
      <c r="AD963" s="107"/>
      <c r="AE963" s="105"/>
      <c r="AF963" s="105"/>
      <c r="AG963" s="105"/>
      <c r="AH963" s="15"/>
      <c r="AI963" s="126" t="str">
        <f>IF(BS_CONTROLE[[#This Row],[Atividade]]=0, "-", BS_CONTROLE[[#This Row],[Atividade]])</f>
        <v>-</v>
      </c>
      <c r="AJ963" s="9" t="str">
        <f>IF(BS_CONTROLE[[#This Row],[Atividade]]=0, "-", BS_CONTROLE[[#This Row],[Atividade]])</f>
        <v>-</v>
      </c>
      <c r="AK963" s="31">
        <f>BS_CONTROLE[[#This Row],[Local - Partida]]</f>
        <v>0</v>
      </c>
      <c r="AL963" s="31">
        <f>BS_CONTROLE[[#This Row],[Local - Encerramento]]</f>
        <v>0</v>
      </c>
      <c r="AM963" s="105" t="str">
        <f>IF(BS_CONTROLE[[#This Row],[Entre - Estações]]=0, "-", BS_CONTROLE[[#This Row],[Entre - Estações]])</f>
        <v>-</v>
      </c>
      <c r="AN963" s="105" t="str">
        <f>IF(BS_CONTROLE[[#This Row],[SB]]=0, "-", BS_CONTROLE[[#This Row],[SB]])</f>
        <v>-</v>
      </c>
      <c r="AO963" s="105" t="str">
        <f>IF(BS_CONTROLE[[#This Row],[SUB]]=0, "-", BS_CONTROLE[[#This Row],[SUB]])</f>
        <v>-</v>
      </c>
      <c r="AP963" s="105">
        <f>BS_CONTROLE[[#This Row],[KM - Inicio]]</f>
        <v>0</v>
      </c>
      <c r="AQ963" s="105">
        <f>BS_CONTROLE[[#This Row],[KM - Inicio]]</f>
        <v>0</v>
      </c>
      <c r="AR963" s="108"/>
      <c r="AS963" s="108"/>
      <c r="AT963" s="108"/>
      <c r="AU963" s="136"/>
      <c r="AV963" s="136"/>
      <c r="AW963" s="14"/>
      <c r="AX963" s="14"/>
      <c r="AY963" s="162" t="str">
        <f t="shared" si="90"/>
        <v>*</v>
      </c>
      <c r="AZ963" s="153"/>
      <c r="BA963" s="109"/>
      <c r="BB963" s="10" t="str">
        <f>IFERROR(_xlfn.XLOOKUP(AI963, BS_ATIVIDADE[ATIVIDADE],BS_ATIVIDADE[UNIDADE] ), "*")</f>
        <v>*</v>
      </c>
      <c r="BC963" s="13" t="str" cm="1">
        <f t="array" ref="BC96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3" s="13" t="str" cm="1">
        <f t="array" ref="BD96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3" s="11" t="str" cm="1">
        <f t="array" ref="BE96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3" s="150"/>
      <c r="BG963" s="16"/>
      <c r="BH963" s="17"/>
      <c r="BI963" s="17"/>
      <c r="BJ963" s="17"/>
      <c r="BK963" s="18"/>
      <c r="BL963" s="16"/>
      <c r="BM963" s="130"/>
      <c r="BN963" s="130"/>
      <c r="BO963" s="130"/>
      <c r="BP963" s="18"/>
      <c r="BQ963" s="12" t="str">
        <f t="shared" si="92"/>
        <v>Aderente</v>
      </c>
      <c r="BR963" s="19" t="str">
        <f t="shared" si="93"/>
        <v>*</v>
      </c>
      <c r="BS963" s="19" t="str">
        <f t="shared" si="94"/>
        <v>*</v>
      </c>
      <c r="BT963" s="188" t="str">
        <f t="shared" si="95"/>
        <v/>
      </c>
    </row>
    <row r="964" spans="1:72" hidden="1">
      <c r="A964" s="47" t="str">
        <f t="shared" si="91"/>
        <v/>
      </c>
      <c r="B964" s="102"/>
      <c r="C964" s="135" t="str">
        <f>IF(BS_CONTROLE[[#This Row],[DATA]]="","",WEEKNUM(BS_CONTROLE[[#This Row],[DATA]]))</f>
        <v/>
      </c>
      <c r="D964" s="104"/>
      <c r="E964" s="157">
        <v>958</v>
      </c>
      <c r="F964" s="126"/>
      <c r="G964" s="142" t="str">
        <f>IF(D964="","*",VLOOKUP(F964,BS_ATIVIDADE[],3,FALSE))</f>
        <v>*</v>
      </c>
      <c r="H964" s="106"/>
      <c r="I964" s="106"/>
      <c r="J964" s="105"/>
      <c r="K964" s="105"/>
      <c r="L964" s="105"/>
      <c r="M964" s="127" t="str" cm="1">
        <f t="array" ref="M9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4" s="127" t="str" cm="1">
        <f t="array" ref="N9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4" s="106"/>
      <c r="P964" s="106"/>
      <c r="Q964" s="105"/>
      <c r="R964" s="10" t="str">
        <f>IFERROR(_xlfn.XLOOKUP(F964, BS_ATIVIDADE[ATIVIDADE],BS_ATIVIDADE[UNIDADE] ), "*")</f>
        <v>*</v>
      </c>
      <c r="S964" s="128" t="str" cm="1">
        <f t="array" ref="S9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4" s="128" t="str" cm="1">
        <f t="array" ref="T9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4" s="11" t="str" cm="1">
        <f t="array" ref="U96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4" s="105"/>
      <c r="W964" s="151"/>
      <c r="X964" s="104"/>
      <c r="Y964" s="129"/>
      <c r="Z964" s="104"/>
      <c r="AA964" s="105"/>
      <c r="AB964" s="103"/>
      <c r="AC964" s="152"/>
      <c r="AD964" s="107"/>
      <c r="AE964" s="105"/>
      <c r="AF964" s="105"/>
      <c r="AG964" s="105"/>
      <c r="AH964" s="15"/>
      <c r="AI964" s="126" t="str">
        <f>IF(BS_CONTROLE[[#This Row],[Atividade]]=0, "-", BS_CONTROLE[[#This Row],[Atividade]])</f>
        <v>-</v>
      </c>
      <c r="AJ964" s="9" t="str">
        <f>IF(BS_CONTROLE[[#This Row],[Atividade]]=0, "-", BS_CONTROLE[[#This Row],[Atividade]])</f>
        <v>-</v>
      </c>
      <c r="AK964" s="31">
        <f>BS_CONTROLE[[#This Row],[Local - Partida]]</f>
        <v>0</v>
      </c>
      <c r="AL964" s="31">
        <f>BS_CONTROLE[[#This Row],[Local - Encerramento]]</f>
        <v>0</v>
      </c>
      <c r="AM964" s="105" t="str">
        <f>IF(BS_CONTROLE[[#This Row],[Entre - Estações]]=0, "-", BS_CONTROLE[[#This Row],[Entre - Estações]])</f>
        <v>-</v>
      </c>
      <c r="AN964" s="105" t="str">
        <f>IF(BS_CONTROLE[[#This Row],[SB]]=0, "-", BS_CONTROLE[[#This Row],[SB]])</f>
        <v>-</v>
      </c>
      <c r="AO964" s="105" t="str">
        <f>IF(BS_CONTROLE[[#This Row],[SUB]]=0, "-", BS_CONTROLE[[#This Row],[SUB]])</f>
        <v>-</v>
      </c>
      <c r="AP964" s="105">
        <f>BS_CONTROLE[[#This Row],[KM - Inicio]]</f>
        <v>0</v>
      </c>
      <c r="AQ964" s="105">
        <f>BS_CONTROLE[[#This Row],[KM - Inicio]]</f>
        <v>0</v>
      </c>
      <c r="AR964" s="108"/>
      <c r="AS964" s="108"/>
      <c r="AT964" s="108"/>
      <c r="AU964" s="136"/>
      <c r="AV964" s="136"/>
      <c r="AW964" s="14"/>
      <c r="AX964" s="14"/>
      <c r="AY964" s="162" t="str">
        <f t="shared" si="90"/>
        <v>*</v>
      </c>
      <c r="AZ964" s="153"/>
      <c r="BA964" s="109"/>
      <c r="BB964" s="10" t="str">
        <f>IFERROR(_xlfn.XLOOKUP(AI964, BS_ATIVIDADE[ATIVIDADE],BS_ATIVIDADE[UNIDADE] ), "*")</f>
        <v>*</v>
      </c>
      <c r="BC964" s="13" t="str" cm="1">
        <f t="array" ref="BC96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4" s="13" t="str" cm="1">
        <f t="array" ref="BD96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4" s="11" t="str" cm="1">
        <f t="array" ref="BE96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4" s="150"/>
      <c r="BG964" s="16"/>
      <c r="BH964" s="17"/>
      <c r="BI964" s="17"/>
      <c r="BJ964" s="17"/>
      <c r="BK964" s="18"/>
      <c r="BL964" s="16"/>
      <c r="BM964" s="130"/>
      <c r="BN964" s="130"/>
      <c r="BO964" s="130"/>
      <c r="BP964" s="18"/>
      <c r="BQ964" s="12" t="str">
        <f t="shared" si="92"/>
        <v>Aderente</v>
      </c>
      <c r="BR964" s="19" t="str">
        <f t="shared" si="93"/>
        <v>*</v>
      </c>
      <c r="BS964" s="19" t="str">
        <f t="shared" si="94"/>
        <v>*</v>
      </c>
      <c r="BT964" s="188" t="str">
        <f t="shared" si="95"/>
        <v/>
      </c>
    </row>
    <row r="965" spans="1:72" hidden="1">
      <c r="A965" s="47" t="str">
        <f t="shared" si="91"/>
        <v/>
      </c>
      <c r="B965" s="102"/>
      <c r="C965" s="135" t="str">
        <f>IF(BS_CONTROLE[[#This Row],[DATA]]="","",WEEKNUM(BS_CONTROLE[[#This Row],[DATA]]))</f>
        <v/>
      </c>
      <c r="D965" s="104"/>
      <c r="E965" s="157">
        <v>959</v>
      </c>
      <c r="F965" s="126"/>
      <c r="G965" s="142" t="str">
        <f>IF(D965="","*",VLOOKUP(F965,BS_ATIVIDADE[],3,FALSE))</f>
        <v>*</v>
      </c>
      <c r="H965" s="106"/>
      <c r="I965" s="106"/>
      <c r="J965" s="105"/>
      <c r="K965" s="105"/>
      <c r="L965" s="105"/>
      <c r="M965" s="127" t="str" cm="1">
        <f t="array" ref="M9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5" s="127" t="str" cm="1">
        <f t="array" ref="N9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5" s="106"/>
      <c r="P965" s="106"/>
      <c r="Q965" s="105"/>
      <c r="R965" s="10" t="str">
        <f>IFERROR(_xlfn.XLOOKUP(F965, BS_ATIVIDADE[ATIVIDADE],BS_ATIVIDADE[UNIDADE] ), "*")</f>
        <v>*</v>
      </c>
      <c r="S965" s="128" t="str" cm="1">
        <f t="array" ref="S9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5" s="128" t="str" cm="1">
        <f t="array" ref="T9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5" s="11" t="str" cm="1">
        <f t="array" ref="U96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5" s="105"/>
      <c r="W965" s="151"/>
      <c r="X965" s="104"/>
      <c r="Y965" s="129"/>
      <c r="Z965" s="104"/>
      <c r="AA965" s="105"/>
      <c r="AB965" s="103"/>
      <c r="AC965" s="152"/>
      <c r="AD965" s="107"/>
      <c r="AE965" s="105"/>
      <c r="AF965" s="105"/>
      <c r="AG965" s="105"/>
      <c r="AH965" s="15"/>
      <c r="AI965" s="126" t="str">
        <f>IF(BS_CONTROLE[[#This Row],[Atividade]]=0, "-", BS_CONTROLE[[#This Row],[Atividade]])</f>
        <v>-</v>
      </c>
      <c r="AJ965" s="9" t="str">
        <f>IF(BS_CONTROLE[[#This Row],[Atividade]]=0, "-", BS_CONTROLE[[#This Row],[Atividade]])</f>
        <v>-</v>
      </c>
      <c r="AK965" s="31">
        <f>BS_CONTROLE[[#This Row],[Local - Partida]]</f>
        <v>0</v>
      </c>
      <c r="AL965" s="31">
        <f>BS_CONTROLE[[#This Row],[Local - Encerramento]]</f>
        <v>0</v>
      </c>
      <c r="AM965" s="105" t="str">
        <f>IF(BS_CONTROLE[[#This Row],[Entre - Estações]]=0, "-", BS_CONTROLE[[#This Row],[Entre - Estações]])</f>
        <v>-</v>
      </c>
      <c r="AN965" s="105" t="str">
        <f>IF(BS_CONTROLE[[#This Row],[SB]]=0, "-", BS_CONTROLE[[#This Row],[SB]])</f>
        <v>-</v>
      </c>
      <c r="AO965" s="105" t="str">
        <f>IF(BS_CONTROLE[[#This Row],[SUB]]=0, "-", BS_CONTROLE[[#This Row],[SUB]])</f>
        <v>-</v>
      </c>
      <c r="AP965" s="105">
        <f>BS_CONTROLE[[#This Row],[KM - Inicio]]</f>
        <v>0</v>
      </c>
      <c r="AQ965" s="105">
        <f>BS_CONTROLE[[#This Row],[KM - Inicio]]</f>
        <v>0</v>
      </c>
      <c r="AR965" s="108"/>
      <c r="AS965" s="108"/>
      <c r="AT965" s="108"/>
      <c r="AU965" s="136"/>
      <c r="AV965" s="136"/>
      <c r="AW965" s="14"/>
      <c r="AX965" s="14"/>
      <c r="AY965" s="162" t="str">
        <f t="shared" si="90"/>
        <v>*</v>
      </c>
      <c r="AZ965" s="153"/>
      <c r="BA965" s="109"/>
      <c r="BB965" s="10" t="str">
        <f>IFERROR(_xlfn.XLOOKUP(AI965, BS_ATIVIDADE[ATIVIDADE],BS_ATIVIDADE[UNIDADE] ), "*")</f>
        <v>*</v>
      </c>
      <c r="BC965" s="13" t="str" cm="1">
        <f t="array" ref="BC96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5" s="13" t="str" cm="1">
        <f t="array" ref="BD96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5" s="11" t="str" cm="1">
        <f t="array" ref="BE96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5" s="150"/>
      <c r="BG965" s="16"/>
      <c r="BH965" s="17"/>
      <c r="BI965" s="17"/>
      <c r="BJ965" s="17"/>
      <c r="BK965" s="18"/>
      <c r="BL965" s="16"/>
      <c r="BM965" s="130"/>
      <c r="BN965" s="130"/>
      <c r="BO965" s="130"/>
      <c r="BP965" s="18"/>
      <c r="BQ965" s="12" t="str">
        <f t="shared" si="92"/>
        <v>Aderente</v>
      </c>
      <c r="BR965" s="19" t="str">
        <f t="shared" si="93"/>
        <v>*</v>
      </c>
      <c r="BS965" s="19" t="str">
        <f t="shared" si="94"/>
        <v>*</v>
      </c>
      <c r="BT965" s="188" t="str">
        <f t="shared" si="95"/>
        <v/>
      </c>
    </row>
    <row r="966" spans="1:72" hidden="1">
      <c r="A966" s="47" t="str">
        <f t="shared" si="91"/>
        <v/>
      </c>
      <c r="B966" s="102"/>
      <c r="C966" s="135" t="str">
        <f>IF(BS_CONTROLE[[#This Row],[DATA]]="","",WEEKNUM(BS_CONTROLE[[#This Row],[DATA]]))</f>
        <v/>
      </c>
      <c r="D966" s="104"/>
      <c r="E966" s="157">
        <v>960</v>
      </c>
      <c r="F966" s="126"/>
      <c r="G966" s="142" t="str">
        <f>IF(D966="","*",VLOOKUP(F966,BS_ATIVIDADE[],3,FALSE))</f>
        <v>*</v>
      </c>
      <c r="H966" s="106"/>
      <c r="I966" s="106"/>
      <c r="J966" s="105"/>
      <c r="K966" s="105"/>
      <c r="L966" s="105"/>
      <c r="M966" s="127" t="str" cm="1">
        <f t="array" ref="M9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6" s="127" t="str" cm="1">
        <f t="array" ref="N9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6" s="106"/>
      <c r="P966" s="106"/>
      <c r="Q966" s="105"/>
      <c r="R966" s="10" t="str">
        <f>IFERROR(_xlfn.XLOOKUP(F966, BS_ATIVIDADE[ATIVIDADE],BS_ATIVIDADE[UNIDADE] ), "*")</f>
        <v>*</v>
      </c>
      <c r="S966" s="128" t="str" cm="1">
        <f t="array" ref="S9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6" s="128" t="str" cm="1">
        <f t="array" ref="T9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6" s="11" t="str" cm="1">
        <f t="array" ref="U96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6" s="105"/>
      <c r="W966" s="151"/>
      <c r="X966" s="104"/>
      <c r="Y966" s="129"/>
      <c r="Z966" s="104"/>
      <c r="AA966" s="105"/>
      <c r="AB966" s="103"/>
      <c r="AC966" s="152"/>
      <c r="AD966" s="107"/>
      <c r="AE966" s="105"/>
      <c r="AF966" s="105"/>
      <c r="AG966" s="105"/>
      <c r="AH966" s="15"/>
      <c r="AI966" s="126" t="str">
        <f>IF(BS_CONTROLE[[#This Row],[Atividade]]=0, "-", BS_CONTROLE[[#This Row],[Atividade]])</f>
        <v>-</v>
      </c>
      <c r="AJ966" s="9" t="str">
        <f>IF(BS_CONTROLE[[#This Row],[Atividade]]=0, "-", BS_CONTROLE[[#This Row],[Atividade]])</f>
        <v>-</v>
      </c>
      <c r="AK966" s="31">
        <f>BS_CONTROLE[[#This Row],[Local - Partida]]</f>
        <v>0</v>
      </c>
      <c r="AL966" s="31">
        <f>BS_CONTROLE[[#This Row],[Local - Encerramento]]</f>
        <v>0</v>
      </c>
      <c r="AM966" s="105" t="str">
        <f>IF(BS_CONTROLE[[#This Row],[Entre - Estações]]=0, "-", BS_CONTROLE[[#This Row],[Entre - Estações]])</f>
        <v>-</v>
      </c>
      <c r="AN966" s="105" t="str">
        <f>IF(BS_CONTROLE[[#This Row],[SB]]=0, "-", BS_CONTROLE[[#This Row],[SB]])</f>
        <v>-</v>
      </c>
      <c r="AO966" s="105" t="str">
        <f>IF(BS_CONTROLE[[#This Row],[SUB]]=0, "-", BS_CONTROLE[[#This Row],[SUB]])</f>
        <v>-</v>
      </c>
      <c r="AP966" s="105">
        <f>BS_CONTROLE[[#This Row],[KM - Inicio]]</f>
        <v>0</v>
      </c>
      <c r="AQ966" s="105">
        <f>BS_CONTROLE[[#This Row],[KM - Inicio]]</f>
        <v>0</v>
      </c>
      <c r="AR966" s="108"/>
      <c r="AS966" s="108"/>
      <c r="AT966" s="108"/>
      <c r="AU966" s="136"/>
      <c r="AV966" s="136"/>
      <c r="AW966" s="14"/>
      <c r="AX966" s="14"/>
      <c r="AY966" s="162" t="str">
        <f t="shared" si="90"/>
        <v>*</v>
      </c>
      <c r="AZ966" s="153"/>
      <c r="BA966" s="109"/>
      <c r="BB966" s="10" t="str">
        <f>IFERROR(_xlfn.XLOOKUP(AI966, BS_ATIVIDADE[ATIVIDADE],BS_ATIVIDADE[UNIDADE] ), "*")</f>
        <v>*</v>
      </c>
      <c r="BC966" s="13" t="str" cm="1">
        <f t="array" ref="BC96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6" s="13" t="str" cm="1">
        <f t="array" ref="BD96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6" s="11" t="str" cm="1">
        <f t="array" ref="BE96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6" s="150"/>
      <c r="BG966" s="16"/>
      <c r="BH966" s="17"/>
      <c r="BI966" s="17"/>
      <c r="BJ966" s="17"/>
      <c r="BK966" s="18"/>
      <c r="BL966" s="16"/>
      <c r="BM966" s="130"/>
      <c r="BN966" s="130"/>
      <c r="BO966" s="130"/>
      <c r="BP966" s="18"/>
      <c r="BQ966" s="12" t="str">
        <f t="shared" si="92"/>
        <v>Aderente</v>
      </c>
      <c r="BR966" s="19" t="str">
        <f t="shared" si="93"/>
        <v>*</v>
      </c>
      <c r="BS966" s="19" t="str">
        <f t="shared" si="94"/>
        <v>*</v>
      </c>
      <c r="BT966" s="188" t="str">
        <f t="shared" si="95"/>
        <v/>
      </c>
    </row>
    <row r="967" spans="1:72" hidden="1">
      <c r="A967" s="47" t="str">
        <f t="shared" si="91"/>
        <v/>
      </c>
      <c r="B967" s="102"/>
      <c r="C967" s="135" t="str">
        <f>IF(BS_CONTROLE[[#This Row],[DATA]]="","",WEEKNUM(BS_CONTROLE[[#This Row],[DATA]]))</f>
        <v/>
      </c>
      <c r="D967" s="104"/>
      <c r="E967" s="157">
        <v>961</v>
      </c>
      <c r="F967" s="126"/>
      <c r="G967" s="142" t="str">
        <f>IF(D967="","*",VLOOKUP(F967,BS_ATIVIDADE[],3,FALSE))</f>
        <v>*</v>
      </c>
      <c r="H967" s="106"/>
      <c r="I967" s="106"/>
      <c r="J967" s="105"/>
      <c r="K967" s="105"/>
      <c r="L967" s="105"/>
      <c r="M967" s="127" t="str" cm="1">
        <f t="array" ref="M9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7" s="127" t="str" cm="1">
        <f t="array" ref="N9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7" s="106"/>
      <c r="P967" s="106"/>
      <c r="Q967" s="105"/>
      <c r="R967" s="10" t="str">
        <f>IFERROR(_xlfn.XLOOKUP(F967, BS_ATIVIDADE[ATIVIDADE],BS_ATIVIDADE[UNIDADE] ), "*")</f>
        <v>*</v>
      </c>
      <c r="S967" s="128" t="str" cm="1">
        <f t="array" ref="S9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7" s="128" t="str" cm="1">
        <f t="array" ref="T9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7" s="11" t="str" cm="1">
        <f t="array" ref="U96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7" s="105"/>
      <c r="W967" s="151"/>
      <c r="X967" s="104"/>
      <c r="Y967" s="129"/>
      <c r="Z967" s="104"/>
      <c r="AA967" s="105"/>
      <c r="AB967" s="103"/>
      <c r="AC967" s="152"/>
      <c r="AD967" s="107"/>
      <c r="AE967" s="105"/>
      <c r="AF967" s="105"/>
      <c r="AG967" s="105"/>
      <c r="AH967" s="15"/>
      <c r="AI967" s="126" t="str">
        <f>IF(BS_CONTROLE[[#This Row],[Atividade]]=0, "-", BS_CONTROLE[[#This Row],[Atividade]])</f>
        <v>-</v>
      </c>
      <c r="AJ967" s="9" t="str">
        <f>IF(BS_CONTROLE[[#This Row],[Atividade]]=0, "-", BS_CONTROLE[[#This Row],[Atividade]])</f>
        <v>-</v>
      </c>
      <c r="AK967" s="31">
        <f>BS_CONTROLE[[#This Row],[Local - Partida]]</f>
        <v>0</v>
      </c>
      <c r="AL967" s="31">
        <f>BS_CONTROLE[[#This Row],[Local - Encerramento]]</f>
        <v>0</v>
      </c>
      <c r="AM967" s="105" t="str">
        <f>IF(BS_CONTROLE[[#This Row],[Entre - Estações]]=0, "-", BS_CONTROLE[[#This Row],[Entre - Estações]])</f>
        <v>-</v>
      </c>
      <c r="AN967" s="105" t="str">
        <f>IF(BS_CONTROLE[[#This Row],[SB]]=0, "-", BS_CONTROLE[[#This Row],[SB]])</f>
        <v>-</v>
      </c>
      <c r="AO967" s="105" t="str">
        <f>IF(BS_CONTROLE[[#This Row],[SUB]]=0, "-", BS_CONTROLE[[#This Row],[SUB]])</f>
        <v>-</v>
      </c>
      <c r="AP967" s="105">
        <f>BS_CONTROLE[[#This Row],[KM - Inicio]]</f>
        <v>0</v>
      </c>
      <c r="AQ967" s="105">
        <f>BS_CONTROLE[[#This Row],[KM - Inicio]]</f>
        <v>0</v>
      </c>
      <c r="AR967" s="108"/>
      <c r="AS967" s="108"/>
      <c r="AT967" s="108"/>
      <c r="AU967" s="136"/>
      <c r="AV967" s="136"/>
      <c r="AW967" s="14"/>
      <c r="AX967" s="14"/>
      <c r="AY967" s="162" t="str">
        <f t="shared" ref="AY967:AY1001" si="96">IF(D967="","*",IFERROR(IF(ISODD(COUNT(AS967:AX967)),"ERRO",SUM((AT967-AS967),(AV967-AU967),(AX967-AW967))),"ERRO"))</f>
        <v>*</v>
      </c>
      <c r="AZ967" s="153"/>
      <c r="BA967" s="109"/>
      <c r="BB967" s="10" t="str">
        <f>IFERROR(_xlfn.XLOOKUP(AI967, BS_ATIVIDADE[ATIVIDADE],BS_ATIVIDADE[UNIDADE] ), "*")</f>
        <v>*</v>
      </c>
      <c r="BC967" s="13" t="str" cm="1">
        <f t="array" ref="BC96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7" s="13" t="str" cm="1">
        <f t="array" ref="BD96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7" s="11" t="str" cm="1">
        <f t="array" ref="BE96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7" s="150"/>
      <c r="BG967" s="16"/>
      <c r="BH967" s="17"/>
      <c r="BI967" s="17"/>
      <c r="BJ967" s="17"/>
      <c r="BK967" s="18"/>
      <c r="BL967" s="16"/>
      <c r="BM967" s="130"/>
      <c r="BN967" s="130"/>
      <c r="BO967" s="130"/>
      <c r="BP967" s="18"/>
      <c r="BQ967" s="12" t="str">
        <f t="shared" si="92"/>
        <v>Aderente</v>
      </c>
      <c r="BR967" s="19" t="str">
        <f t="shared" si="93"/>
        <v>*</v>
      </c>
      <c r="BS967" s="19" t="str">
        <f t="shared" si="94"/>
        <v>*</v>
      </c>
      <c r="BT967" s="188" t="str">
        <f t="shared" si="95"/>
        <v/>
      </c>
    </row>
    <row r="968" spans="1:72" hidden="1">
      <c r="A968" s="47" t="str">
        <f t="shared" ref="A968:A1001" si="97">D968&amp;B968</f>
        <v/>
      </c>
      <c r="B968" s="102"/>
      <c r="C968" s="135" t="str">
        <f>IF(BS_CONTROLE[[#This Row],[DATA]]="","",WEEKNUM(BS_CONTROLE[[#This Row],[DATA]]))</f>
        <v/>
      </c>
      <c r="D968" s="104"/>
      <c r="E968" s="157">
        <v>962</v>
      </c>
      <c r="F968" s="126"/>
      <c r="G968" s="142" t="str">
        <f>IF(D968="","*",VLOOKUP(F968,BS_ATIVIDADE[],3,FALSE))</f>
        <v>*</v>
      </c>
      <c r="H968" s="106"/>
      <c r="I968" s="106"/>
      <c r="J968" s="105"/>
      <c r="K968" s="105"/>
      <c r="L968" s="105"/>
      <c r="M968" s="127" t="str" cm="1">
        <f t="array" ref="M9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8" s="127" t="str" cm="1">
        <f t="array" ref="N9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8" s="106"/>
      <c r="P968" s="106"/>
      <c r="Q968" s="105"/>
      <c r="R968" s="10" t="str">
        <f>IFERROR(_xlfn.XLOOKUP(F968, BS_ATIVIDADE[ATIVIDADE],BS_ATIVIDADE[UNIDADE] ), "*")</f>
        <v>*</v>
      </c>
      <c r="S968" s="128" t="str" cm="1">
        <f t="array" ref="S9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8" s="128" t="str" cm="1">
        <f t="array" ref="T9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8" s="11" t="str" cm="1">
        <f t="array" ref="U96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8" s="105"/>
      <c r="W968" s="151"/>
      <c r="X968" s="104"/>
      <c r="Y968" s="129"/>
      <c r="Z968" s="104"/>
      <c r="AA968" s="105"/>
      <c r="AB968" s="103"/>
      <c r="AC968" s="152"/>
      <c r="AD968" s="107"/>
      <c r="AE968" s="105"/>
      <c r="AF968" s="105"/>
      <c r="AG968" s="105"/>
      <c r="AH968" s="15"/>
      <c r="AI968" s="126" t="str">
        <f>IF(BS_CONTROLE[[#This Row],[Atividade]]=0, "-", BS_CONTROLE[[#This Row],[Atividade]])</f>
        <v>-</v>
      </c>
      <c r="AJ968" s="9" t="str">
        <f>IF(BS_CONTROLE[[#This Row],[Atividade]]=0, "-", BS_CONTROLE[[#This Row],[Atividade]])</f>
        <v>-</v>
      </c>
      <c r="AK968" s="31">
        <f>BS_CONTROLE[[#This Row],[Local - Partida]]</f>
        <v>0</v>
      </c>
      <c r="AL968" s="31">
        <f>BS_CONTROLE[[#This Row],[Local - Encerramento]]</f>
        <v>0</v>
      </c>
      <c r="AM968" s="105" t="str">
        <f>IF(BS_CONTROLE[[#This Row],[Entre - Estações]]=0, "-", BS_CONTROLE[[#This Row],[Entre - Estações]])</f>
        <v>-</v>
      </c>
      <c r="AN968" s="105" t="str">
        <f>IF(BS_CONTROLE[[#This Row],[SB]]=0, "-", BS_CONTROLE[[#This Row],[SB]])</f>
        <v>-</v>
      </c>
      <c r="AO968" s="105" t="str">
        <f>IF(BS_CONTROLE[[#This Row],[SUB]]=0, "-", BS_CONTROLE[[#This Row],[SUB]])</f>
        <v>-</v>
      </c>
      <c r="AP968" s="105">
        <f>BS_CONTROLE[[#This Row],[KM - Inicio]]</f>
        <v>0</v>
      </c>
      <c r="AQ968" s="105">
        <f>BS_CONTROLE[[#This Row],[KM - Inicio]]</f>
        <v>0</v>
      </c>
      <c r="AR968" s="108"/>
      <c r="AS968" s="108"/>
      <c r="AT968" s="108"/>
      <c r="AU968" s="136"/>
      <c r="AV968" s="136"/>
      <c r="AW968" s="14"/>
      <c r="AX968" s="14"/>
      <c r="AY968" s="162" t="str">
        <f t="shared" si="96"/>
        <v>*</v>
      </c>
      <c r="AZ968" s="153"/>
      <c r="BA968" s="109"/>
      <c r="BB968" s="10" t="str">
        <f>IFERROR(_xlfn.XLOOKUP(AI968, BS_ATIVIDADE[ATIVIDADE],BS_ATIVIDADE[UNIDADE] ), "*")</f>
        <v>*</v>
      </c>
      <c r="BC968" s="13" t="str" cm="1">
        <f t="array" ref="BC96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8" s="13" t="str" cm="1">
        <f t="array" ref="BD96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8" s="11" t="str" cm="1">
        <f t="array" ref="BE96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8" s="150"/>
      <c r="BG968" s="16"/>
      <c r="BH968" s="17"/>
      <c r="BI968" s="17"/>
      <c r="BJ968" s="17"/>
      <c r="BK968" s="18"/>
      <c r="BL968" s="16"/>
      <c r="BM968" s="130"/>
      <c r="BN968" s="130"/>
      <c r="BO968" s="130"/>
      <c r="BP968" s="18"/>
      <c r="BQ968" s="12" t="str">
        <f t="shared" ref="BQ968:BQ1001" si="98">IF(AND(BR968&lt;1,BS968&lt;1),"Produção e Intervalo",IF(BR968&lt;1,"Intervalo",IF(BS968&lt;1,"Produção","Aderente")))</f>
        <v>Aderente</v>
      </c>
      <c r="BR968" s="19" t="str">
        <f t="shared" ref="BR968:BR1001" si="99">IF(OR(B968="",F968=""),"*",AY968/P968)</f>
        <v>*</v>
      </c>
      <c r="BS968" s="19" t="str">
        <f t="shared" ref="BS968:BS1001" si="100">IF(OR(B968="",F968=""),"*",BA968/Q968)</f>
        <v>*</v>
      </c>
      <c r="BT968" s="188" t="str">
        <f t="shared" ref="BT968:BT1001" si="101">IF(BN968="","",SUBSTITUTE(BM968," ","")&amp;SUBSTITUTE(BN968," ",""))</f>
        <v/>
      </c>
    </row>
    <row r="969" spans="1:72" hidden="1">
      <c r="A969" s="47" t="str">
        <f t="shared" si="97"/>
        <v/>
      </c>
      <c r="B969" s="102"/>
      <c r="C969" s="135" t="str">
        <f>IF(BS_CONTROLE[[#This Row],[DATA]]="","",WEEKNUM(BS_CONTROLE[[#This Row],[DATA]]))</f>
        <v/>
      </c>
      <c r="D969" s="104"/>
      <c r="E969" s="157">
        <v>963</v>
      </c>
      <c r="F969" s="126"/>
      <c r="G969" s="142" t="str">
        <f>IF(D969="","*",VLOOKUP(F969,BS_ATIVIDADE[],3,FALSE))</f>
        <v>*</v>
      </c>
      <c r="H969" s="106"/>
      <c r="I969" s="106"/>
      <c r="J969" s="105"/>
      <c r="K969" s="105"/>
      <c r="L969" s="105"/>
      <c r="M969" s="127" t="str" cm="1">
        <f t="array" ref="M9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69" s="127" t="str" cm="1">
        <f t="array" ref="N9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69" s="106"/>
      <c r="P969" s="106"/>
      <c r="Q969" s="105"/>
      <c r="R969" s="10" t="str">
        <f>IFERROR(_xlfn.XLOOKUP(F969, BS_ATIVIDADE[ATIVIDADE],BS_ATIVIDADE[UNIDADE] ), "*")</f>
        <v>*</v>
      </c>
      <c r="S969" s="128" t="str" cm="1">
        <f t="array" ref="S9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69" s="128" t="str" cm="1">
        <f t="array" ref="T9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69" s="11" t="str" cm="1">
        <f t="array" ref="U96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69" s="105"/>
      <c r="W969" s="151"/>
      <c r="X969" s="104"/>
      <c r="Y969" s="129"/>
      <c r="Z969" s="104"/>
      <c r="AA969" s="105"/>
      <c r="AB969" s="103"/>
      <c r="AC969" s="152"/>
      <c r="AD969" s="107"/>
      <c r="AE969" s="105"/>
      <c r="AF969" s="105"/>
      <c r="AG969" s="105"/>
      <c r="AH969" s="15"/>
      <c r="AI969" s="126" t="str">
        <f>IF(BS_CONTROLE[[#This Row],[Atividade]]=0, "-", BS_CONTROLE[[#This Row],[Atividade]])</f>
        <v>-</v>
      </c>
      <c r="AJ969" s="9" t="str">
        <f>IF(BS_CONTROLE[[#This Row],[Atividade]]=0, "-", BS_CONTROLE[[#This Row],[Atividade]])</f>
        <v>-</v>
      </c>
      <c r="AK969" s="31">
        <f>BS_CONTROLE[[#This Row],[Local - Partida]]</f>
        <v>0</v>
      </c>
      <c r="AL969" s="31">
        <f>BS_CONTROLE[[#This Row],[Local - Encerramento]]</f>
        <v>0</v>
      </c>
      <c r="AM969" s="105" t="str">
        <f>IF(BS_CONTROLE[[#This Row],[Entre - Estações]]=0, "-", BS_CONTROLE[[#This Row],[Entre - Estações]])</f>
        <v>-</v>
      </c>
      <c r="AN969" s="105" t="str">
        <f>IF(BS_CONTROLE[[#This Row],[SB]]=0, "-", BS_CONTROLE[[#This Row],[SB]])</f>
        <v>-</v>
      </c>
      <c r="AO969" s="105" t="str">
        <f>IF(BS_CONTROLE[[#This Row],[SUB]]=0, "-", BS_CONTROLE[[#This Row],[SUB]])</f>
        <v>-</v>
      </c>
      <c r="AP969" s="105">
        <f>BS_CONTROLE[[#This Row],[KM - Inicio]]</f>
        <v>0</v>
      </c>
      <c r="AQ969" s="105">
        <f>BS_CONTROLE[[#This Row],[KM - Inicio]]</f>
        <v>0</v>
      </c>
      <c r="AR969" s="108"/>
      <c r="AS969" s="108"/>
      <c r="AT969" s="108"/>
      <c r="AU969" s="136"/>
      <c r="AV969" s="136"/>
      <c r="AW969" s="14"/>
      <c r="AX969" s="14"/>
      <c r="AY969" s="162" t="str">
        <f t="shared" si="96"/>
        <v>*</v>
      </c>
      <c r="AZ969" s="153"/>
      <c r="BA969" s="109"/>
      <c r="BB969" s="10" t="str">
        <f>IFERROR(_xlfn.XLOOKUP(AI969, BS_ATIVIDADE[ATIVIDADE],BS_ATIVIDADE[UNIDADE] ), "*")</f>
        <v>*</v>
      </c>
      <c r="BC969" s="13" t="str" cm="1">
        <f t="array" ref="BC96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69" s="13" t="str" cm="1">
        <f t="array" ref="BD96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69" s="11" t="str" cm="1">
        <f t="array" ref="BE96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69" s="150"/>
      <c r="BG969" s="16"/>
      <c r="BH969" s="17"/>
      <c r="BI969" s="17"/>
      <c r="BJ969" s="17"/>
      <c r="BK969" s="18"/>
      <c r="BL969" s="16"/>
      <c r="BM969" s="130"/>
      <c r="BN969" s="130"/>
      <c r="BO969" s="130"/>
      <c r="BP969" s="18"/>
      <c r="BQ969" s="12" t="str">
        <f t="shared" si="98"/>
        <v>Aderente</v>
      </c>
      <c r="BR969" s="19" t="str">
        <f t="shared" si="99"/>
        <v>*</v>
      </c>
      <c r="BS969" s="19" t="str">
        <f t="shared" si="100"/>
        <v>*</v>
      </c>
      <c r="BT969" s="188" t="str">
        <f t="shared" si="101"/>
        <v/>
      </c>
    </row>
    <row r="970" spans="1:72" hidden="1">
      <c r="A970" s="47" t="str">
        <f t="shared" si="97"/>
        <v/>
      </c>
      <c r="B970" s="102"/>
      <c r="C970" s="135" t="str">
        <f>IF(BS_CONTROLE[[#This Row],[DATA]]="","",WEEKNUM(BS_CONTROLE[[#This Row],[DATA]]))</f>
        <v/>
      </c>
      <c r="D970" s="104"/>
      <c r="E970" s="157">
        <v>964</v>
      </c>
      <c r="F970" s="126"/>
      <c r="G970" s="142" t="str">
        <f>IF(D970="","*",VLOOKUP(F970,BS_ATIVIDADE[],3,FALSE))</f>
        <v>*</v>
      </c>
      <c r="H970" s="106"/>
      <c r="I970" s="106"/>
      <c r="J970" s="105"/>
      <c r="K970" s="105"/>
      <c r="L970" s="105"/>
      <c r="M970" s="127" t="str" cm="1">
        <f t="array" ref="M9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0" s="127" t="str" cm="1">
        <f t="array" ref="N9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0" s="106"/>
      <c r="P970" s="106"/>
      <c r="Q970" s="105"/>
      <c r="R970" s="10" t="str">
        <f>IFERROR(_xlfn.XLOOKUP(F970, BS_ATIVIDADE[ATIVIDADE],BS_ATIVIDADE[UNIDADE] ), "*")</f>
        <v>*</v>
      </c>
      <c r="S970" s="128" t="str" cm="1">
        <f t="array" ref="S9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0" s="128" t="str" cm="1">
        <f t="array" ref="T9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0" s="11" t="str" cm="1">
        <f t="array" ref="U97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0" s="105"/>
      <c r="W970" s="151"/>
      <c r="X970" s="104"/>
      <c r="Y970" s="129"/>
      <c r="Z970" s="104"/>
      <c r="AA970" s="105"/>
      <c r="AB970" s="103"/>
      <c r="AC970" s="152"/>
      <c r="AD970" s="107"/>
      <c r="AE970" s="105"/>
      <c r="AF970" s="105"/>
      <c r="AG970" s="105"/>
      <c r="AH970" s="15"/>
      <c r="AI970" s="126" t="str">
        <f>IF(BS_CONTROLE[[#This Row],[Atividade]]=0, "-", BS_CONTROLE[[#This Row],[Atividade]])</f>
        <v>-</v>
      </c>
      <c r="AJ970" s="9" t="str">
        <f>IF(BS_CONTROLE[[#This Row],[Atividade]]=0, "-", BS_CONTROLE[[#This Row],[Atividade]])</f>
        <v>-</v>
      </c>
      <c r="AK970" s="31">
        <f>BS_CONTROLE[[#This Row],[Local - Partida]]</f>
        <v>0</v>
      </c>
      <c r="AL970" s="31">
        <f>BS_CONTROLE[[#This Row],[Local - Encerramento]]</f>
        <v>0</v>
      </c>
      <c r="AM970" s="105" t="str">
        <f>IF(BS_CONTROLE[[#This Row],[Entre - Estações]]=0, "-", BS_CONTROLE[[#This Row],[Entre - Estações]])</f>
        <v>-</v>
      </c>
      <c r="AN970" s="105" t="str">
        <f>IF(BS_CONTROLE[[#This Row],[SB]]=0, "-", BS_CONTROLE[[#This Row],[SB]])</f>
        <v>-</v>
      </c>
      <c r="AO970" s="105" t="str">
        <f>IF(BS_CONTROLE[[#This Row],[SUB]]=0, "-", BS_CONTROLE[[#This Row],[SUB]])</f>
        <v>-</v>
      </c>
      <c r="AP970" s="105">
        <f>BS_CONTROLE[[#This Row],[KM - Inicio]]</f>
        <v>0</v>
      </c>
      <c r="AQ970" s="105">
        <f>BS_CONTROLE[[#This Row],[KM - Inicio]]</f>
        <v>0</v>
      </c>
      <c r="AR970" s="108"/>
      <c r="AS970" s="108"/>
      <c r="AT970" s="108"/>
      <c r="AU970" s="136"/>
      <c r="AV970" s="136"/>
      <c r="AW970" s="14"/>
      <c r="AX970" s="14"/>
      <c r="AY970" s="162" t="str">
        <f t="shared" si="96"/>
        <v>*</v>
      </c>
      <c r="AZ970" s="153"/>
      <c r="BA970" s="109"/>
      <c r="BB970" s="10" t="str">
        <f>IFERROR(_xlfn.XLOOKUP(AI970, BS_ATIVIDADE[ATIVIDADE],BS_ATIVIDADE[UNIDADE] ), "*")</f>
        <v>*</v>
      </c>
      <c r="BC970" s="13" t="str" cm="1">
        <f t="array" ref="BC97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0" s="13" t="str" cm="1">
        <f t="array" ref="BD97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0" s="11" t="str" cm="1">
        <f t="array" ref="BE97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0" s="150"/>
      <c r="BG970" s="16"/>
      <c r="BH970" s="17"/>
      <c r="BI970" s="17"/>
      <c r="BJ970" s="17"/>
      <c r="BK970" s="18"/>
      <c r="BL970" s="16"/>
      <c r="BM970" s="130"/>
      <c r="BN970" s="130"/>
      <c r="BO970" s="130"/>
      <c r="BP970" s="18"/>
      <c r="BQ970" s="12" t="str">
        <f t="shared" si="98"/>
        <v>Aderente</v>
      </c>
      <c r="BR970" s="19" t="str">
        <f t="shared" si="99"/>
        <v>*</v>
      </c>
      <c r="BS970" s="19" t="str">
        <f t="shared" si="100"/>
        <v>*</v>
      </c>
      <c r="BT970" s="188" t="str">
        <f t="shared" si="101"/>
        <v/>
      </c>
    </row>
    <row r="971" spans="1:72" hidden="1">
      <c r="A971" s="47" t="str">
        <f t="shared" si="97"/>
        <v/>
      </c>
      <c r="B971" s="102"/>
      <c r="C971" s="135" t="str">
        <f>IF(BS_CONTROLE[[#This Row],[DATA]]="","",WEEKNUM(BS_CONTROLE[[#This Row],[DATA]]))</f>
        <v/>
      </c>
      <c r="D971" s="104"/>
      <c r="E971" s="157">
        <v>965</v>
      </c>
      <c r="F971" s="126"/>
      <c r="G971" s="142" t="str">
        <f>IF(D971="","*",VLOOKUP(F971,BS_ATIVIDADE[],3,FALSE))</f>
        <v>*</v>
      </c>
      <c r="H971" s="106"/>
      <c r="I971" s="106"/>
      <c r="J971" s="105"/>
      <c r="K971" s="105"/>
      <c r="L971" s="105"/>
      <c r="M971" s="127" t="str" cm="1">
        <f t="array" ref="M9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1" s="127" t="str" cm="1">
        <f t="array" ref="N9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1" s="106"/>
      <c r="P971" s="106"/>
      <c r="Q971" s="105"/>
      <c r="R971" s="10" t="str">
        <f>IFERROR(_xlfn.XLOOKUP(F971, BS_ATIVIDADE[ATIVIDADE],BS_ATIVIDADE[UNIDADE] ), "*")</f>
        <v>*</v>
      </c>
      <c r="S971" s="128" t="str" cm="1">
        <f t="array" ref="S9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1" s="128" t="str" cm="1">
        <f t="array" ref="T9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1" s="11" t="str" cm="1">
        <f t="array" ref="U97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1" s="105"/>
      <c r="W971" s="151"/>
      <c r="X971" s="104"/>
      <c r="Y971" s="129"/>
      <c r="Z971" s="104"/>
      <c r="AA971" s="105"/>
      <c r="AB971" s="103"/>
      <c r="AC971" s="152"/>
      <c r="AD971" s="107"/>
      <c r="AE971" s="105"/>
      <c r="AF971" s="105"/>
      <c r="AG971" s="105"/>
      <c r="AH971" s="15"/>
      <c r="AI971" s="126" t="str">
        <f>IF(BS_CONTROLE[[#This Row],[Atividade]]=0, "-", BS_CONTROLE[[#This Row],[Atividade]])</f>
        <v>-</v>
      </c>
      <c r="AJ971" s="9" t="str">
        <f>IF(BS_CONTROLE[[#This Row],[Atividade]]=0, "-", BS_CONTROLE[[#This Row],[Atividade]])</f>
        <v>-</v>
      </c>
      <c r="AK971" s="31">
        <f>BS_CONTROLE[[#This Row],[Local - Partida]]</f>
        <v>0</v>
      </c>
      <c r="AL971" s="31">
        <f>BS_CONTROLE[[#This Row],[Local - Encerramento]]</f>
        <v>0</v>
      </c>
      <c r="AM971" s="105" t="str">
        <f>IF(BS_CONTROLE[[#This Row],[Entre - Estações]]=0, "-", BS_CONTROLE[[#This Row],[Entre - Estações]])</f>
        <v>-</v>
      </c>
      <c r="AN971" s="105" t="str">
        <f>IF(BS_CONTROLE[[#This Row],[SB]]=0, "-", BS_CONTROLE[[#This Row],[SB]])</f>
        <v>-</v>
      </c>
      <c r="AO971" s="105" t="str">
        <f>IF(BS_CONTROLE[[#This Row],[SUB]]=0, "-", BS_CONTROLE[[#This Row],[SUB]])</f>
        <v>-</v>
      </c>
      <c r="AP971" s="105">
        <f>BS_CONTROLE[[#This Row],[KM - Inicio]]</f>
        <v>0</v>
      </c>
      <c r="AQ971" s="105">
        <f>BS_CONTROLE[[#This Row],[KM - Inicio]]</f>
        <v>0</v>
      </c>
      <c r="AR971" s="108"/>
      <c r="AS971" s="108"/>
      <c r="AT971" s="108"/>
      <c r="AU971" s="136"/>
      <c r="AV971" s="136"/>
      <c r="AW971" s="14"/>
      <c r="AX971" s="14"/>
      <c r="AY971" s="162" t="str">
        <f t="shared" si="96"/>
        <v>*</v>
      </c>
      <c r="AZ971" s="153"/>
      <c r="BA971" s="109"/>
      <c r="BB971" s="10" t="str">
        <f>IFERROR(_xlfn.XLOOKUP(AI971, BS_ATIVIDADE[ATIVIDADE],BS_ATIVIDADE[UNIDADE] ), "*")</f>
        <v>*</v>
      </c>
      <c r="BC971" s="13" t="str" cm="1">
        <f t="array" ref="BC97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1" s="13" t="str" cm="1">
        <f t="array" ref="BD97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1" s="11" t="str" cm="1">
        <f t="array" ref="BE97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1" s="150"/>
      <c r="BG971" s="16"/>
      <c r="BH971" s="17"/>
      <c r="BI971" s="17"/>
      <c r="BJ971" s="17"/>
      <c r="BK971" s="18"/>
      <c r="BL971" s="16"/>
      <c r="BM971" s="130"/>
      <c r="BN971" s="130"/>
      <c r="BO971" s="130"/>
      <c r="BP971" s="18"/>
      <c r="BQ971" s="12" t="str">
        <f t="shared" si="98"/>
        <v>Aderente</v>
      </c>
      <c r="BR971" s="19" t="str">
        <f t="shared" si="99"/>
        <v>*</v>
      </c>
      <c r="BS971" s="19" t="str">
        <f t="shared" si="100"/>
        <v>*</v>
      </c>
      <c r="BT971" s="188" t="str">
        <f t="shared" si="101"/>
        <v/>
      </c>
    </row>
    <row r="972" spans="1:72" hidden="1">
      <c r="A972" s="47" t="str">
        <f t="shared" si="97"/>
        <v/>
      </c>
      <c r="B972" s="102"/>
      <c r="C972" s="135" t="str">
        <f>IF(BS_CONTROLE[[#This Row],[DATA]]="","",WEEKNUM(BS_CONTROLE[[#This Row],[DATA]]))</f>
        <v/>
      </c>
      <c r="D972" s="104"/>
      <c r="E972" s="157">
        <v>966</v>
      </c>
      <c r="F972" s="126"/>
      <c r="G972" s="142" t="str">
        <f>IF(D972="","*",VLOOKUP(F972,BS_ATIVIDADE[],3,FALSE))</f>
        <v>*</v>
      </c>
      <c r="H972" s="106"/>
      <c r="I972" s="106"/>
      <c r="J972" s="105"/>
      <c r="K972" s="105"/>
      <c r="L972" s="105"/>
      <c r="M972" s="127" t="str" cm="1">
        <f t="array" ref="M9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2" s="127" t="str" cm="1">
        <f t="array" ref="N9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2" s="106"/>
      <c r="P972" s="106"/>
      <c r="Q972" s="105"/>
      <c r="R972" s="10" t="str">
        <f>IFERROR(_xlfn.XLOOKUP(F972, BS_ATIVIDADE[ATIVIDADE],BS_ATIVIDADE[UNIDADE] ), "*")</f>
        <v>*</v>
      </c>
      <c r="S972" s="128" t="str" cm="1">
        <f t="array" ref="S9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2" s="128" t="str" cm="1">
        <f t="array" ref="T9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2" s="11" t="str" cm="1">
        <f t="array" ref="U97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2" s="105"/>
      <c r="W972" s="151"/>
      <c r="X972" s="104"/>
      <c r="Y972" s="129"/>
      <c r="Z972" s="104"/>
      <c r="AA972" s="105"/>
      <c r="AB972" s="103"/>
      <c r="AC972" s="152"/>
      <c r="AD972" s="107"/>
      <c r="AE972" s="105"/>
      <c r="AF972" s="105"/>
      <c r="AG972" s="105"/>
      <c r="AH972" s="15"/>
      <c r="AI972" s="126" t="str">
        <f>IF(BS_CONTROLE[[#This Row],[Atividade]]=0, "-", BS_CONTROLE[[#This Row],[Atividade]])</f>
        <v>-</v>
      </c>
      <c r="AJ972" s="9" t="str">
        <f>IF(BS_CONTROLE[[#This Row],[Atividade]]=0, "-", BS_CONTROLE[[#This Row],[Atividade]])</f>
        <v>-</v>
      </c>
      <c r="AK972" s="31">
        <f>BS_CONTROLE[[#This Row],[Local - Partida]]</f>
        <v>0</v>
      </c>
      <c r="AL972" s="31">
        <f>BS_CONTROLE[[#This Row],[Local - Encerramento]]</f>
        <v>0</v>
      </c>
      <c r="AM972" s="105" t="str">
        <f>IF(BS_CONTROLE[[#This Row],[Entre - Estações]]=0, "-", BS_CONTROLE[[#This Row],[Entre - Estações]])</f>
        <v>-</v>
      </c>
      <c r="AN972" s="105" t="str">
        <f>IF(BS_CONTROLE[[#This Row],[SB]]=0, "-", BS_CONTROLE[[#This Row],[SB]])</f>
        <v>-</v>
      </c>
      <c r="AO972" s="105" t="str">
        <f>IF(BS_CONTROLE[[#This Row],[SUB]]=0, "-", BS_CONTROLE[[#This Row],[SUB]])</f>
        <v>-</v>
      </c>
      <c r="AP972" s="105">
        <f>BS_CONTROLE[[#This Row],[KM - Inicio]]</f>
        <v>0</v>
      </c>
      <c r="AQ972" s="105">
        <f>BS_CONTROLE[[#This Row],[KM - Inicio]]</f>
        <v>0</v>
      </c>
      <c r="AR972" s="108"/>
      <c r="AS972" s="108"/>
      <c r="AT972" s="108"/>
      <c r="AU972" s="136"/>
      <c r="AV972" s="136"/>
      <c r="AW972" s="14"/>
      <c r="AX972" s="14"/>
      <c r="AY972" s="162" t="str">
        <f t="shared" si="96"/>
        <v>*</v>
      </c>
      <c r="AZ972" s="153"/>
      <c r="BA972" s="109"/>
      <c r="BB972" s="10" t="str">
        <f>IFERROR(_xlfn.XLOOKUP(AI972, BS_ATIVIDADE[ATIVIDADE],BS_ATIVIDADE[UNIDADE] ), "*")</f>
        <v>*</v>
      </c>
      <c r="BC972" s="13" t="str" cm="1">
        <f t="array" ref="BC97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2" s="13" t="str" cm="1">
        <f t="array" ref="BD97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2" s="11" t="str" cm="1">
        <f t="array" ref="BE97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2" s="150"/>
      <c r="BG972" s="16"/>
      <c r="BH972" s="17"/>
      <c r="BI972" s="17"/>
      <c r="BJ972" s="17"/>
      <c r="BK972" s="18"/>
      <c r="BL972" s="16"/>
      <c r="BM972" s="130"/>
      <c r="BN972" s="130"/>
      <c r="BO972" s="130"/>
      <c r="BP972" s="18"/>
      <c r="BQ972" s="12" t="str">
        <f t="shared" si="98"/>
        <v>Aderente</v>
      </c>
      <c r="BR972" s="19" t="str">
        <f t="shared" si="99"/>
        <v>*</v>
      </c>
      <c r="BS972" s="19" t="str">
        <f t="shared" si="100"/>
        <v>*</v>
      </c>
      <c r="BT972" s="188" t="str">
        <f t="shared" si="101"/>
        <v/>
      </c>
    </row>
    <row r="973" spans="1:72" hidden="1">
      <c r="A973" s="47" t="str">
        <f t="shared" si="97"/>
        <v/>
      </c>
      <c r="B973" s="102"/>
      <c r="C973" s="135" t="str">
        <f>IF(BS_CONTROLE[[#This Row],[DATA]]="","",WEEKNUM(BS_CONTROLE[[#This Row],[DATA]]))</f>
        <v/>
      </c>
      <c r="D973" s="104"/>
      <c r="E973" s="157">
        <v>967</v>
      </c>
      <c r="F973" s="126"/>
      <c r="G973" s="142" t="str">
        <f>IF(D973="","*",VLOOKUP(F973,BS_ATIVIDADE[],3,FALSE))</f>
        <v>*</v>
      </c>
      <c r="H973" s="106"/>
      <c r="I973" s="106"/>
      <c r="J973" s="105"/>
      <c r="K973" s="105"/>
      <c r="L973" s="105"/>
      <c r="M973" s="127" t="str" cm="1">
        <f t="array" ref="M9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3" s="127" t="str" cm="1">
        <f t="array" ref="N9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3" s="106"/>
      <c r="P973" s="106"/>
      <c r="Q973" s="105"/>
      <c r="R973" s="10" t="str">
        <f>IFERROR(_xlfn.XLOOKUP(F973, BS_ATIVIDADE[ATIVIDADE],BS_ATIVIDADE[UNIDADE] ), "*")</f>
        <v>*</v>
      </c>
      <c r="S973" s="128" t="str" cm="1">
        <f t="array" ref="S9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3" s="128" t="str" cm="1">
        <f t="array" ref="T9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3" s="11" t="str" cm="1">
        <f t="array" ref="U97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3" s="105"/>
      <c r="W973" s="151"/>
      <c r="X973" s="104"/>
      <c r="Y973" s="129"/>
      <c r="Z973" s="104"/>
      <c r="AA973" s="105"/>
      <c r="AB973" s="103"/>
      <c r="AC973" s="152"/>
      <c r="AD973" s="107"/>
      <c r="AE973" s="105"/>
      <c r="AF973" s="105"/>
      <c r="AG973" s="105"/>
      <c r="AH973" s="15"/>
      <c r="AI973" s="126" t="str">
        <f>IF(BS_CONTROLE[[#This Row],[Atividade]]=0, "-", BS_CONTROLE[[#This Row],[Atividade]])</f>
        <v>-</v>
      </c>
      <c r="AJ973" s="9" t="str">
        <f>IF(BS_CONTROLE[[#This Row],[Atividade]]=0, "-", BS_CONTROLE[[#This Row],[Atividade]])</f>
        <v>-</v>
      </c>
      <c r="AK973" s="31">
        <f>BS_CONTROLE[[#This Row],[Local - Partida]]</f>
        <v>0</v>
      </c>
      <c r="AL973" s="31">
        <f>BS_CONTROLE[[#This Row],[Local - Encerramento]]</f>
        <v>0</v>
      </c>
      <c r="AM973" s="105" t="str">
        <f>IF(BS_CONTROLE[[#This Row],[Entre - Estações]]=0, "-", BS_CONTROLE[[#This Row],[Entre - Estações]])</f>
        <v>-</v>
      </c>
      <c r="AN973" s="105" t="str">
        <f>IF(BS_CONTROLE[[#This Row],[SB]]=0, "-", BS_CONTROLE[[#This Row],[SB]])</f>
        <v>-</v>
      </c>
      <c r="AO973" s="105" t="str">
        <f>IF(BS_CONTROLE[[#This Row],[SUB]]=0, "-", BS_CONTROLE[[#This Row],[SUB]])</f>
        <v>-</v>
      </c>
      <c r="AP973" s="105">
        <f>BS_CONTROLE[[#This Row],[KM - Inicio]]</f>
        <v>0</v>
      </c>
      <c r="AQ973" s="105">
        <f>BS_CONTROLE[[#This Row],[KM - Inicio]]</f>
        <v>0</v>
      </c>
      <c r="AR973" s="108"/>
      <c r="AS973" s="108"/>
      <c r="AT973" s="108"/>
      <c r="AU973" s="136"/>
      <c r="AV973" s="136"/>
      <c r="AW973" s="14"/>
      <c r="AX973" s="14"/>
      <c r="AY973" s="162" t="str">
        <f t="shared" si="96"/>
        <v>*</v>
      </c>
      <c r="AZ973" s="153"/>
      <c r="BA973" s="109"/>
      <c r="BB973" s="10" t="str">
        <f>IFERROR(_xlfn.XLOOKUP(AI973, BS_ATIVIDADE[ATIVIDADE],BS_ATIVIDADE[UNIDADE] ), "*")</f>
        <v>*</v>
      </c>
      <c r="BC973" s="13" t="str" cm="1">
        <f t="array" ref="BC97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3" s="13" t="str" cm="1">
        <f t="array" ref="BD97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3" s="11" t="str" cm="1">
        <f t="array" ref="BE97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3" s="150"/>
      <c r="BG973" s="16"/>
      <c r="BH973" s="17"/>
      <c r="BI973" s="17"/>
      <c r="BJ973" s="17"/>
      <c r="BK973" s="18"/>
      <c r="BL973" s="16"/>
      <c r="BM973" s="130"/>
      <c r="BN973" s="130"/>
      <c r="BO973" s="130"/>
      <c r="BP973" s="18"/>
      <c r="BQ973" s="12" t="str">
        <f t="shared" si="98"/>
        <v>Aderente</v>
      </c>
      <c r="BR973" s="19" t="str">
        <f t="shared" si="99"/>
        <v>*</v>
      </c>
      <c r="BS973" s="19" t="str">
        <f t="shared" si="100"/>
        <v>*</v>
      </c>
      <c r="BT973" s="188" t="str">
        <f t="shared" si="101"/>
        <v/>
      </c>
    </row>
    <row r="974" spans="1:72" hidden="1">
      <c r="A974" s="47" t="str">
        <f t="shared" si="97"/>
        <v/>
      </c>
      <c r="B974" s="102"/>
      <c r="C974" s="135" t="str">
        <f>IF(BS_CONTROLE[[#This Row],[DATA]]="","",WEEKNUM(BS_CONTROLE[[#This Row],[DATA]]))</f>
        <v/>
      </c>
      <c r="D974" s="104"/>
      <c r="E974" s="157">
        <v>968</v>
      </c>
      <c r="F974" s="126"/>
      <c r="G974" s="142" t="str">
        <f>IF(D974="","*",VLOOKUP(F974,BS_ATIVIDADE[],3,FALSE))</f>
        <v>*</v>
      </c>
      <c r="H974" s="106"/>
      <c r="I974" s="106"/>
      <c r="J974" s="105"/>
      <c r="K974" s="105"/>
      <c r="L974" s="105"/>
      <c r="M974" s="127" t="str" cm="1">
        <f t="array" ref="M9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4" s="127" t="str" cm="1">
        <f t="array" ref="N9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4" s="106"/>
      <c r="P974" s="106"/>
      <c r="Q974" s="105"/>
      <c r="R974" s="10" t="str">
        <f>IFERROR(_xlfn.XLOOKUP(F974, BS_ATIVIDADE[ATIVIDADE],BS_ATIVIDADE[UNIDADE] ), "*")</f>
        <v>*</v>
      </c>
      <c r="S974" s="128" t="str" cm="1">
        <f t="array" ref="S9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4" s="128" t="str" cm="1">
        <f t="array" ref="T9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4" s="11" t="str" cm="1">
        <f t="array" ref="U97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4" s="105"/>
      <c r="W974" s="151"/>
      <c r="X974" s="104"/>
      <c r="Y974" s="129"/>
      <c r="Z974" s="104"/>
      <c r="AA974" s="105"/>
      <c r="AB974" s="103"/>
      <c r="AC974" s="152"/>
      <c r="AD974" s="107"/>
      <c r="AE974" s="105"/>
      <c r="AF974" s="105"/>
      <c r="AG974" s="105"/>
      <c r="AH974" s="15"/>
      <c r="AI974" s="126" t="str">
        <f>IF(BS_CONTROLE[[#This Row],[Atividade]]=0, "-", BS_CONTROLE[[#This Row],[Atividade]])</f>
        <v>-</v>
      </c>
      <c r="AJ974" s="9" t="str">
        <f>IF(BS_CONTROLE[[#This Row],[Atividade]]=0, "-", BS_CONTROLE[[#This Row],[Atividade]])</f>
        <v>-</v>
      </c>
      <c r="AK974" s="31">
        <f>BS_CONTROLE[[#This Row],[Local - Partida]]</f>
        <v>0</v>
      </c>
      <c r="AL974" s="31">
        <f>BS_CONTROLE[[#This Row],[Local - Encerramento]]</f>
        <v>0</v>
      </c>
      <c r="AM974" s="105" t="str">
        <f>IF(BS_CONTROLE[[#This Row],[Entre - Estações]]=0, "-", BS_CONTROLE[[#This Row],[Entre - Estações]])</f>
        <v>-</v>
      </c>
      <c r="AN974" s="105" t="str">
        <f>IF(BS_CONTROLE[[#This Row],[SB]]=0, "-", BS_CONTROLE[[#This Row],[SB]])</f>
        <v>-</v>
      </c>
      <c r="AO974" s="105" t="str">
        <f>IF(BS_CONTROLE[[#This Row],[SUB]]=0, "-", BS_CONTROLE[[#This Row],[SUB]])</f>
        <v>-</v>
      </c>
      <c r="AP974" s="105">
        <f>BS_CONTROLE[[#This Row],[KM - Inicio]]</f>
        <v>0</v>
      </c>
      <c r="AQ974" s="105">
        <f>BS_CONTROLE[[#This Row],[KM - Inicio]]</f>
        <v>0</v>
      </c>
      <c r="AR974" s="108"/>
      <c r="AS974" s="108"/>
      <c r="AT974" s="108"/>
      <c r="AU974" s="136"/>
      <c r="AV974" s="136"/>
      <c r="AW974" s="14"/>
      <c r="AX974" s="14"/>
      <c r="AY974" s="162" t="str">
        <f t="shared" si="96"/>
        <v>*</v>
      </c>
      <c r="AZ974" s="153"/>
      <c r="BA974" s="109"/>
      <c r="BB974" s="10" t="str">
        <f>IFERROR(_xlfn.XLOOKUP(AI974, BS_ATIVIDADE[ATIVIDADE],BS_ATIVIDADE[UNIDADE] ), "*")</f>
        <v>*</v>
      </c>
      <c r="BC974" s="13" t="str" cm="1">
        <f t="array" ref="BC97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4" s="13" t="str" cm="1">
        <f t="array" ref="BD97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4" s="11" t="str" cm="1">
        <f t="array" ref="BE97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4" s="150"/>
      <c r="BG974" s="16"/>
      <c r="BH974" s="17"/>
      <c r="BI974" s="17"/>
      <c r="BJ974" s="17"/>
      <c r="BK974" s="18"/>
      <c r="BL974" s="16"/>
      <c r="BM974" s="130"/>
      <c r="BN974" s="130"/>
      <c r="BO974" s="130"/>
      <c r="BP974" s="18"/>
      <c r="BQ974" s="12" t="str">
        <f t="shared" si="98"/>
        <v>Aderente</v>
      </c>
      <c r="BR974" s="19" t="str">
        <f t="shared" si="99"/>
        <v>*</v>
      </c>
      <c r="BS974" s="19" t="str">
        <f t="shared" si="100"/>
        <v>*</v>
      </c>
      <c r="BT974" s="188" t="str">
        <f t="shared" si="101"/>
        <v/>
      </c>
    </row>
    <row r="975" spans="1:72" hidden="1">
      <c r="A975" s="47" t="str">
        <f t="shared" si="97"/>
        <v/>
      </c>
      <c r="B975" s="102"/>
      <c r="C975" s="135" t="str">
        <f>IF(BS_CONTROLE[[#This Row],[DATA]]="","",WEEKNUM(BS_CONTROLE[[#This Row],[DATA]]))</f>
        <v/>
      </c>
      <c r="D975" s="104"/>
      <c r="E975" s="157">
        <v>969</v>
      </c>
      <c r="F975" s="126"/>
      <c r="G975" s="142" t="str">
        <f>IF(D975="","*",VLOOKUP(F975,BS_ATIVIDADE[],3,FALSE))</f>
        <v>*</v>
      </c>
      <c r="H975" s="106"/>
      <c r="I975" s="106"/>
      <c r="J975" s="105"/>
      <c r="K975" s="105"/>
      <c r="L975" s="105"/>
      <c r="M975" s="127" t="str" cm="1">
        <f t="array" ref="M9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5" s="127" t="str" cm="1">
        <f t="array" ref="N9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5" s="106"/>
      <c r="P975" s="106"/>
      <c r="Q975" s="105"/>
      <c r="R975" s="10" t="str">
        <f>IFERROR(_xlfn.XLOOKUP(F975, BS_ATIVIDADE[ATIVIDADE],BS_ATIVIDADE[UNIDADE] ), "*")</f>
        <v>*</v>
      </c>
      <c r="S975" s="128" t="str" cm="1">
        <f t="array" ref="S9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5" s="128" t="str" cm="1">
        <f t="array" ref="T9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5" s="11" t="str" cm="1">
        <f t="array" ref="U97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5" s="105"/>
      <c r="W975" s="151"/>
      <c r="X975" s="104"/>
      <c r="Y975" s="129"/>
      <c r="Z975" s="104"/>
      <c r="AA975" s="105"/>
      <c r="AB975" s="103"/>
      <c r="AC975" s="152"/>
      <c r="AD975" s="107"/>
      <c r="AE975" s="105"/>
      <c r="AF975" s="105"/>
      <c r="AG975" s="105"/>
      <c r="AH975" s="15"/>
      <c r="AI975" s="126" t="str">
        <f>IF(BS_CONTROLE[[#This Row],[Atividade]]=0, "-", BS_CONTROLE[[#This Row],[Atividade]])</f>
        <v>-</v>
      </c>
      <c r="AJ975" s="9" t="str">
        <f>IF(BS_CONTROLE[[#This Row],[Atividade]]=0, "-", BS_CONTROLE[[#This Row],[Atividade]])</f>
        <v>-</v>
      </c>
      <c r="AK975" s="31">
        <f>BS_CONTROLE[[#This Row],[Local - Partida]]</f>
        <v>0</v>
      </c>
      <c r="AL975" s="31">
        <f>BS_CONTROLE[[#This Row],[Local - Encerramento]]</f>
        <v>0</v>
      </c>
      <c r="AM975" s="105" t="str">
        <f>IF(BS_CONTROLE[[#This Row],[Entre - Estações]]=0, "-", BS_CONTROLE[[#This Row],[Entre - Estações]])</f>
        <v>-</v>
      </c>
      <c r="AN975" s="105" t="str">
        <f>IF(BS_CONTROLE[[#This Row],[SB]]=0, "-", BS_CONTROLE[[#This Row],[SB]])</f>
        <v>-</v>
      </c>
      <c r="AO975" s="105" t="str">
        <f>IF(BS_CONTROLE[[#This Row],[SUB]]=0, "-", BS_CONTROLE[[#This Row],[SUB]])</f>
        <v>-</v>
      </c>
      <c r="AP975" s="105">
        <f>BS_CONTROLE[[#This Row],[KM - Inicio]]</f>
        <v>0</v>
      </c>
      <c r="AQ975" s="105">
        <f>BS_CONTROLE[[#This Row],[KM - Inicio]]</f>
        <v>0</v>
      </c>
      <c r="AR975" s="108"/>
      <c r="AS975" s="108"/>
      <c r="AT975" s="108"/>
      <c r="AU975" s="136"/>
      <c r="AV975" s="136"/>
      <c r="AW975" s="14"/>
      <c r="AX975" s="14"/>
      <c r="AY975" s="162" t="str">
        <f t="shared" si="96"/>
        <v>*</v>
      </c>
      <c r="AZ975" s="153"/>
      <c r="BA975" s="109"/>
      <c r="BB975" s="10" t="str">
        <f>IFERROR(_xlfn.XLOOKUP(AI975, BS_ATIVIDADE[ATIVIDADE],BS_ATIVIDADE[UNIDADE] ), "*")</f>
        <v>*</v>
      </c>
      <c r="BC975" s="13" t="str" cm="1">
        <f t="array" ref="BC97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5" s="13" t="str" cm="1">
        <f t="array" ref="BD97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5" s="11" t="str" cm="1">
        <f t="array" ref="BE97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5" s="150"/>
      <c r="BG975" s="16"/>
      <c r="BH975" s="17"/>
      <c r="BI975" s="17"/>
      <c r="BJ975" s="17"/>
      <c r="BK975" s="18"/>
      <c r="BL975" s="16"/>
      <c r="BM975" s="130"/>
      <c r="BN975" s="130"/>
      <c r="BO975" s="130"/>
      <c r="BP975" s="18"/>
      <c r="BQ975" s="12" t="str">
        <f t="shared" si="98"/>
        <v>Aderente</v>
      </c>
      <c r="BR975" s="19" t="str">
        <f t="shared" si="99"/>
        <v>*</v>
      </c>
      <c r="BS975" s="19" t="str">
        <f t="shared" si="100"/>
        <v>*</v>
      </c>
      <c r="BT975" s="188" t="str">
        <f t="shared" si="101"/>
        <v/>
      </c>
    </row>
    <row r="976" spans="1:72" hidden="1">
      <c r="A976" s="47" t="str">
        <f t="shared" si="97"/>
        <v/>
      </c>
      <c r="B976" s="102"/>
      <c r="C976" s="135" t="str">
        <f>IF(BS_CONTROLE[[#This Row],[DATA]]="","",WEEKNUM(BS_CONTROLE[[#This Row],[DATA]]))</f>
        <v/>
      </c>
      <c r="D976" s="104"/>
      <c r="E976" s="157">
        <v>970</v>
      </c>
      <c r="F976" s="126"/>
      <c r="G976" s="142" t="str">
        <f>IF(D976="","*",VLOOKUP(F976,BS_ATIVIDADE[],3,FALSE))</f>
        <v>*</v>
      </c>
      <c r="H976" s="106"/>
      <c r="I976" s="106"/>
      <c r="J976" s="105"/>
      <c r="K976" s="105"/>
      <c r="L976" s="105"/>
      <c r="M976" s="127" t="str" cm="1">
        <f t="array" ref="M9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6" s="127" t="str" cm="1">
        <f t="array" ref="N9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6" s="106"/>
      <c r="P976" s="106"/>
      <c r="Q976" s="105"/>
      <c r="R976" s="10" t="str">
        <f>IFERROR(_xlfn.XLOOKUP(F976, BS_ATIVIDADE[ATIVIDADE],BS_ATIVIDADE[UNIDADE] ), "*")</f>
        <v>*</v>
      </c>
      <c r="S976" s="128" t="str" cm="1">
        <f t="array" ref="S9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6" s="128" t="str" cm="1">
        <f t="array" ref="T9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6" s="11" t="str" cm="1">
        <f t="array" ref="U97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6" s="105"/>
      <c r="W976" s="151"/>
      <c r="X976" s="104"/>
      <c r="Y976" s="129"/>
      <c r="Z976" s="104"/>
      <c r="AA976" s="105"/>
      <c r="AB976" s="103"/>
      <c r="AC976" s="152"/>
      <c r="AD976" s="107"/>
      <c r="AE976" s="105"/>
      <c r="AF976" s="105"/>
      <c r="AG976" s="105"/>
      <c r="AH976" s="15"/>
      <c r="AI976" s="126" t="str">
        <f>IF(BS_CONTROLE[[#This Row],[Atividade]]=0, "-", BS_CONTROLE[[#This Row],[Atividade]])</f>
        <v>-</v>
      </c>
      <c r="AJ976" s="9" t="str">
        <f>IF(BS_CONTROLE[[#This Row],[Atividade]]=0, "-", BS_CONTROLE[[#This Row],[Atividade]])</f>
        <v>-</v>
      </c>
      <c r="AK976" s="31">
        <f>BS_CONTROLE[[#This Row],[Local - Partida]]</f>
        <v>0</v>
      </c>
      <c r="AL976" s="31">
        <f>BS_CONTROLE[[#This Row],[Local - Encerramento]]</f>
        <v>0</v>
      </c>
      <c r="AM976" s="105" t="str">
        <f>IF(BS_CONTROLE[[#This Row],[Entre - Estações]]=0, "-", BS_CONTROLE[[#This Row],[Entre - Estações]])</f>
        <v>-</v>
      </c>
      <c r="AN976" s="105" t="str">
        <f>IF(BS_CONTROLE[[#This Row],[SB]]=0, "-", BS_CONTROLE[[#This Row],[SB]])</f>
        <v>-</v>
      </c>
      <c r="AO976" s="105" t="str">
        <f>IF(BS_CONTROLE[[#This Row],[SUB]]=0, "-", BS_CONTROLE[[#This Row],[SUB]])</f>
        <v>-</v>
      </c>
      <c r="AP976" s="105">
        <f>BS_CONTROLE[[#This Row],[KM - Inicio]]</f>
        <v>0</v>
      </c>
      <c r="AQ976" s="105">
        <f>BS_CONTROLE[[#This Row],[KM - Inicio]]</f>
        <v>0</v>
      </c>
      <c r="AR976" s="108"/>
      <c r="AS976" s="108"/>
      <c r="AT976" s="108"/>
      <c r="AU976" s="136"/>
      <c r="AV976" s="136"/>
      <c r="AW976" s="14"/>
      <c r="AX976" s="14"/>
      <c r="AY976" s="162" t="str">
        <f t="shared" si="96"/>
        <v>*</v>
      </c>
      <c r="AZ976" s="153"/>
      <c r="BA976" s="109"/>
      <c r="BB976" s="10" t="str">
        <f>IFERROR(_xlfn.XLOOKUP(AI976, BS_ATIVIDADE[ATIVIDADE],BS_ATIVIDADE[UNIDADE] ), "*")</f>
        <v>*</v>
      </c>
      <c r="BC976" s="13" t="str" cm="1">
        <f t="array" ref="BC97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6" s="13" t="str" cm="1">
        <f t="array" ref="BD97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6" s="11" t="str" cm="1">
        <f t="array" ref="BE97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6" s="150"/>
      <c r="BG976" s="16"/>
      <c r="BH976" s="17"/>
      <c r="BI976" s="17"/>
      <c r="BJ976" s="17"/>
      <c r="BK976" s="18"/>
      <c r="BL976" s="16"/>
      <c r="BM976" s="130"/>
      <c r="BN976" s="130"/>
      <c r="BO976" s="130"/>
      <c r="BP976" s="18"/>
      <c r="BQ976" s="12" t="str">
        <f t="shared" si="98"/>
        <v>Aderente</v>
      </c>
      <c r="BR976" s="19" t="str">
        <f t="shared" si="99"/>
        <v>*</v>
      </c>
      <c r="BS976" s="19" t="str">
        <f t="shared" si="100"/>
        <v>*</v>
      </c>
      <c r="BT976" s="188" t="str">
        <f t="shared" si="101"/>
        <v/>
      </c>
    </row>
    <row r="977" spans="1:72" hidden="1">
      <c r="A977" s="47" t="str">
        <f t="shared" si="97"/>
        <v/>
      </c>
      <c r="B977" s="102"/>
      <c r="C977" s="135" t="str">
        <f>IF(BS_CONTROLE[[#This Row],[DATA]]="","",WEEKNUM(BS_CONTROLE[[#This Row],[DATA]]))</f>
        <v/>
      </c>
      <c r="D977" s="104"/>
      <c r="E977" s="157">
        <v>971</v>
      </c>
      <c r="F977" s="126"/>
      <c r="G977" s="142" t="str">
        <f>IF(D977="","*",VLOOKUP(F977,BS_ATIVIDADE[],3,FALSE))</f>
        <v>*</v>
      </c>
      <c r="H977" s="106"/>
      <c r="I977" s="106"/>
      <c r="J977" s="105"/>
      <c r="K977" s="105"/>
      <c r="L977" s="105"/>
      <c r="M977" s="127" t="str" cm="1">
        <f t="array" ref="M9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7" s="127" t="str" cm="1">
        <f t="array" ref="N9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7" s="106"/>
      <c r="P977" s="106"/>
      <c r="Q977" s="105"/>
      <c r="R977" s="10" t="str">
        <f>IFERROR(_xlfn.XLOOKUP(F977, BS_ATIVIDADE[ATIVIDADE],BS_ATIVIDADE[UNIDADE] ), "*")</f>
        <v>*</v>
      </c>
      <c r="S977" s="128" t="str" cm="1">
        <f t="array" ref="S9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7" s="128" t="str" cm="1">
        <f t="array" ref="T9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7" s="11" t="str" cm="1">
        <f t="array" ref="U97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7" s="105"/>
      <c r="W977" s="151"/>
      <c r="X977" s="104"/>
      <c r="Y977" s="129"/>
      <c r="Z977" s="104"/>
      <c r="AA977" s="105"/>
      <c r="AB977" s="103"/>
      <c r="AC977" s="152"/>
      <c r="AD977" s="107"/>
      <c r="AE977" s="105"/>
      <c r="AF977" s="105"/>
      <c r="AG977" s="105"/>
      <c r="AH977" s="15"/>
      <c r="AI977" s="126" t="str">
        <f>IF(BS_CONTROLE[[#This Row],[Atividade]]=0, "-", BS_CONTROLE[[#This Row],[Atividade]])</f>
        <v>-</v>
      </c>
      <c r="AJ977" s="9" t="str">
        <f>IF(BS_CONTROLE[[#This Row],[Atividade]]=0, "-", BS_CONTROLE[[#This Row],[Atividade]])</f>
        <v>-</v>
      </c>
      <c r="AK977" s="31">
        <f>BS_CONTROLE[[#This Row],[Local - Partida]]</f>
        <v>0</v>
      </c>
      <c r="AL977" s="31">
        <f>BS_CONTROLE[[#This Row],[Local - Encerramento]]</f>
        <v>0</v>
      </c>
      <c r="AM977" s="105" t="str">
        <f>IF(BS_CONTROLE[[#This Row],[Entre - Estações]]=0, "-", BS_CONTROLE[[#This Row],[Entre - Estações]])</f>
        <v>-</v>
      </c>
      <c r="AN977" s="105" t="str">
        <f>IF(BS_CONTROLE[[#This Row],[SB]]=0, "-", BS_CONTROLE[[#This Row],[SB]])</f>
        <v>-</v>
      </c>
      <c r="AO977" s="105" t="str">
        <f>IF(BS_CONTROLE[[#This Row],[SUB]]=0, "-", BS_CONTROLE[[#This Row],[SUB]])</f>
        <v>-</v>
      </c>
      <c r="AP977" s="105">
        <f>BS_CONTROLE[[#This Row],[KM - Inicio]]</f>
        <v>0</v>
      </c>
      <c r="AQ977" s="105">
        <f>BS_CONTROLE[[#This Row],[KM - Inicio]]</f>
        <v>0</v>
      </c>
      <c r="AR977" s="108"/>
      <c r="AS977" s="108"/>
      <c r="AT977" s="108"/>
      <c r="AU977" s="136"/>
      <c r="AV977" s="136"/>
      <c r="AW977" s="14"/>
      <c r="AX977" s="14"/>
      <c r="AY977" s="162" t="str">
        <f t="shared" si="96"/>
        <v>*</v>
      </c>
      <c r="AZ977" s="153"/>
      <c r="BA977" s="109"/>
      <c r="BB977" s="10" t="str">
        <f>IFERROR(_xlfn.XLOOKUP(AI977, BS_ATIVIDADE[ATIVIDADE],BS_ATIVIDADE[UNIDADE] ), "*")</f>
        <v>*</v>
      </c>
      <c r="BC977" s="13" t="str" cm="1">
        <f t="array" ref="BC97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7" s="13" t="str" cm="1">
        <f t="array" ref="BD97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7" s="11" t="str" cm="1">
        <f t="array" ref="BE97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7" s="150"/>
      <c r="BG977" s="16"/>
      <c r="BH977" s="17"/>
      <c r="BI977" s="17"/>
      <c r="BJ977" s="17"/>
      <c r="BK977" s="18"/>
      <c r="BL977" s="16"/>
      <c r="BM977" s="130"/>
      <c r="BN977" s="130"/>
      <c r="BO977" s="130"/>
      <c r="BP977" s="18"/>
      <c r="BQ977" s="12" t="str">
        <f t="shared" si="98"/>
        <v>Aderente</v>
      </c>
      <c r="BR977" s="19" t="str">
        <f t="shared" si="99"/>
        <v>*</v>
      </c>
      <c r="BS977" s="19" t="str">
        <f t="shared" si="100"/>
        <v>*</v>
      </c>
      <c r="BT977" s="188" t="str">
        <f t="shared" si="101"/>
        <v/>
      </c>
    </row>
    <row r="978" spans="1:72" hidden="1">
      <c r="A978" s="47" t="str">
        <f t="shared" si="97"/>
        <v/>
      </c>
      <c r="B978" s="102"/>
      <c r="C978" s="135" t="str">
        <f>IF(BS_CONTROLE[[#This Row],[DATA]]="","",WEEKNUM(BS_CONTROLE[[#This Row],[DATA]]))</f>
        <v/>
      </c>
      <c r="D978" s="104"/>
      <c r="E978" s="157">
        <v>972</v>
      </c>
      <c r="F978" s="126"/>
      <c r="G978" s="142" t="str">
        <f>IF(D978="","*",VLOOKUP(F978,BS_ATIVIDADE[],3,FALSE))</f>
        <v>*</v>
      </c>
      <c r="H978" s="106"/>
      <c r="I978" s="106"/>
      <c r="J978" s="105"/>
      <c r="K978" s="105"/>
      <c r="L978" s="105"/>
      <c r="M978" s="127" t="str" cm="1">
        <f t="array" ref="M9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8" s="127" t="str" cm="1">
        <f t="array" ref="N9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8" s="106"/>
      <c r="P978" s="106"/>
      <c r="Q978" s="105"/>
      <c r="R978" s="10" t="str">
        <f>IFERROR(_xlfn.XLOOKUP(F978, BS_ATIVIDADE[ATIVIDADE],BS_ATIVIDADE[UNIDADE] ), "*")</f>
        <v>*</v>
      </c>
      <c r="S978" s="128" t="str" cm="1">
        <f t="array" ref="S9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8" s="128" t="str" cm="1">
        <f t="array" ref="T9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8" s="11" t="str" cm="1">
        <f t="array" ref="U97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8" s="105"/>
      <c r="W978" s="151"/>
      <c r="X978" s="104"/>
      <c r="Y978" s="129"/>
      <c r="Z978" s="104"/>
      <c r="AA978" s="105"/>
      <c r="AB978" s="103"/>
      <c r="AC978" s="152"/>
      <c r="AD978" s="107"/>
      <c r="AE978" s="105"/>
      <c r="AF978" s="105"/>
      <c r="AG978" s="105"/>
      <c r="AH978" s="15"/>
      <c r="AI978" s="126" t="str">
        <f>IF(BS_CONTROLE[[#This Row],[Atividade]]=0, "-", BS_CONTROLE[[#This Row],[Atividade]])</f>
        <v>-</v>
      </c>
      <c r="AJ978" s="9" t="str">
        <f>IF(BS_CONTROLE[[#This Row],[Atividade]]=0, "-", BS_CONTROLE[[#This Row],[Atividade]])</f>
        <v>-</v>
      </c>
      <c r="AK978" s="31">
        <f>BS_CONTROLE[[#This Row],[Local - Partida]]</f>
        <v>0</v>
      </c>
      <c r="AL978" s="31">
        <f>BS_CONTROLE[[#This Row],[Local - Encerramento]]</f>
        <v>0</v>
      </c>
      <c r="AM978" s="105" t="str">
        <f>IF(BS_CONTROLE[[#This Row],[Entre - Estações]]=0, "-", BS_CONTROLE[[#This Row],[Entre - Estações]])</f>
        <v>-</v>
      </c>
      <c r="AN978" s="105" t="str">
        <f>IF(BS_CONTROLE[[#This Row],[SB]]=0, "-", BS_CONTROLE[[#This Row],[SB]])</f>
        <v>-</v>
      </c>
      <c r="AO978" s="105" t="str">
        <f>IF(BS_CONTROLE[[#This Row],[SUB]]=0, "-", BS_CONTROLE[[#This Row],[SUB]])</f>
        <v>-</v>
      </c>
      <c r="AP978" s="105">
        <f>BS_CONTROLE[[#This Row],[KM - Inicio]]</f>
        <v>0</v>
      </c>
      <c r="AQ978" s="105">
        <f>BS_CONTROLE[[#This Row],[KM - Inicio]]</f>
        <v>0</v>
      </c>
      <c r="AR978" s="108"/>
      <c r="AS978" s="108"/>
      <c r="AT978" s="108"/>
      <c r="AU978" s="136"/>
      <c r="AV978" s="136"/>
      <c r="AW978" s="14"/>
      <c r="AX978" s="14"/>
      <c r="AY978" s="162" t="str">
        <f t="shared" si="96"/>
        <v>*</v>
      </c>
      <c r="AZ978" s="153"/>
      <c r="BA978" s="109"/>
      <c r="BB978" s="10" t="str">
        <f>IFERROR(_xlfn.XLOOKUP(AI978, BS_ATIVIDADE[ATIVIDADE],BS_ATIVIDADE[UNIDADE] ), "*")</f>
        <v>*</v>
      </c>
      <c r="BC978" s="13" t="str" cm="1">
        <f t="array" ref="BC97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8" s="13" t="str" cm="1">
        <f t="array" ref="BD97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8" s="11" t="str" cm="1">
        <f t="array" ref="BE97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8" s="150"/>
      <c r="BG978" s="16"/>
      <c r="BH978" s="17"/>
      <c r="BI978" s="17"/>
      <c r="BJ978" s="17"/>
      <c r="BK978" s="18"/>
      <c r="BL978" s="16"/>
      <c r="BM978" s="130"/>
      <c r="BN978" s="130"/>
      <c r="BO978" s="130"/>
      <c r="BP978" s="18"/>
      <c r="BQ978" s="12" t="str">
        <f t="shared" si="98"/>
        <v>Aderente</v>
      </c>
      <c r="BR978" s="19" t="str">
        <f t="shared" si="99"/>
        <v>*</v>
      </c>
      <c r="BS978" s="19" t="str">
        <f t="shared" si="100"/>
        <v>*</v>
      </c>
      <c r="BT978" s="188" t="str">
        <f t="shared" si="101"/>
        <v/>
      </c>
    </row>
    <row r="979" spans="1:72" hidden="1">
      <c r="A979" s="47" t="str">
        <f t="shared" si="97"/>
        <v/>
      </c>
      <c r="B979" s="102"/>
      <c r="C979" s="135" t="str">
        <f>IF(BS_CONTROLE[[#This Row],[DATA]]="","",WEEKNUM(BS_CONTROLE[[#This Row],[DATA]]))</f>
        <v/>
      </c>
      <c r="D979" s="104"/>
      <c r="E979" s="157">
        <v>973</v>
      </c>
      <c r="F979" s="126"/>
      <c r="G979" s="142" t="str">
        <f>IF(D979="","*",VLOOKUP(F979,BS_ATIVIDADE[],3,FALSE))</f>
        <v>*</v>
      </c>
      <c r="H979" s="106"/>
      <c r="I979" s="106"/>
      <c r="J979" s="105"/>
      <c r="K979" s="105"/>
      <c r="L979" s="105"/>
      <c r="M979" s="127" t="str" cm="1">
        <f t="array" ref="M9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79" s="127" t="str" cm="1">
        <f t="array" ref="N9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79" s="106"/>
      <c r="P979" s="106"/>
      <c r="Q979" s="105"/>
      <c r="R979" s="10" t="str">
        <f>IFERROR(_xlfn.XLOOKUP(F979, BS_ATIVIDADE[ATIVIDADE],BS_ATIVIDADE[UNIDADE] ), "*")</f>
        <v>*</v>
      </c>
      <c r="S979" s="128" t="str" cm="1">
        <f t="array" ref="S9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79" s="128" t="str" cm="1">
        <f t="array" ref="T9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79" s="11" t="str" cm="1">
        <f t="array" ref="U97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79" s="105"/>
      <c r="W979" s="151"/>
      <c r="X979" s="104"/>
      <c r="Y979" s="129"/>
      <c r="Z979" s="104"/>
      <c r="AA979" s="105"/>
      <c r="AB979" s="103"/>
      <c r="AC979" s="152"/>
      <c r="AD979" s="107"/>
      <c r="AE979" s="105"/>
      <c r="AF979" s="105"/>
      <c r="AG979" s="105"/>
      <c r="AH979" s="15"/>
      <c r="AI979" s="126" t="str">
        <f>IF(BS_CONTROLE[[#This Row],[Atividade]]=0, "-", BS_CONTROLE[[#This Row],[Atividade]])</f>
        <v>-</v>
      </c>
      <c r="AJ979" s="9" t="str">
        <f>IF(BS_CONTROLE[[#This Row],[Atividade]]=0, "-", BS_CONTROLE[[#This Row],[Atividade]])</f>
        <v>-</v>
      </c>
      <c r="AK979" s="31">
        <f>BS_CONTROLE[[#This Row],[Local - Partida]]</f>
        <v>0</v>
      </c>
      <c r="AL979" s="31">
        <f>BS_CONTROLE[[#This Row],[Local - Encerramento]]</f>
        <v>0</v>
      </c>
      <c r="AM979" s="105" t="str">
        <f>IF(BS_CONTROLE[[#This Row],[Entre - Estações]]=0, "-", BS_CONTROLE[[#This Row],[Entre - Estações]])</f>
        <v>-</v>
      </c>
      <c r="AN979" s="105" t="str">
        <f>IF(BS_CONTROLE[[#This Row],[SB]]=0, "-", BS_CONTROLE[[#This Row],[SB]])</f>
        <v>-</v>
      </c>
      <c r="AO979" s="105" t="str">
        <f>IF(BS_CONTROLE[[#This Row],[SUB]]=0, "-", BS_CONTROLE[[#This Row],[SUB]])</f>
        <v>-</v>
      </c>
      <c r="AP979" s="105">
        <f>BS_CONTROLE[[#This Row],[KM - Inicio]]</f>
        <v>0</v>
      </c>
      <c r="AQ979" s="105">
        <f>BS_CONTROLE[[#This Row],[KM - Inicio]]</f>
        <v>0</v>
      </c>
      <c r="AR979" s="108"/>
      <c r="AS979" s="108"/>
      <c r="AT979" s="108"/>
      <c r="AU979" s="136"/>
      <c r="AV979" s="136"/>
      <c r="AW979" s="14"/>
      <c r="AX979" s="14"/>
      <c r="AY979" s="162" t="str">
        <f t="shared" si="96"/>
        <v>*</v>
      </c>
      <c r="AZ979" s="153"/>
      <c r="BA979" s="109"/>
      <c r="BB979" s="10" t="str">
        <f>IFERROR(_xlfn.XLOOKUP(AI979, BS_ATIVIDADE[ATIVIDADE],BS_ATIVIDADE[UNIDADE] ), "*")</f>
        <v>*</v>
      </c>
      <c r="BC979" s="13" t="str" cm="1">
        <f t="array" ref="BC97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79" s="13" t="str" cm="1">
        <f t="array" ref="BD97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79" s="11" t="str" cm="1">
        <f t="array" ref="BE97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79" s="150"/>
      <c r="BG979" s="16"/>
      <c r="BH979" s="17"/>
      <c r="BI979" s="17"/>
      <c r="BJ979" s="17"/>
      <c r="BK979" s="18"/>
      <c r="BL979" s="16"/>
      <c r="BM979" s="130"/>
      <c r="BN979" s="130"/>
      <c r="BO979" s="130"/>
      <c r="BP979" s="18"/>
      <c r="BQ979" s="12" t="str">
        <f t="shared" si="98"/>
        <v>Aderente</v>
      </c>
      <c r="BR979" s="19" t="str">
        <f t="shared" si="99"/>
        <v>*</v>
      </c>
      <c r="BS979" s="19" t="str">
        <f t="shared" si="100"/>
        <v>*</v>
      </c>
      <c r="BT979" s="188" t="str">
        <f t="shared" si="101"/>
        <v/>
      </c>
    </row>
    <row r="980" spans="1:72" hidden="1">
      <c r="A980" s="47" t="str">
        <f t="shared" si="97"/>
        <v/>
      </c>
      <c r="B980" s="102"/>
      <c r="C980" s="135" t="str">
        <f>IF(BS_CONTROLE[[#This Row],[DATA]]="","",WEEKNUM(BS_CONTROLE[[#This Row],[DATA]]))</f>
        <v/>
      </c>
      <c r="D980" s="104"/>
      <c r="E980" s="157">
        <v>974</v>
      </c>
      <c r="F980" s="126"/>
      <c r="G980" s="142" t="str">
        <f>IF(D980="","*",VLOOKUP(F980,BS_ATIVIDADE[],3,FALSE))</f>
        <v>*</v>
      </c>
      <c r="H980" s="106"/>
      <c r="I980" s="106"/>
      <c r="J980" s="105"/>
      <c r="K980" s="105"/>
      <c r="L980" s="105"/>
      <c r="M980" s="127" t="str" cm="1">
        <f t="array" ref="M9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0" s="127" t="str" cm="1">
        <f t="array" ref="N9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0" s="106"/>
      <c r="P980" s="106"/>
      <c r="Q980" s="105"/>
      <c r="R980" s="10" t="str">
        <f>IFERROR(_xlfn.XLOOKUP(F980, BS_ATIVIDADE[ATIVIDADE],BS_ATIVIDADE[UNIDADE] ), "*")</f>
        <v>*</v>
      </c>
      <c r="S980" s="128" t="str" cm="1">
        <f t="array" ref="S9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0" s="128" t="str" cm="1">
        <f t="array" ref="T9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0" s="11" t="str" cm="1">
        <f t="array" ref="U98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0" s="105"/>
      <c r="W980" s="151"/>
      <c r="X980" s="104"/>
      <c r="Y980" s="129"/>
      <c r="Z980" s="104"/>
      <c r="AA980" s="105"/>
      <c r="AB980" s="103"/>
      <c r="AC980" s="152"/>
      <c r="AD980" s="107"/>
      <c r="AE980" s="105"/>
      <c r="AF980" s="105"/>
      <c r="AG980" s="105"/>
      <c r="AH980" s="15"/>
      <c r="AI980" s="126" t="str">
        <f>IF(BS_CONTROLE[[#This Row],[Atividade]]=0, "-", BS_CONTROLE[[#This Row],[Atividade]])</f>
        <v>-</v>
      </c>
      <c r="AJ980" s="9" t="str">
        <f>IF(BS_CONTROLE[[#This Row],[Atividade]]=0, "-", BS_CONTROLE[[#This Row],[Atividade]])</f>
        <v>-</v>
      </c>
      <c r="AK980" s="31">
        <f>BS_CONTROLE[[#This Row],[Local - Partida]]</f>
        <v>0</v>
      </c>
      <c r="AL980" s="31">
        <f>BS_CONTROLE[[#This Row],[Local - Encerramento]]</f>
        <v>0</v>
      </c>
      <c r="AM980" s="105" t="str">
        <f>IF(BS_CONTROLE[[#This Row],[Entre - Estações]]=0, "-", BS_CONTROLE[[#This Row],[Entre - Estações]])</f>
        <v>-</v>
      </c>
      <c r="AN980" s="105" t="str">
        <f>IF(BS_CONTROLE[[#This Row],[SB]]=0, "-", BS_CONTROLE[[#This Row],[SB]])</f>
        <v>-</v>
      </c>
      <c r="AO980" s="105" t="str">
        <f>IF(BS_CONTROLE[[#This Row],[SUB]]=0, "-", BS_CONTROLE[[#This Row],[SUB]])</f>
        <v>-</v>
      </c>
      <c r="AP980" s="105">
        <f>BS_CONTROLE[[#This Row],[KM - Inicio]]</f>
        <v>0</v>
      </c>
      <c r="AQ980" s="105">
        <f>BS_CONTROLE[[#This Row],[KM - Inicio]]</f>
        <v>0</v>
      </c>
      <c r="AR980" s="108"/>
      <c r="AS980" s="108"/>
      <c r="AT980" s="108"/>
      <c r="AU980" s="136"/>
      <c r="AV980" s="136"/>
      <c r="AW980" s="14"/>
      <c r="AX980" s="14"/>
      <c r="AY980" s="162" t="str">
        <f t="shared" si="96"/>
        <v>*</v>
      </c>
      <c r="AZ980" s="153"/>
      <c r="BA980" s="109"/>
      <c r="BB980" s="10" t="str">
        <f>IFERROR(_xlfn.XLOOKUP(AI980, BS_ATIVIDADE[ATIVIDADE],BS_ATIVIDADE[UNIDADE] ), "*")</f>
        <v>*</v>
      </c>
      <c r="BC980" s="13" t="str" cm="1">
        <f t="array" ref="BC98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0" s="13" t="str" cm="1">
        <f t="array" ref="BD98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0" s="11" t="str" cm="1">
        <f t="array" ref="BE98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0" s="150"/>
      <c r="BG980" s="16"/>
      <c r="BH980" s="17"/>
      <c r="BI980" s="17"/>
      <c r="BJ980" s="17"/>
      <c r="BK980" s="18"/>
      <c r="BL980" s="16"/>
      <c r="BM980" s="130"/>
      <c r="BN980" s="130"/>
      <c r="BO980" s="130"/>
      <c r="BP980" s="18"/>
      <c r="BQ980" s="12" t="str">
        <f t="shared" si="98"/>
        <v>Aderente</v>
      </c>
      <c r="BR980" s="19" t="str">
        <f t="shared" si="99"/>
        <v>*</v>
      </c>
      <c r="BS980" s="19" t="str">
        <f t="shared" si="100"/>
        <v>*</v>
      </c>
      <c r="BT980" s="188" t="str">
        <f t="shared" si="101"/>
        <v/>
      </c>
    </row>
    <row r="981" spans="1:72" hidden="1">
      <c r="A981" s="47" t="str">
        <f t="shared" si="97"/>
        <v/>
      </c>
      <c r="B981" s="102"/>
      <c r="C981" s="135" t="str">
        <f>IF(BS_CONTROLE[[#This Row],[DATA]]="","",WEEKNUM(BS_CONTROLE[[#This Row],[DATA]]))</f>
        <v/>
      </c>
      <c r="D981" s="104"/>
      <c r="E981" s="157">
        <v>975</v>
      </c>
      <c r="F981" s="126"/>
      <c r="G981" s="142" t="str">
        <f>IF(D981="","*",VLOOKUP(F981,BS_ATIVIDADE[],3,FALSE))</f>
        <v>*</v>
      </c>
      <c r="H981" s="106"/>
      <c r="I981" s="106"/>
      <c r="J981" s="105"/>
      <c r="K981" s="105"/>
      <c r="L981" s="105"/>
      <c r="M981" s="127" t="str" cm="1">
        <f t="array" ref="M9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1" s="127" t="str" cm="1">
        <f t="array" ref="N9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1" s="106"/>
      <c r="P981" s="106"/>
      <c r="Q981" s="105"/>
      <c r="R981" s="10" t="str">
        <f>IFERROR(_xlfn.XLOOKUP(F981, BS_ATIVIDADE[ATIVIDADE],BS_ATIVIDADE[UNIDADE] ), "*")</f>
        <v>*</v>
      </c>
      <c r="S981" s="128" t="str" cm="1">
        <f t="array" ref="S9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1" s="128" t="str" cm="1">
        <f t="array" ref="T9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1" s="11" t="str" cm="1">
        <f t="array" ref="U98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1" s="105"/>
      <c r="W981" s="151"/>
      <c r="X981" s="104"/>
      <c r="Y981" s="129"/>
      <c r="Z981" s="104"/>
      <c r="AA981" s="105"/>
      <c r="AB981" s="103"/>
      <c r="AC981" s="152"/>
      <c r="AD981" s="107"/>
      <c r="AE981" s="105"/>
      <c r="AF981" s="105"/>
      <c r="AG981" s="105"/>
      <c r="AH981" s="15"/>
      <c r="AI981" s="126" t="str">
        <f>IF(BS_CONTROLE[[#This Row],[Atividade]]=0, "-", BS_CONTROLE[[#This Row],[Atividade]])</f>
        <v>-</v>
      </c>
      <c r="AJ981" s="9" t="str">
        <f>IF(BS_CONTROLE[[#This Row],[Atividade]]=0, "-", BS_CONTROLE[[#This Row],[Atividade]])</f>
        <v>-</v>
      </c>
      <c r="AK981" s="31">
        <f>BS_CONTROLE[[#This Row],[Local - Partida]]</f>
        <v>0</v>
      </c>
      <c r="AL981" s="31">
        <f>BS_CONTROLE[[#This Row],[Local - Encerramento]]</f>
        <v>0</v>
      </c>
      <c r="AM981" s="105" t="str">
        <f>IF(BS_CONTROLE[[#This Row],[Entre - Estações]]=0, "-", BS_CONTROLE[[#This Row],[Entre - Estações]])</f>
        <v>-</v>
      </c>
      <c r="AN981" s="105" t="str">
        <f>IF(BS_CONTROLE[[#This Row],[SB]]=0, "-", BS_CONTROLE[[#This Row],[SB]])</f>
        <v>-</v>
      </c>
      <c r="AO981" s="105" t="str">
        <f>IF(BS_CONTROLE[[#This Row],[SUB]]=0, "-", BS_CONTROLE[[#This Row],[SUB]])</f>
        <v>-</v>
      </c>
      <c r="AP981" s="105">
        <f>BS_CONTROLE[[#This Row],[KM - Inicio]]</f>
        <v>0</v>
      </c>
      <c r="AQ981" s="105">
        <f>BS_CONTROLE[[#This Row],[KM - Inicio]]</f>
        <v>0</v>
      </c>
      <c r="AR981" s="108"/>
      <c r="AS981" s="108"/>
      <c r="AT981" s="108"/>
      <c r="AU981" s="136"/>
      <c r="AV981" s="136"/>
      <c r="AW981" s="14"/>
      <c r="AX981" s="14"/>
      <c r="AY981" s="162" t="str">
        <f t="shared" si="96"/>
        <v>*</v>
      </c>
      <c r="AZ981" s="153"/>
      <c r="BA981" s="109"/>
      <c r="BB981" s="10" t="str">
        <f>IFERROR(_xlfn.XLOOKUP(AI981, BS_ATIVIDADE[ATIVIDADE],BS_ATIVIDADE[UNIDADE] ), "*")</f>
        <v>*</v>
      </c>
      <c r="BC981" s="13" t="str" cm="1">
        <f t="array" ref="BC98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1" s="13" t="str" cm="1">
        <f t="array" ref="BD98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1" s="11" t="str" cm="1">
        <f t="array" ref="BE98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1" s="150"/>
      <c r="BG981" s="16"/>
      <c r="BH981" s="17"/>
      <c r="BI981" s="17"/>
      <c r="BJ981" s="17"/>
      <c r="BK981" s="18"/>
      <c r="BL981" s="16"/>
      <c r="BM981" s="130"/>
      <c r="BN981" s="130"/>
      <c r="BO981" s="130"/>
      <c r="BP981" s="18"/>
      <c r="BQ981" s="12" t="str">
        <f t="shared" si="98"/>
        <v>Aderente</v>
      </c>
      <c r="BR981" s="19" t="str">
        <f t="shared" si="99"/>
        <v>*</v>
      </c>
      <c r="BS981" s="19" t="str">
        <f t="shared" si="100"/>
        <v>*</v>
      </c>
      <c r="BT981" s="188" t="str">
        <f t="shared" si="101"/>
        <v/>
      </c>
    </row>
    <row r="982" spans="1:72" hidden="1">
      <c r="A982" s="47" t="str">
        <f t="shared" si="97"/>
        <v/>
      </c>
      <c r="B982" s="102"/>
      <c r="C982" s="135" t="str">
        <f>IF(BS_CONTROLE[[#This Row],[DATA]]="","",WEEKNUM(BS_CONTROLE[[#This Row],[DATA]]))</f>
        <v/>
      </c>
      <c r="D982" s="104"/>
      <c r="E982" s="157">
        <v>976</v>
      </c>
      <c r="F982" s="126"/>
      <c r="G982" s="142" t="str">
        <f>IF(D982="","*",VLOOKUP(F982,BS_ATIVIDADE[],3,FALSE))</f>
        <v>*</v>
      </c>
      <c r="H982" s="106"/>
      <c r="I982" s="106"/>
      <c r="J982" s="105"/>
      <c r="K982" s="105"/>
      <c r="L982" s="105"/>
      <c r="M982" s="127" t="str" cm="1">
        <f t="array" ref="M9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2" s="127" t="str" cm="1">
        <f t="array" ref="N9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2" s="106"/>
      <c r="P982" s="106"/>
      <c r="Q982" s="105"/>
      <c r="R982" s="10" t="str">
        <f>IFERROR(_xlfn.XLOOKUP(F982, BS_ATIVIDADE[ATIVIDADE],BS_ATIVIDADE[UNIDADE] ), "*")</f>
        <v>*</v>
      </c>
      <c r="S982" s="128" t="str" cm="1">
        <f t="array" ref="S9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2" s="128" t="str" cm="1">
        <f t="array" ref="T9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2" s="11" t="str" cm="1">
        <f t="array" ref="U98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2" s="105"/>
      <c r="W982" s="151"/>
      <c r="X982" s="104"/>
      <c r="Y982" s="129"/>
      <c r="Z982" s="104"/>
      <c r="AA982" s="105"/>
      <c r="AB982" s="103"/>
      <c r="AC982" s="152"/>
      <c r="AD982" s="107"/>
      <c r="AE982" s="105"/>
      <c r="AF982" s="105"/>
      <c r="AG982" s="105"/>
      <c r="AH982" s="15"/>
      <c r="AI982" s="126" t="str">
        <f>IF(BS_CONTROLE[[#This Row],[Atividade]]=0, "-", BS_CONTROLE[[#This Row],[Atividade]])</f>
        <v>-</v>
      </c>
      <c r="AJ982" s="9" t="str">
        <f>IF(BS_CONTROLE[[#This Row],[Atividade]]=0, "-", BS_CONTROLE[[#This Row],[Atividade]])</f>
        <v>-</v>
      </c>
      <c r="AK982" s="31">
        <f>BS_CONTROLE[[#This Row],[Local - Partida]]</f>
        <v>0</v>
      </c>
      <c r="AL982" s="31">
        <f>BS_CONTROLE[[#This Row],[Local - Encerramento]]</f>
        <v>0</v>
      </c>
      <c r="AM982" s="105" t="str">
        <f>IF(BS_CONTROLE[[#This Row],[Entre - Estações]]=0, "-", BS_CONTROLE[[#This Row],[Entre - Estações]])</f>
        <v>-</v>
      </c>
      <c r="AN982" s="105" t="str">
        <f>IF(BS_CONTROLE[[#This Row],[SB]]=0, "-", BS_CONTROLE[[#This Row],[SB]])</f>
        <v>-</v>
      </c>
      <c r="AO982" s="105" t="str">
        <f>IF(BS_CONTROLE[[#This Row],[SUB]]=0, "-", BS_CONTROLE[[#This Row],[SUB]])</f>
        <v>-</v>
      </c>
      <c r="AP982" s="105">
        <f>BS_CONTROLE[[#This Row],[KM - Inicio]]</f>
        <v>0</v>
      </c>
      <c r="AQ982" s="105">
        <f>BS_CONTROLE[[#This Row],[KM - Inicio]]</f>
        <v>0</v>
      </c>
      <c r="AR982" s="108"/>
      <c r="AS982" s="108"/>
      <c r="AT982" s="108"/>
      <c r="AU982" s="136"/>
      <c r="AV982" s="136"/>
      <c r="AW982" s="14"/>
      <c r="AX982" s="14"/>
      <c r="AY982" s="162" t="str">
        <f t="shared" si="96"/>
        <v>*</v>
      </c>
      <c r="AZ982" s="153"/>
      <c r="BA982" s="109"/>
      <c r="BB982" s="10" t="str">
        <f>IFERROR(_xlfn.XLOOKUP(AI982, BS_ATIVIDADE[ATIVIDADE],BS_ATIVIDADE[UNIDADE] ), "*")</f>
        <v>*</v>
      </c>
      <c r="BC982" s="13" t="str" cm="1">
        <f t="array" ref="BC98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2" s="13" t="str" cm="1">
        <f t="array" ref="BD98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2" s="11" t="str" cm="1">
        <f t="array" ref="BE98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2" s="150"/>
      <c r="BG982" s="16"/>
      <c r="BH982" s="17"/>
      <c r="BI982" s="17"/>
      <c r="BJ982" s="17"/>
      <c r="BK982" s="18"/>
      <c r="BL982" s="16"/>
      <c r="BM982" s="130"/>
      <c r="BN982" s="130"/>
      <c r="BO982" s="130"/>
      <c r="BP982" s="18"/>
      <c r="BQ982" s="12" t="str">
        <f t="shared" si="98"/>
        <v>Aderente</v>
      </c>
      <c r="BR982" s="19" t="str">
        <f t="shared" si="99"/>
        <v>*</v>
      </c>
      <c r="BS982" s="19" t="str">
        <f t="shared" si="100"/>
        <v>*</v>
      </c>
      <c r="BT982" s="188" t="str">
        <f t="shared" si="101"/>
        <v/>
      </c>
    </row>
    <row r="983" spans="1:72" hidden="1">
      <c r="A983" s="47" t="str">
        <f t="shared" si="97"/>
        <v/>
      </c>
      <c r="B983" s="102"/>
      <c r="C983" s="135" t="str">
        <f>IF(BS_CONTROLE[[#This Row],[DATA]]="","",WEEKNUM(BS_CONTROLE[[#This Row],[DATA]]))</f>
        <v/>
      </c>
      <c r="D983" s="104"/>
      <c r="E983" s="157">
        <v>977</v>
      </c>
      <c r="F983" s="126"/>
      <c r="G983" s="142" t="str">
        <f>IF(D983="","*",VLOOKUP(F983,BS_ATIVIDADE[],3,FALSE))</f>
        <v>*</v>
      </c>
      <c r="H983" s="106"/>
      <c r="I983" s="106"/>
      <c r="J983" s="105"/>
      <c r="K983" s="105"/>
      <c r="L983" s="105"/>
      <c r="M983" s="127" t="str" cm="1">
        <f t="array" ref="M9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3" s="127" t="str" cm="1">
        <f t="array" ref="N9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3" s="106"/>
      <c r="P983" s="106"/>
      <c r="Q983" s="105"/>
      <c r="R983" s="10" t="str">
        <f>IFERROR(_xlfn.XLOOKUP(F983, BS_ATIVIDADE[ATIVIDADE],BS_ATIVIDADE[UNIDADE] ), "*")</f>
        <v>*</v>
      </c>
      <c r="S983" s="128" t="str" cm="1">
        <f t="array" ref="S9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3" s="128" t="str" cm="1">
        <f t="array" ref="T9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3" s="11" t="str" cm="1">
        <f t="array" ref="U98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3" s="105"/>
      <c r="W983" s="151"/>
      <c r="X983" s="104"/>
      <c r="Y983" s="129"/>
      <c r="Z983" s="104"/>
      <c r="AA983" s="105"/>
      <c r="AB983" s="103"/>
      <c r="AC983" s="152"/>
      <c r="AD983" s="107"/>
      <c r="AE983" s="105"/>
      <c r="AF983" s="105"/>
      <c r="AG983" s="105"/>
      <c r="AH983" s="15"/>
      <c r="AI983" s="126" t="str">
        <f>IF(BS_CONTROLE[[#This Row],[Atividade]]=0, "-", BS_CONTROLE[[#This Row],[Atividade]])</f>
        <v>-</v>
      </c>
      <c r="AJ983" s="9" t="str">
        <f>IF(BS_CONTROLE[[#This Row],[Atividade]]=0, "-", BS_CONTROLE[[#This Row],[Atividade]])</f>
        <v>-</v>
      </c>
      <c r="AK983" s="31">
        <f>BS_CONTROLE[[#This Row],[Local - Partida]]</f>
        <v>0</v>
      </c>
      <c r="AL983" s="31">
        <f>BS_CONTROLE[[#This Row],[Local - Encerramento]]</f>
        <v>0</v>
      </c>
      <c r="AM983" s="105" t="str">
        <f>IF(BS_CONTROLE[[#This Row],[Entre - Estações]]=0, "-", BS_CONTROLE[[#This Row],[Entre - Estações]])</f>
        <v>-</v>
      </c>
      <c r="AN983" s="105" t="str">
        <f>IF(BS_CONTROLE[[#This Row],[SB]]=0, "-", BS_CONTROLE[[#This Row],[SB]])</f>
        <v>-</v>
      </c>
      <c r="AO983" s="105" t="str">
        <f>IF(BS_CONTROLE[[#This Row],[SUB]]=0, "-", BS_CONTROLE[[#This Row],[SUB]])</f>
        <v>-</v>
      </c>
      <c r="AP983" s="105">
        <f>BS_CONTROLE[[#This Row],[KM - Inicio]]</f>
        <v>0</v>
      </c>
      <c r="AQ983" s="105">
        <f>BS_CONTROLE[[#This Row],[KM - Inicio]]</f>
        <v>0</v>
      </c>
      <c r="AR983" s="108"/>
      <c r="AS983" s="108"/>
      <c r="AT983" s="108"/>
      <c r="AU983" s="136"/>
      <c r="AV983" s="136"/>
      <c r="AW983" s="14"/>
      <c r="AX983" s="14"/>
      <c r="AY983" s="162" t="str">
        <f t="shared" si="96"/>
        <v>*</v>
      </c>
      <c r="AZ983" s="153"/>
      <c r="BA983" s="109"/>
      <c r="BB983" s="10" t="str">
        <f>IFERROR(_xlfn.XLOOKUP(AI983, BS_ATIVIDADE[ATIVIDADE],BS_ATIVIDADE[UNIDADE] ), "*")</f>
        <v>*</v>
      </c>
      <c r="BC983" s="13" t="str" cm="1">
        <f t="array" ref="BC98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3" s="13" t="str" cm="1">
        <f t="array" ref="BD98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3" s="11" t="str" cm="1">
        <f t="array" ref="BE98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3" s="150"/>
      <c r="BG983" s="16"/>
      <c r="BH983" s="17"/>
      <c r="BI983" s="17"/>
      <c r="BJ983" s="17"/>
      <c r="BK983" s="18"/>
      <c r="BL983" s="16"/>
      <c r="BM983" s="130"/>
      <c r="BN983" s="130"/>
      <c r="BO983" s="130"/>
      <c r="BP983" s="18"/>
      <c r="BQ983" s="12" t="str">
        <f t="shared" si="98"/>
        <v>Aderente</v>
      </c>
      <c r="BR983" s="19" t="str">
        <f t="shared" si="99"/>
        <v>*</v>
      </c>
      <c r="BS983" s="19" t="str">
        <f t="shared" si="100"/>
        <v>*</v>
      </c>
      <c r="BT983" s="188" t="str">
        <f t="shared" si="101"/>
        <v/>
      </c>
    </row>
    <row r="984" spans="1:72" hidden="1">
      <c r="A984" s="47" t="str">
        <f t="shared" si="97"/>
        <v/>
      </c>
      <c r="B984" s="102"/>
      <c r="C984" s="135" t="str">
        <f>IF(BS_CONTROLE[[#This Row],[DATA]]="","",WEEKNUM(BS_CONTROLE[[#This Row],[DATA]]))</f>
        <v/>
      </c>
      <c r="D984" s="104"/>
      <c r="E984" s="157">
        <v>978</v>
      </c>
      <c r="F984" s="126"/>
      <c r="G984" s="142" t="str">
        <f>IF(D984="","*",VLOOKUP(F984,BS_ATIVIDADE[],3,FALSE))</f>
        <v>*</v>
      </c>
      <c r="H984" s="106"/>
      <c r="I984" s="106"/>
      <c r="J984" s="105"/>
      <c r="K984" s="105"/>
      <c r="L984" s="105"/>
      <c r="M984" s="127" t="str" cm="1">
        <f t="array" ref="M9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4" s="127" t="str" cm="1">
        <f t="array" ref="N9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4" s="106"/>
      <c r="P984" s="106"/>
      <c r="Q984" s="105"/>
      <c r="R984" s="10" t="str">
        <f>IFERROR(_xlfn.XLOOKUP(F984, BS_ATIVIDADE[ATIVIDADE],BS_ATIVIDADE[UNIDADE] ), "*")</f>
        <v>*</v>
      </c>
      <c r="S984" s="128" t="str" cm="1">
        <f t="array" ref="S9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4" s="128" t="str" cm="1">
        <f t="array" ref="T9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4" s="11" t="str" cm="1">
        <f t="array" ref="U98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4" s="105"/>
      <c r="W984" s="151"/>
      <c r="X984" s="104"/>
      <c r="Y984" s="129"/>
      <c r="Z984" s="104"/>
      <c r="AA984" s="105"/>
      <c r="AB984" s="103"/>
      <c r="AC984" s="152"/>
      <c r="AD984" s="107"/>
      <c r="AE984" s="105"/>
      <c r="AF984" s="105"/>
      <c r="AG984" s="105"/>
      <c r="AH984" s="15"/>
      <c r="AI984" s="126" t="str">
        <f>IF(BS_CONTROLE[[#This Row],[Atividade]]=0, "-", BS_CONTROLE[[#This Row],[Atividade]])</f>
        <v>-</v>
      </c>
      <c r="AJ984" s="9" t="str">
        <f>IF(BS_CONTROLE[[#This Row],[Atividade]]=0, "-", BS_CONTROLE[[#This Row],[Atividade]])</f>
        <v>-</v>
      </c>
      <c r="AK984" s="31">
        <f>BS_CONTROLE[[#This Row],[Local - Partida]]</f>
        <v>0</v>
      </c>
      <c r="AL984" s="31">
        <f>BS_CONTROLE[[#This Row],[Local - Encerramento]]</f>
        <v>0</v>
      </c>
      <c r="AM984" s="105" t="str">
        <f>IF(BS_CONTROLE[[#This Row],[Entre - Estações]]=0, "-", BS_CONTROLE[[#This Row],[Entre - Estações]])</f>
        <v>-</v>
      </c>
      <c r="AN984" s="105" t="str">
        <f>IF(BS_CONTROLE[[#This Row],[SB]]=0, "-", BS_CONTROLE[[#This Row],[SB]])</f>
        <v>-</v>
      </c>
      <c r="AO984" s="105" t="str">
        <f>IF(BS_CONTROLE[[#This Row],[SUB]]=0, "-", BS_CONTROLE[[#This Row],[SUB]])</f>
        <v>-</v>
      </c>
      <c r="AP984" s="105">
        <f>BS_CONTROLE[[#This Row],[KM - Inicio]]</f>
        <v>0</v>
      </c>
      <c r="AQ984" s="105">
        <f>BS_CONTROLE[[#This Row],[KM - Inicio]]</f>
        <v>0</v>
      </c>
      <c r="AR984" s="108"/>
      <c r="AS984" s="108"/>
      <c r="AT984" s="108"/>
      <c r="AU984" s="136"/>
      <c r="AV984" s="136"/>
      <c r="AW984" s="14"/>
      <c r="AX984" s="14"/>
      <c r="AY984" s="162" t="str">
        <f t="shared" si="96"/>
        <v>*</v>
      </c>
      <c r="AZ984" s="153"/>
      <c r="BA984" s="109"/>
      <c r="BB984" s="10" t="str">
        <f>IFERROR(_xlfn.XLOOKUP(AI984, BS_ATIVIDADE[ATIVIDADE],BS_ATIVIDADE[UNIDADE] ), "*")</f>
        <v>*</v>
      </c>
      <c r="BC984" s="13" t="str" cm="1">
        <f t="array" ref="BC98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4" s="13" t="str" cm="1">
        <f t="array" ref="BD98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4" s="11" t="str" cm="1">
        <f t="array" ref="BE98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4" s="150"/>
      <c r="BG984" s="16"/>
      <c r="BH984" s="17"/>
      <c r="BI984" s="17"/>
      <c r="BJ984" s="17"/>
      <c r="BK984" s="18"/>
      <c r="BL984" s="16"/>
      <c r="BM984" s="130"/>
      <c r="BN984" s="130"/>
      <c r="BO984" s="130"/>
      <c r="BP984" s="18"/>
      <c r="BQ984" s="12" t="str">
        <f t="shared" si="98"/>
        <v>Aderente</v>
      </c>
      <c r="BR984" s="19" t="str">
        <f t="shared" si="99"/>
        <v>*</v>
      </c>
      <c r="BS984" s="19" t="str">
        <f t="shared" si="100"/>
        <v>*</v>
      </c>
      <c r="BT984" s="188" t="str">
        <f t="shared" si="101"/>
        <v/>
      </c>
    </row>
    <row r="985" spans="1:72" hidden="1">
      <c r="A985" s="47" t="str">
        <f t="shared" si="97"/>
        <v/>
      </c>
      <c r="B985" s="102"/>
      <c r="C985" s="135" t="str">
        <f>IF(BS_CONTROLE[[#This Row],[DATA]]="","",WEEKNUM(BS_CONTROLE[[#This Row],[DATA]]))</f>
        <v/>
      </c>
      <c r="D985" s="104"/>
      <c r="E985" s="157">
        <v>979</v>
      </c>
      <c r="F985" s="126"/>
      <c r="G985" s="142" t="str">
        <f>IF(D985="","*",VLOOKUP(F985,BS_ATIVIDADE[],3,FALSE))</f>
        <v>*</v>
      </c>
      <c r="H985" s="106"/>
      <c r="I985" s="106"/>
      <c r="J985" s="105"/>
      <c r="K985" s="105"/>
      <c r="L985" s="105"/>
      <c r="M985" s="127" t="str" cm="1">
        <f t="array" ref="M9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5" s="127" t="str" cm="1">
        <f t="array" ref="N9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5" s="106"/>
      <c r="P985" s="106"/>
      <c r="Q985" s="105"/>
      <c r="R985" s="10" t="str">
        <f>IFERROR(_xlfn.XLOOKUP(F985, BS_ATIVIDADE[ATIVIDADE],BS_ATIVIDADE[UNIDADE] ), "*")</f>
        <v>*</v>
      </c>
      <c r="S985" s="128" t="str" cm="1">
        <f t="array" ref="S9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5" s="128" t="str" cm="1">
        <f t="array" ref="T9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5" s="11" t="str" cm="1">
        <f t="array" ref="U98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5" s="105"/>
      <c r="W985" s="151"/>
      <c r="X985" s="104"/>
      <c r="Y985" s="129"/>
      <c r="Z985" s="104"/>
      <c r="AA985" s="105"/>
      <c r="AB985" s="103"/>
      <c r="AC985" s="152"/>
      <c r="AD985" s="107"/>
      <c r="AE985" s="105"/>
      <c r="AF985" s="105"/>
      <c r="AG985" s="105"/>
      <c r="AH985" s="15"/>
      <c r="AI985" s="126" t="str">
        <f>IF(BS_CONTROLE[[#This Row],[Atividade]]=0, "-", BS_CONTROLE[[#This Row],[Atividade]])</f>
        <v>-</v>
      </c>
      <c r="AJ985" s="9" t="str">
        <f>IF(BS_CONTROLE[[#This Row],[Atividade]]=0, "-", BS_CONTROLE[[#This Row],[Atividade]])</f>
        <v>-</v>
      </c>
      <c r="AK985" s="31">
        <f>BS_CONTROLE[[#This Row],[Local - Partida]]</f>
        <v>0</v>
      </c>
      <c r="AL985" s="31">
        <f>BS_CONTROLE[[#This Row],[Local - Encerramento]]</f>
        <v>0</v>
      </c>
      <c r="AM985" s="105" t="str">
        <f>IF(BS_CONTROLE[[#This Row],[Entre - Estações]]=0, "-", BS_CONTROLE[[#This Row],[Entre - Estações]])</f>
        <v>-</v>
      </c>
      <c r="AN985" s="105" t="str">
        <f>IF(BS_CONTROLE[[#This Row],[SB]]=0, "-", BS_CONTROLE[[#This Row],[SB]])</f>
        <v>-</v>
      </c>
      <c r="AO985" s="105" t="str">
        <f>IF(BS_CONTROLE[[#This Row],[SUB]]=0, "-", BS_CONTROLE[[#This Row],[SUB]])</f>
        <v>-</v>
      </c>
      <c r="AP985" s="105">
        <f>BS_CONTROLE[[#This Row],[KM - Inicio]]</f>
        <v>0</v>
      </c>
      <c r="AQ985" s="105">
        <f>BS_CONTROLE[[#This Row],[KM - Inicio]]</f>
        <v>0</v>
      </c>
      <c r="AR985" s="108"/>
      <c r="AS985" s="108"/>
      <c r="AT985" s="108"/>
      <c r="AU985" s="136"/>
      <c r="AV985" s="136"/>
      <c r="AW985" s="14"/>
      <c r="AX985" s="14"/>
      <c r="AY985" s="162" t="str">
        <f t="shared" si="96"/>
        <v>*</v>
      </c>
      <c r="AZ985" s="153"/>
      <c r="BA985" s="109"/>
      <c r="BB985" s="10" t="str">
        <f>IFERROR(_xlfn.XLOOKUP(AI985, BS_ATIVIDADE[ATIVIDADE],BS_ATIVIDADE[UNIDADE] ), "*")</f>
        <v>*</v>
      </c>
      <c r="BC985" s="13" t="str" cm="1">
        <f t="array" ref="BC98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5" s="13" t="str" cm="1">
        <f t="array" ref="BD98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5" s="11" t="str" cm="1">
        <f t="array" ref="BE98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5" s="150"/>
      <c r="BG985" s="16"/>
      <c r="BH985" s="17"/>
      <c r="BI985" s="17"/>
      <c r="BJ985" s="17"/>
      <c r="BK985" s="18"/>
      <c r="BL985" s="16"/>
      <c r="BM985" s="130"/>
      <c r="BN985" s="130"/>
      <c r="BO985" s="130"/>
      <c r="BP985" s="18"/>
      <c r="BQ985" s="12" t="str">
        <f t="shared" si="98"/>
        <v>Aderente</v>
      </c>
      <c r="BR985" s="19" t="str">
        <f t="shared" si="99"/>
        <v>*</v>
      </c>
      <c r="BS985" s="19" t="str">
        <f t="shared" si="100"/>
        <v>*</v>
      </c>
      <c r="BT985" s="188" t="str">
        <f t="shared" si="101"/>
        <v/>
      </c>
    </row>
    <row r="986" spans="1:72" hidden="1">
      <c r="A986" s="47" t="str">
        <f t="shared" si="97"/>
        <v/>
      </c>
      <c r="B986" s="102"/>
      <c r="C986" s="135" t="str">
        <f>IF(BS_CONTROLE[[#This Row],[DATA]]="","",WEEKNUM(BS_CONTROLE[[#This Row],[DATA]]))</f>
        <v/>
      </c>
      <c r="D986" s="104"/>
      <c r="E986" s="157">
        <v>980</v>
      </c>
      <c r="F986" s="126"/>
      <c r="G986" s="142" t="str">
        <f>IF(D986="","*",VLOOKUP(F986,BS_ATIVIDADE[],3,FALSE))</f>
        <v>*</v>
      </c>
      <c r="H986" s="106"/>
      <c r="I986" s="106"/>
      <c r="J986" s="105"/>
      <c r="K986" s="105"/>
      <c r="L986" s="105"/>
      <c r="M986" s="127" t="str" cm="1">
        <f t="array" ref="M9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6" s="127" t="str" cm="1">
        <f t="array" ref="N9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6" s="106"/>
      <c r="P986" s="106"/>
      <c r="Q986" s="105"/>
      <c r="R986" s="10" t="str">
        <f>IFERROR(_xlfn.XLOOKUP(F986, BS_ATIVIDADE[ATIVIDADE],BS_ATIVIDADE[UNIDADE] ), "*")</f>
        <v>*</v>
      </c>
      <c r="S986" s="128" t="str" cm="1">
        <f t="array" ref="S9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6" s="128" t="str" cm="1">
        <f t="array" ref="T9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6" s="11" t="str" cm="1">
        <f t="array" ref="U98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6" s="105"/>
      <c r="W986" s="151"/>
      <c r="X986" s="104"/>
      <c r="Y986" s="129"/>
      <c r="Z986" s="104"/>
      <c r="AA986" s="105"/>
      <c r="AB986" s="103"/>
      <c r="AC986" s="152"/>
      <c r="AD986" s="107"/>
      <c r="AE986" s="105"/>
      <c r="AF986" s="105"/>
      <c r="AG986" s="105"/>
      <c r="AH986" s="15"/>
      <c r="AI986" s="126" t="str">
        <f>IF(BS_CONTROLE[[#This Row],[Atividade]]=0, "-", BS_CONTROLE[[#This Row],[Atividade]])</f>
        <v>-</v>
      </c>
      <c r="AJ986" s="9" t="str">
        <f>IF(BS_CONTROLE[[#This Row],[Atividade]]=0, "-", BS_CONTROLE[[#This Row],[Atividade]])</f>
        <v>-</v>
      </c>
      <c r="AK986" s="31">
        <f>BS_CONTROLE[[#This Row],[Local - Partida]]</f>
        <v>0</v>
      </c>
      <c r="AL986" s="31">
        <f>BS_CONTROLE[[#This Row],[Local - Encerramento]]</f>
        <v>0</v>
      </c>
      <c r="AM986" s="105" t="str">
        <f>IF(BS_CONTROLE[[#This Row],[Entre - Estações]]=0, "-", BS_CONTROLE[[#This Row],[Entre - Estações]])</f>
        <v>-</v>
      </c>
      <c r="AN986" s="105" t="str">
        <f>IF(BS_CONTROLE[[#This Row],[SB]]=0, "-", BS_CONTROLE[[#This Row],[SB]])</f>
        <v>-</v>
      </c>
      <c r="AO986" s="105" t="str">
        <f>IF(BS_CONTROLE[[#This Row],[SUB]]=0, "-", BS_CONTROLE[[#This Row],[SUB]])</f>
        <v>-</v>
      </c>
      <c r="AP986" s="105">
        <f>BS_CONTROLE[[#This Row],[KM - Inicio]]</f>
        <v>0</v>
      </c>
      <c r="AQ986" s="105">
        <f>BS_CONTROLE[[#This Row],[KM - Inicio]]</f>
        <v>0</v>
      </c>
      <c r="AR986" s="108"/>
      <c r="AS986" s="108"/>
      <c r="AT986" s="108"/>
      <c r="AU986" s="136"/>
      <c r="AV986" s="136"/>
      <c r="AW986" s="14"/>
      <c r="AX986" s="14"/>
      <c r="AY986" s="162" t="str">
        <f t="shared" si="96"/>
        <v>*</v>
      </c>
      <c r="AZ986" s="153"/>
      <c r="BA986" s="109"/>
      <c r="BB986" s="10" t="str">
        <f>IFERROR(_xlfn.XLOOKUP(AI986, BS_ATIVIDADE[ATIVIDADE],BS_ATIVIDADE[UNIDADE] ), "*")</f>
        <v>*</v>
      </c>
      <c r="BC986" s="13" t="str" cm="1">
        <f t="array" ref="BC98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6" s="13" t="str" cm="1">
        <f t="array" ref="BD98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6" s="11" t="str" cm="1">
        <f t="array" ref="BE98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6" s="150"/>
      <c r="BG986" s="16"/>
      <c r="BH986" s="17"/>
      <c r="BI986" s="17"/>
      <c r="BJ986" s="17"/>
      <c r="BK986" s="18"/>
      <c r="BL986" s="16"/>
      <c r="BM986" s="130"/>
      <c r="BN986" s="130"/>
      <c r="BO986" s="130"/>
      <c r="BP986" s="18"/>
      <c r="BQ986" s="12" t="str">
        <f t="shared" si="98"/>
        <v>Aderente</v>
      </c>
      <c r="BR986" s="19" t="str">
        <f t="shared" si="99"/>
        <v>*</v>
      </c>
      <c r="BS986" s="19" t="str">
        <f t="shared" si="100"/>
        <v>*</v>
      </c>
      <c r="BT986" s="188" t="str">
        <f t="shared" si="101"/>
        <v/>
      </c>
    </row>
    <row r="987" spans="1:72" hidden="1">
      <c r="A987" s="47" t="str">
        <f t="shared" si="97"/>
        <v/>
      </c>
      <c r="B987" s="102"/>
      <c r="C987" s="135" t="str">
        <f>IF(BS_CONTROLE[[#This Row],[DATA]]="","",WEEKNUM(BS_CONTROLE[[#This Row],[DATA]]))</f>
        <v/>
      </c>
      <c r="D987" s="104"/>
      <c r="E987" s="157">
        <v>981</v>
      </c>
      <c r="F987" s="126"/>
      <c r="G987" s="142" t="str">
        <f>IF(D987="","*",VLOOKUP(F987,BS_ATIVIDADE[],3,FALSE))</f>
        <v>*</v>
      </c>
      <c r="H987" s="106"/>
      <c r="I987" s="106"/>
      <c r="J987" s="105"/>
      <c r="K987" s="105"/>
      <c r="L987" s="105"/>
      <c r="M987" s="127" t="str" cm="1">
        <f t="array" ref="M9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7" s="127" t="str" cm="1">
        <f t="array" ref="N9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7" s="106"/>
      <c r="P987" s="106"/>
      <c r="Q987" s="105"/>
      <c r="R987" s="10" t="str">
        <f>IFERROR(_xlfn.XLOOKUP(F987, BS_ATIVIDADE[ATIVIDADE],BS_ATIVIDADE[UNIDADE] ), "*")</f>
        <v>*</v>
      </c>
      <c r="S987" s="128" t="str" cm="1">
        <f t="array" ref="S9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7" s="128" t="str" cm="1">
        <f t="array" ref="T9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7" s="11" t="str" cm="1">
        <f t="array" ref="U98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7" s="105"/>
      <c r="W987" s="151"/>
      <c r="X987" s="104"/>
      <c r="Y987" s="129"/>
      <c r="Z987" s="104"/>
      <c r="AA987" s="105"/>
      <c r="AB987" s="103"/>
      <c r="AC987" s="152"/>
      <c r="AD987" s="107"/>
      <c r="AE987" s="105"/>
      <c r="AF987" s="105"/>
      <c r="AG987" s="105"/>
      <c r="AH987" s="15"/>
      <c r="AI987" s="126" t="str">
        <f>IF(BS_CONTROLE[[#This Row],[Atividade]]=0, "-", BS_CONTROLE[[#This Row],[Atividade]])</f>
        <v>-</v>
      </c>
      <c r="AJ987" s="9" t="str">
        <f>IF(BS_CONTROLE[[#This Row],[Atividade]]=0, "-", BS_CONTROLE[[#This Row],[Atividade]])</f>
        <v>-</v>
      </c>
      <c r="AK987" s="31">
        <f>BS_CONTROLE[[#This Row],[Local - Partida]]</f>
        <v>0</v>
      </c>
      <c r="AL987" s="31">
        <f>BS_CONTROLE[[#This Row],[Local - Encerramento]]</f>
        <v>0</v>
      </c>
      <c r="AM987" s="105" t="str">
        <f>IF(BS_CONTROLE[[#This Row],[Entre - Estações]]=0, "-", BS_CONTROLE[[#This Row],[Entre - Estações]])</f>
        <v>-</v>
      </c>
      <c r="AN987" s="105" t="str">
        <f>IF(BS_CONTROLE[[#This Row],[SB]]=0, "-", BS_CONTROLE[[#This Row],[SB]])</f>
        <v>-</v>
      </c>
      <c r="AO987" s="105" t="str">
        <f>IF(BS_CONTROLE[[#This Row],[SUB]]=0, "-", BS_CONTROLE[[#This Row],[SUB]])</f>
        <v>-</v>
      </c>
      <c r="AP987" s="105">
        <f>BS_CONTROLE[[#This Row],[KM - Inicio]]</f>
        <v>0</v>
      </c>
      <c r="AQ987" s="105">
        <f>BS_CONTROLE[[#This Row],[KM - Inicio]]</f>
        <v>0</v>
      </c>
      <c r="AR987" s="108"/>
      <c r="AS987" s="108"/>
      <c r="AT987" s="108"/>
      <c r="AU987" s="136"/>
      <c r="AV987" s="136"/>
      <c r="AW987" s="14"/>
      <c r="AX987" s="14"/>
      <c r="AY987" s="162" t="str">
        <f t="shared" si="96"/>
        <v>*</v>
      </c>
      <c r="AZ987" s="153"/>
      <c r="BA987" s="109"/>
      <c r="BB987" s="10" t="str">
        <f>IFERROR(_xlfn.XLOOKUP(AI987, BS_ATIVIDADE[ATIVIDADE],BS_ATIVIDADE[UNIDADE] ), "*")</f>
        <v>*</v>
      </c>
      <c r="BC987" s="13" t="str" cm="1">
        <f t="array" ref="BC98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7" s="13" t="str" cm="1">
        <f t="array" ref="BD98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7" s="11" t="str" cm="1">
        <f t="array" ref="BE98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7" s="150"/>
      <c r="BG987" s="16"/>
      <c r="BH987" s="17"/>
      <c r="BI987" s="17"/>
      <c r="BJ987" s="17"/>
      <c r="BK987" s="18"/>
      <c r="BL987" s="16"/>
      <c r="BM987" s="130"/>
      <c r="BN987" s="130"/>
      <c r="BO987" s="130"/>
      <c r="BP987" s="18"/>
      <c r="BQ987" s="12" t="str">
        <f t="shared" si="98"/>
        <v>Aderente</v>
      </c>
      <c r="BR987" s="19" t="str">
        <f t="shared" si="99"/>
        <v>*</v>
      </c>
      <c r="BS987" s="19" t="str">
        <f t="shared" si="100"/>
        <v>*</v>
      </c>
      <c r="BT987" s="188" t="str">
        <f t="shared" si="101"/>
        <v/>
      </c>
    </row>
    <row r="988" spans="1:72" hidden="1">
      <c r="A988" s="47" t="str">
        <f t="shared" si="97"/>
        <v/>
      </c>
      <c r="B988" s="102"/>
      <c r="C988" s="135" t="str">
        <f>IF(BS_CONTROLE[[#This Row],[DATA]]="","",WEEKNUM(BS_CONTROLE[[#This Row],[DATA]]))</f>
        <v/>
      </c>
      <c r="D988" s="104"/>
      <c r="E988" s="157">
        <v>982</v>
      </c>
      <c r="F988" s="126"/>
      <c r="G988" s="142" t="str">
        <f>IF(D988="","*",VLOOKUP(F988,BS_ATIVIDADE[],3,FALSE))</f>
        <v>*</v>
      </c>
      <c r="H988" s="106"/>
      <c r="I988" s="106"/>
      <c r="J988" s="105"/>
      <c r="K988" s="105"/>
      <c r="L988" s="105"/>
      <c r="M988" s="127" t="str" cm="1">
        <f t="array" ref="M9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8" s="127" t="str" cm="1">
        <f t="array" ref="N9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8" s="106"/>
      <c r="P988" s="106"/>
      <c r="Q988" s="105"/>
      <c r="R988" s="10" t="str">
        <f>IFERROR(_xlfn.XLOOKUP(F988, BS_ATIVIDADE[ATIVIDADE],BS_ATIVIDADE[UNIDADE] ), "*")</f>
        <v>*</v>
      </c>
      <c r="S988" s="128" t="str" cm="1">
        <f t="array" ref="S9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8" s="128" t="str" cm="1">
        <f t="array" ref="T9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8" s="11" t="str" cm="1">
        <f t="array" ref="U98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8" s="105"/>
      <c r="W988" s="151"/>
      <c r="X988" s="104"/>
      <c r="Y988" s="129"/>
      <c r="Z988" s="104"/>
      <c r="AA988" s="105"/>
      <c r="AB988" s="103"/>
      <c r="AC988" s="152"/>
      <c r="AD988" s="107"/>
      <c r="AE988" s="105"/>
      <c r="AF988" s="105"/>
      <c r="AG988" s="105"/>
      <c r="AH988" s="15"/>
      <c r="AI988" s="126" t="str">
        <f>IF(BS_CONTROLE[[#This Row],[Atividade]]=0, "-", BS_CONTROLE[[#This Row],[Atividade]])</f>
        <v>-</v>
      </c>
      <c r="AJ988" s="9" t="str">
        <f>IF(BS_CONTROLE[[#This Row],[Atividade]]=0, "-", BS_CONTROLE[[#This Row],[Atividade]])</f>
        <v>-</v>
      </c>
      <c r="AK988" s="31">
        <f>BS_CONTROLE[[#This Row],[Local - Partida]]</f>
        <v>0</v>
      </c>
      <c r="AL988" s="31">
        <f>BS_CONTROLE[[#This Row],[Local - Encerramento]]</f>
        <v>0</v>
      </c>
      <c r="AM988" s="105" t="str">
        <f>IF(BS_CONTROLE[[#This Row],[Entre - Estações]]=0, "-", BS_CONTROLE[[#This Row],[Entre - Estações]])</f>
        <v>-</v>
      </c>
      <c r="AN988" s="105" t="str">
        <f>IF(BS_CONTROLE[[#This Row],[SB]]=0, "-", BS_CONTROLE[[#This Row],[SB]])</f>
        <v>-</v>
      </c>
      <c r="AO988" s="105" t="str">
        <f>IF(BS_CONTROLE[[#This Row],[SUB]]=0, "-", BS_CONTROLE[[#This Row],[SUB]])</f>
        <v>-</v>
      </c>
      <c r="AP988" s="105">
        <f>BS_CONTROLE[[#This Row],[KM - Inicio]]</f>
        <v>0</v>
      </c>
      <c r="AQ988" s="105">
        <f>BS_CONTROLE[[#This Row],[KM - Inicio]]</f>
        <v>0</v>
      </c>
      <c r="AR988" s="108"/>
      <c r="AS988" s="108"/>
      <c r="AT988" s="108"/>
      <c r="AU988" s="136"/>
      <c r="AV988" s="136"/>
      <c r="AW988" s="14"/>
      <c r="AX988" s="14"/>
      <c r="AY988" s="162" t="str">
        <f t="shared" si="96"/>
        <v>*</v>
      </c>
      <c r="AZ988" s="153"/>
      <c r="BA988" s="109"/>
      <c r="BB988" s="10" t="str">
        <f>IFERROR(_xlfn.XLOOKUP(AI988, BS_ATIVIDADE[ATIVIDADE],BS_ATIVIDADE[UNIDADE] ), "*")</f>
        <v>*</v>
      </c>
      <c r="BC988" s="13" t="str" cm="1">
        <f t="array" ref="BC98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8" s="13" t="str" cm="1">
        <f t="array" ref="BD98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8" s="11" t="str" cm="1">
        <f t="array" ref="BE98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8" s="150"/>
      <c r="BG988" s="16"/>
      <c r="BH988" s="17"/>
      <c r="BI988" s="17"/>
      <c r="BJ988" s="17"/>
      <c r="BK988" s="18"/>
      <c r="BL988" s="16"/>
      <c r="BM988" s="130"/>
      <c r="BN988" s="130"/>
      <c r="BO988" s="130"/>
      <c r="BP988" s="18"/>
      <c r="BQ988" s="12" t="str">
        <f t="shared" si="98"/>
        <v>Aderente</v>
      </c>
      <c r="BR988" s="19" t="str">
        <f t="shared" si="99"/>
        <v>*</v>
      </c>
      <c r="BS988" s="19" t="str">
        <f t="shared" si="100"/>
        <v>*</v>
      </c>
      <c r="BT988" s="188" t="str">
        <f t="shared" si="101"/>
        <v/>
      </c>
    </row>
    <row r="989" spans="1:72" hidden="1">
      <c r="A989" s="47" t="str">
        <f t="shared" si="97"/>
        <v/>
      </c>
      <c r="B989" s="102"/>
      <c r="C989" s="135" t="str">
        <f>IF(BS_CONTROLE[[#This Row],[DATA]]="","",WEEKNUM(BS_CONTROLE[[#This Row],[DATA]]))</f>
        <v/>
      </c>
      <c r="D989" s="104"/>
      <c r="E989" s="157">
        <v>983</v>
      </c>
      <c r="F989" s="126"/>
      <c r="G989" s="142" t="str">
        <f>IF(D989="","*",VLOOKUP(F989,BS_ATIVIDADE[],3,FALSE))</f>
        <v>*</v>
      </c>
      <c r="H989" s="106"/>
      <c r="I989" s="106"/>
      <c r="J989" s="105"/>
      <c r="K989" s="105"/>
      <c r="L989" s="105"/>
      <c r="M989" s="127" t="str" cm="1">
        <f t="array" ref="M9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89" s="127" t="str" cm="1">
        <f t="array" ref="N9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89" s="106"/>
      <c r="P989" s="106"/>
      <c r="Q989" s="105"/>
      <c r="R989" s="10" t="str">
        <f>IFERROR(_xlfn.XLOOKUP(F989, BS_ATIVIDADE[ATIVIDADE],BS_ATIVIDADE[UNIDADE] ), "*")</f>
        <v>*</v>
      </c>
      <c r="S989" s="128" t="str" cm="1">
        <f t="array" ref="S9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89" s="128" t="str" cm="1">
        <f t="array" ref="T9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89" s="11" t="str" cm="1">
        <f t="array" ref="U98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89" s="105"/>
      <c r="W989" s="151"/>
      <c r="X989" s="104"/>
      <c r="Y989" s="129"/>
      <c r="Z989" s="104"/>
      <c r="AA989" s="105"/>
      <c r="AB989" s="103"/>
      <c r="AC989" s="152"/>
      <c r="AD989" s="107"/>
      <c r="AE989" s="105"/>
      <c r="AF989" s="105"/>
      <c r="AG989" s="105"/>
      <c r="AH989" s="15"/>
      <c r="AI989" s="126" t="str">
        <f>IF(BS_CONTROLE[[#This Row],[Atividade]]=0, "-", BS_CONTROLE[[#This Row],[Atividade]])</f>
        <v>-</v>
      </c>
      <c r="AJ989" s="9" t="str">
        <f>IF(BS_CONTROLE[[#This Row],[Atividade]]=0, "-", BS_CONTROLE[[#This Row],[Atividade]])</f>
        <v>-</v>
      </c>
      <c r="AK989" s="31">
        <f>BS_CONTROLE[[#This Row],[Local - Partida]]</f>
        <v>0</v>
      </c>
      <c r="AL989" s="31">
        <f>BS_CONTROLE[[#This Row],[Local - Encerramento]]</f>
        <v>0</v>
      </c>
      <c r="AM989" s="105" t="str">
        <f>IF(BS_CONTROLE[[#This Row],[Entre - Estações]]=0, "-", BS_CONTROLE[[#This Row],[Entre - Estações]])</f>
        <v>-</v>
      </c>
      <c r="AN989" s="105" t="str">
        <f>IF(BS_CONTROLE[[#This Row],[SB]]=0, "-", BS_CONTROLE[[#This Row],[SB]])</f>
        <v>-</v>
      </c>
      <c r="AO989" s="105" t="str">
        <f>IF(BS_CONTROLE[[#This Row],[SUB]]=0, "-", BS_CONTROLE[[#This Row],[SUB]])</f>
        <v>-</v>
      </c>
      <c r="AP989" s="105">
        <f>BS_CONTROLE[[#This Row],[KM - Inicio]]</f>
        <v>0</v>
      </c>
      <c r="AQ989" s="105">
        <f>BS_CONTROLE[[#This Row],[KM - Inicio]]</f>
        <v>0</v>
      </c>
      <c r="AR989" s="108"/>
      <c r="AS989" s="108"/>
      <c r="AT989" s="108"/>
      <c r="AU989" s="136"/>
      <c r="AV989" s="136"/>
      <c r="AW989" s="14"/>
      <c r="AX989" s="14"/>
      <c r="AY989" s="162" t="str">
        <f t="shared" si="96"/>
        <v>*</v>
      </c>
      <c r="AZ989" s="153"/>
      <c r="BA989" s="109"/>
      <c r="BB989" s="10" t="str">
        <f>IFERROR(_xlfn.XLOOKUP(AI989, BS_ATIVIDADE[ATIVIDADE],BS_ATIVIDADE[UNIDADE] ), "*")</f>
        <v>*</v>
      </c>
      <c r="BC989" s="13" t="str" cm="1">
        <f t="array" ref="BC98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89" s="13" t="str" cm="1">
        <f t="array" ref="BD98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89" s="11" t="str" cm="1">
        <f t="array" ref="BE98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89" s="150"/>
      <c r="BG989" s="16"/>
      <c r="BH989" s="17"/>
      <c r="BI989" s="17"/>
      <c r="BJ989" s="17"/>
      <c r="BK989" s="18"/>
      <c r="BL989" s="16"/>
      <c r="BM989" s="130"/>
      <c r="BN989" s="130"/>
      <c r="BO989" s="130"/>
      <c r="BP989" s="18"/>
      <c r="BQ989" s="12" t="str">
        <f t="shared" si="98"/>
        <v>Aderente</v>
      </c>
      <c r="BR989" s="19" t="str">
        <f t="shared" si="99"/>
        <v>*</v>
      </c>
      <c r="BS989" s="19" t="str">
        <f t="shared" si="100"/>
        <v>*</v>
      </c>
      <c r="BT989" s="188" t="str">
        <f t="shared" si="101"/>
        <v/>
      </c>
    </row>
    <row r="990" spans="1:72" hidden="1">
      <c r="A990" s="47" t="str">
        <f t="shared" si="97"/>
        <v/>
      </c>
      <c r="B990" s="102"/>
      <c r="C990" s="135" t="str">
        <f>IF(BS_CONTROLE[[#This Row],[DATA]]="","",WEEKNUM(BS_CONTROLE[[#This Row],[DATA]]))</f>
        <v/>
      </c>
      <c r="D990" s="104"/>
      <c r="E990" s="157">
        <v>984</v>
      </c>
      <c r="F990" s="126"/>
      <c r="G990" s="142" t="str">
        <f>IF(D990="","*",VLOOKUP(F990,BS_ATIVIDADE[],3,FALSE))</f>
        <v>*</v>
      </c>
      <c r="H990" s="106"/>
      <c r="I990" s="106"/>
      <c r="J990" s="105"/>
      <c r="K990" s="105"/>
      <c r="L990" s="105"/>
      <c r="M990" s="127" t="str" cm="1">
        <f t="array" ref="M9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0" s="127" t="str" cm="1">
        <f t="array" ref="N9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0" s="106"/>
      <c r="P990" s="106"/>
      <c r="Q990" s="105"/>
      <c r="R990" s="10" t="str">
        <f>IFERROR(_xlfn.XLOOKUP(F990, BS_ATIVIDADE[ATIVIDADE],BS_ATIVIDADE[UNIDADE] ), "*")</f>
        <v>*</v>
      </c>
      <c r="S990" s="128" t="str" cm="1">
        <f t="array" ref="S9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0" s="128" t="str" cm="1">
        <f t="array" ref="T9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0" s="11" t="str" cm="1">
        <f t="array" ref="U99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0" s="105"/>
      <c r="W990" s="151"/>
      <c r="X990" s="104"/>
      <c r="Y990" s="129"/>
      <c r="Z990" s="104"/>
      <c r="AA990" s="105"/>
      <c r="AB990" s="103"/>
      <c r="AC990" s="152"/>
      <c r="AD990" s="107"/>
      <c r="AE990" s="105"/>
      <c r="AF990" s="105"/>
      <c r="AG990" s="105"/>
      <c r="AH990" s="15"/>
      <c r="AI990" s="126" t="str">
        <f>IF(BS_CONTROLE[[#This Row],[Atividade]]=0, "-", BS_CONTROLE[[#This Row],[Atividade]])</f>
        <v>-</v>
      </c>
      <c r="AJ990" s="9" t="str">
        <f>IF(BS_CONTROLE[[#This Row],[Atividade]]=0, "-", BS_CONTROLE[[#This Row],[Atividade]])</f>
        <v>-</v>
      </c>
      <c r="AK990" s="31">
        <f>BS_CONTROLE[[#This Row],[Local - Partida]]</f>
        <v>0</v>
      </c>
      <c r="AL990" s="31">
        <f>BS_CONTROLE[[#This Row],[Local - Encerramento]]</f>
        <v>0</v>
      </c>
      <c r="AM990" s="105" t="str">
        <f>IF(BS_CONTROLE[[#This Row],[Entre - Estações]]=0, "-", BS_CONTROLE[[#This Row],[Entre - Estações]])</f>
        <v>-</v>
      </c>
      <c r="AN990" s="105" t="str">
        <f>IF(BS_CONTROLE[[#This Row],[SB]]=0, "-", BS_CONTROLE[[#This Row],[SB]])</f>
        <v>-</v>
      </c>
      <c r="AO990" s="105" t="str">
        <f>IF(BS_CONTROLE[[#This Row],[SUB]]=0, "-", BS_CONTROLE[[#This Row],[SUB]])</f>
        <v>-</v>
      </c>
      <c r="AP990" s="105">
        <f>BS_CONTROLE[[#This Row],[KM - Inicio]]</f>
        <v>0</v>
      </c>
      <c r="AQ990" s="105">
        <f>BS_CONTROLE[[#This Row],[KM - Inicio]]</f>
        <v>0</v>
      </c>
      <c r="AR990" s="108"/>
      <c r="AS990" s="108"/>
      <c r="AT990" s="108"/>
      <c r="AU990" s="136"/>
      <c r="AV990" s="136"/>
      <c r="AW990" s="14"/>
      <c r="AX990" s="14"/>
      <c r="AY990" s="162" t="str">
        <f t="shared" si="96"/>
        <v>*</v>
      </c>
      <c r="AZ990" s="153"/>
      <c r="BA990" s="109"/>
      <c r="BB990" s="10" t="str">
        <f>IFERROR(_xlfn.XLOOKUP(AI990, BS_ATIVIDADE[ATIVIDADE],BS_ATIVIDADE[UNIDADE] ), "*")</f>
        <v>*</v>
      </c>
      <c r="BC990" s="13" t="str" cm="1">
        <f t="array" ref="BC99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0" s="13" t="str" cm="1">
        <f t="array" ref="BD99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0" s="11" t="str" cm="1">
        <f t="array" ref="BE99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0" s="150"/>
      <c r="BG990" s="16"/>
      <c r="BH990" s="17"/>
      <c r="BI990" s="17"/>
      <c r="BJ990" s="17"/>
      <c r="BK990" s="18"/>
      <c r="BL990" s="16"/>
      <c r="BM990" s="130"/>
      <c r="BN990" s="130"/>
      <c r="BO990" s="130"/>
      <c r="BP990" s="18"/>
      <c r="BQ990" s="12" t="str">
        <f t="shared" si="98"/>
        <v>Aderente</v>
      </c>
      <c r="BR990" s="19" t="str">
        <f t="shared" si="99"/>
        <v>*</v>
      </c>
      <c r="BS990" s="19" t="str">
        <f t="shared" si="100"/>
        <v>*</v>
      </c>
      <c r="BT990" s="188" t="str">
        <f t="shared" si="101"/>
        <v/>
      </c>
    </row>
    <row r="991" spans="1:72" hidden="1">
      <c r="A991" s="47" t="str">
        <f t="shared" si="97"/>
        <v/>
      </c>
      <c r="B991" s="102"/>
      <c r="C991" s="135" t="str">
        <f>IF(BS_CONTROLE[[#This Row],[DATA]]="","",WEEKNUM(BS_CONTROLE[[#This Row],[DATA]]))</f>
        <v/>
      </c>
      <c r="D991" s="104"/>
      <c r="E991" s="157">
        <v>985</v>
      </c>
      <c r="F991" s="126"/>
      <c r="G991" s="142" t="str">
        <f>IF(D991="","*",VLOOKUP(F991,BS_ATIVIDADE[],3,FALSE))</f>
        <v>*</v>
      </c>
      <c r="H991" s="106"/>
      <c r="I991" s="106"/>
      <c r="J991" s="105"/>
      <c r="K991" s="105"/>
      <c r="L991" s="105"/>
      <c r="M991" s="127" t="str" cm="1">
        <f t="array" ref="M9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1" s="127" t="str" cm="1">
        <f t="array" ref="N9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1" s="106"/>
      <c r="P991" s="106"/>
      <c r="Q991" s="105"/>
      <c r="R991" s="10" t="str">
        <f>IFERROR(_xlfn.XLOOKUP(F991, BS_ATIVIDADE[ATIVIDADE],BS_ATIVIDADE[UNIDADE] ), "*")</f>
        <v>*</v>
      </c>
      <c r="S991" s="128" t="str" cm="1">
        <f t="array" ref="S9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1" s="128" t="str" cm="1">
        <f t="array" ref="T9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1" s="11" t="str" cm="1">
        <f t="array" ref="U99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1" s="105"/>
      <c r="W991" s="151"/>
      <c r="X991" s="104"/>
      <c r="Y991" s="129"/>
      <c r="Z991" s="104"/>
      <c r="AA991" s="105"/>
      <c r="AB991" s="103"/>
      <c r="AC991" s="152"/>
      <c r="AD991" s="107"/>
      <c r="AE991" s="105"/>
      <c r="AF991" s="105"/>
      <c r="AG991" s="105"/>
      <c r="AH991" s="15"/>
      <c r="AI991" s="126" t="str">
        <f>IF(BS_CONTROLE[[#This Row],[Atividade]]=0, "-", BS_CONTROLE[[#This Row],[Atividade]])</f>
        <v>-</v>
      </c>
      <c r="AJ991" s="9" t="str">
        <f>IF(BS_CONTROLE[[#This Row],[Atividade]]=0, "-", BS_CONTROLE[[#This Row],[Atividade]])</f>
        <v>-</v>
      </c>
      <c r="AK991" s="31">
        <f>BS_CONTROLE[[#This Row],[Local - Partida]]</f>
        <v>0</v>
      </c>
      <c r="AL991" s="31">
        <f>BS_CONTROLE[[#This Row],[Local - Encerramento]]</f>
        <v>0</v>
      </c>
      <c r="AM991" s="105" t="str">
        <f>IF(BS_CONTROLE[[#This Row],[Entre - Estações]]=0, "-", BS_CONTROLE[[#This Row],[Entre - Estações]])</f>
        <v>-</v>
      </c>
      <c r="AN991" s="105" t="str">
        <f>IF(BS_CONTROLE[[#This Row],[SB]]=0, "-", BS_CONTROLE[[#This Row],[SB]])</f>
        <v>-</v>
      </c>
      <c r="AO991" s="105" t="str">
        <f>IF(BS_CONTROLE[[#This Row],[SUB]]=0, "-", BS_CONTROLE[[#This Row],[SUB]])</f>
        <v>-</v>
      </c>
      <c r="AP991" s="105">
        <f>BS_CONTROLE[[#This Row],[KM - Inicio]]</f>
        <v>0</v>
      </c>
      <c r="AQ991" s="105">
        <f>BS_CONTROLE[[#This Row],[KM - Inicio]]</f>
        <v>0</v>
      </c>
      <c r="AR991" s="108"/>
      <c r="AS991" s="108"/>
      <c r="AT991" s="108"/>
      <c r="AU991" s="136"/>
      <c r="AV991" s="136"/>
      <c r="AW991" s="14"/>
      <c r="AX991" s="14"/>
      <c r="AY991" s="162" t="str">
        <f t="shared" si="96"/>
        <v>*</v>
      </c>
      <c r="AZ991" s="153"/>
      <c r="BA991" s="109"/>
      <c r="BB991" s="10" t="str">
        <f>IFERROR(_xlfn.XLOOKUP(AI991, BS_ATIVIDADE[ATIVIDADE],BS_ATIVIDADE[UNIDADE] ), "*")</f>
        <v>*</v>
      </c>
      <c r="BC991" s="13" t="str" cm="1">
        <f t="array" ref="BC99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1" s="13" t="str" cm="1">
        <f t="array" ref="BD99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1" s="11" t="str" cm="1">
        <f t="array" ref="BE99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1" s="150"/>
      <c r="BG991" s="16"/>
      <c r="BH991" s="17"/>
      <c r="BI991" s="17"/>
      <c r="BJ991" s="17"/>
      <c r="BK991" s="18"/>
      <c r="BL991" s="16"/>
      <c r="BM991" s="130"/>
      <c r="BN991" s="130"/>
      <c r="BO991" s="130"/>
      <c r="BP991" s="18"/>
      <c r="BQ991" s="12" t="str">
        <f t="shared" si="98"/>
        <v>Aderente</v>
      </c>
      <c r="BR991" s="19" t="str">
        <f t="shared" si="99"/>
        <v>*</v>
      </c>
      <c r="BS991" s="19" t="str">
        <f t="shared" si="100"/>
        <v>*</v>
      </c>
      <c r="BT991" s="188" t="str">
        <f t="shared" si="101"/>
        <v/>
      </c>
    </row>
    <row r="992" spans="1:72" hidden="1">
      <c r="A992" s="47" t="str">
        <f t="shared" si="97"/>
        <v/>
      </c>
      <c r="B992" s="102"/>
      <c r="C992" s="135" t="str">
        <f>IF(BS_CONTROLE[[#This Row],[DATA]]="","",WEEKNUM(BS_CONTROLE[[#This Row],[DATA]]))</f>
        <v/>
      </c>
      <c r="D992" s="104"/>
      <c r="E992" s="157">
        <v>986</v>
      </c>
      <c r="F992" s="126"/>
      <c r="G992" s="142" t="str">
        <f>IF(D992="","*",VLOOKUP(F992,BS_ATIVIDADE[],3,FALSE))</f>
        <v>*</v>
      </c>
      <c r="H992" s="106"/>
      <c r="I992" s="106"/>
      <c r="J992" s="105"/>
      <c r="K992" s="105"/>
      <c r="L992" s="105"/>
      <c r="M992" s="127" t="str" cm="1">
        <f t="array" ref="M9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2" s="127" t="str" cm="1">
        <f t="array" ref="N9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2" s="106"/>
      <c r="P992" s="106"/>
      <c r="Q992" s="105"/>
      <c r="R992" s="10" t="str">
        <f>IFERROR(_xlfn.XLOOKUP(F992, BS_ATIVIDADE[ATIVIDADE],BS_ATIVIDADE[UNIDADE] ), "*")</f>
        <v>*</v>
      </c>
      <c r="S992" s="128" t="str" cm="1">
        <f t="array" ref="S9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2" s="128" t="str" cm="1">
        <f t="array" ref="T9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2" s="11" t="str" cm="1">
        <f t="array" ref="U992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2" s="105"/>
      <c r="W992" s="151"/>
      <c r="X992" s="104"/>
      <c r="Y992" s="129"/>
      <c r="Z992" s="104"/>
      <c r="AA992" s="105"/>
      <c r="AB992" s="103"/>
      <c r="AC992" s="152"/>
      <c r="AD992" s="107"/>
      <c r="AE992" s="105"/>
      <c r="AF992" s="105"/>
      <c r="AG992" s="105"/>
      <c r="AH992" s="15"/>
      <c r="AI992" s="126" t="str">
        <f>IF(BS_CONTROLE[[#This Row],[Atividade]]=0, "-", BS_CONTROLE[[#This Row],[Atividade]])</f>
        <v>-</v>
      </c>
      <c r="AJ992" s="9" t="str">
        <f>IF(BS_CONTROLE[[#This Row],[Atividade]]=0, "-", BS_CONTROLE[[#This Row],[Atividade]])</f>
        <v>-</v>
      </c>
      <c r="AK992" s="31">
        <f>BS_CONTROLE[[#This Row],[Local - Partida]]</f>
        <v>0</v>
      </c>
      <c r="AL992" s="31">
        <f>BS_CONTROLE[[#This Row],[Local - Encerramento]]</f>
        <v>0</v>
      </c>
      <c r="AM992" s="105" t="str">
        <f>IF(BS_CONTROLE[[#This Row],[Entre - Estações]]=0, "-", BS_CONTROLE[[#This Row],[Entre - Estações]])</f>
        <v>-</v>
      </c>
      <c r="AN992" s="105" t="str">
        <f>IF(BS_CONTROLE[[#This Row],[SB]]=0, "-", BS_CONTROLE[[#This Row],[SB]])</f>
        <v>-</v>
      </c>
      <c r="AO992" s="105" t="str">
        <f>IF(BS_CONTROLE[[#This Row],[SUB]]=0, "-", BS_CONTROLE[[#This Row],[SUB]])</f>
        <v>-</v>
      </c>
      <c r="AP992" s="105">
        <f>BS_CONTROLE[[#This Row],[KM - Inicio]]</f>
        <v>0</v>
      </c>
      <c r="AQ992" s="105">
        <f>BS_CONTROLE[[#This Row],[KM - Inicio]]</f>
        <v>0</v>
      </c>
      <c r="AR992" s="108"/>
      <c r="AS992" s="108"/>
      <c r="AT992" s="108"/>
      <c r="AU992" s="136"/>
      <c r="AV992" s="136"/>
      <c r="AW992" s="14"/>
      <c r="AX992" s="14"/>
      <c r="AY992" s="162" t="str">
        <f t="shared" si="96"/>
        <v>*</v>
      </c>
      <c r="AZ992" s="153"/>
      <c r="BA992" s="109"/>
      <c r="BB992" s="10" t="str">
        <f>IFERROR(_xlfn.XLOOKUP(AI992, BS_ATIVIDADE[ATIVIDADE],BS_ATIVIDADE[UNIDADE] ), "*")</f>
        <v>*</v>
      </c>
      <c r="BC992" s="13" t="str" cm="1">
        <f t="array" ref="BC992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2" s="13" t="str" cm="1">
        <f t="array" ref="BD992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2" s="11" t="str" cm="1">
        <f t="array" ref="BE992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2" s="150"/>
      <c r="BG992" s="16"/>
      <c r="BH992" s="17"/>
      <c r="BI992" s="17"/>
      <c r="BJ992" s="17"/>
      <c r="BK992" s="18"/>
      <c r="BL992" s="16"/>
      <c r="BM992" s="130"/>
      <c r="BN992" s="130"/>
      <c r="BO992" s="130"/>
      <c r="BP992" s="18"/>
      <c r="BQ992" s="12" t="str">
        <f t="shared" si="98"/>
        <v>Aderente</v>
      </c>
      <c r="BR992" s="19" t="str">
        <f t="shared" si="99"/>
        <v>*</v>
      </c>
      <c r="BS992" s="19" t="str">
        <f t="shared" si="100"/>
        <v>*</v>
      </c>
      <c r="BT992" s="188" t="str">
        <f t="shared" si="101"/>
        <v/>
      </c>
    </row>
    <row r="993" spans="1:72" hidden="1">
      <c r="A993" s="47" t="str">
        <f t="shared" si="97"/>
        <v/>
      </c>
      <c r="B993" s="102"/>
      <c r="C993" s="135" t="str">
        <f>IF(BS_CONTROLE[[#This Row],[DATA]]="","",WEEKNUM(BS_CONTROLE[[#This Row],[DATA]]))</f>
        <v/>
      </c>
      <c r="D993" s="104"/>
      <c r="E993" s="157">
        <v>987</v>
      </c>
      <c r="F993" s="126"/>
      <c r="G993" s="142" t="str">
        <f>IF(D993="","*",VLOOKUP(F993,BS_ATIVIDADE[],3,FALSE))</f>
        <v>*</v>
      </c>
      <c r="H993" s="106"/>
      <c r="I993" s="106"/>
      <c r="J993" s="105"/>
      <c r="K993" s="105"/>
      <c r="L993" s="105"/>
      <c r="M993" s="127" t="str" cm="1">
        <f t="array" ref="M9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3" s="127" t="str" cm="1">
        <f t="array" ref="N9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3" s="106"/>
      <c r="P993" s="106"/>
      <c r="Q993" s="105"/>
      <c r="R993" s="10" t="str">
        <f>IFERROR(_xlfn.XLOOKUP(F993, BS_ATIVIDADE[ATIVIDADE],BS_ATIVIDADE[UNIDADE] ), "*")</f>
        <v>*</v>
      </c>
      <c r="S993" s="128" t="str" cm="1">
        <f t="array" ref="S9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3" s="128" t="str" cm="1">
        <f t="array" ref="T9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3" s="11" t="str" cm="1">
        <f t="array" ref="U993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3" s="105"/>
      <c r="W993" s="151"/>
      <c r="X993" s="104"/>
      <c r="Y993" s="129"/>
      <c r="Z993" s="104"/>
      <c r="AA993" s="105"/>
      <c r="AB993" s="103"/>
      <c r="AC993" s="152"/>
      <c r="AD993" s="107"/>
      <c r="AE993" s="105"/>
      <c r="AF993" s="105"/>
      <c r="AG993" s="105"/>
      <c r="AH993" s="15"/>
      <c r="AI993" s="126" t="str">
        <f>IF(BS_CONTROLE[[#This Row],[Atividade]]=0, "-", BS_CONTROLE[[#This Row],[Atividade]])</f>
        <v>-</v>
      </c>
      <c r="AJ993" s="9" t="str">
        <f>IF(BS_CONTROLE[[#This Row],[Atividade]]=0, "-", BS_CONTROLE[[#This Row],[Atividade]])</f>
        <v>-</v>
      </c>
      <c r="AK993" s="31">
        <f>BS_CONTROLE[[#This Row],[Local - Partida]]</f>
        <v>0</v>
      </c>
      <c r="AL993" s="31">
        <f>BS_CONTROLE[[#This Row],[Local - Encerramento]]</f>
        <v>0</v>
      </c>
      <c r="AM993" s="105" t="str">
        <f>IF(BS_CONTROLE[[#This Row],[Entre - Estações]]=0, "-", BS_CONTROLE[[#This Row],[Entre - Estações]])</f>
        <v>-</v>
      </c>
      <c r="AN993" s="105" t="str">
        <f>IF(BS_CONTROLE[[#This Row],[SB]]=0, "-", BS_CONTROLE[[#This Row],[SB]])</f>
        <v>-</v>
      </c>
      <c r="AO993" s="105" t="str">
        <f>IF(BS_CONTROLE[[#This Row],[SUB]]=0, "-", BS_CONTROLE[[#This Row],[SUB]])</f>
        <v>-</v>
      </c>
      <c r="AP993" s="105">
        <f>BS_CONTROLE[[#This Row],[KM - Inicio]]</f>
        <v>0</v>
      </c>
      <c r="AQ993" s="105">
        <f>BS_CONTROLE[[#This Row],[KM - Inicio]]</f>
        <v>0</v>
      </c>
      <c r="AR993" s="108"/>
      <c r="AS993" s="108"/>
      <c r="AT993" s="108"/>
      <c r="AU993" s="136"/>
      <c r="AV993" s="136"/>
      <c r="AW993" s="14"/>
      <c r="AX993" s="14"/>
      <c r="AY993" s="162" t="str">
        <f t="shared" si="96"/>
        <v>*</v>
      </c>
      <c r="AZ993" s="153"/>
      <c r="BA993" s="109"/>
      <c r="BB993" s="10" t="str">
        <f>IFERROR(_xlfn.XLOOKUP(AI993, BS_ATIVIDADE[ATIVIDADE],BS_ATIVIDADE[UNIDADE] ), "*")</f>
        <v>*</v>
      </c>
      <c r="BC993" s="13" t="str" cm="1">
        <f t="array" ref="BC993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3" s="13" t="str" cm="1">
        <f t="array" ref="BD993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3" s="11" t="str" cm="1">
        <f t="array" ref="BE993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3" s="150"/>
      <c r="BG993" s="16"/>
      <c r="BH993" s="17"/>
      <c r="BI993" s="17"/>
      <c r="BJ993" s="17"/>
      <c r="BK993" s="18"/>
      <c r="BL993" s="16"/>
      <c r="BM993" s="130"/>
      <c r="BN993" s="130"/>
      <c r="BO993" s="130"/>
      <c r="BP993" s="18"/>
      <c r="BQ993" s="12" t="str">
        <f t="shared" si="98"/>
        <v>Aderente</v>
      </c>
      <c r="BR993" s="19" t="str">
        <f t="shared" si="99"/>
        <v>*</v>
      </c>
      <c r="BS993" s="19" t="str">
        <f t="shared" si="100"/>
        <v>*</v>
      </c>
      <c r="BT993" s="188" t="str">
        <f t="shared" si="101"/>
        <v/>
      </c>
    </row>
    <row r="994" spans="1:72" hidden="1">
      <c r="A994" s="47" t="str">
        <f t="shared" si="97"/>
        <v/>
      </c>
      <c r="B994" s="102"/>
      <c r="C994" s="135" t="str">
        <f>IF(BS_CONTROLE[[#This Row],[DATA]]="","",WEEKNUM(BS_CONTROLE[[#This Row],[DATA]]))</f>
        <v/>
      </c>
      <c r="D994" s="104"/>
      <c r="E994" s="157">
        <v>988</v>
      </c>
      <c r="F994" s="126"/>
      <c r="G994" s="142" t="str">
        <f>IF(D994="","*",VLOOKUP(F994,BS_ATIVIDADE[],3,FALSE))</f>
        <v>*</v>
      </c>
      <c r="H994" s="106"/>
      <c r="I994" s="106"/>
      <c r="J994" s="105"/>
      <c r="K994" s="105"/>
      <c r="L994" s="105"/>
      <c r="M994" s="127" t="str" cm="1">
        <f t="array" ref="M9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4" s="127" t="str" cm="1">
        <f t="array" ref="N9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4" s="106"/>
      <c r="P994" s="106"/>
      <c r="Q994" s="105"/>
      <c r="R994" s="10" t="str">
        <f>IFERROR(_xlfn.XLOOKUP(F994, BS_ATIVIDADE[ATIVIDADE],BS_ATIVIDADE[UNIDADE] ), "*")</f>
        <v>*</v>
      </c>
      <c r="S994" s="128" t="str" cm="1">
        <f t="array" ref="S9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4" s="128" t="str" cm="1">
        <f t="array" ref="T9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4" s="11" t="str" cm="1">
        <f t="array" ref="U994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4" s="105"/>
      <c r="W994" s="151"/>
      <c r="X994" s="104"/>
      <c r="Y994" s="129"/>
      <c r="Z994" s="104"/>
      <c r="AA994" s="105"/>
      <c r="AB994" s="103"/>
      <c r="AC994" s="152"/>
      <c r="AD994" s="107"/>
      <c r="AE994" s="105"/>
      <c r="AF994" s="105"/>
      <c r="AG994" s="105"/>
      <c r="AH994" s="15"/>
      <c r="AI994" s="126" t="str">
        <f>IF(BS_CONTROLE[[#This Row],[Atividade]]=0, "-", BS_CONTROLE[[#This Row],[Atividade]])</f>
        <v>-</v>
      </c>
      <c r="AJ994" s="9" t="str">
        <f>IF(BS_CONTROLE[[#This Row],[Atividade]]=0, "-", BS_CONTROLE[[#This Row],[Atividade]])</f>
        <v>-</v>
      </c>
      <c r="AK994" s="31">
        <f>BS_CONTROLE[[#This Row],[Local - Partida]]</f>
        <v>0</v>
      </c>
      <c r="AL994" s="31">
        <f>BS_CONTROLE[[#This Row],[Local - Encerramento]]</f>
        <v>0</v>
      </c>
      <c r="AM994" s="105" t="str">
        <f>IF(BS_CONTROLE[[#This Row],[Entre - Estações]]=0, "-", BS_CONTROLE[[#This Row],[Entre - Estações]])</f>
        <v>-</v>
      </c>
      <c r="AN994" s="105" t="str">
        <f>IF(BS_CONTROLE[[#This Row],[SB]]=0, "-", BS_CONTROLE[[#This Row],[SB]])</f>
        <v>-</v>
      </c>
      <c r="AO994" s="105" t="str">
        <f>IF(BS_CONTROLE[[#This Row],[SUB]]=0, "-", BS_CONTROLE[[#This Row],[SUB]])</f>
        <v>-</v>
      </c>
      <c r="AP994" s="105">
        <f>BS_CONTROLE[[#This Row],[KM - Inicio]]</f>
        <v>0</v>
      </c>
      <c r="AQ994" s="105">
        <f>BS_CONTROLE[[#This Row],[KM - Inicio]]</f>
        <v>0</v>
      </c>
      <c r="AR994" s="108"/>
      <c r="AS994" s="108"/>
      <c r="AT994" s="108"/>
      <c r="AU994" s="136"/>
      <c r="AV994" s="136"/>
      <c r="AW994" s="14"/>
      <c r="AX994" s="14"/>
      <c r="AY994" s="162" t="str">
        <f t="shared" si="96"/>
        <v>*</v>
      </c>
      <c r="AZ994" s="153"/>
      <c r="BA994" s="109"/>
      <c r="BB994" s="10" t="str">
        <f>IFERROR(_xlfn.XLOOKUP(AI994, BS_ATIVIDADE[ATIVIDADE],BS_ATIVIDADE[UNIDADE] ), "*")</f>
        <v>*</v>
      </c>
      <c r="BC994" s="13" t="str" cm="1">
        <f t="array" ref="BC994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4" s="13" t="str" cm="1">
        <f t="array" ref="BD994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4" s="11" t="str" cm="1">
        <f t="array" ref="BE994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4" s="150"/>
      <c r="BG994" s="16"/>
      <c r="BH994" s="17"/>
      <c r="BI994" s="17"/>
      <c r="BJ994" s="17"/>
      <c r="BK994" s="18"/>
      <c r="BL994" s="16"/>
      <c r="BM994" s="130"/>
      <c r="BN994" s="130"/>
      <c r="BO994" s="130"/>
      <c r="BP994" s="18"/>
      <c r="BQ994" s="12" t="str">
        <f t="shared" si="98"/>
        <v>Aderente</v>
      </c>
      <c r="BR994" s="19" t="str">
        <f t="shared" si="99"/>
        <v>*</v>
      </c>
      <c r="BS994" s="19" t="str">
        <f t="shared" si="100"/>
        <v>*</v>
      </c>
      <c r="BT994" s="188" t="str">
        <f t="shared" si="101"/>
        <v/>
      </c>
    </row>
    <row r="995" spans="1:72" hidden="1">
      <c r="A995" s="47" t="str">
        <f t="shared" si="97"/>
        <v/>
      </c>
      <c r="B995" s="102"/>
      <c r="C995" s="135" t="str">
        <f>IF(BS_CONTROLE[[#This Row],[DATA]]="","",WEEKNUM(BS_CONTROLE[[#This Row],[DATA]]))</f>
        <v/>
      </c>
      <c r="D995" s="104"/>
      <c r="E995" s="157">
        <v>989</v>
      </c>
      <c r="F995" s="126"/>
      <c r="G995" s="142" t="str">
        <f>IF(D995="","*",VLOOKUP(F995,BS_ATIVIDADE[],3,FALSE))</f>
        <v>*</v>
      </c>
      <c r="H995" s="106"/>
      <c r="I995" s="106"/>
      <c r="J995" s="105"/>
      <c r="K995" s="105"/>
      <c r="L995" s="105"/>
      <c r="M995" s="127" t="str" cm="1">
        <f t="array" ref="M9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5" s="127" t="str" cm="1">
        <f t="array" ref="N9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5" s="106"/>
      <c r="P995" s="106"/>
      <c r="Q995" s="105"/>
      <c r="R995" s="10" t="str">
        <f>IFERROR(_xlfn.XLOOKUP(F995, BS_ATIVIDADE[ATIVIDADE],BS_ATIVIDADE[UNIDADE] ), "*")</f>
        <v>*</v>
      </c>
      <c r="S995" s="128" t="str" cm="1">
        <f t="array" ref="S9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5" s="128" t="str" cm="1">
        <f t="array" ref="T9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5" s="11" t="str" cm="1">
        <f t="array" ref="U995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5" s="105"/>
      <c r="W995" s="151"/>
      <c r="X995" s="104"/>
      <c r="Y995" s="129"/>
      <c r="Z995" s="104"/>
      <c r="AA995" s="105"/>
      <c r="AB995" s="103"/>
      <c r="AC995" s="152"/>
      <c r="AD995" s="107"/>
      <c r="AE995" s="105"/>
      <c r="AF995" s="105"/>
      <c r="AG995" s="105"/>
      <c r="AH995" s="15"/>
      <c r="AI995" s="126" t="str">
        <f>IF(BS_CONTROLE[[#This Row],[Atividade]]=0, "-", BS_CONTROLE[[#This Row],[Atividade]])</f>
        <v>-</v>
      </c>
      <c r="AJ995" s="9" t="str">
        <f>IF(BS_CONTROLE[[#This Row],[Atividade]]=0, "-", BS_CONTROLE[[#This Row],[Atividade]])</f>
        <v>-</v>
      </c>
      <c r="AK995" s="31">
        <f>BS_CONTROLE[[#This Row],[Local - Partida]]</f>
        <v>0</v>
      </c>
      <c r="AL995" s="31">
        <f>BS_CONTROLE[[#This Row],[Local - Encerramento]]</f>
        <v>0</v>
      </c>
      <c r="AM995" s="105" t="str">
        <f>IF(BS_CONTROLE[[#This Row],[Entre - Estações]]=0, "-", BS_CONTROLE[[#This Row],[Entre - Estações]])</f>
        <v>-</v>
      </c>
      <c r="AN995" s="105" t="str">
        <f>IF(BS_CONTROLE[[#This Row],[SB]]=0, "-", BS_CONTROLE[[#This Row],[SB]])</f>
        <v>-</v>
      </c>
      <c r="AO995" s="105" t="str">
        <f>IF(BS_CONTROLE[[#This Row],[SUB]]=0, "-", BS_CONTROLE[[#This Row],[SUB]])</f>
        <v>-</v>
      </c>
      <c r="AP995" s="105">
        <f>BS_CONTROLE[[#This Row],[KM - Inicio]]</f>
        <v>0</v>
      </c>
      <c r="AQ995" s="105">
        <f>BS_CONTROLE[[#This Row],[KM - Inicio]]</f>
        <v>0</v>
      </c>
      <c r="AR995" s="108"/>
      <c r="AS995" s="108"/>
      <c r="AT995" s="108"/>
      <c r="AU995" s="136"/>
      <c r="AV995" s="136"/>
      <c r="AW995" s="14"/>
      <c r="AX995" s="14"/>
      <c r="AY995" s="162" t="str">
        <f t="shared" si="96"/>
        <v>*</v>
      </c>
      <c r="AZ995" s="153"/>
      <c r="BA995" s="109"/>
      <c r="BB995" s="10" t="str">
        <f>IFERROR(_xlfn.XLOOKUP(AI995, BS_ATIVIDADE[ATIVIDADE],BS_ATIVIDADE[UNIDADE] ), "*")</f>
        <v>*</v>
      </c>
      <c r="BC995" s="13" t="str" cm="1">
        <f t="array" ref="BC995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5" s="13" t="str" cm="1">
        <f t="array" ref="BD995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5" s="11" t="str" cm="1">
        <f t="array" ref="BE995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5" s="150"/>
      <c r="BG995" s="16"/>
      <c r="BH995" s="17"/>
      <c r="BI995" s="17"/>
      <c r="BJ995" s="17"/>
      <c r="BK995" s="18"/>
      <c r="BL995" s="16"/>
      <c r="BM995" s="130"/>
      <c r="BN995" s="130"/>
      <c r="BO995" s="130"/>
      <c r="BP995" s="18"/>
      <c r="BQ995" s="12" t="str">
        <f t="shared" si="98"/>
        <v>Aderente</v>
      </c>
      <c r="BR995" s="19" t="str">
        <f t="shared" si="99"/>
        <v>*</v>
      </c>
      <c r="BS995" s="19" t="str">
        <f t="shared" si="100"/>
        <v>*</v>
      </c>
      <c r="BT995" s="188" t="str">
        <f t="shared" si="101"/>
        <v/>
      </c>
    </row>
    <row r="996" spans="1:72" hidden="1">
      <c r="A996" s="47" t="str">
        <f t="shared" si="97"/>
        <v/>
      </c>
      <c r="B996" s="102"/>
      <c r="C996" s="135" t="str">
        <f>IF(BS_CONTROLE[[#This Row],[DATA]]="","",WEEKNUM(BS_CONTROLE[[#This Row],[DATA]]))</f>
        <v/>
      </c>
      <c r="D996" s="104"/>
      <c r="E996" s="157">
        <v>990</v>
      </c>
      <c r="F996" s="126"/>
      <c r="G996" s="142" t="str">
        <f>IF(D996="","*",VLOOKUP(F996,BS_ATIVIDADE[],3,FALSE))</f>
        <v>*</v>
      </c>
      <c r="H996" s="106"/>
      <c r="I996" s="106"/>
      <c r="J996" s="105"/>
      <c r="K996" s="105"/>
      <c r="L996" s="105"/>
      <c r="M996" s="127" t="str" cm="1">
        <f t="array" ref="M9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6" s="127" t="str" cm="1">
        <f t="array" ref="N9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6" s="106"/>
      <c r="P996" s="106"/>
      <c r="Q996" s="105"/>
      <c r="R996" s="10" t="str">
        <f>IFERROR(_xlfn.XLOOKUP(F996, BS_ATIVIDADE[ATIVIDADE],BS_ATIVIDADE[UNIDADE] ), "*")</f>
        <v>*</v>
      </c>
      <c r="S996" s="128" t="str" cm="1">
        <f t="array" ref="S9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6" s="128" t="str" cm="1">
        <f t="array" ref="T9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6" s="11" t="str" cm="1">
        <f t="array" ref="U996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6" s="105"/>
      <c r="W996" s="151"/>
      <c r="X996" s="104"/>
      <c r="Y996" s="129"/>
      <c r="Z996" s="104"/>
      <c r="AA996" s="105"/>
      <c r="AB996" s="103"/>
      <c r="AC996" s="152"/>
      <c r="AD996" s="107"/>
      <c r="AE996" s="105"/>
      <c r="AF996" s="105"/>
      <c r="AG996" s="105"/>
      <c r="AH996" s="15"/>
      <c r="AI996" s="126" t="str">
        <f>IF(BS_CONTROLE[[#This Row],[Atividade]]=0, "-", BS_CONTROLE[[#This Row],[Atividade]])</f>
        <v>-</v>
      </c>
      <c r="AJ996" s="9" t="str">
        <f>IF(BS_CONTROLE[[#This Row],[Atividade]]=0, "-", BS_CONTROLE[[#This Row],[Atividade]])</f>
        <v>-</v>
      </c>
      <c r="AK996" s="31">
        <f>BS_CONTROLE[[#This Row],[Local - Partida]]</f>
        <v>0</v>
      </c>
      <c r="AL996" s="31">
        <f>BS_CONTROLE[[#This Row],[Local - Encerramento]]</f>
        <v>0</v>
      </c>
      <c r="AM996" s="105" t="str">
        <f>IF(BS_CONTROLE[[#This Row],[Entre - Estações]]=0, "-", BS_CONTROLE[[#This Row],[Entre - Estações]])</f>
        <v>-</v>
      </c>
      <c r="AN996" s="105" t="str">
        <f>IF(BS_CONTROLE[[#This Row],[SB]]=0, "-", BS_CONTROLE[[#This Row],[SB]])</f>
        <v>-</v>
      </c>
      <c r="AO996" s="105" t="str">
        <f>IF(BS_CONTROLE[[#This Row],[SUB]]=0, "-", BS_CONTROLE[[#This Row],[SUB]])</f>
        <v>-</v>
      </c>
      <c r="AP996" s="105">
        <f>BS_CONTROLE[[#This Row],[KM - Inicio]]</f>
        <v>0</v>
      </c>
      <c r="AQ996" s="105">
        <f>BS_CONTROLE[[#This Row],[KM - Inicio]]</f>
        <v>0</v>
      </c>
      <c r="AR996" s="108"/>
      <c r="AS996" s="108"/>
      <c r="AT996" s="108"/>
      <c r="AU996" s="136"/>
      <c r="AV996" s="136"/>
      <c r="AW996" s="14"/>
      <c r="AX996" s="14"/>
      <c r="AY996" s="162" t="str">
        <f t="shared" si="96"/>
        <v>*</v>
      </c>
      <c r="AZ996" s="153"/>
      <c r="BA996" s="109"/>
      <c r="BB996" s="10" t="str">
        <f>IFERROR(_xlfn.XLOOKUP(AI996, BS_ATIVIDADE[ATIVIDADE],BS_ATIVIDADE[UNIDADE] ), "*")</f>
        <v>*</v>
      </c>
      <c r="BC996" s="13" t="str" cm="1">
        <f t="array" ref="BC996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6" s="13" t="str" cm="1">
        <f t="array" ref="BD996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6" s="11" t="str" cm="1">
        <f t="array" ref="BE996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6" s="150"/>
      <c r="BG996" s="16"/>
      <c r="BH996" s="17"/>
      <c r="BI996" s="17"/>
      <c r="BJ996" s="17"/>
      <c r="BK996" s="18"/>
      <c r="BL996" s="16"/>
      <c r="BM996" s="130"/>
      <c r="BN996" s="130"/>
      <c r="BO996" s="130"/>
      <c r="BP996" s="18"/>
      <c r="BQ996" s="12" t="str">
        <f t="shared" si="98"/>
        <v>Aderente</v>
      </c>
      <c r="BR996" s="19" t="str">
        <f t="shared" si="99"/>
        <v>*</v>
      </c>
      <c r="BS996" s="19" t="str">
        <f t="shared" si="100"/>
        <v>*</v>
      </c>
      <c r="BT996" s="188" t="str">
        <f t="shared" si="101"/>
        <v/>
      </c>
    </row>
    <row r="997" spans="1:72" hidden="1">
      <c r="A997" s="47" t="str">
        <f t="shared" si="97"/>
        <v/>
      </c>
      <c r="B997" s="102"/>
      <c r="C997" s="135" t="str">
        <f>IF(BS_CONTROLE[[#This Row],[DATA]]="","",WEEKNUM(BS_CONTROLE[[#This Row],[DATA]]))</f>
        <v/>
      </c>
      <c r="D997" s="104"/>
      <c r="E997" s="157">
        <v>991</v>
      </c>
      <c r="F997" s="126"/>
      <c r="G997" s="142" t="str">
        <f>IF(D997="","*",VLOOKUP(F997,BS_ATIVIDADE[],3,FALSE))</f>
        <v>*</v>
      </c>
      <c r="H997" s="106"/>
      <c r="I997" s="106"/>
      <c r="J997" s="105"/>
      <c r="K997" s="105"/>
      <c r="L997" s="105"/>
      <c r="M997" s="127" t="str" cm="1">
        <f t="array" ref="M9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7" s="127" t="str" cm="1">
        <f t="array" ref="N9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7" s="106"/>
      <c r="P997" s="106"/>
      <c r="Q997" s="105"/>
      <c r="R997" s="10" t="str">
        <f>IFERROR(_xlfn.XLOOKUP(F997, BS_ATIVIDADE[ATIVIDADE],BS_ATIVIDADE[UNIDADE] ), "*")</f>
        <v>*</v>
      </c>
      <c r="S997" s="128" t="str" cm="1">
        <f t="array" ref="S9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7" s="128" t="str" cm="1">
        <f t="array" ref="T9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7" s="11" t="str" cm="1">
        <f t="array" ref="U997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7" s="105"/>
      <c r="W997" s="151"/>
      <c r="X997" s="104"/>
      <c r="Y997" s="129"/>
      <c r="Z997" s="104"/>
      <c r="AA997" s="105"/>
      <c r="AB997" s="103"/>
      <c r="AC997" s="152"/>
      <c r="AD997" s="107"/>
      <c r="AE997" s="105"/>
      <c r="AF997" s="105"/>
      <c r="AG997" s="105"/>
      <c r="AH997" s="15"/>
      <c r="AI997" s="126" t="str">
        <f>IF(BS_CONTROLE[[#This Row],[Atividade]]=0, "-", BS_CONTROLE[[#This Row],[Atividade]])</f>
        <v>-</v>
      </c>
      <c r="AJ997" s="9" t="str">
        <f>IF(BS_CONTROLE[[#This Row],[Atividade]]=0, "-", BS_CONTROLE[[#This Row],[Atividade]])</f>
        <v>-</v>
      </c>
      <c r="AK997" s="31">
        <f>BS_CONTROLE[[#This Row],[Local - Partida]]</f>
        <v>0</v>
      </c>
      <c r="AL997" s="31">
        <f>BS_CONTROLE[[#This Row],[Local - Encerramento]]</f>
        <v>0</v>
      </c>
      <c r="AM997" s="105" t="str">
        <f>IF(BS_CONTROLE[[#This Row],[Entre - Estações]]=0, "-", BS_CONTROLE[[#This Row],[Entre - Estações]])</f>
        <v>-</v>
      </c>
      <c r="AN997" s="105" t="str">
        <f>IF(BS_CONTROLE[[#This Row],[SB]]=0, "-", BS_CONTROLE[[#This Row],[SB]])</f>
        <v>-</v>
      </c>
      <c r="AO997" s="105" t="str">
        <f>IF(BS_CONTROLE[[#This Row],[SUB]]=0, "-", BS_CONTROLE[[#This Row],[SUB]])</f>
        <v>-</v>
      </c>
      <c r="AP997" s="105">
        <f>BS_CONTROLE[[#This Row],[KM - Inicio]]</f>
        <v>0</v>
      </c>
      <c r="AQ997" s="105">
        <f>BS_CONTROLE[[#This Row],[KM - Inicio]]</f>
        <v>0</v>
      </c>
      <c r="AR997" s="108"/>
      <c r="AS997" s="108"/>
      <c r="AT997" s="108"/>
      <c r="AU997" s="136"/>
      <c r="AV997" s="136"/>
      <c r="AW997" s="14"/>
      <c r="AX997" s="14"/>
      <c r="AY997" s="162" t="str">
        <f t="shared" si="96"/>
        <v>*</v>
      </c>
      <c r="AZ997" s="153"/>
      <c r="BA997" s="109"/>
      <c r="BB997" s="10" t="str">
        <f>IFERROR(_xlfn.XLOOKUP(AI997, BS_ATIVIDADE[ATIVIDADE],BS_ATIVIDADE[UNIDADE] ), "*")</f>
        <v>*</v>
      </c>
      <c r="BC997" s="13" t="str" cm="1">
        <f t="array" ref="BC997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7" s="13" t="str" cm="1">
        <f t="array" ref="BD997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7" s="11" t="str" cm="1">
        <f t="array" ref="BE997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7" s="150"/>
      <c r="BG997" s="16"/>
      <c r="BH997" s="17"/>
      <c r="BI997" s="17"/>
      <c r="BJ997" s="17"/>
      <c r="BK997" s="18"/>
      <c r="BL997" s="16"/>
      <c r="BM997" s="130"/>
      <c r="BN997" s="130"/>
      <c r="BO997" s="130"/>
      <c r="BP997" s="18"/>
      <c r="BQ997" s="12" t="str">
        <f t="shared" si="98"/>
        <v>Aderente</v>
      </c>
      <c r="BR997" s="19" t="str">
        <f t="shared" si="99"/>
        <v>*</v>
      </c>
      <c r="BS997" s="19" t="str">
        <f t="shared" si="100"/>
        <v>*</v>
      </c>
      <c r="BT997" s="188" t="str">
        <f t="shared" si="101"/>
        <v/>
      </c>
    </row>
    <row r="998" spans="1:72" hidden="1">
      <c r="A998" s="47" t="str">
        <f t="shared" si="97"/>
        <v/>
      </c>
      <c r="B998" s="102"/>
      <c r="C998" s="135" t="str">
        <f>IF(BS_CONTROLE[[#This Row],[DATA]]="","",WEEKNUM(BS_CONTROLE[[#This Row],[DATA]]))</f>
        <v/>
      </c>
      <c r="D998" s="104"/>
      <c r="E998" s="157">
        <v>992</v>
      </c>
      <c r="F998" s="126"/>
      <c r="G998" s="142" t="str">
        <f>IF(D998="","*",VLOOKUP(F998,BS_ATIVIDADE[],3,FALSE))</f>
        <v>*</v>
      </c>
      <c r="H998" s="106"/>
      <c r="I998" s="106"/>
      <c r="J998" s="105"/>
      <c r="K998" s="105"/>
      <c r="L998" s="105"/>
      <c r="M998" s="127" t="str" cm="1">
        <f t="array" ref="M9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8" s="127" t="str" cm="1">
        <f t="array" ref="N9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8" s="106"/>
      <c r="P998" s="106"/>
      <c r="Q998" s="105"/>
      <c r="R998" s="10" t="str">
        <f>IFERROR(_xlfn.XLOOKUP(F998, BS_ATIVIDADE[ATIVIDADE],BS_ATIVIDADE[UNIDADE] ), "*")</f>
        <v>*</v>
      </c>
      <c r="S998" s="128" t="str" cm="1">
        <f t="array" ref="S9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8" s="128" t="str" cm="1">
        <f t="array" ref="T9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8" s="11" t="str" cm="1">
        <f t="array" ref="U998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8" s="105"/>
      <c r="W998" s="151"/>
      <c r="X998" s="104"/>
      <c r="Y998" s="129"/>
      <c r="Z998" s="104"/>
      <c r="AA998" s="105"/>
      <c r="AB998" s="103"/>
      <c r="AC998" s="152"/>
      <c r="AD998" s="107"/>
      <c r="AE998" s="105"/>
      <c r="AF998" s="105"/>
      <c r="AG998" s="105"/>
      <c r="AH998" s="15"/>
      <c r="AI998" s="126" t="str">
        <f>IF(BS_CONTROLE[[#This Row],[Atividade]]=0, "-", BS_CONTROLE[[#This Row],[Atividade]])</f>
        <v>-</v>
      </c>
      <c r="AJ998" s="9" t="str">
        <f>IF(BS_CONTROLE[[#This Row],[Atividade]]=0, "-", BS_CONTROLE[[#This Row],[Atividade]])</f>
        <v>-</v>
      </c>
      <c r="AK998" s="31">
        <f>BS_CONTROLE[[#This Row],[Local - Partida]]</f>
        <v>0</v>
      </c>
      <c r="AL998" s="31">
        <f>BS_CONTROLE[[#This Row],[Local - Encerramento]]</f>
        <v>0</v>
      </c>
      <c r="AM998" s="105" t="str">
        <f>IF(BS_CONTROLE[[#This Row],[Entre - Estações]]=0, "-", BS_CONTROLE[[#This Row],[Entre - Estações]])</f>
        <v>-</v>
      </c>
      <c r="AN998" s="105" t="str">
        <f>IF(BS_CONTROLE[[#This Row],[SB]]=0, "-", BS_CONTROLE[[#This Row],[SB]])</f>
        <v>-</v>
      </c>
      <c r="AO998" s="105" t="str">
        <f>IF(BS_CONTROLE[[#This Row],[SUB]]=0, "-", BS_CONTROLE[[#This Row],[SUB]])</f>
        <v>-</v>
      </c>
      <c r="AP998" s="105">
        <f>BS_CONTROLE[[#This Row],[KM - Inicio]]</f>
        <v>0</v>
      </c>
      <c r="AQ998" s="105">
        <f>BS_CONTROLE[[#This Row],[KM - Inicio]]</f>
        <v>0</v>
      </c>
      <c r="AR998" s="108"/>
      <c r="AS998" s="108"/>
      <c r="AT998" s="108"/>
      <c r="AU998" s="136"/>
      <c r="AV998" s="136"/>
      <c r="AW998" s="14"/>
      <c r="AX998" s="14"/>
      <c r="AY998" s="162" t="str">
        <f t="shared" si="96"/>
        <v>*</v>
      </c>
      <c r="AZ998" s="153"/>
      <c r="BA998" s="109"/>
      <c r="BB998" s="10" t="str">
        <f>IFERROR(_xlfn.XLOOKUP(AI998, BS_ATIVIDADE[ATIVIDADE],BS_ATIVIDADE[UNIDADE] ), "*")</f>
        <v>*</v>
      </c>
      <c r="BC998" s="13" t="str" cm="1">
        <f t="array" ref="BC998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8" s="13" t="str" cm="1">
        <f t="array" ref="BD998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8" s="11" t="str" cm="1">
        <f t="array" ref="BE998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8" s="150"/>
      <c r="BG998" s="16"/>
      <c r="BH998" s="17"/>
      <c r="BI998" s="17"/>
      <c r="BJ998" s="17"/>
      <c r="BK998" s="18"/>
      <c r="BL998" s="16"/>
      <c r="BM998" s="130"/>
      <c r="BN998" s="130"/>
      <c r="BO998" s="130"/>
      <c r="BP998" s="18"/>
      <c r="BQ998" s="12" t="str">
        <f t="shared" si="98"/>
        <v>Aderente</v>
      </c>
      <c r="BR998" s="19" t="str">
        <f t="shared" si="99"/>
        <v>*</v>
      </c>
      <c r="BS998" s="19" t="str">
        <f t="shared" si="100"/>
        <v>*</v>
      </c>
      <c r="BT998" s="188" t="str">
        <f t="shared" si="101"/>
        <v/>
      </c>
    </row>
    <row r="999" spans="1:72" hidden="1">
      <c r="A999" s="47" t="str">
        <f t="shared" si="97"/>
        <v/>
      </c>
      <c r="B999" s="102"/>
      <c r="C999" s="135" t="str">
        <f>IF(BS_CONTROLE[[#This Row],[DATA]]="","",WEEKNUM(BS_CONTROLE[[#This Row],[DATA]]))</f>
        <v/>
      </c>
      <c r="D999" s="104"/>
      <c r="E999" s="157">
        <v>993</v>
      </c>
      <c r="F999" s="126"/>
      <c r="G999" s="142" t="str">
        <f>IF(D999="","*",VLOOKUP(F999,BS_ATIVIDADE[],3,FALSE))</f>
        <v>*</v>
      </c>
      <c r="H999" s="106"/>
      <c r="I999" s="106"/>
      <c r="J999" s="105"/>
      <c r="K999" s="105"/>
      <c r="L999" s="105"/>
      <c r="M999" s="127" t="str" cm="1">
        <f t="array" ref="M9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99" s="127" t="str" cm="1">
        <f t="array" ref="N9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99" s="106"/>
      <c r="P999" s="106"/>
      <c r="Q999" s="105"/>
      <c r="R999" s="10" t="str">
        <f>IFERROR(_xlfn.XLOOKUP(F999, BS_ATIVIDADE[ATIVIDADE],BS_ATIVIDADE[UNIDADE] ), "*")</f>
        <v>*</v>
      </c>
      <c r="S999" s="128" t="str" cm="1">
        <f t="array" ref="S9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99" s="128" t="str" cm="1">
        <f t="array" ref="T9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99" s="11" t="str" cm="1">
        <f t="array" ref="U999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999" s="105"/>
      <c r="W999" s="151"/>
      <c r="X999" s="104"/>
      <c r="Y999" s="129"/>
      <c r="Z999" s="104"/>
      <c r="AA999" s="105"/>
      <c r="AB999" s="103"/>
      <c r="AC999" s="152"/>
      <c r="AD999" s="107"/>
      <c r="AE999" s="105"/>
      <c r="AF999" s="105"/>
      <c r="AG999" s="105"/>
      <c r="AH999" s="15"/>
      <c r="AI999" s="126" t="str">
        <f>IF(BS_CONTROLE[[#This Row],[Atividade]]=0, "-", BS_CONTROLE[[#This Row],[Atividade]])</f>
        <v>-</v>
      </c>
      <c r="AJ999" s="9" t="str">
        <f>IF(BS_CONTROLE[[#This Row],[Atividade]]=0, "-", BS_CONTROLE[[#This Row],[Atividade]])</f>
        <v>-</v>
      </c>
      <c r="AK999" s="31">
        <f>BS_CONTROLE[[#This Row],[Local - Partida]]</f>
        <v>0</v>
      </c>
      <c r="AL999" s="31">
        <f>BS_CONTROLE[[#This Row],[Local - Encerramento]]</f>
        <v>0</v>
      </c>
      <c r="AM999" s="105" t="str">
        <f>IF(BS_CONTROLE[[#This Row],[Entre - Estações]]=0, "-", BS_CONTROLE[[#This Row],[Entre - Estações]])</f>
        <v>-</v>
      </c>
      <c r="AN999" s="105" t="str">
        <f>IF(BS_CONTROLE[[#This Row],[SB]]=0, "-", BS_CONTROLE[[#This Row],[SB]])</f>
        <v>-</v>
      </c>
      <c r="AO999" s="105" t="str">
        <f>IF(BS_CONTROLE[[#This Row],[SUB]]=0, "-", BS_CONTROLE[[#This Row],[SUB]])</f>
        <v>-</v>
      </c>
      <c r="AP999" s="105">
        <f>BS_CONTROLE[[#This Row],[KM - Inicio]]</f>
        <v>0</v>
      </c>
      <c r="AQ999" s="105">
        <f>BS_CONTROLE[[#This Row],[KM - Inicio]]</f>
        <v>0</v>
      </c>
      <c r="AR999" s="108"/>
      <c r="AS999" s="108"/>
      <c r="AT999" s="108"/>
      <c r="AU999" s="136"/>
      <c r="AV999" s="136"/>
      <c r="AW999" s="14"/>
      <c r="AX999" s="14"/>
      <c r="AY999" s="162" t="str">
        <f t="shared" si="96"/>
        <v>*</v>
      </c>
      <c r="AZ999" s="153"/>
      <c r="BA999" s="109"/>
      <c r="BB999" s="10" t="str">
        <f>IFERROR(_xlfn.XLOOKUP(AI999, BS_ATIVIDADE[ATIVIDADE],BS_ATIVIDADE[UNIDADE] ), "*")</f>
        <v>*</v>
      </c>
      <c r="BC999" s="13" t="str" cm="1">
        <f t="array" ref="BC999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999" s="13" t="str" cm="1">
        <f t="array" ref="BD999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999" s="11" t="str" cm="1">
        <f t="array" ref="BE999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999" s="150"/>
      <c r="BG999" s="16"/>
      <c r="BH999" s="17"/>
      <c r="BI999" s="17"/>
      <c r="BJ999" s="17"/>
      <c r="BK999" s="18"/>
      <c r="BL999" s="16"/>
      <c r="BM999" s="130"/>
      <c r="BN999" s="130"/>
      <c r="BO999" s="130"/>
      <c r="BP999" s="18"/>
      <c r="BQ999" s="12" t="str">
        <f t="shared" si="98"/>
        <v>Aderente</v>
      </c>
      <c r="BR999" s="19" t="str">
        <f t="shared" si="99"/>
        <v>*</v>
      </c>
      <c r="BS999" s="19" t="str">
        <f t="shared" si="100"/>
        <v>*</v>
      </c>
      <c r="BT999" s="188" t="str">
        <f t="shared" si="101"/>
        <v/>
      </c>
    </row>
    <row r="1000" spans="1:72" hidden="1">
      <c r="A1000" s="47" t="str">
        <f t="shared" si="97"/>
        <v/>
      </c>
      <c r="B1000" s="102"/>
      <c r="C1000" s="135" t="str">
        <f>IF(BS_CONTROLE[[#This Row],[DATA]]="","",WEEKNUM(BS_CONTROLE[[#This Row],[DATA]]))</f>
        <v/>
      </c>
      <c r="D1000" s="104"/>
      <c r="E1000" s="157">
        <v>994</v>
      </c>
      <c r="F1000" s="126"/>
      <c r="G1000" s="142" t="str">
        <f>IF(D1000="","*",VLOOKUP(F1000,BS_ATIVIDADE[],3,FALSE))</f>
        <v>*</v>
      </c>
      <c r="H1000" s="106"/>
      <c r="I1000" s="106"/>
      <c r="J1000" s="105"/>
      <c r="K1000" s="105"/>
      <c r="L1000" s="105"/>
      <c r="M1000" s="127" t="str" cm="1">
        <f t="array" ref="M10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00" s="127" t="str" cm="1">
        <f t="array" ref="N10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00" s="106"/>
      <c r="P1000" s="106"/>
      <c r="Q1000" s="105"/>
      <c r="R1000" s="10" t="str">
        <f>IFERROR(_xlfn.XLOOKUP(F1000, BS_ATIVIDADE[ATIVIDADE],BS_ATIVIDADE[UNIDADE] ), "*")</f>
        <v>*</v>
      </c>
      <c r="S1000" s="128" t="str" cm="1">
        <f t="array" ref="S10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00" s="128" t="str" cm="1">
        <f t="array" ref="T10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00" s="11" t="str" cm="1">
        <f t="array" ref="U1000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000" s="105"/>
      <c r="W1000" s="151"/>
      <c r="X1000" s="104"/>
      <c r="Y1000" s="129"/>
      <c r="Z1000" s="104"/>
      <c r="AA1000" s="105"/>
      <c r="AB1000" s="103"/>
      <c r="AC1000" s="152"/>
      <c r="AD1000" s="107"/>
      <c r="AE1000" s="105"/>
      <c r="AF1000" s="105"/>
      <c r="AG1000" s="105"/>
      <c r="AH1000" s="15"/>
      <c r="AI1000" s="126" t="str">
        <f>IF(BS_CONTROLE[[#This Row],[Atividade]]=0, "-", BS_CONTROLE[[#This Row],[Atividade]])</f>
        <v>-</v>
      </c>
      <c r="AJ1000" s="9" t="str">
        <f>IF(BS_CONTROLE[[#This Row],[Atividade]]=0, "-", BS_CONTROLE[[#This Row],[Atividade]])</f>
        <v>-</v>
      </c>
      <c r="AK1000" s="31">
        <f>BS_CONTROLE[[#This Row],[Local - Partida]]</f>
        <v>0</v>
      </c>
      <c r="AL1000" s="31">
        <f>BS_CONTROLE[[#This Row],[Local - Encerramento]]</f>
        <v>0</v>
      </c>
      <c r="AM1000" s="105" t="str">
        <f>IF(BS_CONTROLE[[#This Row],[Entre - Estações]]=0, "-", BS_CONTROLE[[#This Row],[Entre - Estações]])</f>
        <v>-</v>
      </c>
      <c r="AN1000" s="105" t="str">
        <f>IF(BS_CONTROLE[[#This Row],[SB]]=0, "-", BS_CONTROLE[[#This Row],[SB]])</f>
        <v>-</v>
      </c>
      <c r="AO1000" s="105" t="str">
        <f>IF(BS_CONTROLE[[#This Row],[SUB]]=0, "-", BS_CONTROLE[[#This Row],[SUB]])</f>
        <v>-</v>
      </c>
      <c r="AP1000" s="105">
        <f>BS_CONTROLE[[#This Row],[KM - Inicio]]</f>
        <v>0</v>
      </c>
      <c r="AQ1000" s="105">
        <f>BS_CONTROLE[[#This Row],[KM - Inicio]]</f>
        <v>0</v>
      </c>
      <c r="AR1000" s="108"/>
      <c r="AS1000" s="108"/>
      <c r="AT1000" s="108"/>
      <c r="AU1000" s="136"/>
      <c r="AV1000" s="136"/>
      <c r="AW1000" s="14"/>
      <c r="AX1000" s="14"/>
      <c r="AY1000" s="162" t="str">
        <f t="shared" si="96"/>
        <v>*</v>
      </c>
      <c r="AZ1000" s="153"/>
      <c r="BA1000" s="109"/>
      <c r="BB1000" s="10" t="str">
        <f>IFERROR(_xlfn.XLOOKUP(AI1000, BS_ATIVIDADE[ATIVIDADE],BS_ATIVIDADE[UNIDADE] ), "*")</f>
        <v>*</v>
      </c>
      <c r="BC1000" s="13" t="str" cm="1">
        <f t="array" ref="BC1000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000" s="13" t="str" cm="1">
        <f t="array" ref="BD1000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000" s="11" t="str" cm="1">
        <f t="array" ref="BE1000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000" s="150"/>
      <c r="BG1000" s="16"/>
      <c r="BH1000" s="17"/>
      <c r="BI1000" s="17"/>
      <c r="BJ1000" s="17"/>
      <c r="BK1000" s="18"/>
      <c r="BL1000" s="16"/>
      <c r="BM1000" s="130"/>
      <c r="BN1000" s="130"/>
      <c r="BO1000" s="130"/>
      <c r="BP1000" s="18"/>
      <c r="BQ1000" s="12" t="str">
        <f t="shared" si="98"/>
        <v>Aderente</v>
      </c>
      <c r="BR1000" s="19" t="str">
        <f t="shared" si="99"/>
        <v>*</v>
      </c>
      <c r="BS1000" s="19" t="str">
        <f t="shared" si="100"/>
        <v>*</v>
      </c>
      <c r="BT1000" s="188" t="str">
        <f t="shared" si="101"/>
        <v/>
      </c>
    </row>
    <row r="1001" spans="1:72" hidden="1">
      <c r="A1001" s="47" t="str">
        <f t="shared" si="97"/>
        <v/>
      </c>
      <c r="B1001" s="102"/>
      <c r="C1001" s="135" t="str">
        <f>IF(BS_CONTROLE[[#This Row],[DATA]]="","",WEEKNUM(BS_CONTROLE[[#This Row],[DATA]]))</f>
        <v/>
      </c>
      <c r="D1001" s="104"/>
      <c r="E1001" s="157">
        <v>995</v>
      </c>
      <c r="F1001" s="126"/>
      <c r="G1001" s="142" t="str">
        <f>IF(D1001="","*",VLOOKUP(F1001,BS_ATIVIDADE[],3,FALSE))</f>
        <v>*</v>
      </c>
      <c r="H1001" s="106"/>
      <c r="I1001" s="106"/>
      <c r="J1001" s="105"/>
      <c r="K1001" s="105"/>
      <c r="L1001" s="105"/>
      <c r="M1001" s="127" t="str" cm="1">
        <f t="array" ref="M10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01" s="127" t="str" cm="1">
        <f t="array" ref="N10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01" s="106"/>
      <c r="P1001" s="106"/>
      <c r="Q1001" s="105"/>
      <c r="R1001" s="10" t="str">
        <f>IFERROR(_xlfn.XLOOKUP(F1001, BS_ATIVIDADE[ATIVIDADE],BS_ATIVIDADE[UNIDADE] ), "*")</f>
        <v>*</v>
      </c>
      <c r="S1001" s="128" t="str" cm="1">
        <f t="array" ref="S10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01" s="128" t="str" cm="1">
        <f t="array" ref="T10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01" s="11" t="str" cm="1">
        <f t="array" ref="U1001" xml:space="preserve"> _xlfn.XLOOKUP(
  1,
  ( TabelaMap[SUB] = BS_CONTROLE[[#This Row],[SUB]]) *
  ( TabelaMap[KM Inicio] &lt;= BS_CONTROLE[[#This Row],[KM - Inicio]]) *
  ( TabelaMap[KM Fim]  &gt;= BS_CONTROLE[[#This Row],[KM - Inicio]]),
  TabelaMap[NOME SUB],
  "-",
  0
)</f>
        <v>-</v>
      </c>
      <c r="V1001" s="105"/>
      <c r="W1001" s="151"/>
      <c r="X1001" s="104"/>
      <c r="Y1001" s="129"/>
      <c r="Z1001" s="104"/>
      <c r="AA1001" s="105"/>
      <c r="AB1001" s="103"/>
      <c r="AC1001" s="152"/>
      <c r="AD1001" s="107"/>
      <c r="AE1001" s="105"/>
      <c r="AF1001" s="105"/>
      <c r="AG1001" s="105"/>
      <c r="AH1001" s="15"/>
      <c r="AI1001" s="126" t="str">
        <f>IF(BS_CONTROLE[[#This Row],[Atividade]]=0, "-", BS_CONTROLE[[#This Row],[Atividade]])</f>
        <v>-</v>
      </c>
      <c r="AJ1001" s="9" t="str">
        <f>IF(BS_CONTROLE[[#This Row],[Atividade]]=0, "-", BS_CONTROLE[[#This Row],[Atividade]])</f>
        <v>-</v>
      </c>
      <c r="AK1001" s="31">
        <f>BS_CONTROLE[[#This Row],[Local - Partida]]</f>
        <v>0</v>
      </c>
      <c r="AL1001" s="31">
        <f>BS_CONTROLE[[#This Row],[Local - Encerramento]]</f>
        <v>0</v>
      </c>
      <c r="AM1001" s="105" t="str">
        <f>IF(BS_CONTROLE[[#This Row],[Entre - Estações]]=0, "-", BS_CONTROLE[[#This Row],[Entre - Estações]])</f>
        <v>-</v>
      </c>
      <c r="AN1001" s="105" t="str">
        <f>IF(BS_CONTROLE[[#This Row],[SB]]=0, "-", BS_CONTROLE[[#This Row],[SB]])</f>
        <v>-</v>
      </c>
      <c r="AO1001" s="105" t="str">
        <f>IF(BS_CONTROLE[[#This Row],[SUB]]=0, "-", BS_CONTROLE[[#This Row],[SUB]])</f>
        <v>-</v>
      </c>
      <c r="AP1001" s="105">
        <f>BS_CONTROLE[[#This Row],[KM - Inicio]]</f>
        <v>0</v>
      </c>
      <c r="AQ1001" s="105">
        <f>BS_CONTROLE[[#This Row],[KM - Inicio]]</f>
        <v>0</v>
      </c>
      <c r="AR1001" s="108"/>
      <c r="AS1001" s="108"/>
      <c r="AT1001" s="108"/>
      <c r="AU1001" s="136"/>
      <c r="AV1001" s="136"/>
      <c r="AW1001" s="14"/>
      <c r="AX1001" s="14"/>
      <c r="AY1001" s="162" t="str">
        <f t="shared" si="96"/>
        <v>*</v>
      </c>
      <c r="AZ1001" s="153"/>
      <c r="BA1001" s="109"/>
      <c r="BB1001" s="10" t="str">
        <f>IFERROR(_xlfn.XLOOKUP(AI1001, BS_ATIVIDADE[ATIVIDADE],BS_ATIVIDADE[UNIDADE] ), "*")</f>
        <v>*</v>
      </c>
      <c r="BC1001" s="13" t="str" cm="1">
        <f t="array" ref="BC1001" xml:space="preserve"> _xlfn.XLOOKUP(
  1,
  ( TabelaMap[SUB] = BS_CONTROLE[[#This Row],[SUB_5]]) *
  ( TabelaMap[KM Inicio] &lt;= BS_CONTROLE[[#This Row],[KM - ínicio]]) *
  ( TabelaMap[KM Fim]  &gt;= BS_CONTROLE[[#This Row],[KM - ínicio]]),
  TabelaMap[Gerência],
  "-",
  0
)</f>
        <v>-</v>
      </c>
      <c r="BD1001" s="13" t="str" cm="1">
        <f t="array" ref="BD1001" xml:space="preserve"> _xlfn.XLOOKUP(
  1,
  ( TabelaMap[SUB] = BS_CONTROLE[[#This Row],[SUB_5]]) *
  ( TabelaMap[KM Inicio] &lt;= BS_CONTROLE[[#This Row],[KM - ínicio]]) *
  ( TabelaMap[KM Fim]  &gt;= BS_CONTROLE[[#This Row],[KM - ínicio]]),
  TabelaMap[Trecho Coordenação],
  "-",
  0
)</f>
        <v>-</v>
      </c>
      <c r="BE1001" s="11" t="str" cm="1">
        <f t="array" ref="BE1001" xml:space="preserve"> _xlfn.XLOOKUP(
  1,
  ( TabelaMap[SUB] = BS_CONTROLE[[#This Row],[SUB_5]]) *
  ( TabelaMap[KM Inicio] &lt;= BS_CONTROLE[[#This Row],[KM - Inicio]]) *
  ( TabelaMap[KM Fim]  &gt;= BS_CONTROLE[[#This Row],[KM - Inicio]]),
  TabelaMap[NOME SUB],
  "-",
  0
)</f>
        <v>-</v>
      </c>
      <c r="BF1001" s="150"/>
      <c r="BG1001" s="16"/>
      <c r="BH1001" s="17"/>
      <c r="BI1001" s="17"/>
      <c r="BJ1001" s="17"/>
      <c r="BK1001" s="18"/>
      <c r="BL1001" s="16"/>
      <c r="BM1001" s="130"/>
      <c r="BN1001" s="130"/>
      <c r="BO1001" s="130"/>
      <c r="BP1001" s="18"/>
      <c r="BQ1001" s="12" t="str">
        <f t="shared" si="98"/>
        <v>Aderente</v>
      </c>
      <c r="BR1001" s="19" t="str">
        <f t="shared" si="99"/>
        <v>*</v>
      </c>
      <c r="BS1001" s="19" t="str">
        <f t="shared" si="100"/>
        <v>*</v>
      </c>
      <c r="BT1001" s="188" t="str">
        <f t="shared" si="101"/>
        <v/>
      </c>
    </row>
  </sheetData>
  <protectedRanges>
    <protectedRange sqref="Z28" name="Range1_19_1"/>
  </protectedRanges>
  <mergeCells count="17">
    <mergeCell ref="BM3:BP3"/>
    <mergeCell ref="AI1:BF1"/>
    <mergeCell ref="BH1:BK3"/>
    <mergeCell ref="BM1:BS2"/>
    <mergeCell ref="AI2:AQ2"/>
    <mergeCell ref="AS2:AY2"/>
    <mergeCell ref="BA2:BB3"/>
    <mergeCell ref="BC2:BF2"/>
    <mergeCell ref="AS3:AT3"/>
    <mergeCell ref="AU3:AV3"/>
    <mergeCell ref="BQ3:BS3"/>
    <mergeCell ref="AI3:AJ3"/>
    <mergeCell ref="AK3:AQ3"/>
    <mergeCell ref="AW3:AX3"/>
    <mergeCell ref="F1:AG1"/>
    <mergeCell ref="B1:D1"/>
    <mergeCell ref="BC3:BF3"/>
  </mergeCells>
  <phoneticPr fontId="11" type="noConversion"/>
  <conditionalFormatting sqref="X4 Y2:Z27 Y29:Z1001">
    <cfRule type="cellIs" dxfId="178" priority="53883" operator="equal">
      <formula>"OPORTUNIDADE"</formula>
    </cfRule>
  </conditionalFormatting>
  <conditionalFormatting sqref="Y6:Z27 Y29:Z1001">
    <cfRule type="cellIs" dxfId="177" priority="11469" operator="equal">
      <formula>"NÃO"</formula>
    </cfRule>
    <cfRule type="cellIs" dxfId="176" priority="11470" operator="equal">
      <formula>"SIM"</formula>
    </cfRule>
  </conditionalFormatting>
  <conditionalFormatting sqref="AZ6:AZ1001">
    <cfRule type="expression" dxfId="175" priority="53925">
      <formula>#REF!=1</formula>
    </cfRule>
  </conditionalFormatting>
  <conditionalFormatting sqref="BE6:BE1001 U6:U1001 AY6:AY1001">
    <cfRule type="cellIs" dxfId="174" priority="53909" operator="equal">
      <formula>"ERRO"</formula>
    </cfRule>
  </conditionalFormatting>
  <conditionalFormatting sqref="BQ6:BQ1001">
    <cfRule type="cellIs" dxfId="173" priority="53904" operator="equal">
      <formula>"Produção e Intervalo"</formula>
    </cfRule>
    <cfRule type="cellIs" dxfId="172" priority="53905" operator="equal">
      <formula>"Aderente"</formula>
    </cfRule>
    <cfRule type="cellIs" dxfId="171" priority="53906" operator="equal">
      <formula>"Intervalo"</formula>
    </cfRule>
    <cfRule type="cellIs" dxfId="170" priority="53907" operator="equal">
      <formula>"Produção"</formula>
    </cfRule>
    <cfRule type="cellIs" dxfId="169" priority="53908" operator="equal">
      <formula>"ERRO"</formula>
    </cfRule>
  </conditionalFormatting>
  <conditionalFormatting sqref="BR6:BS1001">
    <cfRule type="cellIs" dxfId="168" priority="53886" operator="equal">
      <formula>"*"</formula>
    </cfRule>
    <cfRule type="cellIs" dxfId="167" priority="53887" operator="greaterThanOrEqual">
      <formula>1</formula>
    </cfRule>
    <cfRule type="cellIs" dxfId="166" priority="53888" operator="lessThan">
      <formula>1</formula>
    </cfRule>
  </conditionalFormatting>
  <conditionalFormatting sqref="BH6:BH1001">
    <cfRule type="iconSet" priority="60670">
      <iconSet showValue="0">
        <cfvo type="percent" val="0"/>
        <cfvo type="num" val="1"/>
        <cfvo type="num" val="1" gte="0"/>
      </iconSet>
    </cfRule>
    <cfRule type="iconSet" priority="60671">
      <iconSet showValue="0">
        <cfvo type="percent" val="0"/>
        <cfvo type="num" val="1"/>
        <cfvo type="num" val="1" gte="0"/>
      </iconSet>
    </cfRule>
  </conditionalFormatting>
  <conditionalFormatting sqref="BI6:BI1001">
    <cfRule type="iconSet" priority="60672">
      <iconSet showValue="0">
        <cfvo type="percent" val="0"/>
        <cfvo type="num" val="1"/>
        <cfvo type="num" val="1" gte="0"/>
      </iconSet>
    </cfRule>
  </conditionalFormatting>
  <conditionalFormatting sqref="BJ6:BJ361 BK361 BJ363:BJ1001 BJ362:BK362 BK349:BK350 BK357:BK358 BK352:BK355 BK364:BK368 BK371">
    <cfRule type="iconSet" priority="60673">
      <iconSet showValue="0">
        <cfvo type="percent" val="0"/>
        <cfvo type="num" val="1"/>
        <cfvo type="num" val="1" gte="0"/>
      </iconSet>
    </cfRule>
  </conditionalFormatting>
  <conditionalFormatting sqref="BP6:BP376 BP378:BP1001">
    <cfRule type="iconSet" priority="60674">
      <iconSet showValue="0">
        <cfvo type="percent" val="0"/>
        <cfvo type="num" val="1"/>
        <cfvo type="num" val="1" gte="0"/>
      </iconSet>
    </cfRule>
  </conditionalFormatting>
  <conditionalFormatting sqref="BK6 BK8:BK164 BK166:BK348 BK351 BK369:BK370 BK363 BK356 BK359:BK360 BK372:BK395 BK397:BK1001">
    <cfRule type="iconSet" priority="60675">
      <iconSet showValue="0">
        <cfvo type="percent" val="0"/>
        <cfvo type="num" val="1"/>
        <cfvo type="num" val="1" gte="0"/>
      </iconSet>
    </cfRule>
  </conditionalFormatting>
  <conditionalFormatting sqref="Z28">
    <cfRule type="cellIs" dxfId="165" priority="12" operator="equal">
      <formula>"OPORTUNIDADE"</formula>
    </cfRule>
  </conditionalFormatting>
  <conditionalFormatting sqref="Z28">
    <cfRule type="cellIs" dxfId="164" priority="10" operator="equal">
      <formula>"NÃO"</formula>
    </cfRule>
    <cfRule type="cellIs" dxfId="163" priority="11" operator="equal">
      <formula>"SIM"</formula>
    </cfRule>
  </conditionalFormatting>
  <conditionalFormatting sqref="Y28">
    <cfRule type="cellIs" dxfId="162" priority="9" operator="equal">
      <formula>"OPORTUNIDADE"</formula>
    </cfRule>
  </conditionalFormatting>
  <conditionalFormatting sqref="Y28">
    <cfRule type="cellIs" dxfId="161" priority="7" operator="equal">
      <formula>"NÃO"</formula>
    </cfRule>
    <cfRule type="cellIs" dxfId="160" priority="8" operator="equal">
      <formula>"SIM"</formula>
    </cfRule>
  </conditionalFormatting>
  <conditionalFormatting sqref="BK7">
    <cfRule type="iconSet" priority="6">
      <iconSet showValue="0">
        <cfvo type="percent" val="0"/>
        <cfvo type="num" val="1"/>
        <cfvo type="num" val="1" gte="0"/>
      </iconSet>
    </cfRule>
  </conditionalFormatting>
  <conditionalFormatting sqref="BO108:BO109">
    <cfRule type="iconSet" priority="5">
      <iconSet showValue="0">
        <cfvo type="percent" val="0"/>
        <cfvo type="num" val="1"/>
        <cfvo type="num" val="1" gte="0"/>
      </iconSet>
    </cfRule>
  </conditionalFormatting>
  <conditionalFormatting sqref="BO115">
    <cfRule type="iconSet" priority="4">
      <iconSet showValue="0">
        <cfvo type="percent" val="0"/>
        <cfvo type="num" val="1"/>
        <cfvo type="num" val="1" gte="0"/>
      </iconSet>
    </cfRule>
  </conditionalFormatting>
  <conditionalFormatting sqref="BO126">
    <cfRule type="iconSet" priority="3">
      <iconSet showValue="0">
        <cfvo type="percent" val="0"/>
        <cfvo type="num" val="1"/>
        <cfvo type="num" val="1" gte="0"/>
      </iconSet>
    </cfRule>
  </conditionalFormatting>
  <conditionalFormatting sqref="BK165">
    <cfRule type="iconSet" priority="2">
      <iconSet showValue="0">
        <cfvo type="percent" val="0"/>
        <cfvo type="num" val="1"/>
        <cfvo type="num" val="1" gte="0"/>
      </iconSet>
    </cfRule>
  </conditionalFormatting>
  <conditionalFormatting sqref="BK396">
    <cfRule type="iconSet" priority="1">
      <iconSet showValue="0">
        <cfvo type="percent" val="0"/>
        <cfvo type="num" val="1"/>
        <cfvo type="num" val="1" gte="0"/>
      </iconSet>
    </cfRule>
  </conditionalFormatting>
  <dataValidations count="7">
    <dataValidation type="list" allowBlank="1" showInputMessage="1" showErrorMessage="1" sqref="BM6:BM107 BM110:BM114 BM116:BM125 BN277:BO277 BM127:BM1001" xr:uid="{5660C63F-E48A-4B22-8676-2173D1C5D5AE}">
      <formula1>IMPCAUSADOR</formula1>
    </dataValidation>
    <dataValidation type="list" allowBlank="1" showInputMessage="1" showErrorMessage="1" sqref="J1102:J1048576 J2:J1001" xr:uid="{E496B56B-23A3-4900-AB8F-94B380BE4359}">
      <formula1>SUBs</formula1>
    </dataValidation>
    <dataValidation allowBlank="1" showInputMessage="1" showErrorMessage="1" sqref="S6:T1001 BC1:BC1048576" xr:uid="{D50C8F1C-1457-4B16-BCED-8805920651BE}"/>
    <dataValidation type="list" allowBlank="1" showInputMessage="1" showErrorMessage="1" sqref="BD6:BD1001" xr:uid="{2BE53FF9-2AB3-404D-B4FC-AC274515B234}">
      <formula1>GERENCIA</formula1>
    </dataValidation>
    <dataValidation type="list" allowBlank="1" showInputMessage="1" showErrorMessage="1" sqref="D6:D1001" xr:uid="{EC6000B9-3E8E-4DBD-80AE-6C26A0788E86}">
      <formula1>ATIVOS</formula1>
    </dataValidation>
    <dataValidation type="list" allowBlank="1" showInputMessage="1" showErrorMessage="1" sqref="BO145 BN6:BN276 BN278:BN1001" xr:uid="{83E6D9B7-9D50-48B7-9A7D-60667A977272}">
      <formula1>INDIRECT(SUBSTITUTE(BM6," ",""))</formula1>
    </dataValidation>
    <dataValidation type="list" allowBlank="1" showInputMessage="1" showErrorMessage="1" sqref="BO6:BO144 BO146:BO276 BO278:BO1001" xr:uid="{7391AC6D-C580-4061-B728-AD9EF3561BCA}">
      <formula1>INDIRECT(BT6)</formula1>
    </dataValidation>
  </dataValidations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15C27D9-0D14-4EFA-84B1-C00819B8ADD6}">
          <x14:formula1>
            <xm:f>SELEÇÕES!$I$2:$I$3</xm:f>
          </x14:formula1>
          <xm:sqref>AZ6:AZ1001</xm:sqref>
        </x14:dataValidation>
        <x14:dataValidation type="list" allowBlank="1" showInputMessage="1" showErrorMessage="1" xr:uid="{C1019C3A-1740-4A39-AA53-67C64A42D181}">
          <x14:formula1>
            <xm:f>SELEÇÕES!$A$2:$A$5</xm:f>
          </x14:formula1>
          <xm:sqref>AB6:AB1001</xm:sqref>
        </x14:dataValidation>
        <x14:dataValidation type="list" allowBlank="1" showInputMessage="1" showErrorMessage="1" xr:uid="{B3E0B8B4-B19E-4F34-B946-3485AE27F08E}">
          <x14:formula1>
            <xm:f>SELEÇÕES!$C$2:$C$5</xm:f>
          </x14:formula1>
          <xm:sqref>AC6:AC1001</xm:sqref>
        </x14:dataValidation>
        <x14:dataValidation type="list" allowBlank="1" showInputMessage="1" showErrorMessage="1" xr:uid="{03D9CAA2-F5F1-4589-A8A9-B1C6891FCD13}">
          <x14:formula1>
            <xm:f>SELEÇÕES!$I$2:$I$4</xm:f>
          </x14:formula1>
          <xm:sqref>Y6:Y1001</xm:sqref>
        </x14:dataValidation>
        <x14:dataValidation type="list" allowBlank="1" showInputMessage="1" showErrorMessage="1" xr:uid="{4B76569C-02C9-4F73-8C77-74C37B7BEAE7}">
          <x14:formula1>
            <xm:f>SELEÇÕES!$M$2:$M$7</xm:f>
          </x14:formula1>
          <xm:sqref>Z6:Z1001</xm:sqref>
        </x14:dataValidation>
        <x14:dataValidation type="list" allowBlank="1" showInputMessage="1" showErrorMessage="1" xr:uid="{C9867BEA-3579-4331-B80B-7B892D3E13CE}">
          <x14:formula1>
            <xm:f>SELEÇÕES!$K$2:$K$4</xm:f>
          </x14:formula1>
          <xm:sqref>X6:X1001</xm:sqref>
        </x14:dataValidation>
        <x14:dataValidation type="list" allowBlank="1" showInputMessage="1" showErrorMessage="1" xr:uid="{51257609-B11B-4099-AC93-CBC37E7C68F2}">
          <x14:formula1>
            <xm:f>BS_ATIVO!$D$2:$D$150</xm:f>
          </x14:formula1>
          <xm:sqref>AI6:AI1001 F6:F1001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55FD-8D9C-4FED-8C50-80ACD11DB760}">
  <sheetPr>
    <tabColor rgb="FF92D050"/>
  </sheetPr>
  <dimension ref="B2:G17"/>
  <sheetViews>
    <sheetView workbookViewId="0">
      <selection activeCell="C6" sqref="C6"/>
    </sheetView>
  </sheetViews>
  <sheetFormatPr defaultRowHeight="15"/>
  <cols>
    <col min="2" max="2" width="22" customWidth="1"/>
    <col min="3" max="3" width="15.5703125" bestFit="1" customWidth="1"/>
    <col min="4" max="4" width="19.28515625" bestFit="1" customWidth="1"/>
    <col min="5" max="5" width="27.42578125" bestFit="1" customWidth="1"/>
    <col min="6" max="6" width="27" customWidth="1"/>
    <col min="7" max="7" width="46.42578125" customWidth="1"/>
  </cols>
  <sheetData>
    <row r="2" spans="2:7" ht="15" customHeight="1">
      <c r="B2" s="228" t="s">
        <v>1335</v>
      </c>
      <c r="C2" s="228"/>
      <c r="D2" s="228"/>
      <c r="E2" s="228"/>
      <c r="F2" s="228"/>
      <c r="G2" s="228"/>
    </row>
    <row r="3" spans="2:7" ht="15" customHeight="1">
      <c r="B3" s="229"/>
      <c r="C3" s="229"/>
      <c r="D3" s="229"/>
      <c r="E3" s="229"/>
      <c r="F3" s="229"/>
      <c r="G3" s="229"/>
    </row>
    <row r="4" spans="2:7">
      <c r="B4" s="158" t="s">
        <v>1336</v>
      </c>
      <c r="C4" s="158" t="s">
        <v>1337</v>
      </c>
      <c r="D4" s="158" t="s">
        <v>1338</v>
      </c>
      <c r="E4" s="158" t="s">
        <v>1339</v>
      </c>
      <c r="F4" s="158" t="s">
        <v>4</v>
      </c>
      <c r="G4" s="158" t="s">
        <v>1340</v>
      </c>
    </row>
    <row r="5" spans="2:7">
      <c r="B5" s="158"/>
      <c r="C5" s="158"/>
      <c r="D5" s="158"/>
      <c r="E5" s="158"/>
      <c r="F5" s="158"/>
      <c r="G5" s="158"/>
    </row>
    <row r="6" spans="2:7">
      <c r="B6" s="159" t="s">
        <v>1341</v>
      </c>
      <c r="C6" s="159">
        <v>407867</v>
      </c>
      <c r="D6" s="159" t="s">
        <v>1342</v>
      </c>
      <c r="E6" s="159" t="s">
        <v>712</v>
      </c>
      <c r="F6" s="159" t="s">
        <v>1343</v>
      </c>
      <c r="G6" s="160"/>
    </row>
    <row r="7" spans="2:7">
      <c r="B7" s="180" t="s">
        <v>1344</v>
      </c>
      <c r="C7" s="180">
        <v>293644</v>
      </c>
      <c r="D7" s="180" t="s">
        <v>1345</v>
      </c>
      <c r="E7" s="180" t="s">
        <v>712</v>
      </c>
      <c r="F7" s="180" t="s">
        <v>1343</v>
      </c>
      <c r="G7" s="181" t="s">
        <v>1346</v>
      </c>
    </row>
    <row r="8" spans="2:7">
      <c r="B8" s="159" t="s">
        <v>1347</v>
      </c>
      <c r="C8" s="159">
        <v>256790</v>
      </c>
      <c r="D8" s="159" t="s">
        <v>1348</v>
      </c>
      <c r="E8" s="159" t="s">
        <v>726</v>
      </c>
      <c r="F8" s="159" t="s">
        <v>1349</v>
      </c>
      <c r="G8" s="160">
        <v>46357</v>
      </c>
    </row>
    <row r="9" spans="2:7" ht="29.25">
      <c r="B9" s="159" t="s">
        <v>1350</v>
      </c>
      <c r="C9" s="159"/>
      <c r="D9" s="159"/>
      <c r="E9" s="159" t="s">
        <v>726</v>
      </c>
      <c r="F9" s="159" t="s">
        <v>1349</v>
      </c>
      <c r="G9" s="160" t="s">
        <v>1351</v>
      </c>
    </row>
    <row r="10" spans="2:7">
      <c r="B10" s="159" t="s">
        <v>1352</v>
      </c>
      <c r="C10" s="159">
        <v>265193</v>
      </c>
      <c r="D10" s="159" t="s">
        <v>1353</v>
      </c>
      <c r="E10" s="159" t="s">
        <v>760</v>
      </c>
      <c r="F10" s="159" t="s">
        <v>54</v>
      </c>
      <c r="G10" s="159" t="s">
        <v>1354</v>
      </c>
    </row>
    <row r="11" spans="2:7">
      <c r="B11" s="159" t="s">
        <v>1355</v>
      </c>
      <c r="C11" s="159">
        <v>293716</v>
      </c>
      <c r="D11" s="159" t="s">
        <v>1356</v>
      </c>
      <c r="E11" s="159" t="s">
        <v>760</v>
      </c>
      <c r="F11" s="159" t="s">
        <v>54</v>
      </c>
      <c r="G11" s="160">
        <v>46204</v>
      </c>
    </row>
    <row r="12" spans="2:7">
      <c r="B12" s="159" t="s">
        <v>1357</v>
      </c>
      <c r="C12" s="159">
        <v>257258</v>
      </c>
      <c r="D12" s="159" t="s">
        <v>1358</v>
      </c>
      <c r="E12" s="159" t="s">
        <v>772</v>
      </c>
      <c r="F12" s="159" t="s">
        <v>71</v>
      </c>
      <c r="G12" s="160">
        <v>46327</v>
      </c>
    </row>
    <row r="13" spans="2:7" ht="29.25">
      <c r="B13" s="159" t="s">
        <v>1359</v>
      </c>
      <c r="C13" s="159">
        <v>371147</v>
      </c>
      <c r="D13" s="159" t="s">
        <v>1360</v>
      </c>
      <c r="E13" s="159" t="s">
        <v>772</v>
      </c>
      <c r="F13" s="159" t="s">
        <v>71</v>
      </c>
      <c r="G13" s="159" t="s">
        <v>1354</v>
      </c>
    </row>
    <row r="14" spans="2:7">
      <c r="B14" s="159" t="s">
        <v>1361</v>
      </c>
      <c r="C14" s="159">
        <v>259230</v>
      </c>
      <c r="D14" s="159" t="s">
        <v>1362</v>
      </c>
      <c r="E14" s="159" t="s">
        <v>772</v>
      </c>
      <c r="F14" s="159" t="s">
        <v>71</v>
      </c>
      <c r="G14" s="160">
        <v>45992</v>
      </c>
    </row>
    <row r="15" spans="2:7">
      <c r="B15" s="159" t="s">
        <v>1363</v>
      </c>
      <c r="C15" s="159">
        <v>370705</v>
      </c>
      <c r="D15" s="159"/>
      <c r="E15" s="159" t="s">
        <v>772</v>
      </c>
      <c r="F15" s="159" t="s">
        <v>71</v>
      </c>
      <c r="G15" s="159" t="s">
        <v>1354</v>
      </c>
    </row>
    <row r="16" spans="2:7" ht="29.25">
      <c r="B16" s="159" t="s">
        <v>1364</v>
      </c>
      <c r="C16" s="159">
        <v>258542</v>
      </c>
      <c r="D16" s="159" t="s">
        <v>1365</v>
      </c>
      <c r="E16" s="159" t="s">
        <v>776</v>
      </c>
      <c r="F16" s="159" t="s">
        <v>335</v>
      </c>
      <c r="G16" s="160">
        <v>45962</v>
      </c>
    </row>
    <row r="17" spans="2:7" ht="29.25">
      <c r="B17" s="159" t="s">
        <v>1366</v>
      </c>
      <c r="C17" s="159">
        <v>257050</v>
      </c>
      <c r="D17" s="159" t="s">
        <v>1367</v>
      </c>
      <c r="E17" s="159" t="s">
        <v>776</v>
      </c>
      <c r="F17" s="159" t="s">
        <v>335</v>
      </c>
      <c r="G17" s="160">
        <v>46357</v>
      </c>
    </row>
  </sheetData>
  <mergeCells count="1">
    <mergeCell ref="B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59E0-7D66-4C23-A259-87A644B7148D}">
  <sheetPr>
    <tabColor rgb="FF92D050"/>
  </sheetPr>
  <dimension ref="B2:G14"/>
  <sheetViews>
    <sheetView workbookViewId="0">
      <selection activeCell="D11" sqref="D11"/>
    </sheetView>
  </sheetViews>
  <sheetFormatPr defaultRowHeight="19.5" customHeight="1"/>
  <cols>
    <col min="2" max="2" width="9.7109375" bestFit="1" customWidth="1"/>
    <col min="3" max="3" width="16.42578125" bestFit="1" customWidth="1"/>
    <col min="4" max="4" width="15.5703125" bestFit="1" customWidth="1"/>
    <col min="5" max="5" width="19.28515625" bestFit="1" customWidth="1"/>
    <col min="6" max="6" width="27.42578125" bestFit="1" customWidth="1"/>
    <col min="7" max="7" width="46.42578125" customWidth="1"/>
    <col min="8" max="8" width="19.7109375" bestFit="1" customWidth="1"/>
  </cols>
  <sheetData>
    <row r="2" spans="2:7" ht="19.5" customHeight="1">
      <c r="B2" s="230" t="s">
        <v>1368</v>
      </c>
      <c r="C2" s="230"/>
      <c r="D2" s="230"/>
      <c r="E2" s="230"/>
      <c r="F2" s="230"/>
      <c r="G2" s="230"/>
    </row>
    <row r="3" spans="2:7" ht="19.5" customHeight="1">
      <c r="B3" s="230"/>
      <c r="C3" s="230"/>
      <c r="D3" s="230"/>
      <c r="E3" s="230"/>
      <c r="F3" s="230"/>
      <c r="G3" s="230"/>
    </row>
    <row r="4" spans="2:7" ht="19.5" customHeight="1">
      <c r="B4" s="161" t="s">
        <v>1369</v>
      </c>
      <c r="C4" s="161" t="s">
        <v>1370</v>
      </c>
      <c r="D4" s="161" t="s">
        <v>1371</v>
      </c>
      <c r="E4" s="161" t="s">
        <v>1372</v>
      </c>
      <c r="F4" s="158" t="s">
        <v>1373</v>
      </c>
      <c r="G4" s="161" t="s">
        <v>1374</v>
      </c>
    </row>
    <row r="5" spans="2:7" ht="19.5" customHeight="1">
      <c r="B5" s="165"/>
      <c r="C5" s="165"/>
      <c r="D5" s="166"/>
      <c r="E5" s="165"/>
      <c r="F5" s="167"/>
      <c r="G5" s="165"/>
    </row>
    <row r="6" spans="2:7" ht="19.5" customHeight="1">
      <c r="B6" s="165" t="s">
        <v>712</v>
      </c>
      <c r="C6" s="165">
        <v>9341</v>
      </c>
      <c r="D6" s="166">
        <v>46055</v>
      </c>
      <c r="E6" s="165">
        <v>8.5</v>
      </c>
      <c r="F6" s="167" t="s">
        <v>1375</v>
      </c>
      <c r="G6" s="165"/>
    </row>
    <row r="7" spans="2:7" ht="19.5" customHeight="1">
      <c r="B7" s="165" t="s">
        <v>726</v>
      </c>
      <c r="C7" s="165">
        <v>7629</v>
      </c>
      <c r="D7" s="166">
        <v>46062</v>
      </c>
      <c r="E7" s="165">
        <v>11000</v>
      </c>
      <c r="F7" s="167" t="s">
        <v>1376</v>
      </c>
      <c r="G7" s="165"/>
    </row>
    <row r="8" spans="2:7" ht="19.5" customHeight="1">
      <c r="B8" s="165" t="s">
        <v>760</v>
      </c>
      <c r="C8" s="165">
        <v>7694</v>
      </c>
      <c r="D8" s="166">
        <v>46069</v>
      </c>
      <c r="E8" s="165">
        <v>8000</v>
      </c>
      <c r="F8" s="167" t="s">
        <v>1375</v>
      </c>
      <c r="G8" s="165"/>
    </row>
    <row r="9" spans="2:7" ht="19.5" customHeight="1">
      <c r="B9" s="195" t="s">
        <v>772</v>
      </c>
      <c r="C9" s="195">
        <v>7663</v>
      </c>
      <c r="D9" s="196">
        <v>46056</v>
      </c>
      <c r="E9" s="195">
        <v>9000</v>
      </c>
      <c r="F9" s="197" t="s">
        <v>1375</v>
      </c>
      <c r="G9" s="195" t="s">
        <v>1377</v>
      </c>
    </row>
    <row r="10" spans="2:7" ht="19.5" customHeight="1">
      <c r="B10" s="165" t="s">
        <v>772</v>
      </c>
      <c r="C10" s="165">
        <v>9402</v>
      </c>
      <c r="D10" s="166">
        <v>46070</v>
      </c>
      <c r="E10" s="165">
        <v>7000</v>
      </c>
      <c r="F10" s="167" t="s">
        <v>1375</v>
      </c>
      <c r="G10" s="165"/>
    </row>
    <row r="11" spans="2:7" ht="19.5" customHeight="1">
      <c r="B11" s="165" t="s">
        <v>1378</v>
      </c>
      <c r="C11" s="165">
        <v>9038</v>
      </c>
      <c r="D11" s="166">
        <v>46070</v>
      </c>
      <c r="E11" s="165">
        <v>9637</v>
      </c>
      <c r="F11" s="167" t="s">
        <v>1379</v>
      </c>
      <c r="G11" s="165"/>
    </row>
    <row r="12" spans="2:7" ht="19.5" customHeight="1">
      <c r="B12" s="165" t="s">
        <v>749</v>
      </c>
      <c r="C12" s="165" t="s">
        <v>1380</v>
      </c>
      <c r="D12" s="166">
        <v>46066</v>
      </c>
      <c r="E12" s="165">
        <v>9500</v>
      </c>
      <c r="F12" s="167" t="s">
        <v>1381</v>
      </c>
      <c r="G12" s="165"/>
    </row>
    <row r="13" spans="2:7" ht="19.5" customHeight="1">
      <c r="B13" s="165" t="s">
        <v>749</v>
      </c>
      <c r="C13" s="165" t="s">
        <v>1382</v>
      </c>
      <c r="D13" s="166">
        <v>46066</v>
      </c>
      <c r="E13" s="165">
        <v>10500</v>
      </c>
      <c r="F13" s="167" t="s">
        <v>1381</v>
      </c>
      <c r="G13" s="165"/>
    </row>
    <row r="14" spans="2:7" ht="19.5" customHeight="1">
      <c r="B14" s="165" t="s">
        <v>749</v>
      </c>
      <c r="C14" s="165" t="s">
        <v>1383</v>
      </c>
      <c r="D14" s="166">
        <v>46066</v>
      </c>
      <c r="E14" s="165">
        <v>9000</v>
      </c>
      <c r="F14" s="167" t="s">
        <v>1381</v>
      </c>
      <c r="G14" s="165"/>
    </row>
  </sheetData>
  <mergeCells count="1">
    <mergeCell ref="B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B239-9BF2-496A-ABE2-53C7152CE66F}">
  <sheetPr filterMode="1">
    <tabColor rgb="FF0070C0"/>
  </sheetPr>
  <dimension ref="A1:P1050"/>
  <sheetViews>
    <sheetView showGridLines="0" workbookViewId="0">
      <pane ySplit="5" topLeftCell="A6" activePane="bottomLeft" state="frozen"/>
      <selection pane="bottomLeft" activeCell="A308" sqref="A308"/>
      <selection activeCell="D10" sqref="D10"/>
    </sheetView>
  </sheetViews>
  <sheetFormatPr defaultColWidth="5.7109375" defaultRowHeight="15"/>
  <cols>
    <col min="1" max="1" width="12.42578125" style="68" bestFit="1" customWidth="1"/>
    <col min="2" max="2" width="15.140625" style="68" bestFit="1" customWidth="1"/>
    <col min="3" max="3" width="13.42578125" style="68" bestFit="1" customWidth="1"/>
    <col min="4" max="4" width="16.28515625" bestFit="1" customWidth="1"/>
    <col min="5" max="5" width="21.42578125" style="68" customWidth="1"/>
    <col min="6" max="6" width="10.28515625" style="68" customWidth="1"/>
    <col min="7" max="7" width="13.5703125" style="68" bestFit="1" customWidth="1"/>
    <col min="8" max="8" width="10.140625" style="114" customWidth="1"/>
    <col min="9" max="9" width="10.85546875" style="69" customWidth="1"/>
    <col min="10" max="10" width="10.7109375" style="69" customWidth="1"/>
    <col min="11" max="11" width="10.140625" style="70" customWidth="1"/>
    <col min="12" max="12" width="11.7109375" style="70" customWidth="1"/>
    <col min="13" max="13" width="9.85546875" style="71" customWidth="1"/>
    <col min="14" max="14" width="12.140625" customWidth="1"/>
    <col min="15" max="15" width="10.7109375" style="155" bestFit="1" customWidth="1"/>
    <col min="16" max="16" width="92.42578125" style="132" customWidth="1"/>
    <col min="17" max="17" width="92.85546875" customWidth="1"/>
  </cols>
  <sheetData>
    <row r="1" spans="1:16">
      <c r="A1" s="66" t="s">
        <v>407</v>
      </c>
      <c r="B1" s="67"/>
    </row>
    <row r="2" spans="1:16">
      <c r="A2" s="110">
        <v>2</v>
      </c>
      <c r="B2" s="72"/>
    </row>
    <row r="5" spans="1:16" s="74" customFormat="1" ht="11.25" customHeight="1">
      <c r="A5" s="73"/>
      <c r="B5" s="73"/>
      <c r="C5" s="231" t="s">
        <v>1384</v>
      </c>
      <c r="D5" s="232"/>
      <c r="E5" s="232"/>
      <c r="F5" s="232"/>
      <c r="G5" s="232"/>
      <c r="H5" s="232"/>
      <c r="I5" s="232"/>
      <c r="J5" s="233"/>
      <c r="K5" s="234" t="s">
        <v>1385</v>
      </c>
      <c r="L5" s="235"/>
      <c r="M5" s="235"/>
      <c r="N5" s="235"/>
      <c r="O5" s="236" t="s">
        <v>1386</v>
      </c>
      <c r="P5" s="237"/>
    </row>
    <row r="6" spans="1:16" s="74" customFormat="1" ht="15" customHeight="1">
      <c r="A6" s="66" t="s">
        <v>1387</v>
      </c>
      <c r="B6" s="75" t="s">
        <v>1388</v>
      </c>
      <c r="C6" s="76" t="s">
        <v>626</v>
      </c>
      <c r="D6" s="77" t="s">
        <v>627</v>
      </c>
      <c r="E6" s="76" t="s">
        <v>1389</v>
      </c>
      <c r="F6" s="76" t="s">
        <v>617</v>
      </c>
      <c r="G6" s="76" t="s">
        <v>621</v>
      </c>
      <c r="H6" s="115" t="s">
        <v>1390</v>
      </c>
      <c r="I6" s="78" t="s">
        <v>622</v>
      </c>
      <c r="J6" s="78" t="s">
        <v>623</v>
      </c>
      <c r="K6" s="79" t="s">
        <v>617</v>
      </c>
      <c r="L6" s="79" t="s">
        <v>1391</v>
      </c>
      <c r="M6" s="80" t="s">
        <v>1390</v>
      </c>
      <c r="N6" s="81" t="s">
        <v>621</v>
      </c>
      <c r="O6" s="156" t="s">
        <v>664</v>
      </c>
      <c r="P6" s="133" t="s">
        <v>1392</v>
      </c>
    </row>
    <row r="7" spans="1:16" hidden="1">
      <c r="A7" s="82">
        <f>IF(SP_SUL!B6="","*",SP_SUL!B6)</f>
        <v>46054</v>
      </c>
      <c r="B7" s="83" t="str">
        <f>IF(SP_SUL!X6="","*",SP_SUL!X6)</f>
        <v>Oportunidade</v>
      </c>
      <c r="C7" s="83" t="str">
        <f>IF(SP_SUL!S6="","*",SP_SUL!S6)</f>
        <v>SP SUL</v>
      </c>
      <c r="D7" s="83" t="str">
        <f>IF(SP_SUL!T6="","*",SP_SUL!T6)</f>
        <v>ZBV-ZRX</v>
      </c>
      <c r="E7" s="83" t="str">
        <f>IF(SP_SUL!D6="","*",SP_SUL!D6)</f>
        <v>V48</v>
      </c>
      <c r="F7" s="83" t="str">
        <f>IF(SP_SUL!H6="","*",SP_SUL!H6)</f>
        <v>ZRX</v>
      </c>
      <c r="G7" s="83" t="str">
        <f>IF(SP_SUL!M6="","*",SP_SUL!M6)</f>
        <v>ZRX-ZAC</v>
      </c>
      <c r="H7" s="116">
        <f>IF(SP_SUL!K6="","*",SP_SUL!K6)</f>
        <v>82.4</v>
      </c>
      <c r="I7" s="113">
        <f>IF(SP_SUL!O6="","*",SP_SUL!O6)</f>
        <v>0.35416666666666669</v>
      </c>
      <c r="J7" s="113">
        <f>IF(SP_SUL!P6="","*",SP_SUL!P6)</f>
        <v>4.1666666666666664E-2</v>
      </c>
      <c r="K7" s="83" t="str">
        <f>IF(SP_SUL!AK6="","*",SP_SUL!AK6)</f>
        <v>ZRX</v>
      </c>
      <c r="L7" s="83" t="str">
        <f>IF(SP_SUL!AM6="","*",SP_SUL!AM6)</f>
        <v>ZRX-ZAC</v>
      </c>
      <c r="M7" s="83">
        <f>IF(SP_SUL!AP6="","*",SP_SUL!AP6)</f>
        <v>82.4</v>
      </c>
      <c r="N7" s="83" t="str">
        <f>IF(SP_SUL!AM6="","*",SP_SUL!AM6)</f>
        <v>ZRX-ZAC</v>
      </c>
      <c r="O7" s="110">
        <f>IF(SP_SUL!BH6="","*",SP_SUL!BH6)</f>
        <v>2</v>
      </c>
      <c r="P7" s="147" t="str">
        <f>IF($A$2=1,IF(SP_SUL!BJ6="","*",SP_SUL!BJ6),IF(SP_SUL!BK6="","*",SP_SUL!BK6))</f>
        <v>Realozado deslocamento de ZRX para ZAC.</v>
      </c>
    </row>
    <row r="8" spans="1:16" hidden="1">
      <c r="A8" s="82">
        <f>IF(SP_SUL!B7="","*",SP_SUL!B7)</f>
        <v>46054</v>
      </c>
      <c r="B8" s="83" t="str">
        <f>IF(SP_SUL!X7="","*",SP_SUL!X7)</f>
        <v>Oportunidade</v>
      </c>
      <c r="C8" s="83" t="str">
        <f>IF(SP_SUL!S7="","*",SP_SUL!S7)</f>
        <v>SP SUL</v>
      </c>
      <c r="D8" s="83" t="str">
        <f>IF(SP_SUL!T7="","*",SP_SUL!T7)</f>
        <v>ZBV-ZKE</v>
      </c>
      <c r="E8" s="83" t="str">
        <f>IF(SP_SUL!D7="","*",SP_SUL!D7)</f>
        <v>V42</v>
      </c>
      <c r="F8" s="83" t="str">
        <f>IF(SP_SUL!H7="","*",SP_SUL!H7)</f>
        <v>ZYU1</v>
      </c>
      <c r="G8" s="83" t="str">
        <f>IF(SP_SUL!M7="","*",SP_SUL!M7)</f>
        <v>ZYU-ZST</v>
      </c>
      <c r="H8" s="116">
        <f>IF(SP_SUL!K7="","*",SP_SUL!K7)</f>
        <v>206.78</v>
      </c>
      <c r="I8" s="113">
        <f>IF(SP_SUL!O7="","*",SP_SUL!O7)</f>
        <v>0.35416666666666669</v>
      </c>
      <c r="J8" s="113">
        <f>IF(SP_SUL!P7="","*",SP_SUL!P7)</f>
        <v>8.3333333333333329E-2</v>
      </c>
      <c r="K8" s="83" t="str">
        <f>IF(SP_SUL!AK7="","*",SP_SUL!AK7)</f>
        <v>ZYU1</v>
      </c>
      <c r="L8" s="83" t="str">
        <f>IF(SP_SUL!AM7="","*",SP_SUL!AM7)</f>
        <v>ZYU-ZST</v>
      </c>
      <c r="M8" s="83">
        <f>IF(SP_SUL!AP7="","*",SP_SUL!AP7)</f>
        <v>206.78</v>
      </c>
      <c r="N8" s="83" t="str">
        <f>IF(SP_SUL!AM7="","*",SP_SUL!AM7)</f>
        <v>ZYU-ZST</v>
      </c>
      <c r="O8" s="110">
        <f>IF(SP_SUL!BH7="","*",SP_SUL!BH7)</f>
        <v>2</v>
      </c>
      <c r="P8" s="147" t="str">
        <f>IF($A$2=1,IF(SP_SUL!BJ7="","*",SP_SUL!BJ7),IF(SP_SUL!BK7="","*",SP_SUL!BK7))</f>
        <v>MC1 07:54, intervalo 10:14 até 12:36</v>
      </c>
    </row>
    <row r="9" spans="1:16" hidden="1">
      <c r="A9" s="82" t="str">
        <f>IF(SP_SUL!B8="","*",SP_SUL!B8)</f>
        <v>*</v>
      </c>
      <c r="B9" s="83" t="str">
        <f>IF(SP_SUL!X8="","*",SP_SUL!X8)</f>
        <v>*</v>
      </c>
      <c r="C9" s="83" t="str">
        <f>IF(SP_SUL!S8="","*",SP_SUL!S8)</f>
        <v>-</v>
      </c>
      <c r="D9" s="83" t="str">
        <f>IF(SP_SUL!T8="","*",SP_SUL!T8)</f>
        <v>-</v>
      </c>
      <c r="E9" s="83" t="str">
        <f>IF(SP_SUL!D8="","*",SP_SUL!D8)</f>
        <v>V85</v>
      </c>
      <c r="F9" s="83" t="str">
        <f>IF(SP_SUL!H8="","*",SP_SUL!H8)</f>
        <v>*</v>
      </c>
      <c r="G9" s="83" t="str">
        <f>IF(SP_SUL!M8="","*",SP_SUL!M8)</f>
        <v>-</v>
      </c>
      <c r="H9" s="116" t="str">
        <f>IF(SP_SUL!K8="","*",SP_SUL!K8)</f>
        <v>*</v>
      </c>
      <c r="I9" s="113" t="str">
        <f>IF(SP_SUL!O8="","*",SP_SUL!O8)</f>
        <v>*</v>
      </c>
      <c r="J9" s="113" t="str">
        <f>IF(SP_SUL!P8="","*",SP_SUL!P8)</f>
        <v>*</v>
      </c>
      <c r="K9" s="83">
        <f>IF(SP_SUL!AK8="","*",SP_SUL!AK8)</f>
        <v>0</v>
      </c>
      <c r="L9" s="83" t="str">
        <f>IF(SP_SUL!AM8="","*",SP_SUL!AM8)</f>
        <v>-</v>
      </c>
      <c r="M9" s="83">
        <f>IF(SP_SUL!AP8="","*",SP_SUL!AP8)</f>
        <v>0</v>
      </c>
      <c r="N9" s="83" t="str">
        <f>IF(SP_SUL!AM8="","*",SP_SUL!AM8)</f>
        <v>-</v>
      </c>
      <c r="O9" s="110" t="str">
        <f>IF(SP_SUL!BH8="","*",SP_SUL!BH8)</f>
        <v>*</v>
      </c>
      <c r="P9" s="147" t="str">
        <f>IF($A$2=1,IF(SP_SUL!BJ8="","*",SP_SUL!BJ8),IF(SP_SUL!BK8="","*",SP_SUL!BK8))</f>
        <v>*</v>
      </c>
    </row>
    <row r="10" spans="1:16" hidden="1">
      <c r="A10" s="82" t="str">
        <f>IF(SP_SUL!B9="","*",SP_SUL!B9)</f>
        <v>*</v>
      </c>
      <c r="B10" s="83" t="str">
        <f>IF(SP_SUL!X9="","*",SP_SUL!X9)</f>
        <v>*</v>
      </c>
      <c r="C10" s="83" t="str">
        <f>IF(SP_SUL!S9="","*",SP_SUL!S9)</f>
        <v>-</v>
      </c>
      <c r="D10" s="83" t="str">
        <f>IF(SP_SUL!T9="","*",SP_SUL!T9)</f>
        <v>-</v>
      </c>
      <c r="E10" s="83" t="str">
        <f>IF(SP_SUL!D9="","*",SP_SUL!D9)</f>
        <v>E17</v>
      </c>
      <c r="F10" s="83" t="str">
        <f>IF(SP_SUL!H9="","*",SP_SUL!H9)</f>
        <v>*</v>
      </c>
      <c r="G10" s="83" t="str">
        <f>IF(SP_SUL!M9="","*",SP_SUL!M9)</f>
        <v>-</v>
      </c>
      <c r="H10" s="116" t="str">
        <f>IF(SP_SUL!K9="","*",SP_SUL!K9)</f>
        <v>*</v>
      </c>
      <c r="I10" s="113" t="str">
        <f>IF(SP_SUL!O9="","*",SP_SUL!O9)</f>
        <v>*</v>
      </c>
      <c r="J10" s="113" t="str">
        <f>IF(SP_SUL!P9="","*",SP_SUL!P9)</f>
        <v>*</v>
      </c>
      <c r="K10" s="83">
        <f>IF(SP_SUL!AK9="","*",SP_SUL!AK9)</f>
        <v>0</v>
      </c>
      <c r="L10" s="83" t="str">
        <f>IF(SP_SUL!AM9="","*",SP_SUL!AM9)</f>
        <v>-</v>
      </c>
      <c r="M10" s="83">
        <f>IF(SP_SUL!AP9="","*",SP_SUL!AP9)</f>
        <v>0</v>
      </c>
      <c r="N10" s="83" t="str">
        <f>IF(SP_SUL!AM9="","*",SP_SUL!AM9)</f>
        <v>-</v>
      </c>
      <c r="O10" s="110" t="str">
        <f>IF(SP_SUL!BH9="","*",SP_SUL!BH9)</f>
        <v>*</v>
      </c>
      <c r="P10" s="147" t="str">
        <f>IF($A$2=1,IF(SP_SUL!BJ9="","*",SP_SUL!BJ9),IF(SP_SUL!BK9="","*",SP_SUL!BK9))</f>
        <v>*</v>
      </c>
    </row>
    <row r="11" spans="1:16" hidden="1">
      <c r="A11" s="82" t="str">
        <f>IF(SP_SUL!B10="","*",SP_SUL!B10)</f>
        <v>*</v>
      </c>
      <c r="B11" s="83" t="str">
        <f>IF(SP_SUL!X10="","*",SP_SUL!X10)</f>
        <v>*</v>
      </c>
      <c r="C11" s="83" t="str">
        <f>IF(SP_SUL!S10="","*",SP_SUL!S10)</f>
        <v>-</v>
      </c>
      <c r="D11" s="83" t="str">
        <f>IF(SP_SUL!T10="","*",SP_SUL!T10)</f>
        <v>-</v>
      </c>
      <c r="E11" s="83" t="str">
        <f>IF(SP_SUL!D10="","*",SP_SUL!D10)</f>
        <v>*</v>
      </c>
      <c r="F11" s="83" t="str">
        <f>IF(SP_SUL!H10="","*",SP_SUL!H10)</f>
        <v>*</v>
      </c>
      <c r="G11" s="83" t="str">
        <f>IF(SP_SUL!M10="","*",SP_SUL!M10)</f>
        <v>-</v>
      </c>
      <c r="H11" s="116" t="str">
        <f>IF(SP_SUL!K10="","*",SP_SUL!K10)</f>
        <v>*</v>
      </c>
      <c r="I11" s="113" t="str">
        <f>IF(SP_SUL!O10="","*",SP_SUL!O10)</f>
        <v>*</v>
      </c>
      <c r="J11" s="113" t="str">
        <f>IF(SP_SUL!P10="","*",SP_SUL!P10)</f>
        <v>*</v>
      </c>
      <c r="K11" s="83">
        <f>IF(SP_SUL!AK10="","*",SP_SUL!AK10)</f>
        <v>0</v>
      </c>
      <c r="L11" s="83" t="str">
        <f>IF(SP_SUL!AM10="","*",SP_SUL!AM10)</f>
        <v>-</v>
      </c>
      <c r="M11" s="83">
        <f>IF(SP_SUL!AP10="","*",SP_SUL!AP10)</f>
        <v>0</v>
      </c>
      <c r="N11" s="83" t="str">
        <f>IF(SP_SUL!AM10="","*",SP_SUL!AM10)</f>
        <v>-</v>
      </c>
      <c r="O11" s="110" t="str">
        <f>IF(SP_SUL!BH10="","*",SP_SUL!BH10)</f>
        <v>*</v>
      </c>
      <c r="P11" s="147" t="str">
        <f>IF($A$2=1,IF(SP_SUL!BJ10="","*",SP_SUL!BJ10),IF(SP_SUL!BK10="","*",SP_SUL!BK10))</f>
        <v>*</v>
      </c>
    </row>
    <row r="12" spans="1:16" hidden="1">
      <c r="A12" s="82" t="str">
        <f>IF(SP_SUL!B11="","*",SP_SUL!B11)</f>
        <v>*</v>
      </c>
      <c r="B12" s="83" t="str">
        <f>IF(SP_SUL!X11="","*",SP_SUL!X11)</f>
        <v>*</v>
      </c>
      <c r="C12" s="83" t="str">
        <f>IF(SP_SUL!S11="","*",SP_SUL!S11)</f>
        <v>-</v>
      </c>
      <c r="D12" s="83" t="str">
        <f>IF(SP_SUL!T11="","*",SP_SUL!T11)</f>
        <v>-</v>
      </c>
      <c r="E12" s="83" t="str">
        <f>IF(SP_SUL!D11="","*",SP_SUL!D11)</f>
        <v>*</v>
      </c>
      <c r="F12" s="83" t="str">
        <f>IF(SP_SUL!H11="","*",SP_SUL!H11)</f>
        <v>*</v>
      </c>
      <c r="G12" s="83" t="str">
        <f>IF(SP_SUL!M11="","*",SP_SUL!M11)</f>
        <v>-</v>
      </c>
      <c r="H12" s="116" t="str">
        <f>IF(SP_SUL!K11="","*",SP_SUL!K11)</f>
        <v>*</v>
      </c>
      <c r="I12" s="113" t="str">
        <f>IF(SP_SUL!O11="","*",SP_SUL!O11)</f>
        <v>*</v>
      </c>
      <c r="J12" s="113" t="str">
        <f>IF(SP_SUL!P11="","*",SP_SUL!P11)</f>
        <v>*</v>
      </c>
      <c r="K12" s="83">
        <f>IF(SP_SUL!AK11="","*",SP_SUL!AK11)</f>
        <v>0</v>
      </c>
      <c r="L12" s="83" t="str">
        <f>IF(SP_SUL!AM11="","*",SP_SUL!AM11)</f>
        <v>-</v>
      </c>
      <c r="M12" s="83">
        <f>IF(SP_SUL!AP11="","*",SP_SUL!AP11)</f>
        <v>0</v>
      </c>
      <c r="N12" s="83" t="str">
        <f>IF(SP_SUL!AM11="","*",SP_SUL!AM11)</f>
        <v>-</v>
      </c>
      <c r="O12" s="110" t="str">
        <f>IF(SP_SUL!BH11="","*",SP_SUL!BH11)</f>
        <v>*</v>
      </c>
      <c r="P12" s="147" t="str">
        <f>IF($A$2=1,IF(SP_SUL!BJ11="","*",SP_SUL!BJ11),IF(SP_SUL!BK11="","*",SP_SUL!BK11))</f>
        <v>*</v>
      </c>
    </row>
    <row r="13" spans="1:16" hidden="1">
      <c r="A13" s="82">
        <f>IF(SP_SUL!B12="","*",SP_SUL!B12)</f>
        <v>46055</v>
      </c>
      <c r="B13" s="83" t="str">
        <f>IF(SP_SUL!X12="","*",SP_SUL!X12)</f>
        <v>Oportunidade</v>
      </c>
      <c r="C13" s="83" t="str">
        <f>IF(SP_SUL!S12="","*",SP_SUL!S12)</f>
        <v>SP SUL</v>
      </c>
      <c r="D13" s="83" t="str">
        <f>IF(SP_SUL!T12="","*",SP_SUL!T12)</f>
        <v>ZBV-ZRX</v>
      </c>
      <c r="E13" s="83" t="str">
        <f>IF(SP_SUL!D12="","*",SP_SUL!D12)</f>
        <v>KLECIO (TP-699)</v>
      </c>
      <c r="F13" s="83" t="str">
        <f>IF(SP_SUL!H12="","*",SP_SUL!H12)</f>
        <v>-</v>
      </c>
      <c r="G13" s="83" t="str">
        <f>IF(SP_SUL!M12="","*",SP_SUL!M12)</f>
        <v>ZRX-ZWX</v>
      </c>
      <c r="H13" s="116">
        <f>IF(SP_SUL!K12="","*",SP_SUL!K12)</f>
        <v>134.9</v>
      </c>
      <c r="I13" s="113">
        <f>IF(SP_SUL!O12="","*",SP_SUL!O12)</f>
        <v>0.33333333333333331</v>
      </c>
      <c r="J13" s="113">
        <f>IF(SP_SUL!P12="","*",SP_SUL!P12)</f>
        <v>8.3333333333333329E-2</v>
      </c>
      <c r="K13" s="83" t="str">
        <f>IF(SP_SUL!AK12="","*",SP_SUL!AK12)</f>
        <v>-</v>
      </c>
      <c r="L13" s="83" t="str">
        <f>IF(SP_SUL!AM12="","*",SP_SUL!AM12)</f>
        <v>ZRX-ZWX</v>
      </c>
      <c r="M13" s="83">
        <f>IF(SP_SUL!AP12="","*",SP_SUL!AP12)</f>
        <v>134.9</v>
      </c>
      <c r="N13" s="83" t="str">
        <f>IF(SP_SUL!AM12="","*",SP_SUL!AM12)</f>
        <v>ZRX-ZWX</v>
      </c>
      <c r="O13" s="110">
        <f>IF(SP_SUL!BH12="","*",SP_SUL!BH12)</f>
        <v>0</v>
      </c>
      <c r="P13" s="147" t="str">
        <f>IF($A$2=1,IF(SP_SUL!BJ12="","*",SP_SUL!BJ12),IF(SP_SUL!BK12="","*",SP_SUL!BK12))</f>
        <v>Devido condições climáticas / TP pronto 09h45 / Sem oportunidade de faixa</v>
      </c>
    </row>
    <row r="14" spans="1:16" hidden="1">
      <c r="A14" s="82">
        <f>IF(SP_SUL!B13="","*",SP_SUL!B13)</f>
        <v>46055</v>
      </c>
      <c r="B14" s="83" t="str">
        <f>IF(SP_SUL!X13="","*",SP_SUL!X13)</f>
        <v>Oportunidade</v>
      </c>
      <c r="C14" s="83" t="str">
        <f>IF(SP_SUL!S13="","*",SP_SUL!S13)</f>
        <v>SP SUL</v>
      </c>
      <c r="D14" s="83" t="str">
        <f>IF(SP_SUL!T13="","*",SP_SUL!T13)</f>
        <v>ZBV-ZRX</v>
      </c>
      <c r="E14" s="83" t="str">
        <f>IF(SP_SUL!D13="","*",SP_SUL!D13)</f>
        <v>EXPANSÃO TURMA 1</v>
      </c>
      <c r="F14" s="83" t="str">
        <f>IF(SP_SUL!H13="","*",SP_SUL!H13)</f>
        <v>-</v>
      </c>
      <c r="G14" s="83" t="str">
        <f>IF(SP_SUL!M13="","*",SP_SUL!M13)</f>
        <v>ZCD-ZSQ</v>
      </c>
      <c r="H14" s="116">
        <f>IF(SP_SUL!K13="","*",SP_SUL!K13)</f>
        <v>114.045</v>
      </c>
      <c r="I14" s="113">
        <f>IF(SP_SUL!O13="","*",SP_SUL!O13)</f>
        <v>0.33333333333333331</v>
      </c>
      <c r="J14" s="113">
        <f>IF(SP_SUL!P13="","*",SP_SUL!P13)</f>
        <v>8.3333333333333329E-2</v>
      </c>
      <c r="K14" s="83" t="str">
        <f>IF(SP_SUL!AK13="","*",SP_SUL!AK13)</f>
        <v>-</v>
      </c>
      <c r="L14" s="83" t="str">
        <f>IF(SP_SUL!AM13="","*",SP_SUL!AM13)</f>
        <v>ZCD-ZSQ</v>
      </c>
      <c r="M14" s="83">
        <f>IF(SP_SUL!AP13="","*",SP_SUL!AP13)</f>
        <v>114.045</v>
      </c>
      <c r="N14" s="83" t="str">
        <f>IF(SP_SUL!AM13="","*",SP_SUL!AM13)</f>
        <v>ZCD-ZSQ</v>
      </c>
      <c r="O14" s="110">
        <f>IF(SP_SUL!BH13="","*",SP_SUL!BH13)</f>
        <v>0</v>
      </c>
      <c r="P14" s="147" t="str">
        <f>IF($A$2=1,IF(SP_SUL!BJ13="","*",SP_SUL!BJ13),IF(SP_SUL!BK13="","*",SP_SUL!BK13))</f>
        <v>TP não solicita intervalo / condições climáticas (chuva)</v>
      </c>
    </row>
    <row r="15" spans="1:16" hidden="1">
      <c r="A15" s="82">
        <f>IF(SP_SUL!B14="","*",SP_SUL!B14)</f>
        <v>46055</v>
      </c>
      <c r="B15" s="83" t="str">
        <f>IF(SP_SUL!X14="","*",SP_SUL!X14)</f>
        <v>Oportunidade</v>
      </c>
      <c r="C15" s="83" t="str">
        <f>IF(SP_SUL!S14="","*",SP_SUL!S14)</f>
        <v>SP SUL</v>
      </c>
      <c r="D15" s="83" t="str">
        <f>IF(SP_SUL!T14="","*",SP_SUL!T14)</f>
        <v>ZBV-ZRX</v>
      </c>
      <c r="E15" s="83" t="str">
        <f>IF(SP_SUL!D14="","*",SP_SUL!D14)</f>
        <v>V83</v>
      </c>
      <c r="F15" s="83" t="str">
        <f>IF(SP_SUL!H14="","*",SP_SUL!H14)</f>
        <v>ZAC2</v>
      </c>
      <c r="G15" s="83" t="str">
        <f>IF(SP_SUL!M14="","*",SP_SUL!M14)</f>
        <v>ZAC-ZSW</v>
      </c>
      <c r="H15" s="116">
        <f>IF(SP_SUL!K14="","*",SP_SUL!K14)</f>
        <v>87</v>
      </c>
      <c r="I15" s="113">
        <f>IF(SP_SUL!O14="","*",SP_SUL!O14)</f>
        <v>0.41666666666666669</v>
      </c>
      <c r="J15" s="113">
        <f>IF(SP_SUL!P14="","*",SP_SUL!P14)</f>
        <v>8.3333333333333329E-2</v>
      </c>
      <c r="K15" s="83" t="str">
        <f>IF(SP_SUL!AK14="","*",SP_SUL!AK14)</f>
        <v>ZIQ-2</v>
      </c>
      <c r="L15" s="83" t="str">
        <f>IF(SP_SUL!AM14="","*",SP_SUL!AM14)</f>
        <v>ZRX</v>
      </c>
      <c r="M15" s="83">
        <f>IF(SP_SUL!AP14="","*",SP_SUL!AP14)</f>
        <v>131.99</v>
      </c>
      <c r="N15" s="83" t="str">
        <f>IF(SP_SUL!AM14="","*",SP_SUL!AM14)</f>
        <v>ZRX</v>
      </c>
      <c r="O15" s="110">
        <f>IF(SP_SUL!BH14="","*",SP_SUL!BH14)</f>
        <v>0</v>
      </c>
      <c r="P15" s="147" t="str">
        <f>IF($A$2=1,IF(SP_SUL!BJ14="","*",SP_SUL!BJ14),IF(SP_SUL!BK14="","*",SP_SUL!BK14))</f>
        <v>MC1 08h01 /  Sem oportunidade de faixa</v>
      </c>
    </row>
    <row r="16" spans="1:16" hidden="1">
      <c r="A16" s="82">
        <f>IF(SP_SUL!B15="","*",SP_SUL!B15)</f>
        <v>46055</v>
      </c>
      <c r="B16" s="83" t="str">
        <f>IF(SP_SUL!X15="","*",SP_SUL!X15)</f>
        <v>Oportunidade</v>
      </c>
      <c r="C16" s="83" t="str">
        <f>IF(SP_SUL!S15="","*",SP_SUL!S15)</f>
        <v>SP SUL</v>
      </c>
      <c r="D16" s="83" t="str">
        <f>IF(SP_SUL!T15="","*",SP_SUL!T15)</f>
        <v>ZBV-ZRX</v>
      </c>
      <c r="E16" s="83" t="str">
        <f>IF(SP_SUL!D15="","*",SP_SUL!D15)</f>
        <v>V48</v>
      </c>
      <c r="F16" s="83" t="str">
        <f>IF(SP_SUL!H15="","*",SP_SUL!H15)</f>
        <v>ZAC2</v>
      </c>
      <c r="G16" s="83" t="str">
        <f>IF(SP_SUL!M15="","*",SP_SUL!M15)</f>
        <v>ZAC-ZSW</v>
      </c>
      <c r="H16" s="116">
        <f>IF(SP_SUL!K15="","*",SP_SUL!K15)</f>
        <v>85.4</v>
      </c>
      <c r="I16" s="113">
        <f>IF(SP_SUL!O15="","*",SP_SUL!O15)</f>
        <v>0.35416666666666669</v>
      </c>
      <c r="J16" s="113">
        <f>IF(SP_SUL!P15="","*",SP_SUL!P15)</f>
        <v>8.3333333333333329E-2</v>
      </c>
      <c r="K16" s="83" t="str">
        <f>IF(SP_SUL!AK15="","*",SP_SUL!AK15)</f>
        <v>ZAC2</v>
      </c>
      <c r="L16" s="83" t="str">
        <f>IF(SP_SUL!AM15="","*",SP_SUL!AM15)</f>
        <v>ZAC-ZSW</v>
      </c>
      <c r="M16" s="83">
        <f>IF(SP_SUL!AP15="","*",SP_SUL!AP15)</f>
        <v>85.4</v>
      </c>
      <c r="N16" s="83" t="str">
        <f>IF(SP_SUL!AM15="","*",SP_SUL!AM15)</f>
        <v>ZAC-ZSW</v>
      </c>
      <c r="O16" s="110">
        <f>IF(SP_SUL!BH15="","*",SP_SUL!BH15)</f>
        <v>0</v>
      </c>
      <c r="P16" s="147" t="str">
        <f>IF($A$2=1,IF(SP_SUL!BJ15="","*",SP_SUL!BJ15),IF(SP_SUL!BK15="","*",SP_SUL!BK15))</f>
        <v>MC1 08h01 /  Sem oportunidade de faixa</v>
      </c>
    </row>
    <row r="17" spans="1:16" hidden="1">
      <c r="A17" s="82">
        <f>IF(SP_SUL!B16="","*",SP_SUL!B16)</f>
        <v>46055</v>
      </c>
      <c r="B17" s="83" t="str">
        <f>IF(SP_SUL!X16="","*",SP_SUL!X16)</f>
        <v>Oportunidade</v>
      </c>
      <c r="C17" s="83" t="str">
        <f>IF(SP_SUL!S16="","*",SP_SUL!S16)</f>
        <v>SP SUL</v>
      </c>
      <c r="D17" s="83" t="str">
        <f>IF(SP_SUL!T16="","*",SP_SUL!T16)</f>
        <v>ZBV-ZRX</v>
      </c>
      <c r="E17" s="83" t="str">
        <f>IF(SP_SUL!D16="","*",SP_SUL!D16)</f>
        <v>W58</v>
      </c>
      <c r="F17" s="83">
        <f>IF(SP_SUL!H16="","*",SP_SUL!H16)</f>
        <v>106109</v>
      </c>
      <c r="G17" s="83" t="str">
        <f>IF(SP_SUL!M16="","*",SP_SUL!M16)</f>
        <v>ZBM</v>
      </c>
      <c r="H17" s="116">
        <f>IF(SP_SUL!K16="","*",SP_SUL!K16)</f>
        <v>54.5</v>
      </c>
      <c r="I17" s="113">
        <f>IF(SP_SUL!O16="","*",SP_SUL!O16)</f>
        <v>0.35416666666666669</v>
      </c>
      <c r="J17" s="113">
        <f>IF(SP_SUL!P16="","*",SP_SUL!P16)</f>
        <v>4.1666666666666664E-2</v>
      </c>
      <c r="K17" s="83">
        <f>IF(SP_SUL!AK16="","*",SP_SUL!AK16)</f>
        <v>106109</v>
      </c>
      <c r="L17" s="83" t="str">
        <f>IF(SP_SUL!AM16="","*",SP_SUL!AM16)</f>
        <v>ZBM</v>
      </c>
      <c r="M17" s="83">
        <f>IF(SP_SUL!AP16="","*",SP_SUL!AP16)</f>
        <v>54.5</v>
      </c>
      <c r="N17" s="83" t="str">
        <f>IF(SP_SUL!AM16="","*",SP_SUL!AM16)</f>
        <v>ZBM</v>
      </c>
      <c r="O17" s="110">
        <f>IF(SP_SUL!BH16="","*",SP_SUL!BH16)</f>
        <v>0</v>
      </c>
      <c r="P17" s="147" t="str">
        <f>IF($A$2=1,IF(SP_SUL!BJ16="","*",SP_SUL!BJ16),IF(SP_SUL!BK16="","*",SP_SUL!BK16))</f>
        <v>MC1 08h01 /  Sem oportunidade de faixa</v>
      </c>
    </row>
    <row r="18" spans="1:16" hidden="1">
      <c r="A18" s="82">
        <f>IF(SP_SUL!B17="","*",SP_SUL!B17)</f>
        <v>46055</v>
      </c>
      <c r="B18" s="83" t="str">
        <f>IF(SP_SUL!X17="","*",SP_SUL!X17)</f>
        <v>Oportunidade</v>
      </c>
      <c r="C18" s="83" t="str">
        <f>IF(SP_SUL!S17="","*",SP_SUL!S17)</f>
        <v>SP SUL</v>
      </c>
      <c r="D18" s="83" t="str">
        <f>IF(SP_SUL!T17="","*",SP_SUL!T17)</f>
        <v>ZBV-ZRX</v>
      </c>
      <c r="E18" s="83" t="str">
        <f>IF(SP_SUL!D17="","*",SP_SUL!D17)</f>
        <v>W58</v>
      </c>
      <c r="F18" s="83">
        <f>IF(SP_SUL!H17="","*",SP_SUL!H17)</f>
        <v>106109</v>
      </c>
      <c r="G18" s="83" t="str">
        <f>IF(SP_SUL!M17="","*",SP_SUL!M17)</f>
        <v>ZBM-ZHO</v>
      </c>
      <c r="H18" s="116">
        <f>IF(SP_SUL!K17="","*",SP_SUL!K17)</f>
        <v>57</v>
      </c>
      <c r="I18" s="113" t="str">
        <f>IF(SP_SUL!O17="","*",SP_SUL!O17)</f>
        <v>-</v>
      </c>
      <c r="J18" s="113">
        <f>IF(SP_SUL!P17="","*",SP_SUL!P17)</f>
        <v>4.1666666666666664E-2</v>
      </c>
      <c r="K18" s="83">
        <f>IF(SP_SUL!AK17="","*",SP_SUL!AK17)</f>
        <v>106109</v>
      </c>
      <c r="L18" s="83" t="str">
        <f>IF(SP_SUL!AM17="","*",SP_SUL!AM17)</f>
        <v>ZBM-ZHO</v>
      </c>
      <c r="M18" s="83">
        <f>IF(SP_SUL!AP17="","*",SP_SUL!AP17)</f>
        <v>57</v>
      </c>
      <c r="N18" s="83" t="str">
        <f>IF(SP_SUL!AM17="","*",SP_SUL!AM17)</f>
        <v>ZBM-ZHO</v>
      </c>
      <c r="O18" s="110">
        <f>IF(SP_SUL!BH17="","*",SP_SUL!BH17)</f>
        <v>0</v>
      </c>
      <c r="P18" s="147" t="str">
        <f>IF($A$2=1,IF(SP_SUL!BJ17="","*",SP_SUL!BJ17),IF(SP_SUL!BK17="","*",SP_SUL!BK17))</f>
        <v>MC1 08h01 /  Sem oportunidade de faixa</v>
      </c>
    </row>
    <row r="19" spans="1:16" hidden="1">
      <c r="A19" s="82" t="str">
        <f>IF(SP_SUL!B18="","*",SP_SUL!B18)</f>
        <v>*</v>
      </c>
      <c r="B19" s="83" t="str">
        <f>IF(SP_SUL!X18="","*",SP_SUL!X18)</f>
        <v>*</v>
      </c>
      <c r="C19" s="83" t="str">
        <f>IF(SP_SUL!S18="","*",SP_SUL!S18)</f>
        <v>-</v>
      </c>
      <c r="D19" s="83" t="str">
        <f>IF(SP_SUL!T18="","*",SP_SUL!T18)</f>
        <v>-</v>
      </c>
      <c r="E19" s="83" t="str">
        <f>IF(SP_SUL!D18="","*",SP_SUL!D18)</f>
        <v>*</v>
      </c>
      <c r="F19" s="83" t="str">
        <f>IF(SP_SUL!H18="","*",SP_SUL!H18)</f>
        <v>*</v>
      </c>
      <c r="G19" s="83" t="str">
        <f>IF(SP_SUL!M18="","*",SP_SUL!M18)</f>
        <v>-</v>
      </c>
      <c r="H19" s="116" t="str">
        <f>IF(SP_SUL!K18="","*",SP_SUL!K18)</f>
        <v>*</v>
      </c>
      <c r="I19" s="113" t="str">
        <f>IF(SP_SUL!O18="","*",SP_SUL!O18)</f>
        <v>*</v>
      </c>
      <c r="J19" s="113" t="str">
        <f>IF(SP_SUL!P18="","*",SP_SUL!P18)</f>
        <v>*</v>
      </c>
      <c r="K19" s="83">
        <f>IF(SP_SUL!AK18="","*",SP_SUL!AK18)</f>
        <v>0</v>
      </c>
      <c r="L19" s="83" t="str">
        <f>IF(SP_SUL!AM18="","*",SP_SUL!AM18)</f>
        <v>-</v>
      </c>
      <c r="M19" s="83">
        <f>IF(SP_SUL!AP18="","*",SP_SUL!AP18)</f>
        <v>0</v>
      </c>
      <c r="N19" s="83" t="str">
        <f>IF(SP_SUL!AM18="","*",SP_SUL!AM18)</f>
        <v>-</v>
      </c>
      <c r="O19" s="110" t="str">
        <f>IF(SP_SUL!BH18="","*",SP_SUL!BH18)</f>
        <v>*</v>
      </c>
      <c r="P19" s="147" t="str">
        <f>IF($A$2=1,IF(SP_SUL!BJ18="","*",SP_SUL!BJ18),IF(SP_SUL!BK18="","*",SP_SUL!BK18))</f>
        <v>*</v>
      </c>
    </row>
    <row r="20" spans="1:16" hidden="1">
      <c r="A20" s="82">
        <f>IF(SP_SUL!B19="","*",SP_SUL!B19)</f>
        <v>46055</v>
      </c>
      <c r="B20" s="83" t="str">
        <f>IF(SP_SUL!X19="","*",SP_SUL!X19)</f>
        <v>Oportunidade</v>
      </c>
      <c r="C20" s="83" t="str">
        <f>IF(SP_SUL!S19="","*",SP_SUL!S19)</f>
        <v>SP SUL</v>
      </c>
      <c r="D20" s="83" t="str">
        <f>IF(SP_SUL!T19="","*",SP_SUL!T19)</f>
        <v>ZBV-ZKE</v>
      </c>
      <c r="E20" s="83" t="str">
        <f>IF(SP_SUL!D19="","*",SP_SUL!D19)</f>
        <v>V42</v>
      </c>
      <c r="F20" s="83" t="str">
        <f>IF(SP_SUL!H19="","*",SP_SUL!H19)</f>
        <v>ZYU1</v>
      </c>
      <c r="G20" s="83" t="str">
        <f>IF(SP_SUL!M19="","*",SP_SUL!M19)</f>
        <v>ZYU-ZST</v>
      </c>
      <c r="H20" s="116">
        <f>IF(SP_SUL!K19="","*",SP_SUL!K19)</f>
        <v>206</v>
      </c>
      <c r="I20" s="113">
        <f>IF(SP_SUL!O19="","*",SP_SUL!O19)</f>
        <v>0.35416666666666669</v>
      </c>
      <c r="J20" s="113">
        <f>IF(SP_SUL!P19="","*",SP_SUL!P19)</f>
        <v>0.16666666666666666</v>
      </c>
      <c r="K20" s="83" t="str">
        <f>IF(SP_SUL!AK19="","*",SP_SUL!AK19)</f>
        <v>ZYU1</v>
      </c>
      <c r="L20" s="83" t="str">
        <f>IF(SP_SUL!AM19="","*",SP_SUL!AM19)</f>
        <v>ZYU-ZST</v>
      </c>
      <c r="M20" s="83">
        <f>IF(SP_SUL!AP19="","*",SP_SUL!AP19)</f>
        <v>206</v>
      </c>
      <c r="N20" s="83" t="str">
        <f>IF(SP_SUL!AM19="","*",SP_SUL!AM19)</f>
        <v>ZYU-ZST</v>
      </c>
      <c r="O20" s="110">
        <f>IF(SP_SUL!BH19="","*",SP_SUL!BH19)</f>
        <v>0</v>
      </c>
      <c r="P20" s="147" t="str">
        <f>IF($A$2=1,IF(SP_SUL!BJ19="","*",SP_SUL!BJ19),IF(SP_SUL!BK19="","*",SP_SUL!BK19))</f>
        <v>MC1 07h47 /  Sem oportunidade de faixa</v>
      </c>
    </row>
    <row r="21" spans="1:16" hidden="1">
      <c r="A21" s="82">
        <f>IF(SP_SUL!B20="","*",SP_SUL!B20)</f>
        <v>46055</v>
      </c>
      <c r="B21" s="83" t="str">
        <f>IF(SP_SUL!X20="","*",SP_SUL!X20)</f>
        <v>Oportunidade</v>
      </c>
      <c r="C21" s="83" t="str">
        <f>IF(SP_SUL!S20="","*",SP_SUL!S20)</f>
        <v>SP SUL</v>
      </c>
      <c r="D21" s="83" t="str">
        <f>IF(SP_SUL!T20="","*",SP_SUL!T20)</f>
        <v>ZBV-ZKE</v>
      </c>
      <c r="E21" s="83" t="str">
        <f>IF(SP_SUL!D20="","*",SP_SUL!D20)</f>
        <v>EDSON (TP-780)</v>
      </c>
      <c r="F21" s="83" t="str">
        <f>IF(SP_SUL!H20="","*",SP_SUL!H20)</f>
        <v>-</v>
      </c>
      <c r="G21" s="83" t="str">
        <f>IF(SP_SUL!M20="","*",SP_SUL!M20)</f>
        <v>ZYU-ZST</v>
      </c>
      <c r="H21" s="116">
        <f>IF(SP_SUL!K20="","*",SP_SUL!K20)</f>
        <v>205</v>
      </c>
      <c r="I21" s="113">
        <f>IF(SP_SUL!O20="","*",SP_SUL!O20)</f>
        <v>0.375</v>
      </c>
      <c r="J21" s="113">
        <f>IF(SP_SUL!P20="","*",SP_SUL!P20)</f>
        <v>0.16666666666666666</v>
      </c>
      <c r="K21" s="83" t="str">
        <f>IF(SP_SUL!AK20="","*",SP_SUL!AK20)</f>
        <v>-</v>
      </c>
      <c r="L21" s="83" t="str">
        <f>IF(SP_SUL!AM20="","*",SP_SUL!AM20)</f>
        <v>ZYU-ZST</v>
      </c>
      <c r="M21" s="83">
        <f>IF(SP_SUL!AP20="","*",SP_SUL!AP20)</f>
        <v>205</v>
      </c>
      <c r="N21" s="83" t="str">
        <f>IF(SP_SUL!AM20="","*",SP_SUL!AM20)</f>
        <v>ZYU-ZST</v>
      </c>
      <c r="O21" s="110">
        <f>IF(SP_SUL!BH20="","*",SP_SUL!BH20)</f>
        <v>0</v>
      </c>
      <c r="P21" s="147" t="str">
        <f>IF($A$2=1,IF(SP_SUL!BJ20="","*",SP_SUL!BJ20),IF(SP_SUL!BK20="","*",SP_SUL!BK20))</f>
        <v>TP pronto 10h46 / Sem oportunidade de faixa</v>
      </c>
    </row>
    <row r="22" spans="1:16" hidden="1">
      <c r="A22" s="82">
        <f>IF(SP_SUL!B21="","*",SP_SUL!B21)</f>
        <v>46055</v>
      </c>
      <c r="B22" s="83" t="str">
        <f>IF(SP_SUL!X21="","*",SP_SUL!X21)</f>
        <v>Oportunidade</v>
      </c>
      <c r="C22" s="83" t="str">
        <f>IF(SP_SUL!S21="","*",SP_SUL!S21)</f>
        <v>SP SUL</v>
      </c>
      <c r="D22" s="83" t="str">
        <f>IF(SP_SUL!T21="","*",SP_SUL!T21)</f>
        <v>ZBV-ZKE</v>
      </c>
      <c r="E22" s="83" t="str">
        <f>IF(SP_SUL!D21="","*",SP_SUL!D21)</f>
        <v>W59</v>
      </c>
      <c r="F22" s="83" t="str">
        <f>IF(SP_SUL!H21="","*",SP_SUL!H21)</f>
        <v>ZYU1</v>
      </c>
      <c r="G22" s="83" t="str">
        <f>IF(SP_SUL!M21="","*",SP_SUL!M21)</f>
        <v>ZYU-ZKE</v>
      </c>
      <c r="H22" s="116">
        <f>IF(SP_SUL!K21="","*",SP_SUL!K21)</f>
        <v>201.7</v>
      </c>
      <c r="I22" s="113">
        <f>IF(SP_SUL!O21="","*",SP_SUL!O21)</f>
        <v>0.35416666666666669</v>
      </c>
      <c r="J22" s="113">
        <f>IF(SP_SUL!P21="","*",SP_SUL!P21)</f>
        <v>4.1666666666666664E-2</v>
      </c>
      <c r="K22" s="83" t="str">
        <f>IF(SP_SUL!AK21="","*",SP_SUL!AK21)</f>
        <v>ZYU1</v>
      </c>
      <c r="L22" s="83" t="str">
        <f>IF(SP_SUL!AM21="","*",SP_SUL!AM21)</f>
        <v>ZYU-ZKE</v>
      </c>
      <c r="M22" s="83">
        <f>IF(SP_SUL!AP21="","*",SP_SUL!AP21)</f>
        <v>201.7</v>
      </c>
      <c r="N22" s="83" t="str">
        <f>IF(SP_SUL!AM21="","*",SP_SUL!AM21)</f>
        <v>ZYU-ZKE</v>
      </c>
      <c r="O22" s="110">
        <f>IF(SP_SUL!BH21="","*",SP_SUL!BH21)</f>
        <v>2</v>
      </c>
      <c r="P22" s="147" t="str">
        <f>IF($A$2=1,IF(SP_SUL!BJ21="","*",SP_SUL!BJ21),IF(SP_SUL!BK21="","*",SP_SUL!BK21))</f>
        <v>MC1 08h41 / autorizado entrada na via 09h49 / Em deslocamento para ZKE realizar abastecimento.</v>
      </c>
    </row>
    <row r="23" spans="1:16" hidden="1">
      <c r="A23" s="82">
        <f>IF(SP_SUL!B22="","*",SP_SUL!B22)</f>
        <v>46055</v>
      </c>
      <c r="B23" s="83" t="str">
        <f>IF(SP_SUL!X22="","*",SP_SUL!X22)</f>
        <v>Oportunidade</v>
      </c>
      <c r="C23" s="83" t="str">
        <f>IF(SP_SUL!S22="","*",SP_SUL!S22)</f>
        <v>SP SUL</v>
      </c>
      <c r="D23" s="83" t="str">
        <f>IF(SP_SUL!T22="","*",SP_SUL!T22)</f>
        <v>ZBV-ZKE</v>
      </c>
      <c r="E23" s="83" t="str">
        <f>IF(SP_SUL!D22="","*",SP_SUL!D22)</f>
        <v>ROBSON (TF-701)</v>
      </c>
      <c r="F23" s="83" t="str">
        <f>IF(SP_SUL!H22="","*",SP_SUL!H22)</f>
        <v>-</v>
      </c>
      <c r="G23" s="83" t="str">
        <f>IF(SP_SUL!M22="","*",SP_SUL!M22)</f>
        <v>ZER-ZDI</v>
      </c>
      <c r="H23" s="116">
        <f>IF(SP_SUL!K22="","*",SP_SUL!K22)</f>
        <v>168</v>
      </c>
      <c r="I23" s="113">
        <f>IF(SP_SUL!O22="","*",SP_SUL!O22)</f>
        <v>0.375</v>
      </c>
      <c r="J23" s="113">
        <f>IF(SP_SUL!P22="","*",SP_SUL!P22)</f>
        <v>0.16666666666666666</v>
      </c>
      <c r="K23" s="83" t="str">
        <f>IF(SP_SUL!AK22="","*",SP_SUL!AK22)</f>
        <v>-</v>
      </c>
      <c r="L23" s="83" t="str">
        <f>IF(SP_SUL!AM22="","*",SP_SUL!AM22)</f>
        <v>ZER-ZDI</v>
      </c>
      <c r="M23" s="83">
        <f>IF(SP_SUL!AP22="","*",SP_SUL!AP22)</f>
        <v>168</v>
      </c>
      <c r="N23" s="83" t="str">
        <f>IF(SP_SUL!AM22="","*",SP_SUL!AM22)</f>
        <v>ZER-ZDI</v>
      </c>
      <c r="O23" s="110">
        <f>IF(SP_SUL!BH22="","*",SP_SUL!BH22)</f>
        <v>0</v>
      </c>
      <c r="P23" s="147" t="str">
        <f>IF($A$2=1,IF(SP_SUL!BJ22="","*",SP_SUL!BJ22),IF(SP_SUL!BK22="","*",SP_SUL!BK22))</f>
        <v>TP pronto 10h46 / Sem oportunidade de faixa</v>
      </c>
    </row>
    <row r="24" spans="1:16" hidden="1">
      <c r="A24" s="82">
        <f>IF(SP_SUL!B23="","*",SP_SUL!B23)</f>
        <v>46055</v>
      </c>
      <c r="B24" s="83" t="str">
        <f>IF(SP_SUL!X23="","*",SP_SUL!X23)</f>
        <v>Oportunidade</v>
      </c>
      <c r="C24" s="83" t="str">
        <f>IF(SP_SUL!S23="","*",SP_SUL!S23)</f>
        <v>SP SUL</v>
      </c>
      <c r="D24" s="83" t="str">
        <f>IF(SP_SUL!T23="","*",SP_SUL!T23)</f>
        <v>ZBV-ZKE</v>
      </c>
      <c r="E24" s="83" t="str">
        <f>IF(SP_SUL!D23="","*",SP_SUL!D23)</f>
        <v>OSMAR (TMA-677)</v>
      </c>
      <c r="F24" s="83" t="str">
        <f>IF(SP_SUL!H23="","*",SP_SUL!H23)</f>
        <v>-</v>
      </c>
      <c r="G24" s="83" t="str">
        <f>IF(SP_SUL!M23="","*",SP_SUL!M23)</f>
        <v>ZGA-ZCX</v>
      </c>
      <c r="H24" s="116">
        <f>IF(SP_SUL!K23="","*",SP_SUL!K23)</f>
        <v>157.9</v>
      </c>
      <c r="I24" s="113">
        <f>IF(SP_SUL!O23="","*",SP_SUL!O23)</f>
        <v>0.45833333333333331</v>
      </c>
      <c r="J24" s="113">
        <f>IF(SP_SUL!P23="","*",SP_SUL!P23)</f>
        <v>0.125</v>
      </c>
      <c r="K24" s="83" t="str">
        <f>IF(SP_SUL!AK23="","*",SP_SUL!AK23)</f>
        <v>-</v>
      </c>
      <c r="L24" s="83" t="str">
        <f>IF(SP_SUL!AM23="","*",SP_SUL!AM23)</f>
        <v>ZGA-ZCX</v>
      </c>
      <c r="M24" s="83">
        <f>IF(SP_SUL!AP23="","*",SP_SUL!AP23)</f>
        <v>157.9</v>
      </c>
      <c r="N24" s="83" t="str">
        <f>IF(SP_SUL!AM23="","*",SP_SUL!AM23)</f>
        <v>ZGA-ZCX</v>
      </c>
      <c r="O24" s="110">
        <f>IF(SP_SUL!BH23="","*",SP_SUL!BH23)</f>
        <v>0</v>
      </c>
      <c r="P24" s="147" t="str">
        <f>IF($A$2=1,IF(SP_SUL!BJ23="","*",SP_SUL!BJ23),IF(SP_SUL!BK23="","*",SP_SUL!BK23))</f>
        <v xml:space="preserve">TP não solicita intervalo, devido sem equipe da T.O para acompanhamento. </v>
      </c>
    </row>
    <row r="25" spans="1:16" hidden="1">
      <c r="A25" s="82" t="str">
        <f>IF(SP_SUL!B24="","*",SP_SUL!B24)</f>
        <v>*</v>
      </c>
      <c r="B25" s="83" t="str">
        <f>IF(SP_SUL!X24="","*",SP_SUL!X24)</f>
        <v>*</v>
      </c>
      <c r="C25" s="83" t="str">
        <f>IF(SP_SUL!S24="","*",SP_SUL!S24)</f>
        <v>-</v>
      </c>
      <c r="D25" s="83" t="str">
        <f>IF(SP_SUL!T24="","*",SP_SUL!T24)</f>
        <v>-</v>
      </c>
      <c r="E25" s="83" t="str">
        <f>IF(SP_SUL!D24="","*",SP_SUL!D24)</f>
        <v>*</v>
      </c>
      <c r="F25" s="83" t="str">
        <f>IF(SP_SUL!H24="","*",SP_SUL!H24)</f>
        <v>*</v>
      </c>
      <c r="G25" s="83" t="str">
        <f>IF(SP_SUL!M24="","*",SP_SUL!M24)</f>
        <v>-</v>
      </c>
      <c r="H25" s="116" t="str">
        <f>IF(SP_SUL!K24="","*",SP_SUL!K24)</f>
        <v>*</v>
      </c>
      <c r="I25" s="113" t="str">
        <f>IF(SP_SUL!O24="","*",SP_SUL!O24)</f>
        <v>*</v>
      </c>
      <c r="J25" s="113" t="str">
        <f>IF(SP_SUL!P24="","*",SP_SUL!P24)</f>
        <v>*</v>
      </c>
      <c r="K25" s="83">
        <f>IF(SP_SUL!AK24="","*",SP_SUL!AK24)</f>
        <v>0</v>
      </c>
      <c r="L25" s="83" t="str">
        <f>IF(SP_SUL!AM24="","*",SP_SUL!AM24)</f>
        <v>-</v>
      </c>
      <c r="M25" s="83">
        <f>IF(SP_SUL!AP24="","*",SP_SUL!AP24)</f>
        <v>0</v>
      </c>
      <c r="N25" s="83" t="str">
        <f>IF(SP_SUL!AM24="","*",SP_SUL!AM24)</f>
        <v>-</v>
      </c>
      <c r="O25" s="110" t="str">
        <f>IF(SP_SUL!BH24="","*",SP_SUL!BH24)</f>
        <v>*</v>
      </c>
      <c r="P25" s="147" t="str">
        <f>IF($A$2=1,IF(SP_SUL!BJ24="","*",SP_SUL!BJ24),IF(SP_SUL!BK24="","*",SP_SUL!BK24))</f>
        <v>*</v>
      </c>
    </row>
    <row r="26" spans="1:16" hidden="1">
      <c r="A26" s="82" t="str">
        <f>IF(SP_SUL!B25="","*",SP_SUL!B25)</f>
        <v>*</v>
      </c>
      <c r="B26" s="83" t="str">
        <f>IF(SP_SUL!X25="","*",SP_SUL!X25)</f>
        <v>*</v>
      </c>
      <c r="C26" s="83" t="str">
        <f>IF(SP_SUL!S25="","*",SP_SUL!S25)</f>
        <v>-</v>
      </c>
      <c r="D26" s="83" t="str">
        <f>IF(SP_SUL!T25="","*",SP_SUL!T25)</f>
        <v>-</v>
      </c>
      <c r="E26" s="83" t="str">
        <f>IF(SP_SUL!D25="","*",SP_SUL!D25)</f>
        <v>*</v>
      </c>
      <c r="F26" s="83" t="str">
        <f>IF(SP_SUL!H25="","*",SP_SUL!H25)</f>
        <v>*</v>
      </c>
      <c r="G26" s="83" t="str">
        <f>IF(SP_SUL!M25="","*",SP_SUL!M25)</f>
        <v>-</v>
      </c>
      <c r="H26" s="116" t="str">
        <f>IF(SP_SUL!K25="","*",SP_SUL!K25)</f>
        <v>*</v>
      </c>
      <c r="I26" s="113" t="str">
        <f>IF(SP_SUL!O25="","*",SP_SUL!O25)</f>
        <v>*</v>
      </c>
      <c r="J26" s="113" t="str">
        <f>IF(SP_SUL!P25="","*",SP_SUL!P25)</f>
        <v>*</v>
      </c>
      <c r="K26" s="83">
        <f>IF(SP_SUL!AK25="","*",SP_SUL!AK25)</f>
        <v>0</v>
      </c>
      <c r="L26" s="83" t="str">
        <f>IF(SP_SUL!AM25="","*",SP_SUL!AM25)</f>
        <v>-</v>
      </c>
      <c r="M26" s="83">
        <f>IF(SP_SUL!AP25="","*",SP_SUL!AP25)</f>
        <v>0</v>
      </c>
      <c r="N26" s="83" t="str">
        <f>IF(SP_SUL!AM25="","*",SP_SUL!AM25)</f>
        <v>-</v>
      </c>
      <c r="O26" s="110" t="str">
        <f>IF(SP_SUL!BH25="","*",SP_SUL!BH25)</f>
        <v>*</v>
      </c>
      <c r="P26" s="147" t="str">
        <f>IF($A$2=1,IF(SP_SUL!BJ25="","*",SP_SUL!BJ25),IF(SP_SUL!BK25="","*",SP_SUL!BK25))</f>
        <v>*</v>
      </c>
    </row>
    <row r="27" spans="1:16" hidden="1">
      <c r="A27" s="82">
        <f>IF(SP_SUL!B26="","*",SP_SUL!B26)</f>
        <v>46055</v>
      </c>
      <c r="B27" s="83" t="str">
        <f>IF(SP_SUL!X26="","*",SP_SUL!X26)</f>
        <v>Oportunidade</v>
      </c>
      <c r="C27" s="83" t="str">
        <f>IF(SP_SUL!S26="","*",SP_SUL!S26)</f>
        <v>SP SUL</v>
      </c>
      <c r="D27" s="83" t="str">
        <f>IF(SP_SUL!T26="","*",SP_SUL!T26)</f>
        <v>ZKE-ZEV</v>
      </c>
      <c r="E27" s="83" t="str">
        <f>IF(SP_SUL!D26="","*",SP_SUL!D26)</f>
        <v>E17</v>
      </c>
      <c r="F27" s="83" t="str">
        <f>IF(SP_SUL!H26="","*",SP_SUL!H26)</f>
        <v>102ZKW2</v>
      </c>
      <c r="G27" s="83" t="str">
        <f>IF(SP_SUL!M26="","*",SP_SUL!M26)</f>
        <v>ZKE-ZWW</v>
      </c>
      <c r="H27" s="116">
        <f>IF(SP_SUL!K26="","*",SP_SUL!K26)</f>
        <v>81</v>
      </c>
      <c r="I27" s="113">
        <f>IF(SP_SUL!O26="","*",SP_SUL!O26)</f>
        <v>0.375</v>
      </c>
      <c r="J27" s="113">
        <f>IF(SP_SUL!P26="","*",SP_SUL!P26)</f>
        <v>0.16666666666666666</v>
      </c>
      <c r="K27" s="83" t="str">
        <f>IF(SP_SUL!AK26="","*",SP_SUL!AK26)</f>
        <v>102ZKW2</v>
      </c>
      <c r="L27" s="83" t="str">
        <f>IF(SP_SUL!AM26="","*",SP_SUL!AM26)</f>
        <v>ZKE-ZWW</v>
      </c>
      <c r="M27" s="83">
        <f>IF(SP_SUL!AP26="","*",SP_SUL!AP26)</f>
        <v>81</v>
      </c>
      <c r="N27" s="83" t="str">
        <f>IF(SP_SUL!AM26="","*",SP_SUL!AM26)</f>
        <v>ZKE-ZWW</v>
      </c>
      <c r="O27" s="110">
        <f>IF(SP_SUL!BH26="","*",SP_SUL!BH26)</f>
        <v>0</v>
      </c>
      <c r="P27" s="147" t="str">
        <f>IF($A$2=1,IF(SP_SUL!BJ26="","*",SP_SUL!BJ26),IF(SP_SUL!BK26="","*",SP_SUL!BK26))</f>
        <v>Aguardou a descarga dos tampões, MC1 12h30 / Sem oportunidade de faixa</v>
      </c>
    </row>
    <row r="28" spans="1:16" hidden="1">
      <c r="A28" s="82">
        <f>IF(SP_SUL!B27="","*",SP_SUL!B27)</f>
        <v>46055</v>
      </c>
      <c r="B28" s="83" t="str">
        <f>IF(SP_SUL!X27="","*",SP_SUL!X27)</f>
        <v>Contrato</v>
      </c>
      <c r="C28" s="83" t="str">
        <f>IF(SP_SUL!S27="","*",SP_SUL!S27)</f>
        <v>SP SUL</v>
      </c>
      <c r="D28" s="83" t="str">
        <f>IF(SP_SUL!T27="","*",SP_SUL!T27)</f>
        <v>ZKE-ZEV</v>
      </c>
      <c r="E28" s="83" t="str">
        <f>IF(SP_SUL!D27="","*",SP_SUL!D27)</f>
        <v>V89</v>
      </c>
      <c r="F28" s="83" t="str">
        <f>IF(SP_SUL!H27="","*",SP_SUL!H27)</f>
        <v>102ZKW2</v>
      </c>
      <c r="G28" s="83" t="str">
        <f>IF(SP_SUL!M27="","*",SP_SUL!M27)</f>
        <v>ZWW-ZKW</v>
      </c>
      <c r="H28" s="116">
        <f>IF(SP_SUL!K27="","*",SP_SUL!K27)</f>
        <v>92.745000000000005</v>
      </c>
      <c r="I28" s="113">
        <f>IF(SP_SUL!O27="","*",SP_SUL!O27)</f>
        <v>0.5</v>
      </c>
      <c r="J28" s="113">
        <f>IF(SP_SUL!P27="","*",SP_SUL!P27)</f>
        <v>0.16666666666666666</v>
      </c>
      <c r="K28" s="83" t="str">
        <f>IF(SP_SUL!AK27="","*",SP_SUL!AK27)</f>
        <v>102ZKW2</v>
      </c>
      <c r="L28" s="83" t="str">
        <f>IF(SP_SUL!AM27="","*",SP_SUL!AM27)</f>
        <v>ZWW-ZKW</v>
      </c>
      <c r="M28" s="83">
        <f>IF(SP_SUL!AP27="","*",SP_SUL!AP27)</f>
        <v>92.745000000000005</v>
      </c>
      <c r="N28" s="83" t="str">
        <f>IF(SP_SUL!AM27="","*",SP_SUL!AM27)</f>
        <v>ZWW-ZKW</v>
      </c>
      <c r="O28" s="110">
        <f>IF(SP_SUL!BH27="","*",SP_SUL!BH27)</f>
        <v>2</v>
      </c>
      <c r="P28" s="147" t="str">
        <f>IF($A$2=1,IF(SP_SUL!BJ27="","*",SP_SUL!BJ27),IF(SP_SUL!BK27="","*",SP_SUL!BK27))</f>
        <v>MC1 09h58 / autorizado entrada na via 10h15 / Realizado intervalo das 11h07 até 15h41.</v>
      </c>
    </row>
    <row r="29" spans="1:16" hidden="1">
      <c r="A29" s="82" t="str">
        <f>IF(SP_SUL!B29="","*",SP_SUL!B29)</f>
        <v>*</v>
      </c>
      <c r="B29" s="83" t="str">
        <f>IF(SP_SUL!X29="","*",SP_SUL!X29)</f>
        <v>Oportunidade</v>
      </c>
      <c r="C29" s="83" t="str">
        <f>IF(SP_SUL!S29="","*",SP_SUL!S29)</f>
        <v>SP SUL</v>
      </c>
      <c r="D29" s="83" t="str">
        <f>IF(SP_SUL!T29="","*",SP_SUL!T29)</f>
        <v>ZKE-ZEV</v>
      </c>
      <c r="E29" s="83" t="str">
        <f>IF(SP_SUL!D29="","*",SP_SUL!D29)</f>
        <v>ISMAEL(TP-726)</v>
      </c>
      <c r="F29" s="83" t="str">
        <f>IF(SP_SUL!H29="","*",SP_SUL!H29)</f>
        <v>-</v>
      </c>
      <c r="G29" s="83" t="str">
        <f>IF(SP_SUL!M29="","*",SP_SUL!M29)</f>
        <v>ZWW-ZKW</v>
      </c>
      <c r="H29" s="116">
        <f>IF(SP_SUL!K29="","*",SP_SUL!K29)</f>
        <v>94.664000000000001</v>
      </c>
      <c r="I29" s="113">
        <f>IF(SP_SUL!O29="","*",SP_SUL!O29)</f>
        <v>0.375</v>
      </c>
      <c r="J29" s="113">
        <f>IF(SP_SUL!P29="","*",SP_SUL!P29)</f>
        <v>0.125</v>
      </c>
      <c r="K29" s="83" t="str">
        <f>IF(SP_SUL!AK29="","*",SP_SUL!AK29)</f>
        <v>-</v>
      </c>
      <c r="L29" s="83" t="str">
        <f>IF(SP_SUL!AM29="","*",SP_SUL!AM29)</f>
        <v>ZWW-ZKW</v>
      </c>
      <c r="M29" s="83">
        <f>IF(SP_SUL!AP29="","*",SP_SUL!AP29)</f>
        <v>94.664000000000001</v>
      </c>
      <c r="N29" s="83" t="str">
        <f>IF(SP_SUL!AM29="","*",SP_SUL!AM29)</f>
        <v>ZWW-ZKW</v>
      </c>
      <c r="O29" s="110" t="str">
        <f>IF(SP_SUL!BH29="","*",SP_SUL!BH29)</f>
        <v>*</v>
      </c>
      <c r="P29" s="147" t="str">
        <f>IF($A$2=1,IF(SP_SUL!BJ29="","*",SP_SUL!BJ29),IF(SP_SUL!BK29="","*",SP_SUL!BK29))</f>
        <v>*</v>
      </c>
    </row>
    <row r="30" spans="1:16" hidden="1">
      <c r="A30" s="82">
        <f>IF(SP_SUL!B30="","*",SP_SUL!B30)</f>
        <v>46055</v>
      </c>
      <c r="B30" s="83" t="str">
        <f>IF(SP_SUL!X30="","*",SP_SUL!X30)</f>
        <v>Oportunidade</v>
      </c>
      <c r="C30" s="83" t="str">
        <f>IF(SP_SUL!S30="","*",SP_SUL!S30)</f>
        <v>SP SUL</v>
      </c>
      <c r="D30" s="83" t="str">
        <f>IF(SP_SUL!T30="","*",SP_SUL!T30)</f>
        <v>ZKE-ZEV</v>
      </c>
      <c r="E30" s="83" t="str">
        <f>IF(SP_SUL!D30="","*",SP_SUL!D30)</f>
        <v>CAIQUE (TP-869)</v>
      </c>
      <c r="F30" s="83" t="str">
        <f>IF(SP_SUL!H30="","*",SP_SUL!H30)</f>
        <v>-</v>
      </c>
      <c r="G30" s="83" t="str">
        <f>IF(SP_SUL!M30="","*",SP_SUL!M30)</f>
        <v>ZWI-ZEM</v>
      </c>
      <c r="H30" s="116">
        <f>IF(SP_SUL!K30="","*",SP_SUL!K30)</f>
        <v>123.363</v>
      </c>
      <c r="I30" s="113">
        <f>IF(SP_SUL!O30="","*",SP_SUL!O30)</f>
        <v>0.35416666666666669</v>
      </c>
      <c r="J30" s="113">
        <f>IF(SP_SUL!P30="","*",SP_SUL!P30)</f>
        <v>6.25E-2</v>
      </c>
      <c r="K30" s="83" t="str">
        <f>IF(SP_SUL!AK30="","*",SP_SUL!AK30)</f>
        <v>-</v>
      </c>
      <c r="L30" s="83" t="str">
        <f>IF(SP_SUL!AM30="","*",SP_SUL!AM30)</f>
        <v>ZWI-ZEM</v>
      </c>
      <c r="M30" s="83">
        <f>IF(SP_SUL!AP30="","*",SP_SUL!AP30)</f>
        <v>123.363</v>
      </c>
      <c r="N30" s="83" t="str">
        <f>IF(SP_SUL!AM30="","*",SP_SUL!AM30)</f>
        <v>ZWI-ZEM</v>
      </c>
      <c r="O30" s="110">
        <f>IF(SP_SUL!BH30="","*",SP_SUL!BH30)</f>
        <v>0</v>
      </c>
      <c r="P30" s="147" t="str">
        <f>IF($A$2=1,IF(SP_SUL!BJ30="","*",SP_SUL!BJ30),IF(SP_SUL!BK30="","*",SP_SUL!BK30))</f>
        <v>TP não solicita intervalo / condições climáticas (chuva)</v>
      </c>
    </row>
    <row r="31" spans="1:16" hidden="1">
      <c r="A31" s="82" t="str">
        <f>IF(SP_SUL!B31="","*",SP_SUL!B31)</f>
        <v>*</v>
      </c>
      <c r="B31" s="83" t="str">
        <f>IF(SP_SUL!X31="","*",SP_SUL!X31)</f>
        <v>*</v>
      </c>
      <c r="C31" s="83" t="str">
        <f>IF(SP_SUL!S31="","*",SP_SUL!S31)</f>
        <v>-</v>
      </c>
      <c r="D31" s="83" t="str">
        <f>IF(SP_SUL!T31="","*",SP_SUL!T31)</f>
        <v>-</v>
      </c>
      <c r="E31" s="83" t="str">
        <f>IF(SP_SUL!D31="","*",SP_SUL!D31)</f>
        <v>*</v>
      </c>
      <c r="F31" s="83" t="str">
        <f>IF(SP_SUL!H31="","*",SP_SUL!H31)</f>
        <v>*</v>
      </c>
      <c r="G31" s="83" t="str">
        <f>IF(SP_SUL!M31="","*",SP_SUL!M31)</f>
        <v>-</v>
      </c>
      <c r="H31" s="116" t="str">
        <f>IF(SP_SUL!K31="","*",SP_SUL!K31)</f>
        <v>*</v>
      </c>
      <c r="I31" s="113" t="str">
        <f>IF(SP_SUL!O31="","*",SP_SUL!O31)</f>
        <v>*</v>
      </c>
      <c r="J31" s="113" t="str">
        <f>IF(SP_SUL!P31="","*",SP_SUL!P31)</f>
        <v>*</v>
      </c>
      <c r="K31" s="83">
        <f>IF(SP_SUL!AK31="","*",SP_SUL!AK31)</f>
        <v>0</v>
      </c>
      <c r="L31" s="83" t="str">
        <f>IF(SP_SUL!AM31="","*",SP_SUL!AM31)</f>
        <v>-</v>
      </c>
      <c r="M31" s="83">
        <f>IF(SP_SUL!AP31="","*",SP_SUL!AP31)</f>
        <v>0</v>
      </c>
      <c r="N31" s="83" t="str">
        <f>IF(SP_SUL!AM31="","*",SP_SUL!AM31)</f>
        <v>-</v>
      </c>
      <c r="O31" s="110" t="str">
        <f>IF(SP_SUL!BH31="","*",SP_SUL!BH31)</f>
        <v>*</v>
      </c>
      <c r="P31" s="147" t="str">
        <f>IF($A$2=1,IF(SP_SUL!BJ31="","*",SP_SUL!BJ31),IF(SP_SUL!BK31="","*",SP_SUL!BK31))</f>
        <v>*</v>
      </c>
    </row>
    <row r="32" spans="1:16" hidden="1">
      <c r="A32" s="82" t="str">
        <f>IF(SP_SUL!B32="","*",SP_SUL!B32)</f>
        <v>*</v>
      </c>
      <c r="B32" s="83" t="str">
        <f>IF(SP_SUL!X32="","*",SP_SUL!X32)</f>
        <v>*</v>
      </c>
      <c r="C32" s="83" t="str">
        <f>IF(SP_SUL!S32="","*",SP_SUL!S32)</f>
        <v>-</v>
      </c>
      <c r="D32" s="83" t="str">
        <f>IF(SP_SUL!T32="","*",SP_SUL!T32)</f>
        <v>-</v>
      </c>
      <c r="E32" s="83" t="str">
        <f>IF(SP_SUL!D32="","*",SP_SUL!D32)</f>
        <v>*</v>
      </c>
      <c r="F32" s="83" t="str">
        <f>IF(SP_SUL!H32="","*",SP_SUL!H32)</f>
        <v>*</v>
      </c>
      <c r="G32" s="83" t="str">
        <f>IF(SP_SUL!M32="","*",SP_SUL!M32)</f>
        <v>-</v>
      </c>
      <c r="H32" s="116" t="str">
        <f>IF(SP_SUL!K32="","*",SP_SUL!K32)</f>
        <v>*</v>
      </c>
      <c r="I32" s="113" t="str">
        <f>IF(SP_SUL!O32="","*",SP_SUL!O32)</f>
        <v>*</v>
      </c>
      <c r="J32" s="113" t="str">
        <f>IF(SP_SUL!P32="","*",SP_SUL!P32)</f>
        <v>*</v>
      </c>
      <c r="K32" s="83">
        <f>IF(SP_SUL!AK32="","*",SP_SUL!AK32)</f>
        <v>0</v>
      </c>
      <c r="L32" s="83" t="str">
        <f>IF(SP_SUL!AM32="","*",SP_SUL!AM32)</f>
        <v>-</v>
      </c>
      <c r="M32" s="83">
        <f>IF(SP_SUL!AP32="","*",SP_SUL!AP32)</f>
        <v>0</v>
      </c>
      <c r="N32" s="83" t="str">
        <f>IF(SP_SUL!AM32="","*",SP_SUL!AM32)</f>
        <v>-</v>
      </c>
      <c r="O32" s="110" t="str">
        <f>IF(SP_SUL!BH32="","*",SP_SUL!BH32)</f>
        <v>*</v>
      </c>
      <c r="P32" s="147" t="str">
        <f>IF($A$2=1,IF(SP_SUL!BJ32="","*",SP_SUL!BJ32),IF(SP_SUL!BK32="","*",SP_SUL!BK32))</f>
        <v>*</v>
      </c>
    </row>
    <row r="33" spans="1:16" hidden="1">
      <c r="A33" s="82">
        <f>IF(SP_SUL!B33="","*",SP_SUL!B33)</f>
        <v>46055</v>
      </c>
      <c r="B33" s="83" t="str">
        <f>IF(SP_SUL!X33="","*",SP_SUL!X33)</f>
        <v>Oportunidade</v>
      </c>
      <c r="C33" s="83" t="str">
        <f>IF(SP_SUL!S33="","*",SP_SUL!S33)</f>
        <v>SP SUL</v>
      </c>
      <c r="D33" s="83" t="str">
        <f>IF(SP_SUL!T33="","*",SP_SUL!T33)</f>
        <v>ZKE-ZEV</v>
      </c>
      <c r="E33" s="83" t="str">
        <f>IF(SP_SUL!D33="","*",SP_SUL!D33)</f>
        <v>W60</v>
      </c>
      <c r="F33" s="83" t="str">
        <f>IF(SP_SUL!H33="","*",SP_SUL!H33)</f>
        <v>ZEM1302</v>
      </c>
      <c r="G33" s="83" t="str">
        <f>IF(SP_SUL!M33="","*",SP_SUL!M33)</f>
        <v>ZEM-ZEJ</v>
      </c>
      <c r="H33" s="116">
        <f>IF(SP_SUL!K33="","*",SP_SUL!K33)</f>
        <v>142.6</v>
      </c>
      <c r="I33" s="113">
        <f>IF(SP_SUL!O33="","*",SP_SUL!O33)</f>
        <v>0.35416666666666669</v>
      </c>
      <c r="J33" s="113">
        <f>IF(SP_SUL!P33="","*",SP_SUL!P33)</f>
        <v>4.1666666666666664E-2</v>
      </c>
      <c r="K33" s="83" t="str">
        <f>IF(SP_SUL!AK33="","*",SP_SUL!AK33)</f>
        <v>ZEM1302</v>
      </c>
      <c r="L33" s="83" t="str">
        <f>IF(SP_SUL!AM33="","*",SP_SUL!AM33)</f>
        <v>ZEM-ZEJ</v>
      </c>
      <c r="M33" s="83">
        <f>IF(SP_SUL!AP33="","*",SP_SUL!AP33)</f>
        <v>142.6</v>
      </c>
      <c r="N33" s="83" t="str">
        <f>IF(SP_SUL!AM33="","*",SP_SUL!AM33)</f>
        <v>ZEM-ZEJ</v>
      </c>
      <c r="O33" s="110">
        <f>IF(SP_SUL!BH33="","*",SP_SUL!BH33)</f>
        <v>0</v>
      </c>
      <c r="P33" s="147" t="str">
        <f>IF($A$2=1,IF(SP_SUL!BJ33="","*",SP_SUL!BJ33),IF(SP_SUL!BK33="","*",SP_SUL!BK33))</f>
        <v>Não solicita MC1/ avaria de locomotiva (não traciona)</v>
      </c>
    </row>
    <row r="34" spans="1:16" hidden="1">
      <c r="A34" s="82">
        <f>IF(SP_SUL!B34="","*",SP_SUL!B34)</f>
        <v>46055</v>
      </c>
      <c r="B34" s="83" t="str">
        <f>IF(SP_SUL!X34="","*",SP_SUL!X34)</f>
        <v>Oportunidade</v>
      </c>
      <c r="C34" s="83" t="str">
        <f>IF(SP_SUL!S34="","*",SP_SUL!S34)</f>
        <v>SP SUL</v>
      </c>
      <c r="D34" s="83" t="str">
        <f>IF(SP_SUL!T34="","*",SP_SUL!T34)</f>
        <v>ZKE-ZEV</v>
      </c>
      <c r="E34" s="83" t="str">
        <f>IF(SP_SUL!D34="","*",SP_SUL!D34)</f>
        <v>W60</v>
      </c>
      <c r="F34" s="83" t="str">
        <f>IF(SP_SUL!H34="","*",SP_SUL!H34)</f>
        <v>ZEM1302</v>
      </c>
      <c r="G34" s="83" t="str">
        <f>IF(SP_SUL!M34="","*",SP_SUL!M34)</f>
        <v>ZEJ</v>
      </c>
      <c r="H34" s="116">
        <f>IF(SP_SUL!K34="","*",SP_SUL!K34)</f>
        <v>147</v>
      </c>
      <c r="I34" s="113" t="str">
        <f>IF(SP_SUL!O34="","*",SP_SUL!O34)</f>
        <v>-</v>
      </c>
      <c r="J34" s="113">
        <f>IF(SP_SUL!P34="","*",SP_SUL!P34)</f>
        <v>4.1666666666666664E-2</v>
      </c>
      <c r="K34" s="83" t="str">
        <f>IF(SP_SUL!AK34="","*",SP_SUL!AK34)</f>
        <v>ZEM1302</v>
      </c>
      <c r="L34" s="83" t="str">
        <f>IF(SP_SUL!AM34="","*",SP_SUL!AM34)</f>
        <v>ZEJ</v>
      </c>
      <c r="M34" s="83">
        <f>IF(SP_SUL!AP34="","*",SP_SUL!AP34)</f>
        <v>147</v>
      </c>
      <c r="N34" s="83" t="str">
        <f>IF(SP_SUL!AM34="","*",SP_SUL!AM34)</f>
        <v>ZEJ</v>
      </c>
      <c r="O34" s="110">
        <f>IF(SP_SUL!BH34="","*",SP_SUL!BH34)</f>
        <v>0</v>
      </c>
      <c r="P34" s="147" t="str">
        <f>IF($A$2=1,IF(SP_SUL!BJ34="","*",SP_SUL!BJ34),IF(SP_SUL!BK34="","*",SP_SUL!BK34))</f>
        <v>Não solicita MC1/ avaria de locomotiva (não traciona)</v>
      </c>
    </row>
    <row r="35" spans="1:16" hidden="1">
      <c r="A35" s="82">
        <f>IF(SP_SUL!B35="","*",SP_SUL!B35)</f>
        <v>46055</v>
      </c>
      <c r="B35" s="83" t="str">
        <f>IF(SP_SUL!X35="","*",SP_SUL!X35)</f>
        <v>Oportunidade</v>
      </c>
      <c r="C35" s="83" t="str">
        <f>IF(SP_SUL!S35="","*",SP_SUL!S35)</f>
        <v>SP SUL</v>
      </c>
      <c r="D35" s="83" t="str">
        <f>IF(SP_SUL!T35="","*",SP_SUL!T35)</f>
        <v>ZKE-ZEV</v>
      </c>
      <c r="E35" s="83" t="str">
        <f>IF(SP_SUL!D35="","*",SP_SUL!D35)</f>
        <v>W96</v>
      </c>
      <c r="F35" s="83" t="str">
        <f>IF(SP_SUL!H35="","*",SP_SUL!H35)</f>
        <v>ZEM1</v>
      </c>
      <c r="G35" s="83" t="str">
        <f>IF(SP_SUL!M35="","*",SP_SUL!M35)</f>
        <v>ZEJ-ZRB</v>
      </c>
      <c r="H35" s="116">
        <f>IF(SP_SUL!K35="","*",SP_SUL!K35)</f>
        <v>151.5</v>
      </c>
      <c r="I35" s="113">
        <f>IF(SP_SUL!O35="","*",SP_SUL!O35)</f>
        <v>0.3125</v>
      </c>
      <c r="J35" s="113">
        <f>IF(SP_SUL!P35="","*",SP_SUL!P35)</f>
        <v>0.20833333333333334</v>
      </c>
      <c r="K35" s="83" t="str">
        <f>IF(SP_SUL!AK35="","*",SP_SUL!AK35)</f>
        <v>ZEM1</v>
      </c>
      <c r="L35" s="83" t="str">
        <f>IF(SP_SUL!AM35="","*",SP_SUL!AM35)</f>
        <v>ZEJ-ZRB</v>
      </c>
      <c r="M35" s="83">
        <f>IF(SP_SUL!AP35="","*",SP_SUL!AP35)</f>
        <v>151.5</v>
      </c>
      <c r="N35" s="83" t="str">
        <f>IF(SP_SUL!AM35="","*",SP_SUL!AM35)</f>
        <v>ZEJ-ZRB</v>
      </c>
      <c r="O35" s="110">
        <f>IF(SP_SUL!BH35="","*",SP_SUL!BH35)</f>
        <v>0</v>
      </c>
      <c r="P35" s="147" t="str">
        <f>IF($A$2=1,IF(SP_SUL!BJ35="","*",SP_SUL!BJ35),IF(SP_SUL!BK35="","*",SP_SUL!BK35))</f>
        <v>MC1 13h42 / Realizou 40min de faixa, porém não realizou descarga de dormentes.</v>
      </c>
    </row>
    <row r="36" spans="1:16" hidden="1">
      <c r="A36" s="82">
        <f>IF(SP_SUL!B36="","*",SP_SUL!B36)</f>
        <v>46055</v>
      </c>
      <c r="B36" s="83" t="str">
        <f>IF(SP_SUL!X36="","*",SP_SUL!X36)</f>
        <v>Contrato</v>
      </c>
      <c r="C36" s="83" t="str">
        <f>IF(SP_SUL!S36="","*",SP_SUL!S36)</f>
        <v>SP SUL</v>
      </c>
      <c r="D36" s="83" t="str">
        <f>IF(SP_SUL!T36="","*",SP_SUL!T36)</f>
        <v>ZEV-ZPT</v>
      </c>
      <c r="E36" s="83" t="str">
        <f>IF(SP_SUL!D36="","*",SP_SUL!D36)</f>
        <v>W61</v>
      </c>
      <c r="F36" s="83" t="str">
        <f>IF(SP_SUL!H36="","*",SP_SUL!H36)</f>
        <v>K67ZEV2</v>
      </c>
      <c r="G36" s="83" t="str">
        <f>IF(SP_SUL!M36="","*",SP_SUL!M36)</f>
        <v>ZXW-ZGP</v>
      </c>
      <c r="H36" s="116">
        <f>IF(SP_SUL!K36="","*",SP_SUL!K36)</f>
        <v>83.7</v>
      </c>
      <c r="I36" s="113">
        <f>IF(SP_SUL!O36="","*",SP_SUL!O36)</f>
        <v>0.33333333333333331</v>
      </c>
      <c r="J36" s="113">
        <f>IF(SP_SUL!P36="","*",SP_SUL!P36)</f>
        <v>4.1666666666666664E-2</v>
      </c>
      <c r="K36" s="83" t="str">
        <f>IF(SP_SUL!AK36="","*",SP_SUL!AK36)</f>
        <v>K67ZEV2</v>
      </c>
      <c r="L36" s="83" t="str">
        <f>IF(SP_SUL!AM36="","*",SP_SUL!AM36)</f>
        <v>ZXW-ZGP</v>
      </c>
      <c r="M36" s="83">
        <f>IF(SP_SUL!AP36="","*",SP_SUL!AP36)</f>
        <v>83.7</v>
      </c>
      <c r="N36" s="83" t="str">
        <f>IF(SP_SUL!AM36="","*",SP_SUL!AM36)</f>
        <v>ZXW-ZGP</v>
      </c>
      <c r="O36" s="110">
        <f>IF(SP_SUL!BH36="","*",SP_SUL!BH36)</f>
        <v>2</v>
      </c>
      <c r="P36" s="147" t="str">
        <f>IF($A$2=1,IF(SP_SUL!BJ36="","*",SP_SUL!BJ36),IF(SP_SUL!BK36="","*",SP_SUL!BK36))</f>
        <v>MC1 08h25 /  autorizado entrada na via 09h23 / Em deslocamento das turmas.</v>
      </c>
    </row>
    <row r="37" spans="1:16" hidden="1">
      <c r="A37" s="82">
        <f>IF(SP_SUL!B37="","*",SP_SUL!B37)</f>
        <v>46055</v>
      </c>
      <c r="B37" s="83" t="str">
        <f>IF(SP_SUL!X37="","*",SP_SUL!X37)</f>
        <v>Contrato</v>
      </c>
      <c r="C37" s="83" t="str">
        <f>IF(SP_SUL!S37="","*",SP_SUL!S37)</f>
        <v>SP SUL</v>
      </c>
      <c r="D37" s="83" t="str">
        <f>IF(SP_SUL!T37="","*",SP_SUL!T37)</f>
        <v>ZEV-ZPT</v>
      </c>
      <c r="E37" s="83" t="str">
        <f>IF(SP_SUL!D37="","*",SP_SUL!D37)</f>
        <v>W62</v>
      </c>
      <c r="F37" s="83" t="str">
        <f>IF(SP_SUL!H37="","*",SP_SUL!H37)</f>
        <v>ZPT1051</v>
      </c>
      <c r="G37" s="83" t="str">
        <f>IF(SP_SUL!M37="","*",SP_SUL!M37)</f>
        <v>ZXW-ZGP</v>
      </c>
      <c r="H37" s="116">
        <f>IF(SP_SUL!K37="","*",SP_SUL!K37)</f>
        <v>83.7</v>
      </c>
      <c r="I37" s="113">
        <f>IF(SP_SUL!O37="","*",SP_SUL!O37)</f>
        <v>0.33333333333333331</v>
      </c>
      <c r="J37" s="113">
        <f>IF(SP_SUL!P37="","*",SP_SUL!P37)</f>
        <v>4.1666666666666664E-2</v>
      </c>
      <c r="K37" s="83" t="str">
        <f>IF(SP_SUL!AK37="","*",SP_SUL!AK37)</f>
        <v>ZPT1051</v>
      </c>
      <c r="L37" s="83" t="str">
        <f>IF(SP_SUL!AM37="","*",SP_SUL!AM37)</f>
        <v>ZXW-ZGP</v>
      </c>
      <c r="M37" s="83">
        <f>IF(SP_SUL!AP37="","*",SP_SUL!AP37)</f>
        <v>83.7</v>
      </c>
      <c r="N37" s="83" t="str">
        <f>IF(SP_SUL!AM37="","*",SP_SUL!AM37)</f>
        <v>ZXW-ZGP</v>
      </c>
      <c r="O37" s="110">
        <f>IF(SP_SUL!BH37="","*",SP_SUL!BH37)</f>
        <v>2</v>
      </c>
      <c r="P37" s="147" t="str">
        <f>IF($A$2=1,IF(SP_SUL!BJ37="","*",SP_SUL!BJ37),IF(SP_SUL!BK37="","*",SP_SUL!BK37))</f>
        <v>MC1 08h33 / autorizado entrada na via 10h03 / Em deslocamento</v>
      </c>
    </row>
    <row r="38" spans="1:16" hidden="1">
      <c r="A38" s="82">
        <f>IF(SP_SUL!B38="","*",SP_SUL!B38)</f>
        <v>46055</v>
      </c>
      <c r="B38" s="83" t="str">
        <f>IF(SP_SUL!X38="","*",SP_SUL!X38)</f>
        <v>Oportunidade</v>
      </c>
      <c r="C38" s="83" t="str">
        <f>IF(SP_SUL!S38="","*",SP_SUL!S38)</f>
        <v>SP SUL</v>
      </c>
      <c r="D38" s="83" t="str">
        <f>IF(SP_SUL!T38="","*",SP_SUL!T38)</f>
        <v>ZEV-ZPT</v>
      </c>
      <c r="E38" s="83" t="str">
        <f>IF(SP_SUL!D38="","*",SP_SUL!D38)</f>
        <v>CAIQUE (TMA-677)</v>
      </c>
      <c r="F38" s="83" t="str">
        <f>IF(SP_SUL!H38="","*",SP_SUL!H38)</f>
        <v>-</v>
      </c>
      <c r="G38" s="83" t="str">
        <f>IF(SP_SUL!M38="","*",SP_SUL!M38)</f>
        <v>ZEZ-ZXW</v>
      </c>
      <c r="H38" s="116">
        <f>IF(SP_SUL!K38="","*",SP_SUL!K38)</f>
        <v>81.814999999999998</v>
      </c>
      <c r="I38" s="113">
        <f>IF(SP_SUL!O38="","*",SP_SUL!O38)</f>
        <v>0.45833333333333331</v>
      </c>
      <c r="J38" s="113">
        <f>IF(SP_SUL!P38="","*",SP_SUL!P38)</f>
        <v>0.125</v>
      </c>
      <c r="K38" s="83" t="str">
        <f>IF(SP_SUL!AK38="","*",SP_SUL!AK38)</f>
        <v>-</v>
      </c>
      <c r="L38" s="83" t="str">
        <f>IF(SP_SUL!AM38="","*",SP_SUL!AM38)</f>
        <v>ZEZ-ZXW</v>
      </c>
      <c r="M38" s="83">
        <f>IF(SP_SUL!AP38="","*",SP_SUL!AP38)</f>
        <v>81.814999999999998</v>
      </c>
      <c r="N38" s="83" t="str">
        <f>IF(SP_SUL!AM38="","*",SP_SUL!AM38)</f>
        <v>ZEZ-ZXW</v>
      </c>
      <c r="O38" s="110">
        <f>IF(SP_SUL!BH38="","*",SP_SUL!BH38)</f>
        <v>0</v>
      </c>
      <c r="P38" s="147" t="str">
        <f>IF($A$2=1,IF(SP_SUL!BJ38="","*",SP_SUL!BJ38),IF(SP_SUL!BK38="","*",SP_SUL!BK38))</f>
        <v>TP não solicita intervalo, equipe embarcado no W62, chegou tarde no local de trabalho.</v>
      </c>
    </row>
    <row r="39" spans="1:16" hidden="1">
      <c r="A39" s="82">
        <f>IF(SP_SUL!B39="","*",SP_SUL!B39)</f>
        <v>46055</v>
      </c>
      <c r="B39" s="83" t="str">
        <f>IF(SP_SUL!X39="","*",SP_SUL!X39)</f>
        <v>Oportunidade</v>
      </c>
      <c r="C39" s="83" t="str">
        <f>IF(SP_SUL!S39="","*",SP_SUL!S39)</f>
        <v>SP SUL</v>
      </c>
      <c r="D39" s="83" t="str">
        <f>IF(SP_SUL!T39="","*",SP_SUL!T39)</f>
        <v>ZEV-ZPT</v>
      </c>
      <c r="E39" s="83" t="str">
        <f>IF(SP_SUL!D39="","*",SP_SUL!D39)</f>
        <v>HUELTON (TP-725)</v>
      </c>
      <c r="F39" s="83" t="str">
        <f>IF(SP_SUL!H39="","*",SP_SUL!H39)</f>
        <v>-</v>
      </c>
      <c r="G39" s="83" t="str">
        <f>IF(SP_SUL!M39="","*",SP_SUL!M39)</f>
        <v>ZPG-MRS</v>
      </c>
      <c r="H39" s="116">
        <f>IF(SP_SUL!K39="","*",SP_SUL!K39)</f>
        <v>65.3</v>
      </c>
      <c r="I39" s="113">
        <f>IF(SP_SUL!O39="","*",SP_SUL!O39)</f>
        <v>0.375</v>
      </c>
      <c r="J39" s="113">
        <f>IF(SP_SUL!P39="","*",SP_SUL!P39)</f>
        <v>6.25E-2</v>
      </c>
      <c r="K39" s="83" t="str">
        <f>IF(SP_SUL!AK39="","*",SP_SUL!AK39)</f>
        <v>-</v>
      </c>
      <c r="L39" s="83" t="str">
        <f>IF(SP_SUL!AM39="","*",SP_SUL!AM39)</f>
        <v>ZPG-MRS</v>
      </c>
      <c r="M39" s="83">
        <f>IF(SP_SUL!AP39="","*",SP_SUL!AP39)</f>
        <v>65.3</v>
      </c>
      <c r="N39" s="83" t="str">
        <f>IF(SP_SUL!AM39="","*",SP_SUL!AM39)</f>
        <v>ZPG-MRS</v>
      </c>
      <c r="O39" s="110">
        <f>IF(SP_SUL!BH39="","*",SP_SUL!BH39)</f>
        <v>0</v>
      </c>
      <c r="P39" s="147" t="str">
        <f>IF($A$2=1,IF(SP_SUL!BJ39="","*",SP_SUL!BJ39),IF(SP_SUL!BK39="","*",SP_SUL!BK39))</f>
        <v>TP pronto 10h00 / Sem oportunidade de faixa</v>
      </c>
    </row>
    <row r="40" spans="1:16" hidden="1">
      <c r="A40" s="82">
        <f>IF(SP_SUL!B40="","*",SP_SUL!B40)</f>
        <v>46055</v>
      </c>
      <c r="B40" s="83" t="str">
        <f>IF(SP_SUL!X40="","*",SP_SUL!X40)</f>
        <v>Oportunidade</v>
      </c>
      <c r="C40" s="83" t="str">
        <f>IF(SP_SUL!S40="","*",SP_SUL!S40)</f>
        <v>SP SUL</v>
      </c>
      <c r="D40" s="83" t="str">
        <f>IF(SP_SUL!T40="","*",SP_SUL!T40)</f>
        <v>ZPT-ZPG</v>
      </c>
      <c r="E40" s="83" t="str">
        <f>IF(SP_SUL!D40="","*",SP_SUL!D40)</f>
        <v>EXPANSÃO TURMA 1</v>
      </c>
      <c r="F40" s="83" t="str">
        <f>IF(SP_SUL!H40="","*",SP_SUL!H40)</f>
        <v>-</v>
      </c>
      <c r="G40" s="83" t="str">
        <f>IF(SP_SUL!M40="","*",SP_SUL!M40)</f>
        <v>ZZV-ZPG</v>
      </c>
      <c r="H40" s="116">
        <f>IF(SP_SUL!K40="","*",SP_SUL!K40)</f>
        <v>123.8</v>
      </c>
      <c r="I40" s="113">
        <f>IF(SP_SUL!O40="","*",SP_SUL!O40)</f>
        <v>0.33333333333333331</v>
      </c>
      <c r="J40" s="113">
        <f>IF(SP_SUL!P40="","*",SP_SUL!P40)</f>
        <v>8.3333333333333329E-2</v>
      </c>
      <c r="K40" s="83" t="str">
        <f>IF(SP_SUL!AK40="","*",SP_SUL!AK40)</f>
        <v>-</v>
      </c>
      <c r="L40" s="83" t="str">
        <f>IF(SP_SUL!AM40="","*",SP_SUL!AM40)</f>
        <v>ZZV-ZPG</v>
      </c>
      <c r="M40" s="83">
        <f>IF(SP_SUL!AP40="","*",SP_SUL!AP40)</f>
        <v>123.8</v>
      </c>
      <c r="N40" s="83" t="str">
        <f>IF(SP_SUL!AM40="","*",SP_SUL!AM40)</f>
        <v>ZZV-ZPG</v>
      </c>
      <c r="O40" s="110">
        <f>IF(SP_SUL!BH40="","*",SP_SUL!BH40)</f>
        <v>2</v>
      </c>
      <c r="P40" s="147" t="str">
        <f>IF($A$2=1,IF(SP_SUL!BJ40="","*",SP_SUL!BJ40),IF(SP_SUL!BK40="","*",SP_SUL!BK40))</f>
        <v>TP pronto 08h00 / Realizado intervalo das 10h05 até 12h05.</v>
      </c>
    </row>
    <row r="41" spans="1:16" hidden="1">
      <c r="A41" s="82" t="str">
        <f>IF(SP_SUL!B41="","*",SP_SUL!B41)</f>
        <v>*</v>
      </c>
      <c r="B41" s="83" t="str">
        <f>IF(SP_SUL!X41="","*",SP_SUL!X41)</f>
        <v>*</v>
      </c>
      <c r="C41" s="83" t="str">
        <f>IF(SP_SUL!S41="","*",SP_SUL!S41)</f>
        <v>-</v>
      </c>
      <c r="D41" s="83" t="str">
        <f>IF(SP_SUL!T41="","*",SP_SUL!T41)</f>
        <v>-</v>
      </c>
      <c r="E41" s="83" t="str">
        <f>IF(SP_SUL!D41="","*",SP_SUL!D41)</f>
        <v>*</v>
      </c>
      <c r="F41" s="83" t="str">
        <f>IF(SP_SUL!H41="","*",SP_SUL!H41)</f>
        <v>*</v>
      </c>
      <c r="G41" s="83" t="str">
        <f>IF(SP_SUL!M41="","*",SP_SUL!M41)</f>
        <v>-</v>
      </c>
      <c r="H41" s="116" t="str">
        <f>IF(SP_SUL!K41="","*",SP_SUL!K41)</f>
        <v>*</v>
      </c>
      <c r="I41" s="113" t="str">
        <f>IF(SP_SUL!O41="","*",SP_SUL!O41)</f>
        <v>*</v>
      </c>
      <c r="J41" s="113" t="str">
        <f>IF(SP_SUL!P41="","*",SP_SUL!P41)</f>
        <v>*</v>
      </c>
      <c r="K41" s="83">
        <f>IF(SP_SUL!AK41="","*",SP_SUL!AK41)</f>
        <v>0</v>
      </c>
      <c r="L41" s="83" t="str">
        <f>IF(SP_SUL!AM41="","*",SP_SUL!AM41)</f>
        <v>-</v>
      </c>
      <c r="M41" s="83">
        <f>IF(SP_SUL!AP41="","*",SP_SUL!AP41)</f>
        <v>0</v>
      </c>
      <c r="N41" s="83" t="str">
        <f>IF(SP_SUL!AM41="","*",SP_SUL!AM41)</f>
        <v>-</v>
      </c>
      <c r="O41" s="110" t="str">
        <f>IF(SP_SUL!BH41="","*",SP_SUL!BH41)</f>
        <v>*</v>
      </c>
      <c r="P41" s="147" t="str">
        <f>IF($A$2=1,IF(SP_SUL!BJ41="","*",SP_SUL!BJ41),IF(SP_SUL!BK41="","*",SP_SUL!BK41))</f>
        <v>*</v>
      </c>
    </row>
    <row r="42" spans="1:16" hidden="1">
      <c r="A42" s="82" t="str">
        <f>IF(SP_SUL!B42="","*",SP_SUL!B42)</f>
        <v>*</v>
      </c>
      <c r="B42" s="83" t="str">
        <f>IF(SP_SUL!X42="","*",SP_SUL!X42)</f>
        <v>*</v>
      </c>
      <c r="C42" s="83" t="str">
        <f>IF(SP_SUL!S42="","*",SP_SUL!S42)</f>
        <v>-</v>
      </c>
      <c r="D42" s="83" t="str">
        <f>IF(SP_SUL!T42="","*",SP_SUL!T42)</f>
        <v>-</v>
      </c>
      <c r="E42" s="83" t="str">
        <f>IF(SP_SUL!D42="","*",SP_SUL!D42)</f>
        <v>*</v>
      </c>
      <c r="F42" s="83" t="str">
        <f>IF(SP_SUL!H42="","*",SP_SUL!H42)</f>
        <v>*</v>
      </c>
      <c r="G42" s="83" t="str">
        <f>IF(SP_SUL!M42="","*",SP_SUL!M42)</f>
        <v>-</v>
      </c>
      <c r="H42" s="116" t="str">
        <f>IF(SP_SUL!K42="","*",SP_SUL!K42)</f>
        <v>*</v>
      </c>
      <c r="I42" s="113" t="str">
        <f>IF(SP_SUL!O42="","*",SP_SUL!O42)</f>
        <v>*</v>
      </c>
      <c r="J42" s="113" t="str">
        <f>IF(SP_SUL!P42="","*",SP_SUL!P42)</f>
        <v>*</v>
      </c>
      <c r="K42" s="83">
        <f>IF(SP_SUL!AK42="","*",SP_SUL!AK42)</f>
        <v>0</v>
      </c>
      <c r="L42" s="83" t="str">
        <f>IF(SP_SUL!AM42="","*",SP_SUL!AM42)</f>
        <v>-</v>
      </c>
      <c r="M42" s="83">
        <f>IF(SP_SUL!AP42="","*",SP_SUL!AP42)</f>
        <v>0</v>
      </c>
      <c r="N42" s="83" t="str">
        <f>IF(SP_SUL!AM42="","*",SP_SUL!AM42)</f>
        <v>-</v>
      </c>
      <c r="O42" s="110" t="str">
        <f>IF(SP_SUL!BH42="","*",SP_SUL!BH42)</f>
        <v>*</v>
      </c>
      <c r="P42" s="147" t="str">
        <f>IF($A$2=1,IF(SP_SUL!BJ42="","*",SP_SUL!BJ42),IF(SP_SUL!BK42="","*",SP_SUL!BK42))</f>
        <v>*</v>
      </c>
    </row>
    <row r="43" spans="1:16" hidden="1">
      <c r="A43" s="82" t="str">
        <f>IF(SP_SUL!B43="","*",SP_SUL!B43)</f>
        <v>*</v>
      </c>
      <c r="B43" s="83" t="str">
        <f>IF(SP_SUL!X43="","*",SP_SUL!X43)</f>
        <v>*</v>
      </c>
      <c r="C43" s="83" t="str">
        <f>IF(SP_SUL!S43="","*",SP_SUL!S43)</f>
        <v>-</v>
      </c>
      <c r="D43" s="83" t="str">
        <f>IF(SP_SUL!T43="","*",SP_SUL!T43)</f>
        <v>-</v>
      </c>
      <c r="E43" s="83" t="str">
        <f>IF(SP_SUL!D43="","*",SP_SUL!D43)</f>
        <v>*</v>
      </c>
      <c r="F43" s="83" t="str">
        <f>IF(SP_SUL!H43="","*",SP_SUL!H43)</f>
        <v>*</v>
      </c>
      <c r="G43" s="83" t="str">
        <f>IF(SP_SUL!M43="","*",SP_SUL!M43)</f>
        <v>-</v>
      </c>
      <c r="H43" s="116" t="str">
        <f>IF(SP_SUL!K43="","*",SP_SUL!K43)</f>
        <v>*</v>
      </c>
      <c r="I43" s="113" t="str">
        <f>IF(SP_SUL!O43="","*",SP_SUL!O43)</f>
        <v>*</v>
      </c>
      <c r="J43" s="113" t="str">
        <f>IF(SP_SUL!P43="","*",SP_SUL!P43)</f>
        <v>*</v>
      </c>
      <c r="K43" s="83">
        <f>IF(SP_SUL!AK43="","*",SP_SUL!AK43)</f>
        <v>0</v>
      </c>
      <c r="L43" s="83" t="str">
        <f>IF(SP_SUL!AM43="","*",SP_SUL!AM43)</f>
        <v>-</v>
      </c>
      <c r="M43" s="83">
        <f>IF(SP_SUL!AP43="","*",SP_SUL!AP43)</f>
        <v>0</v>
      </c>
      <c r="N43" s="83" t="str">
        <f>IF(SP_SUL!AM43="","*",SP_SUL!AM43)</f>
        <v>-</v>
      </c>
      <c r="O43" s="110" t="str">
        <f>IF(SP_SUL!BH43="","*",SP_SUL!BH43)</f>
        <v>*</v>
      </c>
      <c r="P43" s="147" t="str">
        <f>IF($A$2=1,IF(SP_SUL!BJ43="","*",SP_SUL!BJ43),IF(SP_SUL!BK43="","*",SP_SUL!BK43))</f>
        <v>*</v>
      </c>
    </row>
    <row r="44" spans="1:16" hidden="1">
      <c r="A44" s="82" t="str">
        <f>IF(SP_SUL!B44="","*",SP_SUL!B44)</f>
        <v>*</v>
      </c>
      <c r="B44" s="83" t="str">
        <f>IF(SP_SUL!X44="","*",SP_SUL!X44)</f>
        <v>Oportunidade</v>
      </c>
      <c r="C44" s="83" t="str">
        <f>IF(SP_SUL!S44="","*",SP_SUL!S44)</f>
        <v>SP SUL</v>
      </c>
      <c r="D44" s="83" t="str">
        <f>IF(SP_SUL!T44="","*",SP_SUL!T44)</f>
        <v>ZBV-ZRX</v>
      </c>
      <c r="E44" s="83" t="str">
        <f>IF(SP_SUL!D44="","*",SP_SUL!D44)</f>
        <v>KLECIO (TP-699)</v>
      </c>
      <c r="F44" s="83" t="str">
        <f>IF(SP_SUL!H44="","*",SP_SUL!H44)</f>
        <v>-</v>
      </c>
      <c r="G44" s="83" t="str">
        <f>IF(SP_SUL!M44="","*",SP_SUL!M44)</f>
        <v>ZRX-ZWX</v>
      </c>
      <c r="H44" s="116">
        <f>IF(SP_SUL!K44="","*",SP_SUL!K44)</f>
        <v>87.3</v>
      </c>
      <c r="I44" s="113">
        <f>IF(SP_SUL!O44="","*",SP_SUL!O44)</f>
        <v>0.33333333333333331</v>
      </c>
      <c r="J44" s="113">
        <f>IF(SP_SUL!P44="","*",SP_SUL!P44)</f>
        <v>8.3333333333333329E-2</v>
      </c>
      <c r="K44" s="83" t="str">
        <f>IF(SP_SUL!AK44="","*",SP_SUL!AK44)</f>
        <v>-</v>
      </c>
      <c r="L44" s="83" t="str">
        <f>IF(SP_SUL!AM44="","*",SP_SUL!AM44)</f>
        <v>ZRX-ZWX</v>
      </c>
      <c r="M44" s="83">
        <f>IF(SP_SUL!AP44="","*",SP_SUL!AP44)</f>
        <v>87.3</v>
      </c>
      <c r="N44" s="83" t="str">
        <f>IF(SP_SUL!AM44="","*",SP_SUL!AM44)</f>
        <v>ZRX-ZWX</v>
      </c>
      <c r="O44" s="110" t="str">
        <f>IF(SP_SUL!BH44="","*",SP_SUL!BH44)</f>
        <v>*</v>
      </c>
      <c r="P44" s="147" t="str">
        <f>IF($A$2=1,IF(SP_SUL!BJ44="","*",SP_SUL!BJ44),IF(SP_SUL!BK44="","*",SP_SUL!BK44))</f>
        <v>*</v>
      </c>
    </row>
    <row r="45" spans="1:16" hidden="1">
      <c r="A45" s="82" t="str">
        <f>IF(SP_SUL!B45="","*",SP_SUL!B45)</f>
        <v>*</v>
      </c>
      <c r="B45" s="83" t="str">
        <f>IF(SP_SUL!X45="","*",SP_SUL!X45)</f>
        <v>Oportunidade</v>
      </c>
      <c r="C45" s="83" t="str">
        <f>IF(SP_SUL!S45="","*",SP_SUL!S45)</f>
        <v>SP SUL</v>
      </c>
      <c r="D45" s="83" t="str">
        <f>IF(SP_SUL!T45="","*",SP_SUL!T45)</f>
        <v>ZBV-ZRX</v>
      </c>
      <c r="E45" s="83" t="str">
        <f>IF(SP_SUL!D45="","*",SP_SUL!D45)</f>
        <v>V83</v>
      </c>
      <c r="F45" s="83" t="str">
        <f>IF(SP_SUL!H45="","*",SP_SUL!H45)</f>
        <v>ZIQ-2</v>
      </c>
      <c r="G45" s="83" t="str">
        <f>IF(SP_SUL!M45="","*",SP_SUL!M45)</f>
        <v>ZRX-ZRQ</v>
      </c>
      <c r="H45" s="116">
        <f>IF(SP_SUL!K45="","*",SP_SUL!K45)</f>
        <v>131.9</v>
      </c>
      <c r="I45" s="113">
        <f>IF(SP_SUL!O45="","*",SP_SUL!O45)</f>
        <v>0.375</v>
      </c>
      <c r="J45" s="113">
        <f>IF(SP_SUL!P45="","*",SP_SUL!P45)</f>
        <v>8.3333333333333329E-2</v>
      </c>
      <c r="K45" s="83" t="str">
        <f>IF(SP_SUL!AK45="","*",SP_SUL!AK45)</f>
        <v>ZIQ-2</v>
      </c>
      <c r="L45" s="83" t="str">
        <f>IF(SP_SUL!AM45="","*",SP_SUL!AM45)</f>
        <v>ZRX-ZRQ</v>
      </c>
      <c r="M45" s="83">
        <f>IF(SP_SUL!AP45="","*",SP_SUL!AP45)</f>
        <v>131.9</v>
      </c>
      <c r="N45" s="83" t="str">
        <f>IF(SP_SUL!AM45="","*",SP_SUL!AM45)</f>
        <v>ZRX-ZRQ</v>
      </c>
      <c r="O45" s="110" t="str">
        <f>IF(SP_SUL!BH45="","*",SP_SUL!BH45)</f>
        <v>*</v>
      </c>
      <c r="P45" s="147" t="str">
        <f>IF($A$2=1,IF(SP_SUL!BJ45="","*",SP_SUL!BJ45),IF(SP_SUL!BK45="","*",SP_SUL!BK45))</f>
        <v>*</v>
      </c>
    </row>
    <row r="46" spans="1:16" hidden="1">
      <c r="A46" s="82">
        <f>IF(SP_SUL!B46="","*",SP_SUL!B46)</f>
        <v>46056</v>
      </c>
      <c r="B46" s="83" t="str">
        <f>IF(SP_SUL!X46="","*",SP_SUL!X46)</f>
        <v>Oportunidade</v>
      </c>
      <c r="C46" s="83" t="str">
        <f>IF(SP_SUL!S46="","*",SP_SUL!S46)</f>
        <v>SP SUL</v>
      </c>
      <c r="D46" s="83" t="str">
        <f>IF(SP_SUL!T46="","*",SP_SUL!T46)</f>
        <v>ZBV-ZRX</v>
      </c>
      <c r="E46" s="83" t="str">
        <f>IF(SP_SUL!D46="","*",SP_SUL!D46)</f>
        <v>EXPANSÃO TURMA 1</v>
      </c>
      <c r="F46" s="83" t="str">
        <f>IF(SP_SUL!H46="","*",SP_SUL!H46)</f>
        <v>-</v>
      </c>
      <c r="G46" s="83" t="str">
        <f>IF(SP_SUL!M46="","*",SP_SUL!M46)</f>
        <v>ZCD</v>
      </c>
      <c r="H46" s="116">
        <f>IF(SP_SUL!K46="","*",SP_SUL!K46)</f>
        <v>113.5</v>
      </c>
      <c r="I46" s="113">
        <f>IF(SP_SUL!O46="","*",SP_SUL!O46)</f>
        <v>0.375</v>
      </c>
      <c r="J46" s="113">
        <f>IF(SP_SUL!P46="","*",SP_SUL!P46)</f>
        <v>8.3333333333333329E-2</v>
      </c>
      <c r="K46" s="83" t="str">
        <f>IF(SP_SUL!AK46="","*",SP_SUL!AK46)</f>
        <v>-</v>
      </c>
      <c r="L46" s="83" t="str">
        <f>IF(SP_SUL!AM46="","*",SP_SUL!AM46)</f>
        <v>ZCD</v>
      </c>
      <c r="M46" s="83">
        <f>IF(SP_SUL!AP46="","*",SP_SUL!AP46)</f>
        <v>113.5</v>
      </c>
      <c r="N46" s="83" t="str">
        <f>IF(SP_SUL!AM46="","*",SP_SUL!AM46)</f>
        <v>ZCD</v>
      </c>
      <c r="O46" s="110">
        <f>IF(SP_SUL!BH46="","*",SP_SUL!BH46)</f>
        <v>0</v>
      </c>
      <c r="P46" s="147" t="str">
        <f>IF($A$2=1,IF(SP_SUL!BJ46="","*",SP_SUL!BJ46),IF(SP_SUL!BK46="","*",SP_SUL!BK46))</f>
        <v>TP não solicita intervalo / condições climáticas</v>
      </c>
    </row>
    <row r="47" spans="1:16" hidden="1">
      <c r="A47" s="82">
        <f>IF(SP_SUL!B47="","*",SP_SUL!B47)</f>
        <v>46056</v>
      </c>
      <c r="B47" s="83" t="str">
        <f>IF(SP_SUL!X47="","*",SP_SUL!X47)</f>
        <v>Oportunidade</v>
      </c>
      <c r="C47" s="83" t="str">
        <f>IF(SP_SUL!S47="","*",SP_SUL!S47)</f>
        <v>SP SUL</v>
      </c>
      <c r="D47" s="83" t="str">
        <f>IF(SP_SUL!T47="","*",SP_SUL!T47)</f>
        <v>ZBV-ZRX</v>
      </c>
      <c r="E47" s="83" t="str">
        <f>IF(SP_SUL!D47="","*",SP_SUL!D47)</f>
        <v>EXPANSÃO TURMA 1</v>
      </c>
      <c r="F47" s="83" t="str">
        <f>IF(SP_SUL!H47="","*",SP_SUL!H47)</f>
        <v>-</v>
      </c>
      <c r="G47" s="83" t="str">
        <f>IF(SP_SUL!M47="","*",SP_SUL!M47)</f>
        <v>ZCD</v>
      </c>
      <c r="H47" s="116">
        <f>IF(SP_SUL!K47="","*",SP_SUL!K47)</f>
        <v>110.35</v>
      </c>
      <c r="I47" s="113">
        <f>IF(SP_SUL!O47="","*",SP_SUL!O47)</f>
        <v>0.375</v>
      </c>
      <c r="J47" s="113">
        <f>IF(SP_SUL!P47="","*",SP_SUL!P47)</f>
        <v>8.3333333333333329E-2</v>
      </c>
      <c r="K47" s="83" t="str">
        <f>IF(SP_SUL!AK47="","*",SP_SUL!AK47)</f>
        <v>-</v>
      </c>
      <c r="L47" s="83" t="str">
        <f>IF(SP_SUL!AM47="","*",SP_SUL!AM47)</f>
        <v>ZCD</v>
      </c>
      <c r="M47" s="83">
        <f>IF(SP_SUL!AP47="","*",SP_SUL!AP47)</f>
        <v>110.35</v>
      </c>
      <c r="N47" s="83" t="str">
        <f>IF(SP_SUL!AM47="","*",SP_SUL!AM47)</f>
        <v>ZCD</v>
      </c>
      <c r="O47" s="110">
        <f>IF(SP_SUL!BH47="","*",SP_SUL!BH47)</f>
        <v>0</v>
      </c>
      <c r="P47" s="147" t="str">
        <f>IF($A$2=1,IF(SP_SUL!BJ47="","*",SP_SUL!BJ47),IF(SP_SUL!BK47="","*",SP_SUL!BK47))</f>
        <v>TP não solicita intervalo / condições climáticas</v>
      </c>
    </row>
    <row r="48" spans="1:16" hidden="1">
      <c r="A48" s="82">
        <f>IF(SP_SUL!B48="","*",SP_SUL!B48)</f>
        <v>46056</v>
      </c>
      <c r="B48" s="83" t="str">
        <f>IF(SP_SUL!X48="","*",SP_SUL!X48)</f>
        <v>Oportunidade</v>
      </c>
      <c r="C48" s="83" t="str">
        <f>IF(SP_SUL!S48="","*",SP_SUL!S48)</f>
        <v>SP SUL</v>
      </c>
      <c r="D48" s="83" t="str">
        <f>IF(SP_SUL!T48="","*",SP_SUL!T48)</f>
        <v>ZBV-ZRX</v>
      </c>
      <c r="E48" s="83" t="str">
        <f>IF(SP_SUL!D48="","*",SP_SUL!D48)</f>
        <v>KLECIO (TP-699)</v>
      </c>
      <c r="F48" s="83" t="str">
        <f>IF(SP_SUL!H48="","*",SP_SUL!H48)</f>
        <v>-</v>
      </c>
      <c r="G48" s="83" t="str">
        <f>IF(SP_SUL!M48="","*",SP_SUL!M48)</f>
        <v>ZSW-2</v>
      </c>
      <c r="H48" s="116">
        <f>IF(SP_SUL!K48="","*",SP_SUL!K48)</f>
        <v>87.3</v>
      </c>
      <c r="I48" s="113">
        <f>IF(SP_SUL!O48="","*",SP_SUL!O48)</f>
        <v>0.375</v>
      </c>
      <c r="J48" s="113">
        <f>IF(SP_SUL!P48="","*",SP_SUL!P48)</f>
        <v>6.25E-2</v>
      </c>
      <c r="K48" s="83" t="str">
        <f>IF(SP_SUL!AK48="","*",SP_SUL!AK48)</f>
        <v>-</v>
      </c>
      <c r="L48" s="83" t="str">
        <f>IF(SP_SUL!AM48="","*",SP_SUL!AM48)</f>
        <v>ZSW-2</v>
      </c>
      <c r="M48" s="83">
        <f>IF(SP_SUL!AP48="","*",SP_SUL!AP48)</f>
        <v>87.3</v>
      </c>
      <c r="N48" s="83" t="str">
        <f>IF(SP_SUL!AM48="","*",SP_SUL!AM48)</f>
        <v>ZSW-2</v>
      </c>
      <c r="O48" s="110">
        <f>IF(SP_SUL!BH48="","*",SP_SUL!BH48)</f>
        <v>0</v>
      </c>
      <c r="P48" s="147" t="str">
        <f>IF($A$2=1,IF(SP_SUL!BJ48="","*",SP_SUL!BJ48),IF(SP_SUL!BK48="","*",SP_SUL!BK48))</f>
        <v>TP pronto 09h13 / Sem oportunidade de faixa</v>
      </c>
    </row>
    <row r="49" spans="1:16" hidden="1">
      <c r="A49" s="82">
        <f>IF(SP_SUL!B49="","*",SP_SUL!B49)</f>
        <v>46056</v>
      </c>
      <c r="B49" s="83" t="str">
        <f>IF(SP_SUL!X49="","*",SP_SUL!X49)</f>
        <v>Oportunidade</v>
      </c>
      <c r="C49" s="83" t="str">
        <f>IF(SP_SUL!S49="","*",SP_SUL!S49)</f>
        <v>SP SUL</v>
      </c>
      <c r="D49" s="83" t="str">
        <f>IF(SP_SUL!T49="","*",SP_SUL!T49)</f>
        <v>ZBV-ZRX</v>
      </c>
      <c r="E49" s="83" t="str">
        <f>IF(SP_SUL!D49="","*",SP_SUL!D49)</f>
        <v>V48</v>
      </c>
      <c r="F49" s="83" t="str">
        <f>IF(SP_SUL!H49="","*",SP_SUL!H49)</f>
        <v>ZAC2</v>
      </c>
      <c r="G49" s="83" t="str">
        <f>IF(SP_SUL!M49="","*",SP_SUL!M49)</f>
        <v>ZAC-ZSW</v>
      </c>
      <c r="H49" s="116">
        <f>IF(SP_SUL!K49="","*",SP_SUL!K49)</f>
        <v>82.5</v>
      </c>
      <c r="I49" s="113">
        <f>IF(SP_SUL!O49="","*",SP_SUL!O49)</f>
        <v>0.35416666666666669</v>
      </c>
      <c r="J49" s="113">
        <f>IF(SP_SUL!P49="","*",SP_SUL!P49)</f>
        <v>8.3333333333333329E-2</v>
      </c>
      <c r="K49" s="83" t="str">
        <f>IF(SP_SUL!AK49="","*",SP_SUL!AK49)</f>
        <v>ZAC2</v>
      </c>
      <c r="L49" s="83" t="str">
        <f>IF(SP_SUL!AM49="","*",SP_SUL!AM49)</f>
        <v>ZAC-ZSW</v>
      </c>
      <c r="M49" s="83">
        <f>IF(SP_SUL!AP49="","*",SP_SUL!AP49)</f>
        <v>82.5</v>
      </c>
      <c r="N49" s="83" t="str">
        <f>IF(SP_SUL!AM49="","*",SP_SUL!AM49)</f>
        <v>ZAC-ZSW</v>
      </c>
      <c r="O49" s="110">
        <f>IF(SP_SUL!BH49="","*",SP_SUL!BH49)</f>
        <v>0</v>
      </c>
      <c r="P49" s="147" t="str">
        <f>IF($A$2=1,IF(SP_SUL!BJ49="","*",SP_SUL!BJ49),IF(SP_SUL!BK49="","*",SP_SUL!BK49))</f>
        <v>MC1 07h59 / Sem oportunidade de faixa</v>
      </c>
    </row>
    <row r="50" spans="1:16" hidden="1">
      <c r="A50" s="82" t="str">
        <f>IF(SP_SUL!B50="","*",SP_SUL!B50)</f>
        <v>*</v>
      </c>
      <c r="B50" s="83" t="str">
        <f>IF(SP_SUL!X50="","*",SP_SUL!X50)</f>
        <v>Oportunidade</v>
      </c>
      <c r="C50" s="83" t="str">
        <f>IF(SP_SUL!S50="","*",SP_SUL!S50)</f>
        <v>SP SUL</v>
      </c>
      <c r="D50" s="83" t="str">
        <f>IF(SP_SUL!T50="","*",SP_SUL!T50)</f>
        <v>ZBV-ZRX</v>
      </c>
      <c r="E50" s="83" t="str">
        <f>IF(SP_SUL!D50="","*",SP_SUL!D50)</f>
        <v>W58</v>
      </c>
      <c r="F50" s="83">
        <f>IF(SP_SUL!H50="","*",SP_SUL!H50)</f>
        <v>106109</v>
      </c>
      <c r="G50" s="83" t="str">
        <f>IF(SP_SUL!M50="","*",SP_SUL!M50)</f>
        <v>ZBM</v>
      </c>
      <c r="H50" s="116">
        <f>IF(SP_SUL!K50="","*",SP_SUL!K50)</f>
        <v>54.5</v>
      </c>
      <c r="I50" s="113">
        <f>IF(SP_SUL!O50="","*",SP_SUL!O50)</f>
        <v>0.35416666666666669</v>
      </c>
      <c r="J50" s="113">
        <f>IF(SP_SUL!P50="","*",SP_SUL!P50)</f>
        <v>4.1666666666666664E-2</v>
      </c>
      <c r="K50" s="83">
        <f>IF(SP_SUL!AK50="","*",SP_SUL!AK50)</f>
        <v>106109</v>
      </c>
      <c r="L50" s="83" t="str">
        <f>IF(SP_SUL!AM50="","*",SP_SUL!AM50)</f>
        <v>ZBM</v>
      </c>
      <c r="M50" s="83">
        <f>IF(SP_SUL!AP50="","*",SP_SUL!AP50)</f>
        <v>54.5</v>
      </c>
      <c r="N50" s="83" t="str">
        <f>IF(SP_SUL!AM50="","*",SP_SUL!AM50)</f>
        <v>ZBM</v>
      </c>
      <c r="O50" s="110" t="str">
        <f>IF(SP_SUL!BH50="","*",SP_SUL!BH50)</f>
        <v>*</v>
      </c>
      <c r="P50" s="147" t="str">
        <f>IF($A$2=1,IF(SP_SUL!BJ50="","*",SP_SUL!BJ50),IF(SP_SUL!BK50="","*",SP_SUL!BK50))</f>
        <v>*</v>
      </c>
    </row>
    <row r="51" spans="1:16" hidden="1">
      <c r="A51" s="82">
        <f>IF(SP_SUL!B51="","*",SP_SUL!B51)</f>
        <v>46056</v>
      </c>
      <c r="B51" s="83" t="str">
        <f>IF(SP_SUL!X51="","*",SP_SUL!X51)</f>
        <v>Oportunidade</v>
      </c>
      <c r="C51" s="83" t="str">
        <f>IF(SP_SUL!S51="","*",SP_SUL!S51)</f>
        <v>SP SUL</v>
      </c>
      <c r="D51" s="83" t="str">
        <f>IF(SP_SUL!T51="","*",SP_SUL!T51)</f>
        <v>ZBV-ZRX</v>
      </c>
      <c r="E51" s="83" t="str">
        <f>IF(SP_SUL!D51="","*",SP_SUL!D51)</f>
        <v>W58</v>
      </c>
      <c r="F51" s="83">
        <f>IF(SP_SUL!H51="","*",SP_SUL!H51)</f>
        <v>106109</v>
      </c>
      <c r="G51" s="83" t="str">
        <f>IF(SP_SUL!M51="","*",SP_SUL!M51)</f>
        <v>ZBM-ZHO</v>
      </c>
      <c r="H51" s="116">
        <f>IF(SP_SUL!K51="","*",SP_SUL!K51)</f>
        <v>57</v>
      </c>
      <c r="I51" s="113" t="str">
        <f>IF(SP_SUL!O51="","*",SP_SUL!O51)</f>
        <v>-</v>
      </c>
      <c r="J51" s="113">
        <f>IF(SP_SUL!P51="","*",SP_SUL!P51)</f>
        <v>4.1666666666666664E-2</v>
      </c>
      <c r="K51" s="83">
        <f>IF(SP_SUL!AK51="","*",SP_SUL!AK51)</f>
        <v>106109</v>
      </c>
      <c r="L51" s="83" t="str">
        <f>IF(SP_SUL!AM51="","*",SP_SUL!AM51)</f>
        <v>ZBM-ZHO</v>
      </c>
      <c r="M51" s="83">
        <f>IF(SP_SUL!AP51="","*",SP_SUL!AP51)</f>
        <v>57</v>
      </c>
      <c r="N51" s="83" t="str">
        <f>IF(SP_SUL!AM51="","*",SP_SUL!AM51)</f>
        <v>ZBM-ZHO</v>
      </c>
      <c r="O51" s="110">
        <f>IF(SP_SUL!BH51="","*",SP_SUL!BH51)</f>
        <v>0</v>
      </c>
      <c r="P51" s="147" t="str">
        <f>IF($A$2=1,IF(SP_SUL!BJ51="","*",SP_SUL!BJ51),IF(SP_SUL!BK51="","*",SP_SUL!BK51))</f>
        <v>MC1 08h12 / Sem oportunidade de faixa</v>
      </c>
    </row>
    <row r="52" spans="1:16" hidden="1">
      <c r="A52" s="82" t="str">
        <f>IF(SP_SUL!B52="","*",SP_SUL!B52)</f>
        <v>*</v>
      </c>
      <c r="B52" s="83" t="str">
        <f>IF(SP_SUL!X52="","*",SP_SUL!X52)</f>
        <v>*</v>
      </c>
      <c r="C52" s="83" t="str">
        <f>IF(SP_SUL!S52="","*",SP_SUL!S52)</f>
        <v>-</v>
      </c>
      <c r="D52" s="83" t="str">
        <f>IF(SP_SUL!T52="","*",SP_SUL!T52)</f>
        <v>-</v>
      </c>
      <c r="E52" s="83" t="str">
        <f>IF(SP_SUL!D52="","*",SP_SUL!D52)</f>
        <v>*</v>
      </c>
      <c r="F52" s="83" t="str">
        <f>IF(SP_SUL!H52="","*",SP_SUL!H52)</f>
        <v>*</v>
      </c>
      <c r="G52" s="83" t="str">
        <f>IF(SP_SUL!M52="","*",SP_SUL!M52)</f>
        <v>-</v>
      </c>
      <c r="H52" s="116" t="str">
        <f>IF(SP_SUL!K52="","*",SP_SUL!K52)</f>
        <v>*</v>
      </c>
      <c r="I52" s="113" t="str">
        <f>IF(SP_SUL!O52="","*",SP_SUL!O52)</f>
        <v>*</v>
      </c>
      <c r="J52" s="113" t="str">
        <f>IF(SP_SUL!P52="","*",SP_SUL!P52)</f>
        <v>*</v>
      </c>
      <c r="K52" s="83">
        <f>IF(SP_SUL!AK52="","*",SP_SUL!AK52)</f>
        <v>0</v>
      </c>
      <c r="L52" s="83" t="str">
        <f>IF(SP_SUL!AM52="","*",SP_SUL!AM52)</f>
        <v>-</v>
      </c>
      <c r="M52" s="83">
        <f>IF(SP_SUL!AP52="","*",SP_SUL!AP52)</f>
        <v>0</v>
      </c>
      <c r="N52" s="83" t="str">
        <f>IF(SP_SUL!AM52="","*",SP_SUL!AM52)</f>
        <v>-</v>
      </c>
      <c r="O52" s="110" t="str">
        <f>IF(SP_SUL!BH52="","*",SP_SUL!BH52)</f>
        <v>*</v>
      </c>
      <c r="P52" s="147" t="str">
        <f>IF($A$2=1,IF(SP_SUL!BJ52="","*",SP_SUL!BJ52),IF(SP_SUL!BK52="","*",SP_SUL!BK52))</f>
        <v>*</v>
      </c>
    </row>
    <row r="53" spans="1:16" hidden="1">
      <c r="A53" s="82">
        <f>IF(SP_SUL!B53="","*",SP_SUL!B53)</f>
        <v>46056</v>
      </c>
      <c r="B53" s="83" t="str">
        <f>IF(SP_SUL!X53="","*",SP_SUL!X53)</f>
        <v>Oportunidade</v>
      </c>
      <c r="C53" s="83" t="str">
        <f>IF(SP_SUL!S53="","*",SP_SUL!S53)</f>
        <v>SP SUL</v>
      </c>
      <c r="D53" s="83" t="str">
        <f>IF(SP_SUL!T53="","*",SP_SUL!T53)</f>
        <v>ZBV-ZKE</v>
      </c>
      <c r="E53" s="83" t="str">
        <f>IF(SP_SUL!D53="","*",SP_SUL!D53)</f>
        <v>V42</v>
      </c>
      <c r="F53" s="83" t="str">
        <f>IF(SP_SUL!H53="","*",SP_SUL!H53)</f>
        <v>ZYU1</v>
      </c>
      <c r="G53" s="83" t="str">
        <f>IF(SP_SUL!M53="","*",SP_SUL!M53)</f>
        <v>ZYU-ZST</v>
      </c>
      <c r="H53" s="116">
        <f>IF(SP_SUL!K53="","*",SP_SUL!K53)</f>
        <v>206</v>
      </c>
      <c r="I53" s="113">
        <f>IF(SP_SUL!O53="","*",SP_SUL!O53)</f>
        <v>0.35416666666666669</v>
      </c>
      <c r="J53" s="113">
        <f>IF(SP_SUL!P53="","*",SP_SUL!P53)</f>
        <v>8.3333333333333329E-2</v>
      </c>
      <c r="K53" s="83" t="str">
        <f>IF(SP_SUL!AK53="","*",SP_SUL!AK53)</f>
        <v>ZYU1</v>
      </c>
      <c r="L53" s="83" t="str">
        <f>IF(SP_SUL!AM53="","*",SP_SUL!AM53)</f>
        <v>ZYU-ZST</v>
      </c>
      <c r="M53" s="83">
        <f>IF(SP_SUL!AP53="","*",SP_SUL!AP53)</f>
        <v>206</v>
      </c>
      <c r="N53" s="83" t="str">
        <f>IF(SP_SUL!AM53="","*",SP_SUL!AM53)</f>
        <v>ZYU-ZST</v>
      </c>
      <c r="O53" s="110">
        <f>IF(SP_SUL!BH53="","*",SP_SUL!BH53)</f>
        <v>0</v>
      </c>
      <c r="P53" s="147" t="str">
        <f>IF($A$2=1,IF(SP_SUL!BJ53="","*",SP_SUL!BJ53),IF(SP_SUL!BK53="","*",SP_SUL!BK53))</f>
        <v>MC1 07h48 /  Sem oportunidade de faixa</v>
      </c>
    </row>
    <row r="54" spans="1:16" hidden="1">
      <c r="A54" s="82">
        <f>IF(SP_SUL!B54="","*",SP_SUL!B54)</f>
        <v>46056</v>
      </c>
      <c r="B54" s="83" t="str">
        <f>IF(SP_SUL!X54="","*",SP_SUL!X54)</f>
        <v>Oportunidade</v>
      </c>
      <c r="C54" s="83" t="str">
        <f>IF(SP_SUL!S54="","*",SP_SUL!S54)</f>
        <v>SP SUL</v>
      </c>
      <c r="D54" s="83" t="str">
        <f>IF(SP_SUL!T54="","*",SP_SUL!T54)</f>
        <v>ZBV-ZKE</v>
      </c>
      <c r="E54" s="83" t="str">
        <f>IF(SP_SUL!D54="","*",SP_SUL!D54)</f>
        <v>EDSON (TP-780)</v>
      </c>
      <c r="F54" s="83" t="str">
        <f>IF(SP_SUL!H54="","*",SP_SUL!H54)</f>
        <v>-</v>
      </c>
      <c r="G54" s="83" t="str">
        <f>IF(SP_SUL!M54="","*",SP_SUL!M54)</f>
        <v>ZYU-ZST</v>
      </c>
      <c r="H54" s="116">
        <f>IF(SP_SUL!K54="","*",SP_SUL!K54)</f>
        <v>205</v>
      </c>
      <c r="I54" s="113">
        <f>IF(SP_SUL!O54="","*",SP_SUL!O54)</f>
        <v>0.375</v>
      </c>
      <c r="J54" s="113">
        <f>IF(SP_SUL!P54="","*",SP_SUL!P54)</f>
        <v>8.3333333333333329E-2</v>
      </c>
      <c r="K54" s="83" t="str">
        <f>IF(SP_SUL!AK54="","*",SP_SUL!AK54)</f>
        <v>-</v>
      </c>
      <c r="L54" s="83" t="str">
        <f>IF(SP_SUL!AM54="","*",SP_SUL!AM54)</f>
        <v>ZYU-ZST</v>
      </c>
      <c r="M54" s="83">
        <f>IF(SP_SUL!AP54="","*",SP_SUL!AP54)</f>
        <v>205</v>
      </c>
      <c r="N54" s="83" t="str">
        <f>IF(SP_SUL!AM54="","*",SP_SUL!AM54)</f>
        <v>ZYU-ZST</v>
      </c>
      <c r="O54" s="110">
        <f>IF(SP_SUL!BH54="","*",SP_SUL!BH54)</f>
        <v>0</v>
      </c>
      <c r="P54" s="147" t="str">
        <f>IF($A$2=1,IF(SP_SUL!BJ54="","*",SP_SUL!BJ54),IF(SP_SUL!BK54="","*",SP_SUL!BK54))</f>
        <v>TP pronto 08h34 /  Sem oportunidade de faixa</v>
      </c>
    </row>
    <row r="55" spans="1:16" hidden="1">
      <c r="A55" s="82" t="str">
        <f>IF(SP_SUL!B55="","*",SP_SUL!B55)</f>
        <v>*</v>
      </c>
      <c r="B55" s="83" t="str">
        <f>IF(SP_SUL!X55="","*",SP_SUL!X55)</f>
        <v>Oportunidade</v>
      </c>
      <c r="C55" s="83" t="str">
        <f>IF(SP_SUL!S55="","*",SP_SUL!S55)</f>
        <v>SP SUL</v>
      </c>
      <c r="D55" s="83" t="str">
        <f>IF(SP_SUL!T55="","*",SP_SUL!T55)</f>
        <v>ZBV-ZKE</v>
      </c>
      <c r="E55" s="83" t="str">
        <f>IF(SP_SUL!D55="","*",SP_SUL!D55)</f>
        <v>DANIEL (TP-647)</v>
      </c>
      <c r="F55" s="83" t="str">
        <f>IF(SP_SUL!H55="","*",SP_SUL!H55)</f>
        <v>-</v>
      </c>
      <c r="G55" s="83" t="str">
        <f>IF(SP_SUL!M55="","*",SP_SUL!M55)</f>
        <v>ZFY-ZYU</v>
      </c>
      <c r="H55" s="116">
        <f>IF(SP_SUL!K55="","*",SP_SUL!K55)</f>
        <v>200.035</v>
      </c>
      <c r="I55" s="113">
        <f>IF(SP_SUL!O55="","*",SP_SUL!O55)</f>
        <v>0.375</v>
      </c>
      <c r="J55" s="113">
        <f>IF(SP_SUL!P55="","*",SP_SUL!P55)</f>
        <v>6.25E-2</v>
      </c>
      <c r="K55" s="83" t="str">
        <f>IF(SP_SUL!AK55="","*",SP_SUL!AK55)</f>
        <v>-</v>
      </c>
      <c r="L55" s="83" t="str">
        <f>IF(SP_SUL!AM55="","*",SP_SUL!AM55)</f>
        <v>ZFY-ZYU</v>
      </c>
      <c r="M55" s="83">
        <f>IF(SP_SUL!AP55="","*",SP_SUL!AP55)</f>
        <v>200.035</v>
      </c>
      <c r="N55" s="83" t="str">
        <f>IF(SP_SUL!AM55="","*",SP_SUL!AM55)</f>
        <v>ZFY-ZYU</v>
      </c>
      <c r="O55" s="110" t="str">
        <f>IF(SP_SUL!BH55="","*",SP_SUL!BH55)</f>
        <v>*</v>
      </c>
      <c r="P55" s="147" t="str">
        <f>IF($A$2=1,IF(SP_SUL!BJ55="","*",SP_SUL!BJ55),IF(SP_SUL!BK55="","*",SP_SUL!BK55))</f>
        <v>*</v>
      </c>
    </row>
    <row r="56" spans="1:16" hidden="1">
      <c r="A56" s="82">
        <f>IF(SP_SUL!B56="","*",SP_SUL!B56)</f>
        <v>46056</v>
      </c>
      <c r="B56" s="83" t="str">
        <f>IF(SP_SUL!X56="","*",SP_SUL!X56)</f>
        <v>Oportunidade</v>
      </c>
      <c r="C56" s="83" t="str">
        <f>IF(SP_SUL!S56="","*",SP_SUL!S56)</f>
        <v>SP SUL</v>
      </c>
      <c r="D56" s="83" t="str">
        <f>IF(SP_SUL!T56="","*",SP_SUL!T56)</f>
        <v>ZBV-ZKE</v>
      </c>
      <c r="E56" s="83" t="str">
        <f>IF(SP_SUL!D56="","*",SP_SUL!D56)</f>
        <v>W59</v>
      </c>
      <c r="F56" s="83" t="str">
        <f>IF(SP_SUL!H56="","*",SP_SUL!H56)</f>
        <v>ZYU1</v>
      </c>
      <c r="G56" s="83" t="str">
        <f>IF(SP_SUL!M56="","*",SP_SUL!M56)</f>
        <v>ZFY-ZYU</v>
      </c>
      <c r="H56" s="116">
        <f>IF(SP_SUL!K56="","*",SP_SUL!K56)</f>
        <v>198</v>
      </c>
      <c r="I56" s="113">
        <f>IF(SP_SUL!O56="","*",SP_SUL!O56)</f>
        <v>0.375</v>
      </c>
      <c r="J56" s="113">
        <f>IF(SP_SUL!P56="","*",SP_SUL!P56)</f>
        <v>6.25E-2</v>
      </c>
      <c r="K56" s="83" t="str">
        <f>IF(SP_SUL!AK56="","*",SP_SUL!AK56)</f>
        <v>ZYU1</v>
      </c>
      <c r="L56" s="83" t="str">
        <f>IF(SP_SUL!AM56="","*",SP_SUL!AM56)</f>
        <v>ZFY-ZYU</v>
      </c>
      <c r="M56" s="83">
        <f>IF(SP_SUL!AP56="","*",SP_SUL!AP56)</f>
        <v>198</v>
      </c>
      <c r="N56" s="83" t="str">
        <f>IF(SP_SUL!AM56="","*",SP_SUL!AM56)</f>
        <v>ZFY-ZYU</v>
      </c>
      <c r="O56" s="110">
        <f>IF(SP_SUL!BH56="","*",SP_SUL!BH56)</f>
        <v>0</v>
      </c>
      <c r="P56" s="147" t="str">
        <f>IF($A$2=1,IF(SP_SUL!BJ56="","*",SP_SUL!BJ56),IF(SP_SUL!BK56="","*",SP_SUL!BK56))</f>
        <v>MC1 10h22 / Sem oportunidade de faixa</v>
      </c>
    </row>
    <row r="57" spans="1:16" hidden="1">
      <c r="A57" s="82">
        <f>IF(SP_SUL!B57="","*",SP_SUL!B57)</f>
        <v>46056</v>
      </c>
      <c r="B57" s="83" t="str">
        <f>IF(SP_SUL!X57="","*",SP_SUL!X57)</f>
        <v>Oportunidade</v>
      </c>
      <c r="C57" s="83" t="str">
        <f>IF(SP_SUL!S57="","*",SP_SUL!S57)</f>
        <v>SP SUL</v>
      </c>
      <c r="D57" s="83" t="str">
        <f>IF(SP_SUL!T57="","*",SP_SUL!T57)</f>
        <v>ZBV-ZKE</v>
      </c>
      <c r="E57" s="83" t="str">
        <f>IF(SP_SUL!D57="","*",SP_SUL!D57)</f>
        <v>ROBSON (TF-701)</v>
      </c>
      <c r="F57" s="83" t="str">
        <f>IF(SP_SUL!H57="","*",SP_SUL!H57)</f>
        <v>-</v>
      </c>
      <c r="G57" s="83" t="str">
        <f>IF(SP_SUL!M57="","*",SP_SUL!M57)</f>
        <v>ZER-ZDI</v>
      </c>
      <c r="H57" s="116">
        <f>IF(SP_SUL!K57="","*",SP_SUL!K57)</f>
        <v>168</v>
      </c>
      <c r="I57" s="113">
        <f>IF(SP_SUL!O57="","*",SP_SUL!O57)</f>
        <v>0.375</v>
      </c>
      <c r="J57" s="113">
        <f>IF(SP_SUL!P57="","*",SP_SUL!P57)</f>
        <v>8.3333333333333329E-2</v>
      </c>
      <c r="K57" s="83" t="str">
        <f>IF(SP_SUL!AK57="","*",SP_SUL!AK57)</f>
        <v>-</v>
      </c>
      <c r="L57" s="83" t="str">
        <f>IF(SP_SUL!AM57="","*",SP_SUL!AM57)</f>
        <v>ZER-ZDI</v>
      </c>
      <c r="M57" s="83">
        <f>IF(SP_SUL!AP57="","*",SP_SUL!AP57)</f>
        <v>168</v>
      </c>
      <c r="N57" s="83" t="str">
        <f>IF(SP_SUL!AM57="","*",SP_SUL!AM57)</f>
        <v>ZER-ZDI</v>
      </c>
      <c r="O57" s="110">
        <f>IF(SP_SUL!BH57="","*",SP_SUL!BH57)</f>
        <v>0</v>
      </c>
      <c r="P57" s="147" t="str">
        <f>IF($A$2=1,IF(SP_SUL!BJ57="","*",SP_SUL!BJ57),IF(SP_SUL!BK57="","*",SP_SUL!BK57))</f>
        <v>Cancelado / TP realocado para outra atividade</v>
      </c>
    </row>
    <row r="58" spans="1:16" hidden="1">
      <c r="A58" s="82">
        <f>IF(SP_SUL!B58="","*",SP_SUL!B58)</f>
        <v>46056</v>
      </c>
      <c r="B58" s="83" t="str">
        <f>IF(SP_SUL!X58="","*",SP_SUL!X58)</f>
        <v>Oportunidade</v>
      </c>
      <c r="C58" s="83" t="str">
        <f>IF(SP_SUL!S58="","*",SP_SUL!S58)</f>
        <v>SP SUL</v>
      </c>
      <c r="D58" s="83" t="str">
        <f>IF(SP_SUL!T58="","*",SP_SUL!T58)</f>
        <v>ZBV-ZKE</v>
      </c>
      <c r="E58" s="83" t="str">
        <f>IF(SP_SUL!D58="","*",SP_SUL!D58)</f>
        <v>CARLOS (TP-722)</v>
      </c>
      <c r="F58" s="83" t="str">
        <f>IF(SP_SUL!H58="","*",SP_SUL!H58)</f>
        <v>-</v>
      </c>
      <c r="G58" s="83" t="str">
        <f>IF(SP_SUL!M58="","*",SP_SUL!M58)</f>
        <v>ZGA-ZCX</v>
      </c>
      <c r="H58" s="116">
        <f>IF(SP_SUL!K58="","*",SP_SUL!K58)</f>
        <v>154.30000000000001</v>
      </c>
      <c r="I58" s="113">
        <f>IF(SP_SUL!O58="","*",SP_SUL!O58)</f>
        <v>0.375</v>
      </c>
      <c r="J58" s="113">
        <f>IF(SP_SUL!P58="","*",SP_SUL!P58)</f>
        <v>6.25E-2</v>
      </c>
      <c r="K58" s="83" t="str">
        <f>IF(SP_SUL!AK58="","*",SP_SUL!AK58)</f>
        <v>-</v>
      </c>
      <c r="L58" s="83" t="str">
        <f>IF(SP_SUL!AM58="","*",SP_SUL!AM58)</f>
        <v>ZGA-ZCX</v>
      </c>
      <c r="M58" s="83">
        <f>IF(SP_SUL!AP58="","*",SP_SUL!AP58)</f>
        <v>154.30000000000001</v>
      </c>
      <c r="N58" s="83" t="str">
        <f>IF(SP_SUL!AM58="","*",SP_SUL!AM58)</f>
        <v>ZGA-ZCX</v>
      </c>
      <c r="O58" s="110">
        <f>IF(SP_SUL!BH58="","*",SP_SUL!BH58)</f>
        <v>0</v>
      </c>
      <c r="P58" s="147" t="str">
        <f>IF($A$2=1,IF(SP_SUL!BJ58="","*",SP_SUL!BJ58),IF(SP_SUL!BK58="","*",SP_SUL!BK58))</f>
        <v>TP não solicita intervalo / condições climáticas</v>
      </c>
    </row>
    <row r="59" spans="1:16" hidden="1">
      <c r="A59" s="82">
        <f>IF(SP_SUL!B59="","*",SP_SUL!B59)</f>
        <v>46056</v>
      </c>
      <c r="B59" s="83" t="str">
        <f>IF(SP_SUL!X59="","*",SP_SUL!X59)</f>
        <v>Oportunidade</v>
      </c>
      <c r="C59" s="83" t="str">
        <f>IF(SP_SUL!S59="","*",SP_SUL!S59)</f>
        <v>SP SUL</v>
      </c>
      <c r="D59" s="83" t="str">
        <f>IF(SP_SUL!T59="","*",SP_SUL!T59)</f>
        <v>ZKE-ZEV</v>
      </c>
      <c r="E59" s="83" t="str">
        <f>IF(SP_SUL!D59="","*",SP_SUL!D59)</f>
        <v>E17</v>
      </c>
      <c r="F59" s="83" t="str">
        <f>IF(SP_SUL!H59="","*",SP_SUL!H59)</f>
        <v>102ZKW2</v>
      </c>
      <c r="G59" s="83" t="str">
        <f>IF(SP_SUL!M59="","*",SP_SUL!M59)</f>
        <v>ZKE-ZWW</v>
      </c>
      <c r="H59" s="116">
        <f>IF(SP_SUL!K59="","*",SP_SUL!K59)</f>
        <v>81</v>
      </c>
      <c r="I59" s="113">
        <f>IF(SP_SUL!O59="","*",SP_SUL!O59)</f>
        <v>0.375</v>
      </c>
      <c r="J59" s="113">
        <f>IF(SP_SUL!P59="","*",SP_SUL!P59)</f>
        <v>0.16666666666666666</v>
      </c>
      <c r="K59" s="83" t="str">
        <f>IF(SP_SUL!AK59="","*",SP_SUL!AK59)</f>
        <v>102ZKW2</v>
      </c>
      <c r="L59" s="83" t="str">
        <f>IF(SP_SUL!AM59="","*",SP_SUL!AM59)</f>
        <v>ZKE-ZWW</v>
      </c>
      <c r="M59" s="83">
        <f>IF(SP_SUL!AP59="","*",SP_SUL!AP59)</f>
        <v>81</v>
      </c>
      <c r="N59" s="83" t="str">
        <f>IF(SP_SUL!AM59="","*",SP_SUL!AM59)</f>
        <v>ZKE-ZWW</v>
      </c>
      <c r="O59" s="110">
        <f>IF(SP_SUL!BH59="","*",SP_SUL!BH59)</f>
        <v>0</v>
      </c>
      <c r="P59" s="147" t="str">
        <f>IF($A$2=1,IF(SP_SUL!BJ59="","*",SP_SUL!BJ59),IF(SP_SUL!BK59="","*",SP_SUL!BK59))</f>
        <v>Não solicitou mc1 devido chuva.</v>
      </c>
    </row>
    <row r="60" spans="1:16" hidden="1">
      <c r="A60" s="82" t="str">
        <f>IF(SP_SUL!B60="","*",SP_SUL!B60)</f>
        <v>*</v>
      </c>
      <c r="B60" s="83" t="str">
        <f>IF(SP_SUL!X60="","*",SP_SUL!X60)</f>
        <v>Oportunidade</v>
      </c>
      <c r="C60" s="83" t="str">
        <f>IF(SP_SUL!S60="","*",SP_SUL!S60)</f>
        <v>SP SUL</v>
      </c>
      <c r="D60" s="83" t="str">
        <f>IF(SP_SUL!T60="","*",SP_SUL!T60)</f>
        <v>ZKE-ZEV</v>
      </c>
      <c r="E60" s="83" t="str">
        <f>IF(SP_SUL!D60="","*",SP_SUL!D60)</f>
        <v>V89</v>
      </c>
      <c r="F60" s="83" t="str">
        <f>IF(SP_SUL!H60="","*",SP_SUL!H60)</f>
        <v>102ZKW2</v>
      </c>
      <c r="G60" s="83" t="str">
        <f>IF(SP_SUL!M60="","*",SP_SUL!M60)</f>
        <v>ZWW-ZKW</v>
      </c>
      <c r="H60" s="116">
        <f>IF(SP_SUL!K60="","*",SP_SUL!K60)</f>
        <v>92.745000000000005</v>
      </c>
      <c r="I60" s="113">
        <f>IF(SP_SUL!O60="","*",SP_SUL!O60)</f>
        <v>0.375</v>
      </c>
      <c r="J60" s="113">
        <f>IF(SP_SUL!P60="","*",SP_SUL!P60)</f>
        <v>8.3333333333333329E-2</v>
      </c>
      <c r="K60" s="83" t="str">
        <f>IF(SP_SUL!AK60="","*",SP_SUL!AK60)</f>
        <v>102ZKW2</v>
      </c>
      <c r="L60" s="83" t="str">
        <f>IF(SP_SUL!AM60="","*",SP_SUL!AM60)</f>
        <v>ZWW-ZKW</v>
      </c>
      <c r="M60" s="83">
        <f>IF(SP_SUL!AP60="","*",SP_SUL!AP60)</f>
        <v>92.745000000000005</v>
      </c>
      <c r="N60" s="83" t="str">
        <f>IF(SP_SUL!AM60="","*",SP_SUL!AM60)</f>
        <v>ZWW-ZKW</v>
      </c>
      <c r="O60" s="110" t="str">
        <f>IF(SP_SUL!BH60="","*",SP_SUL!BH60)</f>
        <v>*</v>
      </c>
      <c r="P60" s="147" t="str">
        <f>IF($A$2=1,IF(SP_SUL!BJ60="","*",SP_SUL!BJ60),IF(SP_SUL!BK60="","*",SP_SUL!BK60))</f>
        <v>*</v>
      </c>
    </row>
    <row r="61" spans="1:16" hidden="1">
      <c r="A61" s="82">
        <f>IF(SP_SUL!B61="","*",SP_SUL!B61)</f>
        <v>46056</v>
      </c>
      <c r="B61" s="83" t="str">
        <f>IF(SP_SUL!X61="","*",SP_SUL!X61)</f>
        <v>Oportunidade</v>
      </c>
      <c r="C61" s="83" t="str">
        <f>IF(SP_SUL!S61="","*",SP_SUL!S61)</f>
        <v>SP SUL</v>
      </c>
      <c r="D61" s="83" t="str">
        <f>IF(SP_SUL!T61="","*",SP_SUL!T61)</f>
        <v>ZKE-ZEV</v>
      </c>
      <c r="E61" s="83" t="str">
        <f>IF(SP_SUL!D61="","*",SP_SUL!D61)</f>
        <v>E42</v>
      </c>
      <c r="F61" s="83" t="str">
        <f>IF(SP_SUL!H61="","*",SP_SUL!H61)</f>
        <v>102ZKW2</v>
      </c>
      <c r="G61" s="83" t="str">
        <f>IF(SP_SUL!M61="","*",SP_SUL!M61)</f>
        <v>ZKW</v>
      </c>
      <c r="H61" s="116">
        <f>IF(SP_SUL!K61="","*",SP_SUL!K61)</f>
        <v>95.385000000000005</v>
      </c>
      <c r="I61" s="113">
        <f>IF(SP_SUL!O61="","*",SP_SUL!O61)</f>
        <v>0.39583333333333331</v>
      </c>
      <c r="J61" s="113">
        <f>IF(SP_SUL!P61="","*",SP_SUL!P61)</f>
        <v>8.3333333333333329E-2</v>
      </c>
      <c r="K61" s="83" t="str">
        <f>IF(SP_SUL!AK61="","*",SP_SUL!AK61)</f>
        <v>102ZKW2</v>
      </c>
      <c r="L61" s="83" t="str">
        <f>IF(SP_SUL!AM61="","*",SP_SUL!AM61)</f>
        <v>ZKW</v>
      </c>
      <c r="M61" s="83">
        <f>IF(SP_SUL!AP61="","*",SP_SUL!AP61)</f>
        <v>95.385000000000005</v>
      </c>
      <c r="N61" s="83" t="str">
        <f>IF(SP_SUL!AM61="","*",SP_SUL!AM61)</f>
        <v>ZKW</v>
      </c>
      <c r="O61" s="110">
        <f>IF(SP_SUL!BH61="","*",SP_SUL!BH61)</f>
        <v>2</v>
      </c>
      <c r="P61" s="147" t="str">
        <f>IF($A$2=1,IF(SP_SUL!BJ61="","*",SP_SUL!BJ61),IF(SP_SUL!BK61="","*",SP_SUL!BK61))</f>
        <v xml:space="preserve">MC1 14h25 / autorizado entrada na via 14h33 / Em deslocamento para km de descarga / 15:05 em intervalo </v>
      </c>
    </row>
    <row r="62" spans="1:16" hidden="1">
      <c r="A62" s="82">
        <f>IF(SP_SUL!B62="","*",SP_SUL!B62)</f>
        <v>46056</v>
      </c>
      <c r="B62" s="83" t="str">
        <f>IF(SP_SUL!X62="","*",SP_SUL!X62)</f>
        <v>Oportunidade</v>
      </c>
      <c r="C62" s="83" t="str">
        <f>IF(SP_SUL!S62="","*",SP_SUL!S62)</f>
        <v>SP SUL</v>
      </c>
      <c r="D62" s="83" t="str">
        <f>IF(SP_SUL!T62="","*",SP_SUL!T62)</f>
        <v>ZKE-ZEV</v>
      </c>
      <c r="E62" s="83" t="str">
        <f>IF(SP_SUL!D62="","*",SP_SUL!D62)</f>
        <v>CAIQUE (TMA-677)</v>
      </c>
      <c r="F62" s="83" t="str">
        <f>IF(SP_SUL!H62="","*",SP_SUL!H62)</f>
        <v>-</v>
      </c>
      <c r="G62" s="83" t="str">
        <f>IF(SP_SUL!M62="","*",SP_SUL!M62)</f>
        <v>ZWI-ZEM</v>
      </c>
      <c r="H62" s="116">
        <f>IF(SP_SUL!K62="","*",SP_SUL!K62)</f>
        <v>123.363</v>
      </c>
      <c r="I62" s="113">
        <f>IF(SP_SUL!O62="","*",SP_SUL!O62)</f>
        <v>0.35416666666666669</v>
      </c>
      <c r="J62" s="113">
        <f>IF(SP_SUL!P62="","*",SP_SUL!P62)</f>
        <v>6.25E-2</v>
      </c>
      <c r="K62" s="83" t="str">
        <f>IF(SP_SUL!AK62="","*",SP_SUL!AK62)</f>
        <v>-</v>
      </c>
      <c r="L62" s="83" t="str">
        <f>IF(SP_SUL!AM62="","*",SP_SUL!AM62)</f>
        <v>ZWI-ZEM</v>
      </c>
      <c r="M62" s="83">
        <f>IF(SP_SUL!AP62="","*",SP_SUL!AP62)</f>
        <v>123.363</v>
      </c>
      <c r="N62" s="83" t="str">
        <f>IF(SP_SUL!AM62="","*",SP_SUL!AM62)</f>
        <v>ZWI-ZEM</v>
      </c>
      <c r="O62" s="110">
        <f>IF(SP_SUL!BH62="","*",SP_SUL!BH62)</f>
        <v>0</v>
      </c>
      <c r="P62" s="147" t="str">
        <f>IF($A$2=1,IF(SP_SUL!BJ62="","*",SP_SUL!BJ62),IF(SP_SUL!BK62="","*",SP_SUL!BK62))</f>
        <v>Não solicita intervalo / Condições climáticas</v>
      </c>
    </row>
    <row r="63" spans="1:16" hidden="1">
      <c r="A63" s="82">
        <f>IF(SP_SUL!B63="","*",SP_SUL!B63)</f>
        <v>46056</v>
      </c>
      <c r="B63" s="83" t="str">
        <f>IF(SP_SUL!X63="","*",SP_SUL!X63)</f>
        <v>Oportunidade</v>
      </c>
      <c r="C63" s="83" t="str">
        <f>IF(SP_SUL!S63="","*",SP_SUL!S63)</f>
        <v>SP SUL</v>
      </c>
      <c r="D63" s="83" t="str">
        <f>IF(SP_SUL!T63="","*",SP_SUL!T63)</f>
        <v>ZKE-ZEV</v>
      </c>
      <c r="E63" s="83" t="str">
        <f>IF(SP_SUL!D63="","*",SP_SUL!D63)</f>
        <v>WALTER (TP-810)</v>
      </c>
      <c r="F63" s="83" t="str">
        <f>IF(SP_SUL!H63="","*",SP_SUL!H63)</f>
        <v>*</v>
      </c>
      <c r="G63" s="83" t="str">
        <f>IF(SP_SUL!M63="","*",SP_SUL!M63)</f>
        <v>ZWI-ZEM</v>
      </c>
      <c r="H63" s="116">
        <f>IF(SP_SUL!K63="","*",SP_SUL!K63)</f>
        <v>123.465</v>
      </c>
      <c r="I63" s="113">
        <f>IF(SP_SUL!O63="","*",SP_SUL!O63)</f>
        <v>0.35416666666666669</v>
      </c>
      <c r="J63" s="113">
        <f>IF(SP_SUL!P63="","*",SP_SUL!P63)</f>
        <v>6.25E-2</v>
      </c>
      <c r="K63" s="83">
        <f>IF(SP_SUL!AK63="","*",SP_SUL!AK63)</f>
        <v>0</v>
      </c>
      <c r="L63" s="83" t="str">
        <f>IF(SP_SUL!AM63="","*",SP_SUL!AM63)</f>
        <v>ZWI-ZEM</v>
      </c>
      <c r="M63" s="83">
        <f>IF(SP_SUL!AP63="","*",SP_SUL!AP63)</f>
        <v>123.465</v>
      </c>
      <c r="N63" s="83" t="str">
        <f>IF(SP_SUL!AM63="","*",SP_SUL!AM63)</f>
        <v>ZWI-ZEM</v>
      </c>
      <c r="O63" s="110">
        <f>IF(SP_SUL!BH63="","*",SP_SUL!BH63)</f>
        <v>0</v>
      </c>
      <c r="P63" s="147" t="str">
        <f>IF($A$2=1,IF(SP_SUL!BJ63="","*",SP_SUL!BJ63),IF(SP_SUL!BK63="","*",SP_SUL!BK63))</f>
        <v>Não solicita intervalo / Condições climáticas</v>
      </c>
    </row>
    <row r="64" spans="1:16" hidden="1">
      <c r="A64" s="82">
        <f>IF(SP_SUL!B64="","*",SP_SUL!B64)</f>
        <v>46056</v>
      </c>
      <c r="B64" s="83" t="str">
        <f>IF(SP_SUL!X64="","*",SP_SUL!X64)</f>
        <v>Oportunidade</v>
      </c>
      <c r="C64" s="83" t="str">
        <f>IF(SP_SUL!S64="","*",SP_SUL!S64)</f>
        <v>SP SUL</v>
      </c>
      <c r="D64" s="83" t="str">
        <f>IF(SP_SUL!T64="","*",SP_SUL!T64)</f>
        <v>ZKE-ZEV</v>
      </c>
      <c r="E64" s="83" t="str">
        <f>IF(SP_SUL!D64="","*",SP_SUL!D64)</f>
        <v>CLEBISON (TP-728)</v>
      </c>
      <c r="F64" s="83" t="str">
        <f>IF(SP_SUL!H64="","*",SP_SUL!H64)</f>
        <v>-</v>
      </c>
      <c r="G64" s="83" t="str">
        <f>IF(SP_SUL!M64="","*",SP_SUL!M64)</f>
        <v>ZRB-ZEV</v>
      </c>
      <c r="H64" s="116">
        <f>IF(SP_SUL!K64="","*",SP_SUL!K64)</f>
        <v>156</v>
      </c>
      <c r="I64" s="113">
        <f>IF(SP_SUL!O64="","*",SP_SUL!O64)</f>
        <v>0.375</v>
      </c>
      <c r="J64" s="113">
        <f>IF(SP_SUL!P64="","*",SP_SUL!P64)</f>
        <v>6.25E-2</v>
      </c>
      <c r="K64" s="83" t="str">
        <f>IF(SP_SUL!AK64="","*",SP_SUL!AK64)</f>
        <v>-</v>
      </c>
      <c r="L64" s="83" t="str">
        <f>IF(SP_SUL!AM64="","*",SP_SUL!AM64)</f>
        <v>ZRB-ZEV</v>
      </c>
      <c r="M64" s="83">
        <f>IF(SP_SUL!AP64="","*",SP_SUL!AP64)</f>
        <v>156</v>
      </c>
      <c r="N64" s="83" t="str">
        <f>IF(SP_SUL!AM64="","*",SP_SUL!AM64)</f>
        <v>ZRB-ZEV</v>
      </c>
      <c r="O64" s="110">
        <f>IF(SP_SUL!BH64="","*",SP_SUL!BH64)</f>
        <v>0</v>
      </c>
      <c r="P64" s="147" t="str">
        <f>IF($A$2=1,IF(SP_SUL!BJ64="","*",SP_SUL!BJ64),IF(SP_SUL!BK64="","*",SP_SUL!BK64))</f>
        <v>TP pronto 10h51/ Previsão de faixa após U76 13h00, porém devido chuva, cancelado a solicitação de intervalo.</v>
      </c>
    </row>
    <row r="65" spans="1:16" hidden="1">
      <c r="A65" s="82">
        <f>IF(SP_SUL!B65="","*",SP_SUL!B65)</f>
        <v>46056</v>
      </c>
      <c r="B65" s="83" t="str">
        <f>IF(SP_SUL!X65="","*",SP_SUL!X65)</f>
        <v>Oportunidade</v>
      </c>
      <c r="C65" s="83" t="str">
        <f>IF(SP_SUL!S65="","*",SP_SUL!S65)</f>
        <v>SP SUL</v>
      </c>
      <c r="D65" s="83" t="str">
        <f>IF(SP_SUL!T65="","*",SP_SUL!T65)</f>
        <v>ZKE-ZEV</v>
      </c>
      <c r="E65" s="83" t="str">
        <f>IF(SP_SUL!D65="","*",SP_SUL!D65)</f>
        <v>ISMAEL(TP-726)</v>
      </c>
      <c r="F65" s="83" t="str">
        <f>IF(SP_SUL!H65="","*",SP_SUL!H65)</f>
        <v>-</v>
      </c>
      <c r="G65" s="83" t="str">
        <f>IF(SP_SUL!M65="","*",SP_SUL!M65)</f>
        <v>ZRB-ZEV</v>
      </c>
      <c r="H65" s="116">
        <f>IF(SP_SUL!K65="","*",SP_SUL!K65)</f>
        <v>156</v>
      </c>
      <c r="I65" s="113">
        <f>IF(SP_SUL!O65="","*",SP_SUL!O65)</f>
        <v>0.35416666666666669</v>
      </c>
      <c r="J65" s="113">
        <f>IF(SP_SUL!P65="","*",SP_SUL!P65)</f>
        <v>6.25E-2</v>
      </c>
      <c r="K65" s="83" t="str">
        <f>IF(SP_SUL!AK65="","*",SP_SUL!AK65)</f>
        <v>-</v>
      </c>
      <c r="L65" s="83" t="str">
        <f>IF(SP_SUL!AM65="","*",SP_SUL!AM65)</f>
        <v>ZRB-ZEV</v>
      </c>
      <c r="M65" s="83">
        <f>IF(SP_SUL!AP65="","*",SP_SUL!AP65)</f>
        <v>156</v>
      </c>
      <c r="N65" s="83" t="str">
        <f>IF(SP_SUL!AM65="","*",SP_SUL!AM65)</f>
        <v>ZRB-ZEV</v>
      </c>
      <c r="O65" s="110">
        <f>IF(SP_SUL!BH65="","*",SP_SUL!BH65)</f>
        <v>0</v>
      </c>
      <c r="P65" s="147" t="str">
        <f>IF($A$2=1,IF(SP_SUL!BJ65="","*",SP_SUL!BJ65),IF(SP_SUL!BK65="","*",SP_SUL!BK65))</f>
        <v>TP pronto 10h51/ Previsão de faixa após U76 13h00, porém devido chuva, cancelado a solicitação de intervalo.</v>
      </c>
    </row>
    <row r="66" spans="1:16" hidden="1">
      <c r="A66" s="82">
        <f>IF(SP_SUL!B66="","*",SP_SUL!B66)</f>
        <v>46056</v>
      </c>
      <c r="B66" s="83" t="str">
        <f>IF(SP_SUL!X66="","*",SP_SUL!X66)</f>
        <v>Oportunidade</v>
      </c>
      <c r="C66" s="83" t="str">
        <f>IF(SP_SUL!S66="","*",SP_SUL!S66)</f>
        <v>SP SUL</v>
      </c>
      <c r="D66" s="83" t="str">
        <f>IF(SP_SUL!T66="","*",SP_SUL!T66)</f>
        <v>ZKE-ZEV</v>
      </c>
      <c r="E66" s="83" t="str">
        <f>IF(SP_SUL!D66="","*",SP_SUL!D66)</f>
        <v>W96</v>
      </c>
      <c r="F66" s="83" t="str">
        <f>IF(SP_SUL!H66="","*",SP_SUL!H66)</f>
        <v>ZEM-1</v>
      </c>
      <c r="G66" s="83" t="str">
        <f>IF(SP_SUL!M66="","*",SP_SUL!M66)</f>
        <v>ZEJ-ZRB</v>
      </c>
      <c r="H66" s="116">
        <f>IF(SP_SUL!K66="","*",SP_SUL!K66)</f>
        <v>150.6</v>
      </c>
      <c r="I66" s="113">
        <f>IF(SP_SUL!O66="","*",SP_SUL!O66)</f>
        <v>0.3125</v>
      </c>
      <c r="J66" s="113">
        <f>IF(SP_SUL!P66="","*",SP_SUL!P66)</f>
        <v>0.20833333333333334</v>
      </c>
      <c r="K66" s="83" t="str">
        <f>IF(SP_SUL!AK66="","*",SP_SUL!AK66)</f>
        <v>ZEM-1</v>
      </c>
      <c r="L66" s="83" t="str">
        <f>IF(SP_SUL!AM66="","*",SP_SUL!AM66)</f>
        <v>ZEJ-ZRB</v>
      </c>
      <c r="M66" s="83">
        <f>IF(SP_SUL!AP66="","*",SP_SUL!AP66)</f>
        <v>150.6</v>
      </c>
      <c r="N66" s="83" t="str">
        <f>IF(SP_SUL!AM66="","*",SP_SUL!AM66)</f>
        <v>ZEJ-ZRB</v>
      </c>
      <c r="O66" s="110">
        <f>IF(SP_SUL!BH66="","*",SP_SUL!BH66)</f>
        <v>0</v>
      </c>
      <c r="P66" s="147" t="str">
        <f>IF($A$2=1,IF(SP_SUL!BJ66="","*",SP_SUL!BJ66),IF(SP_SUL!BK66="","*",SP_SUL!BK66))</f>
        <v>Cancelado Modernização.</v>
      </c>
    </row>
    <row r="67" spans="1:16" hidden="1">
      <c r="A67" s="82">
        <f>IF(SP_SUL!B67="","*",SP_SUL!B67)</f>
        <v>46056</v>
      </c>
      <c r="B67" s="83" t="str">
        <f>IF(SP_SUL!X67="","*",SP_SUL!X67)</f>
        <v>Contrato</v>
      </c>
      <c r="C67" s="83" t="str">
        <f>IF(SP_SUL!S67="","*",SP_SUL!S67)</f>
        <v>SP SUL</v>
      </c>
      <c r="D67" s="83" t="str">
        <f>IF(SP_SUL!T67="","*",SP_SUL!T67)</f>
        <v>ZEV-ZPT</v>
      </c>
      <c r="E67" s="83" t="str">
        <f>IF(SP_SUL!D67="","*",SP_SUL!D67)</f>
        <v>MODERNIZAÇÃO SERRA</v>
      </c>
      <c r="F67" s="83" t="str">
        <f>IF(SP_SUL!H67="","*",SP_SUL!H67)</f>
        <v>-</v>
      </c>
      <c r="G67" s="83" t="str">
        <f>IF(SP_SUL!M67="","*",SP_SUL!M67)</f>
        <v>ZEZ-ZXW</v>
      </c>
      <c r="H67" s="116">
        <f>IF(SP_SUL!K67="","*",SP_SUL!K67)</f>
        <v>75.2</v>
      </c>
      <c r="I67" s="113">
        <f>IF(SP_SUL!O67="","*",SP_SUL!O67)</f>
        <v>0.33333333333333331</v>
      </c>
      <c r="J67" s="113">
        <f>IF(SP_SUL!P67="","*",SP_SUL!P67)</f>
        <v>0.33333333333333331</v>
      </c>
      <c r="K67" s="83" t="str">
        <f>IF(SP_SUL!AK67="","*",SP_SUL!AK67)</f>
        <v>-</v>
      </c>
      <c r="L67" s="83" t="str">
        <f>IF(SP_SUL!AM67="","*",SP_SUL!AM67)</f>
        <v>ZEZ-ZXW</v>
      </c>
      <c r="M67" s="83">
        <f>IF(SP_SUL!AP67="","*",SP_SUL!AP67)</f>
        <v>75.2</v>
      </c>
      <c r="N67" s="83" t="str">
        <f>IF(SP_SUL!AM67="","*",SP_SUL!AM67)</f>
        <v>ZEZ-ZXW</v>
      </c>
      <c r="O67" s="110">
        <f>IF(SP_SUL!BH67="","*",SP_SUL!BH67)</f>
        <v>0</v>
      </c>
      <c r="P67" s="147" t="str">
        <f>IF($A$2=1,IF(SP_SUL!BJ67="","*",SP_SUL!BJ67),IF(SP_SUL!BK67="","*",SP_SUL!BK67))</f>
        <v>Cancelado CCO / Priorização da circulação de trens</v>
      </c>
    </row>
    <row r="68" spans="1:16" hidden="1">
      <c r="A68" s="82">
        <f>IF(SP_SUL!B68="","*",SP_SUL!B68)</f>
        <v>46056</v>
      </c>
      <c r="B68" s="83" t="str">
        <f>IF(SP_SUL!X68="","*",SP_SUL!X68)</f>
        <v>Contrato</v>
      </c>
      <c r="C68" s="83" t="str">
        <f>IF(SP_SUL!S68="","*",SP_SUL!S68)</f>
        <v>SP SUL</v>
      </c>
      <c r="D68" s="83" t="str">
        <f>IF(SP_SUL!T68="","*",SP_SUL!T68)</f>
        <v>ZEV-ZPT</v>
      </c>
      <c r="E68" s="83" t="str">
        <f>IF(SP_SUL!D68="","*",SP_SUL!D68)</f>
        <v>W61</v>
      </c>
      <c r="F68" s="83" t="str">
        <f>IF(SP_SUL!H68="","*",SP_SUL!H68)</f>
        <v>K67ZEV2</v>
      </c>
      <c r="G68" s="83" t="str">
        <f>IF(SP_SUL!M68="","*",SP_SUL!M68)</f>
        <v>ZEZ-ZXW</v>
      </c>
      <c r="H68" s="116">
        <f>IF(SP_SUL!K68="","*",SP_SUL!K68)</f>
        <v>75.2</v>
      </c>
      <c r="I68" s="113">
        <f>IF(SP_SUL!O68="","*",SP_SUL!O68)</f>
        <v>0.3125</v>
      </c>
      <c r="J68" s="113">
        <f>IF(SP_SUL!P68="","*",SP_SUL!P68)</f>
        <v>6.9444444444444447E-4</v>
      </c>
      <c r="K68" s="83" t="str">
        <f>IF(SP_SUL!AK68="","*",SP_SUL!AK68)</f>
        <v>K67ZEV2</v>
      </c>
      <c r="L68" s="83" t="str">
        <f>IF(SP_SUL!AM68="","*",SP_SUL!AM68)</f>
        <v>ZEZ-ZXW</v>
      </c>
      <c r="M68" s="83">
        <f>IF(SP_SUL!AP68="","*",SP_SUL!AP68)</f>
        <v>75.2</v>
      </c>
      <c r="N68" s="83" t="str">
        <f>IF(SP_SUL!AM68="","*",SP_SUL!AM68)</f>
        <v>ZEZ-ZXW</v>
      </c>
      <c r="O68" s="110">
        <f>IF(SP_SUL!BH68="","*",SP_SUL!BH68)</f>
        <v>2</v>
      </c>
      <c r="P68" s="147" t="str">
        <f>IF($A$2=1,IF(SP_SUL!BJ68="","*",SP_SUL!BJ68),IF(SP_SUL!BK68="","*",SP_SUL!BK68))</f>
        <v>Devido cancelamento do bloco, alterado a programação para realizar o deslocamento das turmas até ZXW / MC1 09h37/ autorizado entrada na via 09h46 / Realizado deslocamento.</v>
      </c>
    </row>
    <row r="69" spans="1:16" hidden="1">
      <c r="A69" s="82">
        <f>IF(SP_SUL!B69="","*",SP_SUL!B69)</f>
        <v>46056</v>
      </c>
      <c r="B69" s="83" t="str">
        <f>IF(SP_SUL!X69="","*",SP_SUL!X69)</f>
        <v>Contrato</v>
      </c>
      <c r="C69" s="83" t="str">
        <f>IF(SP_SUL!S69="","*",SP_SUL!S69)</f>
        <v>SP SUL</v>
      </c>
      <c r="D69" s="83" t="str">
        <f>IF(SP_SUL!T69="","*",SP_SUL!T69)</f>
        <v>ZEV-ZPT</v>
      </c>
      <c r="E69" s="83" t="str">
        <f>IF(SP_SUL!D69="","*",SP_SUL!D69)</f>
        <v>MODERNIZAÇÃO TURMA 2</v>
      </c>
      <c r="F69" s="83" t="str">
        <f>IF(SP_SUL!H69="","*",SP_SUL!H69)</f>
        <v>-</v>
      </c>
      <c r="G69" s="83" t="str">
        <f>IF(SP_SUL!M69="","*",SP_SUL!M69)</f>
        <v>ZEZ-ZXW</v>
      </c>
      <c r="H69" s="116">
        <f>IF(SP_SUL!K69="","*",SP_SUL!K69)</f>
        <v>75.373999999999995</v>
      </c>
      <c r="I69" s="113">
        <f>IF(SP_SUL!O69="","*",SP_SUL!O69)</f>
        <v>0.33333333333333331</v>
      </c>
      <c r="J69" s="113">
        <f>IF(SP_SUL!P69="","*",SP_SUL!P69)</f>
        <v>6.9444444444444447E-4</v>
      </c>
      <c r="K69" s="83" t="str">
        <f>IF(SP_SUL!AK69="","*",SP_SUL!AK69)</f>
        <v>-</v>
      </c>
      <c r="L69" s="83" t="str">
        <f>IF(SP_SUL!AM69="","*",SP_SUL!AM69)</f>
        <v>ZEZ-ZXW</v>
      </c>
      <c r="M69" s="83">
        <f>IF(SP_SUL!AP69="","*",SP_SUL!AP69)</f>
        <v>75.373999999999995</v>
      </c>
      <c r="N69" s="83" t="str">
        <f>IF(SP_SUL!AM69="","*",SP_SUL!AM69)</f>
        <v>ZEZ-ZXW</v>
      </c>
      <c r="O69" s="110">
        <f>IF(SP_SUL!BH69="","*",SP_SUL!BH69)</f>
        <v>0</v>
      </c>
      <c r="P69" s="147" t="str">
        <f>IF($A$2=1,IF(SP_SUL!BJ69="","*",SP_SUL!BJ69),IF(SP_SUL!BK69="","*",SP_SUL!BK69))</f>
        <v>Cancelado CCO / Priorização da circulação de trens</v>
      </c>
    </row>
    <row r="70" spans="1:16" hidden="1">
      <c r="A70" s="82" t="str">
        <f>IF(SP_SUL!B70="","*",SP_SUL!B70)</f>
        <v>*</v>
      </c>
      <c r="B70" s="83" t="str">
        <f>IF(SP_SUL!X70="","*",SP_SUL!X70)</f>
        <v>Oportunidade</v>
      </c>
      <c r="C70" s="83" t="str">
        <f>IF(SP_SUL!S70="","*",SP_SUL!S70)</f>
        <v>SP SUL</v>
      </c>
      <c r="D70" s="83" t="str">
        <f>IF(SP_SUL!T70="","*",SP_SUL!T70)</f>
        <v>ZEV-ZPT</v>
      </c>
      <c r="E70" s="83" t="str">
        <f>IF(SP_SUL!D70="","*",SP_SUL!D70)</f>
        <v>V85</v>
      </c>
      <c r="F70" s="83" t="str">
        <f>IF(SP_SUL!H70="","*",SP_SUL!H70)</f>
        <v>ZDRZPT</v>
      </c>
      <c r="G70" s="83" t="str">
        <f>IF(SP_SUL!M70="","*",SP_SUL!M70)</f>
        <v>ZPT-ZEV</v>
      </c>
      <c r="H70" s="116">
        <f>IF(SP_SUL!K70="","*",SP_SUL!K70)</f>
        <v>106.4</v>
      </c>
      <c r="I70" s="113">
        <f>IF(SP_SUL!O70="","*",SP_SUL!O70)</f>
        <v>0.375</v>
      </c>
      <c r="J70" s="113">
        <f>IF(SP_SUL!P70="","*",SP_SUL!P70)</f>
        <v>4.1666666666666664E-2</v>
      </c>
      <c r="K70" s="83" t="str">
        <f>IF(SP_SUL!AK70="","*",SP_SUL!AK70)</f>
        <v>ZDRZPT</v>
      </c>
      <c r="L70" s="83" t="str">
        <f>IF(SP_SUL!AM70="","*",SP_SUL!AM70)</f>
        <v>ZPT-ZEV</v>
      </c>
      <c r="M70" s="83">
        <f>IF(SP_SUL!AP70="","*",SP_SUL!AP70)</f>
        <v>106.4</v>
      </c>
      <c r="N70" s="83" t="str">
        <f>IF(SP_SUL!AM70="","*",SP_SUL!AM70)</f>
        <v>ZPT-ZEV</v>
      </c>
      <c r="O70" s="110" t="str">
        <f>IF(SP_SUL!BH70="","*",SP_SUL!BH70)</f>
        <v>*</v>
      </c>
      <c r="P70" s="147" t="str">
        <f>IF($A$2=1,IF(SP_SUL!BJ70="","*",SP_SUL!BJ70),IF(SP_SUL!BK70="","*",SP_SUL!BK70))</f>
        <v>*</v>
      </c>
    </row>
    <row r="71" spans="1:16" hidden="1">
      <c r="A71" s="82">
        <f>IF(SP_SUL!B71="","*",SP_SUL!B71)</f>
        <v>46056</v>
      </c>
      <c r="B71" s="83" t="str">
        <f>IF(SP_SUL!X71="","*",SP_SUL!X71)</f>
        <v>Contrato</v>
      </c>
      <c r="C71" s="83" t="str">
        <f>IF(SP_SUL!S71="","*",SP_SUL!S71)</f>
        <v>SP SUL</v>
      </c>
      <c r="D71" s="83" t="str">
        <f>IF(SP_SUL!T71="","*",SP_SUL!T71)</f>
        <v>ZEV-ZPT</v>
      </c>
      <c r="E71" s="83" t="str">
        <f>IF(SP_SUL!D71="","*",SP_SUL!D71)</f>
        <v>MODERNIZAÇÃO SERRA</v>
      </c>
      <c r="F71" s="83" t="str">
        <f>IF(SP_SUL!H71="","*",SP_SUL!H71)</f>
        <v>-</v>
      </c>
      <c r="G71" s="83" t="str">
        <f>IF(SP_SUL!M71="","*",SP_SUL!M71)</f>
        <v>ZGP-ZPT</v>
      </c>
      <c r="H71" s="116">
        <f>IF(SP_SUL!K71="","*",SP_SUL!K71)</f>
        <v>102.48</v>
      </c>
      <c r="I71" s="113">
        <f>IF(SP_SUL!O71="","*",SP_SUL!O71)</f>
        <v>0.33333333333333331</v>
      </c>
      <c r="J71" s="113">
        <f>IF(SP_SUL!P71="","*",SP_SUL!P71)</f>
        <v>0.22916666666666666</v>
      </c>
      <c r="K71" s="83" t="str">
        <f>IF(SP_SUL!AK71="","*",SP_SUL!AK71)</f>
        <v>-</v>
      </c>
      <c r="L71" s="83" t="str">
        <f>IF(SP_SUL!AM71="","*",SP_SUL!AM71)</f>
        <v>ZGP-ZPT</v>
      </c>
      <c r="M71" s="83">
        <f>IF(SP_SUL!AP71="","*",SP_SUL!AP71)</f>
        <v>102.48</v>
      </c>
      <c r="N71" s="83" t="str">
        <f>IF(SP_SUL!AM71="","*",SP_SUL!AM71)</f>
        <v>ZGP-ZPT</v>
      </c>
      <c r="O71" s="110">
        <f>IF(SP_SUL!BH71="","*",SP_SUL!BH71)</f>
        <v>0</v>
      </c>
      <c r="P71" s="147" t="str">
        <f>IF($A$2=1,IF(SP_SUL!BJ71="","*",SP_SUL!BJ71),IF(SP_SUL!BK71="","*",SP_SUL!BK71))</f>
        <v>Cancelado CCO / Priorização da circulação de trens</v>
      </c>
    </row>
    <row r="72" spans="1:16" hidden="1">
      <c r="A72" s="82">
        <f>IF(SP_SUL!B72="","*",SP_SUL!B72)</f>
        <v>46056</v>
      </c>
      <c r="B72" s="83" t="str">
        <f>IF(SP_SUL!X72="","*",SP_SUL!X72)</f>
        <v>Contrato</v>
      </c>
      <c r="C72" s="83" t="str">
        <f>IF(SP_SUL!S72="","*",SP_SUL!S72)</f>
        <v>SP SUL</v>
      </c>
      <c r="D72" s="83" t="str">
        <f>IF(SP_SUL!T72="","*",SP_SUL!T72)</f>
        <v>ZEV-ZPT</v>
      </c>
      <c r="E72" s="83" t="str">
        <f>IF(SP_SUL!D72="","*",SP_SUL!D72)</f>
        <v>W62</v>
      </c>
      <c r="F72" s="83" t="str">
        <f>IF(SP_SUL!H72="","*",SP_SUL!H72)</f>
        <v>ZPT1051</v>
      </c>
      <c r="G72" s="83" t="str">
        <f>IF(SP_SUL!M72="","*",SP_SUL!M72)</f>
        <v>ZGP</v>
      </c>
      <c r="H72" s="116">
        <f>IF(SP_SUL!K72="","*",SP_SUL!K72)</f>
        <v>102.1</v>
      </c>
      <c r="I72" s="113">
        <f>IF(SP_SUL!O72="","*",SP_SUL!O72)</f>
        <v>0.3125</v>
      </c>
      <c r="J72" s="113">
        <f>IF(SP_SUL!P72="","*",SP_SUL!P72)</f>
        <v>6.9444444444444447E-4</v>
      </c>
      <c r="K72" s="83" t="str">
        <f>IF(SP_SUL!AK72="","*",SP_SUL!AK72)</f>
        <v>ZPT1051</v>
      </c>
      <c r="L72" s="83" t="str">
        <f>IF(SP_SUL!AM72="","*",SP_SUL!AM72)</f>
        <v>ZGP</v>
      </c>
      <c r="M72" s="83">
        <f>IF(SP_SUL!AP72="","*",SP_SUL!AP72)</f>
        <v>102.1</v>
      </c>
      <c r="N72" s="83" t="str">
        <f>IF(SP_SUL!AM72="","*",SP_SUL!AM72)</f>
        <v>ZGP</v>
      </c>
      <c r="O72" s="110">
        <f>IF(SP_SUL!BH72="","*",SP_SUL!BH72)</f>
        <v>0</v>
      </c>
      <c r="P72" s="147" t="str">
        <f>IF($A$2=1,IF(SP_SUL!BJ72="","*",SP_SUL!BJ72),IF(SP_SUL!BK72="","*",SP_SUL!BK72))</f>
        <v>Cancelado CCO / Priorização da circulação de trens</v>
      </c>
    </row>
    <row r="73" spans="1:16" hidden="1">
      <c r="A73" s="82">
        <f>IF(SP_SUL!B73="","*",SP_SUL!B73)</f>
        <v>46056</v>
      </c>
      <c r="B73" s="83" t="str">
        <f>IF(SP_SUL!X73="","*",SP_SUL!X73)</f>
        <v>Oportunidade</v>
      </c>
      <c r="C73" s="83" t="str">
        <f>IF(SP_SUL!S73="","*",SP_SUL!S73)</f>
        <v>SP SUL</v>
      </c>
      <c r="D73" s="83" t="str">
        <f>IF(SP_SUL!T73="","*",SP_SUL!T73)</f>
        <v>ZEV-ZPT</v>
      </c>
      <c r="E73" s="83" t="str">
        <f>IF(SP_SUL!D73="","*",SP_SUL!D73)</f>
        <v>HUELTON (TP-725)</v>
      </c>
      <c r="F73" s="83" t="str">
        <f>IF(SP_SUL!H73="","*",SP_SUL!H73)</f>
        <v>-</v>
      </c>
      <c r="G73" s="83" t="str">
        <f>IF(SP_SUL!M73="","*",SP_SUL!M73)</f>
        <v>ZPT</v>
      </c>
      <c r="H73" s="116">
        <f>IF(SP_SUL!K73="","*",SP_SUL!K73)</f>
        <v>106.7</v>
      </c>
      <c r="I73" s="113">
        <f>IF(SP_SUL!O73="","*",SP_SUL!O73)</f>
        <v>0.375</v>
      </c>
      <c r="J73" s="113">
        <f>IF(SP_SUL!P73="","*",SP_SUL!P73)</f>
        <v>0.125</v>
      </c>
      <c r="K73" s="83" t="str">
        <f>IF(SP_SUL!AK73="","*",SP_SUL!AK73)</f>
        <v>-</v>
      </c>
      <c r="L73" s="83" t="str">
        <f>IF(SP_SUL!AM73="","*",SP_SUL!AM73)</f>
        <v>ZPT</v>
      </c>
      <c r="M73" s="83">
        <f>IF(SP_SUL!AP73="","*",SP_SUL!AP73)</f>
        <v>106.7</v>
      </c>
      <c r="N73" s="83" t="str">
        <f>IF(SP_SUL!AM73="","*",SP_SUL!AM73)</f>
        <v>ZPT</v>
      </c>
      <c r="O73" s="110">
        <f>IF(SP_SUL!BH73="","*",SP_SUL!BH73)</f>
        <v>0</v>
      </c>
      <c r="P73" s="147" t="str">
        <f>IF($A$2=1,IF(SP_SUL!BJ73="","*",SP_SUL!BJ73),IF(SP_SUL!BK73="","*",SP_SUL!BK73))</f>
        <v>TP pronto 10h40 / Concedido intervalo das 12h40 até 14h00, ao iniciar o intervalo TP informou que devido chuva não realizou solda.</v>
      </c>
    </row>
    <row r="74" spans="1:16" hidden="1">
      <c r="A74" s="82">
        <f>IF(SP_SUL!B74="","*",SP_SUL!B74)</f>
        <v>46056</v>
      </c>
      <c r="B74" s="83" t="str">
        <f>IF(SP_SUL!X74="","*",SP_SUL!X74)</f>
        <v>Oportunidade</v>
      </c>
      <c r="C74" s="83" t="str">
        <f>IF(SP_SUL!S74="","*",SP_SUL!S74)</f>
        <v>SP SUL</v>
      </c>
      <c r="D74" s="83" t="str">
        <f>IF(SP_SUL!T74="","*",SP_SUL!T74)</f>
        <v>ZEV-ZPT</v>
      </c>
      <c r="E74" s="83" t="str">
        <f>IF(SP_SUL!D74="","*",SP_SUL!D74)</f>
        <v>V85</v>
      </c>
      <c r="F74" s="83" t="str">
        <f>IF(SP_SUL!H74="","*",SP_SUL!H74)</f>
        <v>ZDRZPT</v>
      </c>
      <c r="G74" s="83" t="str">
        <f>IF(SP_SUL!M74="","*",SP_SUL!M74)</f>
        <v>ZPT</v>
      </c>
      <c r="H74" s="116">
        <f>IF(SP_SUL!K74="","*",SP_SUL!K74)</f>
        <v>108.2</v>
      </c>
      <c r="I74" s="113">
        <f>IF(SP_SUL!O74="","*",SP_SUL!O74)</f>
        <v>0.375</v>
      </c>
      <c r="J74" s="113">
        <f>IF(SP_SUL!P74="","*",SP_SUL!P74)</f>
        <v>8.3333333333333329E-2</v>
      </c>
      <c r="K74" s="83" t="str">
        <f>IF(SP_SUL!AK74="","*",SP_SUL!AK74)</f>
        <v>ZDRZPT</v>
      </c>
      <c r="L74" s="83" t="str">
        <f>IF(SP_SUL!AM74="","*",SP_SUL!AM74)</f>
        <v>ZPT-ZGM</v>
      </c>
      <c r="M74" s="83">
        <f>IF(SP_SUL!AP74="","*",SP_SUL!AP74)</f>
        <v>108.7</v>
      </c>
      <c r="N74" s="83" t="str">
        <f>IF(SP_SUL!AM74="","*",SP_SUL!AM74)</f>
        <v>ZPT-ZGM</v>
      </c>
      <c r="O74" s="110">
        <f>IF(SP_SUL!BH74="","*",SP_SUL!BH74)</f>
        <v>2</v>
      </c>
      <c r="P74" s="147" t="str">
        <f>IF($A$2=1,IF(SP_SUL!BJ74="","*",SP_SUL!BJ74),IF(SP_SUL!BK74="","*",SP_SUL!BK74))</f>
        <v>MC1 08h57 / autorizado entrada na via 13h03 / V85 trabalha no km 108+700 via 2, aguardando passagem o i46 para deslocar para km de trabalho /</v>
      </c>
    </row>
    <row r="75" spans="1:16" hidden="1">
      <c r="A75" s="82">
        <f>IF(SP_SUL!B75="","*",SP_SUL!B75)</f>
        <v>46056</v>
      </c>
      <c r="B75" s="83" t="str">
        <f>IF(SP_SUL!X75="","*",SP_SUL!X75)</f>
        <v>Oportunidade</v>
      </c>
      <c r="C75" s="83" t="str">
        <f>IF(SP_SUL!S75="","*",SP_SUL!S75)</f>
        <v>SP SUL</v>
      </c>
      <c r="D75" s="83" t="str">
        <f>IF(SP_SUL!T75="","*",SP_SUL!T75)</f>
        <v>ZPT-ZPG</v>
      </c>
      <c r="E75" s="83" t="str">
        <f>IF(SP_SUL!D75="","*",SP_SUL!D75)</f>
        <v>EXPANSÃO TURMA 1</v>
      </c>
      <c r="F75" s="83" t="str">
        <f>IF(SP_SUL!H75="","*",SP_SUL!H75)</f>
        <v>-</v>
      </c>
      <c r="G75" s="83" t="str">
        <f>IF(SP_SUL!M75="","*",SP_SUL!M75)</f>
        <v>ZZV-ZPG</v>
      </c>
      <c r="H75" s="116">
        <f>IF(SP_SUL!K75="","*",SP_SUL!K75)</f>
        <v>123.8</v>
      </c>
      <c r="I75" s="113">
        <f>IF(SP_SUL!O75="","*",SP_SUL!O75)</f>
        <v>0.33333333333333331</v>
      </c>
      <c r="J75" s="113">
        <f>IF(SP_SUL!P75="","*",SP_SUL!P75)</f>
        <v>6.25E-2</v>
      </c>
      <c r="K75" s="83" t="str">
        <f>IF(SP_SUL!AK75="","*",SP_SUL!AK75)</f>
        <v>-</v>
      </c>
      <c r="L75" s="83" t="str">
        <f>IF(SP_SUL!AM75="","*",SP_SUL!AM75)</f>
        <v>ZZV-ZPG</v>
      </c>
      <c r="M75" s="83">
        <f>IF(SP_SUL!AP75="","*",SP_SUL!AP75)</f>
        <v>123.8</v>
      </c>
      <c r="N75" s="83" t="str">
        <f>IF(SP_SUL!AM75="","*",SP_SUL!AM75)</f>
        <v>ZZV-ZPG</v>
      </c>
      <c r="O75" s="110">
        <f>IF(SP_SUL!BH75="","*",SP_SUL!BH75)</f>
        <v>2</v>
      </c>
      <c r="P75" s="147" t="str">
        <f>IF($A$2=1,IF(SP_SUL!BJ75="","*",SP_SUL!BJ75),IF(SP_SUL!BK75="","*",SP_SUL!BK75))</f>
        <v>Realizado intervalo das 10h17 até 11h47.</v>
      </c>
    </row>
    <row r="76" spans="1:16" hidden="1">
      <c r="A76" s="82">
        <f>IF(SP_SUL!B76="","*",SP_SUL!B76)</f>
        <v>46056</v>
      </c>
      <c r="B76" s="83" t="str">
        <f>IF(SP_SUL!X76="","*",SP_SUL!X76)</f>
        <v>Extra</v>
      </c>
      <c r="C76" s="83" t="str">
        <f>IF(SP_SUL!S76="","*",SP_SUL!S76)</f>
        <v>SP SUL</v>
      </c>
      <c r="D76" s="83" t="str">
        <f>IF(SP_SUL!T76="","*",SP_SUL!T76)</f>
        <v>ZEV-ZPT</v>
      </c>
      <c r="E76" s="83" t="str">
        <f>IF(SP_SUL!D76="","*",SP_SUL!D76)</f>
        <v xml:space="preserve">TURMA FIXA VIA </v>
      </c>
      <c r="F76" s="83" t="str">
        <f>IF(SP_SUL!H76="","*",SP_SUL!H76)</f>
        <v>-</v>
      </c>
      <c r="G76" s="83" t="str">
        <f>IF(SP_SUL!M76="","*",SP_SUL!M76)</f>
        <v>ZGP-ZPT</v>
      </c>
      <c r="H76" s="116">
        <f>IF(SP_SUL!K76="","*",SP_SUL!K76)</f>
        <v>104.6</v>
      </c>
      <c r="I76" s="113">
        <f>IF(SP_SUL!O76="","*",SP_SUL!O76)</f>
        <v>0.60416666666666663</v>
      </c>
      <c r="J76" s="113">
        <f>IF(SP_SUL!P76="","*",SP_SUL!P76)</f>
        <v>2.7777777777777776E-2</v>
      </c>
      <c r="K76" s="83" t="str">
        <f>IF(SP_SUL!AK76="","*",SP_SUL!AK76)</f>
        <v>-</v>
      </c>
      <c r="L76" s="83" t="str">
        <f>IF(SP_SUL!AM76="","*",SP_SUL!AM76)</f>
        <v>ZGP-ZPT</v>
      </c>
      <c r="M76" s="83">
        <f>IF(SP_SUL!AP76="","*",SP_SUL!AP76)</f>
        <v>104.6</v>
      </c>
      <c r="N76" s="83" t="str">
        <f>IF(SP_SUL!AM76="","*",SP_SUL!AM76)</f>
        <v>ZGP-ZPT</v>
      </c>
      <c r="O76" s="110">
        <f>IF(SP_SUL!BH76="","*",SP_SUL!BH76)</f>
        <v>2</v>
      </c>
      <c r="P76" s="147" t="str">
        <f>IF($A$2=1,IF(SP_SUL!BJ76="","*",SP_SUL!BJ76),IF(SP_SUL!BK76="","*",SP_SUL!BK76))</f>
        <v>TP pronto 14h31 / Em intervalo das 16h40 até 17h40</v>
      </c>
    </row>
    <row r="77" spans="1:16" hidden="1">
      <c r="A77" s="82" t="str">
        <f>IF(SP_SUL!B77="","*",SP_SUL!B77)</f>
        <v>*</v>
      </c>
      <c r="B77" s="83" t="str">
        <f>IF(SP_SUL!X77="","*",SP_SUL!X77)</f>
        <v>*</v>
      </c>
      <c r="C77" s="83" t="str">
        <f>IF(SP_SUL!S77="","*",SP_SUL!S77)</f>
        <v>-</v>
      </c>
      <c r="D77" s="83" t="str">
        <f>IF(SP_SUL!T77="","*",SP_SUL!T77)</f>
        <v>-</v>
      </c>
      <c r="E77" s="83" t="str">
        <f>IF(SP_SUL!D77="","*",SP_SUL!D77)</f>
        <v>*</v>
      </c>
      <c r="F77" s="83" t="str">
        <f>IF(SP_SUL!H77="","*",SP_SUL!H77)</f>
        <v>*</v>
      </c>
      <c r="G77" s="83" t="str">
        <f>IF(SP_SUL!M77="","*",SP_SUL!M77)</f>
        <v>-</v>
      </c>
      <c r="H77" s="116" t="str">
        <f>IF(SP_SUL!K77="","*",SP_SUL!K77)</f>
        <v>*</v>
      </c>
      <c r="I77" s="113" t="str">
        <f>IF(SP_SUL!O77="","*",SP_SUL!O77)</f>
        <v>*</v>
      </c>
      <c r="J77" s="113" t="str">
        <f>IF(SP_SUL!P77="","*",SP_SUL!P77)</f>
        <v>*</v>
      </c>
      <c r="K77" s="83">
        <f>IF(SP_SUL!AK77="","*",SP_SUL!AK77)</f>
        <v>0</v>
      </c>
      <c r="L77" s="83" t="str">
        <f>IF(SP_SUL!AM77="","*",SP_SUL!AM77)</f>
        <v>-</v>
      </c>
      <c r="M77" s="83">
        <f>IF(SP_SUL!AP77="","*",SP_SUL!AP77)</f>
        <v>0</v>
      </c>
      <c r="N77" s="83" t="str">
        <f>IF(SP_SUL!AM77="","*",SP_SUL!AM77)</f>
        <v>-</v>
      </c>
      <c r="O77" s="110" t="str">
        <f>IF(SP_SUL!BH77="","*",SP_SUL!BH77)</f>
        <v>*</v>
      </c>
      <c r="P77" s="147" t="str">
        <f>IF($A$2=1,IF(SP_SUL!BJ77="","*",SP_SUL!BJ77),IF(SP_SUL!BK77="","*",SP_SUL!BK77))</f>
        <v>*</v>
      </c>
    </row>
    <row r="78" spans="1:16" hidden="1">
      <c r="A78" s="82" t="str">
        <f>IF(SP_SUL!B78="","*",SP_SUL!B78)</f>
        <v>*</v>
      </c>
      <c r="B78" s="83" t="str">
        <f>IF(SP_SUL!X78="","*",SP_SUL!X78)</f>
        <v>Oportunidade</v>
      </c>
      <c r="C78" s="83" t="str">
        <f>IF(SP_SUL!S78="","*",SP_SUL!S78)</f>
        <v>SP SUL</v>
      </c>
      <c r="D78" s="83" t="str">
        <f>IF(SP_SUL!T78="","*",SP_SUL!T78)</f>
        <v>ZBV-ZRX</v>
      </c>
      <c r="E78" s="83" t="str">
        <f>IF(SP_SUL!D78="","*",SP_SUL!D78)</f>
        <v>EXPANSÃO TURMA 1</v>
      </c>
      <c r="F78" s="83" t="str">
        <f>IF(SP_SUL!H78="","*",SP_SUL!H78)</f>
        <v>-</v>
      </c>
      <c r="G78" s="83" t="str">
        <f>IF(SP_SUL!M78="","*",SP_SUL!M78)</f>
        <v>ZCD</v>
      </c>
      <c r="H78" s="116">
        <f>IF(SP_SUL!K78="","*",SP_SUL!K78)</f>
        <v>113.5</v>
      </c>
      <c r="I78" s="113">
        <f>IF(SP_SUL!O78="","*",SP_SUL!O78)</f>
        <v>0.375</v>
      </c>
      <c r="J78" s="113">
        <f>IF(SP_SUL!P78="","*",SP_SUL!P78)</f>
        <v>8.3333333333333329E-2</v>
      </c>
      <c r="K78" s="83" t="str">
        <f>IF(SP_SUL!AK78="","*",SP_SUL!AK78)</f>
        <v>-</v>
      </c>
      <c r="L78" s="83" t="str">
        <f>IF(SP_SUL!AM78="","*",SP_SUL!AM78)</f>
        <v>ZCD</v>
      </c>
      <c r="M78" s="83">
        <f>IF(SP_SUL!AP78="","*",SP_SUL!AP78)</f>
        <v>113.5</v>
      </c>
      <c r="N78" s="83" t="str">
        <f>IF(SP_SUL!AM78="","*",SP_SUL!AM78)</f>
        <v>ZCD</v>
      </c>
      <c r="O78" s="110" t="str">
        <f>IF(SP_SUL!BH78="","*",SP_SUL!BH78)</f>
        <v>*</v>
      </c>
      <c r="P78" s="147" t="str">
        <f>IF($A$2=1,IF(SP_SUL!BJ78="","*",SP_SUL!BJ78),IF(SP_SUL!BK78="","*",SP_SUL!BK78))</f>
        <v>*</v>
      </c>
    </row>
    <row r="79" spans="1:16" hidden="1">
      <c r="A79" s="82">
        <f>IF(SP_SUL!B79="","*",SP_SUL!B79)</f>
        <v>46057</v>
      </c>
      <c r="B79" s="83" t="str">
        <f>IF(SP_SUL!X79="","*",SP_SUL!X79)</f>
        <v>Oportunidade</v>
      </c>
      <c r="C79" s="83" t="str">
        <f>IF(SP_SUL!S79="","*",SP_SUL!S79)</f>
        <v>SP SUL</v>
      </c>
      <c r="D79" s="83" t="str">
        <f>IF(SP_SUL!T79="","*",SP_SUL!T79)</f>
        <v>ZBV-ZRX</v>
      </c>
      <c r="E79" s="83" t="str">
        <f>IF(SP_SUL!D79="","*",SP_SUL!D79)</f>
        <v>EXPANSÃO TURMA 1</v>
      </c>
      <c r="F79" s="83" t="str">
        <f>IF(SP_SUL!H79="","*",SP_SUL!H79)</f>
        <v>-</v>
      </c>
      <c r="G79" s="83" t="str">
        <f>IF(SP_SUL!M79="","*",SP_SUL!M79)</f>
        <v>ZCD</v>
      </c>
      <c r="H79" s="116">
        <f>IF(SP_SUL!K79="","*",SP_SUL!K79)</f>
        <v>110.35</v>
      </c>
      <c r="I79" s="113">
        <f>IF(SP_SUL!O79="","*",SP_SUL!O79)</f>
        <v>0.375</v>
      </c>
      <c r="J79" s="113">
        <f>IF(SP_SUL!P79="","*",SP_SUL!P79)</f>
        <v>0.125</v>
      </c>
      <c r="K79" s="83" t="str">
        <f>IF(SP_SUL!AK79="","*",SP_SUL!AK79)</f>
        <v>-</v>
      </c>
      <c r="L79" s="83" t="str">
        <f>IF(SP_SUL!AM79="","*",SP_SUL!AM79)</f>
        <v>ZCD</v>
      </c>
      <c r="M79" s="83">
        <f>IF(SP_SUL!AP79="","*",SP_SUL!AP79)</f>
        <v>110.35</v>
      </c>
      <c r="N79" s="83" t="str">
        <f>IF(SP_SUL!AM79="","*",SP_SUL!AM79)</f>
        <v>ZCD</v>
      </c>
      <c r="O79" s="110">
        <f>IF(SP_SUL!BH79="","*",SP_SUL!BH79)</f>
        <v>0</v>
      </c>
      <c r="P79" s="147" t="str">
        <f>IF($A$2=1,IF(SP_SUL!BJ79="","*",SP_SUL!BJ79),IF(SP_SUL!BK79="","*",SP_SUL!BK79))</f>
        <v>TP não solicita intervalo / devido condições climáticas</v>
      </c>
    </row>
    <row r="80" spans="1:16" hidden="1">
      <c r="A80" s="82">
        <f>IF(SP_SUL!B80="","*",SP_SUL!B80)</f>
        <v>46057</v>
      </c>
      <c r="B80" s="83" t="str">
        <f>IF(SP_SUL!X80="","*",SP_SUL!X80)</f>
        <v>Oportunidade</v>
      </c>
      <c r="C80" s="83" t="str">
        <f>IF(SP_SUL!S80="","*",SP_SUL!S80)</f>
        <v>SP SUL</v>
      </c>
      <c r="D80" s="83" t="str">
        <f>IF(SP_SUL!T80="","*",SP_SUL!T80)</f>
        <v>ZBV-ZRX</v>
      </c>
      <c r="E80" s="83" t="str">
        <f>IF(SP_SUL!D80="","*",SP_SUL!D80)</f>
        <v>KLECIO (TP-699)</v>
      </c>
      <c r="F80" s="83" t="str">
        <f>IF(SP_SUL!H80="","*",SP_SUL!H80)</f>
        <v>-</v>
      </c>
      <c r="G80" s="83" t="str">
        <f>IF(SP_SUL!M80="","*",SP_SUL!M80)</f>
        <v>ZSW-2</v>
      </c>
      <c r="H80" s="116">
        <f>IF(SP_SUL!K80="","*",SP_SUL!K80)</f>
        <v>87.3</v>
      </c>
      <c r="I80" s="113">
        <f>IF(SP_SUL!O80="","*",SP_SUL!O80)</f>
        <v>0.375</v>
      </c>
      <c r="J80" s="113">
        <f>IF(SP_SUL!P80="","*",SP_SUL!P80)</f>
        <v>6.25E-2</v>
      </c>
      <c r="K80" s="83" t="str">
        <f>IF(SP_SUL!AK80="","*",SP_SUL!AK80)</f>
        <v>-</v>
      </c>
      <c r="L80" s="83" t="str">
        <f>IF(SP_SUL!AM80="","*",SP_SUL!AM80)</f>
        <v>ZSW-2</v>
      </c>
      <c r="M80" s="83">
        <f>IF(SP_SUL!AP80="","*",SP_SUL!AP80)</f>
        <v>87.3</v>
      </c>
      <c r="N80" s="83" t="str">
        <f>IF(SP_SUL!AM80="","*",SP_SUL!AM80)</f>
        <v>ZSW-2</v>
      </c>
      <c r="O80" s="110">
        <f>IF(SP_SUL!BH80="","*",SP_SUL!BH80)</f>
        <v>0</v>
      </c>
      <c r="P80" s="147" t="str">
        <f>IF($A$2=1,IF(SP_SUL!BJ80="","*",SP_SUL!BJ80),IF(SP_SUL!BK80="","*",SP_SUL!BK80))</f>
        <v>TP pronto 08h15 /  Sem oportunidade de faixa/</v>
      </c>
    </row>
    <row r="81" spans="1:16" hidden="1">
      <c r="A81" s="82">
        <f>IF(SP_SUL!B81="","*",SP_SUL!B81)</f>
        <v>46057</v>
      </c>
      <c r="B81" s="83" t="str">
        <f>IF(SP_SUL!X81="","*",SP_SUL!X81)</f>
        <v>Oportunidade</v>
      </c>
      <c r="C81" s="83" t="str">
        <f>IF(SP_SUL!S81="","*",SP_SUL!S81)</f>
        <v>SP SUL</v>
      </c>
      <c r="D81" s="83" t="str">
        <f>IF(SP_SUL!T81="","*",SP_SUL!T81)</f>
        <v>ZBV-ZRX</v>
      </c>
      <c r="E81" s="83" t="str">
        <f>IF(SP_SUL!D81="","*",SP_SUL!D81)</f>
        <v>V48</v>
      </c>
      <c r="F81" s="83" t="str">
        <f>IF(SP_SUL!H81="","*",SP_SUL!H81)</f>
        <v>ZAC2</v>
      </c>
      <c r="G81" s="83" t="str">
        <f>IF(SP_SUL!M81="","*",SP_SUL!M81)</f>
        <v>ZAC-ZSW</v>
      </c>
      <c r="H81" s="116">
        <f>IF(SP_SUL!K81="","*",SP_SUL!K81)</f>
        <v>82.5</v>
      </c>
      <c r="I81" s="113">
        <f>IF(SP_SUL!O81="","*",SP_SUL!O81)</f>
        <v>0.35416666666666669</v>
      </c>
      <c r="J81" s="113">
        <f>IF(SP_SUL!P81="","*",SP_SUL!P81)</f>
        <v>8.3333333333333329E-2</v>
      </c>
      <c r="K81" s="83" t="str">
        <f>IF(SP_SUL!AK81="","*",SP_SUL!AK81)</f>
        <v>ZAC2</v>
      </c>
      <c r="L81" s="83" t="str">
        <f>IF(SP_SUL!AM81="","*",SP_SUL!AM81)</f>
        <v>ZAC-ZSW</v>
      </c>
      <c r="M81" s="83">
        <f>IF(SP_SUL!AP81="","*",SP_SUL!AP81)</f>
        <v>82.5</v>
      </c>
      <c r="N81" s="83" t="str">
        <f>IF(SP_SUL!AM81="","*",SP_SUL!AM81)</f>
        <v>ZAC-ZSW</v>
      </c>
      <c r="O81" s="110">
        <f>IF(SP_SUL!BH81="","*",SP_SUL!BH81)</f>
        <v>0</v>
      </c>
      <c r="P81" s="147" t="str">
        <f>IF($A$2=1,IF(SP_SUL!BJ81="","*",SP_SUL!BJ81),IF(SP_SUL!BK81="","*",SP_SUL!BK81))</f>
        <v>MC1 08h20 / Sem oportunidade de faixa</v>
      </c>
    </row>
    <row r="82" spans="1:16" hidden="1">
      <c r="A82" s="82">
        <f>IF(SP_SUL!B82="","*",SP_SUL!B82)</f>
        <v>46057</v>
      </c>
      <c r="B82" s="83" t="str">
        <f>IF(SP_SUL!X82="","*",SP_SUL!X82)</f>
        <v>Oportunidade</v>
      </c>
      <c r="C82" s="83" t="str">
        <f>IF(SP_SUL!S82="","*",SP_SUL!S82)</f>
        <v>SP SUL</v>
      </c>
      <c r="D82" s="83" t="str">
        <f>IF(SP_SUL!T82="","*",SP_SUL!T82)</f>
        <v>ZBV-ZRX</v>
      </c>
      <c r="E82" s="83" t="str">
        <f>IF(SP_SUL!D82="","*",SP_SUL!D82)</f>
        <v>W58</v>
      </c>
      <c r="F82" s="83" t="str">
        <f>IF(SP_SUL!H82="","*",SP_SUL!H82)</f>
        <v>106-109</v>
      </c>
      <c r="G82" s="83" t="str">
        <f>IF(SP_SUL!M82="","*",SP_SUL!M82)</f>
        <v>ZBM-ZHO</v>
      </c>
      <c r="H82" s="116">
        <f>IF(SP_SUL!K82="","*",SP_SUL!K82)</f>
        <v>57</v>
      </c>
      <c r="I82" s="113">
        <f>IF(SP_SUL!O82="","*",SP_SUL!O82)</f>
        <v>0.33333333333333331</v>
      </c>
      <c r="J82" s="113">
        <f>IF(SP_SUL!P82="","*",SP_SUL!P82)</f>
        <v>4.1666666666666664E-2</v>
      </c>
      <c r="K82" s="83" t="str">
        <f>IF(SP_SUL!AK82="","*",SP_SUL!AK82)</f>
        <v>106-109</v>
      </c>
      <c r="L82" s="83" t="str">
        <f>IF(SP_SUL!AM82="","*",SP_SUL!AM82)</f>
        <v>ZBM-ZHO</v>
      </c>
      <c r="M82" s="83">
        <f>IF(SP_SUL!AP82="","*",SP_SUL!AP82)</f>
        <v>57</v>
      </c>
      <c r="N82" s="83" t="str">
        <f>IF(SP_SUL!AM82="","*",SP_SUL!AM82)</f>
        <v>ZBM-ZHO</v>
      </c>
      <c r="O82" s="110">
        <f>IF(SP_SUL!BH82="","*",SP_SUL!BH82)</f>
        <v>0</v>
      </c>
      <c r="P82" s="147" t="str">
        <f>IF($A$2=1,IF(SP_SUL!BJ82="","*",SP_SUL!BJ82),IF(SP_SUL!BK82="","*",SP_SUL!BK82))</f>
        <v>Sem auxiliar (atestado)</v>
      </c>
    </row>
    <row r="83" spans="1:16" hidden="1">
      <c r="A83" s="82" t="str">
        <f>IF(SP_SUL!B83="","*",SP_SUL!B83)</f>
        <v>*</v>
      </c>
      <c r="B83" s="83" t="str">
        <f>IF(SP_SUL!X83="","*",SP_SUL!X83)</f>
        <v>*</v>
      </c>
      <c r="C83" s="83" t="str">
        <f>IF(SP_SUL!S83="","*",SP_SUL!S83)</f>
        <v>-</v>
      </c>
      <c r="D83" s="83" t="str">
        <f>IF(SP_SUL!T83="","*",SP_SUL!T83)</f>
        <v>-</v>
      </c>
      <c r="E83" s="83" t="str">
        <f>IF(SP_SUL!D83="","*",SP_SUL!D83)</f>
        <v>*</v>
      </c>
      <c r="F83" s="83" t="str">
        <f>IF(SP_SUL!H83="","*",SP_SUL!H83)</f>
        <v>*</v>
      </c>
      <c r="G83" s="83" t="str">
        <f>IF(SP_SUL!M83="","*",SP_SUL!M83)</f>
        <v>-</v>
      </c>
      <c r="H83" s="116" t="str">
        <f>IF(SP_SUL!K83="","*",SP_SUL!K83)</f>
        <v>*</v>
      </c>
      <c r="I83" s="113" t="str">
        <f>IF(SP_SUL!O83="","*",SP_SUL!O83)</f>
        <v>*</v>
      </c>
      <c r="J83" s="113" t="str">
        <f>IF(SP_SUL!P83="","*",SP_SUL!P83)</f>
        <v>*</v>
      </c>
      <c r="K83" s="83">
        <f>IF(SP_SUL!AK83="","*",SP_SUL!AK83)</f>
        <v>0</v>
      </c>
      <c r="L83" s="83" t="str">
        <f>IF(SP_SUL!AM83="","*",SP_SUL!AM83)</f>
        <v>-</v>
      </c>
      <c r="M83" s="83">
        <f>IF(SP_SUL!AP83="","*",SP_SUL!AP83)</f>
        <v>0</v>
      </c>
      <c r="N83" s="83" t="str">
        <f>IF(SP_SUL!AM83="","*",SP_SUL!AM83)</f>
        <v>-</v>
      </c>
      <c r="O83" s="110" t="str">
        <f>IF(SP_SUL!BH83="","*",SP_SUL!BH83)</f>
        <v>*</v>
      </c>
      <c r="P83" s="147" t="str">
        <f>IF($A$2=1,IF(SP_SUL!BJ83="","*",SP_SUL!BJ83),IF(SP_SUL!BK83="","*",SP_SUL!BK83))</f>
        <v>*</v>
      </c>
    </row>
    <row r="84" spans="1:16" hidden="1">
      <c r="A84" s="82" t="str">
        <f>IF(SP_SUL!B84="","*",SP_SUL!B84)</f>
        <v>*</v>
      </c>
      <c r="B84" s="83" t="str">
        <f>IF(SP_SUL!X84="","*",SP_SUL!X84)</f>
        <v>*</v>
      </c>
      <c r="C84" s="83" t="str">
        <f>IF(SP_SUL!S84="","*",SP_SUL!S84)</f>
        <v>-</v>
      </c>
      <c r="D84" s="83" t="str">
        <f>IF(SP_SUL!T84="","*",SP_SUL!T84)</f>
        <v>-</v>
      </c>
      <c r="E84" s="83" t="str">
        <f>IF(SP_SUL!D84="","*",SP_SUL!D84)</f>
        <v>*</v>
      </c>
      <c r="F84" s="83" t="str">
        <f>IF(SP_SUL!H84="","*",SP_SUL!H84)</f>
        <v>*</v>
      </c>
      <c r="G84" s="83" t="str">
        <f>IF(SP_SUL!M84="","*",SP_SUL!M84)</f>
        <v>-</v>
      </c>
      <c r="H84" s="116" t="str">
        <f>IF(SP_SUL!K84="","*",SP_SUL!K84)</f>
        <v>*</v>
      </c>
      <c r="I84" s="113" t="str">
        <f>IF(SP_SUL!O84="","*",SP_SUL!O84)</f>
        <v>*</v>
      </c>
      <c r="J84" s="113" t="str">
        <f>IF(SP_SUL!P84="","*",SP_SUL!P84)</f>
        <v>*</v>
      </c>
      <c r="K84" s="83">
        <f>IF(SP_SUL!AK84="","*",SP_SUL!AK84)</f>
        <v>0</v>
      </c>
      <c r="L84" s="83" t="str">
        <f>IF(SP_SUL!AM84="","*",SP_SUL!AM84)</f>
        <v>-</v>
      </c>
      <c r="M84" s="83">
        <f>IF(SP_SUL!AP84="","*",SP_SUL!AP84)</f>
        <v>0</v>
      </c>
      <c r="N84" s="83" t="str">
        <f>IF(SP_SUL!AM84="","*",SP_SUL!AM84)</f>
        <v>-</v>
      </c>
      <c r="O84" s="110" t="str">
        <f>IF(SP_SUL!BH84="","*",SP_SUL!BH84)</f>
        <v>*</v>
      </c>
      <c r="P84" s="147" t="str">
        <f>IF($A$2=1,IF(SP_SUL!BJ84="","*",SP_SUL!BJ84),IF(SP_SUL!BK84="","*",SP_SUL!BK84))</f>
        <v>*</v>
      </c>
    </row>
    <row r="85" spans="1:16" hidden="1">
      <c r="A85" s="82">
        <f>IF(SP_SUL!B85="","*",SP_SUL!B85)</f>
        <v>46057</v>
      </c>
      <c r="B85" s="83" t="str">
        <f>IF(SP_SUL!X85="","*",SP_SUL!X85)</f>
        <v>Contrato</v>
      </c>
      <c r="C85" s="83" t="str">
        <f>IF(SP_SUL!S85="","*",SP_SUL!S85)</f>
        <v>SP SUL</v>
      </c>
      <c r="D85" s="83" t="str">
        <f>IF(SP_SUL!T85="","*",SP_SUL!T85)</f>
        <v>ZBV-ZKE</v>
      </c>
      <c r="E85" s="83" t="str">
        <f>IF(SP_SUL!D85="","*",SP_SUL!D85)</f>
        <v>V42</v>
      </c>
      <c r="F85" s="83" t="str">
        <f>IF(SP_SUL!H85="","*",SP_SUL!H85)</f>
        <v>ZYU1</v>
      </c>
      <c r="G85" s="83" t="str">
        <f>IF(SP_SUL!M85="","*",SP_SUL!M85)</f>
        <v>ZYU-ZST</v>
      </c>
      <c r="H85" s="116">
        <f>IF(SP_SUL!K85="","*",SP_SUL!K85)</f>
        <v>208</v>
      </c>
      <c r="I85" s="113">
        <f>IF(SP_SUL!O85="","*",SP_SUL!O85)</f>
        <v>0.35416666666666669</v>
      </c>
      <c r="J85" s="113">
        <f>IF(SP_SUL!P85="","*",SP_SUL!P85)</f>
        <v>8.3333333333333329E-2</v>
      </c>
      <c r="K85" s="83" t="str">
        <f>IF(SP_SUL!AK85="","*",SP_SUL!AK85)</f>
        <v>ZYU1</v>
      </c>
      <c r="L85" s="83" t="str">
        <f>IF(SP_SUL!AM85="","*",SP_SUL!AM85)</f>
        <v>ZYU-ZST</v>
      </c>
      <c r="M85" s="83">
        <f>IF(SP_SUL!AP85="","*",SP_SUL!AP85)</f>
        <v>208</v>
      </c>
      <c r="N85" s="83" t="str">
        <f>IF(SP_SUL!AM85="","*",SP_SUL!AM85)</f>
        <v>ZYU-ZST</v>
      </c>
      <c r="O85" s="110">
        <f>IF(SP_SUL!BH85="","*",SP_SUL!BH85)</f>
        <v>0</v>
      </c>
      <c r="P85" s="147" t="str">
        <f>IF($A$2=1,IF(SP_SUL!BJ85="","*",SP_SUL!BJ85),IF(SP_SUL!BK85="","*",SP_SUL!BK85))</f>
        <v>MC1 08h42 / faixa negado pelo CCO, priorização da circulação de trens.</v>
      </c>
    </row>
    <row r="86" spans="1:16" hidden="1">
      <c r="A86" s="82">
        <f>IF(SP_SUL!B86="","*",SP_SUL!B86)</f>
        <v>46057</v>
      </c>
      <c r="B86" s="83" t="str">
        <f>IF(SP_SUL!X86="","*",SP_SUL!X86)</f>
        <v>Oportunidade</v>
      </c>
      <c r="C86" s="83" t="str">
        <f>IF(SP_SUL!S86="","*",SP_SUL!S86)</f>
        <v>SP SUL</v>
      </c>
      <c r="D86" s="83" t="str">
        <f>IF(SP_SUL!T86="","*",SP_SUL!T86)</f>
        <v>ZBV-ZKE</v>
      </c>
      <c r="E86" s="83" t="str">
        <f>IF(SP_SUL!D86="","*",SP_SUL!D86)</f>
        <v>EDSON (TP-780)</v>
      </c>
      <c r="F86" s="83" t="str">
        <f>IF(SP_SUL!H86="","*",SP_SUL!H86)</f>
        <v>-</v>
      </c>
      <c r="G86" s="83" t="str">
        <f>IF(SP_SUL!M86="","*",SP_SUL!M86)</f>
        <v>ZYU-ZST</v>
      </c>
      <c r="H86" s="116">
        <f>IF(SP_SUL!K86="","*",SP_SUL!K86)</f>
        <v>205</v>
      </c>
      <c r="I86" s="113">
        <f>IF(SP_SUL!O86="","*",SP_SUL!O86)</f>
        <v>0.375</v>
      </c>
      <c r="J86" s="113">
        <f>IF(SP_SUL!P86="","*",SP_SUL!P86)</f>
        <v>8.3333333333333329E-2</v>
      </c>
      <c r="K86" s="83" t="str">
        <f>IF(SP_SUL!AK86="","*",SP_SUL!AK86)</f>
        <v>-</v>
      </c>
      <c r="L86" s="83" t="str">
        <f>IF(SP_SUL!AM86="","*",SP_SUL!AM86)</f>
        <v>ZYU-ZST</v>
      </c>
      <c r="M86" s="83">
        <f>IF(SP_SUL!AP86="","*",SP_SUL!AP86)</f>
        <v>205</v>
      </c>
      <c r="N86" s="83" t="str">
        <f>IF(SP_SUL!AM86="","*",SP_SUL!AM86)</f>
        <v>ZYU-ZST</v>
      </c>
      <c r="O86" s="110">
        <f>IF(SP_SUL!BH86="","*",SP_SUL!BH86)</f>
        <v>0</v>
      </c>
      <c r="P86" s="147" t="str">
        <f>IF($A$2=1,IF(SP_SUL!BJ86="","*",SP_SUL!BJ86),IF(SP_SUL!BK86="","*",SP_SUL!BK86))</f>
        <v>TP pronto 08h06 / Sem oportunidade de faixa</v>
      </c>
    </row>
    <row r="87" spans="1:16" hidden="1">
      <c r="A87" s="82">
        <f>IF(SP_SUL!B87="","*",SP_SUL!B87)</f>
        <v>46057</v>
      </c>
      <c r="B87" s="83" t="str">
        <f>IF(SP_SUL!X87="","*",SP_SUL!X87)</f>
        <v>Oportunidade</v>
      </c>
      <c r="C87" s="83" t="str">
        <f>IF(SP_SUL!S87="","*",SP_SUL!S87)</f>
        <v>SP SUL</v>
      </c>
      <c r="D87" s="83" t="str">
        <f>IF(SP_SUL!T87="","*",SP_SUL!T87)</f>
        <v>ZBV-ZKE</v>
      </c>
      <c r="E87" s="83" t="str">
        <f>IF(SP_SUL!D87="","*",SP_SUL!D87)</f>
        <v>ROGÉRIO (TP-730)</v>
      </c>
      <c r="F87" s="83" t="str">
        <f>IF(SP_SUL!H87="","*",SP_SUL!H87)</f>
        <v>-</v>
      </c>
      <c r="G87" s="83" t="str">
        <f>IF(SP_SUL!M87="","*",SP_SUL!M87)</f>
        <v>ZYU-ZST</v>
      </c>
      <c r="H87" s="116">
        <f>IF(SP_SUL!K87="","*",SP_SUL!K87)</f>
        <v>205</v>
      </c>
      <c r="I87" s="113">
        <f>IF(SP_SUL!O87="","*",SP_SUL!O87)</f>
        <v>0.375</v>
      </c>
      <c r="J87" s="113">
        <f>IF(SP_SUL!P87="","*",SP_SUL!P87)</f>
        <v>8.3333333333333329E-2</v>
      </c>
      <c r="K87" s="83" t="str">
        <f>IF(SP_SUL!AK87="","*",SP_SUL!AK87)</f>
        <v>-</v>
      </c>
      <c r="L87" s="83" t="str">
        <f>IF(SP_SUL!AM87="","*",SP_SUL!AM87)</f>
        <v>ZYU-ZST</v>
      </c>
      <c r="M87" s="83">
        <f>IF(SP_SUL!AP87="","*",SP_SUL!AP87)</f>
        <v>205</v>
      </c>
      <c r="N87" s="83" t="str">
        <f>IF(SP_SUL!AM87="","*",SP_SUL!AM87)</f>
        <v>ZYU-ZST</v>
      </c>
      <c r="O87" s="110">
        <f>IF(SP_SUL!BH87="","*",SP_SUL!BH87)</f>
        <v>0</v>
      </c>
      <c r="P87" s="147" t="str">
        <f>IF($A$2=1,IF(SP_SUL!BJ87="","*",SP_SUL!BJ87),IF(SP_SUL!BK87="","*",SP_SUL!BK87))</f>
        <v>TP pronto 08h06 / Sem oportunidade de faixa</v>
      </c>
    </row>
    <row r="88" spans="1:16" hidden="1">
      <c r="A88" s="82">
        <f>IF(SP_SUL!B88="","*",SP_SUL!B88)</f>
        <v>46057</v>
      </c>
      <c r="B88" s="83" t="str">
        <f>IF(SP_SUL!X88="","*",SP_SUL!X88)</f>
        <v>Oportunidade</v>
      </c>
      <c r="C88" s="83" t="str">
        <f>IF(SP_SUL!S88="","*",SP_SUL!S88)</f>
        <v>SP SUL</v>
      </c>
      <c r="D88" s="83" t="str">
        <f>IF(SP_SUL!T88="","*",SP_SUL!T88)</f>
        <v>ZBV-ZKE</v>
      </c>
      <c r="E88" s="83" t="str">
        <f>IF(SP_SUL!D88="","*",SP_SUL!D88)</f>
        <v>W59</v>
      </c>
      <c r="F88" s="83" t="str">
        <f>IF(SP_SUL!H88="","*",SP_SUL!H88)</f>
        <v>ZYU1</v>
      </c>
      <c r="G88" s="83" t="str">
        <f>IF(SP_SUL!M88="","*",SP_SUL!M88)</f>
        <v>ZYU</v>
      </c>
      <c r="H88" s="116">
        <f>IF(SP_SUL!K88="","*",SP_SUL!K88)</f>
        <v>203.57</v>
      </c>
      <c r="I88" s="113">
        <f>IF(SP_SUL!O88="","*",SP_SUL!O88)</f>
        <v>0.39583333333333331</v>
      </c>
      <c r="J88" s="113">
        <f>IF(SP_SUL!P88="","*",SP_SUL!P88)</f>
        <v>6.25E-2</v>
      </c>
      <c r="K88" s="83" t="str">
        <f>IF(SP_SUL!AK88="","*",SP_SUL!AK88)</f>
        <v>ZYU1</v>
      </c>
      <c r="L88" s="83" t="str">
        <f>IF(SP_SUL!AM88="","*",SP_SUL!AM88)</f>
        <v>ZYU</v>
      </c>
      <c r="M88" s="83">
        <f>IF(SP_SUL!AP88="","*",SP_SUL!AP88)</f>
        <v>203.57</v>
      </c>
      <c r="N88" s="83" t="str">
        <f>IF(SP_SUL!AM88="","*",SP_SUL!AM88)</f>
        <v>ZYU</v>
      </c>
      <c r="O88" s="110">
        <f>IF(SP_SUL!BH88="","*",SP_SUL!BH88)</f>
        <v>0</v>
      </c>
      <c r="P88" s="147" t="str">
        <f>IF($A$2=1,IF(SP_SUL!BJ88="","*",SP_SUL!BJ88),IF(SP_SUL!BK88="","*",SP_SUL!BK88))</f>
        <v>MC1 09h21 /  Sem oportundiade de faixa</v>
      </c>
    </row>
    <row r="89" spans="1:16" hidden="1">
      <c r="A89" s="82" t="str">
        <f>IF(SP_SUL!B89="","*",SP_SUL!B89)</f>
        <v>*</v>
      </c>
      <c r="B89" s="83" t="str">
        <f>IF(SP_SUL!X89="","*",SP_SUL!X89)</f>
        <v>*</v>
      </c>
      <c r="C89" s="83" t="str">
        <f>IF(SP_SUL!S89="","*",SP_SUL!S89)</f>
        <v>-</v>
      </c>
      <c r="D89" s="83" t="str">
        <f>IF(SP_SUL!T89="","*",SP_SUL!T89)</f>
        <v>-</v>
      </c>
      <c r="E89" s="83" t="str">
        <f>IF(SP_SUL!D89="","*",SP_SUL!D89)</f>
        <v>*</v>
      </c>
      <c r="F89" s="83" t="str">
        <f>IF(SP_SUL!H89="","*",SP_SUL!H89)</f>
        <v>*</v>
      </c>
      <c r="G89" s="83" t="str">
        <f>IF(SP_SUL!M89="","*",SP_SUL!M89)</f>
        <v>-</v>
      </c>
      <c r="H89" s="116" t="str">
        <f>IF(SP_SUL!K89="","*",SP_SUL!K89)</f>
        <v>*</v>
      </c>
      <c r="I89" s="113" t="str">
        <f>IF(SP_SUL!O89="","*",SP_SUL!O89)</f>
        <v>*</v>
      </c>
      <c r="J89" s="113" t="str">
        <f>IF(SP_SUL!P89="","*",SP_SUL!P89)</f>
        <v>*</v>
      </c>
      <c r="K89" s="83">
        <f>IF(SP_SUL!AK89="","*",SP_SUL!AK89)</f>
        <v>0</v>
      </c>
      <c r="L89" s="83" t="str">
        <f>IF(SP_SUL!AM89="","*",SP_SUL!AM89)</f>
        <v>-</v>
      </c>
      <c r="M89" s="83">
        <f>IF(SP_SUL!AP89="","*",SP_SUL!AP89)</f>
        <v>0</v>
      </c>
      <c r="N89" s="83" t="str">
        <f>IF(SP_SUL!AM89="","*",SP_SUL!AM89)</f>
        <v>-</v>
      </c>
      <c r="O89" s="110" t="str">
        <f>IF(SP_SUL!BH89="","*",SP_SUL!BH89)</f>
        <v>*</v>
      </c>
      <c r="P89" s="147" t="str">
        <f>IF($A$2=1,IF(SP_SUL!BJ89="","*",SP_SUL!BJ89),IF(SP_SUL!BK89="","*",SP_SUL!BK89))</f>
        <v>*</v>
      </c>
    </row>
    <row r="90" spans="1:16" hidden="1">
      <c r="A90" s="82">
        <f>IF(SP_SUL!B90="","*",SP_SUL!B90)</f>
        <v>46057</v>
      </c>
      <c r="B90" s="83" t="str">
        <f>IF(SP_SUL!X90="","*",SP_SUL!X90)</f>
        <v>Oportunidade</v>
      </c>
      <c r="C90" s="83" t="str">
        <f>IF(SP_SUL!S90="","*",SP_SUL!S90)</f>
        <v>SP SUL</v>
      </c>
      <c r="D90" s="83" t="str">
        <f>IF(SP_SUL!T90="","*",SP_SUL!T90)</f>
        <v>ZKE-ZEV</v>
      </c>
      <c r="E90" s="83" t="str">
        <f>IF(SP_SUL!D90="","*",SP_SUL!D90)</f>
        <v>E17</v>
      </c>
      <c r="F90" s="83" t="str">
        <f>IF(SP_SUL!H90="","*",SP_SUL!H90)</f>
        <v>102ZKW2</v>
      </c>
      <c r="G90" s="83" t="str">
        <f>IF(SP_SUL!M90="","*",SP_SUL!M90)</f>
        <v>ZKE-ZWW</v>
      </c>
      <c r="H90" s="116">
        <f>IF(SP_SUL!K90="","*",SP_SUL!K90)</f>
        <v>81</v>
      </c>
      <c r="I90" s="113">
        <f>IF(SP_SUL!O90="","*",SP_SUL!O90)</f>
        <v>0.375</v>
      </c>
      <c r="J90" s="113">
        <f>IF(SP_SUL!P90="","*",SP_SUL!P90)</f>
        <v>0.16666666666666666</v>
      </c>
      <c r="K90" s="83" t="str">
        <f>IF(SP_SUL!AK90="","*",SP_SUL!AK90)</f>
        <v>102ZKW2</v>
      </c>
      <c r="L90" s="83" t="str">
        <f>IF(SP_SUL!AM90="","*",SP_SUL!AM90)</f>
        <v>ZKE-ZWW</v>
      </c>
      <c r="M90" s="83">
        <f>IF(SP_SUL!AP90="","*",SP_SUL!AP90)</f>
        <v>81</v>
      </c>
      <c r="N90" s="83" t="str">
        <f>IF(SP_SUL!AM90="","*",SP_SUL!AM90)</f>
        <v>ZKE-ZWW</v>
      </c>
      <c r="O90" s="110">
        <f>IF(SP_SUL!BH90="","*",SP_SUL!BH90)</f>
        <v>0</v>
      </c>
      <c r="P90" s="147" t="str">
        <f>IF($A$2=1,IF(SP_SUL!BJ90="","*",SP_SUL!BJ90),IF(SP_SUL!BK90="","*",SP_SUL!BK90))</f>
        <v>Não solicita MC1 devido condições climáticas (chuva)</v>
      </c>
    </row>
    <row r="91" spans="1:16" hidden="1">
      <c r="A91" s="82" t="str">
        <f>IF(SP_SUL!B91="","*",SP_SUL!B91)</f>
        <v>*</v>
      </c>
      <c r="B91" s="83" t="str">
        <f>IF(SP_SUL!X91="","*",SP_SUL!X91)</f>
        <v>Oportunidade</v>
      </c>
      <c r="C91" s="83" t="str">
        <f>IF(SP_SUL!S91="","*",SP_SUL!S91)</f>
        <v>SP SUL</v>
      </c>
      <c r="D91" s="83" t="str">
        <f>IF(SP_SUL!T91="","*",SP_SUL!T91)</f>
        <v>ZKE-ZEV</v>
      </c>
      <c r="E91" s="83" t="str">
        <f>IF(SP_SUL!D91="","*",SP_SUL!D91)</f>
        <v>V89</v>
      </c>
      <c r="F91" s="83" t="str">
        <f>IF(SP_SUL!H91="","*",SP_SUL!H91)</f>
        <v>102ZKW2</v>
      </c>
      <c r="G91" s="83" t="str">
        <f>IF(SP_SUL!M91="","*",SP_SUL!M91)</f>
        <v>ZWW-ZKW</v>
      </c>
      <c r="H91" s="116">
        <f>IF(SP_SUL!K91="","*",SP_SUL!K91)</f>
        <v>92.745000000000005</v>
      </c>
      <c r="I91" s="113">
        <f>IF(SP_SUL!O91="","*",SP_SUL!O91)</f>
        <v>0.375</v>
      </c>
      <c r="J91" s="113">
        <f>IF(SP_SUL!P91="","*",SP_SUL!P91)</f>
        <v>8.3333333333333329E-2</v>
      </c>
      <c r="K91" s="83" t="str">
        <f>IF(SP_SUL!AK91="","*",SP_SUL!AK91)</f>
        <v>102ZKW2</v>
      </c>
      <c r="L91" s="83" t="str">
        <f>IF(SP_SUL!AM91="","*",SP_SUL!AM91)</f>
        <v>ZWW-ZKW</v>
      </c>
      <c r="M91" s="83">
        <f>IF(SP_SUL!AP91="","*",SP_SUL!AP91)</f>
        <v>92.745000000000005</v>
      </c>
      <c r="N91" s="83" t="str">
        <f>IF(SP_SUL!AM91="","*",SP_SUL!AM91)</f>
        <v>ZWW-ZKW</v>
      </c>
      <c r="O91" s="110" t="str">
        <f>IF(SP_SUL!BH91="","*",SP_SUL!BH91)</f>
        <v>*</v>
      </c>
      <c r="P91" s="147" t="str">
        <f>IF($A$2=1,IF(SP_SUL!BJ91="","*",SP_SUL!BJ91),IF(SP_SUL!BK91="","*",SP_SUL!BK91))</f>
        <v>*</v>
      </c>
    </row>
    <row r="92" spans="1:16" hidden="1">
      <c r="A92" s="82">
        <f>IF(SP_SUL!B92="","*",SP_SUL!B92)</f>
        <v>46057</v>
      </c>
      <c r="B92" s="83" t="str">
        <f>IF(SP_SUL!X92="","*",SP_SUL!X92)</f>
        <v>Oportunidade</v>
      </c>
      <c r="C92" s="83" t="str">
        <f>IF(SP_SUL!S92="","*",SP_SUL!S92)</f>
        <v>SP SUL</v>
      </c>
      <c r="D92" s="83" t="str">
        <f>IF(SP_SUL!T92="","*",SP_SUL!T92)</f>
        <v>ZKE-ZEV</v>
      </c>
      <c r="E92" s="83" t="str">
        <f>IF(SP_SUL!D92="","*",SP_SUL!D92)</f>
        <v>E42</v>
      </c>
      <c r="F92" s="83" t="str">
        <f>IF(SP_SUL!H92="","*",SP_SUL!H92)</f>
        <v>102ZKW2</v>
      </c>
      <c r="G92" s="83" t="str">
        <f>IF(SP_SUL!M92="","*",SP_SUL!M92)</f>
        <v>ZKW-ZCP</v>
      </c>
      <c r="H92" s="116">
        <f>IF(SP_SUL!K92="","*",SP_SUL!K92)</f>
        <v>102</v>
      </c>
      <c r="I92" s="113">
        <f>IF(SP_SUL!O92="","*",SP_SUL!O92)</f>
        <v>0.39583333333333331</v>
      </c>
      <c r="J92" s="113">
        <f>IF(SP_SUL!P92="","*",SP_SUL!P92)</f>
        <v>4.1666666666666664E-2</v>
      </c>
      <c r="K92" s="83" t="str">
        <f>IF(SP_SUL!AK92="","*",SP_SUL!AK92)</f>
        <v>102ZKW2</v>
      </c>
      <c r="L92" s="83" t="str">
        <f>IF(SP_SUL!AM92="","*",SP_SUL!AM92)</f>
        <v>ZKW-ZKE-ZKW</v>
      </c>
      <c r="M92" s="83">
        <f>IF(SP_SUL!AP92="","*",SP_SUL!AP92)</f>
        <v>102</v>
      </c>
      <c r="N92" s="83" t="str">
        <f>IF(SP_SUL!AM92="","*",SP_SUL!AM92)</f>
        <v>ZKW-ZKE-ZKW</v>
      </c>
      <c r="O92" s="110">
        <f>IF(SP_SUL!BH92="","*",SP_SUL!BH92)</f>
        <v>2</v>
      </c>
      <c r="P92" s="147" t="str">
        <f>IF($A$2=1,IF(SP_SUL!BJ92="","*",SP_SUL!BJ92),IF(SP_SUL!BK92="","*",SP_SUL!BK92))</f>
        <v xml:space="preserve">Alterado programação para realizar abastecimento de diesel da loco 9295 e abastecimento de óleo loco 9298 em ZKE a após retorna para ZKW / </v>
      </c>
    </row>
    <row r="93" spans="1:16" hidden="1">
      <c r="A93" s="82">
        <f>IF(SP_SUL!B93="","*",SP_SUL!B93)</f>
        <v>46057</v>
      </c>
      <c r="B93" s="83" t="str">
        <f>IF(SP_SUL!X93="","*",SP_SUL!X93)</f>
        <v>Extra</v>
      </c>
      <c r="C93" s="83" t="str">
        <f>IF(SP_SUL!S93="","*",SP_SUL!S93)</f>
        <v>SP SUL</v>
      </c>
      <c r="D93" s="83" t="str">
        <f>IF(SP_SUL!T93="","*",SP_SUL!T93)</f>
        <v>ZKE-ZEV</v>
      </c>
      <c r="E93" s="83" t="str">
        <f>IF(SP_SUL!D93="","*",SP_SUL!D93)</f>
        <v xml:space="preserve">TURMA FIXA VIA </v>
      </c>
      <c r="F93" s="83" t="str">
        <f>IF(SP_SUL!H93="","*",SP_SUL!H93)</f>
        <v>-</v>
      </c>
      <c r="G93" s="83" t="str">
        <f>IF(SP_SUL!M93="","*",SP_SUL!M93)</f>
        <v>ZKW-ZLU</v>
      </c>
      <c r="H93" s="116">
        <f>IF(SP_SUL!K93="","*",SP_SUL!K93)</f>
        <v>101.7</v>
      </c>
      <c r="I93" s="113">
        <f>IF(SP_SUL!O93="","*",SP_SUL!O93)</f>
        <v>0.41666666666666669</v>
      </c>
      <c r="J93" s="113">
        <f>IF(SP_SUL!P93="","*",SP_SUL!P93)</f>
        <v>8.3333333333333329E-2</v>
      </c>
      <c r="K93" s="83" t="str">
        <f>IF(SP_SUL!AK93="","*",SP_SUL!AK93)</f>
        <v>-</v>
      </c>
      <c r="L93" s="83" t="str">
        <f>IF(SP_SUL!AM93="","*",SP_SUL!AM93)</f>
        <v>ZKW-ZLU</v>
      </c>
      <c r="M93" s="83">
        <f>IF(SP_SUL!AP93="","*",SP_SUL!AP93)</f>
        <v>101.7</v>
      </c>
      <c r="N93" s="83" t="str">
        <f>IF(SP_SUL!AM93="","*",SP_SUL!AM93)</f>
        <v>ZKW-ZLU</v>
      </c>
      <c r="O93" s="110">
        <f>IF(SP_SUL!BH93="","*",SP_SUL!BH93)</f>
        <v>2</v>
      </c>
      <c r="P93" s="147" t="str">
        <f>IF($A$2=1,IF(SP_SUL!BJ93="","*",SP_SUL!BJ93),IF(SP_SUL!BK93="","*",SP_SUL!BK93))</f>
        <v>Realizado intervalo das 10h20 ate 12h20.</v>
      </c>
    </row>
    <row r="94" spans="1:16" hidden="1">
      <c r="A94" s="82">
        <f>IF(SP_SUL!B94="","*",SP_SUL!B94)</f>
        <v>46057</v>
      </c>
      <c r="B94" s="83" t="str">
        <f>IF(SP_SUL!X94="","*",SP_SUL!X94)</f>
        <v>Oportunidade</v>
      </c>
      <c r="C94" s="83" t="str">
        <f>IF(SP_SUL!S94="","*",SP_SUL!S94)</f>
        <v>SP SUL</v>
      </c>
      <c r="D94" s="83" t="str">
        <f>IF(SP_SUL!T94="","*",SP_SUL!T94)</f>
        <v>ZKE-ZEV</v>
      </c>
      <c r="E94" s="83" t="str">
        <f>IF(SP_SUL!D94="","*",SP_SUL!D94)</f>
        <v>CAIQUE (TMA-677)</v>
      </c>
      <c r="F94" s="83" t="str">
        <f>IF(SP_SUL!H94="","*",SP_SUL!H94)</f>
        <v>-</v>
      </c>
      <c r="G94" s="83" t="str">
        <f>IF(SP_SUL!M94="","*",SP_SUL!M94)</f>
        <v>ZWI-ZEM</v>
      </c>
      <c r="H94" s="116">
        <f>IF(SP_SUL!K94="","*",SP_SUL!K94)</f>
        <v>123.363</v>
      </c>
      <c r="I94" s="113">
        <f>IF(SP_SUL!O94="","*",SP_SUL!O94)</f>
        <v>0.35416666666666669</v>
      </c>
      <c r="J94" s="113">
        <f>IF(SP_SUL!P94="","*",SP_SUL!P94)</f>
        <v>6.25E-2</v>
      </c>
      <c r="K94" s="83" t="str">
        <f>IF(SP_SUL!AK94="","*",SP_SUL!AK94)</f>
        <v>-</v>
      </c>
      <c r="L94" s="83" t="str">
        <f>IF(SP_SUL!AM94="","*",SP_SUL!AM94)</f>
        <v>ZWI-ZEM</v>
      </c>
      <c r="M94" s="83">
        <f>IF(SP_SUL!AP94="","*",SP_SUL!AP94)</f>
        <v>123.363</v>
      </c>
      <c r="N94" s="83" t="str">
        <f>IF(SP_SUL!AM94="","*",SP_SUL!AM94)</f>
        <v>ZWI-ZEM</v>
      </c>
      <c r="O94" s="110">
        <f>IF(SP_SUL!BH94="","*",SP_SUL!BH94)</f>
        <v>0</v>
      </c>
      <c r="P94" s="147" t="str">
        <f>IF($A$2=1,IF(SP_SUL!BJ94="","*",SP_SUL!BJ94),IF(SP_SUL!BK94="","*",SP_SUL!BK94))</f>
        <v>TP não solicita intervalo / devido condições climáticas</v>
      </c>
    </row>
    <row r="95" spans="1:16" hidden="1">
      <c r="A95" s="82">
        <f>IF(SP_SUL!B95="","*",SP_SUL!B95)</f>
        <v>46057</v>
      </c>
      <c r="B95" s="83" t="str">
        <f>IF(SP_SUL!X95="","*",SP_SUL!X95)</f>
        <v>Oportunidade</v>
      </c>
      <c r="C95" s="83" t="str">
        <f>IF(SP_SUL!S95="","*",SP_SUL!S95)</f>
        <v>SP SUL</v>
      </c>
      <c r="D95" s="83" t="str">
        <f>IF(SP_SUL!T95="","*",SP_SUL!T95)</f>
        <v>ZKE-ZEV</v>
      </c>
      <c r="E95" s="83" t="str">
        <f>IF(SP_SUL!D95="","*",SP_SUL!D95)</f>
        <v>WALTER (TP-810)</v>
      </c>
      <c r="F95" s="83" t="str">
        <f>IF(SP_SUL!H95="","*",SP_SUL!H95)</f>
        <v>-</v>
      </c>
      <c r="G95" s="83" t="str">
        <f>IF(SP_SUL!M95="","*",SP_SUL!M95)</f>
        <v>ZWI-ZEM</v>
      </c>
      <c r="H95" s="116">
        <f>IF(SP_SUL!K95="","*",SP_SUL!K95)</f>
        <v>123.465</v>
      </c>
      <c r="I95" s="113">
        <f>IF(SP_SUL!O95="","*",SP_SUL!O95)</f>
        <v>0.35416666666666669</v>
      </c>
      <c r="J95" s="113">
        <f>IF(SP_SUL!P95="","*",SP_SUL!P95)</f>
        <v>6.25E-2</v>
      </c>
      <c r="K95" s="83" t="str">
        <f>IF(SP_SUL!AK95="","*",SP_SUL!AK95)</f>
        <v>-</v>
      </c>
      <c r="L95" s="83" t="str">
        <f>IF(SP_SUL!AM95="","*",SP_SUL!AM95)</f>
        <v>ZWI-ZEM</v>
      </c>
      <c r="M95" s="83">
        <f>IF(SP_SUL!AP95="","*",SP_SUL!AP95)</f>
        <v>123.465</v>
      </c>
      <c r="N95" s="83" t="str">
        <f>IF(SP_SUL!AM95="","*",SP_SUL!AM95)</f>
        <v>ZWI-ZEM</v>
      </c>
      <c r="O95" s="110">
        <f>IF(SP_SUL!BH95="","*",SP_SUL!BH95)</f>
        <v>0</v>
      </c>
      <c r="P95" s="147" t="str">
        <f>IF($A$2=1,IF(SP_SUL!BJ95="","*",SP_SUL!BJ95),IF(SP_SUL!BK95="","*",SP_SUL!BK95))</f>
        <v>TP não solicita intervalo / devido condições climáticas</v>
      </c>
    </row>
    <row r="96" spans="1:16" hidden="1">
      <c r="A96" s="82" t="str">
        <f>IF(SP_SUL!B96="","*",SP_SUL!B96)</f>
        <v>*</v>
      </c>
      <c r="B96" s="83" t="str">
        <f>IF(SP_SUL!X96="","*",SP_SUL!X96)</f>
        <v>*</v>
      </c>
      <c r="C96" s="83" t="str">
        <f>IF(SP_SUL!S96="","*",SP_SUL!S96)</f>
        <v>-</v>
      </c>
      <c r="D96" s="83" t="str">
        <f>IF(SP_SUL!T96="","*",SP_SUL!T96)</f>
        <v>-</v>
      </c>
      <c r="E96" s="83" t="str">
        <f>IF(SP_SUL!D96="","*",SP_SUL!D96)</f>
        <v>*</v>
      </c>
      <c r="F96" s="83" t="str">
        <f>IF(SP_SUL!H96="","*",SP_SUL!H96)</f>
        <v>*</v>
      </c>
      <c r="G96" s="83" t="str">
        <f>IF(SP_SUL!M96="","*",SP_SUL!M96)</f>
        <v>-</v>
      </c>
      <c r="H96" s="116" t="str">
        <f>IF(SP_SUL!K96="","*",SP_SUL!K96)</f>
        <v>*</v>
      </c>
      <c r="I96" s="113" t="str">
        <f>IF(SP_SUL!O96="","*",SP_SUL!O96)</f>
        <v>*</v>
      </c>
      <c r="J96" s="113" t="str">
        <f>IF(SP_SUL!P96="","*",SP_SUL!P96)</f>
        <v>*</v>
      </c>
      <c r="K96" s="83">
        <f>IF(SP_SUL!AK96="","*",SP_SUL!AK96)</f>
        <v>0</v>
      </c>
      <c r="L96" s="83" t="str">
        <f>IF(SP_SUL!AM96="","*",SP_SUL!AM96)</f>
        <v>-</v>
      </c>
      <c r="M96" s="83">
        <f>IF(SP_SUL!AP96="","*",SP_SUL!AP96)</f>
        <v>0</v>
      </c>
      <c r="N96" s="83" t="str">
        <f>IF(SP_SUL!AM96="","*",SP_SUL!AM96)</f>
        <v>-</v>
      </c>
      <c r="O96" s="110" t="str">
        <f>IF(SP_SUL!BH96="","*",SP_SUL!BH96)</f>
        <v>*</v>
      </c>
      <c r="P96" s="147" t="str">
        <f>IF($A$2=1,IF(SP_SUL!BJ96="","*",SP_SUL!BJ96),IF(SP_SUL!BK96="","*",SP_SUL!BK96))</f>
        <v>*</v>
      </c>
    </row>
    <row r="97" spans="1:16" hidden="1">
      <c r="A97" s="82" t="str">
        <f>IF(SP_SUL!B97="","*",SP_SUL!B97)</f>
        <v>*</v>
      </c>
      <c r="B97" s="83" t="str">
        <f>IF(SP_SUL!X97="","*",SP_SUL!X97)</f>
        <v>*</v>
      </c>
      <c r="C97" s="83" t="str">
        <f>IF(SP_SUL!S97="","*",SP_SUL!S97)</f>
        <v>-</v>
      </c>
      <c r="D97" s="83" t="str">
        <f>IF(SP_SUL!T97="","*",SP_SUL!T97)</f>
        <v>-</v>
      </c>
      <c r="E97" s="83" t="str">
        <f>IF(SP_SUL!D97="","*",SP_SUL!D97)</f>
        <v>*</v>
      </c>
      <c r="F97" s="83" t="str">
        <f>IF(SP_SUL!H97="","*",SP_SUL!H97)</f>
        <v>*</v>
      </c>
      <c r="G97" s="83" t="str">
        <f>IF(SP_SUL!M97="","*",SP_SUL!M97)</f>
        <v>-</v>
      </c>
      <c r="H97" s="116" t="str">
        <f>IF(SP_SUL!K97="","*",SP_SUL!K97)</f>
        <v>*</v>
      </c>
      <c r="I97" s="113" t="str">
        <f>IF(SP_SUL!O97="","*",SP_SUL!O97)</f>
        <v>*</v>
      </c>
      <c r="J97" s="113" t="str">
        <f>IF(SP_SUL!P97="","*",SP_SUL!P97)</f>
        <v>*</v>
      </c>
      <c r="K97" s="83">
        <f>IF(SP_SUL!AK97="","*",SP_SUL!AK97)</f>
        <v>0</v>
      </c>
      <c r="L97" s="83" t="str">
        <f>IF(SP_SUL!AM97="","*",SP_SUL!AM97)</f>
        <v>-</v>
      </c>
      <c r="M97" s="83">
        <f>IF(SP_SUL!AP97="","*",SP_SUL!AP97)</f>
        <v>0</v>
      </c>
      <c r="N97" s="83" t="str">
        <f>IF(SP_SUL!AM97="","*",SP_SUL!AM97)</f>
        <v>-</v>
      </c>
      <c r="O97" s="110" t="str">
        <f>IF(SP_SUL!BH97="","*",SP_SUL!BH97)</f>
        <v>*</v>
      </c>
      <c r="P97" s="147" t="str">
        <f>IF($A$2=1,IF(SP_SUL!BJ97="","*",SP_SUL!BJ97),IF(SP_SUL!BK97="","*",SP_SUL!BK97))</f>
        <v>*</v>
      </c>
    </row>
    <row r="98" spans="1:16" hidden="1">
      <c r="A98" s="82">
        <f>IF(SP_SUL!B98="","*",SP_SUL!B98)</f>
        <v>46057</v>
      </c>
      <c r="B98" s="83" t="str">
        <f>IF(SP_SUL!X98="","*",SP_SUL!X98)</f>
        <v>Oportunidade</v>
      </c>
      <c r="C98" s="83" t="str">
        <f>IF(SP_SUL!S98="","*",SP_SUL!S98)</f>
        <v>SP SUL</v>
      </c>
      <c r="D98" s="83" t="str">
        <f>IF(SP_SUL!T98="","*",SP_SUL!T98)</f>
        <v>ZEV-ZPT</v>
      </c>
      <c r="E98" s="83" t="str">
        <f>IF(SP_SUL!D98="","*",SP_SUL!D98)</f>
        <v>HUELTON (TP-725)</v>
      </c>
      <c r="F98" s="83" t="str">
        <f>IF(SP_SUL!H98="","*",SP_SUL!H98)</f>
        <v>-</v>
      </c>
      <c r="G98" s="83" t="str">
        <f>IF(SP_SUL!M98="","*",SP_SUL!M98)</f>
        <v>ZPG-MRS</v>
      </c>
      <c r="H98" s="116">
        <f>IF(SP_SUL!K98="","*",SP_SUL!K98)</f>
        <v>65.3</v>
      </c>
      <c r="I98" s="113">
        <f>IF(SP_SUL!O98="","*",SP_SUL!O98)</f>
        <v>0.41666666666666669</v>
      </c>
      <c r="J98" s="113">
        <f>IF(SP_SUL!P98="","*",SP_SUL!P98)</f>
        <v>6.25E-2</v>
      </c>
      <c r="K98" s="83" t="str">
        <f>IF(SP_SUL!AK98="","*",SP_SUL!AK98)</f>
        <v>-</v>
      </c>
      <c r="L98" s="83" t="str">
        <f>IF(SP_SUL!AM98="","*",SP_SUL!AM98)</f>
        <v>ZPG-MRS</v>
      </c>
      <c r="M98" s="83">
        <f>IF(SP_SUL!AP98="","*",SP_SUL!AP98)</f>
        <v>65.3</v>
      </c>
      <c r="N98" s="83" t="str">
        <f>IF(SP_SUL!AM98="","*",SP_SUL!AM98)</f>
        <v>ZPG-MRS</v>
      </c>
      <c r="O98" s="110">
        <f>IF(SP_SUL!BH98="","*",SP_SUL!BH98)</f>
        <v>0</v>
      </c>
      <c r="P98" s="147" t="str">
        <f>IF($A$2=1,IF(SP_SUL!BJ98="","*",SP_SUL!BJ98),IF(SP_SUL!BK98="","*",SP_SUL!BK98))</f>
        <v>TP pronto 09h31 / cancelado devido condições climáticas (chuva)</v>
      </c>
    </row>
    <row r="99" spans="1:16" hidden="1">
      <c r="A99" s="82">
        <f>IF(SP_SUL!B99="","*",SP_SUL!B99)</f>
        <v>46057</v>
      </c>
      <c r="B99" s="83" t="str">
        <f>IF(SP_SUL!X99="","*",SP_SUL!X99)</f>
        <v>Oportunidade</v>
      </c>
      <c r="C99" s="83" t="str">
        <f>IF(SP_SUL!S99="","*",SP_SUL!S99)</f>
        <v>SP SUL</v>
      </c>
      <c r="D99" s="83" t="str">
        <f>IF(SP_SUL!T99="","*",SP_SUL!T99)</f>
        <v>ZPT-ZPG</v>
      </c>
      <c r="E99" s="83" t="str">
        <f>IF(SP_SUL!D99="","*",SP_SUL!D99)</f>
        <v>DIEGO (TF-42)</v>
      </c>
      <c r="F99" s="83" t="str">
        <f>IF(SP_SUL!H99="","*",SP_SUL!H99)</f>
        <v>-</v>
      </c>
      <c r="G99" s="83" t="str">
        <f>IF(SP_SUL!M99="","*",SP_SUL!M99)</f>
        <v>PAT-ZGM</v>
      </c>
      <c r="H99" s="116">
        <f>IF(SP_SUL!K99="","*",SP_SUL!K99)</f>
        <v>109</v>
      </c>
      <c r="I99" s="113">
        <f>IF(SP_SUL!O99="","*",SP_SUL!O99)</f>
        <v>0.41666666666666669</v>
      </c>
      <c r="J99" s="113">
        <f>IF(SP_SUL!P99="","*",SP_SUL!P99)</f>
        <v>8.3333333333333329E-2</v>
      </c>
      <c r="K99" s="83" t="str">
        <f>IF(SP_SUL!AK99="","*",SP_SUL!AK99)</f>
        <v>-</v>
      </c>
      <c r="L99" s="83" t="str">
        <f>IF(SP_SUL!AM99="","*",SP_SUL!AM99)</f>
        <v>PAT-ZGM</v>
      </c>
      <c r="M99" s="83">
        <f>IF(SP_SUL!AP99="","*",SP_SUL!AP99)</f>
        <v>109</v>
      </c>
      <c r="N99" s="83" t="str">
        <f>IF(SP_SUL!AM99="","*",SP_SUL!AM99)</f>
        <v>PAT-ZGM</v>
      </c>
      <c r="O99" s="110">
        <f>IF(SP_SUL!BH99="","*",SP_SUL!BH99)</f>
        <v>0</v>
      </c>
      <c r="P99" s="147" t="str">
        <f>IF($A$2=1,IF(SP_SUL!BJ99="","*",SP_SUL!BJ99),IF(SP_SUL!BK99="","*",SP_SUL!BK99))</f>
        <v>Alterado programação para km 108+000 ao km 108+700 - TP pronto 08h50 / devido alteração, sem oportundiade de faixa</v>
      </c>
    </row>
    <row r="100" spans="1:16" hidden="1">
      <c r="A100" s="82">
        <f>IF(SP_SUL!B100="","*",SP_SUL!B100)</f>
        <v>46057</v>
      </c>
      <c r="B100" s="83" t="str">
        <f>IF(SP_SUL!X100="","*",SP_SUL!X100)</f>
        <v>Oportunidade</v>
      </c>
      <c r="C100" s="83" t="str">
        <f>IF(SP_SUL!S100="","*",SP_SUL!S100)</f>
        <v>SP SUL</v>
      </c>
      <c r="D100" s="83" t="str">
        <f>IF(SP_SUL!T100="","*",SP_SUL!T100)</f>
        <v>ZPT-ZPG</v>
      </c>
      <c r="E100" s="83" t="str">
        <f>IF(SP_SUL!D100="","*",SP_SUL!D100)</f>
        <v>V85</v>
      </c>
      <c r="F100" s="83" t="str">
        <f>IF(SP_SUL!H100="","*",SP_SUL!H100)</f>
        <v>ZDRZPT</v>
      </c>
      <c r="G100" s="83" t="str">
        <f>IF(SP_SUL!M100="","*",SP_SUL!M100)</f>
        <v>PAT-ZGM</v>
      </c>
      <c r="H100" s="116">
        <f>IF(SP_SUL!K100="","*",SP_SUL!K100)</f>
        <v>108.8</v>
      </c>
      <c r="I100" s="113">
        <f>IF(SP_SUL!O100="","*",SP_SUL!O100)</f>
        <v>0.375</v>
      </c>
      <c r="J100" s="113">
        <f>IF(SP_SUL!P100="","*",SP_SUL!P100)</f>
        <v>8.3333333333333329E-2</v>
      </c>
      <c r="K100" s="83" t="str">
        <f>IF(SP_SUL!AK100="","*",SP_SUL!AK100)</f>
        <v>ZDRZPT</v>
      </c>
      <c r="L100" s="83" t="str">
        <f>IF(SP_SUL!AM100="","*",SP_SUL!AM100)</f>
        <v>PAT-ZGM</v>
      </c>
      <c r="M100" s="83">
        <f>IF(SP_SUL!AP100="","*",SP_SUL!AP100)</f>
        <v>108.8</v>
      </c>
      <c r="N100" s="83" t="str">
        <f>IF(SP_SUL!AM100="","*",SP_SUL!AM100)</f>
        <v>PAT-ZGM</v>
      </c>
      <c r="O100" s="110">
        <f>IF(SP_SUL!BH100="","*",SP_SUL!BH100)</f>
        <v>0</v>
      </c>
      <c r="P100" s="147" t="str">
        <f>IF($A$2=1,IF(SP_SUL!BJ100="","*",SP_SUL!BJ100),IF(SP_SUL!BK100="","*",SP_SUL!BK100))</f>
        <v>MC1 09h12 / Cancelado a faixa, devido priorização da descarga de pedra do W62.</v>
      </c>
    </row>
    <row r="101" spans="1:16" hidden="1">
      <c r="A101" s="82">
        <f>IF(SP_SUL!B101="","*",SP_SUL!B101)</f>
        <v>46057</v>
      </c>
      <c r="B101" s="83" t="str">
        <f>IF(SP_SUL!X101="","*",SP_SUL!X101)</f>
        <v>Oportunidade</v>
      </c>
      <c r="C101" s="83" t="str">
        <f>IF(SP_SUL!S101="","*",SP_SUL!S101)</f>
        <v>SP SUL</v>
      </c>
      <c r="D101" s="83" t="str">
        <f>IF(SP_SUL!T101="","*",SP_SUL!T101)</f>
        <v>ZEV-ZPT</v>
      </c>
      <c r="E101" s="83" t="str">
        <f>IF(SP_SUL!D101="","*",SP_SUL!D101)</f>
        <v>EXPANSÃO TURMA 1</v>
      </c>
      <c r="F101" s="83" t="str">
        <f>IF(SP_SUL!H101="","*",SP_SUL!H101)</f>
        <v>-</v>
      </c>
      <c r="G101" s="83" t="str">
        <f>IF(SP_SUL!M101="","*",SP_SUL!M101)</f>
        <v>109-ZGM</v>
      </c>
      <c r="H101" s="116">
        <f>IF(SP_SUL!K101="","*",SP_SUL!K101)</f>
        <v>109</v>
      </c>
      <c r="I101" s="113">
        <f>IF(SP_SUL!O101="","*",SP_SUL!O101)</f>
        <v>0.33333333333333331</v>
      </c>
      <c r="J101" s="113">
        <f>IF(SP_SUL!P101="","*",SP_SUL!P101)</f>
        <v>6.25E-2</v>
      </c>
      <c r="K101" s="83" t="str">
        <f>IF(SP_SUL!AK101="","*",SP_SUL!AK101)</f>
        <v>-</v>
      </c>
      <c r="L101" s="83" t="str">
        <f>IF(SP_SUL!AM101="","*",SP_SUL!AM101)</f>
        <v>ZPGZZV</v>
      </c>
      <c r="M101" s="83">
        <f>IF(SP_SUL!AP101="","*",SP_SUL!AP101)</f>
        <v>123.6</v>
      </c>
      <c r="N101" s="83" t="str">
        <f>IF(SP_SUL!AM101="","*",SP_SUL!AM101)</f>
        <v>ZPGZZV</v>
      </c>
      <c r="O101" s="110">
        <f>IF(SP_SUL!BH101="","*",SP_SUL!BH101)</f>
        <v>0</v>
      </c>
      <c r="P101" s="147" t="str">
        <f>IF($A$2=1,IF(SP_SUL!BJ101="","*",SP_SUL!BJ101),IF(SP_SUL!BK101="","*",SP_SUL!BK101))</f>
        <v>Alterado programação para km 123+600 entre ZPGZZV / TP não solicita intervalo, devido condições climáticas</v>
      </c>
    </row>
    <row r="102" spans="1:16" hidden="1">
      <c r="A102" s="82">
        <f>IF(SP_SUL!B102="","*",SP_SUL!B102)</f>
        <v>46057</v>
      </c>
      <c r="B102" s="83" t="str">
        <f>IF(SP_SUL!X102="","*",SP_SUL!X102)</f>
        <v>Oportunidade</v>
      </c>
      <c r="C102" s="83" t="str">
        <f>IF(SP_SUL!S102="","*",SP_SUL!S102)</f>
        <v>SP SUL</v>
      </c>
      <c r="D102" s="83" t="str">
        <f>IF(SP_SUL!T102="","*",SP_SUL!T102)</f>
        <v>ZPT-ZPG</v>
      </c>
      <c r="E102" s="83" t="str">
        <f>IF(SP_SUL!D102="","*",SP_SUL!D102)</f>
        <v>W62</v>
      </c>
      <c r="F102" s="83" t="str">
        <f>IF(SP_SUL!H102="","*",SP_SUL!H102)</f>
        <v>ZPTZDR</v>
      </c>
      <c r="G102" s="83" t="str">
        <f>IF(SP_SUL!M102="","*",SP_SUL!M102)</f>
        <v>ZZV-ZPG</v>
      </c>
      <c r="H102" s="116">
        <f>IF(SP_SUL!K102="","*",SP_SUL!K102)</f>
        <v>125</v>
      </c>
      <c r="I102" s="113">
        <f>IF(SP_SUL!O102="","*",SP_SUL!O102)</f>
        <v>0.33333333333333331</v>
      </c>
      <c r="J102" s="113">
        <f>IF(SP_SUL!P102="","*",SP_SUL!P102)</f>
        <v>6.25E-2</v>
      </c>
      <c r="K102" s="83" t="str">
        <f>IF(SP_SUL!AK102="","*",SP_SUL!AK102)</f>
        <v>ZPTZDR</v>
      </c>
      <c r="L102" s="83" t="str">
        <f>IF(SP_SUL!AM102="","*",SP_SUL!AM102)</f>
        <v>ZPT-ZGM</v>
      </c>
      <c r="M102" s="83">
        <f>IF(SP_SUL!AP102="","*",SP_SUL!AP102)</f>
        <v>109.5</v>
      </c>
      <c r="N102" s="83" t="str">
        <f>IF(SP_SUL!AM102="","*",SP_SUL!AM102)</f>
        <v>ZPT-ZGM</v>
      </c>
      <c r="O102" s="110">
        <f>IF(SP_SUL!BH102="","*",SP_SUL!BH102)</f>
        <v>0</v>
      </c>
      <c r="P102" s="147" t="str">
        <f>IF($A$2=1,IF(SP_SUL!BJ102="","*",SP_SUL!BJ102),IF(SP_SUL!BK102="","*",SP_SUL!BK102))</f>
        <v>Alterado programação para descarga de pedra km 109+500 ao km110+200 via 2 / MC1 08h45 / autorizado entrada na via 09h02 / Concedido intervalo das 10h34 até 11h34. TP não realizou descarga de pedra, devido falha da turma da via.</v>
      </c>
    </row>
    <row r="103" spans="1:16" hidden="1">
      <c r="A103" s="82" t="str">
        <f>IF(SP_SUL!B103="","*",SP_SUL!B103)</f>
        <v>*</v>
      </c>
      <c r="B103" s="83" t="str">
        <f>IF(SP_SUL!X103="","*",SP_SUL!X103)</f>
        <v>*</v>
      </c>
      <c r="C103" s="83" t="str">
        <f>IF(SP_SUL!S103="","*",SP_SUL!S103)</f>
        <v>-</v>
      </c>
      <c r="D103" s="83" t="str">
        <f>IF(SP_SUL!T103="","*",SP_SUL!T103)</f>
        <v>-</v>
      </c>
      <c r="E103" s="83" t="str">
        <f>IF(SP_SUL!D103="","*",SP_SUL!D103)</f>
        <v>*</v>
      </c>
      <c r="F103" s="83" t="str">
        <f>IF(SP_SUL!H103="","*",SP_SUL!H103)</f>
        <v>*</v>
      </c>
      <c r="G103" s="83" t="str">
        <f>IF(SP_SUL!M103="","*",SP_SUL!M103)</f>
        <v>-</v>
      </c>
      <c r="H103" s="116" t="str">
        <f>IF(SP_SUL!K103="","*",SP_SUL!K103)</f>
        <v>*</v>
      </c>
      <c r="I103" s="113" t="str">
        <f>IF(SP_SUL!O103="","*",SP_SUL!O103)</f>
        <v>*</v>
      </c>
      <c r="J103" s="113" t="str">
        <f>IF(SP_SUL!P103="","*",SP_SUL!P103)</f>
        <v>*</v>
      </c>
      <c r="K103" s="83">
        <f>IF(SP_SUL!AK103="","*",SP_SUL!AK103)</f>
        <v>0</v>
      </c>
      <c r="L103" s="83" t="str">
        <f>IF(SP_SUL!AM103="","*",SP_SUL!AM103)</f>
        <v>-</v>
      </c>
      <c r="M103" s="83">
        <f>IF(SP_SUL!AP103="","*",SP_SUL!AP103)</f>
        <v>0</v>
      </c>
      <c r="N103" s="83" t="str">
        <f>IF(SP_SUL!AM103="","*",SP_SUL!AM103)</f>
        <v>-</v>
      </c>
      <c r="O103" s="110" t="str">
        <f>IF(SP_SUL!BH103="","*",SP_SUL!BH103)</f>
        <v>*</v>
      </c>
      <c r="P103" s="147" t="str">
        <f>IF($A$2=1,IF(SP_SUL!BJ103="","*",SP_SUL!BJ103),IF(SP_SUL!BK103="","*",SP_SUL!BK103))</f>
        <v>*</v>
      </c>
    </row>
    <row r="104" spans="1:16" hidden="1">
      <c r="A104" s="82" t="str">
        <f>IF(SP_SUL!B104="","*",SP_SUL!B104)</f>
        <v>*</v>
      </c>
      <c r="B104" s="83" t="str">
        <f>IF(SP_SUL!X104="","*",SP_SUL!X104)</f>
        <v>*</v>
      </c>
      <c r="C104" s="83" t="str">
        <f>IF(SP_SUL!S104="","*",SP_SUL!S104)</f>
        <v>-</v>
      </c>
      <c r="D104" s="83" t="str">
        <f>IF(SP_SUL!T104="","*",SP_SUL!T104)</f>
        <v>-</v>
      </c>
      <c r="E104" s="83" t="str">
        <f>IF(SP_SUL!D104="","*",SP_SUL!D104)</f>
        <v>*</v>
      </c>
      <c r="F104" s="83" t="str">
        <f>IF(SP_SUL!H104="","*",SP_SUL!H104)</f>
        <v>*</v>
      </c>
      <c r="G104" s="83" t="str">
        <f>IF(SP_SUL!M104="","*",SP_SUL!M104)</f>
        <v>-</v>
      </c>
      <c r="H104" s="116" t="str">
        <f>IF(SP_SUL!K104="","*",SP_SUL!K104)</f>
        <v>*</v>
      </c>
      <c r="I104" s="113" t="str">
        <f>IF(SP_SUL!O104="","*",SP_SUL!O104)</f>
        <v>*</v>
      </c>
      <c r="J104" s="113" t="str">
        <f>IF(SP_SUL!P104="","*",SP_SUL!P104)</f>
        <v>*</v>
      </c>
      <c r="K104" s="83">
        <f>IF(SP_SUL!AK104="","*",SP_SUL!AK104)</f>
        <v>0</v>
      </c>
      <c r="L104" s="83" t="str">
        <f>IF(SP_SUL!AM104="","*",SP_SUL!AM104)</f>
        <v>-</v>
      </c>
      <c r="M104" s="83">
        <f>IF(SP_SUL!AP104="","*",SP_SUL!AP104)</f>
        <v>0</v>
      </c>
      <c r="N104" s="83" t="str">
        <f>IF(SP_SUL!AM104="","*",SP_SUL!AM104)</f>
        <v>-</v>
      </c>
      <c r="O104" s="110" t="str">
        <f>IF(SP_SUL!BH104="","*",SP_SUL!BH104)</f>
        <v>*</v>
      </c>
      <c r="P104" s="147" t="str">
        <f>IF($A$2=1,IF(SP_SUL!BJ104="","*",SP_SUL!BJ104),IF(SP_SUL!BK104="","*",SP_SUL!BK104))</f>
        <v>*</v>
      </c>
    </row>
    <row r="105" spans="1:16" hidden="1">
      <c r="A105" s="82" t="str">
        <f>IF(SP_SUL!B105="","*",SP_SUL!B105)</f>
        <v>*</v>
      </c>
      <c r="B105" s="83" t="str">
        <f>IF(SP_SUL!X105="","*",SP_SUL!X105)</f>
        <v>Oportunidade</v>
      </c>
      <c r="C105" s="83" t="str">
        <f>IF(SP_SUL!S105="","*",SP_SUL!S105)</f>
        <v>SP SUL</v>
      </c>
      <c r="D105" s="83" t="str">
        <f>IF(SP_SUL!T105="","*",SP_SUL!T105)</f>
        <v>ZBV-ZRX</v>
      </c>
      <c r="E105" s="83" t="str">
        <f>IF(SP_SUL!D105="","*",SP_SUL!D105)</f>
        <v>EXPANSÃO TURMA 1</v>
      </c>
      <c r="F105" s="83" t="str">
        <f>IF(SP_SUL!H105="","*",SP_SUL!H105)</f>
        <v>-</v>
      </c>
      <c r="G105" s="83" t="str">
        <f>IF(SP_SUL!M105="","*",SP_SUL!M105)</f>
        <v>ZCD</v>
      </c>
      <c r="H105" s="116">
        <f>IF(SP_SUL!K105="","*",SP_SUL!K105)</f>
        <v>113.5</v>
      </c>
      <c r="I105" s="113">
        <f>IF(SP_SUL!O105="","*",SP_SUL!O105)</f>
        <v>0.375</v>
      </c>
      <c r="J105" s="113">
        <f>IF(SP_SUL!P105="","*",SP_SUL!P105)</f>
        <v>8.3333333333333329E-2</v>
      </c>
      <c r="K105" s="83" t="str">
        <f>IF(SP_SUL!AK105="","*",SP_SUL!AK105)</f>
        <v>-</v>
      </c>
      <c r="L105" s="83" t="str">
        <f>IF(SP_SUL!AM105="","*",SP_SUL!AM105)</f>
        <v>ZCD</v>
      </c>
      <c r="M105" s="83">
        <f>IF(SP_SUL!AP105="","*",SP_SUL!AP105)</f>
        <v>113.5</v>
      </c>
      <c r="N105" s="83" t="str">
        <f>IF(SP_SUL!AM105="","*",SP_SUL!AM105)</f>
        <v>ZCD</v>
      </c>
      <c r="O105" s="110" t="str">
        <f>IF(SP_SUL!BH105="","*",SP_SUL!BH105)</f>
        <v>*</v>
      </c>
      <c r="P105" s="147" t="str">
        <f>IF($A$2=1,IF(SP_SUL!BJ105="","*",SP_SUL!BJ105),IF(SP_SUL!BK105="","*",SP_SUL!BK105))</f>
        <v>*</v>
      </c>
    </row>
    <row r="106" spans="1:16" hidden="1">
      <c r="A106" s="82">
        <f>IF(SP_SUL!B106="","*",SP_SUL!B106)</f>
        <v>46058</v>
      </c>
      <c r="B106" s="83" t="str">
        <f>IF(SP_SUL!X106="","*",SP_SUL!X106)</f>
        <v>Oportunidade</v>
      </c>
      <c r="C106" s="83" t="str">
        <f>IF(SP_SUL!S106="","*",SP_SUL!S106)</f>
        <v>SP SUL</v>
      </c>
      <c r="D106" s="83" t="str">
        <f>IF(SP_SUL!T106="","*",SP_SUL!T106)</f>
        <v>ZBV-ZRX</v>
      </c>
      <c r="E106" s="83" t="str">
        <f>IF(SP_SUL!D106="","*",SP_SUL!D106)</f>
        <v>EXPANSÃO TURMA 1</v>
      </c>
      <c r="F106" s="83" t="str">
        <f>IF(SP_SUL!H106="","*",SP_SUL!H106)</f>
        <v>-</v>
      </c>
      <c r="G106" s="83" t="str">
        <f>IF(SP_SUL!M106="","*",SP_SUL!M106)</f>
        <v>ZCD</v>
      </c>
      <c r="H106" s="116">
        <f>IF(SP_SUL!K106="","*",SP_SUL!K106)</f>
        <v>110.35</v>
      </c>
      <c r="I106" s="113">
        <f>IF(SP_SUL!O106="","*",SP_SUL!O106)</f>
        <v>0.375</v>
      </c>
      <c r="J106" s="113">
        <f>IF(SP_SUL!P106="","*",SP_SUL!P106)</f>
        <v>0.125</v>
      </c>
      <c r="K106" s="83" t="str">
        <f>IF(SP_SUL!AK106="","*",SP_SUL!AK106)</f>
        <v>-</v>
      </c>
      <c r="L106" s="83" t="str">
        <f>IF(SP_SUL!AM106="","*",SP_SUL!AM106)</f>
        <v>ZCD</v>
      </c>
      <c r="M106" s="83">
        <f>IF(SP_SUL!AP106="","*",SP_SUL!AP106)</f>
        <v>110.35</v>
      </c>
      <c r="N106" s="83" t="str">
        <f>IF(SP_SUL!AM106="","*",SP_SUL!AM106)</f>
        <v>ZCD</v>
      </c>
      <c r="O106" s="110">
        <f>IF(SP_SUL!BH106="","*",SP_SUL!BH106)</f>
        <v>0</v>
      </c>
      <c r="P106" s="147" t="str">
        <f>IF($A$2=1,IF(SP_SUL!BJ106="","*",SP_SUL!BJ106),IF(SP_SUL!BK106="","*",SP_SUL!BK106))</f>
        <v>Alteração da programação para km114+045 via 2 - TP pronto 09h22 / Sem oportunidade de faixa</v>
      </c>
    </row>
    <row r="107" spans="1:16" hidden="1">
      <c r="A107" s="82">
        <f>IF(SP_SUL!B107="","*",SP_SUL!B107)</f>
        <v>46058</v>
      </c>
      <c r="B107" s="83" t="str">
        <f>IF(SP_SUL!X107="","*",SP_SUL!X107)</f>
        <v>Oportunidade</v>
      </c>
      <c r="C107" s="83" t="str">
        <f>IF(SP_SUL!S107="","*",SP_SUL!S107)</f>
        <v>SP SUL</v>
      </c>
      <c r="D107" s="83" t="str">
        <f>IF(SP_SUL!T107="","*",SP_SUL!T107)</f>
        <v>ZBV-ZRX</v>
      </c>
      <c r="E107" s="83" t="str">
        <f>IF(SP_SUL!D107="","*",SP_SUL!D107)</f>
        <v>KLECIO (TP-699)</v>
      </c>
      <c r="F107" s="83" t="str">
        <f>IF(SP_SUL!H107="","*",SP_SUL!H107)</f>
        <v>-</v>
      </c>
      <c r="G107" s="83" t="str">
        <f>IF(SP_SUL!M107="","*",SP_SUL!M107)</f>
        <v>ZSW-2</v>
      </c>
      <c r="H107" s="116">
        <f>IF(SP_SUL!K107="","*",SP_SUL!K107)</f>
        <v>87.3</v>
      </c>
      <c r="I107" s="113">
        <f>IF(SP_SUL!O107="","*",SP_SUL!O107)</f>
        <v>0.375</v>
      </c>
      <c r="J107" s="113">
        <f>IF(SP_SUL!P107="","*",SP_SUL!P107)</f>
        <v>6.25E-2</v>
      </c>
      <c r="K107" s="83" t="str">
        <f>IF(SP_SUL!AK107="","*",SP_SUL!AK107)</f>
        <v>-</v>
      </c>
      <c r="L107" s="83" t="str">
        <f>IF(SP_SUL!AM107="","*",SP_SUL!AM107)</f>
        <v>ZSW-2</v>
      </c>
      <c r="M107" s="83">
        <f>IF(SP_SUL!AP107="","*",SP_SUL!AP107)</f>
        <v>87.3</v>
      </c>
      <c r="N107" s="83" t="str">
        <f>IF(SP_SUL!AM107="","*",SP_SUL!AM107)</f>
        <v>ZSW-2</v>
      </c>
      <c r="O107" s="110">
        <f>IF(SP_SUL!BH107="","*",SP_SUL!BH107)</f>
        <v>2</v>
      </c>
      <c r="P107" s="147" t="str">
        <f>IF($A$2=1,IF(SP_SUL!BJ107="","*",SP_SUL!BJ107),IF(SP_SUL!BK107="","*",SP_SUL!BK107))</f>
        <v>Realizado intervalo das 11h36 até 13h06.</v>
      </c>
    </row>
    <row r="108" spans="1:16" hidden="1">
      <c r="A108" s="82">
        <f>IF(SP_SUL!B108="","*",SP_SUL!B108)</f>
        <v>46058</v>
      </c>
      <c r="B108" s="83" t="str">
        <f>IF(SP_SUL!X108="","*",SP_SUL!X108)</f>
        <v>Oportunidade</v>
      </c>
      <c r="C108" s="83" t="str">
        <f>IF(SP_SUL!S108="","*",SP_SUL!S108)</f>
        <v>SP SUL</v>
      </c>
      <c r="D108" s="83" t="str">
        <f>IF(SP_SUL!T108="","*",SP_SUL!T108)</f>
        <v>ZBV-ZRX</v>
      </c>
      <c r="E108" s="83" t="str">
        <f>IF(SP_SUL!D108="","*",SP_SUL!D108)</f>
        <v>V48</v>
      </c>
      <c r="F108" s="83" t="str">
        <f>IF(SP_SUL!H108="","*",SP_SUL!H108)</f>
        <v>ZAC2</v>
      </c>
      <c r="G108" s="83" t="str">
        <f>IF(SP_SUL!M108="","*",SP_SUL!M108)</f>
        <v>ZAC-ZSW</v>
      </c>
      <c r="H108" s="116">
        <f>IF(SP_SUL!K108="","*",SP_SUL!K108)</f>
        <v>82.5</v>
      </c>
      <c r="I108" s="113">
        <f>IF(SP_SUL!O108="","*",SP_SUL!O108)</f>
        <v>0.35416666666666669</v>
      </c>
      <c r="J108" s="113">
        <f>IF(SP_SUL!P108="","*",SP_SUL!P108)</f>
        <v>8.3333333333333329E-2</v>
      </c>
      <c r="K108" s="83" t="str">
        <f>IF(SP_SUL!AK108="","*",SP_SUL!AK108)</f>
        <v>ZAC2</v>
      </c>
      <c r="L108" s="83" t="str">
        <f>IF(SP_SUL!AM108="","*",SP_SUL!AM108)</f>
        <v>ZAC-ZSW</v>
      </c>
      <c r="M108" s="83">
        <f>IF(SP_SUL!AP108="","*",SP_SUL!AP108)</f>
        <v>82.5</v>
      </c>
      <c r="N108" s="83" t="str">
        <f>IF(SP_SUL!AM108="","*",SP_SUL!AM108)</f>
        <v>ZAC-ZSW</v>
      </c>
      <c r="O108" s="110">
        <f>IF(SP_SUL!BH108="","*",SP_SUL!BH108)</f>
        <v>0</v>
      </c>
      <c r="P108" s="147" t="str">
        <f>IF($A$2=1,IF(SP_SUL!BJ108="","*",SP_SUL!BJ108),IF(SP_SUL!BK108="","*",SP_SUL!BK108))</f>
        <v>Sem oportunidade devido circulação</v>
      </c>
    </row>
    <row r="109" spans="1:16" hidden="1">
      <c r="A109" s="82">
        <f>IF(SP_SUL!B109="","*",SP_SUL!B109)</f>
        <v>46058</v>
      </c>
      <c r="B109" s="83" t="str">
        <f>IF(SP_SUL!X109="","*",SP_SUL!X109)</f>
        <v>Oportunidade</v>
      </c>
      <c r="C109" s="83" t="str">
        <f>IF(SP_SUL!S109="","*",SP_SUL!S109)</f>
        <v>SP SUL</v>
      </c>
      <c r="D109" s="83" t="str">
        <f>IF(SP_SUL!T109="","*",SP_SUL!T109)</f>
        <v>ZBV-ZRX</v>
      </c>
      <c r="E109" s="83" t="str">
        <f>IF(SP_SUL!D109="","*",SP_SUL!D109)</f>
        <v>W58</v>
      </c>
      <c r="F109" s="83">
        <f>IF(SP_SUL!H109="","*",SP_SUL!H109)</f>
        <v>106109</v>
      </c>
      <c r="G109" s="83" t="str">
        <f>IF(SP_SUL!M109="","*",SP_SUL!M109)</f>
        <v>ZBM-ZHO</v>
      </c>
      <c r="H109" s="116">
        <f>IF(SP_SUL!K109="","*",SP_SUL!K109)</f>
        <v>57</v>
      </c>
      <c r="I109" s="113">
        <f>IF(SP_SUL!O109="","*",SP_SUL!O109)</f>
        <v>0.33333333333333331</v>
      </c>
      <c r="J109" s="113">
        <f>IF(SP_SUL!P109="","*",SP_SUL!P109)</f>
        <v>4.1666666666666664E-2</v>
      </c>
      <c r="K109" s="83">
        <f>IF(SP_SUL!AK109="","*",SP_SUL!AK109)</f>
        <v>106109</v>
      </c>
      <c r="L109" s="83" t="str">
        <f>IF(SP_SUL!AM109="","*",SP_SUL!AM109)</f>
        <v>ZBM-ZHO</v>
      </c>
      <c r="M109" s="83">
        <f>IF(SP_SUL!AP109="","*",SP_SUL!AP109)</f>
        <v>57</v>
      </c>
      <c r="N109" s="83" t="str">
        <f>IF(SP_SUL!AM109="","*",SP_SUL!AM109)</f>
        <v>ZBM-ZHO</v>
      </c>
      <c r="O109" s="110">
        <f>IF(SP_SUL!BH109="","*",SP_SUL!BH109)</f>
        <v>0</v>
      </c>
      <c r="P109" s="147" t="str">
        <f>IF($A$2=1,IF(SP_SUL!BJ109="","*",SP_SUL!BJ109),IF(SP_SUL!BK109="","*",SP_SUL!BK109))</f>
        <v>Sem oportunidade devido circulação</v>
      </c>
    </row>
    <row r="110" spans="1:16" hidden="1">
      <c r="A110" s="82" t="str">
        <f>IF(SP_SUL!B110="","*",SP_SUL!B110)</f>
        <v>*</v>
      </c>
      <c r="B110" s="83" t="str">
        <f>IF(SP_SUL!X110="","*",SP_SUL!X110)</f>
        <v>*</v>
      </c>
      <c r="C110" s="83" t="str">
        <f>IF(SP_SUL!S110="","*",SP_SUL!S110)</f>
        <v>-</v>
      </c>
      <c r="D110" s="83" t="str">
        <f>IF(SP_SUL!T110="","*",SP_SUL!T110)</f>
        <v>-</v>
      </c>
      <c r="E110" s="83" t="str">
        <f>IF(SP_SUL!D110="","*",SP_SUL!D110)</f>
        <v>*</v>
      </c>
      <c r="F110" s="83" t="str">
        <f>IF(SP_SUL!H110="","*",SP_SUL!H110)</f>
        <v>*</v>
      </c>
      <c r="G110" s="83" t="str">
        <f>IF(SP_SUL!M110="","*",SP_SUL!M110)</f>
        <v>-</v>
      </c>
      <c r="H110" s="116" t="str">
        <f>IF(SP_SUL!K110="","*",SP_SUL!K110)</f>
        <v>*</v>
      </c>
      <c r="I110" s="113" t="str">
        <f>IF(SP_SUL!O110="","*",SP_SUL!O110)</f>
        <v>*</v>
      </c>
      <c r="J110" s="113" t="str">
        <f>IF(SP_SUL!P110="","*",SP_SUL!P110)</f>
        <v>*</v>
      </c>
      <c r="K110" s="83">
        <f>IF(SP_SUL!AK110="","*",SP_SUL!AK110)</f>
        <v>0</v>
      </c>
      <c r="L110" s="83" t="str">
        <f>IF(SP_SUL!AM110="","*",SP_SUL!AM110)</f>
        <v>-</v>
      </c>
      <c r="M110" s="83">
        <f>IF(SP_SUL!AP110="","*",SP_SUL!AP110)</f>
        <v>0</v>
      </c>
      <c r="N110" s="83" t="str">
        <f>IF(SP_SUL!AM110="","*",SP_SUL!AM110)</f>
        <v>-</v>
      </c>
      <c r="O110" s="110" t="str">
        <f>IF(SP_SUL!BH110="","*",SP_SUL!BH110)</f>
        <v>*</v>
      </c>
      <c r="P110" s="147" t="str">
        <f>IF($A$2=1,IF(SP_SUL!BJ110="","*",SP_SUL!BJ110),IF(SP_SUL!BK110="","*",SP_SUL!BK110))</f>
        <v>*</v>
      </c>
    </row>
    <row r="111" spans="1:16" hidden="1">
      <c r="A111" s="82">
        <f>IF(SP_SUL!B111="","*",SP_SUL!B111)</f>
        <v>46058</v>
      </c>
      <c r="B111" s="83" t="str">
        <f>IF(SP_SUL!X111="","*",SP_SUL!X111)</f>
        <v>Oportunidade</v>
      </c>
      <c r="C111" s="83" t="str">
        <f>IF(SP_SUL!S111="","*",SP_SUL!S111)</f>
        <v>SP SUL</v>
      </c>
      <c r="D111" s="83" t="str">
        <f>IF(SP_SUL!T111="","*",SP_SUL!T111)</f>
        <v>ZBV-ZKE</v>
      </c>
      <c r="E111" s="83" t="str">
        <f>IF(SP_SUL!D111="","*",SP_SUL!D111)</f>
        <v>V42</v>
      </c>
      <c r="F111" s="83" t="str">
        <f>IF(SP_SUL!H111="","*",SP_SUL!H111)</f>
        <v>ZYU1</v>
      </c>
      <c r="G111" s="83" t="str">
        <f>IF(SP_SUL!M111="","*",SP_SUL!M111)</f>
        <v>ZYU-ZST</v>
      </c>
      <c r="H111" s="116">
        <f>IF(SP_SUL!K111="","*",SP_SUL!K111)</f>
        <v>208</v>
      </c>
      <c r="I111" s="113">
        <f>IF(SP_SUL!O111="","*",SP_SUL!O111)</f>
        <v>0.35416666666666669</v>
      </c>
      <c r="J111" s="113">
        <f>IF(SP_SUL!P111="","*",SP_SUL!P111)</f>
        <v>8.3333333333333329E-2</v>
      </c>
      <c r="K111" s="83" t="str">
        <f>IF(SP_SUL!AK111="","*",SP_SUL!AK111)</f>
        <v>ZYU1</v>
      </c>
      <c r="L111" s="83" t="str">
        <f>IF(SP_SUL!AM111="","*",SP_SUL!AM111)</f>
        <v>ZYU-ZST</v>
      </c>
      <c r="M111" s="83">
        <f>IF(SP_SUL!AP111="","*",SP_SUL!AP111)</f>
        <v>208</v>
      </c>
      <c r="N111" s="83" t="str">
        <f>IF(SP_SUL!AM111="","*",SP_SUL!AM111)</f>
        <v>ZYU-ZST</v>
      </c>
      <c r="O111" s="110">
        <f>IF(SP_SUL!BH111="","*",SP_SUL!BH111)</f>
        <v>2</v>
      </c>
      <c r="P111" s="147" t="str">
        <f>IF($A$2=1,IF(SP_SUL!BJ111="","*",SP_SUL!BJ111),IF(SP_SUL!BK111="","*",SP_SUL!BK111))</f>
        <v xml:space="preserve">Realizado intervalo </v>
      </c>
    </row>
    <row r="112" spans="1:16" hidden="1">
      <c r="A112" s="82">
        <f>IF(SP_SUL!B112="","*",SP_SUL!B112)</f>
        <v>46058</v>
      </c>
      <c r="B112" s="83" t="str">
        <f>IF(SP_SUL!X112="","*",SP_SUL!X112)</f>
        <v>Oportunidade</v>
      </c>
      <c r="C112" s="83" t="str">
        <f>IF(SP_SUL!S112="","*",SP_SUL!S112)</f>
        <v>SP SUL</v>
      </c>
      <c r="D112" s="83" t="str">
        <f>IF(SP_SUL!T112="","*",SP_SUL!T112)</f>
        <v>ZBV-ZKE</v>
      </c>
      <c r="E112" s="83" t="str">
        <f>IF(SP_SUL!D112="","*",SP_SUL!D112)</f>
        <v>EDSON (TP-780)</v>
      </c>
      <c r="F112" s="83" t="str">
        <f>IF(SP_SUL!H112="","*",SP_SUL!H112)</f>
        <v>-</v>
      </c>
      <c r="G112" s="83" t="str">
        <f>IF(SP_SUL!M112="","*",SP_SUL!M112)</f>
        <v>ZYU-ZST</v>
      </c>
      <c r="H112" s="116">
        <f>IF(SP_SUL!K112="","*",SP_SUL!K112)</f>
        <v>205</v>
      </c>
      <c r="I112" s="113">
        <f>IF(SP_SUL!O112="","*",SP_SUL!O112)</f>
        <v>0.375</v>
      </c>
      <c r="J112" s="113">
        <f>IF(SP_SUL!P112="","*",SP_SUL!P112)</f>
        <v>8.3333333333333329E-2</v>
      </c>
      <c r="K112" s="83" t="str">
        <f>IF(SP_SUL!AK112="","*",SP_SUL!AK112)</f>
        <v>-</v>
      </c>
      <c r="L112" s="83" t="str">
        <f>IF(SP_SUL!AM112="","*",SP_SUL!AM112)</f>
        <v>ZYU-ZST</v>
      </c>
      <c r="M112" s="83">
        <f>IF(SP_SUL!AP112="","*",SP_SUL!AP112)</f>
        <v>205</v>
      </c>
      <c r="N112" s="83" t="str">
        <f>IF(SP_SUL!AM112="","*",SP_SUL!AM112)</f>
        <v>ZYU-ZST</v>
      </c>
      <c r="O112" s="110">
        <f>IF(SP_SUL!BH112="","*",SP_SUL!BH112)</f>
        <v>0</v>
      </c>
      <c r="P112" s="147" t="str">
        <f>IF($A$2=1,IF(SP_SUL!BJ112="","*",SP_SUL!BJ112),IF(SP_SUL!BK112="","*",SP_SUL!BK112))</f>
        <v>Sem oportunidade de faixa</v>
      </c>
    </row>
    <row r="113" spans="1:16" hidden="1">
      <c r="A113" s="82">
        <f>IF(SP_SUL!B113="","*",SP_SUL!B113)</f>
        <v>46058</v>
      </c>
      <c r="B113" s="83" t="str">
        <f>IF(SP_SUL!X113="","*",SP_SUL!X113)</f>
        <v>Oportunidade</v>
      </c>
      <c r="C113" s="83" t="str">
        <f>IF(SP_SUL!S113="","*",SP_SUL!S113)</f>
        <v>SP SUL</v>
      </c>
      <c r="D113" s="83" t="str">
        <f>IF(SP_SUL!T113="","*",SP_SUL!T113)</f>
        <v>ZBV-ZKE</v>
      </c>
      <c r="E113" s="83" t="str">
        <f>IF(SP_SUL!D113="","*",SP_SUL!D113)</f>
        <v>ROGÉRIO (TP-730)</v>
      </c>
      <c r="F113" s="83" t="str">
        <f>IF(SP_SUL!H113="","*",SP_SUL!H113)</f>
        <v>-</v>
      </c>
      <c r="G113" s="83" t="str">
        <f>IF(SP_SUL!M113="","*",SP_SUL!M113)</f>
        <v>ZYU-ZST</v>
      </c>
      <c r="H113" s="116">
        <f>IF(SP_SUL!K113="","*",SP_SUL!K113)</f>
        <v>205</v>
      </c>
      <c r="I113" s="113">
        <f>IF(SP_SUL!O113="","*",SP_SUL!O113)</f>
        <v>0.375</v>
      </c>
      <c r="J113" s="113">
        <f>IF(SP_SUL!P113="","*",SP_SUL!P113)</f>
        <v>8.3333333333333329E-2</v>
      </c>
      <c r="K113" s="83" t="str">
        <f>IF(SP_SUL!AK113="","*",SP_SUL!AK113)</f>
        <v>-</v>
      </c>
      <c r="L113" s="83" t="str">
        <f>IF(SP_SUL!AM113="","*",SP_SUL!AM113)</f>
        <v>ZYU-ZST</v>
      </c>
      <c r="M113" s="83">
        <f>IF(SP_SUL!AP113="","*",SP_SUL!AP113)</f>
        <v>205</v>
      </c>
      <c r="N113" s="83" t="str">
        <f>IF(SP_SUL!AM113="","*",SP_SUL!AM113)</f>
        <v>ZYU-ZST</v>
      </c>
      <c r="O113" s="110">
        <f>IF(SP_SUL!BH113="","*",SP_SUL!BH113)</f>
        <v>0</v>
      </c>
      <c r="P113" s="147" t="str">
        <f>IF($A$2=1,IF(SP_SUL!BJ113="","*",SP_SUL!BJ113),IF(SP_SUL!BK113="","*",SP_SUL!BK113))</f>
        <v>Sem oportunidade de faixa</v>
      </c>
    </row>
    <row r="114" spans="1:16" hidden="1">
      <c r="A114" s="82">
        <f>IF(SP_SUL!B114="","*",SP_SUL!B114)</f>
        <v>46058</v>
      </c>
      <c r="B114" s="83" t="str">
        <f>IF(SP_SUL!X114="","*",SP_SUL!X114)</f>
        <v>Oportunidade</v>
      </c>
      <c r="C114" s="83" t="str">
        <f>IF(SP_SUL!S114="","*",SP_SUL!S114)</f>
        <v>SP SUL</v>
      </c>
      <c r="D114" s="83" t="str">
        <f>IF(SP_SUL!T114="","*",SP_SUL!T114)</f>
        <v>ZBV-ZKE</v>
      </c>
      <c r="E114" s="83" t="str">
        <f>IF(SP_SUL!D114="","*",SP_SUL!D114)</f>
        <v>DANIEL (TP-647)</v>
      </c>
      <c r="F114" s="83" t="str">
        <f>IF(SP_SUL!H114="","*",SP_SUL!H114)</f>
        <v>-</v>
      </c>
      <c r="G114" s="83" t="str">
        <f>IF(SP_SUL!M114="","*",SP_SUL!M114)</f>
        <v>ZYU</v>
      </c>
      <c r="H114" s="116">
        <f>IF(SP_SUL!K114="","*",SP_SUL!K114)</f>
        <v>201.5</v>
      </c>
      <c r="I114" s="113">
        <f>IF(SP_SUL!O114="","*",SP_SUL!O114)</f>
        <v>0.375</v>
      </c>
      <c r="J114" s="113">
        <f>IF(SP_SUL!P114="","*",SP_SUL!P114)</f>
        <v>6.25E-2</v>
      </c>
      <c r="K114" s="83" t="str">
        <f>IF(SP_SUL!AK114="","*",SP_SUL!AK114)</f>
        <v>-</v>
      </c>
      <c r="L114" s="83" t="str">
        <f>IF(SP_SUL!AM114="","*",SP_SUL!AM114)</f>
        <v>ZYU</v>
      </c>
      <c r="M114" s="83">
        <f>IF(SP_SUL!AP114="","*",SP_SUL!AP114)</f>
        <v>201.5</v>
      </c>
      <c r="N114" s="83" t="str">
        <f>IF(SP_SUL!AM114="","*",SP_SUL!AM114)</f>
        <v>ZYU</v>
      </c>
      <c r="O114" s="110">
        <f>IF(SP_SUL!BH114="","*",SP_SUL!BH114)</f>
        <v>0</v>
      </c>
      <c r="P114" s="147" t="str">
        <f>IF($A$2=1,IF(SP_SUL!BJ114="","*",SP_SUL!BJ114),IF(SP_SUL!BK114="","*",SP_SUL!BK114))</f>
        <v>Sem oportunidade de faixa</v>
      </c>
    </row>
    <row r="115" spans="1:16" hidden="1">
      <c r="A115" s="82">
        <f>IF(SP_SUL!B115="","*",SP_SUL!B115)</f>
        <v>46058</v>
      </c>
      <c r="B115" s="83" t="str">
        <f>IF(SP_SUL!X115="","*",SP_SUL!X115)</f>
        <v>Oportunidade</v>
      </c>
      <c r="C115" s="83" t="str">
        <f>IF(SP_SUL!S115="","*",SP_SUL!S115)</f>
        <v>SP SUL</v>
      </c>
      <c r="D115" s="83" t="str">
        <f>IF(SP_SUL!T115="","*",SP_SUL!T115)</f>
        <v>ZBV-ZKE</v>
      </c>
      <c r="E115" s="83" t="str">
        <f>IF(SP_SUL!D115="","*",SP_SUL!D115)</f>
        <v>W59</v>
      </c>
      <c r="F115" s="83" t="str">
        <f>IF(SP_SUL!H115="","*",SP_SUL!H115)</f>
        <v>ZYU1</v>
      </c>
      <c r="G115" s="83" t="str">
        <f>IF(SP_SUL!M115="","*",SP_SUL!M115)</f>
        <v>ZYU</v>
      </c>
      <c r="H115" s="116">
        <f>IF(SP_SUL!K115="","*",SP_SUL!K115)</f>
        <v>203.57</v>
      </c>
      <c r="I115" s="113">
        <f>IF(SP_SUL!O115="","*",SP_SUL!O115)</f>
        <v>0.35416666666666669</v>
      </c>
      <c r="J115" s="113">
        <f>IF(SP_SUL!P115="","*",SP_SUL!P115)</f>
        <v>6.25E-2</v>
      </c>
      <c r="K115" s="83" t="str">
        <f>IF(SP_SUL!AK115="","*",SP_SUL!AK115)</f>
        <v>ZYU1</v>
      </c>
      <c r="L115" s="83" t="str">
        <f>IF(SP_SUL!AM115="","*",SP_SUL!AM115)</f>
        <v>ZYU</v>
      </c>
      <c r="M115" s="83">
        <f>IF(SP_SUL!AP115="","*",SP_SUL!AP115)</f>
        <v>203.57</v>
      </c>
      <c r="N115" s="83" t="str">
        <f>IF(SP_SUL!AM115="","*",SP_SUL!AM115)</f>
        <v>ZYU</v>
      </c>
      <c r="O115" s="110">
        <f>IF(SP_SUL!BH115="","*",SP_SUL!BH115)</f>
        <v>0</v>
      </c>
      <c r="P115" s="147" t="str">
        <f>IF($A$2=1,IF(SP_SUL!BJ115="","*",SP_SUL!BJ115),IF(SP_SUL!BK115="","*",SP_SUL!BK115))</f>
        <v>Sem oportunidade devido circulação</v>
      </c>
    </row>
    <row r="116" spans="1:16" hidden="1">
      <c r="A116" s="82">
        <f>IF(SP_SUL!B116="","*",SP_SUL!B116)</f>
        <v>46058</v>
      </c>
      <c r="B116" s="83" t="str">
        <f>IF(SP_SUL!X116="","*",SP_SUL!X116)</f>
        <v>Oportunidade</v>
      </c>
      <c r="C116" s="83" t="str">
        <f>IF(SP_SUL!S116="","*",SP_SUL!S116)</f>
        <v>SP SUL</v>
      </c>
      <c r="D116" s="83" t="str">
        <f>IF(SP_SUL!T116="","*",SP_SUL!T116)</f>
        <v>ZKE-ZEV</v>
      </c>
      <c r="E116" s="83" t="str">
        <f>IF(SP_SUL!D116="","*",SP_SUL!D116)</f>
        <v>E17</v>
      </c>
      <c r="F116" s="83" t="str">
        <f>IF(SP_SUL!H116="","*",SP_SUL!H116)</f>
        <v>102ZKW2</v>
      </c>
      <c r="G116" s="83" t="str">
        <f>IF(SP_SUL!M116="","*",SP_SUL!M116)</f>
        <v>ZKE-ZWW</v>
      </c>
      <c r="H116" s="116">
        <f>IF(SP_SUL!K116="","*",SP_SUL!K116)</f>
        <v>81</v>
      </c>
      <c r="I116" s="113">
        <f>IF(SP_SUL!O116="","*",SP_SUL!O116)</f>
        <v>0.375</v>
      </c>
      <c r="J116" s="113">
        <f>IF(SP_SUL!P116="","*",SP_SUL!P116)</f>
        <v>8.3333333333333329E-2</v>
      </c>
      <c r="K116" s="83" t="str">
        <f>IF(SP_SUL!AK116="","*",SP_SUL!AK116)</f>
        <v>102ZKW2</v>
      </c>
      <c r="L116" s="83" t="str">
        <f>IF(SP_SUL!AM116="","*",SP_SUL!AM116)</f>
        <v>ZKE-ZWW</v>
      </c>
      <c r="M116" s="83">
        <f>IF(SP_SUL!AP116="","*",SP_SUL!AP116)</f>
        <v>81</v>
      </c>
      <c r="N116" s="83" t="str">
        <f>IF(SP_SUL!AM116="","*",SP_SUL!AM116)</f>
        <v>ZKE-ZWW</v>
      </c>
      <c r="O116" s="110">
        <f>IF(SP_SUL!BH116="","*",SP_SUL!BH116)</f>
        <v>2</v>
      </c>
      <c r="P116" s="147" t="str">
        <f>IF($A$2=1,IF(SP_SUL!BJ116="","*",SP_SUL!BJ116),IF(SP_SUL!BK116="","*",SP_SUL!BK116))</f>
        <v>Realiazado o intervalo, produção: 3 soldas</v>
      </c>
    </row>
    <row r="117" spans="1:16" hidden="1">
      <c r="A117" s="82" t="str">
        <f>IF(SP_SUL!B117="","*",SP_SUL!B117)</f>
        <v>*</v>
      </c>
      <c r="B117" s="83" t="str">
        <f>IF(SP_SUL!X117="","*",SP_SUL!X117)</f>
        <v>Oportunidade</v>
      </c>
      <c r="C117" s="83" t="str">
        <f>IF(SP_SUL!S117="","*",SP_SUL!S117)</f>
        <v>SP SUL</v>
      </c>
      <c r="D117" s="83" t="str">
        <f>IF(SP_SUL!T117="","*",SP_SUL!T117)</f>
        <v>ZKE-ZEV</v>
      </c>
      <c r="E117" s="83" t="str">
        <f>IF(SP_SUL!D117="","*",SP_SUL!D117)</f>
        <v>V89</v>
      </c>
      <c r="F117" s="83" t="str">
        <f>IF(SP_SUL!H117="","*",SP_SUL!H117)</f>
        <v>102ZKW2</v>
      </c>
      <c r="G117" s="83" t="str">
        <f>IF(SP_SUL!M117="","*",SP_SUL!M117)</f>
        <v>ZWW-ZKW</v>
      </c>
      <c r="H117" s="116">
        <f>IF(SP_SUL!K117="","*",SP_SUL!K117)</f>
        <v>92.745000000000005</v>
      </c>
      <c r="I117" s="113">
        <f>IF(SP_SUL!O117="","*",SP_SUL!O117)</f>
        <v>0.375</v>
      </c>
      <c r="J117" s="113">
        <f>IF(SP_SUL!P117="","*",SP_SUL!P117)</f>
        <v>8.3333333333333329E-2</v>
      </c>
      <c r="K117" s="83" t="str">
        <f>IF(SP_SUL!AK117="","*",SP_SUL!AK117)</f>
        <v>102ZKW2</v>
      </c>
      <c r="L117" s="83" t="str">
        <f>IF(SP_SUL!AM117="","*",SP_SUL!AM117)</f>
        <v>ZWW-ZKW</v>
      </c>
      <c r="M117" s="83">
        <f>IF(SP_SUL!AP117="","*",SP_SUL!AP117)</f>
        <v>92.745000000000005</v>
      </c>
      <c r="N117" s="83" t="str">
        <f>IF(SP_SUL!AM117="","*",SP_SUL!AM117)</f>
        <v>ZWW-ZKW</v>
      </c>
      <c r="O117" s="110" t="str">
        <f>IF(SP_SUL!BH117="","*",SP_SUL!BH117)</f>
        <v>*</v>
      </c>
      <c r="P117" s="147" t="str">
        <f>IF($A$2=1,IF(SP_SUL!BJ117="","*",SP_SUL!BJ117),IF(SP_SUL!BK117="","*",SP_SUL!BK117))</f>
        <v>*</v>
      </c>
    </row>
    <row r="118" spans="1:16" hidden="1">
      <c r="A118" s="82" t="str">
        <f>IF(SP_SUL!B118="","*",SP_SUL!B118)</f>
        <v>*</v>
      </c>
      <c r="B118" s="83" t="str">
        <f>IF(SP_SUL!X118="","*",SP_SUL!X118)</f>
        <v>Oportunidade</v>
      </c>
      <c r="C118" s="83" t="str">
        <f>IF(SP_SUL!S118="","*",SP_SUL!S118)</f>
        <v>SP SUL</v>
      </c>
      <c r="D118" s="83" t="str">
        <f>IF(SP_SUL!T118="","*",SP_SUL!T118)</f>
        <v>ZKE-ZEV</v>
      </c>
      <c r="E118" s="83" t="str">
        <f>IF(SP_SUL!D118="","*",SP_SUL!D118)</f>
        <v>E42</v>
      </c>
      <c r="F118" s="83" t="str">
        <f>IF(SP_SUL!H118="","*",SP_SUL!H118)</f>
        <v>102ZKW2</v>
      </c>
      <c r="G118" s="83" t="str">
        <f>IF(SP_SUL!M118="","*",SP_SUL!M118)</f>
        <v>ZKW-ZCP</v>
      </c>
      <c r="H118" s="116">
        <f>IF(SP_SUL!K118="","*",SP_SUL!K118)</f>
        <v>102</v>
      </c>
      <c r="I118" s="113">
        <f>IF(SP_SUL!O118="","*",SP_SUL!O118)</f>
        <v>0.39583333333333331</v>
      </c>
      <c r="J118" s="113">
        <f>IF(SP_SUL!P118="","*",SP_SUL!P118)</f>
        <v>4.1666666666666664E-2</v>
      </c>
      <c r="K118" s="83" t="str">
        <f>IF(SP_SUL!AK118="","*",SP_SUL!AK118)</f>
        <v>102ZKW2</v>
      </c>
      <c r="L118" s="83" t="str">
        <f>IF(SP_SUL!AM118="","*",SP_SUL!AM118)</f>
        <v>ZKW-ZCP</v>
      </c>
      <c r="M118" s="83">
        <f>IF(SP_SUL!AP118="","*",SP_SUL!AP118)</f>
        <v>102</v>
      </c>
      <c r="N118" s="83" t="str">
        <f>IF(SP_SUL!AM118="","*",SP_SUL!AM118)</f>
        <v>ZKW-ZCP</v>
      </c>
      <c r="O118" s="110" t="str">
        <f>IF(SP_SUL!BH118="","*",SP_SUL!BH118)</f>
        <v>*</v>
      </c>
      <c r="P118" s="147" t="str">
        <f>IF($A$2=1,IF(SP_SUL!BJ118="","*",SP_SUL!BJ118),IF(SP_SUL!BK118="","*",SP_SUL!BK118))</f>
        <v>*</v>
      </c>
    </row>
    <row r="119" spans="1:16" hidden="1">
      <c r="A119" s="82">
        <f>IF(SP_SUL!B119="","*",SP_SUL!B119)</f>
        <v>46058</v>
      </c>
      <c r="B119" s="83" t="str">
        <f>IF(SP_SUL!X119="","*",SP_SUL!X119)</f>
        <v>Oportunidade</v>
      </c>
      <c r="C119" s="83" t="str">
        <f>IF(SP_SUL!S119="","*",SP_SUL!S119)</f>
        <v>SP SUL</v>
      </c>
      <c r="D119" s="83" t="str">
        <f>IF(SP_SUL!T119="","*",SP_SUL!T119)</f>
        <v>ZKE-ZEV</v>
      </c>
      <c r="E119" s="83" t="str">
        <f>IF(SP_SUL!D119="","*",SP_SUL!D119)</f>
        <v>CAIQUE (TMA-677)</v>
      </c>
      <c r="F119" s="83" t="str">
        <f>IF(SP_SUL!H119="","*",SP_SUL!H119)</f>
        <v>-</v>
      </c>
      <c r="G119" s="83" t="str">
        <f>IF(SP_SUL!M119="","*",SP_SUL!M119)</f>
        <v>ZWI-ZEM</v>
      </c>
      <c r="H119" s="116">
        <f>IF(SP_SUL!K119="","*",SP_SUL!K119)</f>
        <v>123.363</v>
      </c>
      <c r="I119" s="113">
        <f>IF(SP_SUL!O119="","*",SP_SUL!O119)</f>
        <v>0.35416666666666669</v>
      </c>
      <c r="J119" s="113">
        <f>IF(SP_SUL!P119="","*",SP_SUL!P119)</f>
        <v>6.25E-2</v>
      </c>
      <c r="K119" s="83" t="str">
        <f>IF(SP_SUL!AK119="","*",SP_SUL!AK119)</f>
        <v>-</v>
      </c>
      <c r="L119" s="83" t="str">
        <f>IF(SP_SUL!AM119="","*",SP_SUL!AM119)</f>
        <v>ZWI-ZEM</v>
      </c>
      <c r="M119" s="83">
        <f>IF(SP_SUL!AP119="","*",SP_SUL!AP119)</f>
        <v>123.363</v>
      </c>
      <c r="N119" s="83" t="str">
        <f>IF(SP_SUL!AM119="","*",SP_SUL!AM119)</f>
        <v>ZWI-ZEM</v>
      </c>
      <c r="O119" s="110">
        <f>IF(SP_SUL!BH119="","*",SP_SUL!BH119)</f>
        <v>0</v>
      </c>
      <c r="P119" s="147" t="str">
        <f>IF($A$2=1,IF(SP_SUL!BJ119="","*",SP_SUL!BJ119),IF(SP_SUL!BK119="","*",SP_SUL!BK119))</f>
        <v>Equipe em outras atividades</v>
      </c>
    </row>
    <row r="120" spans="1:16" hidden="1">
      <c r="A120" s="82">
        <f>IF(SP_SUL!B120="","*",SP_SUL!B120)</f>
        <v>46058</v>
      </c>
      <c r="B120" s="83" t="str">
        <f>IF(SP_SUL!X120="","*",SP_SUL!X120)</f>
        <v>Oportunidade</v>
      </c>
      <c r="C120" s="83" t="str">
        <f>IF(SP_SUL!S120="","*",SP_SUL!S120)</f>
        <v>SP SUL</v>
      </c>
      <c r="D120" s="83" t="str">
        <f>IF(SP_SUL!T120="","*",SP_SUL!T120)</f>
        <v>ZKE-ZEV</v>
      </c>
      <c r="E120" s="83" t="str">
        <f>IF(SP_SUL!D120="","*",SP_SUL!D120)</f>
        <v>WALTER (TP-810)</v>
      </c>
      <c r="F120" s="83" t="str">
        <f>IF(SP_SUL!H120="","*",SP_SUL!H120)</f>
        <v>-</v>
      </c>
      <c r="G120" s="83" t="str">
        <f>IF(SP_SUL!M120="","*",SP_SUL!M120)</f>
        <v>ZWI-ZEM</v>
      </c>
      <c r="H120" s="116">
        <f>IF(SP_SUL!K120="","*",SP_SUL!K120)</f>
        <v>123.465</v>
      </c>
      <c r="I120" s="113">
        <f>IF(SP_SUL!O120="","*",SP_SUL!O120)</f>
        <v>0.35416666666666669</v>
      </c>
      <c r="J120" s="113">
        <f>IF(SP_SUL!P120="","*",SP_SUL!P120)</f>
        <v>6.25E-2</v>
      </c>
      <c r="K120" s="83" t="str">
        <f>IF(SP_SUL!AK120="","*",SP_SUL!AK120)</f>
        <v>-</v>
      </c>
      <c r="L120" s="83" t="str">
        <f>IF(SP_SUL!AM120="","*",SP_SUL!AM120)</f>
        <v>ZWI-ZEM</v>
      </c>
      <c r="M120" s="83">
        <f>IF(SP_SUL!AP120="","*",SP_SUL!AP120)</f>
        <v>123.465</v>
      </c>
      <c r="N120" s="83" t="str">
        <f>IF(SP_SUL!AM120="","*",SP_SUL!AM120)</f>
        <v>ZWI-ZEM</v>
      </c>
      <c r="O120" s="110">
        <f>IF(SP_SUL!BH120="","*",SP_SUL!BH120)</f>
        <v>2</v>
      </c>
      <c r="P120" s="147" t="str">
        <f>IF($A$2=1,IF(SP_SUL!BJ120="","*",SP_SUL!BJ120),IF(SP_SUL!BK120="","*",SP_SUL!BK120))</f>
        <v>Realizado intervalo das 10h45 até 12h15</v>
      </c>
    </row>
    <row r="121" spans="1:16" hidden="1">
      <c r="A121" s="82">
        <f>IF(SP_SUL!B121="","*",SP_SUL!B121)</f>
        <v>46058</v>
      </c>
      <c r="B121" s="83" t="str">
        <f>IF(SP_SUL!X121="","*",SP_SUL!X121)</f>
        <v>Oportunidade</v>
      </c>
      <c r="C121" s="83" t="str">
        <f>IF(SP_SUL!S121="","*",SP_SUL!S121)</f>
        <v>SP SUL</v>
      </c>
      <c r="D121" s="83" t="str">
        <f>IF(SP_SUL!T121="","*",SP_SUL!T121)</f>
        <v>ZKE-ZEV</v>
      </c>
      <c r="E121" s="83" t="str">
        <f>IF(SP_SUL!D121="","*",SP_SUL!D121)</f>
        <v>W60</v>
      </c>
      <c r="F121" s="83" t="str">
        <f>IF(SP_SUL!H121="","*",SP_SUL!H121)</f>
        <v>ZEM1302</v>
      </c>
      <c r="G121" s="83" t="str">
        <f>IF(SP_SUL!M121="","*",SP_SUL!M121)</f>
        <v>ZEJ-ZRB</v>
      </c>
      <c r="H121" s="116">
        <f>IF(SP_SUL!K121="","*",SP_SUL!K121)</f>
        <v>145.9</v>
      </c>
      <c r="I121" s="113">
        <f>IF(SP_SUL!O121="","*",SP_SUL!O121)</f>
        <v>0.375</v>
      </c>
      <c r="J121" s="113">
        <f>IF(SP_SUL!P121="","*",SP_SUL!P121)</f>
        <v>4.1666666666666664E-2</v>
      </c>
      <c r="K121" s="83" t="str">
        <f>IF(SP_SUL!AK121="","*",SP_SUL!AK121)</f>
        <v>ZEM1302</v>
      </c>
      <c r="L121" s="83" t="str">
        <f>IF(SP_SUL!AM121="","*",SP_SUL!AM121)</f>
        <v>ZEJ-ZRB</v>
      </c>
      <c r="M121" s="83">
        <f>IF(SP_SUL!AP121="","*",SP_SUL!AP121)</f>
        <v>145.9</v>
      </c>
      <c r="N121" s="83" t="str">
        <f>IF(SP_SUL!AM121="","*",SP_SUL!AM121)</f>
        <v>ZEJ-ZRB</v>
      </c>
      <c r="O121" s="110">
        <f>IF(SP_SUL!BH121="","*",SP_SUL!BH121)</f>
        <v>0</v>
      </c>
      <c r="P121" s="147" t="str">
        <f>IF($A$2=1,IF(SP_SUL!BJ121="","*",SP_SUL!BJ121),IF(SP_SUL!BK121="","*",SP_SUL!BK121))</f>
        <v>Locomotiva 7694  não envia macro</v>
      </c>
    </row>
    <row r="122" spans="1:16" hidden="1">
      <c r="A122" s="82">
        <f>IF(SP_SUL!B122="","*",SP_SUL!B122)</f>
        <v>46058</v>
      </c>
      <c r="B122" s="83" t="str">
        <f>IF(SP_SUL!X122="","*",SP_SUL!X122)</f>
        <v>Oportunidade</v>
      </c>
      <c r="C122" s="83" t="str">
        <f>IF(SP_SUL!S122="","*",SP_SUL!S122)</f>
        <v>SP SUL</v>
      </c>
      <c r="D122" s="83" t="str">
        <f>IF(SP_SUL!T122="","*",SP_SUL!T122)</f>
        <v>ZKE-ZEV</v>
      </c>
      <c r="E122" s="83" t="str">
        <f>IF(SP_SUL!D122="","*",SP_SUL!D122)</f>
        <v>W96</v>
      </c>
      <c r="F122" s="83" t="str">
        <f>IF(SP_SUL!H122="","*",SP_SUL!H122)</f>
        <v>ZEM1</v>
      </c>
      <c r="G122" s="83" t="str">
        <f>IF(SP_SUL!M122="","*",SP_SUL!M122)</f>
        <v>ZEJ-ZRB</v>
      </c>
      <c r="H122" s="116">
        <f>IF(SP_SUL!K122="","*",SP_SUL!K122)</f>
        <v>151.6</v>
      </c>
      <c r="I122" s="113">
        <f>IF(SP_SUL!O122="","*",SP_SUL!O122)</f>
        <v>0.3125</v>
      </c>
      <c r="J122" s="113">
        <f>IF(SP_SUL!P122="","*",SP_SUL!P122)</f>
        <v>8.3333333333333329E-2</v>
      </c>
      <c r="K122" s="83" t="str">
        <f>IF(SP_SUL!AK122="","*",SP_SUL!AK122)</f>
        <v>ZEM1</v>
      </c>
      <c r="L122" s="83" t="str">
        <f>IF(SP_SUL!AM122="","*",SP_SUL!AM122)</f>
        <v>ZEJ-ZRB</v>
      </c>
      <c r="M122" s="83">
        <f>IF(SP_SUL!AP122="","*",SP_SUL!AP122)</f>
        <v>151.6</v>
      </c>
      <c r="N122" s="83" t="str">
        <f>IF(SP_SUL!AM122="","*",SP_SUL!AM122)</f>
        <v>ZEJ-ZRB</v>
      </c>
      <c r="O122" s="110">
        <f>IF(SP_SUL!BH122="","*",SP_SUL!BH122)</f>
        <v>2</v>
      </c>
      <c r="P122" s="147" t="str">
        <f>IF($A$2=1,IF(SP_SUL!BJ122="","*",SP_SUL!BJ122),IF(SP_SUL!BK122="","*",SP_SUL!BK122))</f>
        <v>Realizado descarga de dormentes</v>
      </c>
    </row>
    <row r="123" spans="1:16" hidden="1">
      <c r="A123" s="82">
        <f>IF(SP_SUL!B123="","*",SP_SUL!B123)</f>
        <v>46058</v>
      </c>
      <c r="B123" s="83" t="str">
        <f>IF(SP_SUL!X123="","*",SP_SUL!X123)</f>
        <v>Oportunidade</v>
      </c>
      <c r="C123" s="83" t="str">
        <f>IF(SP_SUL!S123="","*",SP_SUL!S123)</f>
        <v>SP SUL</v>
      </c>
      <c r="D123" s="83" t="str">
        <f>IF(SP_SUL!T123="","*",SP_SUL!T123)</f>
        <v>ZEV-ZPT</v>
      </c>
      <c r="E123" s="83" t="str">
        <f>IF(SP_SUL!D123="","*",SP_SUL!D123)</f>
        <v>HUELTON (TP-725)</v>
      </c>
      <c r="F123" s="83" t="str">
        <f>IF(SP_SUL!H123="","*",SP_SUL!H123)</f>
        <v>-</v>
      </c>
      <c r="G123" s="83" t="str">
        <f>IF(SP_SUL!M123="","*",SP_SUL!M123)</f>
        <v>ZPG-MRS</v>
      </c>
      <c r="H123" s="116">
        <f>IF(SP_SUL!K123="","*",SP_SUL!K123)</f>
        <v>65.3</v>
      </c>
      <c r="I123" s="113">
        <f>IF(SP_SUL!O123="","*",SP_SUL!O123)</f>
        <v>0.41666666666666669</v>
      </c>
      <c r="J123" s="113">
        <f>IF(SP_SUL!P123="","*",SP_SUL!P123)</f>
        <v>6.25E-2</v>
      </c>
      <c r="K123" s="83" t="str">
        <f>IF(SP_SUL!AK123="","*",SP_SUL!AK123)</f>
        <v>-</v>
      </c>
      <c r="L123" s="83" t="str">
        <f>IF(SP_SUL!AM123="","*",SP_SUL!AM123)</f>
        <v>ZPG-MRS</v>
      </c>
      <c r="M123" s="83">
        <f>IF(SP_SUL!AP123="","*",SP_SUL!AP123)</f>
        <v>65.3</v>
      </c>
      <c r="N123" s="83" t="str">
        <f>IF(SP_SUL!AM123="","*",SP_SUL!AM123)</f>
        <v>ZPG-MRS</v>
      </c>
      <c r="O123" s="110">
        <f>IF(SP_SUL!BH123="","*",SP_SUL!BH123)</f>
        <v>0</v>
      </c>
      <c r="P123" s="147" t="str">
        <f>IF($A$2=1,IF(SP_SUL!BJ123="","*",SP_SUL!BJ123),IF(SP_SUL!BK123="","*",SP_SUL!BK123))</f>
        <v>Cancelado / Condições climáticas</v>
      </c>
    </row>
    <row r="124" spans="1:16" hidden="1">
      <c r="A124" s="82">
        <f>IF(SP_SUL!B124="","*",SP_SUL!B124)</f>
        <v>46058</v>
      </c>
      <c r="B124" s="83" t="str">
        <f>IF(SP_SUL!X124="","*",SP_SUL!X124)</f>
        <v>Contrato</v>
      </c>
      <c r="C124" s="83" t="str">
        <f>IF(SP_SUL!S124="","*",SP_SUL!S124)</f>
        <v>SP SUL</v>
      </c>
      <c r="D124" s="83" t="str">
        <f>IF(SP_SUL!T124="","*",SP_SUL!T124)</f>
        <v>ZEV-ZPT</v>
      </c>
      <c r="E124" s="83" t="str">
        <f>IF(SP_SUL!D124="","*",SP_SUL!D124)</f>
        <v>W62</v>
      </c>
      <c r="F124" s="83" t="str">
        <f>IF(SP_SUL!H124="","*",SP_SUL!H124)</f>
        <v>ZPT1051</v>
      </c>
      <c r="G124" s="83" t="str">
        <f>IF(SP_SUL!M124="","*",SP_SUL!M124)</f>
        <v>ZXW-ZGP</v>
      </c>
      <c r="H124" s="116">
        <f>IF(SP_SUL!K124="","*",SP_SUL!K124)</f>
        <v>83.7</v>
      </c>
      <c r="I124" s="113">
        <f>IF(SP_SUL!O124="","*",SP_SUL!O124)</f>
        <v>0.33333333333333331</v>
      </c>
      <c r="J124" s="113">
        <f>IF(SP_SUL!P124="","*",SP_SUL!P124)</f>
        <v>4.1666666666666664E-2</v>
      </c>
      <c r="K124" s="83" t="str">
        <f>IF(SP_SUL!AK124="","*",SP_SUL!AK124)</f>
        <v>ZPT1051</v>
      </c>
      <c r="L124" s="83" t="str">
        <f>IF(SP_SUL!AM124="","*",SP_SUL!AM124)</f>
        <v>ZXW-ZGP</v>
      </c>
      <c r="M124" s="83">
        <f>IF(SP_SUL!AP124="","*",SP_SUL!AP124)</f>
        <v>83.7</v>
      </c>
      <c r="N124" s="83" t="str">
        <f>IF(SP_SUL!AM124="","*",SP_SUL!AM124)</f>
        <v>ZXW-ZGP</v>
      </c>
      <c r="O124" s="110">
        <f>IF(SP_SUL!BH124="","*",SP_SUL!BH124)</f>
        <v>2</v>
      </c>
      <c r="P124" s="147" t="str">
        <f>IF($A$2=1,IF(SP_SUL!BJ124="","*",SP_SUL!BJ124),IF(SP_SUL!BK124="","*",SP_SUL!BK124))</f>
        <v>Realizado descloamento</v>
      </c>
    </row>
    <row r="125" spans="1:16" hidden="1">
      <c r="A125" s="82">
        <f>IF(SP_SUL!B125="","*",SP_SUL!B125)</f>
        <v>46058</v>
      </c>
      <c r="B125" s="83" t="str">
        <f>IF(SP_SUL!X125="","*",SP_SUL!X125)</f>
        <v>Oportunidade</v>
      </c>
      <c r="C125" s="83" t="str">
        <f>IF(SP_SUL!S125="","*",SP_SUL!S125)</f>
        <v>SP SUL</v>
      </c>
      <c r="D125" s="83" t="str">
        <f>IF(SP_SUL!T125="","*",SP_SUL!T125)</f>
        <v>ZPT-ZPG</v>
      </c>
      <c r="E125" s="83" t="str">
        <f>IF(SP_SUL!D125="","*",SP_SUL!D125)</f>
        <v>DIEGO (TF-42)</v>
      </c>
      <c r="F125" s="83" t="str">
        <f>IF(SP_SUL!H125="","*",SP_SUL!H125)</f>
        <v>-</v>
      </c>
      <c r="G125" s="83" t="str">
        <f>IF(SP_SUL!M125="","*",SP_SUL!M125)</f>
        <v>PAT-ZGM</v>
      </c>
      <c r="H125" s="116">
        <f>IF(SP_SUL!K125="","*",SP_SUL!K125)</f>
        <v>109.05</v>
      </c>
      <c r="I125" s="113">
        <f>IF(SP_SUL!O125="","*",SP_SUL!O125)</f>
        <v>0.41666666666666669</v>
      </c>
      <c r="J125" s="113">
        <f>IF(SP_SUL!P125="","*",SP_SUL!P125)</f>
        <v>6.25E-2</v>
      </c>
      <c r="K125" s="83" t="str">
        <f>IF(SP_SUL!AK125="","*",SP_SUL!AK125)</f>
        <v>-</v>
      </c>
      <c r="L125" s="83" t="str">
        <f>IF(SP_SUL!AM125="","*",SP_SUL!AM125)</f>
        <v>PAT-ZGM</v>
      </c>
      <c r="M125" s="83">
        <f>IF(SP_SUL!AP125="","*",SP_SUL!AP125)</f>
        <v>109.05</v>
      </c>
      <c r="N125" s="83" t="str">
        <f>IF(SP_SUL!AM125="","*",SP_SUL!AM125)</f>
        <v>PAT-ZGM</v>
      </c>
      <c r="O125" s="110">
        <f>IF(SP_SUL!BH125="","*",SP_SUL!BH125)</f>
        <v>2</v>
      </c>
      <c r="P125" s="147" t="str">
        <f>IF($A$2=1,IF(SP_SUL!BJ125="","*",SP_SUL!BJ125),IF(SP_SUL!BK125="","*",SP_SUL!BK125))</f>
        <v>Realizado intervalo das 12h45 até 14h15</v>
      </c>
    </row>
    <row r="126" spans="1:16" hidden="1">
      <c r="A126" s="82">
        <f>IF(SP_SUL!B126="","*",SP_SUL!B126)</f>
        <v>46058</v>
      </c>
      <c r="B126" s="83" t="str">
        <f>IF(SP_SUL!X126="","*",SP_SUL!X126)</f>
        <v>Oportunidade</v>
      </c>
      <c r="C126" s="83" t="str">
        <f>IF(SP_SUL!S126="","*",SP_SUL!S126)</f>
        <v>SP SUL</v>
      </c>
      <c r="D126" s="83" t="str">
        <f>IF(SP_SUL!T126="","*",SP_SUL!T126)</f>
        <v>ZEV-ZPT</v>
      </c>
      <c r="E126" s="83" t="str">
        <f>IF(SP_SUL!D126="","*",SP_SUL!D126)</f>
        <v>V85</v>
      </c>
      <c r="F126" s="83" t="str">
        <f>IF(SP_SUL!H126="","*",SP_SUL!H126)</f>
        <v>ZDRZPT</v>
      </c>
      <c r="G126" s="83" t="str">
        <f>IF(SP_SUL!M126="","*",SP_SUL!M126)</f>
        <v>ZGM-ZZV</v>
      </c>
      <c r="H126" s="116">
        <f>IF(SP_SUL!K126="","*",SP_SUL!K126)</f>
        <v>115.3</v>
      </c>
      <c r="I126" s="113">
        <f>IF(SP_SUL!O126="","*",SP_SUL!O126)</f>
        <v>0.39583333333333331</v>
      </c>
      <c r="J126" s="113">
        <f>IF(SP_SUL!P126="","*",SP_SUL!P126)</f>
        <v>8.3333333333333329E-2</v>
      </c>
      <c r="K126" s="83" t="str">
        <f>IF(SP_SUL!AK126="","*",SP_SUL!AK126)</f>
        <v>ZDRZPT</v>
      </c>
      <c r="L126" s="83" t="str">
        <f>IF(SP_SUL!AM126="","*",SP_SUL!AM126)</f>
        <v>ZGM-ZZV</v>
      </c>
      <c r="M126" s="83">
        <f>IF(SP_SUL!AP126="","*",SP_SUL!AP126)</f>
        <v>115.3</v>
      </c>
      <c r="N126" s="83" t="str">
        <f>IF(SP_SUL!AM126="","*",SP_SUL!AM126)</f>
        <v>ZGM-ZZV</v>
      </c>
      <c r="O126" s="110">
        <f>IF(SP_SUL!BH126="","*",SP_SUL!BH126)</f>
        <v>0</v>
      </c>
      <c r="P126" s="147" t="str">
        <f>IF($A$2=1,IF(SP_SUL!BJ126="","*",SP_SUL!BJ126),IF(SP_SUL!BK126="","*",SP_SUL!BK126))</f>
        <v>Sem oportunidade devido circulação</v>
      </c>
    </row>
    <row r="127" spans="1:16" hidden="1">
      <c r="A127" s="82">
        <f>IF(SP_SUL!B127="","*",SP_SUL!B127)</f>
        <v>46058</v>
      </c>
      <c r="B127" s="83" t="str">
        <f>IF(SP_SUL!X127="","*",SP_SUL!X127)</f>
        <v>Oportunidade</v>
      </c>
      <c r="C127" s="83" t="str">
        <f>IF(SP_SUL!S127="","*",SP_SUL!S127)</f>
        <v>SP SUL</v>
      </c>
      <c r="D127" s="83" t="str">
        <f>IF(SP_SUL!T127="","*",SP_SUL!T127)</f>
        <v>ZPT-ZPG</v>
      </c>
      <c r="E127" s="83" t="str">
        <f>IF(SP_SUL!D127="","*",SP_SUL!D127)</f>
        <v>INFRA 1</v>
      </c>
      <c r="F127" s="83" t="str">
        <f>IF(SP_SUL!H127="","*",SP_SUL!H127)</f>
        <v>-</v>
      </c>
      <c r="G127" s="83" t="str">
        <f>IF(SP_SUL!M127="","*",SP_SUL!M127)</f>
        <v>ZGM-ZZV</v>
      </c>
      <c r="H127" s="116">
        <f>IF(SP_SUL!K127="","*",SP_SUL!K127)</f>
        <v>117</v>
      </c>
      <c r="I127" s="113">
        <f>IF(SP_SUL!O127="","*",SP_SUL!O127)</f>
        <v>0.41666666666666669</v>
      </c>
      <c r="J127" s="113">
        <f>IF(SP_SUL!P127="","*",SP_SUL!P127)</f>
        <v>4.1666666666666664E-2</v>
      </c>
      <c r="K127" s="83" t="str">
        <f>IF(SP_SUL!AK127="","*",SP_SUL!AK127)</f>
        <v>-</v>
      </c>
      <c r="L127" s="83" t="str">
        <f>IF(SP_SUL!AM127="","*",SP_SUL!AM127)</f>
        <v>ZGM-ZZV</v>
      </c>
      <c r="M127" s="83">
        <f>IF(SP_SUL!AP127="","*",SP_SUL!AP127)</f>
        <v>117</v>
      </c>
      <c r="N127" s="83" t="str">
        <f>IF(SP_SUL!AM127="","*",SP_SUL!AM127)</f>
        <v>ZGM-ZZV</v>
      </c>
      <c r="O127" s="110">
        <f>IF(SP_SUL!BH127="","*",SP_SUL!BH127)</f>
        <v>0</v>
      </c>
      <c r="P127" s="147" t="str">
        <f>IF($A$2=1,IF(SP_SUL!BJ127="","*",SP_SUL!BJ127),IF(SP_SUL!BK127="","*",SP_SUL!BK127))</f>
        <v>Cancelado / Condições climáticas</v>
      </c>
    </row>
    <row r="128" spans="1:16" hidden="1">
      <c r="A128" s="82">
        <f>IF(SP_SUL!B128="","*",SP_SUL!B128)</f>
        <v>46058</v>
      </c>
      <c r="B128" s="83" t="str">
        <f>IF(SP_SUL!X128="","*",SP_SUL!X128)</f>
        <v>Oportunidade</v>
      </c>
      <c r="C128" s="83" t="str">
        <f>IF(SP_SUL!S128="","*",SP_SUL!S128)</f>
        <v>SP SUL</v>
      </c>
      <c r="D128" s="83" t="str">
        <f>IF(SP_SUL!T128="","*",SP_SUL!T128)</f>
        <v>ZPT-ZPG</v>
      </c>
      <c r="E128" s="83" t="str">
        <f>IF(SP_SUL!D128="","*",SP_SUL!D128)</f>
        <v>EXPANSÃO TURMA 1</v>
      </c>
      <c r="F128" s="83" t="str">
        <f>IF(SP_SUL!H128="","*",SP_SUL!H128)</f>
        <v>-</v>
      </c>
      <c r="G128" s="83" t="str">
        <f>IF(SP_SUL!M128="","*",SP_SUL!M128)</f>
        <v>ZZV-ZPG</v>
      </c>
      <c r="H128" s="116">
        <f>IF(SP_SUL!K128="","*",SP_SUL!K128)</f>
        <v>123.59</v>
      </c>
      <c r="I128" s="113">
        <f>IF(SP_SUL!O128="","*",SP_SUL!O128)</f>
        <v>0.35416666666666669</v>
      </c>
      <c r="J128" s="113">
        <f>IF(SP_SUL!P128="","*",SP_SUL!P128)</f>
        <v>6.25E-2</v>
      </c>
      <c r="K128" s="83" t="str">
        <f>IF(SP_SUL!AK128="","*",SP_SUL!AK128)</f>
        <v>-</v>
      </c>
      <c r="L128" s="83" t="str">
        <f>IF(SP_SUL!AM128="","*",SP_SUL!AM128)</f>
        <v>ZZV-ZPG</v>
      </c>
      <c r="M128" s="83">
        <f>IF(SP_SUL!AP128="","*",SP_SUL!AP128)</f>
        <v>123.59</v>
      </c>
      <c r="N128" s="83" t="str">
        <f>IF(SP_SUL!AM128="","*",SP_SUL!AM128)</f>
        <v>ZZV-ZPG</v>
      </c>
      <c r="O128" s="110">
        <f>IF(SP_SUL!BH128="","*",SP_SUL!BH128)</f>
        <v>0</v>
      </c>
      <c r="P128" s="147" t="str">
        <f>IF($A$2=1,IF(SP_SUL!BJ128="","*",SP_SUL!BJ128),IF(SP_SUL!BK128="","*",SP_SUL!BK128))</f>
        <v>Cancelado / Condições climáticas</v>
      </c>
    </row>
    <row r="129" spans="1:16" hidden="1">
      <c r="A129" s="82" t="str">
        <f>IF(SP_SUL!B129="","*",SP_SUL!B129)</f>
        <v>*</v>
      </c>
      <c r="B129" s="83" t="str">
        <f>IF(SP_SUL!X129="","*",SP_SUL!X129)</f>
        <v>*</v>
      </c>
      <c r="C129" s="83" t="str">
        <f>IF(SP_SUL!S129="","*",SP_SUL!S129)</f>
        <v>-</v>
      </c>
      <c r="D129" s="83" t="str">
        <f>IF(SP_SUL!T129="","*",SP_SUL!T129)</f>
        <v>-</v>
      </c>
      <c r="E129" s="83" t="str">
        <f>IF(SP_SUL!D129="","*",SP_SUL!D129)</f>
        <v>*</v>
      </c>
      <c r="F129" s="83" t="str">
        <f>IF(SP_SUL!H129="","*",SP_SUL!H129)</f>
        <v>*</v>
      </c>
      <c r="G129" s="83" t="str">
        <f>IF(SP_SUL!M129="","*",SP_SUL!M129)</f>
        <v>-</v>
      </c>
      <c r="H129" s="116" t="str">
        <f>IF(SP_SUL!K129="","*",SP_SUL!K129)</f>
        <v>*</v>
      </c>
      <c r="I129" s="113" t="str">
        <f>IF(SP_SUL!O129="","*",SP_SUL!O129)</f>
        <v>*</v>
      </c>
      <c r="J129" s="113" t="str">
        <f>IF(SP_SUL!P129="","*",SP_SUL!P129)</f>
        <v>*</v>
      </c>
      <c r="K129" s="83">
        <f>IF(SP_SUL!AK129="","*",SP_SUL!AK129)</f>
        <v>0</v>
      </c>
      <c r="L129" s="83" t="str">
        <f>IF(SP_SUL!AM129="","*",SP_SUL!AM129)</f>
        <v>-</v>
      </c>
      <c r="M129" s="83">
        <f>IF(SP_SUL!AP129="","*",SP_SUL!AP129)</f>
        <v>0</v>
      </c>
      <c r="N129" s="83" t="str">
        <f>IF(SP_SUL!AM129="","*",SP_SUL!AM129)</f>
        <v>-</v>
      </c>
      <c r="O129" s="110" t="str">
        <f>IF(SP_SUL!BH129="","*",SP_SUL!BH129)</f>
        <v>*</v>
      </c>
      <c r="P129" s="147" t="str">
        <f>IF($A$2=1,IF(SP_SUL!BJ129="","*",SP_SUL!BJ129),IF(SP_SUL!BK129="","*",SP_SUL!BK129))</f>
        <v>*</v>
      </c>
    </row>
    <row r="130" spans="1:16" hidden="1">
      <c r="A130" s="82" t="str">
        <f>IF(SP_SUL!B130="","*",SP_SUL!B130)</f>
        <v>*</v>
      </c>
      <c r="B130" s="83" t="str">
        <f>IF(SP_SUL!X130="","*",SP_SUL!X130)</f>
        <v>*</v>
      </c>
      <c r="C130" s="83" t="str">
        <f>IF(SP_SUL!S130="","*",SP_SUL!S130)</f>
        <v>-</v>
      </c>
      <c r="D130" s="83" t="str">
        <f>IF(SP_SUL!T130="","*",SP_SUL!T130)</f>
        <v>-</v>
      </c>
      <c r="E130" s="83" t="str">
        <f>IF(SP_SUL!D130="","*",SP_SUL!D130)</f>
        <v>*</v>
      </c>
      <c r="F130" s="83" t="str">
        <f>IF(SP_SUL!H130="","*",SP_SUL!H130)</f>
        <v>*</v>
      </c>
      <c r="G130" s="83" t="str">
        <f>IF(SP_SUL!M130="","*",SP_SUL!M130)</f>
        <v>-</v>
      </c>
      <c r="H130" s="116" t="str">
        <f>IF(SP_SUL!K130="","*",SP_SUL!K130)</f>
        <v>*</v>
      </c>
      <c r="I130" s="113" t="str">
        <f>IF(SP_SUL!O130="","*",SP_SUL!O130)</f>
        <v>*</v>
      </c>
      <c r="J130" s="113" t="str">
        <f>IF(SP_SUL!P130="","*",SP_SUL!P130)</f>
        <v>*</v>
      </c>
      <c r="K130" s="83">
        <f>IF(SP_SUL!AK130="","*",SP_SUL!AK130)</f>
        <v>0</v>
      </c>
      <c r="L130" s="83" t="str">
        <f>IF(SP_SUL!AM130="","*",SP_SUL!AM130)</f>
        <v>-</v>
      </c>
      <c r="M130" s="83">
        <f>IF(SP_SUL!AP130="","*",SP_SUL!AP130)</f>
        <v>0</v>
      </c>
      <c r="N130" s="83" t="str">
        <f>IF(SP_SUL!AM130="","*",SP_SUL!AM130)</f>
        <v>-</v>
      </c>
      <c r="O130" s="110" t="str">
        <f>IF(SP_SUL!BH130="","*",SP_SUL!BH130)</f>
        <v>*</v>
      </c>
      <c r="P130" s="147" t="str">
        <f>IF($A$2=1,IF(SP_SUL!BJ130="","*",SP_SUL!BJ130),IF(SP_SUL!BK130="","*",SP_SUL!BK130))</f>
        <v>*</v>
      </c>
    </row>
    <row r="131" spans="1:16" hidden="1">
      <c r="A131" s="82" t="str">
        <f>IF(SP_SUL!B131="","*",SP_SUL!B131)</f>
        <v>*</v>
      </c>
      <c r="B131" s="83" t="str">
        <f>IF(SP_SUL!X131="","*",SP_SUL!X131)</f>
        <v>Oportunidade</v>
      </c>
      <c r="C131" s="83" t="str">
        <f>IF(SP_SUL!S131="","*",SP_SUL!S131)</f>
        <v>SP SUL</v>
      </c>
      <c r="D131" s="83" t="str">
        <f>IF(SP_SUL!T131="","*",SP_SUL!T131)</f>
        <v>ZBV-ZRX</v>
      </c>
      <c r="E131" s="83" t="str">
        <f>IF(SP_SUL!D131="","*",SP_SUL!D131)</f>
        <v>EXPANSÃO TURMA 1</v>
      </c>
      <c r="F131" s="83" t="str">
        <f>IF(SP_SUL!H131="","*",SP_SUL!H131)</f>
        <v>-</v>
      </c>
      <c r="G131" s="83" t="str">
        <f>IF(SP_SUL!M131="","*",SP_SUL!M131)</f>
        <v>ZCD</v>
      </c>
      <c r="H131" s="116">
        <f>IF(SP_SUL!K131="","*",SP_SUL!K131)</f>
        <v>113.5</v>
      </c>
      <c r="I131" s="113">
        <f>IF(SP_SUL!O131="","*",SP_SUL!O131)</f>
        <v>0.375</v>
      </c>
      <c r="J131" s="113">
        <f>IF(SP_SUL!P131="","*",SP_SUL!P131)</f>
        <v>8.3333333333333329E-2</v>
      </c>
      <c r="K131" s="83" t="str">
        <f>IF(SP_SUL!AK131="","*",SP_SUL!AK131)</f>
        <v>-</v>
      </c>
      <c r="L131" s="83" t="str">
        <f>IF(SP_SUL!AM131="","*",SP_SUL!AM131)</f>
        <v>ZCD</v>
      </c>
      <c r="M131" s="83">
        <f>IF(SP_SUL!AP131="","*",SP_SUL!AP131)</f>
        <v>113.5</v>
      </c>
      <c r="N131" s="83" t="str">
        <f>IF(SP_SUL!AM131="","*",SP_SUL!AM131)</f>
        <v>ZCD</v>
      </c>
      <c r="O131" s="110" t="str">
        <f>IF(SP_SUL!BH131="","*",SP_SUL!BH131)</f>
        <v>*</v>
      </c>
      <c r="P131" s="147" t="str">
        <f>IF($A$2=1,IF(SP_SUL!BJ131="","*",SP_SUL!BJ131),IF(SP_SUL!BK131="","*",SP_SUL!BK131))</f>
        <v>*</v>
      </c>
    </row>
    <row r="132" spans="1:16" hidden="1">
      <c r="A132" s="82">
        <f>IF(SP_SUL!B132="","*",SP_SUL!B132)</f>
        <v>46059</v>
      </c>
      <c r="B132" s="83" t="str">
        <f>IF(SP_SUL!X132="","*",SP_SUL!X132)</f>
        <v>Oportunidade</v>
      </c>
      <c r="C132" s="83" t="str">
        <f>IF(SP_SUL!S132="","*",SP_SUL!S132)</f>
        <v>SP SUL</v>
      </c>
      <c r="D132" s="83" t="str">
        <f>IF(SP_SUL!T132="","*",SP_SUL!T132)</f>
        <v>ZBV-ZRX</v>
      </c>
      <c r="E132" s="83" t="str">
        <f>IF(SP_SUL!D132="","*",SP_SUL!D132)</f>
        <v>EXPANSÃO TURMA 1</v>
      </c>
      <c r="F132" s="83" t="str">
        <f>IF(SP_SUL!H132="","*",SP_SUL!H132)</f>
        <v>-</v>
      </c>
      <c r="G132" s="83" t="str">
        <f>IF(SP_SUL!M132="","*",SP_SUL!M132)</f>
        <v>ZCD</v>
      </c>
      <c r="H132" s="116">
        <f>IF(SP_SUL!K132="","*",SP_SUL!K132)</f>
        <v>110.35</v>
      </c>
      <c r="I132" s="113">
        <f>IF(SP_SUL!O132="","*",SP_SUL!O132)</f>
        <v>0.375</v>
      </c>
      <c r="J132" s="113">
        <f>IF(SP_SUL!P132="","*",SP_SUL!P132)</f>
        <v>8.3333333333333329E-2</v>
      </c>
      <c r="K132" s="83" t="str">
        <f>IF(SP_SUL!AK132="","*",SP_SUL!AK132)</f>
        <v>-</v>
      </c>
      <c r="L132" s="83" t="str">
        <f>IF(SP_SUL!AM132="","*",SP_SUL!AM132)</f>
        <v>ZCD</v>
      </c>
      <c r="M132" s="83">
        <f>IF(SP_SUL!AP132="","*",SP_SUL!AP132)</f>
        <v>113</v>
      </c>
      <c r="N132" s="83" t="str">
        <f>IF(SP_SUL!AM132="","*",SP_SUL!AM132)</f>
        <v>ZCD</v>
      </c>
      <c r="O132" s="110">
        <f>IF(SP_SUL!BH132="","*",SP_SUL!BH132)</f>
        <v>2</v>
      </c>
      <c r="P132" s="147" t="str">
        <f>IF($A$2=1,IF(SP_SUL!BJ132="","*",SP_SUL!BJ132),IF(SP_SUL!BK132="","*",SP_SUL!BK132))</f>
        <v>Alterado programação para km113+000 ao km114+000 entre ZCD2 / Realizado intervalo das 10h08 até 12h08</v>
      </c>
    </row>
    <row r="133" spans="1:16" hidden="1">
      <c r="A133" s="82">
        <f>IF(SP_SUL!B133="","*",SP_SUL!B133)</f>
        <v>46059</v>
      </c>
      <c r="B133" s="83" t="str">
        <f>IF(SP_SUL!X133="","*",SP_SUL!X133)</f>
        <v>Oportunidade</v>
      </c>
      <c r="C133" s="83" t="str">
        <f>IF(SP_SUL!S133="","*",SP_SUL!S133)</f>
        <v>SP SUL</v>
      </c>
      <c r="D133" s="83" t="str">
        <f>IF(SP_SUL!T133="","*",SP_SUL!T133)</f>
        <v>ZBV-ZRX</v>
      </c>
      <c r="E133" s="83" t="str">
        <f>IF(SP_SUL!D133="","*",SP_SUL!D133)</f>
        <v>KLECIO (TP-699)</v>
      </c>
      <c r="F133" s="83" t="str">
        <f>IF(SP_SUL!H133="","*",SP_SUL!H133)</f>
        <v>-</v>
      </c>
      <c r="G133" s="83" t="str">
        <f>IF(SP_SUL!M133="","*",SP_SUL!M133)</f>
        <v>ZSW-2</v>
      </c>
      <c r="H133" s="116">
        <f>IF(SP_SUL!K133="","*",SP_SUL!K133)</f>
        <v>87.3</v>
      </c>
      <c r="I133" s="113">
        <f>IF(SP_SUL!O133="","*",SP_SUL!O133)</f>
        <v>0.375</v>
      </c>
      <c r="J133" s="113">
        <f>IF(SP_SUL!P133="","*",SP_SUL!P133)</f>
        <v>6.25E-2</v>
      </c>
      <c r="K133" s="83" t="str">
        <f>IF(SP_SUL!AK133="","*",SP_SUL!AK133)</f>
        <v>-</v>
      </c>
      <c r="L133" s="83" t="str">
        <f>IF(SP_SUL!AM133="","*",SP_SUL!AM133)</f>
        <v>ZSW-2</v>
      </c>
      <c r="M133" s="83">
        <f>IF(SP_SUL!AP133="","*",SP_SUL!AP133)</f>
        <v>87.3</v>
      </c>
      <c r="N133" s="83" t="str">
        <f>IF(SP_SUL!AM133="","*",SP_SUL!AM133)</f>
        <v>ZSW-2</v>
      </c>
      <c r="O133" s="110">
        <f>IF(SP_SUL!BH133="","*",SP_SUL!BH133)</f>
        <v>0</v>
      </c>
      <c r="P133" s="147" t="str">
        <f>IF($A$2=1,IF(SP_SUL!BJ133="","*",SP_SUL!BJ133),IF(SP_SUL!BK133="","*",SP_SUL!BK133))</f>
        <v>Alterado programação para km134+800 via 1/ TP pronto 08h20 / Sem oportunidade de faixa.</v>
      </c>
    </row>
    <row r="134" spans="1:16" hidden="1">
      <c r="A134" s="82">
        <f>IF(SP_SUL!B134="","*",SP_SUL!B134)</f>
        <v>46059</v>
      </c>
      <c r="B134" s="83" t="str">
        <f>IF(SP_SUL!X134="","*",SP_SUL!X134)</f>
        <v>Oportunidade</v>
      </c>
      <c r="C134" s="83" t="str">
        <f>IF(SP_SUL!S134="","*",SP_SUL!S134)</f>
        <v>SP SUL</v>
      </c>
      <c r="D134" s="83" t="str">
        <f>IF(SP_SUL!T134="","*",SP_SUL!T134)</f>
        <v>ZBV-ZRX</v>
      </c>
      <c r="E134" s="83" t="str">
        <f>IF(SP_SUL!D134="","*",SP_SUL!D134)</f>
        <v>V48</v>
      </c>
      <c r="F134" s="83" t="str">
        <f>IF(SP_SUL!H134="","*",SP_SUL!H134)</f>
        <v>ZAC2</v>
      </c>
      <c r="G134" s="83" t="str">
        <f>IF(SP_SUL!M134="","*",SP_SUL!M134)</f>
        <v>ZAC-ZSW</v>
      </c>
      <c r="H134" s="116">
        <f>IF(SP_SUL!K134="","*",SP_SUL!K134)</f>
        <v>82.5</v>
      </c>
      <c r="I134" s="113">
        <f>IF(SP_SUL!O134="","*",SP_SUL!O134)</f>
        <v>0.35416666666666669</v>
      </c>
      <c r="J134" s="113">
        <f>IF(SP_SUL!P134="","*",SP_SUL!P134)</f>
        <v>8.3333333333333329E-2</v>
      </c>
      <c r="K134" s="83" t="str">
        <f>IF(SP_SUL!AK134="","*",SP_SUL!AK134)</f>
        <v>ZAC2</v>
      </c>
      <c r="L134" s="83" t="str">
        <f>IF(SP_SUL!AM134="","*",SP_SUL!AM134)</f>
        <v>ZAC-ZSW</v>
      </c>
      <c r="M134" s="83">
        <f>IF(SP_SUL!AP134="","*",SP_SUL!AP134)</f>
        <v>82.5</v>
      </c>
      <c r="N134" s="83" t="str">
        <f>IF(SP_SUL!AM134="","*",SP_SUL!AM134)</f>
        <v>ZAC-ZSW</v>
      </c>
      <c r="O134" s="110">
        <f>IF(SP_SUL!BH134="","*",SP_SUL!BH134)</f>
        <v>0</v>
      </c>
      <c r="P134" s="147" t="str">
        <f>IF($A$2=1,IF(SP_SUL!BJ134="","*",SP_SUL!BJ134),IF(SP_SUL!BK134="","*",SP_SUL!BK134))</f>
        <v>MC1 07h54 / Sem oportunidade de faixa</v>
      </c>
    </row>
    <row r="135" spans="1:16" hidden="1">
      <c r="A135" s="82">
        <f>IF(SP_SUL!B135="","*",SP_SUL!B135)</f>
        <v>46059</v>
      </c>
      <c r="B135" s="83" t="str">
        <f>IF(SP_SUL!X135="","*",SP_SUL!X135)</f>
        <v>Oportunidade</v>
      </c>
      <c r="C135" s="83" t="str">
        <f>IF(SP_SUL!S135="","*",SP_SUL!S135)</f>
        <v>SP SUL</v>
      </c>
      <c r="D135" s="83" t="str">
        <f>IF(SP_SUL!T135="","*",SP_SUL!T135)</f>
        <v>ZBV-ZRX</v>
      </c>
      <c r="E135" s="83" t="str">
        <f>IF(SP_SUL!D135="","*",SP_SUL!D135)</f>
        <v>W58</v>
      </c>
      <c r="F135" s="83">
        <f>IF(SP_SUL!H135="","*",SP_SUL!H135)</f>
        <v>106109</v>
      </c>
      <c r="G135" s="83" t="str">
        <f>IF(SP_SUL!M135="","*",SP_SUL!M135)</f>
        <v>ZBM-ZHO</v>
      </c>
      <c r="H135" s="116">
        <f>IF(SP_SUL!K135="","*",SP_SUL!K135)</f>
        <v>57</v>
      </c>
      <c r="I135" s="113">
        <f>IF(SP_SUL!O135="","*",SP_SUL!O135)</f>
        <v>0.33333333333333331</v>
      </c>
      <c r="J135" s="113">
        <f>IF(SP_SUL!P135="","*",SP_SUL!P135)</f>
        <v>4.1666666666666664E-2</v>
      </c>
      <c r="K135" s="83">
        <f>IF(SP_SUL!AK135="","*",SP_SUL!AK135)</f>
        <v>106109</v>
      </c>
      <c r="L135" s="83" t="str">
        <f>IF(SP_SUL!AM135="","*",SP_SUL!AM135)</f>
        <v>ZBM-ZHO</v>
      </c>
      <c r="M135" s="83">
        <f>IF(SP_SUL!AP135="","*",SP_SUL!AP135)</f>
        <v>57</v>
      </c>
      <c r="N135" s="83" t="str">
        <f>IF(SP_SUL!AM135="","*",SP_SUL!AM135)</f>
        <v>ZBM-ZHO</v>
      </c>
      <c r="O135" s="110">
        <f>IF(SP_SUL!BH135="","*",SP_SUL!BH135)</f>
        <v>0</v>
      </c>
      <c r="P135" s="147" t="str">
        <f>IF($A$2=1,IF(SP_SUL!BJ135="","*",SP_SUL!BJ135),IF(SP_SUL!BK135="","*",SP_SUL!BK135))</f>
        <v>MC1 11h00 /  Sem oportunidade de faixa</v>
      </c>
    </row>
    <row r="136" spans="1:16" hidden="1">
      <c r="A136" s="82">
        <f>IF(SP_SUL!B136="","*",SP_SUL!B136)</f>
        <v>46059</v>
      </c>
      <c r="B136" s="83" t="str">
        <f>IF(SP_SUL!X136="","*",SP_SUL!X136)</f>
        <v>Oportunidade</v>
      </c>
      <c r="C136" s="83" t="str">
        <f>IF(SP_SUL!S136="","*",SP_SUL!S136)</f>
        <v>SP SUL</v>
      </c>
      <c r="D136" s="83" t="str">
        <f>IF(SP_SUL!T136="","*",SP_SUL!T136)</f>
        <v>ZKE-ZEV</v>
      </c>
      <c r="E136" s="83" t="str">
        <f>IF(SP_SUL!D136="","*",SP_SUL!D136)</f>
        <v>CLEBISON (TP-728)</v>
      </c>
      <c r="F136" s="83" t="str">
        <f>IF(SP_SUL!H136="","*",SP_SUL!H136)</f>
        <v>-</v>
      </c>
      <c r="G136" s="83" t="str">
        <f>IF(SP_SUL!M136="","*",SP_SUL!M136)</f>
        <v>ZWW-ZKW</v>
      </c>
      <c r="H136" s="116">
        <f>IF(SP_SUL!K136="","*",SP_SUL!K136)</f>
        <v>91.5</v>
      </c>
      <c r="I136" s="113">
        <f>IF(SP_SUL!O136="","*",SP_SUL!O136)</f>
        <v>0.375</v>
      </c>
      <c r="J136" s="113">
        <f>IF(SP_SUL!P136="","*",SP_SUL!P136)</f>
        <v>6.25E-2</v>
      </c>
      <c r="K136" s="83" t="str">
        <f>IF(SP_SUL!AK136="","*",SP_SUL!AK136)</f>
        <v>-</v>
      </c>
      <c r="L136" s="83" t="str">
        <f>IF(SP_SUL!AM136="","*",SP_SUL!AM136)</f>
        <v>ZWW-ZKW</v>
      </c>
      <c r="M136" s="83">
        <f>IF(SP_SUL!AP136="","*",SP_SUL!AP136)</f>
        <v>91.5</v>
      </c>
      <c r="N136" s="83" t="str">
        <f>IF(SP_SUL!AM136="","*",SP_SUL!AM136)</f>
        <v>ZWW-ZKW</v>
      </c>
      <c r="O136" s="110">
        <f>IF(SP_SUL!BH136="","*",SP_SUL!BH136)</f>
        <v>2</v>
      </c>
      <c r="P136" s="147" t="str">
        <f>IF($A$2=1,IF(SP_SUL!BJ136="","*",SP_SUL!BJ136),IF(SP_SUL!BK136="","*",SP_SUL!BK136))</f>
        <v>Realizado intervalo para solda</v>
      </c>
    </row>
    <row r="137" spans="1:16" hidden="1">
      <c r="A137" s="82">
        <f>IF(SP_SUL!B137="","*",SP_SUL!B137)</f>
        <v>46059</v>
      </c>
      <c r="B137" s="83" t="str">
        <f>IF(SP_SUL!X137="","*",SP_SUL!X137)</f>
        <v>Oportunidade</v>
      </c>
      <c r="C137" s="83" t="str">
        <f>IF(SP_SUL!S137="","*",SP_SUL!S137)</f>
        <v>SP SUL</v>
      </c>
      <c r="D137" s="83" t="str">
        <f>IF(SP_SUL!T137="","*",SP_SUL!T137)</f>
        <v>ZKE-ZEV</v>
      </c>
      <c r="E137" s="83" t="str">
        <f>IF(SP_SUL!D137="","*",SP_SUL!D137)</f>
        <v>ISMAEL(TP-726)</v>
      </c>
      <c r="F137" s="83" t="str">
        <f>IF(SP_SUL!H137="","*",SP_SUL!H137)</f>
        <v>-</v>
      </c>
      <c r="G137" s="83" t="str">
        <f>IF(SP_SUL!M137="","*",SP_SUL!M137)</f>
        <v>ZWW-ZKW</v>
      </c>
      <c r="H137" s="116">
        <f>IF(SP_SUL!K137="","*",SP_SUL!K137)</f>
        <v>91.5</v>
      </c>
      <c r="I137" s="113">
        <f>IF(SP_SUL!O137="","*",SP_SUL!O137)</f>
        <v>0.375</v>
      </c>
      <c r="J137" s="113">
        <f>IF(SP_SUL!P137="","*",SP_SUL!P137)</f>
        <v>6.25E-2</v>
      </c>
      <c r="K137" s="83" t="str">
        <f>IF(SP_SUL!AK137="","*",SP_SUL!AK137)</f>
        <v>-</v>
      </c>
      <c r="L137" s="83" t="str">
        <f>IF(SP_SUL!AM137="","*",SP_SUL!AM137)</f>
        <v>ZWW-ZKW</v>
      </c>
      <c r="M137" s="83">
        <f>IF(SP_SUL!AP137="","*",SP_SUL!AP137)</f>
        <v>91.5</v>
      </c>
      <c r="N137" s="83" t="str">
        <f>IF(SP_SUL!AM137="","*",SP_SUL!AM137)</f>
        <v>ZWW-ZKW</v>
      </c>
      <c r="O137" s="110">
        <f>IF(SP_SUL!BH137="","*",SP_SUL!BH137)</f>
        <v>2</v>
      </c>
      <c r="P137" s="147" t="str">
        <f>IF($A$2=1,IF(SP_SUL!BJ137="","*",SP_SUL!BJ137),IF(SP_SUL!BK137="","*",SP_SUL!BK137))</f>
        <v>Realizado intervalo para solda</v>
      </c>
    </row>
    <row r="138" spans="1:16" hidden="1">
      <c r="A138" s="82">
        <f>IF(SP_SUL!B138="","*",SP_SUL!B138)</f>
        <v>46059</v>
      </c>
      <c r="B138" s="83" t="str">
        <f>IF(SP_SUL!X138="","*",SP_SUL!X138)</f>
        <v>Oportunidade</v>
      </c>
      <c r="C138" s="83" t="str">
        <f>IF(SP_SUL!S138="","*",SP_SUL!S138)</f>
        <v>SP SUL</v>
      </c>
      <c r="D138" s="83" t="str">
        <f>IF(SP_SUL!T138="","*",SP_SUL!T138)</f>
        <v>ZBV-ZKE</v>
      </c>
      <c r="E138" s="83" t="str">
        <f>IF(SP_SUL!D138="","*",SP_SUL!D138)</f>
        <v>V42</v>
      </c>
      <c r="F138" s="83" t="str">
        <f>IF(SP_SUL!H138="","*",SP_SUL!H138)</f>
        <v>ZYU1</v>
      </c>
      <c r="G138" s="83" t="str">
        <f>IF(SP_SUL!M138="","*",SP_SUL!M138)</f>
        <v>ZYU-ZST</v>
      </c>
      <c r="H138" s="116">
        <f>IF(SP_SUL!K138="","*",SP_SUL!K138)</f>
        <v>208</v>
      </c>
      <c r="I138" s="113">
        <f>IF(SP_SUL!O138="","*",SP_SUL!O138)</f>
        <v>0.35416666666666669</v>
      </c>
      <c r="J138" s="113">
        <f>IF(SP_SUL!P138="","*",SP_SUL!P138)</f>
        <v>8.3333333333333329E-2</v>
      </c>
      <c r="K138" s="83" t="str">
        <f>IF(SP_SUL!AK138="","*",SP_SUL!AK138)</f>
        <v>ZYU1</v>
      </c>
      <c r="L138" s="83" t="str">
        <f>IF(SP_SUL!AM138="","*",SP_SUL!AM138)</f>
        <v>ZYU-ZST</v>
      </c>
      <c r="M138" s="83">
        <f>IF(SP_SUL!AP138="","*",SP_SUL!AP138)</f>
        <v>208</v>
      </c>
      <c r="N138" s="83" t="str">
        <f>IF(SP_SUL!AM138="","*",SP_SUL!AM138)</f>
        <v>ZYU-ZST</v>
      </c>
      <c r="O138" s="110">
        <f>IF(SP_SUL!BH138="","*",SP_SUL!BH138)</f>
        <v>0</v>
      </c>
      <c r="P138" s="147" t="str">
        <f>IF($A$2=1,IF(SP_SUL!BJ138="","*",SP_SUL!BJ138),IF(SP_SUL!BK138="","*",SP_SUL!BK138))</f>
        <v>MC1 11h38, Sem oportunidade de faixa</v>
      </c>
    </row>
    <row r="139" spans="1:16" hidden="1">
      <c r="A139" s="82">
        <f>IF(SP_SUL!B139="","*",SP_SUL!B139)</f>
        <v>46059</v>
      </c>
      <c r="B139" s="83" t="str">
        <f>IF(SP_SUL!X139="","*",SP_SUL!X139)</f>
        <v>Oportunidade</v>
      </c>
      <c r="C139" s="83" t="str">
        <f>IF(SP_SUL!S139="","*",SP_SUL!S139)</f>
        <v>SP SUL</v>
      </c>
      <c r="D139" s="83" t="str">
        <f>IF(SP_SUL!T139="","*",SP_SUL!T139)</f>
        <v>ZBV-ZKE</v>
      </c>
      <c r="E139" s="83" t="str">
        <f>IF(SP_SUL!D139="","*",SP_SUL!D139)</f>
        <v>EDSON (TP-780)</v>
      </c>
      <c r="F139" s="83" t="str">
        <f>IF(SP_SUL!H139="","*",SP_SUL!H139)</f>
        <v>-</v>
      </c>
      <c r="G139" s="83" t="str">
        <f>IF(SP_SUL!M139="","*",SP_SUL!M139)</f>
        <v>ZYU-ZST</v>
      </c>
      <c r="H139" s="116">
        <f>IF(SP_SUL!K139="","*",SP_SUL!K139)</f>
        <v>205</v>
      </c>
      <c r="I139" s="113">
        <f>IF(SP_SUL!O139="","*",SP_SUL!O139)</f>
        <v>0.375</v>
      </c>
      <c r="J139" s="113">
        <f>IF(SP_SUL!P139="","*",SP_SUL!P139)</f>
        <v>8.3333333333333329E-2</v>
      </c>
      <c r="K139" s="83" t="str">
        <f>IF(SP_SUL!AK139="","*",SP_SUL!AK139)</f>
        <v>-</v>
      </c>
      <c r="L139" s="83" t="str">
        <f>IF(SP_SUL!AM139="","*",SP_SUL!AM139)</f>
        <v>ZYU-1</v>
      </c>
      <c r="M139" s="83">
        <f>IF(SP_SUL!AP139="","*",SP_SUL!AP139)</f>
        <v>202.41499999999999</v>
      </c>
      <c r="N139" s="83" t="str">
        <f>IF(SP_SUL!AM139="","*",SP_SUL!AM139)</f>
        <v>ZYU-1</v>
      </c>
      <c r="O139" s="110">
        <f>IF(SP_SUL!BH139="","*",SP_SUL!BH139)</f>
        <v>0</v>
      </c>
      <c r="P139" s="147" t="str">
        <f>IF($A$2=1,IF(SP_SUL!BJ139="","*",SP_SUL!BJ139),IF(SP_SUL!BK139="","*",SP_SUL!BK139))</f>
        <v>Alterado a programação para km 202+415 ao km 202+800 via 1. TP pronto 07h31 /  Sem oportunidade</v>
      </c>
    </row>
    <row r="140" spans="1:16" hidden="1">
      <c r="A140" s="82">
        <f>IF(SP_SUL!B140="","*",SP_SUL!B140)</f>
        <v>46059</v>
      </c>
      <c r="B140" s="83" t="str">
        <f>IF(SP_SUL!X140="","*",SP_SUL!X140)</f>
        <v>Oportunidade</v>
      </c>
      <c r="C140" s="83" t="str">
        <f>IF(SP_SUL!S140="","*",SP_SUL!S140)</f>
        <v>SP SUL</v>
      </c>
      <c r="D140" s="83" t="str">
        <f>IF(SP_SUL!T140="","*",SP_SUL!T140)</f>
        <v>ZBV-ZKE</v>
      </c>
      <c r="E140" s="83" t="str">
        <f>IF(SP_SUL!D140="","*",SP_SUL!D140)</f>
        <v>ROGÉRIO (TP-730)</v>
      </c>
      <c r="F140" s="83" t="str">
        <f>IF(SP_SUL!H140="","*",SP_SUL!H140)</f>
        <v>-</v>
      </c>
      <c r="G140" s="83" t="str">
        <f>IF(SP_SUL!M140="","*",SP_SUL!M140)</f>
        <v>ZYU-ZST</v>
      </c>
      <c r="H140" s="116">
        <f>IF(SP_SUL!K140="","*",SP_SUL!K140)</f>
        <v>205</v>
      </c>
      <c r="I140" s="113">
        <f>IF(SP_SUL!O140="","*",SP_SUL!O140)</f>
        <v>0.375</v>
      </c>
      <c r="J140" s="113">
        <f>IF(SP_SUL!P140="","*",SP_SUL!P140)</f>
        <v>8.3333333333333329E-2</v>
      </c>
      <c r="K140" s="83" t="str">
        <f>IF(SP_SUL!AK140="","*",SP_SUL!AK140)</f>
        <v>-</v>
      </c>
      <c r="L140" s="83" t="str">
        <f>IF(SP_SUL!AM140="","*",SP_SUL!AM140)</f>
        <v>ZYU-ZST</v>
      </c>
      <c r="M140" s="83">
        <f>IF(SP_SUL!AP140="","*",SP_SUL!AP140)</f>
        <v>205</v>
      </c>
      <c r="N140" s="83" t="str">
        <f>IF(SP_SUL!AM140="","*",SP_SUL!AM140)</f>
        <v>ZYU-ZST</v>
      </c>
      <c r="O140" s="110">
        <f>IF(SP_SUL!BH140="","*",SP_SUL!BH140)</f>
        <v>0</v>
      </c>
      <c r="P140" s="147" t="str">
        <f>IF($A$2=1,IF(SP_SUL!BJ140="","*",SP_SUL!BJ140),IF(SP_SUL!BK140="","*",SP_SUL!BK140))</f>
        <v>TP pronto 09h16 / Sem oportunidade de faixa</v>
      </c>
    </row>
    <row r="141" spans="1:16" hidden="1">
      <c r="A141" s="82">
        <f>IF(SP_SUL!B141="","*",SP_SUL!B141)</f>
        <v>46059</v>
      </c>
      <c r="B141" s="83" t="str">
        <f>IF(SP_SUL!X141="","*",SP_SUL!X141)</f>
        <v>Oportunidade</v>
      </c>
      <c r="C141" s="83" t="str">
        <f>IF(SP_SUL!S141="","*",SP_SUL!S141)</f>
        <v>SP SUL</v>
      </c>
      <c r="D141" s="83" t="str">
        <f>IF(SP_SUL!T141="","*",SP_SUL!T141)</f>
        <v>ZBV-ZKE</v>
      </c>
      <c r="E141" s="83" t="str">
        <f>IF(SP_SUL!D141="","*",SP_SUL!D141)</f>
        <v>DANIEL (TP-647)</v>
      </c>
      <c r="F141" s="83" t="str">
        <f>IF(SP_SUL!H141="","*",SP_SUL!H141)</f>
        <v>-</v>
      </c>
      <c r="G141" s="83" t="str">
        <f>IF(SP_SUL!M141="","*",SP_SUL!M141)</f>
        <v>ZYU</v>
      </c>
      <c r="H141" s="116">
        <f>IF(SP_SUL!K141="","*",SP_SUL!K141)</f>
        <v>201.5</v>
      </c>
      <c r="I141" s="113">
        <f>IF(SP_SUL!O141="","*",SP_SUL!O141)</f>
        <v>0.375</v>
      </c>
      <c r="J141" s="113">
        <f>IF(SP_SUL!P141="","*",SP_SUL!P141)</f>
        <v>6.25E-2</v>
      </c>
      <c r="K141" s="83" t="str">
        <f>IF(SP_SUL!AK141="","*",SP_SUL!AK141)</f>
        <v>-</v>
      </c>
      <c r="L141" s="83" t="str">
        <f>IF(SP_SUL!AM141="","*",SP_SUL!AM141)</f>
        <v>ZYU</v>
      </c>
      <c r="M141" s="83">
        <f>IF(SP_SUL!AP141="","*",SP_SUL!AP141)</f>
        <v>201.5</v>
      </c>
      <c r="N141" s="83" t="str">
        <f>IF(SP_SUL!AM141="","*",SP_SUL!AM141)</f>
        <v>ZYU</v>
      </c>
      <c r="O141" s="110">
        <f>IF(SP_SUL!BH141="","*",SP_SUL!BH141)</f>
        <v>0</v>
      </c>
      <c r="P141" s="147" t="str">
        <f>IF($A$2=1,IF(SP_SUL!BJ141="","*",SP_SUL!BJ141),IF(SP_SUL!BK141="","*",SP_SUL!BK141))</f>
        <v>TP não solicitou intervalo, realizando outro atendimento.</v>
      </c>
    </row>
    <row r="142" spans="1:16" hidden="1">
      <c r="A142" s="82">
        <f>IF(SP_SUL!B142="","*",SP_SUL!B142)</f>
        <v>46059</v>
      </c>
      <c r="B142" s="83" t="str">
        <f>IF(SP_SUL!X142="","*",SP_SUL!X142)</f>
        <v>Oportunidade</v>
      </c>
      <c r="C142" s="83" t="str">
        <f>IF(SP_SUL!S142="","*",SP_SUL!S142)</f>
        <v>SP SUL</v>
      </c>
      <c r="D142" s="83" t="str">
        <f>IF(SP_SUL!T142="","*",SP_SUL!T142)</f>
        <v>ZBV-ZKE</v>
      </c>
      <c r="E142" s="83" t="str">
        <f>IF(SP_SUL!D142="","*",SP_SUL!D142)</f>
        <v>W59</v>
      </c>
      <c r="F142" s="83" t="str">
        <f>IF(SP_SUL!H142="","*",SP_SUL!H142)</f>
        <v>ZYU1</v>
      </c>
      <c r="G142" s="83" t="str">
        <f>IF(SP_SUL!M142="","*",SP_SUL!M142)</f>
        <v>ZYU</v>
      </c>
      <c r="H142" s="116">
        <f>IF(SP_SUL!K142="","*",SP_SUL!K142)</f>
        <v>203.57</v>
      </c>
      <c r="I142" s="113">
        <f>IF(SP_SUL!O142="","*",SP_SUL!O142)</f>
        <v>0.35416666666666669</v>
      </c>
      <c r="J142" s="113">
        <f>IF(SP_SUL!P142="","*",SP_SUL!P142)</f>
        <v>6.25E-2</v>
      </c>
      <c r="K142" s="83" t="str">
        <f>IF(SP_SUL!AK142="","*",SP_SUL!AK142)</f>
        <v>ZYU1</v>
      </c>
      <c r="L142" s="83" t="str">
        <f>IF(SP_SUL!AM142="","*",SP_SUL!AM142)</f>
        <v>ZYU</v>
      </c>
      <c r="M142" s="83">
        <f>IF(SP_SUL!AP142="","*",SP_SUL!AP142)</f>
        <v>203.57</v>
      </c>
      <c r="N142" s="83" t="str">
        <f>IF(SP_SUL!AM142="","*",SP_SUL!AM142)</f>
        <v>ZYU</v>
      </c>
      <c r="O142" s="110">
        <f>IF(SP_SUL!BH142="","*",SP_SUL!BH142)</f>
        <v>2</v>
      </c>
      <c r="P142" s="147" t="str">
        <f>IF($A$2=1,IF(SP_SUL!BJ142="","*",SP_SUL!BJ142),IF(SP_SUL!BK142="","*",SP_SUL!BK142))</f>
        <v>Alterado programação para descarga no km 205+000/ MC1 08h24 / realizado intervalo para descarga de dormentes.</v>
      </c>
    </row>
    <row r="143" spans="1:16" hidden="1">
      <c r="A143" s="82" t="str">
        <f>IF(SP_SUL!B143="","*",SP_SUL!B143)</f>
        <v>*</v>
      </c>
      <c r="B143" s="83" t="str">
        <f>IF(SP_SUL!X143="","*",SP_SUL!X143)</f>
        <v>*</v>
      </c>
      <c r="C143" s="83" t="str">
        <f>IF(SP_SUL!S143="","*",SP_SUL!S143)</f>
        <v>-</v>
      </c>
      <c r="D143" s="83" t="str">
        <f>IF(SP_SUL!T143="","*",SP_SUL!T143)</f>
        <v>-</v>
      </c>
      <c r="E143" s="83" t="str">
        <f>IF(SP_SUL!D143="","*",SP_SUL!D143)</f>
        <v>*</v>
      </c>
      <c r="F143" s="83" t="str">
        <f>IF(SP_SUL!H143="","*",SP_SUL!H143)</f>
        <v>*</v>
      </c>
      <c r="G143" s="83" t="str">
        <f>IF(SP_SUL!M143="","*",SP_SUL!M143)</f>
        <v>-</v>
      </c>
      <c r="H143" s="116" t="str">
        <f>IF(SP_SUL!K143="","*",SP_SUL!K143)</f>
        <v>*</v>
      </c>
      <c r="I143" s="113" t="str">
        <f>IF(SP_SUL!O143="","*",SP_SUL!O143)</f>
        <v>*</v>
      </c>
      <c r="J143" s="113" t="str">
        <f>IF(SP_SUL!P143="","*",SP_SUL!P143)</f>
        <v>*</v>
      </c>
      <c r="K143" s="83">
        <f>IF(SP_SUL!AK143="","*",SP_SUL!AK143)</f>
        <v>0</v>
      </c>
      <c r="L143" s="83" t="str">
        <f>IF(SP_SUL!AM143="","*",SP_SUL!AM143)</f>
        <v>-</v>
      </c>
      <c r="M143" s="83">
        <f>IF(SP_SUL!AP143="","*",SP_SUL!AP143)</f>
        <v>0</v>
      </c>
      <c r="N143" s="83" t="str">
        <f>IF(SP_SUL!AM143="","*",SP_SUL!AM143)</f>
        <v>-</v>
      </c>
      <c r="O143" s="110" t="str">
        <f>IF(SP_SUL!BH143="","*",SP_SUL!BH143)</f>
        <v>*</v>
      </c>
      <c r="P143" s="147" t="str">
        <f>IF($A$2=1,IF(SP_SUL!BJ143="","*",SP_SUL!BJ143),IF(SP_SUL!BK143="","*",SP_SUL!BK143))</f>
        <v>*</v>
      </c>
    </row>
    <row r="144" spans="1:16" hidden="1">
      <c r="A144" s="82">
        <f>IF(SP_SUL!B144="","*",SP_SUL!B144)</f>
        <v>46059</v>
      </c>
      <c r="B144" s="83" t="str">
        <f>IF(SP_SUL!X144="","*",SP_SUL!X144)</f>
        <v>Oportunidade</v>
      </c>
      <c r="C144" s="83" t="str">
        <f>IF(SP_SUL!S144="","*",SP_SUL!S144)</f>
        <v>SP SUL</v>
      </c>
      <c r="D144" s="83" t="str">
        <f>IF(SP_SUL!T144="","*",SP_SUL!T144)</f>
        <v>ZKE-ZEV</v>
      </c>
      <c r="E144" s="83" t="str">
        <f>IF(SP_SUL!D144="","*",SP_SUL!D144)</f>
        <v>E17</v>
      </c>
      <c r="F144" s="83" t="str">
        <f>IF(SP_SUL!H144="","*",SP_SUL!H144)</f>
        <v>102ZKW2</v>
      </c>
      <c r="G144" s="83" t="str">
        <f>IF(SP_SUL!M144="","*",SP_SUL!M144)</f>
        <v>ZKE-ZWW</v>
      </c>
      <c r="H144" s="116">
        <f>IF(SP_SUL!K144="","*",SP_SUL!K144)</f>
        <v>81</v>
      </c>
      <c r="I144" s="113">
        <f>IF(SP_SUL!O144="","*",SP_SUL!O144)</f>
        <v>0.375</v>
      </c>
      <c r="J144" s="113">
        <f>IF(SP_SUL!P144="","*",SP_SUL!P144)</f>
        <v>0.16666666666666666</v>
      </c>
      <c r="K144" s="83" t="str">
        <f>IF(SP_SUL!AK144="","*",SP_SUL!AK144)</f>
        <v>102ZKW2</v>
      </c>
      <c r="L144" s="83" t="str">
        <f>IF(SP_SUL!AM144="","*",SP_SUL!AM144)</f>
        <v>ZKE-ZWW</v>
      </c>
      <c r="M144" s="83">
        <f>IF(SP_SUL!AP144="","*",SP_SUL!AP144)</f>
        <v>81</v>
      </c>
      <c r="N144" s="83" t="str">
        <f>IF(SP_SUL!AM144="","*",SP_SUL!AM144)</f>
        <v>ZKE-ZWW</v>
      </c>
      <c r="O144" s="110">
        <f>IF(SP_SUL!BH144="","*",SP_SUL!BH144)</f>
        <v>0</v>
      </c>
      <c r="P144" s="147" t="str">
        <f>IF($A$2=1,IF(SP_SUL!BJ144="","*",SP_SUL!BJ144),IF(SP_SUL!BK144="","*",SP_SUL!BK144))</f>
        <v>MC1 09h40 / Cancelado faixa, devido priorização do V89</v>
      </c>
    </row>
    <row r="145" spans="1:16" hidden="1">
      <c r="A145" s="82">
        <f>IF(SP_SUL!B145="","*",SP_SUL!B145)</f>
        <v>46059</v>
      </c>
      <c r="B145" s="83" t="str">
        <f>IF(SP_SUL!X145="","*",SP_SUL!X145)</f>
        <v>Oportunidade</v>
      </c>
      <c r="C145" s="83" t="str">
        <f>IF(SP_SUL!S145="","*",SP_SUL!S145)</f>
        <v>SP SUL</v>
      </c>
      <c r="D145" s="83" t="str">
        <f>IF(SP_SUL!T145="","*",SP_SUL!T145)</f>
        <v>ZKE-ZEV</v>
      </c>
      <c r="E145" s="83" t="str">
        <f>IF(SP_SUL!D145="","*",SP_SUL!D145)</f>
        <v>V89</v>
      </c>
      <c r="F145" s="83" t="str">
        <f>IF(SP_SUL!H145="","*",SP_SUL!H145)</f>
        <v>102ZKW2</v>
      </c>
      <c r="G145" s="83" t="str">
        <f>IF(SP_SUL!M145="","*",SP_SUL!M145)</f>
        <v>ZWW-ZKW</v>
      </c>
      <c r="H145" s="116">
        <f>IF(SP_SUL!K145="","*",SP_SUL!K145)</f>
        <v>92.745000000000005</v>
      </c>
      <c r="I145" s="113">
        <f>IF(SP_SUL!O145="","*",SP_SUL!O145)</f>
        <v>0.375</v>
      </c>
      <c r="J145" s="113">
        <f>IF(SP_SUL!P145="","*",SP_SUL!P145)</f>
        <v>8.3333333333333329E-2</v>
      </c>
      <c r="K145" s="83" t="str">
        <f>IF(SP_SUL!AK145="","*",SP_SUL!AK145)</f>
        <v>102ZKW2</v>
      </c>
      <c r="L145" s="83" t="str">
        <f>IF(SP_SUL!AM145="","*",SP_SUL!AM145)</f>
        <v>ZWW-ZKW</v>
      </c>
      <c r="M145" s="83">
        <f>IF(SP_SUL!AP145="","*",SP_SUL!AP145)</f>
        <v>92.745000000000005</v>
      </c>
      <c r="N145" s="83" t="str">
        <f>IF(SP_SUL!AM145="","*",SP_SUL!AM145)</f>
        <v>ZWW-ZKW</v>
      </c>
      <c r="O145" s="110">
        <f>IF(SP_SUL!BH145="","*",SP_SUL!BH145)</f>
        <v>2</v>
      </c>
      <c r="P145" s="147" t="str">
        <f>IF($A$2=1,IF(SP_SUL!BJ145="","*",SP_SUL!BJ145),IF(SP_SUL!BK145="","*",SP_SUL!BK145))</f>
        <v xml:space="preserve">MC1 09h10 / Em intervalo das 13h06 até 16h00 / </v>
      </c>
    </row>
    <row r="146" spans="1:16" hidden="1">
      <c r="A146" s="82">
        <f>IF(SP_SUL!B146="","*",SP_SUL!B146)</f>
        <v>46059</v>
      </c>
      <c r="B146" s="83" t="str">
        <f>IF(SP_SUL!X146="","*",SP_SUL!X146)</f>
        <v>Oportunidade</v>
      </c>
      <c r="C146" s="83" t="str">
        <f>IF(SP_SUL!S146="","*",SP_SUL!S146)</f>
        <v>SP SUL</v>
      </c>
      <c r="D146" s="83" t="str">
        <f>IF(SP_SUL!T146="","*",SP_SUL!T146)</f>
        <v>ZKE-ZEV</v>
      </c>
      <c r="E146" s="83" t="str">
        <f>IF(SP_SUL!D146="","*",SP_SUL!D146)</f>
        <v>E42</v>
      </c>
      <c r="F146" s="83" t="str">
        <f>IF(SP_SUL!H146="","*",SP_SUL!H146)</f>
        <v>102ZKW2</v>
      </c>
      <c r="G146" s="83" t="str">
        <f>IF(SP_SUL!M146="","*",SP_SUL!M146)</f>
        <v>ZKW-ZCP</v>
      </c>
      <c r="H146" s="116">
        <f>IF(SP_SUL!K146="","*",SP_SUL!K146)</f>
        <v>102</v>
      </c>
      <c r="I146" s="113">
        <f>IF(SP_SUL!O146="","*",SP_SUL!O146)</f>
        <v>0.39583333333333331</v>
      </c>
      <c r="J146" s="113">
        <f>IF(SP_SUL!P146="","*",SP_SUL!P146)</f>
        <v>4.1666666666666664E-2</v>
      </c>
      <c r="K146" s="83" t="str">
        <f>IF(SP_SUL!AK146="","*",SP_SUL!AK146)</f>
        <v>102ZKW2</v>
      </c>
      <c r="L146" s="83" t="str">
        <f>IF(SP_SUL!AM146="","*",SP_SUL!AM146)</f>
        <v>ZKW-ZCP</v>
      </c>
      <c r="M146" s="83">
        <f>IF(SP_SUL!AP146="","*",SP_SUL!AP146)</f>
        <v>102</v>
      </c>
      <c r="N146" s="83" t="str">
        <f>IF(SP_SUL!AM146="","*",SP_SUL!AM146)</f>
        <v>ZKW-ZCP</v>
      </c>
      <c r="O146" s="110">
        <f>IF(SP_SUL!BH146="","*",SP_SUL!BH146)</f>
        <v>0</v>
      </c>
      <c r="P146" s="147" t="str">
        <f>IF($A$2=1,IF(SP_SUL!BJ146="","*",SP_SUL!BJ146),IF(SP_SUL!BK146="","*",SP_SUL!BK146))</f>
        <v>Cancelado a descarga, devido a necessidade da equipe da MNB de ZZZ para levar locos de ZZZ para ZCP</v>
      </c>
    </row>
    <row r="147" spans="1:16" hidden="1">
      <c r="A147" s="82">
        <f>IF(SP_SUL!B147="","*",SP_SUL!B147)</f>
        <v>46059</v>
      </c>
      <c r="B147" s="83" t="str">
        <f>IF(SP_SUL!X147="","*",SP_SUL!X147)</f>
        <v>Oportunidade</v>
      </c>
      <c r="C147" s="83" t="str">
        <f>IF(SP_SUL!S147="","*",SP_SUL!S147)</f>
        <v>SP SUL</v>
      </c>
      <c r="D147" s="83" t="str">
        <f>IF(SP_SUL!T147="","*",SP_SUL!T147)</f>
        <v>ZKE-ZEV</v>
      </c>
      <c r="E147" s="83" t="str">
        <f>IF(SP_SUL!D147="","*",SP_SUL!D147)</f>
        <v>W60</v>
      </c>
      <c r="F147" s="83" t="str">
        <f>IF(SP_SUL!H147="","*",SP_SUL!H147)</f>
        <v>ZEM1302</v>
      </c>
      <c r="G147" s="83" t="str">
        <f>IF(SP_SUL!M147="","*",SP_SUL!M147)</f>
        <v>ZLU-ZWI</v>
      </c>
      <c r="H147" s="116">
        <f>IF(SP_SUL!K147="","*",SP_SUL!K147)</f>
        <v>118</v>
      </c>
      <c r="I147" s="113">
        <f>IF(SP_SUL!O147="","*",SP_SUL!O147)</f>
        <v>0.375</v>
      </c>
      <c r="J147" s="113">
        <f>IF(SP_SUL!P147="","*",SP_SUL!P147)</f>
        <v>4.1666666666666664E-2</v>
      </c>
      <c r="K147" s="83" t="str">
        <f>IF(SP_SUL!AK147="","*",SP_SUL!AK147)</f>
        <v>ZEM1302</v>
      </c>
      <c r="L147" s="83" t="str">
        <f>IF(SP_SUL!AM147="","*",SP_SUL!AM147)</f>
        <v>ZLU-ZWI</v>
      </c>
      <c r="M147" s="83">
        <f>IF(SP_SUL!AP147="","*",SP_SUL!AP147)</f>
        <v>118</v>
      </c>
      <c r="N147" s="83" t="str">
        <f>IF(SP_SUL!AM147="","*",SP_SUL!AM147)</f>
        <v>ZLU-ZWI</v>
      </c>
      <c r="O147" s="110">
        <f>IF(SP_SUL!BH147="","*",SP_SUL!BH147)</f>
        <v>0</v>
      </c>
      <c r="P147" s="147" t="str">
        <f>IF($A$2=1,IF(SP_SUL!BJ147="","*",SP_SUL!BJ147),IF(SP_SUL!BK147="","*",SP_SUL!BK147))</f>
        <v>Locomotiva 7694 não envia macro /</v>
      </c>
    </row>
    <row r="148" spans="1:16" hidden="1">
      <c r="A148" s="82" t="str">
        <f>IF(SP_SUL!B148="","*",SP_SUL!B148)</f>
        <v>*</v>
      </c>
      <c r="B148" s="83" t="str">
        <f>IF(SP_SUL!X148="","*",SP_SUL!X148)</f>
        <v>*</v>
      </c>
      <c r="C148" s="83" t="str">
        <f>IF(SP_SUL!S148="","*",SP_SUL!S148)</f>
        <v>-</v>
      </c>
      <c r="D148" s="83" t="str">
        <f>IF(SP_SUL!T148="","*",SP_SUL!T148)</f>
        <v>-</v>
      </c>
      <c r="E148" s="83" t="str">
        <f>IF(SP_SUL!D148="","*",SP_SUL!D148)</f>
        <v>*</v>
      </c>
      <c r="F148" s="83" t="str">
        <f>IF(SP_SUL!H148="","*",SP_SUL!H148)</f>
        <v>*</v>
      </c>
      <c r="G148" s="83" t="str">
        <f>IF(SP_SUL!M148="","*",SP_SUL!M148)</f>
        <v>-</v>
      </c>
      <c r="H148" s="116" t="str">
        <f>IF(SP_SUL!K148="","*",SP_SUL!K148)</f>
        <v>*</v>
      </c>
      <c r="I148" s="113" t="str">
        <f>IF(SP_SUL!O148="","*",SP_SUL!O148)</f>
        <v>*</v>
      </c>
      <c r="J148" s="113" t="str">
        <f>IF(SP_SUL!P148="","*",SP_SUL!P148)</f>
        <v>*</v>
      </c>
      <c r="K148" s="83">
        <f>IF(SP_SUL!AK148="","*",SP_SUL!AK148)</f>
        <v>0</v>
      </c>
      <c r="L148" s="83" t="str">
        <f>IF(SP_SUL!AM148="","*",SP_SUL!AM148)</f>
        <v>-</v>
      </c>
      <c r="M148" s="83">
        <f>IF(SP_SUL!AP148="","*",SP_SUL!AP148)</f>
        <v>0</v>
      </c>
      <c r="N148" s="83" t="str">
        <f>IF(SP_SUL!AM148="","*",SP_SUL!AM148)</f>
        <v>-</v>
      </c>
      <c r="O148" s="110" t="str">
        <f>IF(SP_SUL!BH148="","*",SP_SUL!BH148)</f>
        <v>*</v>
      </c>
      <c r="P148" s="147" t="str">
        <f>IF($A$2=1,IF(SP_SUL!BJ148="","*",SP_SUL!BJ148),IF(SP_SUL!BK148="","*",SP_SUL!BK148))</f>
        <v>*</v>
      </c>
    </row>
    <row r="149" spans="1:16" hidden="1">
      <c r="A149" s="82">
        <f>IF(SP_SUL!B149="","*",SP_SUL!B149)</f>
        <v>46059</v>
      </c>
      <c r="B149" s="83" t="str">
        <f>IF(SP_SUL!X149="","*",SP_SUL!X149)</f>
        <v>Contrato</v>
      </c>
      <c r="C149" s="83" t="str">
        <f>IF(SP_SUL!S149="","*",SP_SUL!S149)</f>
        <v>SP SUL</v>
      </c>
      <c r="D149" s="83" t="str">
        <f>IF(SP_SUL!T149="","*",SP_SUL!T149)</f>
        <v>ZEV-ZPT</v>
      </c>
      <c r="E149" s="83" t="str">
        <f>IF(SP_SUL!D149="","*",SP_SUL!D149)</f>
        <v>MODERNIZAÇÃO SERRA</v>
      </c>
      <c r="F149" s="83" t="str">
        <f>IF(SP_SUL!H149="","*",SP_SUL!H149)</f>
        <v>-</v>
      </c>
      <c r="G149" s="83" t="str">
        <f>IF(SP_SUL!M149="","*",SP_SUL!M149)</f>
        <v>ZEZ-ZXW</v>
      </c>
      <c r="H149" s="116">
        <f>IF(SP_SUL!K149="","*",SP_SUL!K149)</f>
        <v>75.2</v>
      </c>
      <c r="I149" s="113">
        <f>IF(SP_SUL!O149="","*",SP_SUL!O149)</f>
        <v>0.33333333333333331</v>
      </c>
      <c r="J149" s="113">
        <f>IF(SP_SUL!P149="","*",SP_SUL!P149)</f>
        <v>0.16666666666666666</v>
      </c>
      <c r="K149" s="83" t="str">
        <f>IF(SP_SUL!AK149="","*",SP_SUL!AK149)</f>
        <v>-</v>
      </c>
      <c r="L149" s="83" t="str">
        <f>IF(SP_SUL!AM149="","*",SP_SUL!AM149)</f>
        <v>ZEZ-ZXW</v>
      </c>
      <c r="M149" s="83">
        <f>IF(SP_SUL!AP149="","*",SP_SUL!AP149)</f>
        <v>75.2</v>
      </c>
      <c r="N149" s="83" t="str">
        <f>IF(SP_SUL!AM149="","*",SP_SUL!AM149)</f>
        <v>ZEZ-ZXW</v>
      </c>
      <c r="O149" s="110">
        <f>IF(SP_SUL!BH149="","*",SP_SUL!BH149)</f>
        <v>2</v>
      </c>
      <c r="P149" s="147" t="str">
        <f>IF($A$2=1,IF(SP_SUL!BJ149="","*",SP_SUL!BJ149),IF(SP_SUL!BK149="","*",SP_SUL!BK149))</f>
        <v>Realizado intervalo das 10h01 até 14h01</v>
      </c>
    </row>
    <row r="150" spans="1:16" hidden="1">
      <c r="A150" s="82">
        <f>IF(SP_SUL!B150="","*",SP_SUL!B150)</f>
        <v>46059</v>
      </c>
      <c r="B150" s="83" t="str">
        <f>IF(SP_SUL!X150="","*",SP_SUL!X150)</f>
        <v>Contrato</v>
      </c>
      <c r="C150" s="83" t="str">
        <f>IF(SP_SUL!S150="","*",SP_SUL!S150)</f>
        <v>SP SUL</v>
      </c>
      <c r="D150" s="83" t="str">
        <f>IF(SP_SUL!T150="","*",SP_SUL!T150)</f>
        <v>ZEV-ZPT</v>
      </c>
      <c r="E150" s="83" t="str">
        <f>IF(SP_SUL!D150="","*",SP_SUL!D150)</f>
        <v>W61</v>
      </c>
      <c r="F150" s="83" t="str">
        <f>IF(SP_SUL!H150="","*",SP_SUL!H150)</f>
        <v>K67ZEV2</v>
      </c>
      <c r="G150" s="83" t="str">
        <f>IF(SP_SUL!M150="","*",SP_SUL!M150)</f>
        <v>ZEZ-ZXW</v>
      </c>
      <c r="H150" s="116">
        <f>IF(SP_SUL!K150="","*",SP_SUL!K150)</f>
        <v>75.2</v>
      </c>
      <c r="I150" s="113">
        <f>IF(SP_SUL!O150="","*",SP_SUL!O150)</f>
        <v>0.3125</v>
      </c>
      <c r="J150" s="113">
        <f>IF(SP_SUL!P150="","*",SP_SUL!P150)</f>
        <v>6.9444444444444447E-4</v>
      </c>
      <c r="K150" s="83" t="str">
        <f>IF(SP_SUL!AK150="","*",SP_SUL!AK150)</f>
        <v>K67ZEV2</v>
      </c>
      <c r="L150" s="83" t="str">
        <f>IF(SP_SUL!AM150="","*",SP_SUL!AM150)</f>
        <v>ZEZ-ZXW</v>
      </c>
      <c r="M150" s="83">
        <f>IF(SP_SUL!AP150="","*",SP_SUL!AP150)</f>
        <v>75.2</v>
      </c>
      <c r="N150" s="83" t="str">
        <f>IF(SP_SUL!AM150="","*",SP_SUL!AM150)</f>
        <v>ZEZ-ZXW</v>
      </c>
      <c r="O150" s="110">
        <f>IF(SP_SUL!BH150="","*",SP_SUL!BH150)</f>
        <v>2</v>
      </c>
      <c r="P150" s="147" t="str">
        <f>IF($A$2=1,IF(SP_SUL!BJ150="","*",SP_SUL!BJ150),IF(SP_SUL!BK150="","*",SP_SUL!BK150))</f>
        <v>MC1 08h14 /Realizado intervalo</v>
      </c>
    </row>
    <row r="151" spans="1:16" hidden="1">
      <c r="A151" s="82">
        <f>IF(SP_SUL!B151="","*",SP_SUL!B151)</f>
        <v>46059</v>
      </c>
      <c r="B151" s="83" t="str">
        <f>IF(SP_SUL!X151="","*",SP_SUL!X151)</f>
        <v>Contrato</v>
      </c>
      <c r="C151" s="83" t="str">
        <f>IF(SP_SUL!S151="","*",SP_SUL!S151)</f>
        <v>SP SUL</v>
      </c>
      <c r="D151" s="83" t="str">
        <f>IF(SP_SUL!T151="","*",SP_SUL!T151)</f>
        <v>ZEV-ZPT</v>
      </c>
      <c r="E151" s="83" t="str">
        <f>IF(SP_SUL!D151="","*",SP_SUL!D151)</f>
        <v>MODERNIZAÇÃO TURMA 2</v>
      </c>
      <c r="F151" s="83" t="str">
        <f>IF(SP_SUL!H151="","*",SP_SUL!H151)</f>
        <v>-</v>
      </c>
      <c r="G151" s="83" t="str">
        <f>IF(SP_SUL!M151="","*",SP_SUL!M151)</f>
        <v>ZEZ-ZXW</v>
      </c>
      <c r="H151" s="116">
        <f>IF(SP_SUL!K151="","*",SP_SUL!K151)</f>
        <v>75.373999999999995</v>
      </c>
      <c r="I151" s="113">
        <f>IF(SP_SUL!O151="","*",SP_SUL!O151)</f>
        <v>0.33333333333333331</v>
      </c>
      <c r="J151" s="113">
        <f>IF(SP_SUL!P151="","*",SP_SUL!P151)</f>
        <v>6.9444444444444447E-4</v>
      </c>
      <c r="K151" s="83" t="str">
        <f>IF(SP_SUL!AK151="","*",SP_SUL!AK151)</f>
        <v>-</v>
      </c>
      <c r="L151" s="83" t="str">
        <f>IF(SP_SUL!AM151="","*",SP_SUL!AM151)</f>
        <v>ZEZ-ZXW</v>
      </c>
      <c r="M151" s="83">
        <f>IF(SP_SUL!AP151="","*",SP_SUL!AP151)</f>
        <v>75.373999999999995</v>
      </c>
      <c r="N151" s="83" t="str">
        <f>IF(SP_SUL!AM151="","*",SP_SUL!AM151)</f>
        <v>ZEZ-ZXW</v>
      </c>
      <c r="O151" s="110">
        <f>IF(SP_SUL!BH151="","*",SP_SUL!BH151)</f>
        <v>0</v>
      </c>
      <c r="P151" s="147" t="str">
        <f>IF($A$2=1,IF(SP_SUL!BJ151="","*",SP_SUL!BJ151),IF(SP_SUL!BK151="","*",SP_SUL!BK151))</f>
        <v>Concedido intervalo das 10h01 até 14h01. TP não realizou solda, devido furto dos equipamentos</v>
      </c>
    </row>
    <row r="152" spans="1:16" hidden="1">
      <c r="A152" s="82">
        <f>IF(SP_SUL!B152="","*",SP_SUL!B152)</f>
        <v>46059</v>
      </c>
      <c r="B152" s="83" t="str">
        <f>IF(SP_SUL!X152="","*",SP_SUL!X152)</f>
        <v>Contrato</v>
      </c>
      <c r="C152" s="83" t="str">
        <f>IF(SP_SUL!S152="","*",SP_SUL!S152)</f>
        <v>SP SUL</v>
      </c>
      <c r="D152" s="83" t="str">
        <f>IF(SP_SUL!T152="","*",SP_SUL!T152)</f>
        <v>ZEV-ZPT</v>
      </c>
      <c r="E152" s="83" t="str">
        <f>IF(SP_SUL!D152="","*",SP_SUL!D152)</f>
        <v>MODERNIZAÇÃO SERRA</v>
      </c>
      <c r="F152" s="83" t="str">
        <f>IF(SP_SUL!H152="","*",SP_SUL!H152)</f>
        <v>-</v>
      </c>
      <c r="G152" s="83" t="str">
        <f>IF(SP_SUL!M152="","*",SP_SUL!M152)</f>
        <v>ZGP-ZPT</v>
      </c>
      <c r="H152" s="116">
        <f>IF(SP_SUL!K152="","*",SP_SUL!K152)</f>
        <v>102.48</v>
      </c>
      <c r="I152" s="113">
        <f>IF(SP_SUL!O152="","*",SP_SUL!O152)</f>
        <v>0.33333333333333331</v>
      </c>
      <c r="J152" s="113">
        <f>IF(SP_SUL!P152="","*",SP_SUL!P152)</f>
        <v>0.22916666666666666</v>
      </c>
      <c r="K152" s="83" t="str">
        <f>IF(SP_SUL!AK152="","*",SP_SUL!AK152)</f>
        <v>-</v>
      </c>
      <c r="L152" s="83" t="str">
        <f>IF(SP_SUL!AM152="","*",SP_SUL!AM152)</f>
        <v>ZGP-ZPT</v>
      </c>
      <c r="M152" s="83">
        <f>IF(SP_SUL!AP152="","*",SP_SUL!AP152)</f>
        <v>102.48</v>
      </c>
      <c r="N152" s="83" t="str">
        <f>IF(SP_SUL!AM152="","*",SP_SUL!AM152)</f>
        <v>ZGP-ZPT</v>
      </c>
      <c r="O152" s="110">
        <f>IF(SP_SUL!BH152="","*",SP_SUL!BH152)</f>
        <v>0</v>
      </c>
      <c r="P152" s="147" t="str">
        <f>IF($A$2=1,IF(SP_SUL!BJ152="","*",SP_SUL!BJ152),IF(SP_SUL!BK152="","*",SP_SUL!BK152))</f>
        <v>Cancelado intervalo / devido anomalia dos vazios.</v>
      </c>
    </row>
    <row r="153" spans="1:16" hidden="1">
      <c r="A153" s="82">
        <f>IF(SP_SUL!B153="","*",SP_SUL!B153)</f>
        <v>46059</v>
      </c>
      <c r="B153" s="83" t="str">
        <f>IF(SP_SUL!X153="","*",SP_SUL!X153)</f>
        <v>Contrato</v>
      </c>
      <c r="C153" s="83" t="str">
        <f>IF(SP_SUL!S153="","*",SP_SUL!S153)</f>
        <v>SP SUL</v>
      </c>
      <c r="D153" s="83" t="str">
        <f>IF(SP_SUL!T153="","*",SP_SUL!T153)</f>
        <v>ZEV-ZPT</v>
      </c>
      <c r="E153" s="83" t="str">
        <f>IF(SP_SUL!D153="","*",SP_SUL!D153)</f>
        <v>W62</v>
      </c>
      <c r="F153" s="83" t="str">
        <f>IF(SP_SUL!H153="","*",SP_SUL!H153)</f>
        <v>ZPT1051</v>
      </c>
      <c r="G153" s="83" t="str">
        <f>IF(SP_SUL!M153="","*",SP_SUL!M153)</f>
        <v>ZGP</v>
      </c>
      <c r="H153" s="116">
        <f>IF(SP_SUL!K153="","*",SP_SUL!K153)</f>
        <v>102.1</v>
      </c>
      <c r="I153" s="113">
        <f>IF(SP_SUL!O153="","*",SP_SUL!O153)</f>
        <v>0.3125</v>
      </c>
      <c r="J153" s="113">
        <f>IF(SP_SUL!P153="","*",SP_SUL!P153)</f>
        <v>6.9444444444444447E-4</v>
      </c>
      <c r="K153" s="83" t="str">
        <f>IF(SP_SUL!AK153="","*",SP_SUL!AK153)</f>
        <v>ZPT1051</v>
      </c>
      <c r="L153" s="83" t="str">
        <f>IF(SP_SUL!AM153="","*",SP_SUL!AM153)</f>
        <v>ZGP</v>
      </c>
      <c r="M153" s="83">
        <f>IF(SP_SUL!AP153="","*",SP_SUL!AP153)</f>
        <v>102.1</v>
      </c>
      <c r="N153" s="83" t="str">
        <f>IF(SP_SUL!AM153="","*",SP_SUL!AM153)</f>
        <v>ZGP</v>
      </c>
      <c r="O153" s="110">
        <f>IF(SP_SUL!BH153="","*",SP_SUL!BH153)</f>
        <v>0</v>
      </c>
      <c r="P153" s="147" t="str">
        <f>IF($A$2=1,IF(SP_SUL!BJ153="","*",SP_SUL!BJ153),IF(SP_SUL!BK153="","*",SP_SUL!BK153))</f>
        <v>Cancelado intervalo / devido anomalia dos vazios.</v>
      </c>
    </row>
    <row r="154" spans="1:16" hidden="1">
      <c r="A154" s="82">
        <f>IF(SP_SUL!B154="","*",SP_SUL!B154)</f>
        <v>46059</v>
      </c>
      <c r="B154" s="83" t="str">
        <f>IF(SP_SUL!X154="","*",SP_SUL!X154)</f>
        <v>Oportunidade</v>
      </c>
      <c r="C154" s="83" t="str">
        <f>IF(SP_SUL!S154="","*",SP_SUL!S154)</f>
        <v>SP SUL</v>
      </c>
      <c r="D154" s="83" t="str">
        <f>IF(SP_SUL!T154="","*",SP_SUL!T154)</f>
        <v>ZEV-ZPT</v>
      </c>
      <c r="E154" s="83" t="str">
        <f>IF(SP_SUL!D154="","*",SP_SUL!D154)</f>
        <v>HUELTON (TP-725)</v>
      </c>
      <c r="F154" s="83" t="str">
        <f>IF(SP_SUL!H154="","*",SP_SUL!H154)</f>
        <v>-</v>
      </c>
      <c r="G154" s="83" t="str">
        <f>IF(SP_SUL!M154="","*",SP_SUL!M154)</f>
        <v>ZPT</v>
      </c>
      <c r="H154" s="116">
        <f>IF(SP_SUL!K154="","*",SP_SUL!K154)</f>
        <v>106.7</v>
      </c>
      <c r="I154" s="113">
        <f>IF(SP_SUL!O154="","*",SP_SUL!O154)</f>
        <v>0.41666666666666669</v>
      </c>
      <c r="J154" s="113">
        <f>IF(SP_SUL!P154="","*",SP_SUL!P154)</f>
        <v>6.25E-2</v>
      </c>
      <c r="K154" s="83" t="str">
        <f>IF(SP_SUL!AK154="","*",SP_SUL!AK154)</f>
        <v>-</v>
      </c>
      <c r="L154" s="83" t="str">
        <f>IF(SP_SUL!AM154="","*",SP_SUL!AM154)</f>
        <v>ZPT</v>
      </c>
      <c r="M154" s="83">
        <f>IF(SP_SUL!AP154="","*",SP_SUL!AP154)</f>
        <v>106.7</v>
      </c>
      <c r="N154" s="83" t="str">
        <f>IF(SP_SUL!AM154="","*",SP_SUL!AM154)</f>
        <v>ZPT</v>
      </c>
      <c r="O154" s="110">
        <f>IF(SP_SUL!BH154="","*",SP_SUL!BH154)</f>
        <v>2</v>
      </c>
      <c r="P154" s="147" t="str">
        <f>IF($A$2=1,IF(SP_SUL!BJ154="","*",SP_SUL!BJ154),IF(SP_SUL!BK154="","*",SP_SUL!BK154))</f>
        <v>TP pronto 10h46 / Realizado intervalo das 14h07 até 15h37.</v>
      </c>
    </row>
    <row r="155" spans="1:16" hidden="1">
      <c r="A155" s="82">
        <f>IF(SP_SUL!B155="","*",SP_SUL!B155)</f>
        <v>46059</v>
      </c>
      <c r="B155" s="83" t="str">
        <f>IF(SP_SUL!X155="","*",SP_SUL!X155)</f>
        <v>Oportunidade</v>
      </c>
      <c r="C155" s="83" t="str">
        <f>IF(SP_SUL!S155="","*",SP_SUL!S155)</f>
        <v>SP SUL</v>
      </c>
      <c r="D155" s="83" t="str">
        <f>IF(SP_SUL!T155="","*",SP_SUL!T155)</f>
        <v>ZPT-ZPG</v>
      </c>
      <c r="E155" s="83" t="str">
        <f>IF(SP_SUL!D155="","*",SP_SUL!D155)</f>
        <v>DIEGO (TF-42)</v>
      </c>
      <c r="F155" s="83" t="str">
        <f>IF(SP_SUL!H155="","*",SP_SUL!H155)</f>
        <v>-</v>
      </c>
      <c r="G155" s="83" t="str">
        <f>IF(SP_SUL!M155="","*",SP_SUL!M155)</f>
        <v>PAT-ZGM</v>
      </c>
      <c r="H155" s="116">
        <f>IF(SP_SUL!K155="","*",SP_SUL!K155)</f>
        <v>109.05</v>
      </c>
      <c r="I155" s="113">
        <f>IF(SP_SUL!O155="","*",SP_SUL!O155)</f>
        <v>0.41666666666666669</v>
      </c>
      <c r="J155" s="113">
        <f>IF(SP_SUL!P155="","*",SP_SUL!P155)</f>
        <v>8.3333333333333329E-2</v>
      </c>
      <c r="K155" s="83" t="str">
        <f>IF(SP_SUL!AK155="","*",SP_SUL!AK155)</f>
        <v>-</v>
      </c>
      <c r="L155" s="83" t="str">
        <f>IF(SP_SUL!AM155="","*",SP_SUL!AM155)</f>
        <v>PAT-ZGM</v>
      </c>
      <c r="M155" s="83">
        <f>IF(SP_SUL!AP155="","*",SP_SUL!AP155)</f>
        <v>109.05</v>
      </c>
      <c r="N155" s="83" t="str">
        <f>IF(SP_SUL!AM155="","*",SP_SUL!AM155)</f>
        <v>PAT-ZGM</v>
      </c>
      <c r="O155" s="110">
        <f>IF(SP_SUL!BH155="","*",SP_SUL!BH155)</f>
        <v>0</v>
      </c>
      <c r="P155" s="147" t="str">
        <f>IF($A$2=1,IF(SP_SUL!BJ155="","*",SP_SUL!BJ155),IF(SP_SUL!BK155="","*",SP_SUL!BK155))</f>
        <v>TP pronto 09h22 / Concedido intervalo as 09h25 até 11h25. TP não conseguiu realizar produção, devido trem parado na via1 (anomalia de trem).</v>
      </c>
    </row>
    <row r="156" spans="1:16" hidden="1">
      <c r="A156" s="82">
        <f>IF(SP_SUL!B156="","*",SP_SUL!B156)</f>
        <v>46059</v>
      </c>
      <c r="B156" s="83" t="str">
        <f>IF(SP_SUL!X156="","*",SP_SUL!X156)</f>
        <v>Oportunidade</v>
      </c>
      <c r="C156" s="83" t="str">
        <f>IF(SP_SUL!S156="","*",SP_SUL!S156)</f>
        <v>SP SUL</v>
      </c>
      <c r="D156" s="83" t="str">
        <f>IF(SP_SUL!T156="","*",SP_SUL!T156)</f>
        <v>ZEV-ZPT</v>
      </c>
      <c r="E156" s="83" t="str">
        <f>IF(SP_SUL!D156="","*",SP_SUL!D156)</f>
        <v>V85</v>
      </c>
      <c r="F156" s="83" t="str">
        <f>IF(SP_SUL!H156="","*",SP_SUL!H156)</f>
        <v>ZDRZPT</v>
      </c>
      <c r="G156" s="83" t="str">
        <f>IF(SP_SUL!M156="","*",SP_SUL!M156)</f>
        <v>ZGM-ZZV</v>
      </c>
      <c r="H156" s="116">
        <f>IF(SP_SUL!K156="","*",SP_SUL!K156)</f>
        <v>115.3</v>
      </c>
      <c r="I156" s="113">
        <f>IF(SP_SUL!O156="","*",SP_SUL!O156)</f>
        <v>0.39583333333333331</v>
      </c>
      <c r="J156" s="113">
        <f>IF(SP_SUL!P156="","*",SP_SUL!P156)</f>
        <v>8.3333333333333329E-2</v>
      </c>
      <c r="K156" s="83" t="str">
        <f>IF(SP_SUL!AK156="","*",SP_SUL!AK156)</f>
        <v>ZDRZPT</v>
      </c>
      <c r="L156" s="83" t="str">
        <f>IF(SP_SUL!AM156="","*",SP_SUL!AM156)</f>
        <v>ZGM-ZZV</v>
      </c>
      <c r="M156" s="83">
        <f>IF(SP_SUL!AP156="","*",SP_SUL!AP156)</f>
        <v>115.3</v>
      </c>
      <c r="N156" s="83" t="str">
        <f>IF(SP_SUL!AM156="","*",SP_SUL!AM156)</f>
        <v>ZGM-ZZV</v>
      </c>
      <c r="O156" s="110">
        <f>IF(SP_SUL!BH156="","*",SP_SUL!BH156)</f>
        <v>0</v>
      </c>
      <c r="P156" s="147" t="str">
        <f>IF($A$2=1,IF(SP_SUL!BJ156="","*",SP_SUL!BJ156),IF(SP_SUL!BK156="","*",SP_SUL!BK156))</f>
        <v>MC1 0811 / Sem oportunidade de faixa</v>
      </c>
    </row>
    <row r="157" spans="1:16" hidden="1">
      <c r="A157" s="82">
        <f>IF(SP_SUL!B157="","*",SP_SUL!B157)</f>
        <v>46059</v>
      </c>
      <c r="B157" s="83" t="str">
        <f>IF(SP_SUL!X157="","*",SP_SUL!X157)</f>
        <v>Oportunidade</v>
      </c>
      <c r="C157" s="83" t="str">
        <f>IF(SP_SUL!S157="","*",SP_SUL!S157)</f>
        <v>SP SUL</v>
      </c>
      <c r="D157" s="83" t="str">
        <f>IF(SP_SUL!T157="","*",SP_SUL!T157)</f>
        <v>ZKE-ZEV</v>
      </c>
      <c r="E157" s="83" t="str">
        <f>IF(SP_SUL!D157="","*",SP_SUL!D157)</f>
        <v>CAIQUE (TMA-677)</v>
      </c>
      <c r="F157" s="83" t="str">
        <f>IF(SP_SUL!H157="","*",SP_SUL!H157)</f>
        <v>-</v>
      </c>
      <c r="G157" s="83" t="str">
        <f>IF(SP_SUL!M157="","*",SP_SUL!M157)</f>
        <v>ZWI-ZEM</v>
      </c>
      <c r="H157" s="116">
        <f>IF(SP_SUL!K157="","*",SP_SUL!K157)</f>
        <v>123.363</v>
      </c>
      <c r="I157" s="113">
        <f>IF(SP_SUL!O157="","*",SP_SUL!O157)</f>
        <v>0.35416666666666669</v>
      </c>
      <c r="J157" s="113">
        <f>IF(SP_SUL!P157="","*",SP_SUL!P157)</f>
        <v>6.25E-2</v>
      </c>
      <c r="K157" s="83" t="str">
        <f>IF(SP_SUL!AK157="","*",SP_SUL!AK157)</f>
        <v>-</v>
      </c>
      <c r="L157" s="83" t="str">
        <f>IF(SP_SUL!AM157="","*",SP_SUL!AM157)</f>
        <v>ZWI-ZEM</v>
      </c>
      <c r="M157" s="83">
        <f>IF(SP_SUL!AP157="","*",SP_SUL!AP157)</f>
        <v>123.363</v>
      </c>
      <c r="N157" s="83" t="str">
        <f>IF(SP_SUL!AM157="","*",SP_SUL!AM157)</f>
        <v>ZWI-ZEM</v>
      </c>
      <c r="O157" s="110">
        <f>IF(SP_SUL!BH157="","*",SP_SUL!BH157)</f>
        <v>2</v>
      </c>
      <c r="P157" s="147" t="str">
        <f>IF($A$2=1,IF(SP_SUL!BJ157="","*",SP_SUL!BJ157),IF(SP_SUL!BK157="","*",SP_SUL!BK157))</f>
        <v>Realizado intervalo das 10h20 até 12h00</v>
      </c>
    </row>
    <row r="158" spans="1:16" hidden="1">
      <c r="A158" s="82">
        <f>IF(SP_SUL!B158="","*",SP_SUL!B158)</f>
        <v>46059</v>
      </c>
      <c r="B158" s="83" t="str">
        <f>IF(SP_SUL!X158="","*",SP_SUL!X158)</f>
        <v>Oportunidade</v>
      </c>
      <c r="C158" s="83" t="str">
        <f>IF(SP_SUL!S158="","*",SP_SUL!S158)</f>
        <v>SP SUL</v>
      </c>
      <c r="D158" s="83" t="str">
        <f>IF(SP_SUL!T158="","*",SP_SUL!T158)</f>
        <v>ZKE-ZEV</v>
      </c>
      <c r="E158" s="83" t="str">
        <f>IF(SP_SUL!D158="","*",SP_SUL!D158)</f>
        <v>WALTER (TP-810)</v>
      </c>
      <c r="F158" s="83" t="str">
        <f>IF(SP_SUL!H158="","*",SP_SUL!H158)</f>
        <v>-</v>
      </c>
      <c r="G158" s="83" t="str">
        <f>IF(SP_SUL!M158="","*",SP_SUL!M158)</f>
        <v>ZWI-ZEM</v>
      </c>
      <c r="H158" s="116">
        <f>IF(SP_SUL!K158="","*",SP_SUL!K158)</f>
        <v>123.465</v>
      </c>
      <c r="I158" s="113">
        <f>IF(SP_SUL!O158="","*",SP_SUL!O158)</f>
        <v>0.35416666666666669</v>
      </c>
      <c r="J158" s="113">
        <f>IF(SP_SUL!P158="","*",SP_SUL!P158)</f>
        <v>6.25E-2</v>
      </c>
      <c r="K158" s="83" t="str">
        <f>IF(SP_SUL!AK158="","*",SP_SUL!AK158)</f>
        <v>-</v>
      </c>
      <c r="L158" s="83" t="str">
        <f>IF(SP_SUL!AM158="","*",SP_SUL!AM158)</f>
        <v>ZWI-ZEM</v>
      </c>
      <c r="M158" s="83">
        <f>IF(SP_SUL!AP158="","*",SP_SUL!AP158)</f>
        <v>123.465</v>
      </c>
      <c r="N158" s="83" t="str">
        <f>IF(SP_SUL!AM158="","*",SP_SUL!AM158)</f>
        <v>ZWI-ZEM</v>
      </c>
      <c r="O158" s="110">
        <f>IF(SP_SUL!BH158="","*",SP_SUL!BH158)</f>
        <v>2</v>
      </c>
      <c r="P158" s="147" t="str">
        <f>IF($A$2=1,IF(SP_SUL!BJ158="","*",SP_SUL!BJ158),IF(SP_SUL!BK158="","*",SP_SUL!BK158))</f>
        <v>Realizado intervalo das 10h20 até 12h00</v>
      </c>
    </row>
    <row r="159" spans="1:16" hidden="1">
      <c r="A159" s="82">
        <f>IF(SP_SUL!B159="","*",SP_SUL!B159)</f>
        <v>46059</v>
      </c>
      <c r="B159" s="83" t="str">
        <f>IF(SP_SUL!X159="","*",SP_SUL!X159)</f>
        <v>Oportunidade</v>
      </c>
      <c r="C159" s="83" t="str">
        <f>IF(SP_SUL!S159="","*",SP_SUL!S159)</f>
        <v>SP SUL</v>
      </c>
      <c r="D159" s="83" t="str">
        <f>IF(SP_SUL!T159="","*",SP_SUL!T159)</f>
        <v>ZPT-ZPG</v>
      </c>
      <c r="E159" s="83" t="str">
        <f>IF(SP_SUL!D159="","*",SP_SUL!D159)</f>
        <v>EXPANSÃO TURMA 1</v>
      </c>
      <c r="F159" s="83" t="str">
        <f>IF(SP_SUL!H159="","*",SP_SUL!H159)</f>
        <v>-</v>
      </c>
      <c r="G159" s="83" t="str">
        <f>IF(SP_SUL!M159="","*",SP_SUL!M159)</f>
        <v>ZZV-ZPG</v>
      </c>
      <c r="H159" s="116">
        <f>IF(SP_SUL!K159="","*",SP_SUL!K159)</f>
        <v>123.59</v>
      </c>
      <c r="I159" s="113">
        <f>IF(SP_SUL!O159="","*",SP_SUL!O159)</f>
        <v>0.35416666666666669</v>
      </c>
      <c r="J159" s="113">
        <f>IF(SP_SUL!P159="","*",SP_SUL!P159)</f>
        <v>6.25E-2</v>
      </c>
      <c r="K159" s="83" t="str">
        <f>IF(SP_SUL!AK159="","*",SP_SUL!AK159)</f>
        <v>-</v>
      </c>
      <c r="L159" s="83" t="str">
        <f>IF(SP_SUL!AM159="","*",SP_SUL!AM159)</f>
        <v>ZZV-ZPG</v>
      </c>
      <c r="M159" s="83">
        <f>IF(SP_SUL!AP159="","*",SP_SUL!AP159)</f>
        <v>123.59</v>
      </c>
      <c r="N159" s="83" t="str">
        <f>IF(SP_SUL!AM159="","*",SP_SUL!AM159)</f>
        <v>ZZV-ZPG</v>
      </c>
      <c r="O159" s="110">
        <f>IF(SP_SUL!BH159="","*",SP_SUL!BH159)</f>
        <v>2</v>
      </c>
      <c r="P159" s="147" t="str">
        <f>IF($A$2=1,IF(SP_SUL!BJ159="","*",SP_SUL!BJ159),IF(SP_SUL!BK159="","*",SP_SUL!BK159))</f>
        <v>Realizado intervalo das 09h00 até 10h30</v>
      </c>
    </row>
    <row r="160" spans="1:16" hidden="1">
      <c r="A160" s="82" t="str">
        <f>IF(SP_SUL!B160="","*",SP_SUL!B160)</f>
        <v>*</v>
      </c>
      <c r="B160" s="83" t="str">
        <f>IF(SP_SUL!X160="","*",SP_SUL!X160)</f>
        <v>*</v>
      </c>
      <c r="C160" s="83" t="str">
        <f>IF(SP_SUL!S160="","*",SP_SUL!S160)</f>
        <v>-</v>
      </c>
      <c r="D160" s="83" t="str">
        <f>IF(SP_SUL!T160="","*",SP_SUL!T160)</f>
        <v>-</v>
      </c>
      <c r="E160" s="83" t="str">
        <f>IF(SP_SUL!D160="","*",SP_SUL!D160)</f>
        <v>*</v>
      </c>
      <c r="F160" s="83" t="str">
        <f>IF(SP_SUL!H160="","*",SP_SUL!H160)</f>
        <v>*</v>
      </c>
      <c r="G160" s="83" t="str">
        <f>IF(SP_SUL!M160="","*",SP_SUL!M160)</f>
        <v>-</v>
      </c>
      <c r="H160" s="116" t="str">
        <f>IF(SP_SUL!K160="","*",SP_SUL!K160)</f>
        <v>*</v>
      </c>
      <c r="I160" s="113" t="str">
        <f>IF(SP_SUL!O160="","*",SP_SUL!O160)</f>
        <v>*</v>
      </c>
      <c r="J160" s="113" t="str">
        <f>IF(SP_SUL!P160="","*",SP_SUL!P160)</f>
        <v>*</v>
      </c>
      <c r="K160" s="83">
        <f>IF(SP_SUL!AK160="","*",SP_SUL!AK160)</f>
        <v>0</v>
      </c>
      <c r="L160" s="83" t="str">
        <f>IF(SP_SUL!AM160="","*",SP_SUL!AM160)</f>
        <v>-</v>
      </c>
      <c r="M160" s="83">
        <f>IF(SP_SUL!AP160="","*",SP_SUL!AP160)</f>
        <v>0</v>
      </c>
      <c r="N160" s="83" t="str">
        <f>IF(SP_SUL!AM160="","*",SP_SUL!AM160)</f>
        <v>-</v>
      </c>
      <c r="O160" s="110" t="str">
        <f>IF(SP_SUL!BH160="","*",SP_SUL!BH160)</f>
        <v>*</v>
      </c>
      <c r="P160" s="147" t="str">
        <f>IF($A$2=1,IF(SP_SUL!BJ160="","*",SP_SUL!BJ160),IF(SP_SUL!BK160="","*",SP_SUL!BK160))</f>
        <v>*</v>
      </c>
    </row>
    <row r="161" spans="1:16" hidden="1">
      <c r="A161" s="82" t="str">
        <f>IF(SP_SUL!B161="","*",SP_SUL!B161)</f>
        <v>*</v>
      </c>
      <c r="B161" s="83" t="str">
        <f>IF(SP_SUL!X161="","*",SP_SUL!X161)</f>
        <v>*</v>
      </c>
      <c r="C161" s="83" t="str">
        <f>IF(SP_SUL!S161="","*",SP_SUL!S161)</f>
        <v>-</v>
      </c>
      <c r="D161" s="83" t="str">
        <f>IF(SP_SUL!T161="","*",SP_SUL!T161)</f>
        <v>-</v>
      </c>
      <c r="E161" s="83" t="str">
        <f>IF(SP_SUL!D161="","*",SP_SUL!D161)</f>
        <v>*</v>
      </c>
      <c r="F161" s="83" t="str">
        <f>IF(SP_SUL!H161="","*",SP_SUL!H161)</f>
        <v>*</v>
      </c>
      <c r="G161" s="83" t="str">
        <f>IF(SP_SUL!M161="","*",SP_SUL!M161)</f>
        <v>-</v>
      </c>
      <c r="H161" s="116" t="str">
        <f>IF(SP_SUL!K161="","*",SP_SUL!K161)</f>
        <v>*</v>
      </c>
      <c r="I161" s="113" t="str">
        <f>IF(SP_SUL!O161="","*",SP_SUL!O161)</f>
        <v>*</v>
      </c>
      <c r="J161" s="113" t="str">
        <f>IF(SP_SUL!P161="","*",SP_SUL!P161)</f>
        <v>*</v>
      </c>
      <c r="K161" s="83">
        <f>IF(SP_SUL!AK161="","*",SP_SUL!AK161)</f>
        <v>0</v>
      </c>
      <c r="L161" s="83" t="str">
        <f>IF(SP_SUL!AM161="","*",SP_SUL!AM161)</f>
        <v>-</v>
      </c>
      <c r="M161" s="83">
        <f>IF(SP_SUL!AP161="","*",SP_SUL!AP161)</f>
        <v>0</v>
      </c>
      <c r="N161" s="83" t="str">
        <f>IF(SP_SUL!AM161="","*",SP_SUL!AM161)</f>
        <v>-</v>
      </c>
      <c r="O161" s="110" t="str">
        <f>IF(SP_SUL!BH161="","*",SP_SUL!BH161)</f>
        <v>*</v>
      </c>
      <c r="P161" s="147" t="str">
        <f>IF($A$2=1,IF(SP_SUL!BJ161="","*",SP_SUL!BJ161),IF(SP_SUL!BK161="","*",SP_SUL!BK161))</f>
        <v>*</v>
      </c>
    </row>
    <row r="162" spans="1:16" hidden="1">
      <c r="A162" s="82">
        <f>IF(SP_SUL!B162="","*",SP_SUL!B162)</f>
        <v>46060</v>
      </c>
      <c r="B162" s="83" t="str">
        <f>IF(SP_SUL!X162="","*",SP_SUL!X162)</f>
        <v>Oportunidade</v>
      </c>
      <c r="C162" s="83" t="str">
        <f>IF(SP_SUL!S162="","*",SP_SUL!S162)</f>
        <v>SP SUL</v>
      </c>
      <c r="D162" s="83" t="str">
        <f>IF(SP_SUL!T162="","*",SP_SUL!T162)</f>
        <v>ZBV-ZRX</v>
      </c>
      <c r="E162" s="83" t="str">
        <f>IF(SP_SUL!D162="","*",SP_SUL!D162)</f>
        <v>EXPANSÃO TURMA 1</v>
      </c>
      <c r="F162" s="83" t="str">
        <f>IF(SP_SUL!H162="","*",SP_SUL!H162)</f>
        <v>-</v>
      </c>
      <c r="G162" s="83" t="str">
        <f>IF(SP_SUL!M162="","*",SP_SUL!M162)</f>
        <v>ZCD</v>
      </c>
      <c r="H162" s="116">
        <f>IF(SP_SUL!K162="","*",SP_SUL!K162)</f>
        <v>113.4</v>
      </c>
      <c r="I162" s="113">
        <f>IF(SP_SUL!O162="","*",SP_SUL!O162)</f>
        <v>0.35416666666666669</v>
      </c>
      <c r="J162" s="113">
        <f>IF(SP_SUL!P162="","*",SP_SUL!P162)</f>
        <v>6.25E-2</v>
      </c>
      <c r="K162" s="83" t="str">
        <f>IF(SP_SUL!AK162="","*",SP_SUL!AK162)</f>
        <v>-</v>
      </c>
      <c r="L162" s="83" t="str">
        <f>IF(SP_SUL!AM162="","*",SP_SUL!AM162)</f>
        <v>ZCD</v>
      </c>
      <c r="M162" s="83">
        <f>IF(SP_SUL!AP162="","*",SP_SUL!AP162)</f>
        <v>113.4</v>
      </c>
      <c r="N162" s="83" t="str">
        <f>IF(SP_SUL!AM162="","*",SP_SUL!AM162)</f>
        <v>ZCD</v>
      </c>
      <c r="O162" s="110">
        <f>IF(SP_SUL!BH162="","*",SP_SUL!BH162)</f>
        <v>0</v>
      </c>
      <c r="P162" s="147" t="str">
        <f>IF($A$2=1,IF(SP_SUL!BJ162="","*",SP_SUL!BJ162),IF(SP_SUL!BK162="","*",SP_SUL!BK162))</f>
        <v xml:space="preserve">Equipe no local, sem condições climáticas para solda - Chuva </v>
      </c>
    </row>
    <row r="163" spans="1:16" hidden="1">
      <c r="A163" s="82" t="str">
        <f>IF(SP_SUL!B163="","*",SP_SUL!B163)</f>
        <v>*</v>
      </c>
      <c r="B163" s="83" t="str">
        <f>IF(SP_SUL!X163="","*",SP_SUL!X163)</f>
        <v>Oportunidade</v>
      </c>
      <c r="C163" s="83" t="str">
        <f>IF(SP_SUL!S163="","*",SP_SUL!S163)</f>
        <v>SP SUL</v>
      </c>
      <c r="D163" s="83" t="str">
        <f>IF(SP_SUL!T163="","*",SP_SUL!T163)</f>
        <v>ZBV-ZRX</v>
      </c>
      <c r="E163" s="83" t="str">
        <f>IF(SP_SUL!D163="","*",SP_SUL!D163)</f>
        <v>KLECIO (TP-699)</v>
      </c>
      <c r="F163" s="83" t="str">
        <f>IF(SP_SUL!H163="","*",SP_SUL!H163)</f>
        <v>-</v>
      </c>
      <c r="G163" s="83" t="str">
        <f>IF(SP_SUL!M163="","*",SP_SUL!M163)</f>
        <v>ZRX-ZWX</v>
      </c>
      <c r="H163" s="116">
        <f>IF(SP_SUL!K163="","*",SP_SUL!K163)</f>
        <v>134.9</v>
      </c>
      <c r="I163" s="113">
        <f>IF(SP_SUL!O163="","*",SP_SUL!O163)</f>
        <v>0.33333333333333331</v>
      </c>
      <c r="J163" s="113">
        <f>IF(SP_SUL!P163="","*",SP_SUL!P163)</f>
        <v>6.25E-2</v>
      </c>
      <c r="K163" s="83" t="str">
        <f>IF(SP_SUL!AK163="","*",SP_SUL!AK163)</f>
        <v>-</v>
      </c>
      <c r="L163" s="83" t="str">
        <f>IF(SP_SUL!AM163="","*",SP_SUL!AM163)</f>
        <v>ZRX-ZWX</v>
      </c>
      <c r="M163" s="83">
        <f>IF(SP_SUL!AP163="","*",SP_SUL!AP163)</f>
        <v>134.9</v>
      </c>
      <c r="N163" s="83" t="str">
        <f>IF(SP_SUL!AM163="","*",SP_SUL!AM163)</f>
        <v>ZRX-ZWX</v>
      </c>
      <c r="O163" s="110" t="str">
        <f>IF(SP_SUL!BH163="","*",SP_SUL!BH163)</f>
        <v>*</v>
      </c>
      <c r="P163" s="147" t="str">
        <f>IF($A$2=1,IF(SP_SUL!BJ163="","*",SP_SUL!BJ163),IF(SP_SUL!BK163="","*",SP_SUL!BK163))</f>
        <v>*</v>
      </c>
    </row>
    <row r="164" spans="1:16" hidden="1">
      <c r="A164" s="82">
        <f>IF(SP_SUL!B164="","*",SP_SUL!B164)</f>
        <v>46060</v>
      </c>
      <c r="B164" s="83" t="str">
        <f>IF(SP_SUL!X164="","*",SP_SUL!X164)</f>
        <v>Oportunidade</v>
      </c>
      <c r="C164" s="83" t="str">
        <f>IF(SP_SUL!S164="","*",SP_SUL!S164)</f>
        <v>SP SUL</v>
      </c>
      <c r="D164" s="83" t="str">
        <f>IF(SP_SUL!T164="","*",SP_SUL!T164)</f>
        <v>ZBV-ZRX</v>
      </c>
      <c r="E164" s="83" t="str">
        <f>IF(SP_SUL!D164="","*",SP_SUL!D164)</f>
        <v>V48</v>
      </c>
      <c r="F164" s="83" t="str">
        <f>IF(SP_SUL!H164="","*",SP_SUL!H164)</f>
        <v>ZAC2</v>
      </c>
      <c r="G164" s="83" t="str">
        <f>IF(SP_SUL!M164="","*",SP_SUL!M164)</f>
        <v>ZAC-ZSK</v>
      </c>
      <c r="H164" s="116">
        <f>IF(SP_SUL!K164="","*",SP_SUL!K164)</f>
        <v>82</v>
      </c>
      <c r="I164" s="113">
        <f>IF(SP_SUL!O164="","*",SP_SUL!O164)</f>
        <v>0.33333333333333331</v>
      </c>
      <c r="J164" s="113">
        <f>IF(SP_SUL!P164="","*",SP_SUL!P164)</f>
        <v>4.1666666666666664E-2</v>
      </c>
      <c r="K164" s="83" t="str">
        <f>IF(SP_SUL!AK164="","*",SP_SUL!AK164)</f>
        <v>ZAC2</v>
      </c>
      <c r="L164" s="83" t="str">
        <f>IF(SP_SUL!AM164="","*",SP_SUL!AM164)</f>
        <v>ZAC-ZSK</v>
      </c>
      <c r="M164" s="83">
        <f>IF(SP_SUL!AP164="","*",SP_SUL!AP164)</f>
        <v>82</v>
      </c>
      <c r="N164" s="83" t="str">
        <f>IF(SP_SUL!AM164="","*",SP_SUL!AM164)</f>
        <v>ZAC-ZSK</v>
      </c>
      <c r="O164" s="110">
        <f>IF(SP_SUL!BH164="","*",SP_SUL!BH164)</f>
        <v>2</v>
      </c>
      <c r="P164" s="147" t="str">
        <f>IF($A$2=1,IF(SP_SUL!BJ164="","*",SP_SUL!BJ164),IF(SP_SUL!BK164="","*",SP_SUL!BK164))</f>
        <v xml:space="preserve">MC1 07:45, autorizado 09:37 em deslocamento </v>
      </c>
    </row>
    <row r="165" spans="1:16" hidden="1">
      <c r="A165" s="82">
        <f>IF(SP_SUL!B165="","*",SP_SUL!B165)</f>
        <v>46060</v>
      </c>
      <c r="B165" s="83" t="str">
        <f>IF(SP_SUL!X165="","*",SP_SUL!X165)</f>
        <v>Oportunidade</v>
      </c>
      <c r="C165" s="83" t="str">
        <f>IF(SP_SUL!S165="","*",SP_SUL!S165)</f>
        <v>SP SUL</v>
      </c>
      <c r="D165" s="83" t="str">
        <f>IF(SP_SUL!T165="","*",SP_SUL!T165)</f>
        <v>ZBV-ZRX</v>
      </c>
      <c r="E165" s="83" t="str">
        <f>IF(SP_SUL!D165="","*",SP_SUL!D165)</f>
        <v>W58</v>
      </c>
      <c r="F165" s="83">
        <f>IF(SP_SUL!H165="","*",SP_SUL!H165)</f>
        <v>106109</v>
      </c>
      <c r="G165" s="83" t="str">
        <f>IF(SP_SUL!M165="","*",SP_SUL!M165)</f>
        <v>ZRX-ZWX</v>
      </c>
      <c r="H165" s="116">
        <f>IF(SP_SUL!K165="","*",SP_SUL!K165)</f>
        <v>64</v>
      </c>
      <c r="I165" s="113">
        <f>IF(SP_SUL!O165="","*",SP_SUL!O165)</f>
        <v>0.39583333333333331</v>
      </c>
      <c r="J165" s="113">
        <f>IF(SP_SUL!P165="","*",SP_SUL!P165)</f>
        <v>4.1666666666666664E-2</v>
      </c>
      <c r="K165" s="83">
        <f>IF(SP_SUL!AK165="","*",SP_SUL!AK165)</f>
        <v>106109</v>
      </c>
      <c r="L165" s="83" t="str">
        <f>IF(SP_SUL!AM165="","*",SP_SUL!AM165)</f>
        <v>ZRX-ZWX</v>
      </c>
      <c r="M165" s="83">
        <f>IF(SP_SUL!AP165="","*",SP_SUL!AP165)</f>
        <v>64</v>
      </c>
      <c r="N165" s="83" t="str">
        <f>IF(SP_SUL!AM165="","*",SP_SUL!AM165)</f>
        <v>ZRX-ZWX</v>
      </c>
      <c r="O165" s="110">
        <f>IF(SP_SUL!BH165="","*",SP_SUL!BH165)</f>
        <v>2</v>
      </c>
      <c r="P165" s="147" t="str">
        <f>IF($A$2=1,IF(SP_SUL!BJ165="","*",SP_SUL!BJ165),IF(SP_SUL!BK165="","*",SP_SUL!BK165))</f>
        <v xml:space="preserve">MC1 08:27, oportunidade após I90 12h, interditado trecho, autorizado as 12:33 para descarga de dormentes </v>
      </c>
    </row>
    <row r="166" spans="1:16" hidden="1">
      <c r="A166" s="82" t="str">
        <f>IF(SP_SUL!B166="","*",SP_SUL!B166)</f>
        <v>*</v>
      </c>
      <c r="B166" s="83" t="str">
        <f>IF(SP_SUL!X166="","*",SP_SUL!X166)</f>
        <v>*</v>
      </c>
      <c r="C166" s="83" t="str">
        <f>IF(SP_SUL!S166="","*",SP_SUL!S166)</f>
        <v>-</v>
      </c>
      <c r="D166" s="83" t="str">
        <f>IF(SP_SUL!T166="","*",SP_SUL!T166)</f>
        <v>-</v>
      </c>
      <c r="E166" s="83" t="str">
        <f>IF(SP_SUL!D166="","*",SP_SUL!D166)</f>
        <v>*</v>
      </c>
      <c r="F166" s="83" t="str">
        <f>IF(SP_SUL!H166="","*",SP_SUL!H166)</f>
        <v>*</v>
      </c>
      <c r="G166" s="83" t="str">
        <f>IF(SP_SUL!M166="","*",SP_SUL!M166)</f>
        <v>-</v>
      </c>
      <c r="H166" s="116" t="str">
        <f>IF(SP_SUL!K166="","*",SP_SUL!K166)</f>
        <v>*</v>
      </c>
      <c r="I166" s="113" t="str">
        <f>IF(SP_SUL!O166="","*",SP_SUL!O166)</f>
        <v>*</v>
      </c>
      <c r="J166" s="113" t="str">
        <f>IF(SP_SUL!P166="","*",SP_SUL!P166)</f>
        <v>*</v>
      </c>
      <c r="K166" s="83">
        <f>IF(SP_SUL!AK166="","*",SP_SUL!AK166)</f>
        <v>0</v>
      </c>
      <c r="L166" s="83" t="str">
        <f>IF(SP_SUL!AM166="","*",SP_SUL!AM166)</f>
        <v>-</v>
      </c>
      <c r="M166" s="83">
        <f>IF(SP_SUL!AP166="","*",SP_SUL!AP166)</f>
        <v>0</v>
      </c>
      <c r="N166" s="83" t="str">
        <f>IF(SP_SUL!AM166="","*",SP_SUL!AM166)</f>
        <v>-</v>
      </c>
      <c r="O166" s="110" t="str">
        <f>IF(SP_SUL!BH166="","*",SP_SUL!BH166)</f>
        <v>*</v>
      </c>
      <c r="P166" s="147" t="str">
        <f>IF($A$2=1,IF(SP_SUL!BJ166="","*",SP_SUL!BJ166),IF(SP_SUL!BK166="","*",SP_SUL!BK166))</f>
        <v>*</v>
      </c>
    </row>
    <row r="167" spans="1:16" hidden="1">
      <c r="A167" s="82">
        <f>IF(SP_SUL!B167="","*",SP_SUL!B167)</f>
        <v>46060</v>
      </c>
      <c r="B167" s="83" t="str">
        <f>IF(SP_SUL!X167="","*",SP_SUL!X167)</f>
        <v>Oportunidade</v>
      </c>
      <c r="C167" s="83" t="str">
        <f>IF(SP_SUL!S167="","*",SP_SUL!S167)</f>
        <v>SP SUL</v>
      </c>
      <c r="D167" s="83" t="str">
        <f>IF(SP_SUL!T167="","*",SP_SUL!T167)</f>
        <v>ZBV-ZKE</v>
      </c>
      <c r="E167" s="83" t="str">
        <f>IF(SP_SUL!D167="","*",SP_SUL!D167)</f>
        <v>V42</v>
      </c>
      <c r="F167" s="83" t="str">
        <f>IF(SP_SUL!H167="","*",SP_SUL!H167)</f>
        <v>ZYU1</v>
      </c>
      <c r="G167" s="83" t="str">
        <f>IF(SP_SUL!M167="","*",SP_SUL!M167)</f>
        <v>ZYU-ZBV</v>
      </c>
      <c r="H167" s="116">
        <f>IF(SP_SUL!K167="","*",SP_SUL!K167)</f>
        <v>201</v>
      </c>
      <c r="I167" s="113">
        <f>IF(SP_SUL!O167="","*",SP_SUL!O167)</f>
        <v>0.33333333333333331</v>
      </c>
      <c r="J167" s="113">
        <f>IF(SP_SUL!P167="","*",SP_SUL!P167)</f>
        <v>4.1666666666666664E-2</v>
      </c>
      <c r="K167" s="83" t="str">
        <f>IF(SP_SUL!AK167="","*",SP_SUL!AK167)</f>
        <v>ZYU1</v>
      </c>
      <c r="L167" s="83" t="str">
        <f>IF(SP_SUL!AM167="","*",SP_SUL!AM167)</f>
        <v>ZYU-ZBV</v>
      </c>
      <c r="M167" s="83">
        <f>IF(SP_SUL!AP167="","*",SP_SUL!AP167)</f>
        <v>201</v>
      </c>
      <c r="N167" s="83" t="str">
        <f>IF(SP_SUL!AM167="","*",SP_SUL!AM167)</f>
        <v>ZYU-ZBV</v>
      </c>
      <c r="O167" s="110">
        <f>IF(SP_SUL!BH167="","*",SP_SUL!BH167)</f>
        <v>2</v>
      </c>
      <c r="P167" s="147" t="str">
        <f>IF($A$2=1,IF(SP_SUL!BJ167="","*",SP_SUL!BJ167),IF(SP_SUL!BK167="","*",SP_SUL!BK167))</f>
        <v xml:space="preserve">MC1 07:44, autorizado 09:21 em deslocamento </v>
      </c>
    </row>
    <row r="168" spans="1:16" hidden="1">
      <c r="A168" s="82">
        <f>IF(SP_SUL!B168="","*",SP_SUL!B168)</f>
        <v>46060</v>
      </c>
      <c r="B168" s="83" t="str">
        <f>IF(SP_SUL!X168="","*",SP_SUL!X168)</f>
        <v>Oportunidade</v>
      </c>
      <c r="C168" s="83" t="str">
        <f>IF(SP_SUL!S168="","*",SP_SUL!S168)</f>
        <v>SP SUL</v>
      </c>
      <c r="D168" s="83" t="str">
        <f>IF(SP_SUL!T168="","*",SP_SUL!T168)</f>
        <v>ZBV-ZKE</v>
      </c>
      <c r="E168" s="83" t="str">
        <f>IF(SP_SUL!D168="","*",SP_SUL!D168)</f>
        <v>V93</v>
      </c>
      <c r="F168" s="83" t="str">
        <f>IF(SP_SUL!H168="","*",SP_SUL!H168)</f>
        <v>ZYU1</v>
      </c>
      <c r="G168" s="83" t="str">
        <f>IF(SP_SUL!M168="","*",SP_SUL!M168)</f>
        <v>ZYU-ZST</v>
      </c>
      <c r="H168" s="116">
        <f>IF(SP_SUL!K168="","*",SP_SUL!K168)</f>
        <v>206.38</v>
      </c>
      <c r="I168" s="113">
        <f>IF(SP_SUL!O168="","*",SP_SUL!O168)</f>
        <v>0.35416666666666669</v>
      </c>
      <c r="J168" s="113">
        <f>IF(SP_SUL!P168="","*",SP_SUL!P168)</f>
        <v>8.3333333333333329E-2</v>
      </c>
      <c r="K168" s="83" t="str">
        <f>IF(SP_SUL!AK168="","*",SP_SUL!AK168)</f>
        <v>ZYU1</v>
      </c>
      <c r="L168" s="83" t="str">
        <f>IF(SP_SUL!AM168="","*",SP_SUL!AM168)</f>
        <v>ZYU-ZST</v>
      </c>
      <c r="M168" s="83">
        <f>IF(SP_SUL!AP168="","*",SP_SUL!AP168)</f>
        <v>206.38</v>
      </c>
      <c r="N168" s="83" t="str">
        <f>IF(SP_SUL!AM168="","*",SP_SUL!AM168)</f>
        <v>ZYU-ZST</v>
      </c>
      <c r="O168" s="110">
        <f>IF(SP_SUL!BH168="","*",SP_SUL!BH168)</f>
        <v>0</v>
      </c>
      <c r="P168" s="147" t="str">
        <f>IF($A$2=1,IF(SP_SUL!BJ168="","*",SP_SUL!BJ168),IF(SP_SUL!BK168="","*",SP_SUL!BK168))</f>
        <v xml:space="preserve">MC1 08:35, sem oportunidade </v>
      </c>
    </row>
    <row r="169" spans="1:16" hidden="1">
      <c r="A169" s="82" t="str">
        <f>IF(SP_SUL!B169="","*",SP_SUL!B169)</f>
        <v>*</v>
      </c>
      <c r="B169" s="83" t="str">
        <f>IF(SP_SUL!X169="","*",SP_SUL!X169)</f>
        <v>*</v>
      </c>
      <c r="C169" s="83" t="str">
        <f>IF(SP_SUL!S169="","*",SP_SUL!S169)</f>
        <v>-</v>
      </c>
      <c r="D169" s="83" t="str">
        <f>IF(SP_SUL!T169="","*",SP_SUL!T169)</f>
        <v>-</v>
      </c>
      <c r="E169" s="83" t="str">
        <f>IF(SP_SUL!D169="","*",SP_SUL!D169)</f>
        <v>*</v>
      </c>
      <c r="F169" s="83" t="str">
        <f>IF(SP_SUL!H169="","*",SP_SUL!H169)</f>
        <v>*</v>
      </c>
      <c r="G169" s="83" t="str">
        <f>IF(SP_SUL!M169="","*",SP_SUL!M169)</f>
        <v>-</v>
      </c>
      <c r="H169" s="116" t="str">
        <f>IF(SP_SUL!K169="","*",SP_SUL!K169)</f>
        <v>*</v>
      </c>
      <c r="I169" s="113" t="str">
        <f>IF(SP_SUL!O169="","*",SP_SUL!O169)</f>
        <v>*</v>
      </c>
      <c r="J169" s="113" t="str">
        <f>IF(SP_SUL!P169="","*",SP_SUL!P169)</f>
        <v>*</v>
      </c>
      <c r="K169" s="83">
        <f>IF(SP_SUL!AK169="","*",SP_SUL!AK169)</f>
        <v>0</v>
      </c>
      <c r="L169" s="83" t="str">
        <f>IF(SP_SUL!AM169="","*",SP_SUL!AM169)</f>
        <v>-</v>
      </c>
      <c r="M169" s="83">
        <f>IF(SP_SUL!AP169="","*",SP_SUL!AP169)</f>
        <v>0</v>
      </c>
      <c r="N169" s="83" t="str">
        <f>IF(SP_SUL!AM169="","*",SP_SUL!AM169)</f>
        <v>-</v>
      </c>
      <c r="O169" s="110" t="str">
        <f>IF(SP_SUL!BH169="","*",SP_SUL!BH169)</f>
        <v>*</v>
      </c>
      <c r="P169" s="147" t="str">
        <f>IF($A$2=1,IF(SP_SUL!BJ169="","*",SP_SUL!BJ169),IF(SP_SUL!BK169="","*",SP_SUL!BK169))</f>
        <v>*</v>
      </c>
    </row>
    <row r="170" spans="1:16" hidden="1">
      <c r="A170" s="82" t="str">
        <f>IF(SP_SUL!B170="","*",SP_SUL!B170)</f>
        <v>*</v>
      </c>
      <c r="B170" s="83" t="str">
        <f>IF(SP_SUL!X170="","*",SP_SUL!X170)</f>
        <v>*</v>
      </c>
      <c r="C170" s="83" t="str">
        <f>IF(SP_SUL!S170="","*",SP_SUL!S170)</f>
        <v>-</v>
      </c>
      <c r="D170" s="83" t="str">
        <f>IF(SP_SUL!T170="","*",SP_SUL!T170)</f>
        <v>-</v>
      </c>
      <c r="E170" s="83" t="str">
        <f>IF(SP_SUL!D170="","*",SP_SUL!D170)</f>
        <v>*</v>
      </c>
      <c r="F170" s="83" t="str">
        <f>IF(SP_SUL!H170="","*",SP_SUL!H170)</f>
        <v>*</v>
      </c>
      <c r="G170" s="83" t="str">
        <f>IF(SP_SUL!M170="","*",SP_SUL!M170)</f>
        <v>-</v>
      </c>
      <c r="H170" s="116" t="str">
        <f>IF(SP_SUL!K170="","*",SP_SUL!K170)</f>
        <v>*</v>
      </c>
      <c r="I170" s="113" t="str">
        <f>IF(SP_SUL!O170="","*",SP_SUL!O170)</f>
        <v>*</v>
      </c>
      <c r="J170" s="113" t="str">
        <f>IF(SP_SUL!P170="","*",SP_SUL!P170)</f>
        <v>*</v>
      </c>
      <c r="K170" s="83">
        <f>IF(SP_SUL!AK170="","*",SP_SUL!AK170)</f>
        <v>0</v>
      </c>
      <c r="L170" s="83" t="str">
        <f>IF(SP_SUL!AM170="","*",SP_SUL!AM170)</f>
        <v>-</v>
      </c>
      <c r="M170" s="83">
        <f>IF(SP_SUL!AP170="","*",SP_SUL!AP170)</f>
        <v>0</v>
      </c>
      <c r="N170" s="83" t="str">
        <f>IF(SP_SUL!AM170="","*",SP_SUL!AM170)</f>
        <v>-</v>
      </c>
      <c r="O170" s="110" t="str">
        <f>IF(SP_SUL!BH170="","*",SP_SUL!BH170)</f>
        <v>*</v>
      </c>
      <c r="P170" s="147" t="str">
        <f>IF($A$2=1,IF(SP_SUL!BJ170="","*",SP_SUL!BJ170),IF(SP_SUL!BK170="","*",SP_SUL!BK170))</f>
        <v>*</v>
      </c>
    </row>
    <row r="171" spans="1:16" hidden="1">
      <c r="A171" s="82" t="str">
        <f>IF(SP_SUL!B171="","*",SP_SUL!B171)</f>
        <v>*</v>
      </c>
      <c r="B171" s="83" t="str">
        <f>IF(SP_SUL!X171="","*",SP_SUL!X171)</f>
        <v>*</v>
      </c>
      <c r="C171" s="83" t="str">
        <f>IF(SP_SUL!S171="","*",SP_SUL!S171)</f>
        <v>-</v>
      </c>
      <c r="D171" s="83" t="str">
        <f>IF(SP_SUL!T171="","*",SP_SUL!T171)</f>
        <v>-</v>
      </c>
      <c r="E171" s="83" t="str">
        <f>IF(SP_SUL!D171="","*",SP_SUL!D171)</f>
        <v>*</v>
      </c>
      <c r="F171" s="83" t="str">
        <f>IF(SP_SUL!H171="","*",SP_SUL!H171)</f>
        <v>*</v>
      </c>
      <c r="G171" s="83" t="str">
        <f>IF(SP_SUL!M171="","*",SP_SUL!M171)</f>
        <v>-</v>
      </c>
      <c r="H171" s="116" t="str">
        <f>IF(SP_SUL!K171="","*",SP_SUL!K171)</f>
        <v>*</v>
      </c>
      <c r="I171" s="113" t="str">
        <f>IF(SP_SUL!O171="","*",SP_SUL!O171)</f>
        <v>*</v>
      </c>
      <c r="J171" s="113" t="str">
        <f>IF(SP_SUL!P171="","*",SP_SUL!P171)</f>
        <v>*</v>
      </c>
      <c r="K171" s="83">
        <f>IF(SP_SUL!AK171="","*",SP_SUL!AK171)</f>
        <v>0</v>
      </c>
      <c r="L171" s="83" t="str">
        <f>IF(SP_SUL!AM171="","*",SP_SUL!AM171)</f>
        <v>-</v>
      </c>
      <c r="M171" s="83">
        <f>IF(SP_SUL!AP171="","*",SP_SUL!AP171)</f>
        <v>0</v>
      </c>
      <c r="N171" s="83" t="str">
        <f>IF(SP_SUL!AM171="","*",SP_SUL!AM171)</f>
        <v>-</v>
      </c>
      <c r="O171" s="110" t="str">
        <f>IF(SP_SUL!BH171="","*",SP_SUL!BH171)</f>
        <v>*</v>
      </c>
      <c r="P171" s="147" t="str">
        <f>IF($A$2=1,IF(SP_SUL!BJ171="","*",SP_SUL!BJ171),IF(SP_SUL!BK171="","*",SP_SUL!BK171))</f>
        <v>*</v>
      </c>
    </row>
    <row r="172" spans="1:16" hidden="1">
      <c r="A172" s="82" t="str">
        <f>IF(SP_SUL!B172="","*",SP_SUL!B172)</f>
        <v>*</v>
      </c>
      <c r="B172" s="83" t="str">
        <f>IF(SP_SUL!X172="","*",SP_SUL!X172)</f>
        <v>*</v>
      </c>
      <c r="C172" s="83" t="str">
        <f>IF(SP_SUL!S172="","*",SP_SUL!S172)</f>
        <v>-</v>
      </c>
      <c r="D172" s="83" t="str">
        <f>IF(SP_SUL!T172="","*",SP_SUL!T172)</f>
        <v>-</v>
      </c>
      <c r="E172" s="83" t="str">
        <f>IF(SP_SUL!D172="","*",SP_SUL!D172)</f>
        <v>*</v>
      </c>
      <c r="F172" s="83" t="str">
        <f>IF(SP_SUL!H172="","*",SP_SUL!H172)</f>
        <v>*</v>
      </c>
      <c r="G172" s="83" t="str">
        <f>IF(SP_SUL!M172="","*",SP_SUL!M172)</f>
        <v>-</v>
      </c>
      <c r="H172" s="116" t="str">
        <f>IF(SP_SUL!K172="","*",SP_SUL!K172)</f>
        <v>*</v>
      </c>
      <c r="I172" s="113" t="str">
        <f>IF(SP_SUL!O172="","*",SP_SUL!O172)</f>
        <v>*</v>
      </c>
      <c r="J172" s="113" t="str">
        <f>IF(SP_SUL!P172="","*",SP_SUL!P172)</f>
        <v>*</v>
      </c>
      <c r="K172" s="83">
        <f>IF(SP_SUL!AK172="","*",SP_SUL!AK172)</f>
        <v>0</v>
      </c>
      <c r="L172" s="83" t="str">
        <f>IF(SP_SUL!AM172="","*",SP_SUL!AM172)</f>
        <v>-</v>
      </c>
      <c r="M172" s="83">
        <f>IF(SP_SUL!AP172="","*",SP_SUL!AP172)</f>
        <v>0</v>
      </c>
      <c r="N172" s="83" t="str">
        <f>IF(SP_SUL!AM172="","*",SP_SUL!AM172)</f>
        <v>-</v>
      </c>
      <c r="O172" s="110" t="str">
        <f>IF(SP_SUL!BH172="","*",SP_SUL!BH172)</f>
        <v>*</v>
      </c>
      <c r="P172" s="147" t="str">
        <f>IF($A$2=1,IF(SP_SUL!BJ172="","*",SP_SUL!BJ172),IF(SP_SUL!BK172="","*",SP_SUL!BK172))</f>
        <v>*</v>
      </c>
    </row>
    <row r="173" spans="1:16" hidden="1">
      <c r="A173" s="82">
        <f>IF(SP_SUL!B173="","*",SP_SUL!B173)</f>
        <v>46060</v>
      </c>
      <c r="B173" s="83" t="str">
        <f>IF(SP_SUL!X173="","*",SP_SUL!X173)</f>
        <v>Oportunidade</v>
      </c>
      <c r="C173" s="83" t="str">
        <f>IF(SP_SUL!S173="","*",SP_SUL!S173)</f>
        <v>SP SUL</v>
      </c>
      <c r="D173" s="83" t="str">
        <f>IF(SP_SUL!T173="","*",SP_SUL!T173)</f>
        <v>ZKE-ZEV</v>
      </c>
      <c r="E173" s="83" t="str">
        <f>IF(SP_SUL!D173="","*",SP_SUL!D173)</f>
        <v>E17</v>
      </c>
      <c r="F173" s="83" t="str">
        <f>IF(SP_SUL!H173="","*",SP_SUL!H173)</f>
        <v>102ZKW2</v>
      </c>
      <c r="G173" s="83" t="str">
        <f>IF(SP_SUL!M173="","*",SP_SUL!M173)</f>
        <v>ZKE-ZWW</v>
      </c>
      <c r="H173" s="116">
        <f>IF(SP_SUL!K173="","*",SP_SUL!K173)</f>
        <v>81</v>
      </c>
      <c r="I173" s="113">
        <f>IF(SP_SUL!O173="","*",SP_SUL!O173)</f>
        <v>0.375</v>
      </c>
      <c r="J173" s="113">
        <f>IF(SP_SUL!P173="","*",SP_SUL!P173)</f>
        <v>0.16666666666666666</v>
      </c>
      <c r="K173" s="83" t="str">
        <f>IF(SP_SUL!AK173="","*",SP_SUL!AK173)</f>
        <v>102ZKW2</v>
      </c>
      <c r="L173" s="83" t="str">
        <f>IF(SP_SUL!AM173="","*",SP_SUL!AM173)</f>
        <v>ZKE-ZWW</v>
      </c>
      <c r="M173" s="83">
        <f>IF(SP_SUL!AP173="","*",SP_SUL!AP173)</f>
        <v>81</v>
      </c>
      <c r="N173" s="83" t="str">
        <f>IF(SP_SUL!AM173="","*",SP_SUL!AM173)</f>
        <v>ZKE-ZWW</v>
      </c>
      <c r="O173" s="110">
        <f>IF(SP_SUL!BH173="","*",SP_SUL!BH173)</f>
        <v>2</v>
      </c>
      <c r="P173" s="147" t="str">
        <f>IF($A$2=1,IF(SP_SUL!BJ173="","*",SP_SUL!BJ173),IF(SP_SUL!BK173="","*",SP_SUL!BK173))</f>
        <v xml:space="preserve">Em intervalo 08:55 realizou 3 soldas </v>
      </c>
    </row>
    <row r="174" spans="1:16" hidden="1">
      <c r="A174" s="82" t="str">
        <f>IF(SP_SUL!B174="","*",SP_SUL!B174)</f>
        <v>*</v>
      </c>
      <c r="B174" s="83" t="str">
        <f>IF(SP_SUL!X174="","*",SP_SUL!X174)</f>
        <v>Oportunidade</v>
      </c>
      <c r="C174" s="83" t="str">
        <f>IF(SP_SUL!S174="","*",SP_SUL!S174)</f>
        <v>SP SUL</v>
      </c>
      <c r="D174" s="83" t="str">
        <f>IF(SP_SUL!T174="","*",SP_SUL!T174)</f>
        <v>ZKE-ZEV</v>
      </c>
      <c r="E174" s="83" t="str">
        <f>IF(SP_SUL!D174="","*",SP_SUL!D174)</f>
        <v>V89</v>
      </c>
      <c r="F174" s="83" t="str">
        <f>IF(SP_SUL!H174="","*",SP_SUL!H174)</f>
        <v>102ZKW2</v>
      </c>
      <c r="G174" s="83" t="str">
        <f>IF(SP_SUL!M174="","*",SP_SUL!M174)</f>
        <v>ZWW-ZKW</v>
      </c>
      <c r="H174" s="116">
        <f>IF(SP_SUL!K174="","*",SP_SUL!K174)</f>
        <v>92.745000000000005</v>
      </c>
      <c r="I174" s="113">
        <f>IF(SP_SUL!O174="","*",SP_SUL!O174)</f>
        <v>0.375</v>
      </c>
      <c r="J174" s="113">
        <f>IF(SP_SUL!P174="","*",SP_SUL!P174)</f>
        <v>0.16666666666666666</v>
      </c>
      <c r="K174" s="83" t="str">
        <f>IF(SP_SUL!AK174="","*",SP_SUL!AK174)</f>
        <v>102ZKW2</v>
      </c>
      <c r="L174" s="83" t="str">
        <f>IF(SP_SUL!AM174="","*",SP_SUL!AM174)</f>
        <v>ZWW-ZKW</v>
      </c>
      <c r="M174" s="83">
        <f>IF(SP_SUL!AP174="","*",SP_SUL!AP174)</f>
        <v>92.745000000000005</v>
      </c>
      <c r="N174" s="83" t="str">
        <f>IF(SP_SUL!AM174="","*",SP_SUL!AM174)</f>
        <v>ZWW-ZKW</v>
      </c>
      <c r="O174" s="110" t="str">
        <f>IF(SP_SUL!BH174="","*",SP_SUL!BH174)</f>
        <v>*</v>
      </c>
      <c r="P174" s="147" t="str">
        <f>IF($A$2=1,IF(SP_SUL!BJ174="","*",SP_SUL!BJ174),IF(SP_SUL!BK174="","*",SP_SUL!BK174))</f>
        <v>*</v>
      </c>
    </row>
    <row r="175" spans="1:16" hidden="1">
      <c r="A175" s="82">
        <f>IF(SP_SUL!B175="","*",SP_SUL!B175)</f>
        <v>46060</v>
      </c>
      <c r="B175" s="83" t="str">
        <f>IF(SP_SUL!X175="","*",SP_SUL!X175)</f>
        <v>Oportunidade</v>
      </c>
      <c r="C175" s="83" t="str">
        <f>IF(SP_SUL!S175="","*",SP_SUL!S175)</f>
        <v>SP SUL</v>
      </c>
      <c r="D175" s="83" t="str">
        <f>IF(SP_SUL!T175="","*",SP_SUL!T175)</f>
        <v>ZKE-ZEV</v>
      </c>
      <c r="E175" s="83" t="str">
        <f>IF(SP_SUL!D175="","*",SP_SUL!D175)</f>
        <v>CLEBISON (TP-728)</v>
      </c>
      <c r="F175" s="83" t="str">
        <f>IF(SP_SUL!H175="","*",SP_SUL!H175)</f>
        <v>-</v>
      </c>
      <c r="G175" s="83" t="str">
        <f>IF(SP_SUL!M175="","*",SP_SUL!M175)</f>
        <v>ZWW-ZKW</v>
      </c>
      <c r="H175" s="116">
        <f>IF(SP_SUL!K175="","*",SP_SUL!K175)</f>
        <v>91.15</v>
      </c>
      <c r="I175" s="113">
        <f>IF(SP_SUL!O175="","*",SP_SUL!O175)</f>
        <v>0.375</v>
      </c>
      <c r="J175" s="113">
        <f>IF(SP_SUL!P175="","*",SP_SUL!P175)</f>
        <v>8.3333333333333329E-2</v>
      </c>
      <c r="K175" s="83" t="str">
        <f>IF(SP_SUL!AK175="","*",SP_SUL!AK175)</f>
        <v>-</v>
      </c>
      <c r="L175" s="83" t="str">
        <f>IF(SP_SUL!AM175="","*",SP_SUL!AM175)</f>
        <v>ZWW-ZKW</v>
      </c>
      <c r="M175" s="83">
        <f>IF(SP_SUL!AP175="","*",SP_SUL!AP175)</f>
        <v>91.15</v>
      </c>
      <c r="N175" s="83" t="str">
        <f>IF(SP_SUL!AM175="","*",SP_SUL!AM175)</f>
        <v>ZWW-ZKW</v>
      </c>
      <c r="O175" s="110">
        <f>IF(SP_SUL!BH175="","*",SP_SUL!BH175)</f>
        <v>0</v>
      </c>
      <c r="P175" s="147" t="str">
        <f>IF($A$2=1,IF(SP_SUL!BJ175="","*",SP_SUL!BJ175),IF(SP_SUL!BK175="","*",SP_SUL!BK175))</f>
        <v>Sem oportunidade devido E17 estar em intervalo na adjacente</v>
      </c>
    </row>
    <row r="176" spans="1:16" hidden="1">
      <c r="A176" s="82">
        <f>IF(SP_SUL!B176="","*",SP_SUL!B176)</f>
        <v>46060</v>
      </c>
      <c r="B176" s="83" t="str">
        <f>IF(SP_SUL!X176="","*",SP_SUL!X176)</f>
        <v>Oportunidade</v>
      </c>
      <c r="C176" s="83" t="str">
        <f>IF(SP_SUL!S176="","*",SP_SUL!S176)</f>
        <v>SP SUL</v>
      </c>
      <c r="D176" s="83" t="str">
        <f>IF(SP_SUL!T176="","*",SP_SUL!T176)</f>
        <v>ZKE-ZEV</v>
      </c>
      <c r="E176" s="83" t="str">
        <f>IF(SP_SUL!D176="","*",SP_SUL!D176)</f>
        <v>ISMAEL(TP-726)</v>
      </c>
      <c r="F176" s="83" t="str">
        <f>IF(SP_SUL!H176="","*",SP_SUL!H176)</f>
        <v>-</v>
      </c>
      <c r="G176" s="83" t="str">
        <f>IF(SP_SUL!M176="","*",SP_SUL!M176)</f>
        <v>ZWW-ZKW</v>
      </c>
      <c r="H176" s="116">
        <f>IF(SP_SUL!K176="","*",SP_SUL!K176)</f>
        <v>91.15</v>
      </c>
      <c r="I176" s="113">
        <f>IF(SP_SUL!O176="","*",SP_SUL!O176)</f>
        <v>0.375</v>
      </c>
      <c r="J176" s="113">
        <f>IF(SP_SUL!P176="","*",SP_SUL!P176)</f>
        <v>8.3333333333333329E-2</v>
      </c>
      <c r="K176" s="83" t="str">
        <f>IF(SP_SUL!AK176="","*",SP_SUL!AK176)</f>
        <v>-</v>
      </c>
      <c r="L176" s="83" t="str">
        <f>IF(SP_SUL!AM176="","*",SP_SUL!AM176)</f>
        <v>ZWW-ZKW</v>
      </c>
      <c r="M176" s="83">
        <f>IF(SP_SUL!AP176="","*",SP_SUL!AP176)</f>
        <v>91.15</v>
      </c>
      <c r="N176" s="83" t="str">
        <f>IF(SP_SUL!AM176="","*",SP_SUL!AM176)</f>
        <v>ZWW-ZKW</v>
      </c>
      <c r="O176" s="110">
        <f>IF(SP_SUL!BH176="","*",SP_SUL!BH176)</f>
        <v>0</v>
      </c>
      <c r="P176" s="147" t="str">
        <f>IF($A$2=1,IF(SP_SUL!BJ176="","*",SP_SUL!BJ176),IF(SP_SUL!BK176="","*",SP_SUL!BK176))</f>
        <v>Sem oportunidade devido E17 estar em intervalo na adjacente</v>
      </c>
    </row>
    <row r="177" spans="1:16" hidden="1">
      <c r="A177" s="82">
        <f>IF(SP_SUL!B177="","*",SP_SUL!B177)</f>
        <v>46060</v>
      </c>
      <c r="B177" s="83" t="str">
        <f>IF(SP_SUL!X177="","*",SP_SUL!X177)</f>
        <v>Oportunidade</v>
      </c>
      <c r="C177" s="83" t="str">
        <f>IF(SP_SUL!S177="","*",SP_SUL!S177)</f>
        <v>SP SUL</v>
      </c>
      <c r="D177" s="83" t="str">
        <f>IF(SP_SUL!T177="","*",SP_SUL!T177)</f>
        <v>ZKE-ZEV</v>
      </c>
      <c r="E177" s="83" t="str">
        <f>IF(SP_SUL!D177="","*",SP_SUL!D177)</f>
        <v xml:space="preserve">TURMA FIXA VIA </v>
      </c>
      <c r="F177" s="83" t="str">
        <f>IF(SP_SUL!H177="","*",SP_SUL!H177)</f>
        <v>-</v>
      </c>
      <c r="G177" s="83" t="str">
        <f>IF(SP_SUL!M177="","*",SP_SUL!M177)</f>
        <v>ZEM</v>
      </c>
      <c r="H177" s="116">
        <f>IF(SP_SUL!K177="","*",SP_SUL!K177)</f>
        <v>135</v>
      </c>
      <c r="I177" s="113">
        <f>IF(SP_SUL!O177="","*",SP_SUL!O177)</f>
        <v>0.375</v>
      </c>
      <c r="J177" s="113">
        <f>IF(SP_SUL!P177="","*",SP_SUL!P177)</f>
        <v>6.25E-2</v>
      </c>
      <c r="K177" s="83" t="str">
        <f>IF(SP_SUL!AK177="","*",SP_SUL!AK177)</f>
        <v>-</v>
      </c>
      <c r="L177" s="83" t="str">
        <f>IF(SP_SUL!AM177="","*",SP_SUL!AM177)</f>
        <v>ZEM</v>
      </c>
      <c r="M177" s="83">
        <f>IF(SP_SUL!AP177="","*",SP_SUL!AP177)</f>
        <v>135</v>
      </c>
      <c r="N177" s="83" t="str">
        <f>IF(SP_SUL!AM177="","*",SP_SUL!AM177)</f>
        <v>ZEM</v>
      </c>
      <c r="O177" s="110">
        <f>IF(SP_SUL!BH177="","*",SP_SUL!BH177)</f>
        <v>0</v>
      </c>
      <c r="P177" s="147" t="str">
        <f>IF($A$2=1,IF(SP_SUL!BJ177="","*",SP_SUL!BJ177),IF(SP_SUL!BK177="","*",SP_SUL!BK177))</f>
        <v xml:space="preserve">Não solicitou intervalo </v>
      </c>
    </row>
    <row r="178" spans="1:16" hidden="1">
      <c r="A178" s="82" t="str">
        <f>IF(SP_SUL!B178="","*",SP_SUL!B178)</f>
        <v>*</v>
      </c>
      <c r="B178" s="83" t="str">
        <f>IF(SP_SUL!X178="","*",SP_SUL!X178)</f>
        <v>*</v>
      </c>
      <c r="C178" s="83" t="str">
        <f>IF(SP_SUL!S178="","*",SP_SUL!S178)</f>
        <v>-</v>
      </c>
      <c r="D178" s="83" t="str">
        <f>IF(SP_SUL!T178="","*",SP_SUL!T178)</f>
        <v>-</v>
      </c>
      <c r="E178" s="83" t="str">
        <f>IF(SP_SUL!D178="","*",SP_SUL!D178)</f>
        <v>*</v>
      </c>
      <c r="F178" s="83" t="str">
        <f>IF(SP_SUL!H178="","*",SP_SUL!H178)</f>
        <v>*</v>
      </c>
      <c r="G178" s="83" t="str">
        <f>IF(SP_SUL!M178="","*",SP_SUL!M178)</f>
        <v>-</v>
      </c>
      <c r="H178" s="116" t="str">
        <f>IF(SP_SUL!K178="","*",SP_SUL!K178)</f>
        <v>*</v>
      </c>
      <c r="I178" s="113" t="str">
        <f>IF(SP_SUL!O178="","*",SP_SUL!O178)</f>
        <v>*</v>
      </c>
      <c r="J178" s="113" t="str">
        <f>IF(SP_SUL!P178="","*",SP_SUL!P178)</f>
        <v>*</v>
      </c>
      <c r="K178" s="83">
        <f>IF(SP_SUL!AK178="","*",SP_SUL!AK178)</f>
        <v>0</v>
      </c>
      <c r="L178" s="83" t="str">
        <f>IF(SP_SUL!AM178="","*",SP_SUL!AM178)</f>
        <v>-</v>
      </c>
      <c r="M178" s="83">
        <f>IF(SP_SUL!AP178="","*",SP_SUL!AP178)</f>
        <v>0</v>
      </c>
      <c r="N178" s="83" t="str">
        <f>IF(SP_SUL!AM178="","*",SP_SUL!AM178)</f>
        <v>-</v>
      </c>
      <c r="O178" s="110" t="str">
        <f>IF(SP_SUL!BH178="","*",SP_SUL!BH178)</f>
        <v>*</v>
      </c>
      <c r="P178" s="147" t="str">
        <f>IF($A$2=1,IF(SP_SUL!BJ178="","*",SP_SUL!BJ178),IF(SP_SUL!BK178="","*",SP_SUL!BK178))</f>
        <v>*</v>
      </c>
    </row>
    <row r="179" spans="1:16" hidden="1">
      <c r="A179" s="82">
        <f>IF(SP_SUL!B179="","*",SP_SUL!B179)</f>
        <v>46060</v>
      </c>
      <c r="B179" s="83" t="str">
        <f>IF(SP_SUL!X179="","*",SP_SUL!X179)</f>
        <v>Contrato</v>
      </c>
      <c r="C179" s="83" t="str">
        <f>IF(SP_SUL!S179="","*",SP_SUL!S179)</f>
        <v>SP SUL</v>
      </c>
      <c r="D179" s="83" t="str">
        <f>IF(SP_SUL!T179="","*",SP_SUL!T179)</f>
        <v>ZKE-ZEV</v>
      </c>
      <c r="E179" s="83" t="str">
        <f>IF(SP_SUL!D179="","*",SP_SUL!D179)</f>
        <v>MOD ZRB</v>
      </c>
      <c r="F179" s="83" t="str">
        <f>IF(SP_SUL!H179="","*",SP_SUL!H179)</f>
        <v>-</v>
      </c>
      <c r="G179" s="83" t="str">
        <f>IF(SP_SUL!M179="","*",SP_SUL!M179)</f>
        <v>ZEJ</v>
      </c>
      <c r="H179" s="116">
        <f>IF(SP_SUL!K179="","*",SP_SUL!K179)</f>
        <v>145.834</v>
      </c>
      <c r="I179" s="113">
        <f>IF(SP_SUL!O179="","*",SP_SUL!O179)</f>
        <v>0.33333333333333331</v>
      </c>
      <c r="J179" s="113">
        <f>IF(SP_SUL!P179="","*",SP_SUL!P179)</f>
        <v>0.16666666666666666</v>
      </c>
      <c r="K179" s="83" t="str">
        <f>IF(SP_SUL!AK179="","*",SP_SUL!AK179)</f>
        <v>-</v>
      </c>
      <c r="L179" s="83" t="str">
        <f>IF(SP_SUL!AM179="","*",SP_SUL!AM179)</f>
        <v>ZEJ</v>
      </c>
      <c r="M179" s="83">
        <f>IF(SP_SUL!AP179="","*",SP_SUL!AP179)</f>
        <v>145.834</v>
      </c>
      <c r="N179" s="83" t="str">
        <f>IF(SP_SUL!AM179="","*",SP_SUL!AM179)</f>
        <v>ZEJ</v>
      </c>
      <c r="O179" s="110">
        <f>IF(SP_SUL!BH179="","*",SP_SUL!BH179)</f>
        <v>2</v>
      </c>
      <c r="P179" s="147" t="str">
        <f>IF($A$2=1,IF(SP_SUL!BJ179="","*",SP_SUL!BJ179),IF(SP_SUL!BK179="","*",SP_SUL!BK179))</f>
        <v>Em intervalo 09:45 até 13:45</v>
      </c>
    </row>
    <row r="180" spans="1:16" hidden="1">
      <c r="A180" s="82">
        <f>IF(SP_SUL!B180="","*",SP_SUL!B180)</f>
        <v>46060</v>
      </c>
      <c r="B180" s="83" t="str">
        <f>IF(SP_SUL!X180="","*",SP_SUL!X180)</f>
        <v>Contrato</v>
      </c>
      <c r="C180" s="83" t="str">
        <f>IF(SP_SUL!S180="","*",SP_SUL!S180)</f>
        <v>SP SUL</v>
      </c>
      <c r="D180" s="83" t="str">
        <f>IF(SP_SUL!T180="","*",SP_SUL!T180)</f>
        <v>ZKE-ZEV</v>
      </c>
      <c r="E180" s="83" t="str">
        <f>IF(SP_SUL!D180="","*",SP_SUL!D180)</f>
        <v>W96</v>
      </c>
      <c r="F180" s="83" t="str">
        <f>IF(SP_SUL!H180="","*",SP_SUL!H180)</f>
        <v>ZEM-1</v>
      </c>
      <c r="G180" s="83" t="str">
        <f>IF(SP_SUL!M180="","*",SP_SUL!M180)</f>
        <v>ZEJ-ZRB</v>
      </c>
      <c r="H180" s="116">
        <f>IF(SP_SUL!K180="","*",SP_SUL!K180)</f>
        <v>150.6</v>
      </c>
      <c r="I180" s="113">
        <f>IF(SP_SUL!O180="","*",SP_SUL!O180)</f>
        <v>0.3125</v>
      </c>
      <c r="J180" s="113">
        <f>IF(SP_SUL!P180="","*",SP_SUL!P180)</f>
        <v>6.9444444444444447E-4</v>
      </c>
      <c r="K180" s="83" t="str">
        <f>IF(SP_SUL!AK180="","*",SP_SUL!AK180)</f>
        <v>ZEM-1</v>
      </c>
      <c r="L180" s="83" t="str">
        <f>IF(SP_SUL!AM180="","*",SP_SUL!AM180)</f>
        <v>ZEJ-ZRB</v>
      </c>
      <c r="M180" s="83">
        <f>IF(SP_SUL!AP180="","*",SP_SUL!AP180)</f>
        <v>150.6</v>
      </c>
      <c r="N180" s="83" t="str">
        <f>IF(SP_SUL!AM180="","*",SP_SUL!AM180)</f>
        <v>ZEJ-ZRB</v>
      </c>
      <c r="O180" s="110">
        <f>IF(SP_SUL!BH180="","*",SP_SUL!BH180)</f>
        <v>2</v>
      </c>
      <c r="P180" s="147" t="str">
        <f>IF($A$2=1,IF(SP_SUL!BJ180="","*",SP_SUL!BJ180),IF(SP_SUL!BK180="","*",SP_SUL!BK180))</f>
        <v>Em intervalo 09:45 até 13:45, descarregou 1800 dormentes de concreto e 400 de madeira</v>
      </c>
    </row>
    <row r="181" spans="1:16" hidden="1">
      <c r="A181" s="82">
        <f>IF(SP_SUL!B181="","*",SP_SUL!B181)</f>
        <v>46060</v>
      </c>
      <c r="B181" s="83" t="str">
        <f>IF(SP_SUL!X181="","*",SP_SUL!X181)</f>
        <v>Contrato</v>
      </c>
      <c r="C181" s="83" t="str">
        <f>IF(SP_SUL!S181="","*",SP_SUL!S181)</f>
        <v>SP SUL</v>
      </c>
      <c r="D181" s="83" t="str">
        <f>IF(SP_SUL!T181="","*",SP_SUL!T181)</f>
        <v>ZKE-ZEV</v>
      </c>
      <c r="E181" s="83" t="str">
        <f>IF(SP_SUL!D181="","*",SP_SUL!D181)</f>
        <v>CAIQUE (TMA-677)</v>
      </c>
      <c r="F181" s="83" t="str">
        <f>IF(SP_SUL!H181="","*",SP_SUL!H181)</f>
        <v>-</v>
      </c>
      <c r="G181" s="83" t="str">
        <f>IF(SP_SUL!M181="","*",SP_SUL!M181)</f>
        <v>ZEJ-ZRB</v>
      </c>
      <c r="H181" s="116">
        <f>IF(SP_SUL!K181="","*",SP_SUL!K181)</f>
        <v>150.827</v>
      </c>
      <c r="I181" s="113">
        <f>IF(SP_SUL!O181="","*",SP_SUL!O181)</f>
        <v>0.33333333333333331</v>
      </c>
      <c r="J181" s="113">
        <f>IF(SP_SUL!P181="","*",SP_SUL!P181)</f>
        <v>6.9444444444444447E-4</v>
      </c>
      <c r="K181" s="83" t="str">
        <f>IF(SP_SUL!AK181="","*",SP_SUL!AK181)</f>
        <v>-</v>
      </c>
      <c r="L181" s="83" t="str">
        <f>IF(SP_SUL!AM181="","*",SP_SUL!AM181)</f>
        <v>ZEJ-ZRB</v>
      </c>
      <c r="M181" s="83">
        <f>IF(SP_SUL!AP181="","*",SP_SUL!AP181)</f>
        <v>150.827</v>
      </c>
      <c r="N181" s="83" t="str">
        <f>IF(SP_SUL!AM181="","*",SP_SUL!AM181)</f>
        <v>ZEJ-ZRB</v>
      </c>
      <c r="O181" s="110">
        <f>IF(SP_SUL!BH181="","*",SP_SUL!BH181)</f>
        <v>2</v>
      </c>
      <c r="P181" s="147" t="str">
        <f>IF($A$2=1,IF(SP_SUL!BJ181="","*",SP_SUL!BJ181),IF(SP_SUL!BK181="","*",SP_SUL!BK181))</f>
        <v xml:space="preserve">Em intervalo 09:45 até 13:45, realizou 2 soldas </v>
      </c>
    </row>
    <row r="182" spans="1:16" hidden="1">
      <c r="A182" s="82">
        <f>IF(SP_SUL!B182="","*",SP_SUL!B182)</f>
        <v>46060</v>
      </c>
      <c r="B182" s="83" t="str">
        <f>IF(SP_SUL!X182="","*",SP_SUL!X182)</f>
        <v>Contrato</v>
      </c>
      <c r="C182" s="83" t="str">
        <f>IF(SP_SUL!S182="","*",SP_SUL!S182)</f>
        <v>SP SUL</v>
      </c>
      <c r="D182" s="83" t="str">
        <f>IF(SP_SUL!T182="","*",SP_SUL!T182)</f>
        <v>ZKE-ZEV</v>
      </c>
      <c r="E182" s="83" t="str">
        <f>IF(SP_SUL!D182="","*",SP_SUL!D182)</f>
        <v>WALTER (TP-810)</v>
      </c>
      <c r="F182" s="83" t="str">
        <f>IF(SP_SUL!H182="","*",SP_SUL!H182)</f>
        <v>-</v>
      </c>
      <c r="G182" s="83" t="str">
        <f>IF(SP_SUL!M182="","*",SP_SUL!M182)</f>
        <v>ZEJ-ZRB</v>
      </c>
      <c r="H182" s="116">
        <f>IF(SP_SUL!K182="","*",SP_SUL!K182)</f>
        <v>150.92500000000001</v>
      </c>
      <c r="I182" s="113">
        <f>IF(SP_SUL!O182="","*",SP_SUL!O182)</f>
        <v>0.33333333333333331</v>
      </c>
      <c r="J182" s="113">
        <f>IF(SP_SUL!P182="","*",SP_SUL!P182)</f>
        <v>6.9444444444444447E-4</v>
      </c>
      <c r="K182" s="83" t="str">
        <f>IF(SP_SUL!AK182="","*",SP_SUL!AK182)</f>
        <v>-</v>
      </c>
      <c r="L182" s="83" t="str">
        <f>IF(SP_SUL!AM182="","*",SP_SUL!AM182)</f>
        <v>ZEJ-ZRB</v>
      </c>
      <c r="M182" s="83">
        <f>IF(SP_SUL!AP182="","*",SP_SUL!AP182)</f>
        <v>150.92500000000001</v>
      </c>
      <c r="N182" s="83" t="str">
        <f>IF(SP_SUL!AM182="","*",SP_SUL!AM182)</f>
        <v>ZEJ-ZRB</v>
      </c>
      <c r="O182" s="110">
        <f>IF(SP_SUL!BH182="","*",SP_SUL!BH182)</f>
        <v>2</v>
      </c>
      <c r="P182" s="147" t="str">
        <f>IF($A$2=1,IF(SP_SUL!BJ182="","*",SP_SUL!BJ182),IF(SP_SUL!BK182="","*",SP_SUL!BK182))</f>
        <v xml:space="preserve">Em intervalo 09:45 até 13:45, realizou 2 soldas </v>
      </c>
    </row>
    <row r="183" spans="1:16" hidden="1">
      <c r="A183" s="82" t="str">
        <f>IF(SP_SUL!B183="","*",SP_SUL!B183)</f>
        <v>*</v>
      </c>
      <c r="B183" s="83" t="str">
        <f>IF(SP_SUL!X183="","*",SP_SUL!X183)</f>
        <v>*</v>
      </c>
      <c r="C183" s="83" t="str">
        <f>IF(SP_SUL!S183="","*",SP_SUL!S183)</f>
        <v>-</v>
      </c>
      <c r="D183" s="83" t="str">
        <f>IF(SP_SUL!T183="","*",SP_SUL!T183)</f>
        <v>-</v>
      </c>
      <c r="E183" s="83" t="str">
        <f>IF(SP_SUL!D183="","*",SP_SUL!D183)</f>
        <v>*</v>
      </c>
      <c r="F183" s="83" t="str">
        <f>IF(SP_SUL!H183="","*",SP_SUL!H183)</f>
        <v>*</v>
      </c>
      <c r="G183" s="83" t="str">
        <f>IF(SP_SUL!M183="","*",SP_SUL!M183)</f>
        <v>-</v>
      </c>
      <c r="H183" s="116" t="str">
        <f>IF(SP_SUL!K183="","*",SP_SUL!K183)</f>
        <v>*</v>
      </c>
      <c r="I183" s="113" t="str">
        <f>IF(SP_SUL!O183="","*",SP_SUL!O183)</f>
        <v>*</v>
      </c>
      <c r="J183" s="113" t="str">
        <f>IF(SP_SUL!P183="","*",SP_SUL!P183)</f>
        <v>*</v>
      </c>
      <c r="K183" s="83">
        <f>IF(SP_SUL!AK183="","*",SP_SUL!AK183)</f>
        <v>0</v>
      </c>
      <c r="L183" s="83" t="str">
        <f>IF(SP_SUL!AM183="","*",SP_SUL!AM183)</f>
        <v>-</v>
      </c>
      <c r="M183" s="83">
        <f>IF(SP_SUL!AP183="","*",SP_SUL!AP183)</f>
        <v>0</v>
      </c>
      <c r="N183" s="83" t="str">
        <f>IF(SP_SUL!AM183="","*",SP_SUL!AM183)</f>
        <v>-</v>
      </c>
      <c r="O183" s="110" t="str">
        <f>IF(SP_SUL!BH183="","*",SP_SUL!BH183)</f>
        <v>*</v>
      </c>
      <c r="P183" s="147" t="str">
        <f>IF($A$2=1,IF(SP_SUL!BJ183="","*",SP_SUL!BJ183),IF(SP_SUL!BK183="","*",SP_SUL!BK183))</f>
        <v>*</v>
      </c>
    </row>
    <row r="184" spans="1:16" hidden="1">
      <c r="A184" s="82">
        <f>IF(SP_SUL!B184="","*",SP_SUL!B184)</f>
        <v>46060</v>
      </c>
      <c r="B184" s="83" t="str">
        <f>IF(SP_SUL!X184="","*",SP_SUL!X184)</f>
        <v>Contrato</v>
      </c>
      <c r="C184" s="83" t="str">
        <f>IF(SP_SUL!S184="","*",SP_SUL!S184)</f>
        <v>SP SUL</v>
      </c>
      <c r="D184" s="83" t="str">
        <f>IF(SP_SUL!T184="","*",SP_SUL!T184)</f>
        <v>ZEV-ZPT</v>
      </c>
      <c r="E184" s="83" t="str">
        <f>IF(SP_SUL!D184="","*",SP_SUL!D184)</f>
        <v>W61</v>
      </c>
      <c r="F184" s="83" t="str">
        <f>IF(SP_SUL!H184="","*",SP_SUL!H184)</f>
        <v>K67ZEV2</v>
      </c>
      <c r="G184" s="83" t="str">
        <f>IF(SP_SUL!M184="","*",SP_SUL!M184)</f>
        <v>ZXW-ZGP</v>
      </c>
      <c r="H184" s="116">
        <f>IF(SP_SUL!K184="","*",SP_SUL!K184)</f>
        <v>83.7</v>
      </c>
      <c r="I184" s="113">
        <f>IF(SP_SUL!O184="","*",SP_SUL!O184)</f>
        <v>0.33333333333333331</v>
      </c>
      <c r="J184" s="113">
        <f>IF(SP_SUL!P184="","*",SP_SUL!P184)</f>
        <v>4.1666666666666664E-2</v>
      </c>
      <c r="K184" s="83" t="str">
        <f>IF(SP_SUL!AK184="","*",SP_SUL!AK184)</f>
        <v>K67ZEV2</v>
      </c>
      <c r="L184" s="83" t="str">
        <f>IF(SP_SUL!AM184="","*",SP_SUL!AM184)</f>
        <v>ZXW-ZGP</v>
      </c>
      <c r="M184" s="83">
        <f>IF(SP_SUL!AP184="","*",SP_SUL!AP184)</f>
        <v>83.7</v>
      </c>
      <c r="N184" s="83" t="str">
        <f>IF(SP_SUL!AM184="","*",SP_SUL!AM184)</f>
        <v>ZXW-ZGP</v>
      </c>
      <c r="O184" s="110">
        <f>IF(SP_SUL!BH184="","*",SP_SUL!BH184)</f>
        <v>2</v>
      </c>
      <c r="P184" s="147" t="str">
        <f>IF($A$2=1,IF(SP_SUL!BJ184="","*",SP_SUL!BJ184),IF(SP_SUL!BK184="","*",SP_SUL!BK184))</f>
        <v xml:space="preserve">Deslocamento ok </v>
      </c>
    </row>
    <row r="185" spans="1:16" hidden="1">
      <c r="A185" s="82">
        <f>IF(SP_SUL!B185="","*",SP_SUL!B185)</f>
        <v>46060</v>
      </c>
      <c r="B185" s="83" t="str">
        <f>IF(SP_SUL!X185="","*",SP_SUL!X185)</f>
        <v>Oportunidade</v>
      </c>
      <c r="C185" s="83" t="str">
        <f>IF(SP_SUL!S185="","*",SP_SUL!S185)</f>
        <v>SP SUL</v>
      </c>
      <c r="D185" s="83" t="str">
        <f>IF(SP_SUL!T185="","*",SP_SUL!T185)</f>
        <v>ZEV-ZPT</v>
      </c>
      <c r="E185" s="83" t="str">
        <f>IF(SP_SUL!D185="","*",SP_SUL!D185)</f>
        <v>V85</v>
      </c>
      <c r="F185" s="83" t="str">
        <f>IF(SP_SUL!H185="","*",SP_SUL!H185)</f>
        <v>ZDRZPT</v>
      </c>
      <c r="G185" s="83" t="str">
        <f>IF(SP_SUL!M185="","*",SP_SUL!M185)</f>
        <v>ZPT-ZEV</v>
      </c>
      <c r="H185" s="116">
        <f>IF(SP_SUL!K185="","*",SP_SUL!K185)</f>
        <v>106</v>
      </c>
      <c r="I185" s="113">
        <f>IF(SP_SUL!O185="","*",SP_SUL!O185)</f>
        <v>0.33333333333333331</v>
      </c>
      <c r="J185" s="113">
        <f>IF(SP_SUL!P185="","*",SP_SUL!P185)</f>
        <v>4.1666666666666664E-2</v>
      </c>
      <c r="K185" s="83" t="str">
        <f>IF(SP_SUL!AK185="","*",SP_SUL!AK185)</f>
        <v>ZDRZPT</v>
      </c>
      <c r="L185" s="83" t="str">
        <f>IF(SP_SUL!AM185="","*",SP_SUL!AM185)</f>
        <v>ZPT-ZEV</v>
      </c>
      <c r="M185" s="83">
        <f>IF(SP_SUL!AP185="","*",SP_SUL!AP185)</f>
        <v>106</v>
      </c>
      <c r="N185" s="83" t="str">
        <f>IF(SP_SUL!AM185="","*",SP_SUL!AM185)</f>
        <v>ZPT-ZEV</v>
      </c>
      <c r="O185" s="110">
        <f>IF(SP_SUL!BH185="","*",SP_SUL!BH185)</f>
        <v>2</v>
      </c>
      <c r="P185" s="147" t="str">
        <f>IF($A$2=1,IF(SP_SUL!BJ185="","*",SP_SUL!BJ185),IF(SP_SUL!BK185="","*",SP_SUL!BK185))</f>
        <v xml:space="preserve">Deslocamento ok </v>
      </c>
    </row>
    <row r="186" spans="1:16" hidden="1">
      <c r="A186" s="82" t="str">
        <f>IF(SP_SUL!B186="","*",SP_SUL!B186)</f>
        <v>*</v>
      </c>
      <c r="B186" s="83" t="str">
        <f>IF(SP_SUL!X186="","*",SP_SUL!X186)</f>
        <v>*</v>
      </c>
      <c r="C186" s="83" t="str">
        <f>IF(SP_SUL!S186="","*",SP_SUL!S186)</f>
        <v>-</v>
      </c>
      <c r="D186" s="83" t="str">
        <f>IF(SP_SUL!T186="","*",SP_SUL!T186)</f>
        <v>-</v>
      </c>
      <c r="E186" s="83" t="str">
        <f>IF(SP_SUL!D186="","*",SP_SUL!D186)</f>
        <v>*</v>
      </c>
      <c r="F186" s="83" t="str">
        <f>IF(SP_SUL!H186="","*",SP_SUL!H186)</f>
        <v>*</v>
      </c>
      <c r="G186" s="83" t="str">
        <f>IF(SP_SUL!M186="","*",SP_SUL!M186)</f>
        <v>-</v>
      </c>
      <c r="H186" s="116" t="str">
        <f>IF(SP_SUL!K186="","*",SP_SUL!K186)</f>
        <v>*</v>
      </c>
      <c r="I186" s="113" t="str">
        <f>IF(SP_SUL!O186="","*",SP_SUL!O186)</f>
        <v>*</v>
      </c>
      <c r="J186" s="113" t="str">
        <f>IF(SP_SUL!P186="","*",SP_SUL!P186)</f>
        <v>*</v>
      </c>
      <c r="K186" s="83">
        <f>IF(SP_SUL!AK186="","*",SP_SUL!AK186)</f>
        <v>0</v>
      </c>
      <c r="L186" s="83" t="str">
        <f>IF(SP_SUL!AM186="","*",SP_SUL!AM186)</f>
        <v>-</v>
      </c>
      <c r="M186" s="83">
        <f>IF(SP_SUL!AP186="","*",SP_SUL!AP186)</f>
        <v>0</v>
      </c>
      <c r="N186" s="83" t="str">
        <f>IF(SP_SUL!AM186="","*",SP_SUL!AM186)</f>
        <v>-</v>
      </c>
      <c r="O186" s="110" t="str">
        <f>IF(SP_SUL!BH186="","*",SP_SUL!BH186)</f>
        <v>*</v>
      </c>
      <c r="P186" s="147" t="str">
        <f>IF($A$2=1,IF(SP_SUL!BJ186="","*",SP_SUL!BJ186),IF(SP_SUL!BK186="","*",SP_SUL!BK186))</f>
        <v>*</v>
      </c>
    </row>
    <row r="187" spans="1:16" hidden="1">
      <c r="A187" s="82">
        <f>IF(SP_SUL!B187="","*",SP_SUL!B187)</f>
        <v>46060</v>
      </c>
      <c r="B187" s="83" t="str">
        <f>IF(SP_SUL!X187="","*",SP_SUL!X187)</f>
        <v>Oportunidade</v>
      </c>
      <c r="C187" s="83" t="str">
        <f>IF(SP_SUL!S187="","*",SP_SUL!S187)</f>
        <v>SP SUL</v>
      </c>
      <c r="D187" s="83" t="str">
        <f>IF(SP_SUL!T187="","*",SP_SUL!T187)</f>
        <v>ZPT-ZPG</v>
      </c>
      <c r="E187" s="83" t="str">
        <f>IF(SP_SUL!D187="","*",SP_SUL!D187)</f>
        <v>W62</v>
      </c>
      <c r="F187" s="83" t="str">
        <f>IF(SP_SUL!H187="","*",SP_SUL!H187)</f>
        <v>ZDRZPT</v>
      </c>
      <c r="G187" s="83" t="str">
        <f>IF(SP_SUL!M187="","*",SP_SUL!M187)</f>
        <v>PAT-ZGM</v>
      </c>
      <c r="H187" s="116">
        <f>IF(SP_SUL!K187="","*",SP_SUL!K187)</f>
        <v>109.5</v>
      </c>
      <c r="I187" s="113">
        <f>IF(SP_SUL!O187="","*",SP_SUL!O187)</f>
        <v>0.33333333333333331</v>
      </c>
      <c r="J187" s="113">
        <f>IF(SP_SUL!P187="","*",SP_SUL!P187)</f>
        <v>4.1666666666666664E-2</v>
      </c>
      <c r="K187" s="83" t="str">
        <f>IF(SP_SUL!AK187="","*",SP_SUL!AK187)</f>
        <v>ZDRZPT</v>
      </c>
      <c r="L187" s="83" t="str">
        <f>IF(SP_SUL!AM187="","*",SP_SUL!AM187)</f>
        <v>PAT-ZGM</v>
      </c>
      <c r="M187" s="83">
        <f>IF(SP_SUL!AP187="","*",SP_SUL!AP187)</f>
        <v>109.5</v>
      </c>
      <c r="N187" s="83" t="str">
        <f>IF(SP_SUL!AM187="","*",SP_SUL!AM187)</f>
        <v>PAT-ZGM</v>
      </c>
      <c r="O187" s="110">
        <f>IF(SP_SUL!BH187="","*",SP_SUL!BH187)</f>
        <v>2</v>
      </c>
      <c r="P187" s="147" t="str">
        <f>IF($A$2=1,IF(SP_SUL!BJ187="","*",SP_SUL!BJ187),IF(SP_SUL!BK187="","*",SP_SUL!BK187))</f>
        <v xml:space="preserve">MC1 07:38, autorizado 10:23, descarga ok </v>
      </c>
    </row>
    <row r="188" spans="1:16" hidden="1">
      <c r="A188" s="82">
        <f>IF(SP_SUL!B188="","*",SP_SUL!B188)</f>
        <v>46060</v>
      </c>
      <c r="B188" s="83" t="str">
        <f>IF(SP_SUL!X188="","*",SP_SUL!X188)</f>
        <v>Oportunidade</v>
      </c>
      <c r="C188" s="83" t="str">
        <f>IF(SP_SUL!S188="","*",SP_SUL!S188)</f>
        <v>SP SUL</v>
      </c>
      <c r="D188" s="83" t="str">
        <f>IF(SP_SUL!T188="","*",SP_SUL!T188)</f>
        <v>ZEV-ZPT</v>
      </c>
      <c r="E188" s="83" t="str">
        <f>IF(SP_SUL!D188="","*",SP_SUL!D188)</f>
        <v>RAFAEL (TP-695)</v>
      </c>
      <c r="F188" s="83" t="str">
        <f>IF(SP_SUL!H188="","*",SP_SUL!H188)</f>
        <v>-</v>
      </c>
      <c r="G188" s="83" t="str">
        <f>IF(SP_SUL!M188="","*",SP_SUL!M188)</f>
        <v>ZPT</v>
      </c>
      <c r="H188" s="116">
        <f>IF(SP_SUL!K188="","*",SP_SUL!K188)</f>
        <v>108</v>
      </c>
      <c r="I188" s="113">
        <f>IF(SP_SUL!O188="","*",SP_SUL!O188)</f>
        <v>0.45833333333333331</v>
      </c>
      <c r="J188" s="113">
        <f>IF(SP_SUL!P188="","*",SP_SUL!P188)</f>
        <v>8.3333333333333329E-2</v>
      </c>
      <c r="K188" s="83" t="str">
        <f>IF(SP_SUL!AK188="","*",SP_SUL!AK188)</f>
        <v>-</v>
      </c>
      <c r="L188" s="83" t="str">
        <f>IF(SP_SUL!AM188="","*",SP_SUL!AM188)</f>
        <v>ZPT</v>
      </c>
      <c r="M188" s="83">
        <f>IF(SP_SUL!AP188="","*",SP_SUL!AP188)</f>
        <v>108</v>
      </c>
      <c r="N188" s="83" t="str">
        <f>IF(SP_SUL!AM188="","*",SP_SUL!AM188)</f>
        <v>ZPT</v>
      </c>
      <c r="O188" s="110">
        <f>IF(SP_SUL!BH188="","*",SP_SUL!BH188)</f>
        <v>0</v>
      </c>
      <c r="P188" s="147" t="str">
        <f>IF($A$2=1,IF(SP_SUL!BJ188="","*",SP_SUL!BJ188),IF(SP_SUL!BK188="","*",SP_SUL!BK188))</f>
        <v xml:space="preserve">Não solicitou intervalo </v>
      </c>
    </row>
    <row r="189" spans="1:16" hidden="1">
      <c r="A189" s="82">
        <f>IF(SP_SUL!B189="","*",SP_SUL!B189)</f>
        <v>46060</v>
      </c>
      <c r="B189" s="83" t="str">
        <f>IF(SP_SUL!X189="","*",SP_SUL!X189)</f>
        <v>Oportunidade</v>
      </c>
      <c r="C189" s="83" t="str">
        <f>IF(SP_SUL!S189="","*",SP_SUL!S189)</f>
        <v>SP SUL</v>
      </c>
      <c r="D189" s="83" t="str">
        <f>IF(SP_SUL!T189="","*",SP_SUL!T189)</f>
        <v>ZPT-ZPG</v>
      </c>
      <c r="E189" s="83" t="str">
        <f>IF(SP_SUL!D189="","*",SP_SUL!D189)</f>
        <v>DIEGO (TF-42)</v>
      </c>
      <c r="F189" s="83" t="str">
        <f>IF(SP_SUL!H189="","*",SP_SUL!H189)</f>
        <v>-</v>
      </c>
      <c r="G189" s="83" t="str">
        <f>IF(SP_SUL!M189="","*",SP_SUL!M189)</f>
        <v>PAT-ZGM</v>
      </c>
      <c r="H189" s="116">
        <f>IF(SP_SUL!K189="","*",SP_SUL!K189)</f>
        <v>109.05</v>
      </c>
      <c r="I189" s="113">
        <f>IF(SP_SUL!O189="","*",SP_SUL!O189)</f>
        <v>0.41666666666666669</v>
      </c>
      <c r="J189" s="113">
        <f>IF(SP_SUL!P189="","*",SP_SUL!P189)</f>
        <v>8.3333333333333329E-2</v>
      </c>
      <c r="K189" s="83" t="str">
        <f>IF(SP_SUL!AK189="","*",SP_SUL!AK189)</f>
        <v>-</v>
      </c>
      <c r="L189" s="83" t="str">
        <f>IF(SP_SUL!AM189="","*",SP_SUL!AM189)</f>
        <v>PAT-ZGM</v>
      </c>
      <c r="M189" s="83">
        <f>IF(SP_SUL!AP189="","*",SP_SUL!AP189)</f>
        <v>109.05</v>
      </c>
      <c r="N189" s="83" t="str">
        <f>IF(SP_SUL!AM189="","*",SP_SUL!AM189)</f>
        <v>PAT-ZGM</v>
      </c>
      <c r="O189" s="110">
        <f>IF(SP_SUL!BH189="","*",SP_SUL!BH189)</f>
        <v>2</v>
      </c>
      <c r="P189" s="147" t="str">
        <f>IF($A$2=1,IF(SP_SUL!BJ189="","*",SP_SUL!BJ189),IF(SP_SUL!BK189="","*",SP_SUL!BK189))</f>
        <v xml:space="preserve">Equipe pronta 09:21, aguarda chegada W62 para intervalo </v>
      </c>
    </row>
    <row r="190" spans="1:16" hidden="1">
      <c r="A190" s="82">
        <f>IF(SP_SUL!B190="","*",SP_SUL!B190)</f>
        <v>46060</v>
      </c>
      <c r="B190" s="83" t="str">
        <f>IF(SP_SUL!X190="","*",SP_SUL!X190)</f>
        <v>Oportunidade</v>
      </c>
      <c r="C190" s="83" t="str">
        <f>IF(SP_SUL!S190="","*",SP_SUL!S190)</f>
        <v>SP SUL</v>
      </c>
      <c r="D190" s="83" t="str">
        <f>IF(SP_SUL!T190="","*",SP_SUL!T190)</f>
        <v>ZPT-ZPG</v>
      </c>
      <c r="E190" s="83" t="str">
        <f>IF(SP_SUL!D190="","*",SP_SUL!D190)</f>
        <v>W62</v>
      </c>
      <c r="F190" s="83" t="str">
        <f>IF(SP_SUL!H190="","*",SP_SUL!H190)</f>
        <v>ZDRZPT</v>
      </c>
      <c r="G190" s="83" t="str">
        <f>IF(SP_SUL!M190="","*",SP_SUL!M190)</f>
        <v>ZZV-ZPG</v>
      </c>
      <c r="H190" s="116">
        <f>IF(SP_SUL!K190="","*",SP_SUL!K190)</f>
        <v>125</v>
      </c>
      <c r="I190" s="113">
        <f>IF(SP_SUL!O190="","*",SP_SUL!O190)</f>
        <v>0.45833333333333331</v>
      </c>
      <c r="J190" s="113">
        <f>IF(SP_SUL!P190="","*",SP_SUL!P190)</f>
        <v>4.1666666666666664E-2</v>
      </c>
      <c r="K190" s="83" t="str">
        <f>IF(SP_SUL!AK190="","*",SP_SUL!AK190)</f>
        <v>ZDRZPT</v>
      </c>
      <c r="L190" s="83" t="str">
        <f>IF(SP_SUL!AM190="","*",SP_SUL!AM190)</f>
        <v>ZZV-ZPG</v>
      </c>
      <c r="M190" s="83">
        <f>IF(SP_SUL!AP190="","*",SP_SUL!AP190)</f>
        <v>125</v>
      </c>
      <c r="N190" s="83" t="str">
        <f>IF(SP_SUL!AM190="","*",SP_SUL!AM190)</f>
        <v>ZZV-ZPG</v>
      </c>
      <c r="O190" s="110">
        <f>IF(SP_SUL!BH190="","*",SP_SUL!BH190)</f>
        <v>0</v>
      </c>
      <c r="P190" s="147" t="str">
        <f>IF($A$2=1,IF(SP_SUL!BJ190="","*",SP_SUL!BJ190),IF(SP_SUL!BK190="","*",SP_SUL!BK190))</f>
        <v xml:space="preserve">Sem oportunidade em ZPG, realizou somente descarga de pedra </v>
      </c>
    </row>
    <row r="191" spans="1:16" hidden="1">
      <c r="A191" s="82">
        <f>IF(SP_SUL!B191="","*",SP_SUL!B191)</f>
        <v>46060</v>
      </c>
      <c r="B191" s="83" t="str">
        <f>IF(SP_SUL!X191="","*",SP_SUL!X191)</f>
        <v>Oportunidade</v>
      </c>
      <c r="C191" s="83" t="str">
        <f>IF(SP_SUL!S191="","*",SP_SUL!S191)</f>
        <v>SP SUL</v>
      </c>
      <c r="D191" s="83" t="str">
        <f>IF(SP_SUL!T191="","*",SP_SUL!T191)</f>
        <v>ZPT-ZPG</v>
      </c>
      <c r="E191" s="83" t="str">
        <f>IF(SP_SUL!D191="","*",SP_SUL!D191)</f>
        <v>EXPANSÃO TURMA 1</v>
      </c>
      <c r="F191" s="83" t="str">
        <f>IF(SP_SUL!H191="","*",SP_SUL!H191)</f>
        <v>-</v>
      </c>
      <c r="G191" s="83" t="str">
        <f>IF(SP_SUL!M191="","*",SP_SUL!M191)</f>
        <v>ZZV-ZPG</v>
      </c>
      <c r="H191" s="116">
        <f>IF(SP_SUL!K191="","*",SP_SUL!K191)</f>
        <v>123.67</v>
      </c>
      <c r="I191" s="113">
        <f>IF(SP_SUL!O191="","*",SP_SUL!O191)</f>
        <v>0.33333333333333331</v>
      </c>
      <c r="J191" s="113">
        <f>IF(SP_SUL!P191="","*",SP_SUL!P191)</f>
        <v>6.25E-2</v>
      </c>
      <c r="K191" s="83" t="str">
        <f>IF(SP_SUL!AK191="","*",SP_SUL!AK191)</f>
        <v>-</v>
      </c>
      <c r="L191" s="83" t="str">
        <f>IF(SP_SUL!AM191="","*",SP_SUL!AM191)</f>
        <v>ZZV-ZPG</v>
      </c>
      <c r="M191" s="83">
        <f>IF(SP_SUL!AP191="","*",SP_SUL!AP191)</f>
        <v>123.67</v>
      </c>
      <c r="N191" s="83" t="str">
        <f>IF(SP_SUL!AM191="","*",SP_SUL!AM191)</f>
        <v>ZZV-ZPG</v>
      </c>
      <c r="O191" s="110">
        <f>IF(SP_SUL!BH191="","*",SP_SUL!BH191)</f>
        <v>0</v>
      </c>
      <c r="P191" s="147" t="str">
        <f>IF($A$2=1,IF(SP_SUL!BJ191="","*",SP_SUL!BJ191),IF(SP_SUL!BK191="","*",SP_SUL!BK191))</f>
        <v>Equipe pronta 08:30, sem oportunidade</v>
      </c>
    </row>
    <row r="192" spans="1:16" hidden="1">
      <c r="A192" s="82">
        <f>IF(SP_SUL!B192="","*",SP_SUL!B192)</f>
        <v>46061</v>
      </c>
      <c r="B192" s="83" t="str">
        <f>IF(SP_SUL!X192="","*",SP_SUL!X192)</f>
        <v>Extra</v>
      </c>
      <c r="C192" s="83" t="str">
        <f>IF(SP_SUL!S192="","*",SP_SUL!S192)</f>
        <v>SP SUL</v>
      </c>
      <c r="D192" s="83" t="str">
        <f>IF(SP_SUL!T192="","*",SP_SUL!T192)</f>
        <v>ZBV-ZKE</v>
      </c>
      <c r="E192" s="83" t="str">
        <f>IF(SP_SUL!D192="","*",SP_SUL!D192)</f>
        <v>V93</v>
      </c>
      <c r="F192" s="83" t="str">
        <f>IF(SP_SUL!H192="","*",SP_SUL!H192)</f>
        <v>ZYU1</v>
      </c>
      <c r="G192" s="83" t="str">
        <f>IF(SP_SUL!M192="","*",SP_SUL!M192)</f>
        <v>ZYU-ZST</v>
      </c>
      <c r="H192" s="116">
        <f>IF(SP_SUL!K192="","*",SP_SUL!K192)</f>
        <v>204.5</v>
      </c>
      <c r="I192" s="113">
        <f>IF(SP_SUL!O192="","*",SP_SUL!O192)</f>
        <v>0.41666666666666669</v>
      </c>
      <c r="J192" s="113">
        <f>IF(SP_SUL!P192="","*",SP_SUL!P192)</f>
        <v>8.3333333333333329E-2</v>
      </c>
      <c r="K192" s="83" t="str">
        <f>IF(SP_SUL!AK192="","*",SP_SUL!AK192)</f>
        <v>ZYU1</v>
      </c>
      <c r="L192" s="83" t="str">
        <f>IF(SP_SUL!AM192="","*",SP_SUL!AM192)</f>
        <v>ZYU-ZST</v>
      </c>
      <c r="M192" s="83">
        <f>IF(SP_SUL!AP192="","*",SP_SUL!AP192)</f>
        <v>204.5</v>
      </c>
      <c r="N192" s="83" t="str">
        <f>IF(SP_SUL!AM192="","*",SP_SUL!AM192)</f>
        <v>ZYU-ZST</v>
      </c>
      <c r="O192" s="110">
        <f>IF(SP_SUL!BH192="","*",SP_SUL!BH192)</f>
        <v>0</v>
      </c>
      <c r="P192" s="147" t="str">
        <f>IF($A$2=1,IF(SP_SUL!BJ192="","*",SP_SUL!BJ192),IF(SP_SUL!BK192="","*",SP_SUL!BK192))</f>
        <v xml:space="preserve">MC1 10:54, autorizado 11:02, em intervalo 12:32, solicitou para recolher devido avaria </v>
      </c>
    </row>
    <row r="193" spans="1:16" hidden="1">
      <c r="A193" s="82">
        <f>IF(SP_SUL!B193="","*",SP_SUL!B193)</f>
        <v>46061</v>
      </c>
      <c r="B193" s="83" t="str">
        <f>IF(SP_SUL!X193="","*",SP_SUL!X193)</f>
        <v>Oportunidade</v>
      </c>
      <c r="C193" s="83" t="str">
        <f>IF(SP_SUL!S193="","*",SP_SUL!S193)</f>
        <v>SP SUL</v>
      </c>
      <c r="D193" s="83" t="str">
        <f>IF(SP_SUL!T193="","*",SP_SUL!T193)</f>
        <v>ZKE-ZEV</v>
      </c>
      <c r="E193" s="83" t="str">
        <f>IF(SP_SUL!D193="","*",SP_SUL!D193)</f>
        <v>E17</v>
      </c>
      <c r="F193" s="83" t="str">
        <f>IF(SP_SUL!H193="","*",SP_SUL!H193)</f>
        <v>102ZKW2</v>
      </c>
      <c r="G193" s="83" t="str">
        <f>IF(SP_SUL!M193="","*",SP_SUL!M193)</f>
        <v>ZKE-ZWW</v>
      </c>
      <c r="H193" s="116">
        <f>IF(SP_SUL!K193="","*",SP_SUL!K193)</f>
        <v>81</v>
      </c>
      <c r="I193" s="113">
        <f>IF(SP_SUL!O193="","*",SP_SUL!O193)</f>
        <v>0.375</v>
      </c>
      <c r="J193" s="113">
        <f>IF(SP_SUL!P193="","*",SP_SUL!P193)</f>
        <v>0.16666666666666666</v>
      </c>
      <c r="K193" s="83" t="str">
        <f>IF(SP_SUL!AK193="","*",SP_SUL!AK193)</f>
        <v>ZKEZGA1</v>
      </c>
      <c r="L193" s="83" t="str">
        <f>IF(SP_SUL!AM193="","*",SP_SUL!AM193)</f>
        <v>ZKE-ZWW</v>
      </c>
      <c r="M193" s="83">
        <f>IF(SP_SUL!AP193="","*",SP_SUL!AP193)</f>
        <v>81</v>
      </c>
      <c r="N193" s="83" t="str">
        <f>IF(SP_SUL!AM193="","*",SP_SUL!AM193)</f>
        <v>ZKE-ZWW</v>
      </c>
      <c r="O193" s="110">
        <f>IF(SP_SUL!BH193="","*",SP_SUL!BH193)</f>
        <v>2</v>
      </c>
      <c r="P193" s="147" t="str">
        <f>IF($A$2=1,IF(SP_SUL!BJ193="","*",SP_SUL!BJ193),IF(SP_SUL!BK193="","*",SP_SUL!BK193))</f>
        <v xml:space="preserve">Em deslocamento para ZKW </v>
      </c>
    </row>
    <row r="194" spans="1:16" hidden="1">
      <c r="A194" s="82">
        <f>IF(SP_SUL!B194="","*",SP_SUL!B194)</f>
        <v>46061</v>
      </c>
      <c r="B194" s="83" t="str">
        <f>IF(SP_SUL!X194="","*",SP_SUL!X194)</f>
        <v>Oportunidade</v>
      </c>
      <c r="C194" s="83" t="str">
        <f>IF(SP_SUL!S194="","*",SP_SUL!S194)</f>
        <v>SP SUL</v>
      </c>
      <c r="D194" s="83" t="str">
        <f>IF(SP_SUL!T194="","*",SP_SUL!T194)</f>
        <v>ZKE-ZEV</v>
      </c>
      <c r="E194" s="83" t="str">
        <f>IF(SP_SUL!D194="","*",SP_SUL!D194)</f>
        <v xml:space="preserve">TURMA FIXA VIA </v>
      </c>
      <c r="F194" s="83" t="str">
        <f>IF(SP_SUL!H194="","*",SP_SUL!H194)</f>
        <v>-</v>
      </c>
      <c r="G194" s="83" t="str">
        <f>IF(SP_SUL!M194="","*",SP_SUL!M194)</f>
        <v>ZEM</v>
      </c>
      <c r="H194" s="116">
        <f>IF(SP_SUL!K194="","*",SP_SUL!K194)</f>
        <v>135</v>
      </c>
      <c r="I194" s="113">
        <f>IF(SP_SUL!O194="","*",SP_SUL!O194)</f>
        <v>0.375</v>
      </c>
      <c r="J194" s="113">
        <f>IF(SP_SUL!P194="","*",SP_SUL!P194)</f>
        <v>6.25E-2</v>
      </c>
      <c r="K194" s="83" t="str">
        <f>IF(SP_SUL!AK194="","*",SP_SUL!AK194)</f>
        <v>-</v>
      </c>
      <c r="L194" s="83" t="str">
        <f>IF(SP_SUL!AM194="","*",SP_SUL!AM194)</f>
        <v>ZEM</v>
      </c>
      <c r="M194" s="83">
        <f>IF(SP_SUL!AP194="","*",SP_SUL!AP194)</f>
        <v>135</v>
      </c>
      <c r="N194" s="83" t="str">
        <f>IF(SP_SUL!AM194="","*",SP_SUL!AM194)</f>
        <v>ZEM</v>
      </c>
      <c r="O194" s="110">
        <f>IF(SP_SUL!BH194="","*",SP_SUL!BH194)</f>
        <v>0</v>
      </c>
      <c r="P194" s="147" t="str">
        <f>IF($A$2=1,IF(SP_SUL!BJ194="","*",SP_SUL!BJ194),IF(SP_SUL!BK194="","*",SP_SUL!BK194))</f>
        <v xml:space="preserve">Não solicitou intervalo </v>
      </c>
    </row>
    <row r="195" spans="1:16" hidden="1">
      <c r="A195" s="82">
        <f>IF(SP_SUL!B195="","*",SP_SUL!B195)</f>
        <v>46061</v>
      </c>
      <c r="B195" s="83" t="str">
        <f>IF(SP_SUL!X195="","*",SP_SUL!X195)</f>
        <v>Oportunidade</v>
      </c>
      <c r="C195" s="83" t="str">
        <f>IF(SP_SUL!S195="","*",SP_SUL!S195)</f>
        <v>SP SUL</v>
      </c>
      <c r="D195" s="83" t="str">
        <f>IF(SP_SUL!T195="","*",SP_SUL!T195)</f>
        <v>ZPT-ZPG</v>
      </c>
      <c r="E195" s="83" t="str">
        <f>IF(SP_SUL!D195="","*",SP_SUL!D195)</f>
        <v>DIEGO (TF-42)</v>
      </c>
      <c r="F195" s="83" t="str">
        <f>IF(SP_SUL!H195="","*",SP_SUL!H195)</f>
        <v>-</v>
      </c>
      <c r="G195" s="83" t="str">
        <f>IF(SP_SUL!M195="","*",SP_SUL!M195)</f>
        <v>PAT-ZGM</v>
      </c>
      <c r="H195" s="116">
        <f>IF(SP_SUL!K195="","*",SP_SUL!K195)</f>
        <v>109.05</v>
      </c>
      <c r="I195" s="113">
        <f>IF(SP_SUL!O195="","*",SP_SUL!O195)</f>
        <v>0.41666666666666669</v>
      </c>
      <c r="J195" s="113">
        <f>IF(SP_SUL!P195="","*",SP_SUL!P195)</f>
        <v>8.3333333333333329E-2</v>
      </c>
      <c r="K195" s="83" t="str">
        <f>IF(SP_SUL!AK195="","*",SP_SUL!AK195)</f>
        <v>-</v>
      </c>
      <c r="L195" s="83" t="str">
        <f>IF(SP_SUL!AM195="","*",SP_SUL!AM195)</f>
        <v>PAT-ZGM</v>
      </c>
      <c r="M195" s="83">
        <f>IF(SP_SUL!AP195="","*",SP_SUL!AP195)</f>
        <v>109.05</v>
      </c>
      <c r="N195" s="83" t="str">
        <f>IF(SP_SUL!AM195="","*",SP_SUL!AM195)</f>
        <v>PAT-ZGM</v>
      </c>
      <c r="O195" s="110">
        <f>IF(SP_SUL!BH195="","*",SP_SUL!BH195)</f>
        <v>0</v>
      </c>
      <c r="P195" s="147" t="str">
        <f>IF($A$2=1,IF(SP_SUL!BJ195="","*",SP_SUL!BJ195),IF(SP_SUL!BK195="","*",SP_SUL!BK195))</f>
        <v xml:space="preserve">Não solicitou intervalo </v>
      </c>
    </row>
    <row r="196" spans="1:16" hidden="1">
      <c r="A196" s="82">
        <f>IF(SP_SUL!B196="","*",SP_SUL!B196)</f>
        <v>46062</v>
      </c>
      <c r="B196" s="83" t="str">
        <f>IF(SP_SUL!X196="","*",SP_SUL!X196)</f>
        <v>Oportunidade</v>
      </c>
      <c r="C196" s="83" t="str">
        <f>IF(SP_SUL!S196="","*",SP_SUL!S196)</f>
        <v>SP SUL</v>
      </c>
      <c r="D196" s="83" t="str">
        <f>IF(SP_SUL!T196="","*",SP_SUL!T196)</f>
        <v>ZBV-ZRX</v>
      </c>
      <c r="E196" s="83" t="str">
        <f>IF(SP_SUL!D196="","*",SP_SUL!D196)</f>
        <v>EXPANSÃO TURMA 1</v>
      </c>
      <c r="F196" s="83" t="str">
        <f>IF(SP_SUL!H196="","*",SP_SUL!H196)</f>
        <v>-</v>
      </c>
      <c r="G196" s="83" t="str">
        <f>IF(SP_SUL!M196="","*",SP_SUL!M196)</f>
        <v>ZCD</v>
      </c>
      <c r="H196" s="116">
        <f>IF(SP_SUL!K196="","*",SP_SUL!K196)</f>
        <v>113.6</v>
      </c>
      <c r="I196" s="113">
        <f>IF(SP_SUL!O196="","*",SP_SUL!O196)</f>
        <v>0.375</v>
      </c>
      <c r="J196" s="113">
        <f>IF(SP_SUL!P196="","*",SP_SUL!P196)</f>
        <v>6.25E-2</v>
      </c>
      <c r="K196" s="83" t="str">
        <f>IF(SP_SUL!AK196="","*",SP_SUL!AK196)</f>
        <v>-</v>
      </c>
      <c r="L196" s="83" t="str">
        <f>IF(SP_SUL!AM196="","*",SP_SUL!AM196)</f>
        <v>ZCD</v>
      </c>
      <c r="M196" s="83">
        <f>IF(SP_SUL!AP196="","*",SP_SUL!AP196)</f>
        <v>113.6</v>
      </c>
      <c r="N196" s="83" t="str">
        <f>IF(SP_SUL!AM196="","*",SP_SUL!AM196)</f>
        <v>ZCD</v>
      </c>
      <c r="O196" s="110">
        <f>IF(SP_SUL!BH196="","*",SP_SUL!BH196)</f>
        <v>0</v>
      </c>
      <c r="P196" s="147" t="str">
        <f>IF($A$2=1,IF(SP_SUL!BJ196="","*",SP_SUL!BJ196),IF(SP_SUL!BK196="","*",SP_SUL!BK196))</f>
        <v>TP não solicita intervalo / condições climáticas (chuva)</v>
      </c>
    </row>
    <row r="197" spans="1:16" hidden="1">
      <c r="A197" s="82">
        <f>IF(SP_SUL!B197="","*",SP_SUL!B197)</f>
        <v>46062</v>
      </c>
      <c r="B197" s="83" t="str">
        <f>IF(SP_SUL!X197="","*",SP_SUL!X197)</f>
        <v>Oportunidade</v>
      </c>
      <c r="C197" s="83" t="str">
        <f>IF(SP_SUL!S197="","*",SP_SUL!S197)</f>
        <v>SP SUL</v>
      </c>
      <c r="D197" s="83" t="str">
        <f>IF(SP_SUL!T197="","*",SP_SUL!T197)</f>
        <v>ZBV-ZRX</v>
      </c>
      <c r="E197" s="83" t="str">
        <f>IF(SP_SUL!D197="","*",SP_SUL!D197)</f>
        <v>KLECIO (TP-699)</v>
      </c>
      <c r="F197" s="83" t="str">
        <f>IF(SP_SUL!H197="","*",SP_SUL!H197)</f>
        <v>-</v>
      </c>
      <c r="G197" s="83" t="str">
        <f>IF(SP_SUL!M197="","*",SP_SUL!M197)</f>
        <v>ZRX-ZRQ</v>
      </c>
      <c r="H197" s="116">
        <f>IF(SP_SUL!K197="","*",SP_SUL!K197)</f>
        <v>134.85</v>
      </c>
      <c r="I197" s="113">
        <f>IF(SP_SUL!O197="","*",SP_SUL!O197)</f>
        <v>0.33333333333333331</v>
      </c>
      <c r="J197" s="113">
        <f>IF(SP_SUL!P197="","*",SP_SUL!P197)</f>
        <v>6.25E-2</v>
      </c>
      <c r="K197" s="83" t="str">
        <f>IF(SP_SUL!AK197="","*",SP_SUL!AK197)</f>
        <v>-</v>
      </c>
      <c r="L197" s="83" t="str">
        <f>IF(SP_SUL!AM197="","*",SP_SUL!AM197)</f>
        <v>ZRX-ZRQ</v>
      </c>
      <c r="M197" s="83">
        <f>IF(SP_SUL!AP197="","*",SP_SUL!AP197)</f>
        <v>134.85</v>
      </c>
      <c r="N197" s="83" t="str">
        <f>IF(SP_SUL!AM197="","*",SP_SUL!AM197)</f>
        <v>ZRX-ZRQ</v>
      </c>
      <c r="O197" s="110">
        <f>IF(SP_SUL!BH197="","*",SP_SUL!BH197)</f>
        <v>0</v>
      </c>
      <c r="P197" s="147" t="str">
        <f>IF($A$2=1,IF(SP_SUL!BJ197="","*",SP_SUL!BJ197),IF(SP_SUL!BK197="","*",SP_SUL!BK197))</f>
        <v>TP pronto 09h00 / não solicita intervalo, devido condições climáticas (chuva)</v>
      </c>
    </row>
    <row r="198" spans="1:16" hidden="1">
      <c r="A198" s="82" t="str">
        <f>IF(SP_SUL!B198="","*",SP_SUL!B198)</f>
        <v>*</v>
      </c>
      <c r="B198" s="83" t="str">
        <f>IF(SP_SUL!X198="","*",SP_SUL!X198)</f>
        <v>Oportunidade</v>
      </c>
      <c r="C198" s="83" t="str">
        <f>IF(SP_SUL!S198="","*",SP_SUL!S198)</f>
        <v>SP SUL</v>
      </c>
      <c r="D198" s="83" t="str">
        <f>IF(SP_SUL!T198="","*",SP_SUL!T198)</f>
        <v>ZBV-ZRX</v>
      </c>
      <c r="E198" s="83" t="str">
        <f>IF(SP_SUL!D198="","*",SP_SUL!D198)</f>
        <v>W58</v>
      </c>
      <c r="F198" s="83">
        <f>IF(SP_SUL!H198="","*",SP_SUL!H198)</f>
        <v>106109</v>
      </c>
      <c r="G198" s="83" t="str">
        <f>IF(SP_SUL!M198="","*",SP_SUL!M198)</f>
        <v>ZBM-ZHO</v>
      </c>
      <c r="H198" s="116">
        <f>IF(SP_SUL!K198="","*",SP_SUL!K198)</f>
        <v>57</v>
      </c>
      <c r="I198" s="113">
        <f>IF(SP_SUL!O198="","*",SP_SUL!O198)</f>
        <v>0.33333333333333331</v>
      </c>
      <c r="J198" s="113">
        <f>IF(SP_SUL!P198="","*",SP_SUL!P198)</f>
        <v>4.1666666666666664E-2</v>
      </c>
      <c r="K198" s="83">
        <f>IF(SP_SUL!AK198="","*",SP_SUL!AK198)</f>
        <v>106109</v>
      </c>
      <c r="L198" s="83" t="str">
        <f>IF(SP_SUL!AM198="","*",SP_SUL!AM198)</f>
        <v>ZBM-ZHO</v>
      </c>
      <c r="M198" s="83">
        <f>IF(SP_SUL!AP198="","*",SP_SUL!AP198)</f>
        <v>57</v>
      </c>
      <c r="N198" s="83" t="str">
        <f>IF(SP_SUL!AM198="","*",SP_SUL!AM198)</f>
        <v>ZBM-ZHO</v>
      </c>
      <c r="O198" s="110" t="str">
        <f>IF(SP_SUL!BH198="","*",SP_SUL!BH198)</f>
        <v>*</v>
      </c>
      <c r="P198" s="147" t="str">
        <f>IF($A$2=1,IF(SP_SUL!BJ198="","*",SP_SUL!BJ198),IF(SP_SUL!BK198="","*",SP_SUL!BK198))</f>
        <v>*</v>
      </c>
    </row>
    <row r="199" spans="1:16" hidden="1">
      <c r="A199" s="82">
        <f>IF(SP_SUL!B199="","*",SP_SUL!B199)</f>
        <v>46062</v>
      </c>
      <c r="B199" s="83" t="str">
        <f>IF(SP_SUL!X199="","*",SP_SUL!X199)</f>
        <v>Oportunidade</v>
      </c>
      <c r="C199" s="83" t="str">
        <f>IF(SP_SUL!S199="","*",SP_SUL!S199)</f>
        <v>SP SUL</v>
      </c>
      <c r="D199" s="83" t="str">
        <f>IF(SP_SUL!T199="","*",SP_SUL!T199)</f>
        <v>ZBV-ZRX</v>
      </c>
      <c r="E199" s="83" t="str">
        <f>IF(SP_SUL!D199="","*",SP_SUL!D199)</f>
        <v>E42</v>
      </c>
      <c r="F199" s="83" t="str">
        <f>IF(SP_SUL!H199="","*",SP_SUL!H199)</f>
        <v>ZBV3</v>
      </c>
      <c r="G199" s="83" t="str">
        <f>IF(SP_SUL!M199="","*",SP_SUL!M199)</f>
        <v>ZBM</v>
      </c>
      <c r="H199" s="116">
        <f>IF(SP_SUL!K199="","*",SP_SUL!K199)</f>
        <v>54.96</v>
      </c>
      <c r="I199" s="113">
        <f>IF(SP_SUL!O199="","*",SP_SUL!O199)</f>
        <v>0.45833333333333331</v>
      </c>
      <c r="J199" s="113">
        <f>IF(SP_SUL!P199="","*",SP_SUL!P199)</f>
        <v>0.125</v>
      </c>
      <c r="K199" s="83" t="str">
        <f>IF(SP_SUL!AK199="","*",SP_SUL!AK199)</f>
        <v>ZBV3</v>
      </c>
      <c r="L199" s="83" t="str">
        <f>IF(SP_SUL!AM199="","*",SP_SUL!AM199)</f>
        <v>ZBM</v>
      </c>
      <c r="M199" s="83">
        <f>IF(SP_SUL!AP199="","*",SP_SUL!AP199)</f>
        <v>54.96</v>
      </c>
      <c r="N199" s="83" t="str">
        <f>IF(SP_SUL!AM199="","*",SP_SUL!AM199)</f>
        <v>ZBM</v>
      </c>
      <c r="O199" s="110">
        <f>IF(SP_SUL!BH199="","*",SP_SUL!BH199)</f>
        <v>0</v>
      </c>
      <c r="P199" s="147" t="str">
        <f>IF($A$2=1,IF(SP_SUL!BJ199="","*",SP_SUL!BJ199),IF(SP_SUL!BK199="","*",SP_SUL!BK199))</f>
        <v xml:space="preserve">Sem oportunidade de faixa, devido anomalia na madrugada entre ZYU-ZST, retornando a circulação no trecho após as 07h00. </v>
      </c>
    </row>
    <row r="200" spans="1:16" hidden="1">
      <c r="A200" s="82">
        <f>IF(SP_SUL!B200="","*",SP_SUL!B200)</f>
        <v>46062</v>
      </c>
      <c r="B200" s="83" t="str">
        <f>IF(SP_SUL!X200="","*",SP_SUL!X200)</f>
        <v>Contrato</v>
      </c>
      <c r="C200" s="83" t="str">
        <f>IF(SP_SUL!S200="","*",SP_SUL!S200)</f>
        <v>SP SUL</v>
      </c>
      <c r="D200" s="83" t="str">
        <f>IF(SP_SUL!T200="","*",SP_SUL!T200)</f>
        <v>ZBV-ZKE</v>
      </c>
      <c r="E200" s="83" t="str">
        <f>IF(SP_SUL!D200="","*",SP_SUL!D200)</f>
        <v>V93</v>
      </c>
      <c r="F200" s="83" t="str">
        <f>IF(SP_SUL!H200="","*",SP_SUL!H200)</f>
        <v>ZYU1</v>
      </c>
      <c r="G200" s="83" t="str">
        <f>IF(SP_SUL!M200="","*",SP_SUL!M200)</f>
        <v>ZYU-ZST</v>
      </c>
      <c r="H200" s="116">
        <f>IF(SP_SUL!K200="","*",SP_SUL!K200)</f>
        <v>204.5</v>
      </c>
      <c r="I200" s="113">
        <f>IF(SP_SUL!O200="","*",SP_SUL!O200)</f>
        <v>0.375</v>
      </c>
      <c r="J200" s="113">
        <f>IF(SP_SUL!P200="","*",SP_SUL!P200)</f>
        <v>8.3333333333333329E-2</v>
      </c>
      <c r="K200" s="83" t="str">
        <f>IF(SP_SUL!AK200="","*",SP_SUL!AK200)</f>
        <v>ZYU1</v>
      </c>
      <c r="L200" s="83" t="str">
        <f>IF(SP_SUL!AM200="","*",SP_SUL!AM200)</f>
        <v>ZYU-ZST</v>
      </c>
      <c r="M200" s="83">
        <f>IF(SP_SUL!AP200="","*",SP_SUL!AP200)</f>
        <v>204.5</v>
      </c>
      <c r="N200" s="83" t="str">
        <f>IF(SP_SUL!AM200="","*",SP_SUL!AM200)</f>
        <v>ZYU-ZST</v>
      </c>
      <c r="O200" s="110">
        <f>IF(SP_SUL!BH200="","*",SP_SUL!BH200)</f>
        <v>0</v>
      </c>
      <c r="P200" s="147" t="str">
        <f>IF($A$2=1,IF(SP_SUL!BJ200="","*",SP_SUL!BJ200),IF(SP_SUL!BK200="","*",SP_SUL!BK200))</f>
        <v>Cancelado / Impacto Anomalia entre ZST206.</v>
      </c>
    </row>
    <row r="201" spans="1:16" hidden="1">
      <c r="A201" s="82">
        <f>IF(SP_SUL!B201="","*",SP_SUL!B201)</f>
        <v>46062</v>
      </c>
      <c r="B201" s="83" t="str">
        <f>IF(SP_SUL!X201="","*",SP_SUL!X201)</f>
        <v>Contrato</v>
      </c>
      <c r="C201" s="83" t="str">
        <f>IF(SP_SUL!S201="","*",SP_SUL!S201)</f>
        <v>SP SUL</v>
      </c>
      <c r="D201" s="83" t="str">
        <f>IF(SP_SUL!T201="","*",SP_SUL!T201)</f>
        <v>ZBV-ZKE</v>
      </c>
      <c r="E201" s="83" t="str">
        <f>IF(SP_SUL!D201="","*",SP_SUL!D201)</f>
        <v>EDSON (TP-780)</v>
      </c>
      <c r="F201" s="83" t="str">
        <f>IF(SP_SUL!H201="","*",SP_SUL!H201)</f>
        <v>-</v>
      </c>
      <c r="G201" s="83" t="str">
        <f>IF(SP_SUL!M201="","*",SP_SUL!M201)</f>
        <v>ZYU-ZST</v>
      </c>
      <c r="H201" s="116">
        <f>IF(SP_SUL!K201="","*",SP_SUL!K201)</f>
        <v>205</v>
      </c>
      <c r="I201" s="113">
        <f>IF(SP_SUL!O201="","*",SP_SUL!O201)</f>
        <v>0.39583333333333331</v>
      </c>
      <c r="J201" s="113">
        <f>IF(SP_SUL!P201="","*",SP_SUL!P201)</f>
        <v>8.3333333333333329E-2</v>
      </c>
      <c r="K201" s="83" t="str">
        <f>IF(SP_SUL!AK201="","*",SP_SUL!AK201)</f>
        <v>-</v>
      </c>
      <c r="L201" s="83" t="str">
        <f>IF(SP_SUL!AM201="","*",SP_SUL!AM201)</f>
        <v>ZYU-ZST</v>
      </c>
      <c r="M201" s="83">
        <f>IF(SP_SUL!AP201="","*",SP_SUL!AP201)</f>
        <v>205</v>
      </c>
      <c r="N201" s="83" t="str">
        <f>IF(SP_SUL!AM201="","*",SP_SUL!AM201)</f>
        <v>ZYU-ZST</v>
      </c>
      <c r="O201" s="110">
        <f>IF(SP_SUL!BH201="","*",SP_SUL!BH201)</f>
        <v>0</v>
      </c>
      <c r="P201" s="147" t="str">
        <f>IF($A$2=1,IF(SP_SUL!BJ201="","*",SP_SUL!BJ201),IF(SP_SUL!BK201="","*",SP_SUL!BK201))</f>
        <v>Cancelado / Impacto Anomalia entre ZST206.</v>
      </c>
    </row>
    <row r="202" spans="1:16" hidden="1">
      <c r="A202" s="82">
        <f>IF(SP_SUL!B202="","*",SP_SUL!B202)</f>
        <v>46062</v>
      </c>
      <c r="B202" s="83" t="str">
        <f>IF(SP_SUL!X202="","*",SP_SUL!X202)</f>
        <v>Contrato</v>
      </c>
      <c r="C202" s="83" t="str">
        <f>IF(SP_SUL!S202="","*",SP_SUL!S202)</f>
        <v>SP SUL</v>
      </c>
      <c r="D202" s="83" t="str">
        <f>IF(SP_SUL!T202="","*",SP_SUL!T202)</f>
        <v>ZBV-ZKE</v>
      </c>
      <c r="E202" s="83" t="str">
        <f>IF(SP_SUL!D202="","*",SP_SUL!D202)</f>
        <v>ROGÉRIO (TP-730)</v>
      </c>
      <c r="F202" s="83" t="str">
        <f>IF(SP_SUL!H202="","*",SP_SUL!H202)</f>
        <v>-</v>
      </c>
      <c r="G202" s="83" t="str">
        <f>IF(SP_SUL!M202="","*",SP_SUL!M202)</f>
        <v>ZYU-ZST</v>
      </c>
      <c r="H202" s="116">
        <f>IF(SP_SUL!K202="","*",SP_SUL!K202)</f>
        <v>205</v>
      </c>
      <c r="I202" s="113">
        <f>IF(SP_SUL!O202="","*",SP_SUL!O202)</f>
        <v>0.39583333333333331</v>
      </c>
      <c r="J202" s="113">
        <f>IF(SP_SUL!P202="","*",SP_SUL!P202)</f>
        <v>8.3333333333333329E-2</v>
      </c>
      <c r="K202" s="83" t="str">
        <f>IF(SP_SUL!AK202="","*",SP_SUL!AK202)</f>
        <v>-</v>
      </c>
      <c r="L202" s="83" t="str">
        <f>IF(SP_SUL!AM202="","*",SP_SUL!AM202)</f>
        <v>ZYU-ZST</v>
      </c>
      <c r="M202" s="83">
        <f>IF(SP_SUL!AP202="","*",SP_SUL!AP202)</f>
        <v>205</v>
      </c>
      <c r="N202" s="83" t="str">
        <f>IF(SP_SUL!AM202="","*",SP_SUL!AM202)</f>
        <v>ZYU-ZST</v>
      </c>
      <c r="O202" s="110">
        <f>IF(SP_SUL!BH202="","*",SP_SUL!BH202)</f>
        <v>0</v>
      </c>
      <c r="P202" s="147" t="str">
        <f>IF($A$2=1,IF(SP_SUL!BJ202="","*",SP_SUL!BJ202),IF(SP_SUL!BK202="","*",SP_SUL!BK202))</f>
        <v>Cancelado / Impacto Anomalia entre ZST206.</v>
      </c>
    </row>
    <row r="203" spans="1:16" hidden="1">
      <c r="A203" s="82">
        <f>IF(SP_SUL!B203="","*",SP_SUL!B203)</f>
        <v>46062</v>
      </c>
      <c r="B203" s="83" t="str">
        <f>IF(SP_SUL!X203="","*",SP_SUL!X203)</f>
        <v>Oportunidade</v>
      </c>
      <c r="C203" s="83" t="str">
        <f>IF(SP_SUL!S203="","*",SP_SUL!S203)</f>
        <v>SP SUL</v>
      </c>
      <c r="D203" s="83" t="str">
        <f>IF(SP_SUL!T203="","*",SP_SUL!T203)</f>
        <v>ZBV-ZKE</v>
      </c>
      <c r="E203" s="83" t="str">
        <f>IF(SP_SUL!D203="","*",SP_SUL!D203)</f>
        <v>W59</v>
      </c>
      <c r="F203" s="83" t="str">
        <f>IF(SP_SUL!H203="","*",SP_SUL!H203)</f>
        <v>ZYU1</v>
      </c>
      <c r="G203" s="83" t="str">
        <f>IF(SP_SUL!M203="","*",SP_SUL!M203)</f>
        <v>ZYU</v>
      </c>
      <c r="H203" s="116">
        <f>IF(SP_SUL!K203="","*",SP_SUL!K203)</f>
        <v>203.57</v>
      </c>
      <c r="I203" s="113">
        <f>IF(SP_SUL!O203="","*",SP_SUL!O203)</f>
        <v>0.35416666666666669</v>
      </c>
      <c r="J203" s="113">
        <f>IF(SP_SUL!P203="","*",SP_SUL!P203)</f>
        <v>6.25E-2</v>
      </c>
      <c r="K203" s="83" t="str">
        <f>IF(SP_SUL!AK203="","*",SP_SUL!AK203)</f>
        <v>ZYU1</v>
      </c>
      <c r="L203" s="83" t="str">
        <f>IF(SP_SUL!AM203="","*",SP_SUL!AM203)</f>
        <v>ZYU</v>
      </c>
      <c r="M203" s="83">
        <f>IF(SP_SUL!AP203="","*",SP_SUL!AP203)</f>
        <v>203.57</v>
      </c>
      <c r="N203" s="83" t="str">
        <f>IF(SP_SUL!AM203="","*",SP_SUL!AM203)</f>
        <v>ZYU</v>
      </c>
      <c r="O203" s="110">
        <f>IF(SP_SUL!BH203="","*",SP_SUL!BH203)</f>
        <v>0</v>
      </c>
      <c r="P203" s="147" t="str">
        <f>IF($A$2=1,IF(SP_SUL!BJ203="","*",SP_SUL!BJ203),IF(SP_SUL!BK203="","*",SP_SUL!BK203))</f>
        <v>Cancelado / Impacto Anomalia entre ZST206.</v>
      </c>
    </row>
    <row r="204" spans="1:16" hidden="1">
      <c r="A204" s="82" t="str">
        <f>IF(SP_SUL!B204="","*",SP_SUL!B204)</f>
        <v>*</v>
      </c>
      <c r="B204" s="83" t="str">
        <f>IF(SP_SUL!X204="","*",SP_SUL!X204)</f>
        <v>*</v>
      </c>
      <c r="C204" s="83" t="str">
        <f>IF(SP_SUL!S204="","*",SP_SUL!S204)</f>
        <v>-</v>
      </c>
      <c r="D204" s="83" t="str">
        <f>IF(SP_SUL!T204="","*",SP_SUL!T204)</f>
        <v>-</v>
      </c>
      <c r="E204" s="83" t="str">
        <f>IF(SP_SUL!D204="","*",SP_SUL!D204)</f>
        <v>*</v>
      </c>
      <c r="F204" s="83" t="str">
        <f>IF(SP_SUL!H204="","*",SP_SUL!H204)</f>
        <v>*</v>
      </c>
      <c r="G204" s="83" t="str">
        <f>IF(SP_SUL!M204="","*",SP_SUL!M204)</f>
        <v>-</v>
      </c>
      <c r="H204" s="116" t="str">
        <f>IF(SP_SUL!K204="","*",SP_SUL!K204)</f>
        <v>*</v>
      </c>
      <c r="I204" s="113" t="str">
        <f>IF(SP_SUL!O204="","*",SP_SUL!O204)</f>
        <v>*</v>
      </c>
      <c r="J204" s="113" t="str">
        <f>IF(SP_SUL!P204="","*",SP_SUL!P204)</f>
        <v>*</v>
      </c>
      <c r="K204" s="83">
        <f>IF(SP_SUL!AK204="","*",SP_SUL!AK204)</f>
        <v>0</v>
      </c>
      <c r="L204" s="83" t="str">
        <f>IF(SP_SUL!AM204="","*",SP_SUL!AM204)</f>
        <v>-</v>
      </c>
      <c r="M204" s="83">
        <f>IF(SP_SUL!AP204="","*",SP_SUL!AP204)</f>
        <v>0</v>
      </c>
      <c r="N204" s="83" t="str">
        <f>IF(SP_SUL!AM204="","*",SP_SUL!AM204)</f>
        <v>-</v>
      </c>
      <c r="O204" s="110" t="str">
        <f>IF(SP_SUL!BH204="","*",SP_SUL!BH204)</f>
        <v>*</v>
      </c>
      <c r="P204" s="147" t="str">
        <f>IF($A$2=1,IF(SP_SUL!BJ204="","*",SP_SUL!BJ204),IF(SP_SUL!BK204="","*",SP_SUL!BK204))</f>
        <v>*</v>
      </c>
    </row>
    <row r="205" spans="1:16" hidden="1">
      <c r="A205" s="82" t="str">
        <f>IF(SP_SUL!B205="","*",SP_SUL!B205)</f>
        <v>*</v>
      </c>
      <c r="B205" s="83" t="str">
        <f>IF(SP_SUL!X205="","*",SP_SUL!X205)</f>
        <v>*</v>
      </c>
      <c r="C205" s="83" t="str">
        <f>IF(SP_SUL!S205="","*",SP_SUL!S205)</f>
        <v>-</v>
      </c>
      <c r="D205" s="83" t="str">
        <f>IF(SP_SUL!T205="","*",SP_SUL!T205)</f>
        <v>-</v>
      </c>
      <c r="E205" s="83" t="str">
        <f>IF(SP_SUL!D205="","*",SP_SUL!D205)</f>
        <v>*</v>
      </c>
      <c r="F205" s="83" t="str">
        <f>IF(SP_SUL!H205="","*",SP_SUL!H205)</f>
        <v>*</v>
      </c>
      <c r="G205" s="83" t="str">
        <f>IF(SP_SUL!M205="","*",SP_SUL!M205)</f>
        <v>-</v>
      </c>
      <c r="H205" s="116" t="str">
        <f>IF(SP_SUL!K205="","*",SP_SUL!K205)</f>
        <v>*</v>
      </c>
      <c r="I205" s="113" t="str">
        <f>IF(SP_SUL!O205="","*",SP_SUL!O205)</f>
        <v>*</v>
      </c>
      <c r="J205" s="113" t="str">
        <f>IF(SP_SUL!P205="","*",SP_SUL!P205)</f>
        <v>*</v>
      </c>
      <c r="K205" s="83">
        <f>IF(SP_SUL!AK205="","*",SP_SUL!AK205)</f>
        <v>0</v>
      </c>
      <c r="L205" s="83" t="str">
        <f>IF(SP_SUL!AM205="","*",SP_SUL!AM205)</f>
        <v>-</v>
      </c>
      <c r="M205" s="83">
        <f>IF(SP_SUL!AP205="","*",SP_SUL!AP205)</f>
        <v>0</v>
      </c>
      <c r="N205" s="83" t="str">
        <f>IF(SP_SUL!AM205="","*",SP_SUL!AM205)</f>
        <v>-</v>
      </c>
      <c r="O205" s="110" t="str">
        <f>IF(SP_SUL!BH205="","*",SP_SUL!BH205)</f>
        <v>*</v>
      </c>
      <c r="P205" s="147" t="str">
        <f>IF($A$2=1,IF(SP_SUL!BJ205="","*",SP_SUL!BJ205),IF(SP_SUL!BK205="","*",SP_SUL!BK205))</f>
        <v>*</v>
      </c>
    </row>
    <row r="206" spans="1:16" hidden="1">
      <c r="A206" s="82">
        <f>IF(SP_SUL!B206="","*",SP_SUL!B206)</f>
        <v>46062</v>
      </c>
      <c r="B206" s="83" t="str">
        <f>IF(SP_SUL!X206="","*",SP_SUL!X206)</f>
        <v>Oportunidade</v>
      </c>
      <c r="C206" s="83" t="str">
        <f>IF(SP_SUL!S206="","*",SP_SUL!S206)</f>
        <v>SP SUL</v>
      </c>
      <c r="D206" s="83" t="str">
        <f>IF(SP_SUL!T206="","*",SP_SUL!T206)</f>
        <v>ZKE-ZEV</v>
      </c>
      <c r="E206" s="83" t="str">
        <f>IF(SP_SUL!D206="","*",SP_SUL!D206)</f>
        <v>E17</v>
      </c>
      <c r="F206" s="83" t="str">
        <f>IF(SP_SUL!H206="","*",SP_SUL!H206)</f>
        <v>102ZKW2</v>
      </c>
      <c r="G206" s="83" t="str">
        <f>IF(SP_SUL!M206="","*",SP_SUL!M206)</f>
        <v>ZKW-ZLU</v>
      </c>
      <c r="H206" s="116">
        <f>IF(SP_SUL!K206="","*",SP_SUL!K206)</f>
        <v>100.56100000000001</v>
      </c>
      <c r="I206" s="113">
        <f>IF(SP_SUL!O206="","*",SP_SUL!O206)</f>
        <v>0.375</v>
      </c>
      <c r="J206" s="113">
        <f>IF(SP_SUL!P206="","*",SP_SUL!P206)</f>
        <v>0.125</v>
      </c>
      <c r="K206" s="83" t="str">
        <f>IF(SP_SUL!AK206="","*",SP_SUL!AK206)</f>
        <v>102ZKW2</v>
      </c>
      <c r="L206" s="83" t="str">
        <f>IF(SP_SUL!AM206="","*",SP_SUL!AM206)</f>
        <v>ZKW-ZLU</v>
      </c>
      <c r="M206" s="83">
        <f>IF(SP_SUL!AP206="","*",SP_SUL!AP206)</f>
        <v>100.56100000000001</v>
      </c>
      <c r="N206" s="83" t="str">
        <f>IF(SP_SUL!AM206="","*",SP_SUL!AM206)</f>
        <v>ZKW-ZLU</v>
      </c>
      <c r="O206" s="110">
        <f>IF(SP_SUL!BH206="","*",SP_SUL!BH206)</f>
        <v>0</v>
      </c>
      <c r="P206" s="147" t="str">
        <f>IF($A$2=1,IF(SP_SUL!BJ206="","*",SP_SUL!BJ206),IF(SP_SUL!BK206="","*",SP_SUL!BK206))</f>
        <v>MC1 09h00 / Sem oportunidade de faixa, devido trilho quebrado</v>
      </c>
    </row>
    <row r="207" spans="1:16" hidden="1">
      <c r="A207" s="82">
        <f>IF(SP_SUL!B207="","*",SP_SUL!B207)</f>
        <v>46062</v>
      </c>
      <c r="B207" s="83" t="str">
        <f>IF(SP_SUL!X207="","*",SP_SUL!X207)</f>
        <v>Oportunidade</v>
      </c>
      <c r="C207" s="83" t="str">
        <f>IF(SP_SUL!S207="","*",SP_SUL!S207)</f>
        <v>SP SUL</v>
      </c>
      <c r="D207" s="83" t="str">
        <f>IF(SP_SUL!T207="","*",SP_SUL!T207)</f>
        <v>ZKE-ZEV</v>
      </c>
      <c r="E207" s="83" t="str">
        <f>IF(SP_SUL!D207="","*",SP_SUL!D207)</f>
        <v>V89</v>
      </c>
      <c r="F207" s="83" t="str">
        <f>IF(SP_SUL!H207="","*",SP_SUL!H207)</f>
        <v>102ZKW2</v>
      </c>
      <c r="G207" s="83" t="str">
        <f>IF(SP_SUL!M207="","*",SP_SUL!M207)</f>
        <v>ZKW-ZLU</v>
      </c>
      <c r="H207" s="116">
        <f>IF(SP_SUL!K207="","*",SP_SUL!K207)</f>
        <v>106</v>
      </c>
      <c r="I207" s="113">
        <f>IF(SP_SUL!O207="","*",SP_SUL!O207)</f>
        <v>0.35416666666666669</v>
      </c>
      <c r="J207" s="113">
        <f>IF(SP_SUL!P207="","*",SP_SUL!P207)</f>
        <v>0.125</v>
      </c>
      <c r="K207" s="83" t="str">
        <f>IF(SP_SUL!AK207="","*",SP_SUL!AK207)</f>
        <v>102ZKW2</v>
      </c>
      <c r="L207" s="83" t="str">
        <f>IF(SP_SUL!AM207="","*",SP_SUL!AM207)</f>
        <v>ZKW-ZLU</v>
      </c>
      <c r="M207" s="83">
        <f>IF(SP_SUL!AP207="","*",SP_SUL!AP207)</f>
        <v>106</v>
      </c>
      <c r="N207" s="83" t="str">
        <f>IF(SP_SUL!AM207="","*",SP_SUL!AM207)</f>
        <v>ZKW-ZLU</v>
      </c>
      <c r="O207" s="110">
        <f>IF(SP_SUL!BH207="","*",SP_SUL!BH207)</f>
        <v>0</v>
      </c>
      <c r="P207" s="147" t="str">
        <f>IF($A$2=1,IF(SP_SUL!BJ207="","*",SP_SUL!BJ207),IF(SP_SUL!BK207="","*",SP_SUL!BK207))</f>
        <v>MC1 10h08 / Sem oportunidade de faixa, devido trilho quebrado</v>
      </c>
    </row>
    <row r="208" spans="1:16" hidden="1">
      <c r="A208" s="82">
        <f>IF(SP_SUL!B208="","*",SP_SUL!B208)</f>
        <v>46062</v>
      </c>
      <c r="B208" s="83" t="str">
        <f>IF(SP_SUL!X208="","*",SP_SUL!X208)</f>
        <v>Oportunidade</v>
      </c>
      <c r="C208" s="83" t="str">
        <f>IF(SP_SUL!S208="","*",SP_SUL!S208)</f>
        <v>SP SUL</v>
      </c>
      <c r="D208" s="83" t="str">
        <f>IF(SP_SUL!T208="","*",SP_SUL!T208)</f>
        <v>ZKE-ZEV</v>
      </c>
      <c r="E208" s="83" t="str">
        <f>IF(SP_SUL!D208="","*",SP_SUL!D208)</f>
        <v>DIEGO (TP-681)</v>
      </c>
      <c r="F208" s="83" t="str">
        <f>IF(SP_SUL!H208="","*",SP_SUL!H208)</f>
        <v>-</v>
      </c>
      <c r="G208" s="83" t="str">
        <f>IF(SP_SUL!M208="","*",SP_SUL!M208)</f>
        <v>ZKE-ZWW</v>
      </c>
      <c r="H208" s="116">
        <f>IF(SP_SUL!K208="","*",SP_SUL!K208)</f>
        <v>83.334999999999994</v>
      </c>
      <c r="I208" s="113">
        <f>IF(SP_SUL!O208="","*",SP_SUL!O208)</f>
        <v>0.375</v>
      </c>
      <c r="J208" s="113">
        <f>IF(SP_SUL!P208="","*",SP_SUL!P208)</f>
        <v>8.3333333333333329E-2</v>
      </c>
      <c r="K208" s="83" t="str">
        <f>IF(SP_SUL!AK208="","*",SP_SUL!AK208)</f>
        <v>-</v>
      </c>
      <c r="L208" s="83" t="str">
        <f>IF(SP_SUL!AM208="","*",SP_SUL!AM208)</f>
        <v>ZKE-ZWW</v>
      </c>
      <c r="M208" s="83">
        <f>IF(SP_SUL!AP208="","*",SP_SUL!AP208)</f>
        <v>83.334999999999994</v>
      </c>
      <c r="N208" s="83" t="str">
        <f>IF(SP_SUL!AM208="","*",SP_SUL!AM208)</f>
        <v>ZKE-ZWW</v>
      </c>
      <c r="O208" s="110">
        <f>IF(SP_SUL!BH208="","*",SP_SUL!BH208)</f>
        <v>0</v>
      </c>
      <c r="P208" s="147" t="str">
        <f>IF($A$2=1,IF(SP_SUL!BJ208="","*",SP_SUL!BJ208),IF(SP_SUL!BK208="","*",SP_SUL!BK208))</f>
        <v>TP pronto 09h47 /  Sem oportunidade de faixa, devido impacto na madrugda entre ZSTxZYU.</v>
      </c>
    </row>
    <row r="209" spans="1:16" hidden="1">
      <c r="A209" s="82">
        <f>IF(SP_SUL!B209="","*",SP_SUL!B209)</f>
        <v>46062</v>
      </c>
      <c r="B209" s="83" t="str">
        <f>IF(SP_SUL!X209="","*",SP_SUL!X209)</f>
        <v>Oportunidade</v>
      </c>
      <c r="C209" s="83" t="str">
        <f>IF(SP_SUL!S209="","*",SP_SUL!S209)</f>
        <v>SP SUL</v>
      </c>
      <c r="D209" s="83" t="str">
        <f>IF(SP_SUL!T209="","*",SP_SUL!T209)</f>
        <v>ZKE-ZEV</v>
      </c>
      <c r="E209" s="83" t="str">
        <f>IF(SP_SUL!D209="","*",SP_SUL!D209)</f>
        <v>CLEBISON (TP-728)</v>
      </c>
      <c r="F209" s="83" t="str">
        <f>IF(SP_SUL!H209="","*",SP_SUL!H209)</f>
        <v>-</v>
      </c>
      <c r="G209" s="83" t="str">
        <f>IF(SP_SUL!M209="","*",SP_SUL!M209)</f>
        <v>ZKE-ZWW</v>
      </c>
      <c r="H209" s="116">
        <f>IF(SP_SUL!K209="","*",SP_SUL!K209)</f>
        <v>83.6</v>
      </c>
      <c r="I209" s="113">
        <f>IF(SP_SUL!O209="","*",SP_SUL!O209)</f>
        <v>0.375</v>
      </c>
      <c r="J209" s="113">
        <f>IF(SP_SUL!P209="","*",SP_SUL!P209)</f>
        <v>8.3333333333333329E-2</v>
      </c>
      <c r="K209" s="83" t="str">
        <f>IF(SP_SUL!AK209="","*",SP_SUL!AK209)</f>
        <v>-</v>
      </c>
      <c r="L209" s="83" t="str">
        <f>IF(SP_SUL!AM209="","*",SP_SUL!AM209)</f>
        <v>ZRB-ZEV</v>
      </c>
      <c r="M209" s="83">
        <f>IF(SP_SUL!AP209="","*",SP_SUL!AP209)</f>
        <v>156</v>
      </c>
      <c r="N209" s="83" t="str">
        <f>IF(SP_SUL!AM209="","*",SP_SUL!AM209)</f>
        <v>ZRB-ZEV</v>
      </c>
      <c r="O209" s="110">
        <f>IF(SP_SUL!BH209="","*",SP_SUL!BH209)</f>
        <v>0</v>
      </c>
      <c r="P209" s="147" t="str">
        <f>IF($A$2=1,IF(SP_SUL!BJ209="","*",SP_SUL!BJ209),IF(SP_SUL!BK209="","*",SP_SUL!BK209))</f>
        <v>Alterado programação para km 156+000 via 2 / TP pronto 11h00 / Sem oportunidade de faixa</v>
      </c>
    </row>
    <row r="210" spans="1:16" hidden="1">
      <c r="A210" s="82">
        <f>IF(SP_SUL!B210="","*",SP_SUL!B210)</f>
        <v>46062</v>
      </c>
      <c r="B210" s="83" t="str">
        <f>IF(SP_SUL!X210="","*",SP_SUL!X210)</f>
        <v>Oportunidade</v>
      </c>
      <c r="C210" s="83" t="str">
        <f>IF(SP_SUL!S210="","*",SP_SUL!S210)</f>
        <v>SP SUL</v>
      </c>
      <c r="D210" s="83" t="str">
        <f>IF(SP_SUL!T210="","*",SP_SUL!T210)</f>
        <v>ZKE-ZEV</v>
      </c>
      <c r="E210" s="83" t="str">
        <f>IF(SP_SUL!D210="","*",SP_SUL!D210)</f>
        <v>ISMAEL(TP-726)</v>
      </c>
      <c r="F210" s="83" t="str">
        <f>IF(SP_SUL!H210="","*",SP_SUL!H210)</f>
        <v>-</v>
      </c>
      <c r="G210" s="83" t="str">
        <f>IF(SP_SUL!M210="","*",SP_SUL!M210)</f>
        <v>ZKE-ZWW</v>
      </c>
      <c r="H210" s="116">
        <f>IF(SP_SUL!K210="","*",SP_SUL!K210)</f>
        <v>83.6</v>
      </c>
      <c r="I210" s="113">
        <f>IF(SP_SUL!O210="","*",SP_SUL!O210)</f>
        <v>0.375</v>
      </c>
      <c r="J210" s="113">
        <f>IF(SP_SUL!P210="","*",SP_SUL!P210)</f>
        <v>8.3333333333333329E-2</v>
      </c>
      <c r="K210" s="83" t="str">
        <f>IF(SP_SUL!AK210="","*",SP_SUL!AK210)</f>
        <v>-</v>
      </c>
      <c r="L210" s="83" t="str">
        <f>IF(SP_SUL!AM210="","*",SP_SUL!AM210)</f>
        <v>ZRB-ZEV</v>
      </c>
      <c r="M210" s="83">
        <f>IF(SP_SUL!AP210="","*",SP_SUL!AP210)</f>
        <v>156</v>
      </c>
      <c r="N210" s="83" t="str">
        <f>IF(SP_SUL!AM210="","*",SP_SUL!AM210)</f>
        <v>ZRB-ZEV</v>
      </c>
      <c r="O210" s="110">
        <f>IF(SP_SUL!BH210="","*",SP_SUL!BH210)</f>
        <v>0</v>
      </c>
      <c r="P210" s="147" t="str">
        <f>IF($A$2=1,IF(SP_SUL!BJ210="","*",SP_SUL!BJ210),IF(SP_SUL!BK210="","*",SP_SUL!BK210))</f>
        <v>Alterado programação para km 156+000 via 2 / TP pronto 11h00 / Sem oportunidade de faixa</v>
      </c>
    </row>
    <row r="211" spans="1:16" hidden="1">
      <c r="A211" s="82">
        <f>IF(SP_SUL!B211="","*",SP_SUL!B211)</f>
        <v>46062</v>
      </c>
      <c r="B211" s="83" t="str">
        <f>IF(SP_SUL!X211="","*",SP_SUL!X211)</f>
        <v>Oportunidade</v>
      </c>
      <c r="C211" s="83" t="str">
        <f>IF(SP_SUL!S211="","*",SP_SUL!S211)</f>
        <v>SP SUL</v>
      </c>
      <c r="D211" s="83" t="str">
        <f>IF(SP_SUL!T211="","*",SP_SUL!T211)</f>
        <v>ZKE-ZEV</v>
      </c>
      <c r="E211" s="83" t="str">
        <f>IF(SP_SUL!D211="","*",SP_SUL!D211)</f>
        <v>W60</v>
      </c>
      <c r="F211" s="83" t="str">
        <f>IF(SP_SUL!H211="","*",SP_SUL!H211)</f>
        <v>ZEM1302</v>
      </c>
      <c r="G211" s="83" t="str">
        <f>IF(SP_SUL!M211="","*",SP_SUL!M211)</f>
        <v>ZEM-ZEJ</v>
      </c>
      <c r="H211" s="116">
        <f>IF(SP_SUL!K211="","*",SP_SUL!K211)</f>
        <v>145.6</v>
      </c>
      <c r="I211" s="113">
        <f>IF(SP_SUL!O211="","*",SP_SUL!O211)</f>
        <v>0.35416666666666669</v>
      </c>
      <c r="J211" s="113">
        <f>IF(SP_SUL!P211="","*",SP_SUL!P211)</f>
        <v>4.1666666666666664E-2</v>
      </c>
      <c r="K211" s="83" t="str">
        <f>IF(SP_SUL!AK211="","*",SP_SUL!AK211)</f>
        <v>ZEM1302</v>
      </c>
      <c r="L211" s="83" t="str">
        <f>IF(SP_SUL!AM211="","*",SP_SUL!AM211)</f>
        <v>ZEM-ZEJ</v>
      </c>
      <c r="M211" s="83">
        <f>IF(SP_SUL!AP211="","*",SP_SUL!AP211)</f>
        <v>145.6</v>
      </c>
      <c r="N211" s="83" t="str">
        <f>IF(SP_SUL!AM211="","*",SP_SUL!AM211)</f>
        <v>ZEM-ZEJ</v>
      </c>
      <c r="O211" s="110">
        <f>IF(SP_SUL!BH211="","*",SP_SUL!BH211)</f>
        <v>2</v>
      </c>
      <c r="P211" s="147" t="str">
        <f>IF($A$2=1,IF(SP_SUL!BJ211="","*",SP_SUL!BJ211),IF(SP_SUL!BK211="","*",SP_SUL!BK211))</f>
        <v>MC1 08h21 /  Autorizado entrada na via 09h32 / Realizado intervalo.</v>
      </c>
    </row>
    <row r="212" spans="1:16" hidden="1">
      <c r="A212" s="82">
        <f>IF(SP_SUL!B212="","*",SP_SUL!B212)</f>
        <v>46062</v>
      </c>
      <c r="B212" s="83" t="str">
        <f>IF(SP_SUL!X212="","*",SP_SUL!X212)</f>
        <v>Oportunidade</v>
      </c>
      <c r="C212" s="83" t="str">
        <f>IF(SP_SUL!S212="","*",SP_SUL!S212)</f>
        <v>SP SUL</v>
      </c>
      <c r="D212" s="83" t="str">
        <f>IF(SP_SUL!T212="","*",SP_SUL!T212)</f>
        <v>ZKE-ZEV</v>
      </c>
      <c r="E212" s="83" t="str">
        <f>IF(SP_SUL!D212="","*",SP_SUL!D212)</f>
        <v>A84</v>
      </c>
      <c r="F212" s="83" t="str">
        <f>IF(SP_SUL!H212="","*",SP_SUL!H212)</f>
        <v>ZWI1</v>
      </c>
      <c r="G212" s="83" t="str">
        <f>IF(SP_SUL!M212="","*",SP_SUL!M212)</f>
        <v>ZWI-ZKEZGA.ZWI</v>
      </c>
      <c r="H212" s="116">
        <f>IF(SP_SUL!K212="","*",SP_SUL!K212)</f>
        <v>120</v>
      </c>
      <c r="I212" s="113">
        <f>IF(SP_SUL!O212="","*",SP_SUL!O212)</f>
        <v>0.33333333333333331</v>
      </c>
      <c r="J212" s="113">
        <f>IF(SP_SUL!P212="","*",SP_SUL!P212)</f>
        <v>4.1666666666666664E-2</v>
      </c>
      <c r="K212" s="83" t="str">
        <f>IF(SP_SUL!AK212="","*",SP_SUL!AK212)</f>
        <v>ZWI1</v>
      </c>
      <c r="L212" s="83" t="str">
        <f>IF(SP_SUL!AM212="","*",SP_SUL!AM212)</f>
        <v>ZWI-ZKEZGA.ZWI</v>
      </c>
      <c r="M212" s="83">
        <f>IF(SP_SUL!AP212="","*",SP_SUL!AP212)</f>
        <v>120</v>
      </c>
      <c r="N212" s="83" t="str">
        <f>IF(SP_SUL!AM212="","*",SP_SUL!AM212)</f>
        <v>ZWI-ZKEZGA.ZWI</v>
      </c>
      <c r="O212" s="110">
        <f>IF(SP_SUL!BH212="","*",SP_SUL!BH212)</f>
        <v>2</v>
      </c>
      <c r="P212" s="147" t="str">
        <f>IF($A$2=1,IF(SP_SUL!BJ212="","*",SP_SUL!BJ212),IF(SP_SUL!BK212="","*",SP_SUL!BK212))</f>
        <v>MC1 08h27 / autorizado entrada na via 08h40 / Realizado inspeção</v>
      </c>
    </row>
    <row r="213" spans="1:16" hidden="1">
      <c r="A213" s="82">
        <f>IF(SP_SUL!B213="","*",SP_SUL!B213)</f>
        <v>46062</v>
      </c>
      <c r="B213" s="83" t="str">
        <f>IF(SP_SUL!X213="","*",SP_SUL!X213)</f>
        <v>Oportunidade</v>
      </c>
      <c r="C213" s="83" t="str">
        <f>IF(SP_SUL!S213="","*",SP_SUL!S213)</f>
        <v>SP SUL</v>
      </c>
      <c r="D213" s="83" t="str">
        <f>IF(SP_SUL!T213="","*",SP_SUL!T213)</f>
        <v>ZKE-ZEV</v>
      </c>
      <c r="E213" s="83" t="str">
        <f>IF(SP_SUL!D213="","*",SP_SUL!D213)</f>
        <v>CAIQUE (TMA-677)</v>
      </c>
      <c r="F213" s="83" t="str">
        <f>IF(SP_SUL!H213="","*",SP_SUL!H213)</f>
        <v>-</v>
      </c>
      <c r="G213" s="83" t="str">
        <f>IF(SP_SUL!M213="","*",SP_SUL!M213)</f>
        <v>ZWI-ZEM</v>
      </c>
      <c r="H213" s="116">
        <f>IF(SP_SUL!K213="","*",SP_SUL!K213)</f>
        <v>123.465</v>
      </c>
      <c r="I213" s="113">
        <f>IF(SP_SUL!O213="","*",SP_SUL!O213)</f>
        <v>0.35416666666666669</v>
      </c>
      <c r="J213" s="113">
        <f>IF(SP_SUL!P213="","*",SP_SUL!P213)</f>
        <v>6.9444444444444448E-2</v>
      </c>
      <c r="K213" s="83" t="str">
        <f>IF(SP_SUL!AK213="","*",SP_SUL!AK213)</f>
        <v>-</v>
      </c>
      <c r="L213" s="83" t="str">
        <f>IF(SP_SUL!AM213="","*",SP_SUL!AM213)</f>
        <v>ZWI-ZEM</v>
      </c>
      <c r="M213" s="83">
        <f>IF(SP_SUL!AP213="","*",SP_SUL!AP213)</f>
        <v>123.465</v>
      </c>
      <c r="N213" s="83" t="str">
        <f>IF(SP_SUL!AM213="","*",SP_SUL!AM213)</f>
        <v>ZWI-ZEM</v>
      </c>
      <c r="O213" s="110">
        <f>IF(SP_SUL!BH213="","*",SP_SUL!BH213)</f>
        <v>2</v>
      </c>
      <c r="P213" s="147" t="str">
        <f>IF($A$2=1,IF(SP_SUL!BJ213="","*",SP_SUL!BJ213),IF(SP_SUL!BK213="","*",SP_SUL!BK213))</f>
        <v>TP pronto 08h48 / Realizado ntervalo das 09h07 até 10h47.</v>
      </c>
    </row>
    <row r="214" spans="1:16" hidden="1">
      <c r="A214" s="82">
        <f>IF(SP_SUL!B214="","*",SP_SUL!B214)</f>
        <v>46062</v>
      </c>
      <c r="B214" s="83" t="str">
        <f>IF(SP_SUL!X214="","*",SP_SUL!X214)</f>
        <v>Oportunidade</v>
      </c>
      <c r="C214" s="83" t="str">
        <f>IF(SP_SUL!S214="","*",SP_SUL!S214)</f>
        <v>SP SUL</v>
      </c>
      <c r="D214" s="83" t="str">
        <f>IF(SP_SUL!T214="","*",SP_SUL!T214)</f>
        <v>ZKE-ZEV</v>
      </c>
      <c r="E214" s="83" t="str">
        <f>IF(SP_SUL!D214="","*",SP_SUL!D214)</f>
        <v>WALTER (TP-810)</v>
      </c>
      <c r="F214" s="83" t="str">
        <f>IF(SP_SUL!H214="","*",SP_SUL!H214)</f>
        <v>-</v>
      </c>
      <c r="G214" s="83" t="str">
        <f>IF(SP_SUL!M214="","*",SP_SUL!M214)</f>
        <v>ZWI-ZEM</v>
      </c>
      <c r="H214" s="116">
        <f>IF(SP_SUL!K214="","*",SP_SUL!K214)</f>
        <v>123.929</v>
      </c>
      <c r="I214" s="113">
        <f>IF(SP_SUL!O214="","*",SP_SUL!O214)</f>
        <v>0.35416666666666669</v>
      </c>
      <c r="J214" s="113">
        <f>IF(SP_SUL!P214="","*",SP_SUL!P214)</f>
        <v>6.9444444444444448E-2</v>
      </c>
      <c r="K214" s="83" t="str">
        <f>IF(SP_SUL!AK214="","*",SP_SUL!AK214)</f>
        <v>-</v>
      </c>
      <c r="L214" s="83" t="str">
        <f>IF(SP_SUL!AM214="","*",SP_SUL!AM214)</f>
        <v>ZWI-ZEM</v>
      </c>
      <c r="M214" s="83">
        <f>IF(SP_SUL!AP214="","*",SP_SUL!AP214)</f>
        <v>123.929</v>
      </c>
      <c r="N214" s="83" t="str">
        <f>IF(SP_SUL!AM214="","*",SP_SUL!AM214)</f>
        <v>ZWI-ZEM</v>
      </c>
      <c r="O214" s="110">
        <f>IF(SP_SUL!BH214="","*",SP_SUL!BH214)</f>
        <v>2</v>
      </c>
      <c r="P214" s="147" t="str">
        <f>IF($A$2=1,IF(SP_SUL!BJ214="","*",SP_SUL!BJ214),IF(SP_SUL!BK214="","*",SP_SUL!BK214))</f>
        <v>TP pronto 08h48 / Realizado ntervalo das 09h07 até 10h47.</v>
      </c>
    </row>
    <row r="215" spans="1:16" hidden="1">
      <c r="A215" s="82" t="str">
        <f>IF(SP_SUL!B215="","*",SP_SUL!B215)</f>
        <v>*</v>
      </c>
      <c r="B215" s="83" t="str">
        <f>IF(SP_SUL!X215="","*",SP_SUL!X215)</f>
        <v>*</v>
      </c>
      <c r="C215" s="83" t="str">
        <f>IF(SP_SUL!S215="","*",SP_SUL!S215)</f>
        <v>-</v>
      </c>
      <c r="D215" s="83" t="str">
        <f>IF(SP_SUL!T215="","*",SP_SUL!T215)</f>
        <v>-</v>
      </c>
      <c r="E215" s="83" t="str">
        <f>IF(SP_SUL!D215="","*",SP_SUL!D215)</f>
        <v>*</v>
      </c>
      <c r="F215" s="83" t="str">
        <f>IF(SP_SUL!H215="","*",SP_SUL!H215)</f>
        <v>*</v>
      </c>
      <c r="G215" s="83" t="str">
        <f>IF(SP_SUL!M215="","*",SP_SUL!M215)</f>
        <v>-</v>
      </c>
      <c r="H215" s="116" t="str">
        <f>IF(SP_SUL!K215="","*",SP_SUL!K215)</f>
        <v>*</v>
      </c>
      <c r="I215" s="113" t="str">
        <f>IF(SP_SUL!O215="","*",SP_SUL!O215)</f>
        <v>*</v>
      </c>
      <c r="J215" s="113" t="str">
        <f>IF(SP_SUL!P215="","*",SP_SUL!P215)</f>
        <v>*</v>
      </c>
      <c r="K215" s="83">
        <f>IF(SP_SUL!AK215="","*",SP_SUL!AK215)</f>
        <v>0</v>
      </c>
      <c r="L215" s="83" t="str">
        <f>IF(SP_SUL!AM215="","*",SP_SUL!AM215)</f>
        <v>-</v>
      </c>
      <c r="M215" s="83">
        <f>IF(SP_SUL!AP215="","*",SP_SUL!AP215)</f>
        <v>0</v>
      </c>
      <c r="N215" s="83" t="str">
        <f>IF(SP_SUL!AM215="","*",SP_SUL!AM215)</f>
        <v>-</v>
      </c>
      <c r="O215" s="110" t="str">
        <f>IF(SP_SUL!BH215="","*",SP_SUL!BH215)</f>
        <v>*</v>
      </c>
      <c r="P215" s="147" t="str">
        <f>IF($A$2=1,IF(SP_SUL!BJ215="","*",SP_SUL!BJ215),IF(SP_SUL!BK215="","*",SP_SUL!BK215))</f>
        <v>*</v>
      </c>
    </row>
    <row r="216" spans="1:16" hidden="1">
      <c r="A216" s="82">
        <f>IF(SP_SUL!B216="","*",SP_SUL!B216)</f>
        <v>46062</v>
      </c>
      <c r="B216" s="83" t="str">
        <f>IF(SP_SUL!X216="","*",SP_SUL!X216)</f>
        <v>Oportunidade</v>
      </c>
      <c r="C216" s="83" t="str">
        <f>IF(SP_SUL!S216="","*",SP_SUL!S216)</f>
        <v>SP SUL</v>
      </c>
      <c r="D216" s="83" t="str">
        <f>IF(SP_SUL!T216="","*",SP_SUL!T216)</f>
        <v>ZEV-ZPT</v>
      </c>
      <c r="E216" s="83" t="str">
        <f>IF(SP_SUL!D216="","*",SP_SUL!D216)</f>
        <v>W95</v>
      </c>
      <c r="F216" s="83" t="str">
        <f>IF(SP_SUL!H216="","*",SP_SUL!H216)</f>
        <v>Z3ZEV</v>
      </c>
      <c r="G216" s="83" t="str">
        <f>IF(SP_SUL!M216="","*",SP_SUL!M216)</f>
        <v>ZEV-ZTP</v>
      </c>
      <c r="H216" s="116">
        <f>IF(SP_SUL!K216="","*",SP_SUL!K216)</f>
        <v>67</v>
      </c>
      <c r="I216" s="113">
        <f>IF(SP_SUL!O216="","*",SP_SUL!O216)</f>
        <v>0.33333333333333331</v>
      </c>
      <c r="J216" s="113">
        <f>IF(SP_SUL!P216="","*",SP_SUL!P216)</f>
        <v>4.1666666666666664E-2</v>
      </c>
      <c r="K216" s="83" t="str">
        <f>IF(SP_SUL!AK216="","*",SP_SUL!AK216)</f>
        <v>Z3ZEV</v>
      </c>
      <c r="L216" s="83" t="str">
        <f>IF(SP_SUL!AM216="","*",SP_SUL!AM216)</f>
        <v>ZEV-ZTP</v>
      </c>
      <c r="M216" s="83">
        <f>IF(SP_SUL!AP216="","*",SP_SUL!AP216)</f>
        <v>67</v>
      </c>
      <c r="N216" s="83" t="str">
        <f>IF(SP_SUL!AM216="","*",SP_SUL!AM216)</f>
        <v>ZEV-ZTP</v>
      </c>
      <c r="O216" s="110">
        <f>IF(SP_SUL!BH216="","*",SP_SUL!BH216)</f>
        <v>0</v>
      </c>
      <c r="P216" s="147" t="str">
        <f>IF($A$2=1,IF(SP_SUL!BJ216="","*",SP_SUL!BJ216),IF(SP_SUL!BK216="","*",SP_SUL!BK216))</f>
        <v>Não solicita MC1, devido problemas com CBL.</v>
      </c>
    </row>
    <row r="217" spans="1:16" hidden="1">
      <c r="A217" s="82">
        <f>IF(SP_SUL!B217="","*",SP_SUL!B217)</f>
        <v>46062</v>
      </c>
      <c r="B217" s="83" t="str">
        <f>IF(SP_SUL!X217="","*",SP_SUL!X217)</f>
        <v>Contrato</v>
      </c>
      <c r="C217" s="83" t="str">
        <f>IF(SP_SUL!S217="","*",SP_SUL!S217)</f>
        <v>SP SUL</v>
      </c>
      <c r="D217" s="83" t="str">
        <f>IF(SP_SUL!T217="","*",SP_SUL!T217)</f>
        <v>ZEV-ZPT</v>
      </c>
      <c r="E217" s="83" t="str">
        <f>IF(SP_SUL!D217="","*",SP_SUL!D217)</f>
        <v>W61</v>
      </c>
      <c r="F217" s="83" t="str">
        <f>IF(SP_SUL!H217="","*",SP_SUL!H217)</f>
        <v>K67ZEV2</v>
      </c>
      <c r="G217" s="83" t="str">
        <f>IF(SP_SUL!M217="","*",SP_SUL!M217)</f>
        <v>ZXW-ZGP</v>
      </c>
      <c r="H217" s="116">
        <f>IF(SP_SUL!K217="","*",SP_SUL!K217)</f>
        <v>83.7</v>
      </c>
      <c r="I217" s="113">
        <f>IF(SP_SUL!O217="","*",SP_SUL!O217)</f>
        <v>0.33333333333333331</v>
      </c>
      <c r="J217" s="113">
        <f>IF(SP_SUL!P217="","*",SP_SUL!P217)</f>
        <v>4.1666666666666664E-2</v>
      </c>
      <c r="K217" s="83" t="str">
        <f>IF(SP_SUL!AK217="","*",SP_SUL!AK217)</f>
        <v>K67ZEV2</v>
      </c>
      <c r="L217" s="83" t="str">
        <f>IF(SP_SUL!AM217="","*",SP_SUL!AM217)</f>
        <v>ZXW-ZGP</v>
      </c>
      <c r="M217" s="83">
        <f>IF(SP_SUL!AP217="","*",SP_SUL!AP217)</f>
        <v>83.7</v>
      </c>
      <c r="N217" s="83" t="str">
        <f>IF(SP_SUL!AM217="","*",SP_SUL!AM217)</f>
        <v>ZXW-ZGP</v>
      </c>
      <c r="O217" s="110">
        <f>IF(SP_SUL!BH217="","*",SP_SUL!BH217)</f>
        <v>2</v>
      </c>
      <c r="P217" s="147" t="str">
        <f>IF($A$2=1,IF(SP_SUL!BJ217="","*",SP_SUL!BJ217),IF(SP_SUL!BK217="","*",SP_SUL!BK217))</f>
        <v>MC1 07h53 / Autorizado entrada na via 09h27 / Em deslocamento</v>
      </c>
    </row>
    <row r="218" spans="1:16" hidden="1">
      <c r="A218" s="82">
        <f>IF(SP_SUL!B218="","*",SP_SUL!B218)</f>
        <v>46062</v>
      </c>
      <c r="B218" s="83" t="str">
        <f>IF(SP_SUL!X218="","*",SP_SUL!X218)</f>
        <v>Contrato</v>
      </c>
      <c r="C218" s="83" t="str">
        <f>IF(SP_SUL!S218="","*",SP_SUL!S218)</f>
        <v>SP SUL</v>
      </c>
      <c r="D218" s="83" t="str">
        <f>IF(SP_SUL!T218="","*",SP_SUL!T218)</f>
        <v>ZEV-ZPT</v>
      </c>
      <c r="E218" s="83" t="str">
        <f>IF(SP_SUL!D218="","*",SP_SUL!D218)</f>
        <v>W62</v>
      </c>
      <c r="F218" s="83" t="str">
        <f>IF(SP_SUL!H218="","*",SP_SUL!H218)</f>
        <v>ZDRZPT</v>
      </c>
      <c r="G218" s="83" t="str">
        <f>IF(SP_SUL!M218="","*",SP_SUL!M218)</f>
        <v>ZXW-ZGP</v>
      </c>
      <c r="H218" s="116">
        <f>IF(SP_SUL!K218="","*",SP_SUL!K218)</f>
        <v>83.7</v>
      </c>
      <c r="I218" s="113">
        <f>IF(SP_SUL!O218="","*",SP_SUL!O218)</f>
        <v>0.33333333333333331</v>
      </c>
      <c r="J218" s="113">
        <f>IF(SP_SUL!P218="","*",SP_SUL!P218)</f>
        <v>4.1666666666666664E-2</v>
      </c>
      <c r="K218" s="83" t="str">
        <f>IF(SP_SUL!AK218="","*",SP_SUL!AK218)</f>
        <v>ZDRZPT</v>
      </c>
      <c r="L218" s="83" t="str">
        <f>IF(SP_SUL!AM218="","*",SP_SUL!AM218)</f>
        <v>ZXW-ZGP</v>
      </c>
      <c r="M218" s="83">
        <f>IF(SP_SUL!AP218="","*",SP_SUL!AP218)</f>
        <v>83.7</v>
      </c>
      <c r="N218" s="83" t="str">
        <f>IF(SP_SUL!AM218="","*",SP_SUL!AM218)</f>
        <v>ZXW-ZGP</v>
      </c>
      <c r="O218" s="110">
        <f>IF(SP_SUL!BH218="","*",SP_SUL!BH218)</f>
        <v>2</v>
      </c>
      <c r="P218" s="147" t="str">
        <f>IF($A$2=1,IF(SP_SUL!BJ218="","*",SP_SUL!BJ218),IF(SP_SUL!BK218="","*",SP_SUL!BK218))</f>
        <v>MC1 07h49 /  Autorizado entrada na via 09h36/ Em deslocamento</v>
      </c>
    </row>
    <row r="219" spans="1:16" hidden="1">
      <c r="A219" s="82">
        <f>IF(SP_SUL!B219="","*",SP_SUL!B219)</f>
        <v>46062</v>
      </c>
      <c r="B219" s="83" t="str">
        <f>IF(SP_SUL!X219="","*",SP_SUL!X219)</f>
        <v>Oportunidade</v>
      </c>
      <c r="C219" s="83" t="str">
        <f>IF(SP_SUL!S219="","*",SP_SUL!S219)</f>
        <v>SP SUL</v>
      </c>
      <c r="D219" s="83" t="str">
        <f>IF(SP_SUL!T219="","*",SP_SUL!T219)</f>
        <v>ZPT-ZPG</v>
      </c>
      <c r="E219" s="83" t="str">
        <f>IF(SP_SUL!D219="","*",SP_SUL!D219)</f>
        <v>DIEGO (TF-42)</v>
      </c>
      <c r="F219" s="83" t="str">
        <f>IF(SP_SUL!H219="","*",SP_SUL!H219)</f>
        <v>-</v>
      </c>
      <c r="G219" s="83" t="str">
        <f>IF(SP_SUL!M219="","*",SP_SUL!M219)</f>
        <v>PAT-ZGM</v>
      </c>
      <c r="H219" s="116">
        <f>IF(SP_SUL!K219="","*",SP_SUL!K219)</f>
        <v>109.05</v>
      </c>
      <c r="I219" s="113">
        <f>IF(SP_SUL!O219="","*",SP_SUL!O219)</f>
        <v>0.41666666666666669</v>
      </c>
      <c r="J219" s="113">
        <f>IF(SP_SUL!P219="","*",SP_SUL!P219)</f>
        <v>8.3333333333333329E-2</v>
      </c>
      <c r="K219" s="83" t="str">
        <f>IF(SP_SUL!AK219="","*",SP_SUL!AK219)</f>
        <v>-</v>
      </c>
      <c r="L219" s="83" t="str">
        <f>IF(SP_SUL!AM219="","*",SP_SUL!AM219)</f>
        <v>PAT-ZGM</v>
      </c>
      <c r="M219" s="83">
        <f>IF(SP_SUL!AP219="","*",SP_SUL!AP219)</f>
        <v>109.05</v>
      </c>
      <c r="N219" s="83" t="str">
        <f>IF(SP_SUL!AM219="","*",SP_SUL!AM219)</f>
        <v>PAT-ZGM</v>
      </c>
      <c r="O219" s="110">
        <f>IF(SP_SUL!BH219="","*",SP_SUL!BH219)</f>
        <v>2</v>
      </c>
      <c r="P219" s="147" t="str">
        <f>IF($A$2=1,IF(SP_SUL!BJ219="","*",SP_SUL!BJ219),IF(SP_SUL!BK219="","*",SP_SUL!BK219))</f>
        <v xml:space="preserve">TP pronto 09h25 / Realizado intervalo das 09h35 até 11h00 e 14h10 até 14h30. </v>
      </c>
    </row>
    <row r="220" spans="1:16" hidden="1">
      <c r="A220" s="82">
        <f>IF(SP_SUL!B220="","*",SP_SUL!B220)</f>
        <v>46062</v>
      </c>
      <c r="B220" s="83" t="str">
        <f>IF(SP_SUL!X220="","*",SP_SUL!X220)</f>
        <v>Oportunidade</v>
      </c>
      <c r="C220" s="83" t="str">
        <f>IF(SP_SUL!S220="","*",SP_SUL!S220)</f>
        <v>SP SUL</v>
      </c>
      <c r="D220" s="83" t="str">
        <f>IF(SP_SUL!T220="","*",SP_SUL!T220)</f>
        <v>ZEV-ZPT</v>
      </c>
      <c r="E220" s="83" t="str">
        <f>IF(SP_SUL!D220="","*",SP_SUL!D220)</f>
        <v>EXPANSÃO TURMA 1</v>
      </c>
      <c r="F220" s="83" t="str">
        <f>IF(SP_SUL!H220="","*",SP_SUL!H220)</f>
        <v>-</v>
      </c>
      <c r="G220" s="83" t="str">
        <f>IF(SP_SUL!M220="","*",SP_SUL!M220)</f>
        <v>109-ZGM</v>
      </c>
      <c r="H220" s="116">
        <f>IF(SP_SUL!K220="","*",SP_SUL!K220)</f>
        <v>109</v>
      </c>
      <c r="I220" s="113">
        <f>IF(SP_SUL!O220="","*",SP_SUL!O220)</f>
        <v>0.33333333333333331</v>
      </c>
      <c r="J220" s="113">
        <f>IF(SP_SUL!P220="","*",SP_SUL!P220)</f>
        <v>6.25E-2</v>
      </c>
      <c r="K220" s="83" t="str">
        <f>IF(SP_SUL!AK220="","*",SP_SUL!AK220)</f>
        <v>-</v>
      </c>
      <c r="L220" s="83" t="str">
        <f>IF(SP_SUL!AM220="","*",SP_SUL!AM220)</f>
        <v>ZPG</v>
      </c>
      <c r="M220" s="83">
        <f>IF(SP_SUL!AP220="","*",SP_SUL!AP220)</f>
        <v>123.76</v>
      </c>
      <c r="N220" s="83" t="str">
        <f>IF(SP_SUL!AM220="","*",SP_SUL!AM220)</f>
        <v>ZPG</v>
      </c>
      <c r="O220" s="110">
        <f>IF(SP_SUL!BH220="","*",SP_SUL!BH220)</f>
        <v>0</v>
      </c>
      <c r="P220" s="147" t="str">
        <f>IF($A$2=1,IF(SP_SUL!BJ220="","*",SP_SUL!BJ220),IF(SP_SUL!BK220="","*",SP_SUL!BK220))</f>
        <v>Alterado programação para km 127+760 via 2 / TP pronto 08h07 / Sem oportunidade de faixa</v>
      </c>
    </row>
    <row r="221" spans="1:16" hidden="1">
      <c r="A221" s="82" t="str">
        <f>IF(SP_SUL!B221="","*",SP_SUL!B221)</f>
        <v>*</v>
      </c>
      <c r="B221" s="83" t="str">
        <f>IF(SP_SUL!X221="","*",SP_SUL!X221)</f>
        <v>*</v>
      </c>
      <c r="C221" s="83" t="str">
        <f>IF(SP_SUL!S221="","*",SP_SUL!S221)</f>
        <v>-</v>
      </c>
      <c r="D221" s="83" t="str">
        <f>IF(SP_SUL!T221="","*",SP_SUL!T221)</f>
        <v>-</v>
      </c>
      <c r="E221" s="83" t="str">
        <f>IF(SP_SUL!D221="","*",SP_SUL!D221)</f>
        <v>*</v>
      </c>
      <c r="F221" s="83" t="str">
        <f>IF(SP_SUL!H221="","*",SP_SUL!H221)</f>
        <v>*</v>
      </c>
      <c r="G221" s="83" t="str">
        <f>IF(SP_SUL!M221="","*",SP_SUL!M221)</f>
        <v>-</v>
      </c>
      <c r="H221" s="116" t="str">
        <f>IF(SP_SUL!K221="","*",SP_SUL!K221)</f>
        <v>*</v>
      </c>
      <c r="I221" s="113" t="str">
        <f>IF(SP_SUL!O221="","*",SP_SUL!O221)</f>
        <v>*</v>
      </c>
      <c r="J221" s="113" t="str">
        <f>IF(SP_SUL!P221="","*",SP_SUL!P221)</f>
        <v>*</v>
      </c>
      <c r="K221" s="83">
        <f>IF(SP_SUL!AK221="","*",SP_SUL!AK221)</f>
        <v>0</v>
      </c>
      <c r="L221" s="83" t="str">
        <f>IF(SP_SUL!AM221="","*",SP_SUL!AM221)</f>
        <v>-</v>
      </c>
      <c r="M221" s="83">
        <f>IF(SP_SUL!AP221="","*",SP_SUL!AP221)</f>
        <v>0</v>
      </c>
      <c r="N221" s="83" t="str">
        <f>IF(SP_SUL!AM221="","*",SP_SUL!AM221)</f>
        <v>-</v>
      </c>
      <c r="O221" s="110" t="str">
        <f>IF(SP_SUL!BH221="","*",SP_SUL!BH221)</f>
        <v>*</v>
      </c>
      <c r="P221" s="147" t="str">
        <f>IF($A$2=1,IF(SP_SUL!BJ221="","*",SP_SUL!BJ221),IF(SP_SUL!BK221="","*",SP_SUL!BK221))</f>
        <v>*</v>
      </c>
    </row>
    <row r="222" spans="1:16" hidden="1">
      <c r="A222" s="82" t="str">
        <f>IF(SP_SUL!B222="","*",SP_SUL!B222)</f>
        <v>*</v>
      </c>
      <c r="B222" s="83" t="str">
        <f>IF(SP_SUL!X222="","*",SP_SUL!X222)</f>
        <v>*</v>
      </c>
      <c r="C222" s="83" t="str">
        <f>IF(SP_SUL!S222="","*",SP_SUL!S222)</f>
        <v>-</v>
      </c>
      <c r="D222" s="83" t="str">
        <f>IF(SP_SUL!T222="","*",SP_SUL!T222)</f>
        <v>-</v>
      </c>
      <c r="E222" s="83" t="str">
        <f>IF(SP_SUL!D222="","*",SP_SUL!D222)</f>
        <v>*</v>
      </c>
      <c r="F222" s="83" t="str">
        <f>IF(SP_SUL!H222="","*",SP_SUL!H222)</f>
        <v>*</v>
      </c>
      <c r="G222" s="83" t="str">
        <f>IF(SP_SUL!M222="","*",SP_SUL!M222)</f>
        <v>-</v>
      </c>
      <c r="H222" s="116" t="str">
        <f>IF(SP_SUL!K222="","*",SP_SUL!K222)</f>
        <v>*</v>
      </c>
      <c r="I222" s="113" t="str">
        <f>IF(SP_SUL!O222="","*",SP_SUL!O222)</f>
        <v>*</v>
      </c>
      <c r="J222" s="113" t="str">
        <f>IF(SP_SUL!P222="","*",SP_SUL!P222)</f>
        <v>*</v>
      </c>
      <c r="K222" s="83">
        <f>IF(SP_SUL!AK222="","*",SP_SUL!AK222)</f>
        <v>0</v>
      </c>
      <c r="L222" s="83" t="str">
        <f>IF(SP_SUL!AM222="","*",SP_SUL!AM222)</f>
        <v>-</v>
      </c>
      <c r="M222" s="83">
        <f>IF(SP_SUL!AP222="","*",SP_SUL!AP222)</f>
        <v>0</v>
      </c>
      <c r="N222" s="83" t="str">
        <f>IF(SP_SUL!AM222="","*",SP_SUL!AM222)</f>
        <v>-</v>
      </c>
      <c r="O222" s="110" t="str">
        <f>IF(SP_SUL!BH222="","*",SP_SUL!BH222)</f>
        <v>*</v>
      </c>
      <c r="P222" s="147" t="str">
        <f>IF($A$2=1,IF(SP_SUL!BJ222="","*",SP_SUL!BJ222),IF(SP_SUL!BK222="","*",SP_SUL!BK222))</f>
        <v>*</v>
      </c>
    </row>
    <row r="223" spans="1:16" hidden="1">
      <c r="A223" s="82">
        <f>IF(SP_SUL!B223="","*",SP_SUL!B223)</f>
        <v>46063</v>
      </c>
      <c r="B223" s="83" t="str">
        <f>IF(SP_SUL!X223="","*",SP_SUL!X223)</f>
        <v>Oportunidade</v>
      </c>
      <c r="C223" s="83" t="str">
        <f>IF(SP_SUL!S223="","*",SP_SUL!S223)</f>
        <v>SP SUL</v>
      </c>
      <c r="D223" s="83" t="str">
        <f>IF(SP_SUL!T223="","*",SP_SUL!T223)</f>
        <v>ZBV-ZRX</v>
      </c>
      <c r="E223" s="83" t="str">
        <f>IF(SP_SUL!D223="","*",SP_SUL!D223)</f>
        <v>EXPANSÃO TURMA 1</v>
      </c>
      <c r="F223" s="83" t="str">
        <f>IF(SP_SUL!H223="","*",SP_SUL!H223)</f>
        <v>-</v>
      </c>
      <c r="G223" s="83" t="str">
        <f>IF(SP_SUL!M223="","*",SP_SUL!M223)</f>
        <v>ZCD</v>
      </c>
      <c r="H223" s="116">
        <f>IF(SP_SUL!K223="","*",SP_SUL!K223)</f>
        <v>113.6</v>
      </c>
      <c r="I223" s="113">
        <f>IF(SP_SUL!O223="","*",SP_SUL!O223)</f>
        <v>0.375</v>
      </c>
      <c r="J223" s="113">
        <f>IF(SP_SUL!P223="","*",SP_SUL!P223)</f>
        <v>6.25E-2</v>
      </c>
      <c r="K223" s="83" t="str">
        <f>IF(SP_SUL!AK223="","*",SP_SUL!AK223)</f>
        <v>-</v>
      </c>
      <c r="L223" s="83" t="str">
        <f>IF(SP_SUL!AM223="","*",SP_SUL!AM223)</f>
        <v>ZCD</v>
      </c>
      <c r="M223" s="83">
        <f>IF(SP_SUL!AP223="","*",SP_SUL!AP223)</f>
        <v>113.6</v>
      </c>
      <c r="N223" s="83" t="str">
        <f>IF(SP_SUL!AM223="","*",SP_SUL!AM223)</f>
        <v>ZCD</v>
      </c>
      <c r="O223" s="110">
        <f>IF(SP_SUL!BH223="","*",SP_SUL!BH223)</f>
        <v>0</v>
      </c>
      <c r="P223" s="147" t="str">
        <f>IF($A$2=1,IF(SP_SUL!BJ223="","*",SP_SUL!BJ223),IF(SP_SUL!BK223="","*",SP_SUL!BK223))</f>
        <v>TP não solicita intervalo/ condições climáticas (chuva)</v>
      </c>
    </row>
    <row r="224" spans="1:16" hidden="1">
      <c r="A224" s="82">
        <f>IF(SP_SUL!B224="","*",SP_SUL!B224)</f>
        <v>46063</v>
      </c>
      <c r="B224" s="83" t="str">
        <f>IF(SP_SUL!X224="","*",SP_SUL!X224)</f>
        <v>Oportunidade</v>
      </c>
      <c r="C224" s="83" t="str">
        <f>IF(SP_SUL!S224="","*",SP_SUL!S224)</f>
        <v>SP SUL</v>
      </c>
      <c r="D224" s="83" t="str">
        <f>IF(SP_SUL!T224="","*",SP_SUL!T224)</f>
        <v>ZBV-ZRX</v>
      </c>
      <c r="E224" s="83" t="str">
        <f>IF(SP_SUL!D224="","*",SP_SUL!D224)</f>
        <v>KLECIO (TP-699)</v>
      </c>
      <c r="F224" s="83" t="str">
        <f>IF(SP_SUL!H224="","*",SP_SUL!H224)</f>
        <v>-</v>
      </c>
      <c r="G224" s="83" t="str">
        <f>IF(SP_SUL!M224="","*",SP_SUL!M224)</f>
        <v>ZRX-ZRQ</v>
      </c>
      <c r="H224" s="116">
        <f>IF(SP_SUL!K224="","*",SP_SUL!K224)</f>
        <v>134.85</v>
      </c>
      <c r="I224" s="113">
        <f>IF(SP_SUL!O224="","*",SP_SUL!O224)</f>
        <v>0.35416666666666669</v>
      </c>
      <c r="J224" s="113">
        <f>IF(SP_SUL!P224="","*",SP_SUL!P224)</f>
        <v>6.25E-2</v>
      </c>
      <c r="K224" s="83" t="str">
        <f>IF(SP_SUL!AK224="","*",SP_SUL!AK224)</f>
        <v>-</v>
      </c>
      <c r="L224" s="83" t="str">
        <f>IF(SP_SUL!AM224="","*",SP_SUL!AM224)</f>
        <v>ZRX-ZRQ</v>
      </c>
      <c r="M224" s="83">
        <f>IF(SP_SUL!AP224="","*",SP_SUL!AP224)</f>
        <v>134.85</v>
      </c>
      <c r="N224" s="83" t="str">
        <f>IF(SP_SUL!AM224="","*",SP_SUL!AM224)</f>
        <v>ZRX-ZRQ</v>
      </c>
      <c r="O224" s="110">
        <f>IF(SP_SUL!BH224="","*",SP_SUL!BH224)</f>
        <v>0</v>
      </c>
      <c r="P224" s="147" t="str">
        <f>IF($A$2=1,IF(SP_SUL!BJ224="","*",SP_SUL!BJ224),IF(SP_SUL!BK224="","*",SP_SUL!BK224))</f>
        <v>TP não solicitou intervalo / parada de segurança.</v>
      </c>
    </row>
    <row r="225" spans="1:16" hidden="1">
      <c r="A225" s="82" t="str">
        <f>IF(SP_SUL!B225="","*",SP_SUL!B225)</f>
        <v>*</v>
      </c>
      <c r="B225" s="83" t="str">
        <f>IF(SP_SUL!X225="","*",SP_SUL!X225)</f>
        <v>Oportunidade</v>
      </c>
      <c r="C225" s="83" t="str">
        <f>IF(SP_SUL!S225="","*",SP_SUL!S225)</f>
        <v>SP SUL</v>
      </c>
      <c r="D225" s="83" t="str">
        <f>IF(SP_SUL!T225="","*",SP_SUL!T225)</f>
        <v>ZBV-ZRX</v>
      </c>
      <c r="E225" s="83" t="str">
        <f>IF(SP_SUL!D225="","*",SP_SUL!D225)</f>
        <v>W58</v>
      </c>
      <c r="F225" s="83">
        <f>IF(SP_SUL!H225="","*",SP_SUL!H225)</f>
        <v>106109</v>
      </c>
      <c r="G225" s="83" t="str">
        <f>IF(SP_SUL!M225="","*",SP_SUL!M225)</f>
        <v>ZBM-ZHO</v>
      </c>
      <c r="H225" s="116">
        <f>IF(SP_SUL!K225="","*",SP_SUL!K225)</f>
        <v>57</v>
      </c>
      <c r="I225" s="113">
        <f>IF(SP_SUL!O225="","*",SP_SUL!O225)</f>
        <v>0.33333333333333331</v>
      </c>
      <c r="J225" s="113">
        <f>IF(SP_SUL!P225="","*",SP_SUL!P225)</f>
        <v>4.1666666666666664E-2</v>
      </c>
      <c r="K225" s="83">
        <f>IF(SP_SUL!AK225="","*",SP_SUL!AK225)</f>
        <v>106109</v>
      </c>
      <c r="L225" s="83" t="str">
        <f>IF(SP_SUL!AM225="","*",SP_SUL!AM225)</f>
        <v>ZBM-ZHO</v>
      </c>
      <c r="M225" s="83">
        <f>IF(SP_SUL!AP225="","*",SP_SUL!AP225)</f>
        <v>57</v>
      </c>
      <c r="N225" s="83" t="str">
        <f>IF(SP_SUL!AM225="","*",SP_SUL!AM225)</f>
        <v>ZBM-ZHO</v>
      </c>
      <c r="O225" s="110" t="str">
        <f>IF(SP_SUL!BH225="","*",SP_SUL!BH225)</f>
        <v>*</v>
      </c>
      <c r="P225" s="147" t="str">
        <f>IF($A$2=1,IF(SP_SUL!BJ225="","*",SP_SUL!BJ225),IF(SP_SUL!BK225="","*",SP_SUL!BK225))</f>
        <v>*</v>
      </c>
    </row>
    <row r="226" spans="1:16" hidden="1">
      <c r="A226" s="82">
        <f>IF(SP_SUL!B226="","*",SP_SUL!B226)</f>
        <v>46063</v>
      </c>
      <c r="B226" s="83" t="str">
        <f>IF(SP_SUL!X226="","*",SP_SUL!X226)</f>
        <v>Contrato</v>
      </c>
      <c r="C226" s="83" t="str">
        <f>IF(SP_SUL!S226="","*",SP_SUL!S226)</f>
        <v>SP SUL</v>
      </c>
      <c r="D226" s="83" t="str">
        <f>IF(SP_SUL!T226="","*",SP_SUL!T226)</f>
        <v>ZBV-ZRX</v>
      </c>
      <c r="E226" s="83" t="str">
        <f>IF(SP_SUL!D226="","*",SP_SUL!D226)</f>
        <v>E42</v>
      </c>
      <c r="F226" s="83" t="str">
        <f>IF(SP_SUL!H226="","*",SP_SUL!H226)</f>
        <v>ZBV3</v>
      </c>
      <c r="G226" s="83" t="str">
        <f>IF(SP_SUL!M226="","*",SP_SUL!M226)</f>
        <v>ZBM</v>
      </c>
      <c r="H226" s="116">
        <f>IF(SP_SUL!K226="","*",SP_SUL!K226)</f>
        <v>54.96</v>
      </c>
      <c r="I226" s="113">
        <f>IF(SP_SUL!O226="","*",SP_SUL!O226)</f>
        <v>0.45833333333333331</v>
      </c>
      <c r="J226" s="113">
        <f>IF(SP_SUL!P226="","*",SP_SUL!P226)</f>
        <v>0.16666666666666666</v>
      </c>
      <c r="K226" s="83" t="str">
        <f>IF(SP_SUL!AK226="","*",SP_SUL!AK226)</f>
        <v>ZBV3</v>
      </c>
      <c r="L226" s="83" t="str">
        <f>IF(SP_SUL!AM226="","*",SP_SUL!AM226)</f>
        <v>ZBM</v>
      </c>
      <c r="M226" s="83">
        <f>IF(SP_SUL!AP226="","*",SP_SUL!AP226)</f>
        <v>54.96</v>
      </c>
      <c r="N226" s="83" t="str">
        <f>IF(SP_SUL!AM226="","*",SP_SUL!AM226)</f>
        <v>ZBM</v>
      </c>
      <c r="O226" s="110">
        <f>IF(SP_SUL!BH226="","*",SP_SUL!BH226)</f>
        <v>0</v>
      </c>
      <c r="P226" s="147" t="str">
        <f>IF($A$2=1,IF(SP_SUL!BJ226="","*",SP_SUL!BJ226),IF(SP_SUL!BK226="","*",SP_SUL!BK226))</f>
        <v>Cancelado CCO / Priorização da circulação de trens</v>
      </c>
    </row>
    <row r="227" spans="1:16" hidden="1">
      <c r="A227" s="82">
        <f>IF(SP_SUL!B227="","*",SP_SUL!B227)</f>
        <v>46063</v>
      </c>
      <c r="B227" s="83" t="str">
        <f>IF(SP_SUL!X227="","*",SP_SUL!X227)</f>
        <v>Oportunidade</v>
      </c>
      <c r="C227" s="83" t="str">
        <f>IF(SP_SUL!S227="","*",SP_SUL!S227)</f>
        <v>SP SUL</v>
      </c>
      <c r="D227" s="83" t="str">
        <f>IF(SP_SUL!T227="","*",SP_SUL!T227)</f>
        <v>ZBV-ZRX</v>
      </c>
      <c r="E227" s="83" t="str">
        <f>IF(SP_SUL!D227="","*",SP_SUL!D227)</f>
        <v>V53</v>
      </c>
      <c r="F227" s="83" t="str">
        <f>IF(SP_SUL!H227="","*",SP_SUL!H227)</f>
        <v>ZAC-2</v>
      </c>
      <c r="G227" s="83" t="str">
        <f>IF(SP_SUL!M227="","*",SP_SUL!M227)</f>
        <v>ZAC-ZSK</v>
      </c>
      <c r="H227" s="116">
        <f>IF(SP_SUL!K227="","*",SP_SUL!K227)</f>
        <v>82</v>
      </c>
      <c r="I227" s="113">
        <f>IF(SP_SUL!O227="","*",SP_SUL!O227)</f>
        <v>0.33333333333333331</v>
      </c>
      <c r="J227" s="113">
        <f>IF(SP_SUL!P227="","*",SP_SUL!P227)</f>
        <v>4.1666666666666664E-2</v>
      </c>
      <c r="K227" s="83" t="str">
        <f>IF(SP_SUL!AK227="","*",SP_SUL!AK227)</f>
        <v>ZAC-2</v>
      </c>
      <c r="L227" s="83" t="str">
        <f>IF(SP_SUL!AM227="","*",SP_SUL!AM227)</f>
        <v>ZAC-ZSK</v>
      </c>
      <c r="M227" s="83">
        <f>IF(SP_SUL!AP227="","*",SP_SUL!AP227)</f>
        <v>82</v>
      </c>
      <c r="N227" s="83" t="str">
        <f>IF(SP_SUL!AM227="","*",SP_SUL!AM227)</f>
        <v>ZAC-ZSK</v>
      </c>
      <c r="O227" s="110">
        <f>IF(SP_SUL!BH227="","*",SP_SUL!BH227)</f>
        <v>2</v>
      </c>
      <c r="P227" s="147" t="str">
        <f>IF($A$2=1,IF(SP_SUL!BJ227="","*",SP_SUL!BJ227),IF(SP_SUL!BK227="","*",SP_SUL!BK227))</f>
        <v>MC1 07h33 / Em deslocamento</v>
      </c>
    </row>
    <row r="228" spans="1:16" hidden="1">
      <c r="A228" s="82">
        <f>IF(SP_SUL!B228="","*",SP_SUL!B228)</f>
        <v>46063</v>
      </c>
      <c r="B228" s="83" t="str">
        <f>IF(SP_SUL!X228="","*",SP_SUL!X228)</f>
        <v>Oportunidade</v>
      </c>
      <c r="C228" s="83" t="str">
        <f>IF(SP_SUL!S228="","*",SP_SUL!S228)</f>
        <v>SP SUL</v>
      </c>
      <c r="D228" s="83" t="str">
        <f>IF(SP_SUL!T228="","*",SP_SUL!T228)</f>
        <v>ZBV-ZKE</v>
      </c>
      <c r="E228" s="83" t="str">
        <f>IF(SP_SUL!D228="","*",SP_SUL!D228)</f>
        <v>V93</v>
      </c>
      <c r="F228" s="83" t="str">
        <f>IF(SP_SUL!H228="","*",SP_SUL!H228)</f>
        <v>ZYU1</v>
      </c>
      <c r="G228" s="83" t="str">
        <f>IF(SP_SUL!M228="","*",SP_SUL!M228)</f>
        <v>ZYU-ZST</v>
      </c>
      <c r="H228" s="116">
        <f>IF(SP_SUL!K228="","*",SP_SUL!K228)</f>
        <v>204.5</v>
      </c>
      <c r="I228" s="113">
        <f>IF(SP_SUL!O228="","*",SP_SUL!O228)</f>
        <v>0.375</v>
      </c>
      <c r="J228" s="113">
        <f>IF(SP_SUL!P228="","*",SP_SUL!P228)</f>
        <v>8.3333333333333329E-2</v>
      </c>
      <c r="K228" s="83" t="str">
        <f>IF(SP_SUL!AK228="","*",SP_SUL!AK228)</f>
        <v>ZYU1</v>
      </c>
      <c r="L228" s="83" t="str">
        <f>IF(SP_SUL!AM228="","*",SP_SUL!AM228)</f>
        <v>ZYU-ZST</v>
      </c>
      <c r="M228" s="83">
        <f>IF(SP_SUL!AP228="","*",SP_SUL!AP228)</f>
        <v>204.5</v>
      </c>
      <c r="N228" s="83" t="str">
        <f>IF(SP_SUL!AM228="","*",SP_SUL!AM228)</f>
        <v>ZYU-ZST</v>
      </c>
      <c r="O228" s="110">
        <f>IF(SP_SUL!BH228="","*",SP_SUL!BH228)</f>
        <v>2</v>
      </c>
      <c r="P228" s="147" t="str">
        <f>IF($A$2=1,IF(SP_SUL!BJ228="","*",SP_SUL!BJ228),IF(SP_SUL!BK228="","*",SP_SUL!BK228))</f>
        <v xml:space="preserve">MC1 14h58 / Autorizado entrada na via 16h17 / Realizado intervalo  km199+222 via 2. </v>
      </c>
    </row>
    <row r="229" spans="1:16" hidden="1">
      <c r="A229" s="82">
        <f>IF(SP_SUL!B229="","*",SP_SUL!B229)</f>
        <v>46063</v>
      </c>
      <c r="B229" s="83" t="str">
        <f>IF(SP_SUL!X229="","*",SP_SUL!X229)</f>
        <v>Oportunidade</v>
      </c>
      <c r="C229" s="83" t="str">
        <f>IF(SP_SUL!S229="","*",SP_SUL!S229)</f>
        <v>SP SUL</v>
      </c>
      <c r="D229" s="83" t="str">
        <f>IF(SP_SUL!T229="","*",SP_SUL!T229)</f>
        <v>ZBV-ZKE</v>
      </c>
      <c r="E229" s="83" t="str">
        <f>IF(SP_SUL!D229="","*",SP_SUL!D229)</f>
        <v>EDSON (TP-780)</v>
      </c>
      <c r="F229" s="83" t="str">
        <f>IF(SP_SUL!H229="","*",SP_SUL!H229)</f>
        <v>-</v>
      </c>
      <c r="G229" s="83" t="str">
        <f>IF(SP_SUL!M229="","*",SP_SUL!M229)</f>
        <v>ZYU-ZST</v>
      </c>
      <c r="H229" s="116">
        <f>IF(SP_SUL!K229="","*",SP_SUL!K229)</f>
        <v>205</v>
      </c>
      <c r="I229" s="113">
        <f>IF(SP_SUL!O229="","*",SP_SUL!O229)</f>
        <v>0.39583333333333331</v>
      </c>
      <c r="J229" s="113">
        <f>IF(SP_SUL!P229="","*",SP_SUL!P229)</f>
        <v>8.3333333333333329E-2</v>
      </c>
      <c r="K229" s="83" t="str">
        <f>IF(SP_SUL!AK229="","*",SP_SUL!AK229)</f>
        <v>-</v>
      </c>
      <c r="L229" s="83" t="str">
        <f>IF(SP_SUL!AM229="","*",SP_SUL!AM229)</f>
        <v>ZYU-ZST</v>
      </c>
      <c r="M229" s="83">
        <f>IF(SP_SUL!AP229="","*",SP_SUL!AP229)</f>
        <v>205</v>
      </c>
      <c r="N229" s="83" t="str">
        <f>IF(SP_SUL!AM229="","*",SP_SUL!AM229)</f>
        <v>ZYU-ZST</v>
      </c>
      <c r="O229" s="110">
        <f>IF(SP_SUL!BH229="","*",SP_SUL!BH229)</f>
        <v>0</v>
      </c>
      <c r="P229" s="147" t="str">
        <f>IF($A$2=1,IF(SP_SUL!BJ229="","*",SP_SUL!BJ229),IF(SP_SUL!BK229="","*",SP_SUL!BK229))</f>
        <v>TP pronto 12h50 / Realizado intervalo das 13h57 até 15h00. Realizado reposição de fixação elásticas (20unidades) e 100m de limpeza de canaleta.</v>
      </c>
    </row>
    <row r="230" spans="1:16" hidden="1">
      <c r="A230" s="82">
        <f>IF(SP_SUL!B230="","*",SP_SUL!B230)</f>
        <v>46063</v>
      </c>
      <c r="B230" s="83" t="str">
        <f>IF(SP_SUL!X230="","*",SP_SUL!X230)</f>
        <v>Oportunidade</v>
      </c>
      <c r="C230" s="83" t="str">
        <f>IF(SP_SUL!S230="","*",SP_SUL!S230)</f>
        <v>SP SUL</v>
      </c>
      <c r="D230" s="83" t="str">
        <f>IF(SP_SUL!T230="","*",SP_SUL!T230)</f>
        <v>ZBV-ZKE</v>
      </c>
      <c r="E230" s="83" t="str">
        <f>IF(SP_SUL!D230="","*",SP_SUL!D230)</f>
        <v>ROGÉRIO (TP-730)</v>
      </c>
      <c r="F230" s="83" t="str">
        <f>IF(SP_SUL!H230="","*",SP_SUL!H230)</f>
        <v>-</v>
      </c>
      <c r="G230" s="83" t="str">
        <f>IF(SP_SUL!M230="","*",SP_SUL!M230)</f>
        <v>ZYU-ZST</v>
      </c>
      <c r="H230" s="116">
        <f>IF(SP_SUL!K230="","*",SP_SUL!K230)</f>
        <v>205</v>
      </c>
      <c r="I230" s="113">
        <f>IF(SP_SUL!O230="","*",SP_SUL!O230)</f>
        <v>0.39583333333333331</v>
      </c>
      <c r="J230" s="113">
        <f>IF(SP_SUL!P230="","*",SP_SUL!P230)</f>
        <v>8.3333333333333329E-2</v>
      </c>
      <c r="K230" s="83" t="str">
        <f>IF(SP_SUL!AK230="","*",SP_SUL!AK230)</f>
        <v>-</v>
      </c>
      <c r="L230" s="83" t="str">
        <f>IF(SP_SUL!AM230="","*",SP_SUL!AM230)</f>
        <v>ZYU-ZST</v>
      </c>
      <c r="M230" s="83">
        <f>IF(SP_SUL!AP230="","*",SP_SUL!AP230)</f>
        <v>205</v>
      </c>
      <c r="N230" s="83" t="str">
        <f>IF(SP_SUL!AM230="","*",SP_SUL!AM230)</f>
        <v>ZYU-ZST</v>
      </c>
      <c r="O230" s="110">
        <f>IF(SP_SUL!BH230="","*",SP_SUL!BH230)</f>
        <v>2</v>
      </c>
      <c r="P230" s="147" t="str">
        <f>IF($A$2=1,IF(SP_SUL!BJ230="","*",SP_SUL!BJ230),IF(SP_SUL!BK230="","*",SP_SUL!BK230))</f>
        <v>TP pronto 12h50 / realizado  intervalo das 14h47 até 15h10.</v>
      </c>
    </row>
    <row r="231" spans="1:16" hidden="1">
      <c r="A231" s="82">
        <f>IF(SP_SUL!B231="","*",SP_SUL!B231)</f>
        <v>46063</v>
      </c>
      <c r="B231" s="83" t="str">
        <f>IF(SP_SUL!X231="","*",SP_SUL!X231)</f>
        <v>Oportunidade</v>
      </c>
      <c r="C231" s="83" t="str">
        <f>IF(SP_SUL!S231="","*",SP_SUL!S231)</f>
        <v>SP SUL</v>
      </c>
      <c r="D231" s="83" t="str">
        <f>IF(SP_SUL!T231="","*",SP_SUL!T231)</f>
        <v>ZBV-ZKE</v>
      </c>
      <c r="E231" s="83" t="str">
        <f>IF(SP_SUL!D231="","*",SP_SUL!D231)</f>
        <v>W59</v>
      </c>
      <c r="F231" s="83" t="str">
        <f>IF(SP_SUL!H231="","*",SP_SUL!H231)</f>
        <v>ZYU1</v>
      </c>
      <c r="G231" s="83" t="str">
        <f>IF(SP_SUL!M231="","*",SP_SUL!M231)</f>
        <v>ZYU</v>
      </c>
      <c r="H231" s="116">
        <f>IF(SP_SUL!K231="","*",SP_SUL!K231)</f>
        <v>203.57</v>
      </c>
      <c r="I231" s="113">
        <f>IF(SP_SUL!O231="","*",SP_SUL!O231)</f>
        <v>0.35416666666666669</v>
      </c>
      <c r="J231" s="113">
        <f>IF(SP_SUL!P231="","*",SP_SUL!P231)</f>
        <v>4.1666666666666664E-2</v>
      </c>
      <c r="K231" s="83" t="str">
        <f>IF(SP_SUL!AK231="","*",SP_SUL!AK231)</f>
        <v>ZYU1</v>
      </c>
      <c r="L231" s="83" t="str">
        <f>IF(SP_SUL!AM231="","*",SP_SUL!AM231)</f>
        <v>ZFY-ZXP</v>
      </c>
      <c r="M231" s="83">
        <f>IF(SP_SUL!AP231="","*",SP_SUL!AP231)</f>
        <v>191</v>
      </c>
      <c r="N231" s="83" t="str">
        <f>IF(SP_SUL!AM231="","*",SP_SUL!AM231)</f>
        <v>ZFY-ZXP</v>
      </c>
      <c r="O231" s="110">
        <f>IF(SP_SUL!BH231="","*",SP_SUL!BH231)</f>
        <v>2</v>
      </c>
      <c r="P231" s="147" t="str">
        <f>IF($A$2=1,IF(SP_SUL!BJ231="","*",SP_SUL!BJ231),IF(SP_SUL!BK231="","*",SP_SUL!BK231))</f>
        <v>Alterado programação para descarga de dormentes do km190 ao km 191+000 / MC1 08h06 / Realizado intervalo.</v>
      </c>
    </row>
    <row r="232" spans="1:16" hidden="1">
      <c r="A232" s="82">
        <f>IF(SP_SUL!B232="","*",SP_SUL!B232)</f>
        <v>46063</v>
      </c>
      <c r="B232" s="83" t="str">
        <f>IF(SP_SUL!X232="","*",SP_SUL!X232)</f>
        <v>Contrato</v>
      </c>
      <c r="C232" s="83" t="str">
        <f>IF(SP_SUL!S232="","*",SP_SUL!S232)</f>
        <v>SP SUL</v>
      </c>
      <c r="D232" s="83" t="str">
        <f>IF(SP_SUL!T232="","*",SP_SUL!T232)</f>
        <v>ZKE-ZEV</v>
      </c>
      <c r="E232" s="83" t="str">
        <f>IF(SP_SUL!D232="","*",SP_SUL!D232)</f>
        <v>SUPER ZWW</v>
      </c>
      <c r="F232" s="83" t="str">
        <f>IF(SP_SUL!H232="","*",SP_SUL!H232)</f>
        <v>-</v>
      </c>
      <c r="G232" s="83" t="str">
        <f>IF(SP_SUL!M232="","*",SP_SUL!M232)</f>
        <v>ZKW-ZLU</v>
      </c>
      <c r="H232" s="116">
        <f>IF(SP_SUL!K232="","*",SP_SUL!K232)</f>
        <v>97.843000000000004</v>
      </c>
      <c r="I232" s="113">
        <f>IF(SP_SUL!O232="","*",SP_SUL!O232)</f>
        <v>0.45833333333333331</v>
      </c>
      <c r="J232" s="113">
        <f>IF(SP_SUL!P232="","*",SP_SUL!P232)</f>
        <v>0.125</v>
      </c>
      <c r="K232" s="83" t="str">
        <f>IF(SP_SUL!AK232="","*",SP_SUL!AK232)</f>
        <v>-</v>
      </c>
      <c r="L232" s="83" t="str">
        <f>IF(SP_SUL!AM232="","*",SP_SUL!AM232)</f>
        <v>ZKW-ZLU</v>
      </c>
      <c r="M232" s="83">
        <f>IF(SP_SUL!AP232="","*",SP_SUL!AP232)</f>
        <v>97.843000000000004</v>
      </c>
      <c r="N232" s="83" t="str">
        <f>IF(SP_SUL!AM232="","*",SP_SUL!AM232)</f>
        <v>ZKW-ZLU</v>
      </c>
      <c r="O232" s="110">
        <f>IF(SP_SUL!BH232="","*",SP_SUL!BH232)</f>
        <v>0</v>
      </c>
      <c r="P232" s="147" t="str">
        <f>IF($A$2=1,IF(SP_SUL!BJ232="","*",SP_SUL!BJ232),IF(SP_SUL!BK232="","*",SP_SUL!BK232))</f>
        <v>Cancelado CCO / Priorização da circulação de trens</v>
      </c>
    </row>
    <row r="233" spans="1:16" hidden="1">
      <c r="A233" s="82">
        <f>IF(SP_SUL!B233="","*",SP_SUL!B233)</f>
        <v>46063</v>
      </c>
      <c r="B233" s="83" t="str">
        <f>IF(SP_SUL!X233="","*",SP_SUL!X233)</f>
        <v>Contrato</v>
      </c>
      <c r="C233" s="83" t="str">
        <f>IF(SP_SUL!S233="","*",SP_SUL!S233)</f>
        <v>SP SUL</v>
      </c>
      <c r="D233" s="83" t="str">
        <f>IF(SP_SUL!T233="","*",SP_SUL!T233)</f>
        <v>ZKE-ZEV</v>
      </c>
      <c r="E233" s="83" t="str">
        <f>IF(SP_SUL!D233="","*",SP_SUL!D233)</f>
        <v>E17</v>
      </c>
      <c r="F233" s="83" t="str">
        <f>IF(SP_SUL!H233="","*",SP_SUL!H233)</f>
        <v>102ZKW2</v>
      </c>
      <c r="G233" s="83" t="str">
        <f>IF(SP_SUL!M233="","*",SP_SUL!M233)</f>
        <v>ZKW-ZLU</v>
      </c>
      <c r="H233" s="116">
        <f>IF(SP_SUL!K233="","*",SP_SUL!K233)</f>
        <v>100.56100000000001</v>
      </c>
      <c r="I233" s="113">
        <f>IF(SP_SUL!O233="","*",SP_SUL!O233)</f>
        <v>0.41666666666666669</v>
      </c>
      <c r="J233" s="113">
        <f>IF(SP_SUL!P233="","*",SP_SUL!P233)</f>
        <v>6.9444444444444447E-4</v>
      </c>
      <c r="K233" s="83" t="str">
        <f>IF(SP_SUL!AK233="","*",SP_SUL!AK233)</f>
        <v>102ZKW2</v>
      </c>
      <c r="L233" s="83" t="str">
        <f>IF(SP_SUL!AM233="","*",SP_SUL!AM233)</f>
        <v>ZKW-ZLU</v>
      </c>
      <c r="M233" s="83">
        <f>IF(SP_SUL!AP233="","*",SP_SUL!AP233)</f>
        <v>100.56100000000001</v>
      </c>
      <c r="N233" s="83" t="str">
        <f>IF(SP_SUL!AM233="","*",SP_SUL!AM233)</f>
        <v>ZKW-ZLU</v>
      </c>
      <c r="O233" s="110">
        <f>IF(SP_SUL!BH233="","*",SP_SUL!BH233)</f>
        <v>0</v>
      </c>
      <c r="P233" s="147" t="str">
        <f>IF($A$2=1,IF(SP_SUL!BJ233="","*",SP_SUL!BJ233),IF(SP_SUL!BK233="","*",SP_SUL!BK233))</f>
        <v>Cancelado CCO / Priorização da circulação de trens</v>
      </c>
    </row>
    <row r="234" spans="1:16" hidden="1">
      <c r="A234" s="82">
        <f>IF(SP_SUL!B234="","*",SP_SUL!B234)</f>
        <v>46063</v>
      </c>
      <c r="B234" s="83" t="str">
        <f>IF(SP_SUL!X234="","*",SP_SUL!X234)</f>
        <v>Contrato</v>
      </c>
      <c r="C234" s="83" t="str">
        <f>IF(SP_SUL!S234="","*",SP_SUL!S234)</f>
        <v>SP SUL</v>
      </c>
      <c r="D234" s="83" t="str">
        <f>IF(SP_SUL!T234="","*",SP_SUL!T234)</f>
        <v>ZKE-ZEV</v>
      </c>
      <c r="E234" s="83" t="str">
        <f>IF(SP_SUL!D234="","*",SP_SUL!D234)</f>
        <v>EDSON (TP-719)</v>
      </c>
      <c r="F234" s="83" t="str">
        <f>IF(SP_SUL!H234="","*",SP_SUL!H234)</f>
        <v>-</v>
      </c>
      <c r="G234" s="83" t="str">
        <f>IF(SP_SUL!M234="","*",SP_SUL!M234)</f>
        <v>ZKW-ZLU</v>
      </c>
      <c r="H234" s="116">
        <f>IF(SP_SUL!K234="","*",SP_SUL!K234)</f>
        <v>102</v>
      </c>
      <c r="I234" s="113">
        <f>IF(SP_SUL!O234="","*",SP_SUL!O234)</f>
        <v>0.45833333333333331</v>
      </c>
      <c r="J234" s="113">
        <f>IF(SP_SUL!P234="","*",SP_SUL!P234)</f>
        <v>6.9444444444444447E-4</v>
      </c>
      <c r="K234" s="83" t="str">
        <f>IF(SP_SUL!AK234="","*",SP_SUL!AK234)</f>
        <v>-</v>
      </c>
      <c r="L234" s="83" t="str">
        <f>IF(SP_SUL!AM234="","*",SP_SUL!AM234)</f>
        <v>ZKW-ZLU</v>
      </c>
      <c r="M234" s="83">
        <f>IF(SP_SUL!AP234="","*",SP_SUL!AP234)</f>
        <v>102</v>
      </c>
      <c r="N234" s="83" t="str">
        <f>IF(SP_SUL!AM234="","*",SP_SUL!AM234)</f>
        <v>ZKW-ZLU</v>
      </c>
      <c r="O234" s="110">
        <f>IF(SP_SUL!BH234="","*",SP_SUL!BH234)</f>
        <v>0</v>
      </c>
      <c r="P234" s="147" t="str">
        <f>IF($A$2=1,IF(SP_SUL!BJ234="","*",SP_SUL!BJ234),IF(SP_SUL!BK234="","*",SP_SUL!BK234))</f>
        <v>Cancelado CCO / Priorização da circulação de trens</v>
      </c>
    </row>
    <row r="235" spans="1:16" hidden="1">
      <c r="A235" s="82">
        <f>IF(SP_SUL!B235="","*",SP_SUL!B235)</f>
        <v>46063</v>
      </c>
      <c r="B235" s="83" t="str">
        <f>IF(SP_SUL!X235="","*",SP_SUL!X235)</f>
        <v>Contrato</v>
      </c>
      <c r="C235" s="83" t="str">
        <f>IF(SP_SUL!S235="","*",SP_SUL!S235)</f>
        <v>SP SUL</v>
      </c>
      <c r="D235" s="83" t="str">
        <f>IF(SP_SUL!T235="","*",SP_SUL!T235)</f>
        <v>ZKE-ZEV</v>
      </c>
      <c r="E235" s="83" t="str">
        <f>IF(SP_SUL!D235="","*",SP_SUL!D235)</f>
        <v>CLEBISON (TP-728)</v>
      </c>
      <c r="F235" s="83" t="str">
        <f>IF(SP_SUL!H235="","*",SP_SUL!H235)</f>
        <v>-</v>
      </c>
      <c r="G235" s="83" t="str">
        <f>IF(SP_SUL!M235="","*",SP_SUL!M235)</f>
        <v>ZKW-ZLU</v>
      </c>
      <c r="H235" s="116">
        <f>IF(SP_SUL!K235="","*",SP_SUL!K235)</f>
        <v>104</v>
      </c>
      <c r="I235" s="113">
        <f>IF(SP_SUL!O235="","*",SP_SUL!O235)</f>
        <v>0.45833333333333331</v>
      </c>
      <c r="J235" s="113">
        <f>IF(SP_SUL!P235="","*",SP_SUL!P235)</f>
        <v>6.9444444444444447E-4</v>
      </c>
      <c r="K235" s="83" t="str">
        <f>IF(SP_SUL!AK235="","*",SP_SUL!AK235)</f>
        <v>-</v>
      </c>
      <c r="L235" s="83" t="str">
        <f>IF(SP_SUL!AM235="","*",SP_SUL!AM235)</f>
        <v>ZKW-ZLU</v>
      </c>
      <c r="M235" s="83">
        <f>IF(SP_SUL!AP235="","*",SP_SUL!AP235)</f>
        <v>104</v>
      </c>
      <c r="N235" s="83" t="str">
        <f>IF(SP_SUL!AM235="","*",SP_SUL!AM235)</f>
        <v>ZKW-ZLU</v>
      </c>
      <c r="O235" s="110">
        <f>IF(SP_SUL!BH235="","*",SP_SUL!BH235)</f>
        <v>0</v>
      </c>
      <c r="P235" s="147" t="str">
        <f>IF($A$2=1,IF(SP_SUL!BJ235="","*",SP_SUL!BJ235),IF(SP_SUL!BK235="","*",SP_SUL!BK235))</f>
        <v>Cancelado CCO / Priorização da circulação de trens</v>
      </c>
    </row>
    <row r="236" spans="1:16" hidden="1">
      <c r="A236" s="82">
        <f>IF(SP_SUL!B236="","*",SP_SUL!B236)</f>
        <v>46063</v>
      </c>
      <c r="B236" s="83" t="str">
        <f>IF(SP_SUL!X236="","*",SP_SUL!X236)</f>
        <v>Contrato</v>
      </c>
      <c r="C236" s="83" t="str">
        <f>IF(SP_SUL!S236="","*",SP_SUL!S236)</f>
        <v>SP SUL</v>
      </c>
      <c r="D236" s="83" t="str">
        <f>IF(SP_SUL!T236="","*",SP_SUL!T236)</f>
        <v>ZKE-ZEV</v>
      </c>
      <c r="E236" s="83" t="str">
        <f>IF(SP_SUL!D236="","*",SP_SUL!D236)</f>
        <v>ISMAEL(TP-726)</v>
      </c>
      <c r="F236" s="83" t="str">
        <f>IF(SP_SUL!H236="","*",SP_SUL!H236)</f>
        <v>*</v>
      </c>
      <c r="G236" s="83" t="str">
        <f>IF(SP_SUL!M236="","*",SP_SUL!M236)</f>
        <v>ZKW-ZLU</v>
      </c>
      <c r="H236" s="116">
        <f>IF(SP_SUL!K236="","*",SP_SUL!K236)</f>
        <v>104</v>
      </c>
      <c r="I236" s="113">
        <f>IF(SP_SUL!O236="","*",SP_SUL!O236)</f>
        <v>0.45833333333333331</v>
      </c>
      <c r="J236" s="113">
        <f>IF(SP_SUL!P236="","*",SP_SUL!P236)</f>
        <v>6.9444444444444447E-4</v>
      </c>
      <c r="K236" s="83">
        <f>IF(SP_SUL!AK236="","*",SP_SUL!AK236)</f>
        <v>0</v>
      </c>
      <c r="L236" s="83" t="str">
        <f>IF(SP_SUL!AM236="","*",SP_SUL!AM236)</f>
        <v>ZKW-ZLU</v>
      </c>
      <c r="M236" s="83">
        <f>IF(SP_SUL!AP236="","*",SP_SUL!AP236)</f>
        <v>104</v>
      </c>
      <c r="N236" s="83" t="str">
        <f>IF(SP_SUL!AM236="","*",SP_SUL!AM236)</f>
        <v>ZKW-ZLU</v>
      </c>
      <c r="O236" s="110">
        <f>IF(SP_SUL!BH236="","*",SP_SUL!BH236)</f>
        <v>0</v>
      </c>
      <c r="P236" s="147" t="str">
        <f>IF($A$2=1,IF(SP_SUL!BJ236="","*",SP_SUL!BJ236),IF(SP_SUL!BK236="","*",SP_SUL!BK236))</f>
        <v>Cancelado CCO / Priorização da circulação de trens</v>
      </c>
    </row>
    <row r="237" spans="1:16" hidden="1">
      <c r="A237" s="82">
        <f>IF(SP_SUL!B237="","*",SP_SUL!B237)</f>
        <v>46063</v>
      </c>
      <c r="B237" s="83" t="str">
        <f>IF(SP_SUL!X237="","*",SP_SUL!X237)</f>
        <v>Contrato</v>
      </c>
      <c r="C237" s="83" t="str">
        <f>IF(SP_SUL!S237="","*",SP_SUL!S237)</f>
        <v>SP SUL</v>
      </c>
      <c r="D237" s="83" t="str">
        <f>IF(SP_SUL!T237="","*",SP_SUL!T237)</f>
        <v>ZKE-ZEV</v>
      </c>
      <c r="E237" s="83" t="str">
        <f>IF(SP_SUL!D237="","*",SP_SUL!D237)</f>
        <v>V89</v>
      </c>
      <c r="F237" s="83" t="str">
        <f>IF(SP_SUL!H237="","*",SP_SUL!H237)</f>
        <v>102ZKW2</v>
      </c>
      <c r="G237" s="83" t="str">
        <f>IF(SP_SUL!M237="","*",SP_SUL!M237)</f>
        <v>ZKW-ZLU</v>
      </c>
      <c r="H237" s="116">
        <f>IF(SP_SUL!K237="","*",SP_SUL!K237)</f>
        <v>106</v>
      </c>
      <c r="I237" s="113">
        <f>IF(SP_SUL!O237="","*",SP_SUL!O237)</f>
        <v>0.41666666666666669</v>
      </c>
      <c r="J237" s="113">
        <f>IF(SP_SUL!P237="","*",SP_SUL!P237)</f>
        <v>0.125</v>
      </c>
      <c r="K237" s="83" t="str">
        <f>IF(SP_SUL!AK237="","*",SP_SUL!AK237)</f>
        <v>102ZKW2</v>
      </c>
      <c r="L237" s="83" t="str">
        <f>IF(SP_SUL!AM237="","*",SP_SUL!AM237)</f>
        <v>ZKW-ZLU</v>
      </c>
      <c r="M237" s="83">
        <f>IF(SP_SUL!AP237="","*",SP_SUL!AP237)</f>
        <v>106</v>
      </c>
      <c r="N237" s="83" t="str">
        <f>IF(SP_SUL!AM237="","*",SP_SUL!AM237)</f>
        <v>ZKW-ZLU</v>
      </c>
      <c r="O237" s="110">
        <f>IF(SP_SUL!BH237="","*",SP_SUL!BH237)</f>
        <v>0</v>
      </c>
      <c r="P237" s="147" t="str">
        <f>IF($A$2=1,IF(SP_SUL!BJ237="","*",SP_SUL!BJ237),IF(SP_SUL!BK237="","*",SP_SUL!BK237))</f>
        <v>Cancelado CCO / Priorização da circulação de trens</v>
      </c>
    </row>
    <row r="238" spans="1:16" hidden="1">
      <c r="A238" s="82">
        <f>IF(SP_SUL!B238="","*",SP_SUL!B238)</f>
        <v>46063</v>
      </c>
      <c r="B238" s="83" t="str">
        <f>IF(SP_SUL!X238="","*",SP_SUL!X238)</f>
        <v>Oportunidade</v>
      </c>
      <c r="C238" s="83" t="str">
        <f>IF(SP_SUL!S238="","*",SP_SUL!S238)</f>
        <v>SP SUL</v>
      </c>
      <c r="D238" s="83" t="str">
        <f>IF(SP_SUL!T238="","*",SP_SUL!T238)</f>
        <v>ZKE-ZEV</v>
      </c>
      <c r="E238" s="83" t="str">
        <f>IF(SP_SUL!D238="","*",SP_SUL!D238)</f>
        <v>W60</v>
      </c>
      <c r="F238" s="83" t="str">
        <f>IF(SP_SUL!H238="","*",SP_SUL!H238)</f>
        <v>ZEM1302</v>
      </c>
      <c r="G238" s="83" t="str">
        <f>IF(SP_SUL!M238="","*",SP_SUL!M238)</f>
        <v>ZLU-ZWI</v>
      </c>
      <c r="H238" s="116">
        <f>IF(SP_SUL!K238="","*",SP_SUL!K238)</f>
        <v>118</v>
      </c>
      <c r="I238" s="113">
        <f>IF(SP_SUL!O238="","*",SP_SUL!O238)</f>
        <v>0.35416666666666669</v>
      </c>
      <c r="J238" s="113">
        <f>IF(SP_SUL!P238="","*",SP_SUL!P238)</f>
        <v>5.5555555555555552E-2</v>
      </c>
      <c r="K238" s="83" t="str">
        <f>IF(SP_SUL!AK238="","*",SP_SUL!AK238)</f>
        <v>ZEM1302</v>
      </c>
      <c r="L238" s="83" t="str">
        <f>IF(SP_SUL!AM238="","*",SP_SUL!AM238)</f>
        <v>ZLU-ZWI</v>
      </c>
      <c r="M238" s="83">
        <f>IF(SP_SUL!AP238="","*",SP_SUL!AP238)</f>
        <v>118</v>
      </c>
      <c r="N238" s="83" t="str">
        <f>IF(SP_SUL!AM238="","*",SP_SUL!AM238)</f>
        <v>ZLU-ZWI</v>
      </c>
      <c r="O238" s="110">
        <f>IF(SP_SUL!BH238="","*",SP_SUL!BH238)</f>
        <v>0</v>
      </c>
      <c r="P238" s="147" t="str">
        <f>IF($A$2=1,IF(SP_SUL!BJ238="","*",SP_SUL!BJ238),IF(SP_SUL!BK238="","*",SP_SUL!BK238))</f>
        <v>MC1 10h20 / Sem oportuinidade de faixa</v>
      </c>
    </row>
    <row r="239" spans="1:16" hidden="1">
      <c r="A239" s="82">
        <f>IF(SP_SUL!B239="","*",SP_SUL!B239)</f>
        <v>46063</v>
      </c>
      <c r="B239" s="83" t="str">
        <f>IF(SP_SUL!X239="","*",SP_SUL!X239)</f>
        <v>Contrato</v>
      </c>
      <c r="C239" s="83" t="str">
        <f>IF(SP_SUL!S239="","*",SP_SUL!S239)</f>
        <v>SP SUL</v>
      </c>
      <c r="D239" s="83" t="str">
        <f>IF(SP_SUL!T239="","*",SP_SUL!T239)</f>
        <v>ZKE-ZEV</v>
      </c>
      <c r="E239" s="83" t="str">
        <f>IF(SP_SUL!D239="","*",SP_SUL!D239)</f>
        <v>A84</v>
      </c>
      <c r="F239" s="83" t="str">
        <f>IF(SP_SUL!H239="","*",SP_SUL!H239)</f>
        <v>ZWI1</v>
      </c>
      <c r="G239" s="83" t="str">
        <f>IF(SP_SUL!M239="","*",SP_SUL!M239)</f>
        <v>ZWI</v>
      </c>
      <c r="H239" s="116">
        <f>IF(SP_SUL!K239="","*",SP_SUL!K239)</f>
        <v>119</v>
      </c>
      <c r="I239" s="113">
        <f>IF(SP_SUL!O239="","*",SP_SUL!O239)</f>
        <v>0.33333333333333331</v>
      </c>
      <c r="J239" s="113">
        <f>IF(SP_SUL!P239="","*",SP_SUL!P239)</f>
        <v>4.1666666666666664E-2</v>
      </c>
      <c r="K239" s="83" t="str">
        <f>IF(SP_SUL!AK239="","*",SP_SUL!AK239)</f>
        <v>ZWI1</v>
      </c>
      <c r="L239" s="83" t="str">
        <f>IF(SP_SUL!AM239="","*",SP_SUL!AM239)</f>
        <v>ZWI</v>
      </c>
      <c r="M239" s="83">
        <f>IF(SP_SUL!AP239="","*",SP_SUL!AP239)</f>
        <v>119</v>
      </c>
      <c r="N239" s="83" t="str">
        <f>IF(SP_SUL!AM239="","*",SP_SUL!AM239)</f>
        <v>ZWI</v>
      </c>
      <c r="O239" s="110">
        <f>IF(SP_SUL!BH239="","*",SP_SUL!BH239)</f>
        <v>2</v>
      </c>
      <c r="P239" s="147" t="str">
        <f>IF($A$2=1,IF(SP_SUL!BJ239="","*",SP_SUL!BJ239),IF(SP_SUL!BK239="","*",SP_SUL!BK239))</f>
        <v xml:space="preserve">MC1 08h45 / Realizado inspeção. </v>
      </c>
    </row>
    <row r="240" spans="1:16" hidden="1">
      <c r="A240" s="82">
        <f>IF(SP_SUL!B240="","*",SP_SUL!B240)</f>
        <v>46063</v>
      </c>
      <c r="B240" s="83" t="str">
        <f>IF(SP_SUL!X240="","*",SP_SUL!X240)</f>
        <v>Contrato</v>
      </c>
      <c r="C240" s="83" t="str">
        <f>IF(SP_SUL!S240="","*",SP_SUL!S240)</f>
        <v>SP SUL</v>
      </c>
      <c r="D240" s="83" t="str">
        <f>IF(SP_SUL!T240="","*",SP_SUL!T240)</f>
        <v>ZKE-ZEV</v>
      </c>
      <c r="E240" s="83" t="str">
        <f>IF(SP_SUL!D240="","*",SP_SUL!D240)</f>
        <v>MOD ZRB</v>
      </c>
      <c r="F240" s="83" t="str">
        <f>IF(SP_SUL!H240="","*",SP_SUL!H240)</f>
        <v>-</v>
      </c>
      <c r="G240" s="83" t="str">
        <f>IF(SP_SUL!M240="","*",SP_SUL!M240)</f>
        <v>ZRB-ZEV</v>
      </c>
      <c r="H240" s="116">
        <f>IF(SP_SUL!K240="","*",SP_SUL!K240)</f>
        <v>152.19999999999999</v>
      </c>
      <c r="I240" s="113">
        <f>IF(SP_SUL!O240="","*",SP_SUL!O240)</f>
        <v>0.33333333333333331</v>
      </c>
      <c r="J240" s="113">
        <f>IF(SP_SUL!P240="","*",SP_SUL!P240)</f>
        <v>0.33333333333333331</v>
      </c>
      <c r="K240" s="83" t="str">
        <f>IF(SP_SUL!AK240="","*",SP_SUL!AK240)</f>
        <v>-</v>
      </c>
      <c r="L240" s="83" t="str">
        <f>IF(SP_SUL!AM240="","*",SP_SUL!AM240)</f>
        <v>ZRB-ZEV</v>
      </c>
      <c r="M240" s="83">
        <f>IF(SP_SUL!AP240="","*",SP_SUL!AP240)</f>
        <v>152.19999999999999</v>
      </c>
      <c r="N240" s="83" t="str">
        <f>IF(SP_SUL!AM240="","*",SP_SUL!AM240)</f>
        <v>ZRB-ZEV</v>
      </c>
      <c r="O240" s="110">
        <f>IF(SP_SUL!BH240="","*",SP_SUL!BH240)</f>
        <v>0</v>
      </c>
      <c r="P240" s="147" t="str">
        <f>IF($A$2=1,IF(SP_SUL!BJ240="","*",SP_SUL!BJ240),IF(SP_SUL!BK240="","*",SP_SUL!BK240))</f>
        <v>Cancelado CCO / Priorização da circulação de trens</v>
      </c>
    </row>
    <row r="241" spans="1:16" hidden="1">
      <c r="A241" s="82">
        <f>IF(SP_SUL!B241="","*",SP_SUL!B241)</f>
        <v>46063</v>
      </c>
      <c r="B241" s="83" t="str">
        <f>IF(SP_SUL!X241="","*",SP_SUL!X241)</f>
        <v>Contrato</v>
      </c>
      <c r="C241" s="83" t="str">
        <f>IF(SP_SUL!S241="","*",SP_SUL!S241)</f>
        <v>SP SUL</v>
      </c>
      <c r="D241" s="83" t="str">
        <f>IF(SP_SUL!T241="","*",SP_SUL!T241)</f>
        <v>ZKE-ZEV</v>
      </c>
      <c r="E241" s="83" t="str">
        <f>IF(SP_SUL!D241="","*",SP_SUL!D241)</f>
        <v>W97</v>
      </c>
      <c r="F241" s="83" t="str">
        <f>IF(SP_SUL!H241="","*",SP_SUL!H241)</f>
        <v>ZEM1</v>
      </c>
      <c r="G241" s="83" t="str">
        <f>IF(SP_SUL!M241="","*",SP_SUL!M241)</f>
        <v>ZRB-ZEV</v>
      </c>
      <c r="H241" s="116">
        <f>IF(SP_SUL!K241="","*",SP_SUL!K241)</f>
        <v>155.69999999999999</v>
      </c>
      <c r="I241" s="113">
        <f>IF(SP_SUL!O241="","*",SP_SUL!O241)</f>
        <v>0.29166666666666669</v>
      </c>
      <c r="J241" s="113">
        <f>IF(SP_SUL!P241="","*",SP_SUL!P241)</f>
        <v>6.9444444444444447E-4</v>
      </c>
      <c r="K241" s="83" t="str">
        <f>IF(SP_SUL!AK241="","*",SP_SUL!AK241)</f>
        <v>ZEM1</v>
      </c>
      <c r="L241" s="83" t="str">
        <f>IF(SP_SUL!AM241="","*",SP_SUL!AM241)</f>
        <v>ZRB-ZEV</v>
      </c>
      <c r="M241" s="83">
        <f>IF(SP_SUL!AP241="","*",SP_SUL!AP241)</f>
        <v>155.69999999999999</v>
      </c>
      <c r="N241" s="83" t="str">
        <f>IF(SP_SUL!AM241="","*",SP_SUL!AM241)</f>
        <v>ZRB-ZEV</v>
      </c>
      <c r="O241" s="110">
        <f>IF(SP_SUL!BH241="","*",SP_SUL!BH241)</f>
        <v>0</v>
      </c>
      <c r="P241" s="147" t="str">
        <f>IF($A$2=1,IF(SP_SUL!BJ241="","*",SP_SUL!BJ241),IF(SP_SUL!BK241="","*",SP_SUL!BK241))</f>
        <v>Cancelado CCO / Priorização da circulação de trens</v>
      </c>
    </row>
    <row r="242" spans="1:16" hidden="1">
      <c r="A242" s="82">
        <f>IF(SP_SUL!B242="","*",SP_SUL!B242)</f>
        <v>46063</v>
      </c>
      <c r="B242" s="83" t="str">
        <f>IF(SP_SUL!X242="","*",SP_SUL!X242)</f>
        <v>Contrato</v>
      </c>
      <c r="C242" s="83" t="str">
        <f>IF(SP_SUL!S242="","*",SP_SUL!S242)</f>
        <v>SP SUL</v>
      </c>
      <c r="D242" s="83" t="str">
        <f>IF(SP_SUL!T242="","*",SP_SUL!T242)</f>
        <v>ZKE-ZEV</v>
      </c>
      <c r="E242" s="83" t="str">
        <f>IF(SP_SUL!D242="","*",SP_SUL!D242)</f>
        <v>V96</v>
      </c>
      <c r="F242" s="83" t="str">
        <f>IF(SP_SUL!H242="","*",SP_SUL!H242)</f>
        <v>K67ZEV2</v>
      </c>
      <c r="G242" s="83" t="str">
        <f>IF(SP_SUL!M242="","*",SP_SUL!M242)</f>
        <v>ZRB-ZEV</v>
      </c>
      <c r="H242" s="116">
        <f>IF(SP_SUL!K242="","*",SP_SUL!K242)</f>
        <v>157.30000000000001</v>
      </c>
      <c r="I242" s="113">
        <f>IF(SP_SUL!O242="","*",SP_SUL!O242)</f>
        <v>0.30555555555555558</v>
      </c>
      <c r="J242" s="113">
        <f>IF(SP_SUL!P242="","*",SP_SUL!P242)</f>
        <v>6.9444444444444447E-4</v>
      </c>
      <c r="K242" s="83" t="str">
        <f>IF(SP_SUL!AK242="","*",SP_SUL!AK242)</f>
        <v>K67ZEV2</v>
      </c>
      <c r="L242" s="83" t="str">
        <f>IF(SP_SUL!AM242="","*",SP_SUL!AM242)</f>
        <v>ZRB-ZEV</v>
      </c>
      <c r="M242" s="83">
        <f>IF(SP_SUL!AP242="","*",SP_SUL!AP242)</f>
        <v>157.30000000000001</v>
      </c>
      <c r="N242" s="83" t="str">
        <f>IF(SP_SUL!AM242="","*",SP_SUL!AM242)</f>
        <v>ZRB-ZEV</v>
      </c>
      <c r="O242" s="110">
        <f>IF(SP_SUL!BH242="","*",SP_SUL!BH242)</f>
        <v>0</v>
      </c>
      <c r="P242" s="147" t="str">
        <f>IF($A$2=1,IF(SP_SUL!BJ242="","*",SP_SUL!BJ242),IF(SP_SUL!BK242="","*",SP_SUL!BK242))</f>
        <v>Cancelado CCO / Priorização da circulação de trens</v>
      </c>
    </row>
    <row r="243" spans="1:16" hidden="1">
      <c r="A243" s="82">
        <f>IF(SP_SUL!B243="","*",SP_SUL!B243)</f>
        <v>46063</v>
      </c>
      <c r="B243" s="83" t="str">
        <f>IF(SP_SUL!X243="","*",SP_SUL!X243)</f>
        <v>Contrato</v>
      </c>
      <c r="C243" s="83" t="str">
        <f>IF(SP_SUL!S243="","*",SP_SUL!S243)</f>
        <v>SP SUL</v>
      </c>
      <c r="D243" s="83" t="str">
        <f>IF(SP_SUL!T243="","*",SP_SUL!T243)</f>
        <v>ZKE-ZEV</v>
      </c>
      <c r="E243" s="83" t="str">
        <f>IF(SP_SUL!D243="","*",SP_SUL!D243)</f>
        <v>WAGNER (TP-903)</v>
      </c>
      <c r="F243" s="83" t="str">
        <f>IF(SP_SUL!H243="","*",SP_SUL!H243)</f>
        <v>-</v>
      </c>
      <c r="G243" s="83" t="str">
        <f>IF(SP_SUL!M243="","*",SP_SUL!M243)</f>
        <v>ZRB-ZEV</v>
      </c>
      <c r="H243" s="116">
        <f>IF(SP_SUL!K243="","*",SP_SUL!K243)</f>
        <v>156.33199999999999</v>
      </c>
      <c r="I243" s="113">
        <f>IF(SP_SUL!O243="","*",SP_SUL!O243)</f>
        <v>0.33333333333333331</v>
      </c>
      <c r="J243" s="113">
        <f>IF(SP_SUL!P243="","*",SP_SUL!P243)</f>
        <v>6.9444444444444447E-4</v>
      </c>
      <c r="K243" s="83" t="str">
        <f>IF(SP_SUL!AK243="","*",SP_SUL!AK243)</f>
        <v>-</v>
      </c>
      <c r="L243" s="83" t="str">
        <f>IF(SP_SUL!AM243="","*",SP_SUL!AM243)</f>
        <v>ZRB-ZEV</v>
      </c>
      <c r="M243" s="83">
        <f>IF(SP_SUL!AP243="","*",SP_SUL!AP243)</f>
        <v>156.33199999999999</v>
      </c>
      <c r="N243" s="83" t="str">
        <f>IF(SP_SUL!AM243="","*",SP_SUL!AM243)</f>
        <v>ZRB-ZEV</v>
      </c>
      <c r="O243" s="110">
        <f>IF(SP_SUL!BH243="","*",SP_SUL!BH243)</f>
        <v>0</v>
      </c>
      <c r="P243" s="147" t="str">
        <f>IF($A$2=1,IF(SP_SUL!BJ243="","*",SP_SUL!BJ243),IF(SP_SUL!BK243="","*",SP_SUL!BK243))</f>
        <v>Cancelado CCO / Priorização da circulação de trens</v>
      </c>
    </row>
    <row r="244" spans="1:16" hidden="1">
      <c r="A244" s="82">
        <f>IF(SP_SUL!B244="","*",SP_SUL!B244)</f>
        <v>46063</v>
      </c>
      <c r="B244" s="83" t="str">
        <f>IF(SP_SUL!X244="","*",SP_SUL!X244)</f>
        <v>Contrato</v>
      </c>
      <c r="C244" s="83" t="str">
        <f>IF(SP_SUL!S244="","*",SP_SUL!S244)</f>
        <v>SP SUL</v>
      </c>
      <c r="D244" s="83" t="str">
        <f>IF(SP_SUL!T244="","*",SP_SUL!T244)</f>
        <v>ZKE-ZEV</v>
      </c>
      <c r="E244" s="83" t="str">
        <f>IF(SP_SUL!D244="","*",SP_SUL!D244)</f>
        <v>CAIQUE (TMA-677)</v>
      </c>
      <c r="F244" s="83" t="str">
        <f>IF(SP_SUL!H244="","*",SP_SUL!H244)</f>
        <v>-</v>
      </c>
      <c r="G244" s="83" t="str">
        <f>IF(SP_SUL!M244="","*",SP_SUL!M244)</f>
        <v>ZRB-ZEV</v>
      </c>
      <c r="H244" s="116">
        <f>IF(SP_SUL!K244="","*",SP_SUL!K244)</f>
        <v>156.93</v>
      </c>
      <c r="I244" s="113">
        <f>IF(SP_SUL!O244="","*",SP_SUL!O244)</f>
        <v>0.33333333333333331</v>
      </c>
      <c r="J244" s="113">
        <f>IF(SP_SUL!P244="","*",SP_SUL!P244)</f>
        <v>6.9444444444444447E-4</v>
      </c>
      <c r="K244" s="83" t="str">
        <f>IF(SP_SUL!AK244="","*",SP_SUL!AK244)</f>
        <v>-</v>
      </c>
      <c r="L244" s="83" t="str">
        <f>IF(SP_SUL!AM244="","*",SP_SUL!AM244)</f>
        <v>ZRB-ZEV</v>
      </c>
      <c r="M244" s="83">
        <f>IF(SP_SUL!AP244="","*",SP_SUL!AP244)</f>
        <v>156.93</v>
      </c>
      <c r="N244" s="83" t="str">
        <f>IF(SP_SUL!AM244="","*",SP_SUL!AM244)</f>
        <v>ZRB-ZEV</v>
      </c>
      <c r="O244" s="110">
        <f>IF(SP_SUL!BH244="","*",SP_SUL!BH244)</f>
        <v>0</v>
      </c>
      <c r="P244" s="147" t="str">
        <f>IF($A$2=1,IF(SP_SUL!BJ244="","*",SP_SUL!BJ244),IF(SP_SUL!BK244="","*",SP_SUL!BK244))</f>
        <v>Cancelado CCO / Priorização da circulação de trens</v>
      </c>
    </row>
    <row r="245" spans="1:16" hidden="1">
      <c r="A245" s="82" t="str">
        <f>IF(SP_SUL!B245="","*",SP_SUL!B245)</f>
        <v>*</v>
      </c>
      <c r="B245" s="83" t="str">
        <f>IF(SP_SUL!X245="","*",SP_SUL!X245)</f>
        <v>*</v>
      </c>
      <c r="C245" s="83" t="str">
        <f>IF(SP_SUL!S245="","*",SP_SUL!S245)</f>
        <v>-</v>
      </c>
      <c r="D245" s="83" t="str">
        <f>IF(SP_SUL!T245="","*",SP_SUL!T245)</f>
        <v>-</v>
      </c>
      <c r="E245" s="83" t="str">
        <f>IF(SP_SUL!D245="","*",SP_SUL!D245)</f>
        <v>*</v>
      </c>
      <c r="F245" s="83" t="str">
        <f>IF(SP_SUL!H245="","*",SP_SUL!H245)</f>
        <v>*</v>
      </c>
      <c r="G245" s="83" t="str">
        <f>IF(SP_SUL!M245="","*",SP_SUL!M245)</f>
        <v>-</v>
      </c>
      <c r="H245" s="116" t="str">
        <f>IF(SP_SUL!K245="","*",SP_SUL!K245)</f>
        <v>*</v>
      </c>
      <c r="I245" s="113" t="str">
        <f>IF(SP_SUL!O245="","*",SP_SUL!O245)</f>
        <v>*</v>
      </c>
      <c r="J245" s="113" t="str">
        <f>IF(SP_SUL!P245="","*",SP_SUL!P245)</f>
        <v>*</v>
      </c>
      <c r="K245" s="83">
        <f>IF(SP_SUL!AK245="","*",SP_SUL!AK245)</f>
        <v>0</v>
      </c>
      <c r="L245" s="83" t="str">
        <f>IF(SP_SUL!AM245="","*",SP_SUL!AM245)</f>
        <v>-</v>
      </c>
      <c r="M245" s="83">
        <f>IF(SP_SUL!AP245="","*",SP_SUL!AP245)</f>
        <v>0</v>
      </c>
      <c r="N245" s="83" t="str">
        <f>IF(SP_SUL!AM245="","*",SP_SUL!AM245)</f>
        <v>-</v>
      </c>
      <c r="O245" s="110" t="str">
        <f>IF(SP_SUL!BH245="","*",SP_SUL!BH245)</f>
        <v>*</v>
      </c>
      <c r="P245" s="147" t="str">
        <f>IF($A$2=1,IF(SP_SUL!BJ245="","*",SP_SUL!BJ245),IF(SP_SUL!BK245="","*",SP_SUL!BK245))</f>
        <v>*</v>
      </c>
    </row>
    <row r="246" spans="1:16" hidden="1">
      <c r="A246" s="82">
        <f>IF(SP_SUL!B246="","*",SP_SUL!B246)</f>
        <v>46063</v>
      </c>
      <c r="B246" s="83" t="str">
        <f>IF(SP_SUL!X246="","*",SP_SUL!X246)</f>
        <v>Contrato</v>
      </c>
      <c r="C246" s="83" t="str">
        <f>IF(SP_SUL!S246="","*",SP_SUL!S246)</f>
        <v>SP SUL</v>
      </c>
      <c r="D246" s="83" t="str">
        <f>IF(SP_SUL!T246="","*",SP_SUL!T246)</f>
        <v>ZEV-ZPT</v>
      </c>
      <c r="E246" s="83" t="str">
        <f>IF(SP_SUL!D246="","*",SP_SUL!D246)</f>
        <v>MODERNIZAÇÃO SERRA</v>
      </c>
      <c r="F246" s="83" t="str">
        <f>IF(SP_SUL!H246="","*",SP_SUL!H246)</f>
        <v>-</v>
      </c>
      <c r="G246" s="83" t="str">
        <f>IF(SP_SUL!M246="","*",SP_SUL!M246)</f>
        <v>ZEZ-ZXW</v>
      </c>
      <c r="H246" s="116">
        <f>IF(SP_SUL!K246="","*",SP_SUL!K246)</f>
        <v>75.2</v>
      </c>
      <c r="I246" s="113">
        <f>IF(SP_SUL!O246="","*",SP_SUL!O246)</f>
        <v>0.33333333333333331</v>
      </c>
      <c r="J246" s="113">
        <f>IF(SP_SUL!P246="","*",SP_SUL!P246)</f>
        <v>0.33333333333333331</v>
      </c>
      <c r="K246" s="83" t="str">
        <f>IF(SP_SUL!AK246="","*",SP_SUL!AK246)</f>
        <v>-</v>
      </c>
      <c r="L246" s="83" t="str">
        <f>IF(SP_SUL!AM246="","*",SP_SUL!AM246)</f>
        <v>ZEZ-ZXW</v>
      </c>
      <c r="M246" s="83">
        <f>IF(SP_SUL!AP246="","*",SP_SUL!AP246)</f>
        <v>75.2</v>
      </c>
      <c r="N246" s="83" t="str">
        <f>IF(SP_SUL!AM246="","*",SP_SUL!AM246)</f>
        <v>ZEZ-ZXW</v>
      </c>
      <c r="O246" s="110">
        <f>IF(SP_SUL!BH246="","*",SP_SUL!BH246)</f>
        <v>0</v>
      </c>
      <c r="P246" s="147" t="str">
        <f>IF($A$2=1,IF(SP_SUL!BJ246="","*",SP_SUL!BJ246),IF(SP_SUL!BK246="","*",SP_SUL!BK246))</f>
        <v>Cancelado CCO / Priorização da circulação de trens</v>
      </c>
    </row>
    <row r="247" spans="1:16" hidden="1">
      <c r="A247" s="82">
        <f>IF(SP_SUL!B247="","*",SP_SUL!B247)</f>
        <v>46063</v>
      </c>
      <c r="B247" s="83" t="str">
        <f>IF(SP_SUL!X247="","*",SP_SUL!X247)</f>
        <v>Contrato</v>
      </c>
      <c r="C247" s="83" t="str">
        <f>IF(SP_SUL!S247="","*",SP_SUL!S247)</f>
        <v>SP SUL</v>
      </c>
      <c r="D247" s="83" t="str">
        <f>IF(SP_SUL!T247="","*",SP_SUL!T247)</f>
        <v>ZEV-ZPT</v>
      </c>
      <c r="E247" s="83" t="str">
        <f>IF(SP_SUL!D247="","*",SP_SUL!D247)</f>
        <v>W61</v>
      </c>
      <c r="F247" s="83" t="str">
        <f>IF(SP_SUL!H247="","*",SP_SUL!H247)</f>
        <v>K67ZEV-1</v>
      </c>
      <c r="G247" s="83" t="str">
        <f>IF(SP_SUL!M247="","*",SP_SUL!M247)</f>
        <v>ZEZ-ZXW</v>
      </c>
      <c r="H247" s="116">
        <f>IF(SP_SUL!K247="","*",SP_SUL!K247)</f>
        <v>75.2</v>
      </c>
      <c r="I247" s="113">
        <f>IF(SP_SUL!O247="","*",SP_SUL!O247)</f>
        <v>0.3125</v>
      </c>
      <c r="J247" s="113">
        <f>IF(SP_SUL!P247="","*",SP_SUL!P247)</f>
        <v>6.9444444444444447E-4</v>
      </c>
      <c r="K247" s="83" t="str">
        <f>IF(SP_SUL!AK247="","*",SP_SUL!AK247)</f>
        <v>K67ZEV-1</v>
      </c>
      <c r="L247" s="83" t="str">
        <f>IF(SP_SUL!AM247="","*",SP_SUL!AM247)</f>
        <v>ZEZ-ZXW</v>
      </c>
      <c r="M247" s="83">
        <f>IF(SP_SUL!AP247="","*",SP_SUL!AP247)</f>
        <v>75.2</v>
      </c>
      <c r="N247" s="83" t="str">
        <f>IF(SP_SUL!AM247="","*",SP_SUL!AM247)</f>
        <v>ZEZ-ZXW</v>
      </c>
      <c r="O247" s="110">
        <f>IF(SP_SUL!BH247="","*",SP_SUL!BH247)</f>
        <v>2</v>
      </c>
      <c r="P247" s="147" t="str">
        <f>IF($A$2=1,IF(SP_SUL!BJ247="","*",SP_SUL!BJ247),IF(SP_SUL!BK247="","*",SP_SUL!BK247))</f>
        <v>Devido o cancelamento do bloco, alterado a programação para realizar o deslocamento das turmas / Em deslocamento</v>
      </c>
    </row>
    <row r="248" spans="1:16" hidden="1">
      <c r="A248" s="82">
        <f>IF(SP_SUL!B248="","*",SP_SUL!B248)</f>
        <v>46063</v>
      </c>
      <c r="B248" s="83" t="str">
        <f>IF(SP_SUL!X248="","*",SP_SUL!X248)</f>
        <v>Contrato</v>
      </c>
      <c r="C248" s="83" t="str">
        <f>IF(SP_SUL!S248="","*",SP_SUL!S248)</f>
        <v>SP SUL</v>
      </c>
      <c r="D248" s="83" t="str">
        <f>IF(SP_SUL!T248="","*",SP_SUL!T248)</f>
        <v>ZEV-ZPT</v>
      </c>
      <c r="E248" s="83" t="str">
        <f>IF(SP_SUL!D248="","*",SP_SUL!D248)</f>
        <v>V85</v>
      </c>
      <c r="F248" s="83" t="str">
        <f>IF(SP_SUL!H248="","*",SP_SUL!H248)</f>
        <v>K67ZEV-1</v>
      </c>
      <c r="G248" s="83" t="str">
        <f>IF(SP_SUL!M248="","*",SP_SUL!M248)</f>
        <v>ZEZ-ZXW</v>
      </c>
      <c r="H248" s="116">
        <f>IF(SP_SUL!K248="","*",SP_SUL!K248)</f>
        <v>75.2</v>
      </c>
      <c r="I248" s="113">
        <f>IF(SP_SUL!O248="","*",SP_SUL!O248)</f>
        <v>0.3125</v>
      </c>
      <c r="J248" s="113">
        <f>IF(SP_SUL!P248="","*",SP_SUL!P248)</f>
        <v>6.9444444444444447E-4</v>
      </c>
      <c r="K248" s="83" t="str">
        <f>IF(SP_SUL!AK248="","*",SP_SUL!AK248)</f>
        <v>K67ZEV-1</v>
      </c>
      <c r="L248" s="83" t="str">
        <f>IF(SP_SUL!AM248="","*",SP_SUL!AM248)</f>
        <v>ZEZ-ZXW</v>
      </c>
      <c r="M248" s="83">
        <f>IF(SP_SUL!AP248="","*",SP_SUL!AP248)</f>
        <v>75.2</v>
      </c>
      <c r="N248" s="83" t="str">
        <f>IF(SP_SUL!AM248="","*",SP_SUL!AM248)</f>
        <v>ZEZ-ZXW</v>
      </c>
      <c r="O248" s="110">
        <f>IF(SP_SUL!BH248="","*",SP_SUL!BH248)</f>
        <v>0</v>
      </c>
      <c r="P248" s="147" t="str">
        <f>IF($A$2=1,IF(SP_SUL!BJ248="","*",SP_SUL!BJ248),IF(SP_SUL!BK248="","*",SP_SUL!BK248))</f>
        <v>Cancelado CCO / Priorização da circulação de trens</v>
      </c>
    </row>
    <row r="249" spans="1:16" hidden="1">
      <c r="A249" s="82" t="str">
        <f>IF(SP_SUL!B249="","*",SP_SUL!B249)</f>
        <v>*</v>
      </c>
      <c r="B249" s="83" t="str">
        <f>IF(SP_SUL!X249="","*",SP_SUL!X249)</f>
        <v>*</v>
      </c>
      <c r="C249" s="83" t="str">
        <f>IF(SP_SUL!S249="","*",SP_SUL!S249)</f>
        <v>-</v>
      </c>
      <c r="D249" s="83" t="str">
        <f>IF(SP_SUL!T249="","*",SP_SUL!T249)</f>
        <v>-</v>
      </c>
      <c r="E249" s="83" t="str">
        <f>IF(SP_SUL!D249="","*",SP_SUL!D249)</f>
        <v>*</v>
      </c>
      <c r="F249" s="83" t="str">
        <f>IF(SP_SUL!H249="","*",SP_SUL!H249)</f>
        <v>*</v>
      </c>
      <c r="G249" s="83" t="str">
        <f>IF(SP_SUL!M249="","*",SP_SUL!M249)</f>
        <v>-</v>
      </c>
      <c r="H249" s="116" t="str">
        <f>IF(SP_SUL!K249="","*",SP_SUL!K249)</f>
        <v>*</v>
      </c>
      <c r="I249" s="113" t="str">
        <f>IF(SP_SUL!O249="","*",SP_SUL!O249)</f>
        <v>*</v>
      </c>
      <c r="J249" s="113" t="str">
        <f>IF(SP_SUL!P249="","*",SP_SUL!P249)</f>
        <v>*</v>
      </c>
      <c r="K249" s="83">
        <f>IF(SP_SUL!AK249="","*",SP_SUL!AK249)</f>
        <v>0</v>
      </c>
      <c r="L249" s="83" t="str">
        <f>IF(SP_SUL!AM249="","*",SP_SUL!AM249)</f>
        <v>-</v>
      </c>
      <c r="M249" s="83">
        <f>IF(SP_SUL!AP249="","*",SP_SUL!AP249)</f>
        <v>0</v>
      </c>
      <c r="N249" s="83" t="str">
        <f>IF(SP_SUL!AM249="","*",SP_SUL!AM249)</f>
        <v>-</v>
      </c>
      <c r="O249" s="110" t="str">
        <f>IF(SP_SUL!BH249="","*",SP_SUL!BH249)</f>
        <v>*</v>
      </c>
      <c r="P249" s="147" t="str">
        <f>IF($A$2=1,IF(SP_SUL!BJ249="","*",SP_SUL!BJ249),IF(SP_SUL!BK249="","*",SP_SUL!BK249))</f>
        <v>*</v>
      </c>
    </row>
    <row r="250" spans="1:16" hidden="1">
      <c r="A250" s="82">
        <f>IF(SP_SUL!B250="","*",SP_SUL!B250)</f>
        <v>46063</v>
      </c>
      <c r="B250" s="83" t="str">
        <f>IF(SP_SUL!X250="","*",SP_SUL!X250)</f>
        <v>Contrato</v>
      </c>
      <c r="C250" s="83" t="str">
        <f>IF(SP_SUL!S250="","*",SP_SUL!S250)</f>
        <v>SP SUL</v>
      </c>
      <c r="D250" s="83" t="str">
        <f>IF(SP_SUL!T250="","*",SP_SUL!T250)</f>
        <v>ZEV-ZPT</v>
      </c>
      <c r="E250" s="83" t="str">
        <f>IF(SP_SUL!D250="","*",SP_SUL!D250)</f>
        <v>MODERNIZAÇÃO SERRA</v>
      </c>
      <c r="F250" s="83" t="str">
        <f>IF(SP_SUL!H250="","*",SP_SUL!H250)</f>
        <v>-</v>
      </c>
      <c r="G250" s="83" t="str">
        <f>IF(SP_SUL!M250="","*",SP_SUL!M250)</f>
        <v>ZGP-ZPT</v>
      </c>
      <c r="H250" s="116">
        <f>IF(SP_SUL!K250="","*",SP_SUL!K250)</f>
        <v>102.48</v>
      </c>
      <c r="I250" s="113">
        <f>IF(SP_SUL!O250="","*",SP_SUL!O250)</f>
        <v>0.33333333333333331</v>
      </c>
      <c r="J250" s="113">
        <f>IF(SP_SUL!P250="","*",SP_SUL!P250)</f>
        <v>0.22916666666666666</v>
      </c>
      <c r="K250" s="83" t="str">
        <f>IF(SP_SUL!AK250="","*",SP_SUL!AK250)</f>
        <v>-</v>
      </c>
      <c r="L250" s="83" t="str">
        <f>IF(SP_SUL!AM250="","*",SP_SUL!AM250)</f>
        <v>ZGP-ZPT</v>
      </c>
      <c r="M250" s="83">
        <f>IF(SP_SUL!AP250="","*",SP_SUL!AP250)</f>
        <v>102.48</v>
      </c>
      <c r="N250" s="83" t="str">
        <f>IF(SP_SUL!AM250="","*",SP_SUL!AM250)</f>
        <v>ZGP-ZPT</v>
      </c>
      <c r="O250" s="110">
        <f>IF(SP_SUL!BH250="","*",SP_SUL!BH250)</f>
        <v>0</v>
      </c>
      <c r="P250" s="147" t="str">
        <f>IF($A$2=1,IF(SP_SUL!BJ250="","*",SP_SUL!BJ250),IF(SP_SUL!BK250="","*",SP_SUL!BK250))</f>
        <v>Cancelado CCO / Priorização da circulação de trens</v>
      </c>
    </row>
    <row r="251" spans="1:16" hidden="1">
      <c r="A251" s="82">
        <f>IF(SP_SUL!B251="","*",SP_SUL!B251)</f>
        <v>46063</v>
      </c>
      <c r="B251" s="83" t="str">
        <f>IF(SP_SUL!X251="","*",SP_SUL!X251)</f>
        <v>Contrato</v>
      </c>
      <c r="C251" s="83" t="str">
        <f>IF(SP_SUL!S251="","*",SP_SUL!S251)</f>
        <v>SP SUL</v>
      </c>
      <c r="D251" s="83" t="str">
        <f>IF(SP_SUL!T251="","*",SP_SUL!T251)</f>
        <v>ZEV-ZPT</v>
      </c>
      <c r="E251" s="83" t="str">
        <f>IF(SP_SUL!D251="","*",SP_SUL!D251)</f>
        <v>W62</v>
      </c>
      <c r="F251" s="83" t="str">
        <f>IF(SP_SUL!H251="","*",SP_SUL!H251)</f>
        <v>ZPT1051</v>
      </c>
      <c r="G251" s="83" t="str">
        <f>IF(SP_SUL!M251="","*",SP_SUL!M251)</f>
        <v>ZGP</v>
      </c>
      <c r="H251" s="116">
        <f>IF(SP_SUL!K251="","*",SP_SUL!K251)</f>
        <v>102.1</v>
      </c>
      <c r="I251" s="113">
        <f>IF(SP_SUL!O251="","*",SP_SUL!O251)</f>
        <v>0.3125</v>
      </c>
      <c r="J251" s="113">
        <f>IF(SP_SUL!P251="","*",SP_SUL!P251)</f>
        <v>6.9444444444444447E-4</v>
      </c>
      <c r="K251" s="83" t="str">
        <f>IF(SP_SUL!AK251="","*",SP_SUL!AK251)</f>
        <v>ZPT1051</v>
      </c>
      <c r="L251" s="83" t="str">
        <f>IF(SP_SUL!AM251="","*",SP_SUL!AM251)</f>
        <v>ZGP</v>
      </c>
      <c r="M251" s="83">
        <f>IF(SP_SUL!AP251="","*",SP_SUL!AP251)</f>
        <v>102.1</v>
      </c>
      <c r="N251" s="83" t="str">
        <f>IF(SP_SUL!AM251="","*",SP_SUL!AM251)</f>
        <v>ZGP</v>
      </c>
      <c r="O251" s="110">
        <f>IF(SP_SUL!BH251="","*",SP_SUL!BH251)</f>
        <v>2</v>
      </c>
      <c r="P251" s="147" t="str">
        <f>IF($A$2=1,IF(SP_SUL!BJ251="","*",SP_SUL!BJ251),IF(SP_SUL!BK251="","*",SP_SUL!BK251))</f>
        <v xml:space="preserve">Devido o cancelamento do bloco, alterado a programação para realizar descarga de equipamento no km102. </v>
      </c>
    </row>
    <row r="252" spans="1:16" hidden="1">
      <c r="A252" s="82">
        <f>IF(SP_SUL!B252="","*",SP_SUL!B252)</f>
        <v>46063</v>
      </c>
      <c r="B252" s="83" t="str">
        <f>IF(SP_SUL!X252="","*",SP_SUL!X252)</f>
        <v>Oportunidade</v>
      </c>
      <c r="C252" s="83" t="str">
        <f>IF(SP_SUL!S252="","*",SP_SUL!S252)</f>
        <v>SP SUL</v>
      </c>
      <c r="D252" s="83" t="str">
        <f>IF(SP_SUL!T252="","*",SP_SUL!T252)</f>
        <v>ZPT-ZPG</v>
      </c>
      <c r="E252" s="83" t="str">
        <f>IF(SP_SUL!D252="","*",SP_SUL!D252)</f>
        <v>DIEGO (TF-42)</v>
      </c>
      <c r="F252" s="83" t="str">
        <f>IF(SP_SUL!H252="","*",SP_SUL!H252)</f>
        <v>-</v>
      </c>
      <c r="G252" s="83" t="str">
        <f>IF(SP_SUL!M252="","*",SP_SUL!M252)</f>
        <v>PAT-ZGM</v>
      </c>
      <c r="H252" s="116">
        <f>IF(SP_SUL!K252="","*",SP_SUL!K252)</f>
        <v>109.05</v>
      </c>
      <c r="I252" s="113">
        <f>IF(SP_SUL!O252="","*",SP_SUL!O252)</f>
        <v>0.41666666666666669</v>
      </c>
      <c r="J252" s="113">
        <f>IF(SP_SUL!P252="","*",SP_SUL!P252)</f>
        <v>8.3333333333333329E-2</v>
      </c>
      <c r="K252" s="83" t="str">
        <f>IF(SP_SUL!AK252="","*",SP_SUL!AK252)</f>
        <v>-</v>
      </c>
      <c r="L252" s="83" t="str">
        <f>IF(SP_SUL!AM252="","*",SP_SUL!AM252)</f>
        <v>PAT-ZGM</v>
      </c>
      <c r="M252" s="83">
        <f>IF(SP_SUL!AP252="","*",SP_SUL!AP252)</f>
        <v>109.05</v>
      </c>
      <c r="N252" s="83" t="str">
        <f>IF(SP_SUL!AM252="","*",SP_SUL!AM252)</f>
        <v>PAT-ZGM</v>
      </c>
      <c r="O252" s="110">
        <f>IF(SP_SUL!BH252="","*",SP_SUL!BH252)</f>
        <v>0</v>
      </c>
      <c r="P252" s="147" t="str">
        <f>IF($A$2=1,IF(SP_SUL!BJ252="","*",SP_SUL!BJ252),IF(SP_SUL!BK252="","*",SP_SUL!BK252))</f>
        <v>TP não solicita intervalo / realizando trabalho emergêncial</v>
      </c>
    </row>
    <row r="253" spans="1:16" hidden="1">
      <c r="A253" s="82">
        <f>IF(SP_SUL!B253="","*",SP_SUL!B253)</f>
        <v>46063</v>
      </c>
      <c r="B253" s="83" t="str">
        <f>IF(SP_SUL!X253="","*",SP_SUL!X253)</f>
        <v>Oportunidade</v>
      </c>
      <c r="C253" s="83" t="str">
        <f>IF(SP_SUL!S253="","*",SP_SUL!S253)</f>
        <v>SP SUL</v>
      </c>
      <c r="D253" s="83" t="str">
        <f>IF(SP_SUL!T253="","*",SP_SUL!T253)</f>
        <v>ZPT-ZPG</v>
      </c>
      <c r="E253" s="83" t="str">
        <f>IF(SP_SUL!D253="","*",SP_SUL!D253)</f>
        <v>EXPANSÃO TURMA 1</v>
      </c>
      <c r="F253" s="83" t="str">
        <f>IF(SP_SUL!H253="","*",SP_SUL!H253)</f>
        <v>-</v>
      </c>
      <c r="G253" s="83" t="str">
        <f>IF(SP_SUL!M253="","*",SP_SUL!M253)</f>
        <v>ZZV-ZPG</v>
      </c>
      <c r="H253" s="116">
        <f>IF(SP_SUL!K253="","*",SP_SUL!K253)</f>
        <v>123.76</v>
      </c>
      <c r="I253" s="113">
        <f>IF(SP_SUL!O253="","*",SP_SUL!O253)</f>
        <v>0.33333333333333331</v>
      </c>
      <c r="J253" s="113">
        <f>IF(SP_SUL!P253="","*",SP_SUL!P253)</f>
        <v>8.3333333333333329E-2</v>
      </c>
      <c r="K253" s="83" t="str">
        <f>IF(SP_SUL!AK253="","*",SP_SUL!AK253)</f>
        <v>-</v>
      </c>
      <c r="L253" s="83" t="str">
        <f>IF(SP_SUL!AM253="","*",SP_SUL!AM253)</f>
        <v>ZZV-ZPG</v>
      </c>
      <c r="M253" s="83">
        <f>IF(SP_SUL!AP253="","*",SP_SUL!AP253)</f>
        <v>123.76</v>
      </c>
      <c r="N253" s="83" t="str">
        <f>IF(SP_SUL!AM253="","*",SP_SUL!AM253)</f>
        <v>ZZV-ZPG</v>
      </c>
      <c r="O253" s="110">
        <f>IF(SP_SUL!BH253="","*",SP_SUL!BH253)</f>
        <v>0</v>
      </c>
      <c r="P253" s="147" t="str">
        <f>IF($A$2=1,IF(SP_SUL!BJ253="","*",SP_SUL!BJ253),IF(SP_SUL!BK253="","*",SP_SUL!BK253))</f>
        <v>TP não solicita intervalo/ condições climáticas (chuva)</v>
      </c>
    </row>
    <row r="254" spans="1:16" hidden="1">
      <c r="A254" s="82" t="str">
        <f>IF(SP_SUL!B254="","*",SP_SUL!B254)</f>
        <v>*</v>
      </c>
      <c r="B254" s="83" t="str">
        <f>IF(SP_SUL!X254="","*",SP_SUL!X254)</f>
        <v>*</v>
      </c>
      <c r="C254" s="83" t="str">
        <f>IF(SP_SUL!S254="","*",SP_SUL!S254)</f>
        <v>-</v>
      </c>
      <c r="D254" s="83" t="str">
        <f>IF(SP_SUL!T254="","*",SP_SUL!T254)</f>
        <v>-</v>
      </c>
      <c r="E254" s="83" t="str">
        <f>IF(SP_SUL!D254="","*",SP_SUL!D254)</f>
        <v>*</v>
      </c>
      <c r="F254" s="83" t="str">
        <f>IF(SP_SUL!H254="","*",SP_SUL!H254)</f>
        <v>*</v>
      </c>
      <c r="G254" s="83" t="str">
        <f>IF(SP_SUL!M254="","*",SP_SUL!M254)</f>
        <v>*</v>
      </c>
      <c r="H254" s="116" t="str">
        <f>IF(SP_SUL!K254="","*",SP_SUL!K254)</f>
        <v>*</v>
      </c>
      <c r="I254" s="113" t="str">
        <f>IF(SP_SUL!O254="","*",SP_SUL!O254)</f>
        <v>*</v>
      </c>
      <c r="J254" s="113" t="str">
        <f>IF(SP_SUL!P254="","*",SP_SUL!P254)</f>
        <v>*</v>
      </c>
      <c r="K254" s="83">
        <f>IF(SP_SUL!AK254="","*",SP_SUL!AK254)</f>
        <v>0</v>
      </c>
      <c r="L254" s="83" t="str">
        <f>IF(SP_SUL!AM254="","*",SP_SUL!AM254)</f>
        <v>-</v>
      </c>
      <c r="M254" s="83">
        <f>IF(SP_SUL!AP254="","*",SP_SUL!AP254)</f>
        <v>0</v>
      </c>
      <c r="N254" s="83" t="str">
        <f>IF(SP_SUL!AM254="","*",SP_SUL!AM254)</f>
        <v>-</v>
      </c>
      <c r="O254" s="110" t="str">
        <f>IF(SP_SUL!BH254="","*",SP_SUL!BH254)</f>
        <v>*</v>
      </c>
      <c r="P254" s="147" t="str">
        <f>IF($A$2=1,IF(SP_SUL!BJ254="","*",SP_SUL!BJ254),IF(SP_SUL!BK254="","*",SP_SUL!BK254))</f>
        <v>*</v>
      </c>
    </row>
    <row r="255" spans="1:16" hidden="1">
      <c r="A255" s="82" t="str">
        <f>IF(SP_SUL!B255="","*",SP_SUL!B255)</f>
        <v>*</v>
      </c>
      <c r="B255" s="83" t="str">
        <f>IF(SP_SUL!X255="","*",SP_SUL!X255)</f>
        <v>*</v>
      </c>
      <c r="C255" s="83" t="str">
        <f>IF(SP_SUL!S255="","*",SP_SUL!S255)</f>
        <v>-</v>
      </c>
      <c r="D255" s="83" t="str">
        <f>IF(SP_SUL!T255="","*",SP_SUL!T255)</f>
        <v>-</v>
      </c>
      <c r="E255" s="83" t="str">
        <f>IF(SP_SUL!D255="","*",SP_SUL!D255)</f>
        <v>*</v>
      </c>
      <c r="F255" s="83" t="str">
        <f>IF(SP_SUL!H255="","*",SP_SUL!H255)</f>
        <v>*</v>
      </c>
      <c r="G255" s="83" t="str">
        <f>IF(SP_SUL!M255="","*",SP_SUL!M255)</f>
        <v>-</v>
      </c>
      <c r="H255" s="116" t="str">
        <f>IF(SP_SUL!K255="","*",SP_SUL!K255)</f>
        <v>*</v>
      </c>
      <c r="I255" s="113" t="str">
        <f>IF(SP_SUL!O255="","*",SP_SUL!O255)</f>
        <v>*</v>
      </c>
      <c r="J255" s="113" t="str">
        <f>IF(SP_SUL!P255="","*",SP_SUL!P255)</f>
        <v>*</v>
      </c>
      <c r="K255" s="83">
        <f>IF(SP_SUL!AK255="","*",SP_SUL!AK255)</f>
        <v>0</v>
      </c>
      <c r="L255" s="83" t="str">
        <f>IF(SP_SUL!AM255="","*",SP_SUL!AM255)</f>
        <v>-</v>
      </c>
      <c r="M255" s="83">
        <f>IF(SP_SUL!AP255="","*",SP_SUL!AP255)</f>
        <v>0</v>
      </c>
      <c r="N255" s="83" t="str">
        <f>IF(SP_SUL!AM255="","*",SP_SUL!AM255)</f>
        <v>-</v>
      </c>
      <c r="O255" s="110" t="str">
        <f>IF(SP_SUL!BH255="","*",SP_SUL!BH255)</f>
        <v>*</v>
      </c>
      <c r="P255" s="147" t="str">
        <f>IF($A$2=1,IF(SP_SUL!BJ255="","*",SP_SUL!BJ255),IF(SP_SUL!BK255="","*",SP_SUL!BK255))</f>
        <v>*</v>
      </c>
    </row>
    <row r="256" spans="1:16" hidden="1">
      <c r="A256" s="82">
        <f>IF(SP_SUL!B256="","*",SP_SUL!B256)</f>
        <v>46064</v>
      </c>
      <c r="B256" s="83" t="str">
        <f>IF(SP_SUL!X256="","*",SP_SUL!X256)</f>
        <v>Oportunidade</v>
      </c>
      <c r="C256" s="83" t="str">
        <f>IF(SP_SUL!S256="","*",SP_SUL!S256)</f>
        <v>SP SUL</v>
      </c>
      <c r="D256" s="83" t="str">
        <f>IF(SP_SUL!T256="","*",SP_SUL!T256)</f>
        <v>ZBV-ZRX</v>
      </c>
      <c r="E256" s="83" t="str">
        <f>IF(SP_SUL!D256="","*",SP_SUL!D256)</f>
        <v>EXPANSÃO TURMA 1</v>
      </c>
      <c r="F256" s="83" t="str">
        <f>IF(SP_SUL!H256="","*",SP_SUL!H256)</f>
        <v>-</v>
      </c>
      <c r="G256" s="83" t="str">
        <f>IF(SP_SUL!M256="","*",SP_SUL!M256)</f>
        <v>ZCD</v>
      </c>
      <c r="H256" s="116">
        <f>IF(SP_SUL!K256="","*",SP_SUL!K256)</f>
        <v>113.6</v>
      </c>
      <c r="I256" s="113">
        <f>IF(SP_SUL!O256="","*",SP_SUL!O256)</f>
        <v>0.375</v>
      </c>
      <c r="J256" s="113">
        <f>IF(SP_SUL!P256="","*",SP_SUL!P256)</f>
        <v>6.25E-2</v>
      </c>
      <c r="K256" s="83" t="str">
        <f>IF(SP_SUL!AK256="","*",SP_SUL!AK256)</f>
        <v>-</v>
      </c>
      <c r="L256" s="83" t="str">
        <f>IF(SP_SUL!AM256="","*",SP_SUL!AM256)</f>
        <v>ZCD</v>
      </c>
      <c r="M256" s="83">
        <f>IF(SP_SUL!AP256="","*",SP_SUL!AP256)</f>
        <v>113.6</v>
      </c>
      <c r="N256" s="83" t="str">
        <f>IF(SP_SUL!AM256="","*",SP_SUL!AM256)</f>
        <v>ZCD</v>
      </c>
      <c r="O256" s="110">
        <f>IF(SP_SUL!BH256="","*",SP_SUL!BH256)</f>
        <v>0</v>
      </c>
      <c r="P256" s="147" t="str">
        <f>IF($A$2=1,IF(SP_SUL!BJ256="","*",SP_SUL!BJ256),IF(SP_SUL!BK256="","*",SP_SUL!BK256))</f>
        <v>Concições climáticas (chuva)</v>
      </c>
    </row>
    <row r="257" spans="1:16" hidden="1">
      <c r="A257" s="82">
        <f>IF(SP_SUL!B257="","*",SP_SUL!B257)</f>
        <v>46064</v>
      </c>
      <c r="B257" s="83" t="str">
        <f>IF(SP_SUL!X257="","*",SP_SUL!X257)</f>
        <v>Oportunidade</v>
      </c>
      <c r="C257" s="83" t="str">
        <f>IF(SP_SUL!S257="","*",SP_SUL!S257)</f>
        <v>SP SUL</v>
      </c>
      <c r="D257" s="83" t="str">
        <f>IF(SP_SUL!T257="","*",SP_SUL!T257)</f>
        <v>ZBV-ZRX</v>
      </c>
      <c r="E257" s="83" t="str">
        <f>IF(SP_SUL!D257="","*",SP_SUL!D257)</f>
        <v>KLECIO (TP-699)</v>
      </c>
      <c r="F257" s="83" t="str">
        <f>IF(SP_SUL!H257="","*",SP_SUL!H257)</f>
        <v>-</v>
      </c>
      <c r="G257" s="83" t="str">
        <f>IF(SP_SUL!M257="","*",SP_SUL!M257)</f>
        <v>ZRX-ZRQ</v>
      </c>
      <c r="H257" s="116">
        <f>IF(SP_SUL!K257="","*",SP_SUL!K257)</f>
        <v>134.85</v>
      </c>
      <c r="I257" s="113">
        <f>IF(SP_SUL!O257="","*",SP_SUL!O257)</f>
        <v>0.35416666666666669</v>
      </c>
      <c r="J257" s="113">
        <f>IF(SP_SUL!P257="","*",SP_SUL!P257)</f>
        <v>6.25E-2</v>
      </c>
      <c r="K257" s="83" t="str">
        <f>IF(SP_SUL!AK257="","*",SP_SUL!AK257)</f>
        <v>-</v>
      </c>
      <c r="L257" s="83" t="str">
        <f>IF(SP_SUL!AM257="","*",SP_SUL!AM257)</f>
        <v>ZRX-ZRQ</v>
      </c>
      <c r="M257" s="83">
        <f>IF(SP_SUL!AP257="","*",SP_SUL!AP257)</f>
        <v>134.85</v>
      </c>
      <c r="N257" s="83" t="str">
        <f>IF(SP_SUL!AM257="","*",SP_SUL!AM257)</f>
        <v>ZRX-ZRQ</v>
      </c>
      <c r="O257" s="110">
        <f>IF(SP_SUL!BH257="","*",SP_SUL!BH257)</f>
        <v>2</v>
      </c>
      <c r="P257" s="147" t="str">
        <f>IF($A$2=1,IF(SP_SUL!BJ257="","*",SP_SUL!BJ257),IF(SP_SUL!BK257="","*",SP_SUL!BK257))</f>
        <v>TP pronto 10h32 / Realizado intervalo das 12h18 até 13h48.</v>
      </c>
    </row>
    <row r="258" spans="1:16" hidden="1">
      <c r="A258" s="82" t="str">
        <f>IF(SP_SUL!B258="","*",SP_SUL!B258)</f>
        <v>*</v>
      </c>
      <c r="B258" s="83" t="str">
        <f>IF(SP_SUL!X258="","*",SP_SUL!X258)</f>
        <v>Oportunidade</v>
      </c>
      <c r="C258" s="83" t="str">
        <f>IF(SP_SUL!S258="","*",SP_SUL!S258)</f>
        <v>SP SUL</v>
      </c>
      <c r="D258" s="83" t="str">
        <f>IF(SP_SUL!T258="","*",SP_SUL!T258)</f>
        <v>ZBV-ZRX</v>
      </c>
      <c r="E258" s="83" t="str">
        <f>IF(SP_SUL!D258="","*",SP_SUL!D258)</f>
        <v>W58</v>
      </c>
      <c r="F258" s="83">
        <f>IF(SP_SUL!H258="","*",SP_SUL!H258)</f>
        <v>106109</v>
      </c>
      <c r="G258" s="83" t="str">
        <f>IF(SP_SUL!M258="","*",SP_SUL!M258)</f>
        <v>ZBM-ZHO</v>
      </c>
      <c r="H258" s="116">
        <f>IF(SP_SUL!K258="","*",SP_SUL!K258)</f>
        <v>57</v>
      </c>
      <c r="I258" s="113">
        <f>IF(SP_SUL!O258="","*",SP_SUL!O258)</f>
        <v>0.33333333333333331</v>
      </c>
      <c r="J258" s="113">
        <f>IF(SP_SUL!P258="","*",SP_SUL!P258)</f>
        <v>4.1666666666666664E-2</v>
      </c>
      <c r="K258" s="83">
        <f>IF(SP_SUL!AK258="","*",SP_SUL!AK258)</f>
        <v>106109</v>
      </c>
      <c r="L258" s="83" t="str">
        <f>IF(SP_SUL!AM258="","*",SP_SUL!AM258)</f>
        <v>ZBM-ZHO</v>
      </c>
      <c r="M258" s="83">
        <f>IF(SP_SUL!AP258="","*",SP_SUL!AP258)</f>
        <v>57</v>
      </c>
      <c r="N258" s="83" t="str">
        <f>IF(SP_SUL!AM258="","*",SP_SUL!AM258)</f>
        <v>ZBM-ZHO</v>
      </c>
      <c r="O258" s="110" t="str">
        <f>IF(SP_SUL!BH258="","*",SP_SUL!BH258)</f>
        <v>*</v>
      </c>
      <c r="P258" s="147" t="str">
        <f>IF($A$2=1,IF(SP_SUL!BJ258="","*",SP_SUL!BJ258),IF(SP_SUL!BK258="","*",SP_SUL!BK258))</f>
        <v>*</v>
      </c>
    </row>
    <row r="259" spans="1:16" hidden="1">
      <c r="A259" s="82">
        <f>IF(SP_SUL!B259="","*",SP_SUL!B259)</f>
        <v>46064</v>
      </c>
      <c r="B259" s="83" t="str">
        <f>IF(SP_SUL!X259="","*",SP_SUL!X259)</f>
        <v>Oportunidade</v>
      </c>
      <c r="C259" s="83" t="str">
        <f>IF(SP_SUL!S259="","*",SP_SUL!S259)</f>
        <v>SP SUL</v>
      </c>
      <c r="D259" s="83" t="str">
        <f>IF(SP_SUL!T259="","*",SP_SUL!T259)</f>
        <v>ZBV-ZRX</v>
      </c>
      <c r="E259" s="83" t="str">
        <f>IF(SP_SUL!D259="","*",SP_SUL!D259)</f>
        <v>E42</v>
      </c>
      <c r="F259" s="83" t="str">
        <f>IF(SP_SUL!H259="","*",SP_SUL!H259)</f>
        <v>ZBV3</v>
      </c>
      <c r="G259" s="83" t="str">
        <f>IF(SP_SUL!M259="","*",SP_SUL!M259)</f>
        <v>ZBM</v>
      </c>
      <c r="H259" s="116">
        <f>IF(SP_SUL!K259="","*",SP_SUL!K259)</f>
        <v>54.96</v>
      </c>
      <c r="I259" s="113">
        <f>IF(SP_SUL!O259="","*",SP_SUL!O259)</f>
        <v>0.45833333333333331</v>
      </c>
      <c r="J259" s="113">
        <f>IF(SP_SUL!P259="","*",SP_SUL!P259)</f>
        <v>8.3333333333333329E-2</v>
      </c>
      <c r="K259" s="83" t="str">
        <f>IF(SP_SUL!AK259="","*",SP_SUL!AK259)</f>
        <v>ZBV3</v>
      </c>
      <c r="L259" s="83" t="str">
        <f>IF(SP_SUL!AM259="","*",SP_SUL!AM259)</f>
        <v>ZBM</v>
      </c>
      <c r="M259" s="83">
        <f>IF(SP_SUL!AP259="","*",SP_SUL!AP259)</f>
        <v>54.96</v>
      </c>
      <c r="N259" s="83" t="str">
        <f>IF(SP_SUL!AM259="","*",SP_SUL!AM259)</f>
        <v>ZBM</v>
      </c>
      <c r="O259" s="110">
        <f>IF(SP_SUL!BH259="","*",SP_SUL!BH259)</f>
        <v>0</v>
      </c>
      <c r="P259" s="147" t="str">
        <f>IF($A$2=1,IF(SP_SUL!BJ259="","*",SP_SUL!BJ259),IF(SP_SUL!BK259="","*",SP_SUL!BK259))</f>
        <v xml:space="preserve">Sem oportunidade de faixa </v>
      </c>
    </row>
    <row r="260" spans="1:16" hidden="1">
      <c r="A260" s="82" t="str">
        <f>IF(SP_SUL!B260="","*",SP_SUL!B260)</f>
        <v>*</v>
      </c>
      <c r="B260" s="83" t="str">
        <f>IF(SP_SUL!X260="","*",SP_SUL!X260)</f>
        <v>*</v>
      </c>
      <c r="C260" s="83" t="str">
        <f>IF(SP_SUL!S260="","*",SP_SUL!S260)</f>
        <v>-</v>
      </c>
      <c r="D260" s="83" t="str">
        <f>IF(SP_SUL!T260="","*",SP_SUL!T260)</f>
        <v>-</v>
      </c>
      <c r="E260" s="83" t="str">
        <f>IF(SP_SUL!D260="","*",SP_SUL!D260)</f>
        <v>*</v>
      </c>
      <c r="F260" s="83" t="str">
        <f>IF(SP_SUL!H260="","*",SP_SUL!H260)</f>
        <v>*</v>
      </c>
      <c r="G260" s="83" t="str">
        <f>IF(SP_SUL!M260="","*",SP_SUL!M260)</f>
        <v>-</v>
      </c>
      <c r="H260" s="116" t="str">
        <f>IF(SP_SUL!K260="","*",SP_SUL!K260)</f>
        <v>*</v>
      </c>
      <c r="I260" s="113" t="str">
        <f>IF(SP_SUL!O260="","*",SP_SUL!O260)</f>
        <v>*</v>
      </c>
      <c r="J260" s="113" t="str">
        <f>IF(SP_SUL!P260="","*",SP_SUL!P260)</f>
        <v>*</v>
      </c>
      <c r="K260" s="83">
        <f>IF(SP_SUL!AK260="","*",SP_SUL!AK260)</f>
        <v>0</v>
      </c>
      <c r="L260" s="83" t="str">
        <f>IF(SP_SUL!AM260="","*",SP_SUL!AM260)</f>
        <v>-</v>
      </c>
      <c r="M260" s="83">
        <f>IF(SP_SUL!AP260="","*",SP_SUL!AP260)</f>
        <v>0</v>
      </c>
      <c r="N260" s="83" t="str">
        <f>IF(SP_SUL!AM260="","*",SP_SUL!AM260)</f>
        <v>-</v>
      </c>
      <c r="O260" s="110" t="str">
        <f>IF(SP_SUL!BH260="","*",SP_SUL!BH260)</f>
        <v>*</v>
      </c>
      <c r="P260" s="147" t="str">
        <f>IF($A$2=1,IF(SP_SUL!BJ260="","*",SP_SUL!BJ260),IF(SP_SUL!BK260="","*",SP_SUL!BK260))</f>
        <v>*</v>
      </c>
    </row>
    <row r="261" spans="1:16" hidden="1">
      <c r="A261" s="82">
        <f>IF(SP_SUL!B261="","*",SP_SUL!B261)</f>
        <v>46064</v>
      </c>
      <c r="B261" s="83" t="str">
        <f>IF(SP_SUL!X261="","*",SP_SUL!X261)</f>
        <v>Oportunidade</v>
      </c>
      <c r="C261" s="83" t="str">
        <f>IF(SP_SUL!S261="","*",SP_SUL!S261)</f>
        <v>SP SUL</v>
      </c>
      <c r="D261" s="83" t="str">
        <f>IF(SP_SUL!T261="","*",SP_SUL!T261)</f>
        <v>ZBV-ZKE</v>
      </c>
      <c r="E261" s="83" t="str">
        <f>IF(SP_SUL!D261="","*",SP_SUL!D261)</f>
        <v>EDSON (TP-780)</v>
      </c>
      <c r="F261" s="83" t="str">
        <f>IF(SP_SUL!H261="","*",SP_SUL!H261)</f>
        <v>-</v>
      </c>
      <c r="G261" s="83" t="str">
        <f>IF(SP_SUL!M261="","*",SP_SUL!M261)</f>
        <v>ZDS-ZQB</v>
      </c>
      <c r="H261" s="116">
        <f>IF(SP_SUL!K261="","*",SP_SUL!K261)</f>
        <v>243.3</v>
      </c>
      <c r="I261" s="113">
        <f>IF(SP_SUL!O261="","*",SP_SUL!O261)</f>
        <v>0.39583333333333331</v>
      </c>
      <c r="J261" s="113">
        <f>IF(SP_SUL!P261="","*",SP_SUL!P261)</f>
        <v>8.3333333333333329E-2</v>
      </c>
      <c r="K261" s="83" t="str">
        <f>IF(SP_SUL!AK261="","*",SP_SUL!AK261)</f>
        <v>-</v>
      </c>
      <c r="L261" s="83" t="str">
        <f>IF(SP_SUL!AM261="","*",SP_SUL!AM261)</f>
        <v>ZDS-ZQB</v>
      </c>
      <c r="M261" s="83">
        <f>IF(SP_SUL!AP261="","*",SP_SUL!AP261)</f>
        <v>243.3</v>
      </c>
      <c r="N261" s="83" t="str">
        <f>IF(SP_SUL!AM261="","*",SP_SUL!AM261)</f>
        <v>ZDS-ZQB</v>
      </c>
      <c r="O261" s="110">
        <f>IF(SP_SUL!BH261="","*",SP_SUL!BH261)</f>
        <v>0</v>
      </c>
      <c r="P261" s="147" t="str">
        <f>IF($A$2=1,IF(SP_SUL!BJ261="","*",SP_SUL!BJ261),IF(SP_SUL!BK261="","*",SP_SUL!BK261))</f>
        <v>TP não solicitou intervalo / Realizando deslocamento para ZTO</v>
      </c>
    </row>
    <row r="262" spans="1:16" hidden="1">
      <c r="A262" s="82">
        <f>IF(SP_SUL!B262="","*",SP_SUL!B262)</f>
        <v>46064</v>
      </c>
      <c r="B262" s="83" t="str">
        <f>IF(SP_SUL!X262="","*",SP_SUL!X262)</f>
        <v>Contrato</v>
      </c>
      <c r="C262" s="83" t="str">
        <f>IF(SP_SUL!S262="","*",SP_SUL!S262)</f>
        <v>SP SUL</v>
      </c>
      <c r="D262" s="83" t="str">
        <f>IF(SP_SUL!T262="","*",SP_SUL!T262)</f>
        <v>ZBV-ZKE</v>
      </c>
      <c r="E262" s="83" t="str">
        <f>IF(SP_SUL!D262="","*",SP_SUL!D262)</f>
        <v>V93</v>
      </c>
      <c r="F262" s="83" t="str">
        <f>IF(SP_SUL!H262="","*",SP_SUL!H262)</f>
        <v>ZYU1</v>
      </c>
      <c r="G262" s="83" t="str">
        <f>IF(SP_SUL!M262="","*",SP_SUL!M262)</f>
        <v>ZYU-ZST</v>
      </c>
      <c r="H262" s="116">
        <f>IF(SP_SUL!K262="","*",SP_SUL!K262)</f>
        <v>204.5</v>
      </c>
      <c r="I262" s="113">
        <f>IF(SP_SUL!O262="","*",SP_SUL!O262)</f>
        <v>0.375</v>
      </c>
      <c r="J262" s="113">
        <f>IF(SP_SUL!P262="","*",SP_SUL!P262)</f>
        <v>0.125</v>
      </c>
      <c r="K262" s="83" t="str">
        <f>IF(SP_SUL!AK262="","*",SP_SUL!AK262)</f>
        <v>ZYU1</v>
      </c>
      <c r="L262" s="83" t="str">
        <f>IF(SP_SUL!AM262="","*",SP_SUL!AM262)</f>
        <v>ZYU-ZST</v>
      </c>
      <c r="M262" s="83">
        <f>IF(SP_SUL!AP262="","*",SP_SUL!AP262)</f>
        <v>204.5</v>
      </c>
      <c r="N262" s="83" t="str">
        <f>IF(SP_SUL!AM262="","*",SP_SUL!AM262)</f>
        <v>ZYU-ZST</v>
      </c>
      <c r="O262" s="110">
        <f>IF(SP_SUL!BH262="","*",SP_SUL!BH262)</f>
        <v>0</v>
      </c>
      <c r="P262" s="147" t="str">
        <f>IF($A$2=1,IF(SP_SUL!BJ262="","*",SP_SUL!BJ262),IF(SP_SUL!BK262="","*",SP_SUL!BK262))</f>
        <v>MC1 13h15 / autorizado entrada na via 14h17 / Cancelado faixa, devido anomalia no trecho.</v>
      </c>
    </row>
    <row r="263" spans="1:16" hidden="1">
      <c r="A263" s="82">
        <f>IF(SP_SUL!B263="","*",SP_SUL!B263)</f>
        <v>46064</v>
      </c>
      <c r="B263" s="83" t="str">
        <f>IF(SP_SUL!X263="","*",SP_SUL!X263)</f>
        <v>Oportunidade</v>
      </c>
      <c r="C263" s="83" t="str">
        <f>IF(SP_SUL!S263="","*",SP_SUL!S263)</f>
        <v>SP SUL</v>
      </c>
      <c r="D263" s="83" t="str">
        <f>IF(SP_SUL!T263="","*",SP_SUL!T263)</f>
        <v>ZBV-ZKE</v>
      </c>
      <c r="E263" s="83" t="str">
        <f>IF(SP_SUL!D263="","*",SP_SUL!D263)</f>
        <v>ROGÉRIO (TP-730)</v>
      </c>
      <c r="F263" s="83" t="str">
        <f>IF(SP_SUL!H263="","*",SP_SUL!H263)</f>
        <v>-</v>
      </c>
      <c r="G263" s="83" t="str">
        <f>IF(SP_SUL!M263="","*",SP_SUL!M263)</f>
        <v>ZYU-ZST</v>
      </c>
      <c r="H263" s="116">
        <f>IF(SP_SUL!K263="","*",SP_SUL!K263)</f>
        <v>205</v>
      </c>
      <c r="I263" s="113">
        <f>IF(SP_SUL!O263="","*",SP_SUL!O263)</f>
        <v>0.39583333333333331</v>
      </c>
      <c r="J263" s="113">
        <f>IF(SP_SUL!P263="","*",SP_SUL!P263)</f>
        <v>8.3333333333333329E-2</v>
      </c>
      <c r="K263" s="83" t="str">
        <f>IF(SP_SUL!AK263="","*",SP_SUL!AK263)</f>
        <v>-</v>
      </c>
      <c r="L263" s="83" t="str">
        <f>IF(SP_SUL!AM263="","*",SP_SUL!AM263)</f>
        <v>ZYU-ZST</v>
      </c>
      <c r="M263" s="83">
        <f>IF(SP_SUL!AP263="","*",SP_SUL!AP263)</f>
        <v>205</v>
      </c>
      <c r="N263" s="83" t="str">
        <f>IF(SP_SUL!AM263="","*",SP_SUL!AM263)</f>
        <v>ZYU-ZST</v>
      </c>
      <c r="O263" s="110">
        <f>IF(SP_SUL!BH263="","*",SP_SUL!BH263)</f>
        <v>0</v>
      </c>
      <c r="P263" s="147" t="str">
        <f>IF($A$2=1,IF(SP_SUL!BJ263="","*",SP_SUL!BJ263),IF(SP_SUL!BK263="","*",SP_SUL!BK263))</f>
        <v>TP pronto 08h41 / Sem oportunidade de faixa</v>
      </c>
    </row>
    <row r="264" spans="1:16" hidden="1">
      <c r="A264" s="82">
        <f>IF(SP_SUL!B264="","*",SP_SUL!B264)</f>
        <v>46064</v>
      </c>
      <c r="B264" s="83" t="str">
        <f>IF(SP_SUL!X264="","*",SP_SUL!X264)</f>
        <v>Oportunidade</v>
      </c>
      <c r="C264" s="83" t="str">
        <f>IF(SP_SUL!S264="","*",SP_SUL!S264)</f>
        <v>SP SUL</v>
      </c>
      <c r="D264" s="83" t="str">
        <f>IF(SP_SUL!T264="","*",SP_SUL!T264)</f>
        <v>ZBV-ZKE</v>
      </c>
      <c r="E264" s="83" t="str">
        <f>IF(SP_SUL!D264="","*",SP_SUL!D264)</f>
        <v>W59</v>
      </c>
      <c r="F264" s="83" t="str">
        <f>IF(SP_SUL!H264="","*",SP_SUL!H264)</f>
        <v>ZYU1</v>
      </c>
      <c r="G264" s="83" t="str">
        <f>IF(SP_SUL!M264="","*",SP_SUL!M264)</f>
        <v>ZYU</v>
      </c>
      <c r="H264" s="116">
        <f>IF(SP_SUL!K264="","*",SP_SUL!K264)</f>
        <v>203.57</v>
      </c>
      <c r="I264" s="113">
        <f>IF(SP_SUL!O264="","*",SP_SUL!O264)</f>
        <v>0.35416666666666669</v>
      </c>
      <c r="J264" s="113">
        <f>IF(SP_SUL!P264="","*",SP_SUL!P264)</f>
        <v>6.25E-2</v>
      </c>
      <c r="K264" s="83" t="str">
        <f>IF(SP_SUL!AK264="","*",SP_SUL!AK264)</f>
        <v>ZYU1</v>
      </c>
      <c r="L264" s="83" t="str">
        <f>IF(SP_SUL!AM264="","*",SP_SUL!AM264)</f>
        <v>ZYU</v>
      </c>
      <c r="M264" s="83">
        <f>IF(SP_SUL!AP264="","*",SP_SUL!AP264)</f>
        <v>203.57</v>
      </c>
      <c r="N264" s="83" t="str">
        <f>IF(SP_SUL!AM264="","*",SP_SUL!AM264)</f>
        <v>ZYU</v>
      </c>
      <c r="O264" s="110">
        <f>IF(SP_SUL!BH264="","*",SP_SUL!BH264)</f>
        <v>0</v>
      </c>
      <c r="P264" s="147" t="str">
        <f>IF($A$2=1,IF(SP_SUL!BJ264="","*",SP_SUL!BJ264),IF(SP_SUL!BK264="","*",SP_SUL!BK264))</f>
        <v>MC1 10h05 / Sem oportundiade de  faixa.</v>
      </c>
    </row>
    <row r="265" spans="1:16" hidden="1">
      <c r="A265" s="82">
        <f>IF(SP_SUL!B265="","*",SP_SUL!B265)</f>
        <v>46064</v>
      </c>
      <c r="B265" s="83" t="str">
        <f>IF(SP_SUL!X265="","*",SP_SUL!X265)</f>
        <v>Oportunidade</v>
      </c>
      <c r="C265" s="83" t="str">
        <f>IF(SP_SUL!S265="","*",SP_SUL!S265)</f>
        <v>SP SUL</v>
      </c>
      <c r="D265" s="83" t="str">
        <f>IF(SP_SUL!T265="","*",SP_SUL!T265)</f>
        <v>ZBV-ZKE</v>
      </c>
      <c r="E265" s="83" t="str">
        <f>IF(SP_SUL!D265="","*",SP_SUL!D265)</f>
        <v>ROBSON (TP-729)</v>
      </c>
      <c r="F265" s="83" t="str">
        <f>IF(SP_SUL!H265="","*",SP_SUL!H265)</f>
        <v>-</v>
      </c>
      <c r="G265" s="83" t="str">
        <f>IF(SP_SUL!M265="","*",SP_SUL!M265)</f>
        <v>ZDY-ZFY</v>
      </c>
      <c r="H265" s="116">
        <f>IF(SP_SUL!K265="","*",SP_SUL!K265)</f>
        <v>190.3</v>
      </c>
      <c r="I265" s="113">
        <f>IF(SP_SUL!O265="","*",SP_SUL!O265)</f>
        <v>0.39583333333333331</v>
      </c>
      <c r="J265" s="113">
        <f>IF(SP_SUL!P265="","*",SP_SUL!P265)</f>
        <v>8.3333333333333329E-2</v>
      </c>
      <c r="K265" s="83" t="str">
        <f>IF(SP_SUL!AK265="","*",SP_SUL!AK265)</f>
        <v>-</v>
      </c>
      <c r="L265" s="83" t="str">
        <f>IF(SP_SUL!AM265="","*",SP_SUL!AM265)</f>
        <v>ZDY-ZFY</v>
      </c>
      <c r="M265" s="83">
        <f>IF(SP_SUL!AP265="","*",SP_SUL!AP265)</f>
        <v>190.3</v>
      </c>
      <c r="N265" s="83" t="str">
        <f>IF(SP_SUL!AM265="","*",SP_SUL!AM265)</f>
        <v>ZDY-ZFY</v>
      </c>
      <c r="O265" s="110">
        <f>IF(SP_SUL!BH265="","*",SP_SUL!BH265)</f>
        <v>0</v>
      </c>
      <c r="P265" s="147" t="str">
        <f>IF($A$2=1,IF(SP_SUL!BJ265="","*",SP_SUL!BJ265),IF(SP_SUL!BK265="","*",SP_SUL!BK265))</f>
        <v xml:space="preserve">TP não solicita intervalo / realizando a preparação do local / </v>
      </c>
    </row>
    <row r="266" spans="1:16" hidden="1">
      <c r="A266" s="82" t="str">
        <f>IF(SP_SUL!B266="","*",SP_SUL!B266)</f>
        <v>*</v>
      </c>
      <c r="B266" s="83" t="str">
        <f>IF(SP_SUL!X266="","*",SP_SUL!X266)</f>
        <v>*</v>
      </c>
      <c r="C266" s="83" t="str">
        <f>IF(SP_SUL!S266="","*",SP_SUL!S266)</f>
        <v>-</v>
      </c>
      <c r="D266" s="83" t="str">
        <f>IF(SP_SUL!T266="","*",SP_SUL!T266)</f>
        <v>-</v>
      </c>
      <c r="E266" s="83" t="str">
        <f>IF(SP_SUL!D266="","*",SP_SUL!D266)</f>
        <v>*</v>
      </c>
      <c r="F266" s="83" t="str">
        <f>IF(SP_SUL!H266="","*",SP_SUL!H266)</f>
        <v>*</v>
      </c>
      <c r="G266" s="83" t="str">
        <f>IF(SP_SUL!M266="","*",SP_SUL!M266)</f>
        <v>-</v>
      </c>
      <c r="H266" s="116" t="str">
        <f>IF(SP_SUL!K266="","*",SP_SUL!K266)</f>
        <v>*</v>
      </c>
      <c r="I266" s="113" t="str">
        <f>IF(SP_SUL!O266="","*",SP_SUL!O266)</f>
        <v>*</v>
      </c>
      <c r="J266" s="113" t="str">
        <f>IF(SP_SUL!P266="","*",SP_SUL!P266)</f>
        <v>*</v>
      </c>
      <c r="K266" s="83">
        <f>IF(SP_SUL!AK266="","*",SP_SUL!AK266)</f>
        <v>0</v>
      </c>
      <c r="L266" s="83" t="str">
        <f>IF(SP_SUL!AM266="","*",SP_SUL!AM266)</f>
        <v>-</v>
      </c>
      <c r="M266" s="83">
        <f>IF(SP_SUL!AP266="","*",SP_SUL!AP266)</f>
        <v>0</v>
      </c>
      <c r="N266" s="83" t="str">
        <f>IF(SP_SUL!AM266="","*",SP_SUL!AM266)</f>
        <v>-</v>
      </c>
      <c r="O266" s="110" t="str">
        <f>IF(SP_SUL!BH266="","*",SP_SUL!BH266)</f>
        <v>*</v>
      </c>
      <c r="P266" s="147" t="str">
        <f>IF($A$2=1,IF(SP_SUL!BJ266="","*",SP_SUL!BJ266),IF(SP_SUL!BK266="","*",SP_SUL!BK266))</f>
        <v>*</v>
      </c>
    </row>
    <row r="267" spans="1:16" hidden="1">
      <c r="A267" s="82">
        <f>IF(SP_SUL!B267="","*",SP_SUL!B267)</f>
        <v>46064</v>
      </c>
      <c r="B267" s="83" t="str">
        <f>IF(SP_SUL!X267="","*",SP_SUL!X267)</f>
        <v>Oportunidade</v>
      </c>
      <c r="C267" s="83" t="str">
        <f>IF(SP_SUL!S267="","*",SP_SUL!S267)</f>
        <v>SP SUL</v>
      </c>
      <c r="D267" s="83" t="str">
        <f>IF(SP_SUL!T267="","*",SP_SUL!T267)</f>
        <v>ZKE-ZEV</v>
      </c>
      <c r="E267" s="83" t="str">
        <f>IF(SP_SUL!D267="","*",SP_SUL!D267)</f>
        <v>E17</v>
      </c>
      <c r="F267" s="83" t="str">
        <f>IF(SP_SUL!H267="","*",SP_SUL!H267)</f>
        <v>102ZKW2</v>
      </c>
      <c r="G267" s="83" t="str">
        <f>IF(SP_SUL!M267="","*",SP_SUL!M267)</f>
        <v>ZKW-ZLU</v>
      </c>
      <c r="H267" s="116">
        <f>IF(SP_SUL!K267="","*",SP_SUL!K267)</f>
        <v>100.56100000000001</v>
      </c>
      <c r="I267" s="113">
        <f>IF(SP_SUL!O267="","*",SP_SUL!O267)</f>
        <v>0.41666666666666669</v>
      </c>
      <c r="J267" s="113">
        <f>IF(SP_SUL!P267="","*",SP_SUL!P267)</f>
        <v>0.125</v>
      </c>
      <c r="K267" s="83" t="str">
        <f>IF(SP_SUL!AK267="","*",SP_SUL!AK267)</f>
        <v>102ZKW2</v>
      </c>
      <c r="L267" s="83" t="str">
        <f>IF(SP_SUL!AM267="","*",SP_SUL!AM267)</f>
        <v>ZKW-ZLU</v>
      </c>
      <c r="M267" s="83">
        <f>IF(SP_SUL!AP267="","*",SP_SUL!AP267)</f>
        <v>100.56100000000001</v>
      </c>
      <c r="N267" s="83" t="str">
        <f>IF(SP_SUL!AM267="","*",SP_SUL!AM267)</f>
        <v>ZKW-ZLU</v>
      </c>
      <c r="O267" s="110">
        <f>IF(SP_SUL!BH267="","*",SP_SUL!BH267)</f>
        <v>0</v>
      </c>
      <c r="P267" s="147" t="str">
        <f>IF($A$2=1,IF(SP_SUL!BJ267="","*",SP_SUL!BJ267),IF(SP_SUL!BK267="","*",SP_SUL!BK267))</f>
        <v>MC1 10h02 / Cancelado devido chuva</v>
      </c>
    </row>
    <row r="268" spans="1:16" hidden="1">
      <c r="A268" s="82">
        <f>IF(SP_SUL!B268="","*",SP_SUL!B268)</f>
        <v>46064</v>
      </c>
      <c r="B268" s="83" t="str">
        <f>IF(SP_SUL!X268="","*",SP_SUL!X268)</f>
        <v>Oportunidade</v>
      </c>
      <c r="C268" s="83" t="str">
        <f>IF(SP_SUL!S268="","*",SP_SUL!S268)</f>
        <v>SP SUL</v>
      </c>
      <c r="D268" s="83" t="str">
        <f>IF(SP_SUL!T268="","*",SP_SUL!T268)</f>
        <v>ZKE-ZEV</v>
      </c>
      <c r="E268" s="83" t="str">
        <f>IF(SP_SUL!D268="","*",SP_SUL!D268)</f>
        <v>EDSON (TP-719)</v>
      </c>
      <c r="F268" s="83" t="str">
        <f>IF(SP_SUL!H268="","*",SP_SUL!H268)</f>
        <v>-</v>
      </c>
      <c r="G268" s="83" t="str">
        <f>IF(SP_SUL!M268="","*",SP_SUL!M268)</f>
        <v>ZKW-ZLU</v>
      </c>
      <c r="H268" s="116">
        <f>IF(SP_SUL!K268="","*",SP_SUL!K268)</f>
        <v>102</v>
      </c>
      <c r="I268" s="113">
        <f>IF(SP_SUL!O268="","*",SP_SUL!O268)</f>
        <v>0.45833333333333331</v>
      </c>
      <c r="J268" s="113">
        <f>IF(SP_SUL!P268="","*",SP_SUL!P268)</f>
        <v>8.3333333333333329E-2</v>
      </c>
      <c r="K268" s="83" t="str">
        <f>IF(SP_SUL!AK268="","*",SP_SUL!AK268)</f>
        <v>-</v>
      </c>
      <c r="L268" s="83" t="str">
        <f>IF(SP_SUL!AM268="","*",SP_SUL!AM268)</f>
        <v>ZKW-ZLU</v>
      </c>
      <c r="M268" s="83">
        <f>IF(SP_SUL!AP268="","*",SP_SUL!AP268)</f>
        <v>102</v>
      </c>
      <c r="N268" s="83" t="str">
        <f>IF(SP_SUL!AM268="","*",SP_SUL!AM268)</f>
        <v>ZKW-ZLU</v>
      </c>
      <c r="O268" s="110">
        <f>IF(SP_SUL!BH268="","*",SP_SUL!BH268)</f>
        <v>2</v>
      </c>
      <c r="P268" s="147" t="str">
        <f>IF($A$2=1,IF(SP_SUL!BJ268="","*",SP_SUL!BJ268),IF(SP_SUL!BK268="","*",SP_SUL!BK268))</f>
        <v>Realizado intervalo ads 11h10 até 13h10.</v>
      </c>
    </row>
    <row r="269" spans="1:16" hidden="1">
      <c r="A269" s="82">
        <f>IF(SP_SUL!B269="","*",SP_SUL!B269)</f>
        <v>46064</v>
      </c>
      <c r="B269" s="83" t="str">
        <f>IF(SP_SUL!X269="","*",SP_SUL!X269)</f>
        <v>Oportunidade</v>
      </c>
      <c r="C269" s="83" t="str">
        <f>IF(SP_SUL!S269="","*",SP_SUL!S269)</f>
        <v>SP SUL</v>
      </c>
      <c r="D269" s="83" t="str">
        <f>IF(SP_SUL!T269="","*",SP_SUL!T269)</f>
        <v>ZKE-ZEV</v>
      </c>
      <c r="E269" s="83" t="str">
        <f>IF(SP_SUL!D269="","*",SP_SUL!D269)</f>
        <v>CLEBISON (TP-728)</v>
      </c>
      <c r="F269" s="83" t="str">
        <f>IF(SP_SUL!H269="","*",SP_SUL!H269)</f>
        <v>-</v>
      </c>
      <c r="G269" s="83" t="str">
        <f>IF(SP_SUL!M269="","*",SP_SUL!M269)</f>
        <v>ZKW-ZLU</v>
      </c>
      <c r="H269" s="116">
        <f>IF(SP_SUL!K269="","*",SP_SUL!K269)</f>
        <v>104</v>
      </c>
      <c r="I269" s="113">
        <f>IF(SP_SUL!O269="","*",SP_SUL!O269)</f>
        <v>0.45833333333333331</v>
      </c>
      <c r="J269" s="113">
        <f>IF(SP_SUL!P269="","*",SP_SUL!P269)</f>
        <v>8.3333333333333329E-2</v>
      </c>
      <c r="K269" s="83" t="str">
        <f>IF(SP_SUL!AK269="","*",SP_SUL!AK269)</f>
        <v>-</v>
      </c>
      <c r="L269" s="83" t="str">
        <f>IF(SP_SUL!AM269="","*",SP_SUL!AM269)</f>
        <v>ZKW-ZLU</v>
      </c>
      <c r="M269" s="83">
        <f>IF(SP_SUL!AP269="","*",SP_SUL!AP269)</f>
        <v>104</v>
      </c>
      <c r="N269" s="83" t="str">
        <f>IF(SP_SUL!AM269="","*",SP_SUL!AM269)</f>
        <v>ZKW-ZLU</v>
      </c>
      <c r="O269" s="110">
        <f>IF(SP_SUL!BH269="","*",SP_SUL!BH269)</f>
        <v>0</v>
      </c>
      <c r="P269" s="147" t="str">
        <f>IF($A$2=1,IF(SP_SUL!BJ269="","*",SP_SUL!BJ269),IF(SP_SUL!BK269="","*",SP_SUL!BK269))</f>
        <v>Concições climáticas (chuva)</v>
      </c>
    </row>
    <row r="270" spans="1:16" hidden="1">
      <c r="A270" s="82">
        <f>IF(SP_SUL!B270="","*",SP_SUL!B270)</f>
        <v>46064</v>
      </c>
      <c r="B270" s="83" t="str">
        <f>IF(SP_SUL!X270="","*",SP_SUL!X270)</f>
        <v>Oportunidade</v>
      </c>
      <c r="C270" s="83" t="str">
        <f>IF(SP_SUL!S270="","*",SP_SUL!S270)</f>
        <v>SP SUL</v>
      </c>
      <c r="D270" s="83" t="str">
        <f>IF(SP_SUL!T270="","*",SP_SUL!T270)</f>
        <v>ZKE-ZEV</v>
      </c>
      <c r="E270" s="83" t="str">
        <f>IF(SP_SUL!D270="","*",SP_SUL!D270)</f>
        <v>ISMAEL(TP-726)</v>
      </c>
      <c r="F270" s="83" t="str">
        <f>IF(SP_SUL!H270="","*",SP_SUL!H270)</f>
        <v>*</v>
      </c>
      <c r="G270" s="83" t="str">
        <f>IF(SP_SUL!M270="","*",SP_SUL!M270)</f>
        <v>ZKW-ZLU</v>
      </c>
      <c r="H270" s="116">
        <f>IF(SP_SUL!K270="","*",SP_SUL!K270)</f>
        <v>104</v>
      </c>
      <c r="I270" s="113">
        <f>IF(SP_SUL!O270="","*",SP_SUL!O270)</f>
        <v>0.45833333333333331</v>
      </c>
      <c r="J270" s="113">
        <f>IF(SP_SUL!P270="","*",SP_SUL!P270)</f>
        <v>8.3333333333333329E-2</v>
      </c>
      <c r="K270" s="83">
        <f>IF(SP_SUL!AK270="","*",SP_SUL!AK270)</f>
        <v>0</v>
      </c>
      <c r="L270" s="83" t="str">
        <f>IF(SP_SUL!AM270="","*",SP_SUL!AM270)</f>
        <v>ZKW-ZLU</v>
      </c>
      <c r="M270" s="83">
        <f>IF(SP_SUL!AP270="","*",SP_SUL!AP270)</f>
        <v>104</v>
      </c>
      <c r="N270" s="83" t="str">
        <f>IF(SP_SUL!AM270="","*",SP_SUL!AM270)</f>
        <v>ZKW-ZLU</v>
      </c>
      <c r="O270" s="110">
        <f>IF(SP_SUL!BH270="","*",SP_SUL!BH270)</f>
        <v>0</v>
      </c>
      <c r="P270" s="147" t="str">
        <f>IF($A$2=1,IF(SP_SUL!BJ270="","*",SP_SUL!BJ270),IF(SP_SUL!BK270="","*",SP_SUL!BK270))</f>
        <v>Concições climáticas (chuva)</v>
      </c>
    </row>
    <row r="271" spans="1:16" hidden="1">
      <c r="A271" s="82">
        <f>IF(SP_SUL!B271="","*",SP_SUL!B271)</f>
        <v>46064</v>
      </c>
      <c r="B271" s="83" t="str">
        <f>IF(SP_SUL!X271="","*",SP_SUL!X271)</f>
        <v>Oportunidade</v>
      </c>
      <c r="C271" s="83" t="str">
        <f>IF(SP_SUL!S271="","*",SP_SUL!S271)</f>
        <v>SP SUL</v>
      </c>
      <c r="D271" s="83" t="str">
        <f>IF(SP_SUL!T271="","*",SP_SUL!T271)</f>
        <v>ZKE-ZEV</v>
      </c>
      <c r="E271" s="83" t="str">
        <f>IF(SP_SUL!D271="","*",SP_SUL!D271)</f>
        <v>V89</v>
      </c>
      <c r="F271" s="83" t="str">
        <f>IF(SP_SUL!H271="","*",SP_SUL!H271)</f>
        <v>102ZKW2</v>
      </c>
      <c r="G271" s="83" t="str">
        <f>IF(SP_SUL!M271="","*",SP_SUL!M271)</f>
        <v>ZKW-ZLU</v>
      </c>
      <c r="H271" s="116">
        <f>IF(SP_SUL!K271="","*",SP_SUL!K271)</f>
        <v>106</v>
      </c>
      <c r="I271" s="113">
        <f>IF(SP_SUL!O271="","*",SP_SUL!O271)</f>
        <v>0.41666666666666669</v>
      </c>
      <c r="J271" s="113">
        <f>IF(SP_SUL!P271="","*",SP_SUL!P271)</f>
        <v>8.3333333333333329E-2</v>
      </c>
      <c r="K271" s="83" t="str">
        <f>IF(SP_SUL!AK271="","*",SP_SUL!AK271)</f>
        <v>102ZKW2</v>
      </c>
      <c r="L271" s="83" t="str">
        <f>IF(SP_SUL!AM271="","*",SP_SUL!AM271)</f>
        <v>ZKW-ZLU</v>
      </c>
      <c r="M271" s="83">
        <f>IF(SP_SUL!AP271="","*",SP_SUL!AP271)</f>
        <v>106</v>
      </c>
      <c r="N271" s="83" t="str">
        <f>IF(SP_SUL!AM271="","*",SP_SUL!AM271)</f>
        <v>ZKW-ZLU</v>
      </c>
      <c r="O271" s="110">
        <f>IF(SP_SUL!BH271="","*",SP_SUL!BH271)</f>
        <v>2</v>
      </c>
      <c r="P271" s="147" t="str">
        <f>IF($A$2=1,IF(SP_SUL!BJ271="","*",SP_SUL!BJ271),IF(SP_SUL!BK271="","*",SP_SUL!BK271))</f>
        <v>MC1 09h29 /  Realizado inervalo das 11h07 até 13h30.</v>
      </c>
    </row>
    <row r="272" spans="1:16" hidden="1">
      <c r="A272" s="82">
        <f>IF(SP_SUL!B272="","*",SP_SUL!B272)</f>
        <v>46064</v>
      </c>
      <c r="B272" s="83" t="str">
        <f>IF(SP_SUL!X272="","*",SP_SUL!X272)</f>
        <v>Oportunidade</v>
      </c>
      <c r="C272" s="83" t="str">
        <f>IF(SP_SUL!S272="","*",SP_SUL!S272)</f>
        <v>SP SUL</v>
      </c>
      <c r="D272" s="83" t="str">
        <f>IF(SP_SUL!T272="","*",SP_SUL!T272)</f>
        <v>ZKE-ZEV</v>
      </c>
      <c r="E272" s="83" t="str">
        <f>IF(SP_SUL!D272="","*",SP_SUL!D272)</f>
        <v>W60</v>
      </c>
      <c r="F272" s="83" t="str">
        <f>IF(SP_SUL!H272="","*",SP_SUL!H272)</f>
        <v>ZEM1302</v>
      </c>
      <c r="G272" s="83" t="str">
        <f>IF(SP_SUL!M272="","*",SP_SUL!M272)</f>
        <v>ZLU-ZWI</v>
      </c>
      <c r="H272" s="116">
        <f>IF(SP_SUL!K272="","*",SP_SUL!K272)</f>
        <v>118</v>
      </c>
      <c r="I272" s="113">
        <f>IF(SP_SUL!O272="","*",SP_SUL!O272)</f>
        <v>0.35416666666666669</v>
      </c>
      <c r="J272" s="113">
        <f>IF(SP_SUL!P272="","*",SP_SUL!P272)</f>
        <v>5.5555555555555552E-2</v>
      </c>
      <c r="K272" s="83" t="str">
        <f>IF(SP_SUL!AK272="","*",SP_SUL!AK272)</f>
        <v>ZEM1302</v>
      </c>
      <c r="L272" s="83" t="str">
        <f>IF(SP_SUL!AM272="","*",SP_SUL!AM272)</f>
        <v>ZLU-ZWI</v>
      </c>
      <c r="M272" s="83">
        <f>IF(SP_SUL!AP272="","*",SP_SUL!AP272)</f>
        <v>118</v>
      </c>
      <c r="N272" s="83" t="str">
        <f>IF(SP_SUL!AM272="","*",SP_SUL!AM272)</f>
        <v>ZLU-ZWI</v>
      </c>
      <c r="O272" s="110">
        <f>IF(SP_SUL!BH272="","*",SP_SUL!BH272)</f>
        <v>0</v>
      </c>
      <c r="P272" s="147" t="str">
        <f>IF($A$2=1,IF(SP_SUL!BJ272="","*",SP_SUL!BJ272),IF(SP_SUL!BK272="","*",SP_SUL!BK272))</f>
        <v>MC1 08h10 / Autorizado entrada na via 08h45 / Em deslocamento para km de trabalho, locomotiva 7694 perdeu tração e foi necessário recolher para ZEM.</v>
      </c>
    </row>
    <row r="273" spans="1:16" hidden="1">
      <c r="A273" s="82" t="str">
        <f>IF(SP_SUL!B273="","*",SP_SUL!B273)</f>
        <v>*</v>
      </c>
      <c r="B273" s="83" t="str">
        <f>IF(SP_SUL!X273="","*",SP_SUL!X273)</f>
        <v>*</v>
      </c>
      <c r="C273" s="83" t="str">
        <f>IF(SP_SUL!S273="","*",SP_SUL!S273)</f>
        <v>-</v>
      </c>
      <c r="D273" s="83" t="str">
        <f>IF(SP_SUL!T273="","*",SP_SUL!T273)</f>
        <v>-</v>
      </c>
      <c r="E273" s="83" t="str">
        <f>IF(SP_SUL!D273="","*",SP_SUL!D273)</f>
        <v>*</v>
      </c>
      <c r="F273" s="83" t="str">
        <f>IF(SP_SUL!H273="","*",SP_SUL!H273)</f>
        <v>*</v>
      </c>
      <c r="G273" s="83" t="str">
        <f>IF(SP_SUL!M273="","*",SP_SUL!M273)</f>
        <v>-</v>
      </c>
      <c r="H273" s="116" t="str">
        <f>IF(SP_SUL!K273="","*",SP_SUL!K273)</f>
        <v>*</v>
      </c>
      <c r="I273" s="113" t="str">
        <f>IF(SP_SUL!O273="","*",SP_SUL!O273)</f>
        <v>*</v>
      </c>
      <c r="J273" s="113" t="str">
        <f>IF(SP_SUL!P273="","*",SP_SUL!P273)</f>
        <v>*</v>
      </c>
      <c r="K273" s="83">
        <f>IF(SP_SUL!AK273="","*",SP_SUL!AK273)</f>
        <v>0</v>
      </c>
      <c r="L273" s="83" t="str">
        <f>IF(SP_SUL!AM273="","*",SP_SUL!AM273)</f>
        <v>-</v>
      </c>
      <c r="M273" s="83">
        <f>IF(SP_SUL!AP273="","*",SP_SUL!AP273)</f>
        <v>0</v>
      </c>
      <c r="N273" s="83" t="str">
        <f>IF(SP_SUL!AM273="","*",SP_SUL!AM273)</f>
        <v>-</v>
      </c>
      <c r="O273" s="110" t="str">
        <f>IF(SP_SUL!BH273="","*",SP_SUL!BH273)</f>
        <v>*</v>
      </c>
      <c r="P273" s="147" t="str">
        <f>IF($A$2=1,IF(SP_SUL!BJ273="","*",SP_SUL!BJ273),IF(SP_SUL!BK273="","*",SP_SUL!BK273))</f>
        <v>*</v>
      </c>
    </row>
    <row r="274" spans="1:16" hidden="1">
      <c r="A274" s="82">
        <f>IF(SP_SUL!B274="","*",SP_SUL!B274)</f>
        <v>46064</v>
      </c>
      <c r="B274" s="83" t="str">
        <f>IF(SP_SUL!X274="","*",SP_SUL!X274)</f>
        <v>Oportunidade</v>
      </c>
      <c r="C274" s="83" t="str">
        <f>IF(SP_SUL!S274="","*",SP_SUL!S274)</f>
        <v>SP SUL</v>
      </c>
      <c r="D274" s="83" t="str">
        <f>IF(SP_SUL!T274="","*",SP_SUL!T274)</f>
        <v>ZKE-ZEV</v>
      </c>
      <c r="E274" s="83" t="str">
        <f>IF(SP_SUL!D274="","*",SP_SUL!D274)</f>
        <v>CAIQUE (TMA-677)</v>
      </c>
      <c r="F274" s="83" t="str">
        <f>IF(SP_SUL!H274="","*",SP_SUL!H274)</f>
        <v>-</v>
      </c>
      <c r="G274" s="83" t="str">
        <f>IF(SP_SUL!M274="","*",SP_SUL!M274)</f>
        <v>ZWI-ZEM</v>
      </c>
      <c r="H274" s="116">
        <f>IF(SP_SUL!K274="","*",SP_SUL!K274)</f>
        <v>123.465</v>
      </c>
      <c r="I274" s="113">
        <f>IF(SP_SUL!O274="","*",SP_SUL!O274)</f>
        <v>0.35416666666666669</v>
      </c>
      <c r="J274" s="113">
        <f>IF(SP_SUL!P274="","*",SP_SUL!P274)</f>
        <v>6.9444444444444448E-2</v>
      </c>
      <c r="K274" s="83" t="str">
        <f>IF(SP_SUL!AK274="","*",SP_SUL!AK274)</f>
        <v>-</v>
      </c>
      <c r="L274" s="83" t="str">
        <f>IF(SP_SUL!AM274="","*",SP_SUL!AM274)</f>
        <v>ZWI-ZEM</v>
      </c>
      <c r="M274" s="83">
        <f>IF(SP_SUL!AP274="","*",SP_SUL!AP274)</f>
        <v>121.31100000000001</v>
      </c>
      <c r="N274" s="83" t="str">
        <f>IF(SP_SUL!AM274="","*",SP_SUL!AM274)</f>
        <v>ZWI-ZEM</v>
      </c>
      <c r="O274" s="110">
        <f>IF(SP_SUL!BH274="","*",SP_SUL!BH274)</f>
        <v>0</v>
      </c>
      <c r="P274" s="147" t="str">
        <f>IF($A$2=1,IF(SP_SUL!BJ274="","*",SP_SUL!BJ274),IF(SP_SUL!BK274="","*",SP_SUL!BK274))</f>
        <v>Concições climáticas (chuva)</v>
      </c>
    </row>
    <row r="275" spans="1:16" hidden="1">
      <c r="A275" s="82">
        <f>IF(SP_SUL!B275="","*",SP_SUL!B275)</f>
        <v>46064</v>
      </c>
      <c r="B275" s="83" t="str">
        <f>IF(SP_SUL!X275="","*",SP_SUL!X275)</f>
        <v>Oportunidade</v>
      </c>
      <c r="C275" s="83" t="str">
        <f>IF(SP_SUL!S275="","*",SP_SUL!S275)</f>
        <v>SP SUL</v>
      </c>
      <c r="D275" s="83" t="str">
        <f>IF(SP_SUL!T275="","*",SP_SUL!T275)</f>
        <v>ZKE-ZEV</v>
      </c>
      <c r="E275" s="83" t="str">
        <f>IF(SP_SUL!D275="","*",SP_SUL!D275)</f>
        <v>ADENISON (TP-810)</v>
      </c>
      <c r="F275" s="83" t="str">
        <f>IF(SP_SUL!H275="","*",SP_SUL!H275)</f>
        <v>-</v>
      </c>
      <c r="G275" s="83" t="str">
        <f>IF(SP_SUL!M275="","*",SP_SUL!M275)</f>
        <v>ZWI-ZEM</v>
      </c>
      <c r="H275" s="116">
        <f>IF(SP_SUL!K275="","*",SP_SUL!K275)</f>
        <v>123.929</v>
      </c>
      <c r="I275" s="113">
        <f>IF(SP_SUL!O275="","*",SP_SUL!O275)</f>
        <v>0.35416666666666669</v>
      </c>
      <c r="J275" s="113">
        <f>IF(SP_SUL!P275="","*",SP_SUL!P275)</f>
        <v>6.9444444444444448E-2</v>
      </c>
      <c r="K275" s="83" t="str">
        <f>IF(SP_SUL!AK275="","*",SP_SUL!AK275)</f>
        <v>-</v>
      </c>
      <c r="L275" s="83" t="str">
        <f>IF(SP_SUL!AM275="","*",SP_SUL!AM275)</f>
        <v>ZWI-ZEM</v>
      </c>
      <c r="M275" s="83">
        <f>IF(SP_SUL!AP275="","*",SP_SUL!AP275)</f>
        <v>123.929</v>
      </c>
      <c r="N275" s="83" t="str">
        <f>IF(SP_SUL!AM275="","*",SP_SUL!AM275)</f>
        <v>ZWI-ZEM</v>
      </c>
      <c r="O275" s="110">
        <f>IF(SP_SUL!BH275="","*",SP_SUL!BH275)</f>
        <v>0</v>
      </c>
      <c r="P275" s="147" t="str">
        <f>IF($A$2=1,IF(SP_SUL!BJ275="","*",SP_SUL!BJ275),IF(SP_SUL!BK275="","*",SP_SUL!BK275))</f>
        <v>Concições climáticas (chuva)</v>
      </c>
    </row>
    <row r="276" spans="1:16" hidden="1">
      <c r="A276" s="82" t="str">
        <f>IF(SP_SUL!B276="","*",SP_SUL!B276)</f>
        <v>*</v>
      </c>
      <c r="B276" s="83" t="str">
        <f>IF(SP_SUL!X276="","*",SP_SUL!X276)</f>
        <v>*</v>
      </c>
      <c r="C276" s="83" t="str">
        <f>IF(SP_SUL!S276="","*",SP_SUL!S276)</f>
        <v>-</v>
      </c>
      <c r="D276" s="83" t="str">
        <f>IF(SP_SUL!T276="","*",SP_SUL!T276)</f>
        <v>-</v>
      </c>
      <c r="E276" s="83" t="str">
        <f>IF(SP_SUL!D276="","*",SP_SUL!D276)</f>
        <v>*</v>
      </c>
      <c r="F276" s="83" t="str">
        <f>IF(SP_SUL!H276="","*",SP_SUL!H276)</f>
        <v>*</v>
      </c>
      <c r="G276" s="83" t="str">
        <f>IF(SP_SUL!M276="","*",SP_SUL!M276)</f>
        <v>-</v>
      </c>
      <c r="H276" s="116" t="str">
        <f>IF(SP_SUL!K276="","*",SP_SUL!K276)</f>
        <v>*</v>
      </c>
      <c r="I276" s="113" t="str">
        <f>IF(SP_SUL!O276="","*",SP_SUL!O276)</f>
        <v>*</v>
      </c>
      <c r="J276" s="113" t="str">
        <f>IF(SP_SUL!P276="","*",SP_SUL!P276)</f>
        <v>*</v>
      </c>
      <c r="K276" s="83">
        <f>IF(SP_SUL!AK276="","*",SP_SUL!AK276)</f>
        <v>0</v>
      </c>
      <c r="L276" s="83" t="str">
        <f>IF(SP_SUL!AM276="","*",SP_SUL!AM276)</f>
        <v>-</v>
      </c>
      <c r="M276" s="83">
        <f>IF(SP_SUL!AP276="","*",SP_SUL!AP276)</f>
        <v>0</v>
      </c>
      <c r="N276" s="83" t="str">
        <f>IF(SP_SUL!AM276="","*",SP_SUL!AM276)</f>
        <v>-</v>
      </c>
      <c r="O276" s="110" t="str">
        <f>IF(SP_SUL!BH276="","*",SP_SUL!BH276)</f>
        <v>*</v>
      </c>
      <c r="P276" s="147" t="str">
        <f>IF($A$2=1,IF(SP_SUL!BJ276="","*",SP_SUL!BJ276),IF(SP_SUL!BK276="","*",SP_SUL!BK276))</f>
        <v>*</v>
      </c>
    </row>
    <row r="277" spans="1:16" hidden="1">
      <c r="A277" s="82">
        <f>IF(SP_SUL!B277="","*",SP_SUL!B277)</f>
        <v>46064</v>
      </c>
      <c r="B277" s="83" t="str">
        <f>IF(SP_SUL!X277="","*",SP_SUL!X277)</f>
        <v>Oportunidade</v>
      </c>
      <c r="C277" s="83" t="str">
        <f>IF(SP_SUL!S277="","*",SP_SUL!S277)</f>
        <v>SP SUL</v>
      </c>
      <c r="D277" s="83" t="str">
        <f>IF(SP_SUL!T277="","*",SP_SUL!T277)</f>
        <v>ZEV-ZPT</v>
      </c>
      <c r="E277" s="83" t="str">
        <f>IF(SP_SUL!D277="","*",SP_SUL!D277)</f>
        <v>W95</v>
      </c>
      <c r="F277" s="83" t="str">
        <f>IF(SP_SUL!H277="","*",SP_SUL!H277)</f>
        <v>Z3ZEV</v>
      </c>
      <c r="G277" s="83" t="str">
        <f>IF(SP_SUL!M277="","*",SP_SUL!M277)</f>
        <v>ZEV-ZTP</v>
      </c>
      <c r="H277" s="116">
        <f>IF(SP_SUL!K277="","*",SP_SUL!K277)</f>
        <v>67</v>
      </c>
      <c r="I277" s="113">
        <f>IF(SP_SUL!O277="","*",SP_SUL!O277)</f>
        <v>0.33333333333333331</v>
      </c>
      <c r="J277" s="113">
        <f>IF(SP_SUL!P277="","*",SP_SUL!P277)</f>
        <v>4.1666666666666664E-2</v>
      </c>
      <c r="K277" s="83" t="str">
        <f>IF(SP_SUL!AK277="","*",SP_SUL!AK277)</f>
        <v>Z3ZEV</v>
      </c>
      <c r="L277" s="83" t="str">
        <f>IF(SP_SUL!AM277="","*",SP_SUL!AM277)</f>
        <v>ZEV-ZTP</v>
      </c>
      <c r="M277" s="83">
        <f>IF(SP_SUL!AP277="","*",SP_SUL!AP277)</f>
        <v>67</v>
      </c>
      <c r="N277" s="83" t="str">
        <f>IF(SP_SUL!AM277="","*",SP_SUL!AM277)</f>
        <v>ZEV-ZTP</v>
      </c>
      <c r="O277" s="110">
        <f>IF(SP_SUL!BH277="","*",SP_SUL!BH277)</f>
        <v>2</v>
      </c>
      <c r="P277" s="147" t="str">
        <f>IF($A$2=1,IF(SP_SUL!BJ277="","*",SP_SUL!BJ277),IF(SP_SUL!BK277="","*",SP_SUL!BK277))</f>
        <v>MC1 07h41 / Em deslocamento</v>
      </c>
    </row>
    <row r="278" spans="1:16" hidden="1">
      <c r="A278" s="82">
        <f>IF(SP_SUL!B278="","*",SP_SUL!B278)</f>
        <v>46064</v>
      </c>
      <c r="B278" s="83" t="str">
        <f>IF(SP_SUL!X278="","*",SP_SUL!X278)</f>
        <v>Contrato</v>
      </c>
      <c r="C278" s="83" t="str">
        <f>IF(SP_SUL!S278="","*",SP_SUL!S278)</f>
        <v>SP SUL</v>
      </c>
      <c r="D278" s="83" t="str">
        <f>IF(SP_SUL!T278="","*",SP_SUL!T278)</f>
        <v>ZEV-ZPT</v>
      </c>
      <c r="E278" s="83" t="str">
        <f>IF(SP_SUL!D278="","*",SP_SUL!D278)</f>
        <v>A84</v>
      </c>
      <c r="F278" s="83" t="str">
        <f>IF(SP_SUL!H278="","*",SP_SUL!H278)</f>
        <v>ZEV-2</v>
      </c>
      <c r="G278" s="83" t="str">
        <f>IF(SP_SUL!M278="","*",SP_SUL!M278)</f>
        <v>ZEV-ZPT</v>
      </c>
      <c r="H278" s="116">
        <f>IF(SP_SUL!K278="","*",SP_SUL!K278)</f>
        <v>66</v>
      </c>
      <c r="I278" s="113">
        <f>IF(SP_SUL!O278="","*",SP_SUL!O278)</f>
        <v>0.3125</v>
      </c>
      <c r="J278" s="113">
        <f>IF(SP_SUL!P278="","*",SP_SUL!P278)</f>
        <v>4.1666666666666664E-2</v>
      </c>
      <c r="K278" s="83" t="str">
        <f>IF(SP_SUL!AK278="","*",SP_SUL!AK278)</f>
        <v>ZEV-2</v>
      </c>
      <c r="L278" s="83" t="str">
        <f>IF(SP_SUL!AM278="","*",SP_SUL!AM278)</f>
        <v>ZEV-ZPT</v>
      </c>
      <c r="M278" s="83">
        <f>IF(SP_SUL!AP278="","*",SP_SUL!AP278)</f>
        <v>66</v>
      </c>
      <c r="N278" s="83" t="str">
        <f>IF(SP_SUL!AM278="","*",SP_SUL!AM278)</f>
        <v>ZEV-ZPT</v>
      </c>
      <c r="O278" s="110">
        <f>IF(SP_SUL!BH278="","*",SP_SUL!BH278)</f>
        <v>2</v>
      </c>
      <c r="P278" s="147" t="str">
        <f>IF($A$2=1,IF(SP_SUL!BJ278="","*",SP_SUL!BJ278),IF(SP_SUL!BK278="","*",SP_SUL!BK278))</f>
        <v>MC1 08h04 / Em inspeção R7D.</v>
      </c>
    </row>
    <row r="279" spans="1:16" hidden="1">
      <c r="A279" s="82">
        <f>IF(SP_SUL!B279="","*",SP_SUL!B279)</f>
        <v>46064</v>
      </c>
      <c r="B279" s="83" t="str">
        <f>IF(SP_SUL!X279="","*",SP_SUL!X279)</f>
        <v>Oportunidade</v>
      </c>
      <c r="C279" s="83" t="str">
        <f>IF(SP_SUL!S279="","*",SP_SUL!S279)</f>
        <v>SP SUL</v>
      </c>
      <c r="D279" s="83" t="str">
        <f>IF(SP_SUL!T279="","*",SP_SUL!T279)</f>
        <v>ZPT-ZPG</v>
      </c>
      <c r="E279" s="83" t="str">
        <f>IF(SP_SUL!D279="","*",SP_SUL!D279)</f>
        <v>DIEGO (TF-42)</v>
      </c>
      <c r="F279" s="83" t="str">
        <f>IF(SP_SUL!H279="","*",SP_SUL!H279)</f>
        <v>-</v>
      </c>
      <c r="G279" s="83" t="str">
        <f>IF(SP_SUL!M279="","*",SP_SUL!M279)</f>
        <v>PAT-ZGM</v>
      </c>
      <c r="H279" s="116">
        <f>IF(SP_SUL!K279="","*",SP_SUL!K279)</f>
        <v>109.05</v>
      </c>
      <c r="I279" s="113">
        <f>IF(SP_SUL!O279="","*",SP_SUL!O279)</f>
        <v>0.41666666666666669</v>
      </c>
      <c r="J279" s="113">
        <f>IF(SP_SUL!P279="","*",SP_SUL!P279)</f>
        <v>8.3333333333333329E-2</v>
      </c>
      <c r="K279" s="83" t="str">
        <f>IF(SP_SUL!AK279="","*",SP_SUL!AK279)</f>
        <v>-</v>
      </c>
      <c r="L279" s="83" t="str">
        <f>IF(SP_SUL!AM279="","*",SP_SUL!AM279)</f>
        <v>PAT-ZGM</v>
      </c>
      <c r="M279" s="83">
        <f>IF(SP_SUL!AP279="","*",SP_SUL!AP279)</f>
        <v>109.05</v>
      </c>
      <c r="N279" s="83" t="str">
        <f>IF(SP_SUL!AM279="","*",SP_SUL!AM279)</f>
        <v>PAT-ZGM</v>
      </c>
      <c r="O279" s="110">
        <f>IF(SP_SUL!BH279="","*",SP_SUL!BH279)</f>
        <v>2</v>
      </c>
      <c r="P279" s="147" t="str">
        <f>IF($A$2=1,IF(SP_SUL!BJ279="","*",SP_SUL!BJ279),IF(SP_SUL!BK279="","*",SP_SUL!BK279))</f>
        <v>TP pronto 09h48 /  Realizado intervalo das 11h37 até 12h37</v>
      </c>
    </row>
    <row r="280" spans="1:16" hidden="1">
      <c r="A280" s="82">
        <f>IF(SP_SUL!B280="","*",SP_SUL!B280)</f>
        <v>46064</v>
      </c>
      <c r="B280" s="83" t="str">
        <f>IF(SP_SUL!X280="","*",SP_SUL!X280)</f>
        <v>Oportunidade</v>
      </c>
      <c r="C280" s="83" t="str">
        <f>IF(SP_SUL!S280="","*",SP_SUL!S280)</f>
        <v>SP SUL</v>
      </c>
      <c r="D280" s="83" t="str">
        <f>IF(SP_SUL!T280="","*",SP_SUL!T280)</f>
        <v>ZPT-ZPG</v>
      </c>
      <c r="E280" s="83" t="str">
        <f>IF(SP_SUL!D280="","*",SP_SUL!D280)</f>
        <v>EXPANSÃO TURMA 1</v>
      </c>
      <c r="F280" s="83" t="str">
        <f>IF(SP_SUL!H280="","*",SP_SUL!H280)</f>
        <v>-</v>
      </c>
      <c r="G280" s="83" t="str">
        <f>IF(SP_SUL!M280="","*",SP_SUL!M280)</f>
        <v>ZZV-ZPG</v>
      </c>
      <c r="H280" s="116">
        <f>IF(SP_SUL!K280="","*",SP_SUL!K280)</f>
        <v>123.35</v>
      </c>
      <c r="I280" s="113">
        <f>IF(SP_SUL!O280="","*",SP_SUL!O280)</f>
        <v>0.33333333333333331</v>
      </c>
      <c r="J280" s="113">
        <f>IF(SP_SUL!P280="","*",SP_SUL!P280)</f>
        <v>8.3333333333333329E-2</v>
      </c>
      <c r="K280" s="83" t="str">
        <f>IF(SP_SUL!AK280="","*",SP_SUL!AK280)</f>
        <v>-</v>
      </c>
      <c r="L280" s="83" t="str">
        <f>IF(SP_SUL!AM280="","*",SP_SUL!AM280)</f>
        <v>ZZV-ZPG</v>
      </c>
      <c r="M280" s="83">
        <f>IF(SP_SUL!AP280="","*",SP_SUL!AP280)</f>
        <v>123.35</v>
      </c>
      <c r="N280" s="83" t="str">
        <f>IF(SP_SUL!AM280="","*",SP_SUL!AM280)</f>
        <v>ZZV-ZPG</v>
      </c>
      <c r="O280" s="110">
        <f>IF(SP_SUL!BH280="","*",SP_SUL!BH280)</f>
        <v>0</v>
      </c>
      <c r="P280" s="147" t="str">
        <f>IF($A$2=1,IF(SP_SUL!BJ280="","*",SP_SUL!BJ280),IF(SP_SUL!BK280="","*",SP_SUL!BK280))</f>
        <v>TP pronto 08h12 / Cancelado expansão / priorização da solda em ZPGRUM2.</v>
      </c>
    </row>
    <row r="281" spans="1:16" hidden="1">
      <c r="A281" s="82">
        <f>IF(SP_SUL!B281="","*",SP_SUL!B281)</f>
        <v>46064</v>
      </c>
      <c r="B281" s="83" t="str">
        <f>IF(SP_SUL!X281="","*",SP_SUL!X281)</f>
        <v>Oportunidade</v>
      </c>
      <c r="C281" s="83" t="str">
        <f>IF(SP_SUL!S281="","*",SP_SUL!S281)</f>
        <v>SP SUL</v>
      </c>
      <c r="D281" s="83" t="str">
        <f>IF(SP_SUL!T281="","*",SP_SUL!T281)</f>
        <v>ZPT-ZPG</v>
      </c>
      <c r="E281" s="83" t="str">
        <f>IF(SP_SUL!D281="","*",SP_SUL!D281)</f>
        <v>EXPANSÃO TURMA 1</v>
      </c>
      <c r="F281" s="83" t="str">
        <f>IF(SP_SUL!H281="","*",SP_SUL!H281)</f>
        <v>-</v>
      </c>
      <c r="G281" s="83" t="str">
        <f>IF(SP_SUL!M281="","*",SP_SUL!M281)</f>
        <v>ZZV-ZPG</v>
      </c>
      <c r="H281" s="116">
        <f>IF(SP_SUL!K281="","*",SP_SUL!K281)</f>
        <v>123.76</v>
      </c>
      <c r="I281" s="113">
        <f>IF(SP_SUL!O281="","*",SP_SUL!O281)</f>
        <v>0.33333333333333331</v>
      </c>
      <c r="J281" s="113">
        <f>IF(SP_SUL!P281="","*",SP_SUL!P281)</f>
        <v>8.3333333333333329E-2</v>
      </c>
      <c r="K281" s="83" t="str">
        <f>IF(SP_SUL!AK281="","*",SP_SUL!AK281)</f>
        <v>-</v>
      </c>
      <c r="L281" s="83" t="str">
        <f>IF(SP_SUL!AM281="","*",SP_SUL!AM281)</f>
        <v>ZZV-ZPG</v>
      </c>
      <c r="M281" s="83">
        <f>IF(SP_SUL!AP281="","*",SP_SUL!AP281)</f>
        <v>123.76</v>
      </c>
      <c r="N281" s="83" t="str">
        <f>IF(SP_SUL!AM281="","*",SP_SUL!AM281)</f>
        <v>ZZV-ZPG</v>
      </c>
      <c r="O281" s="110">
        <f>IF(SP_SUL!BH281="","*",SP_SUL!BH281)</f>
        <v>2</v>
      </c>
      <c r="P281" s="147" t="str">
        <f>IF($A$2=1,IF(SP_SUL!BJ281="","*",SP_SUL!BJ281),IF(SP_SUL!BK281="","*",SP_SUL!BK281))</f>
        <v>TP pronto 08h12 /Realizado intervalo das 08h45 até 11h45.</v>
      </c>
    </row>
    <row r="282" spans="1:16" hidden="1">
      <c r="A282" s="82" t="str">
        <f>IF(SP_SUL!B282="","*",SP_SUL!B282)</f>
        <v>*</v>
      </c>
      <c r="B282" s="83" t="str">
        <f>IF(SP_SUL!X282="","*",SP_SUL!X282)</f>
        <v>*</v>
      </c>
      <c r="C282" s="83" t="str">
        <f>IF(SP_SUL!S282="","*",SP_SUL!S282)</f>
        <v>-</v>
      </c>
      <c r="D282" s="83" t="str">
        <f>IF(SP_SUL!T282="","*",SP_SUL!T282)</f>
        <v>-</v>
      </c>
      <c r="E282" s="83" t="str">
        <f>IF(SP_SUL!D282="","*",SP_SUL!D282)</f>
        <v>*</v>
      </c>
      <c r="F282" s="83" t="str">
        <f>IF(SP_SUL!H282="","*",SP_SUL!H282)</f>
        <v>*</v>
      </c>
      <c r="G282" s="83" t="str">
        <f>IF(SP_SUL!M282="","*",SP_SUL!M282)</f>
        <v>-</v>
      </c>
      <c r="H282" s="116" t="str">
        <f>IF(SP_SUL!K282="","*",SP_SUL!K282)</f>
        <v>*</v>
      </c>
      <c r="I282" s="113" t="str">
        <f>IF(SP_SUL!O282="","*",SP_SUL!O282)</f>
        <v>*</v>
      </c>
      <c r="J282" s="113" t="str">
        <f>IF(SP_SUL!P282="","*",SP_SUL!P282)</f>
        <v>*</v>
      </c>
      <c r="K282" s="83">
        <f>IF(SP_SUL!AK282="","*",SP_SUL!AK282)</f>
        <v>0</v>
      </c>
      <c r="L282" s="83" t="str">
        <f>IF(SP_SUL!AM282="","*",SP_SUL!AM282)</f>
        <v>-</v>
      </c>
      <c r="M282" s="83">
        <f>IF(SP_SUL!AP282="","*",SP_SUL!AP282)</f>
        <v>0</v>
      </c>
      <c r="N282" s="83" t="str">
        <f>IF(SP_SUL!AM282="","*",SP_SUL!AM282)</f>
        <v>-</v>
      </c>
      <c r="O282" s="110" t="str">
        <f>IF(SP_SUL!BH282="","*",SP_SUL!BH282)</f>
        <v>*</v>
      </c>
      <c r="P282" s="147" t="str">
        <f>IF($A$2=1,IF(SP_SUL!BJ282="","*",SP_SUL!BJ282),IF(SP_SUL!BK282="","*",SP_SUL!BK282))</f>
        <v>*</v>
      </c>
    </row>
    <row r="283" spans="1:16" hidden="1">
      <c r="A283" s="82">
        <f>IF(SP_SUL!B283="","*",SP_SUL!B283)</f>
        <v>46065</v>
      </c>
      <c r="B283" s="83" t="str">
        <f>IF(SP_SUL!X283="","*",SP_SUL!X283)</f>
        <v>Extra</v>
      </c>
      <c r="C283" s="83" t="str">
        <f>IF(SP_SUL!S283="","*",SP_SUL!S283)</f>
        <v>SP SUL</v>
      </c>
      <c r="D283" s="83" t="str">
        <f>IF(SP_SUL!T283="","*",SP_SUL!T283)</f>
        <v>ZBV-ZRX</v>
      </c>
      <c r="E283" s="83" t="str">
        <f>IF(SP_SUL!D283="","*",SP_SUL!D283)</f>
        <v>EXPANSÃO TURMA 1</v>
      </c>
      <c r="F283" s="83" t="str">
        <f>IF(SP_SUL!H283="","*",SP_SUL!H283)</f>
        <v>-</v>
      </c>
      <c r="G283" s="83" t="str">
        <f>IF(SP_SUL!M283="","*",SP_SUL!M283)</f>
        <v>ZCD</v>
      </c>
      <c r="H283" s="116">
        <f>IF(SP_SUL!K283="","*",SP_SUL!K283)</f>
        <v>113.6</v>
      </c>
      <c r="I283" s="113">
        <f>IF(SP_SUL!O283="","*",SP_SUL!O283)</f>
        <v>0.375</v>
      </c>
      <c r="J283" s="113">
        <f>IF(SP_SUL!P283="","*",SP_SUL!P283)</f>
        <v>6.25E-2</v>
      </c>
      <c r="K283" s="83" t="str">
        <f>IF(SP_SUL!AK283="","*",SP_SUL!AK283)</f>
        <v>-</v>
      </c>
      <c r="L283" s="83" t="str">
        <f>IF(SP_SUL!AM283="","*",SP_SUL!AM283)</f>
        <v>ZCD</v>
      </c>
      <c r="M283" s="83">
        <f>IF(SP_SUL!AP283="","*",SP_SUL!AP283)</f>
        <v>113.6</v>
      </c>
      <c r="N283" s="83" t="str">
        <f>IF(SP_SUL!AM283="","*",SP_SUL!AM283)</f>
        <v>ZCD</v>
      </c>
      <c r="O283" s="110">
        <f>IF(SP_SUL!BH283="","*",SP_SUL!BH283)</f>
        <v>2</v>
      </c>
      <c r="P283" s="147" t="str">
        <f>IF($A$2=1,IF(SP_SUL!BJ283="","*",SP_SUL!BJ283),IF(SP_SUL!BK283="","*",SP_SUL!BK283))</f>
        <v>TP pronto 09h00 / Realizado 1º faixa intervalo das 09h45 até 11h15./ 2º faixa das 12h35 até 14h45.</v>
      </c>
    </row>
    <row r="284" spans="1:16" hidden="1">
      <c r="A284" s="82">
        <f>IF(SP_SUL!B284="","*",SP_SUL!B284)</f>
        <v>46065</v>
      </c>
      <c r="B284" s="83" t="str">
        <f>IF(SP_SUL!X284="","*",SP_SUL!X284)</f>
        <v>Oportunidade</v>
      </c>
      <c r="C284" s="83" t="str">
        <f>IF(SP_SUL!S284="","*",SP_SUL!S284)</f>
        <v>SP SUL</v>
      </c>
      <c r="D284" s="83" t="str">
        <f>IF(SP_SUL!T284="","*",SP_SUL!T284)</f>
        <v>ZBV-ZRX</v>
      </c>
      <c r="E284" s="83" t="str">
        <f>IF(SP_SUL!D284="","*",SP_SUL!D284)</f>
        <v>KLECIO (TP-699)</v>
      </c>
      <c r="F284" s="83" t="str">
        <f>IF(SP_SUL!H284="","*",SP_SUL!H284)</f>
        <v>-</v>
      </c>
      <c r="G284" s="83" t="str">
        <f>IF(SP_SUL!M284="","*",SP_SUL!M284)</f>
        <v>ZRX-ZRQ</v>
      </c>
      <c r="H284" s="116">
        <f>IF(SP_SUL!K284="","*",SP_SUL!K284)</f>
        <v>134.85</v>
      </c>
      <c r="I284" s="113">
        <f>IF(SP_SUL!O284="","*",SP_SUL!O284)</f>
        <v>0.35416666666666669</v>
      </c>
      <c r="J284" s="113">
        <f>IF(SP_SUL!P284="","*",SP_SUL!P284)</f>
        <v>6.25E-2</v>
      </c>
      <c r="K284" s="83" t="str">
        <f>IF(SP_SUL!AK284="","*",SP_SUL!AK284)</f>
        <v>-</v>
      </c>
      <c r="L284" s="83" t="str">
        <f>IF(SP_SUL!AM284="","*",SP_SUL!AM284)</f>
        <v>ZRX-ZRQ</v>
      </c>
      <c r="M284" s="83">
        <f>IF(SP_SUL!AP284="","*",SP_SUL!AP284)</f>
        <v>134.85</v>
      </c>
      <c r="N284" s="83" t="str">
        <f>IF(SP_SUL!AM284="","*",SP_SUL!AM284)</f>
        <v>ZRX-ZRQ</v>
      </c>
      <c r="O284" s="110">
        <f>IF(SP_SUL!BH284="","*",SP_SUL!BH284)</f>
        <v>2</v>
      </c>
      <c r="P284" s="147" t="str">
        <f>IF($A$2=1,IF(SP_SUL!BJ284="","*",SP_SUL!BJ284),IF(SP_SUL!BK284="","*",SP_SUL!BK284))</f>
        <v>TP em preparação / Realizado intervalo das 11h15 até 12h45.</v>
      </c>
    </row>
    <row r="285" spans="1:16" hidden="1">
      <c r="A285" s="82" t="str">
        <f>IF(SP_SUL!B285="","*",SP_SUL!B285)</f>
        <v>*</v>
      </c>
      <c r="B285" s="83" t="str">
        <f>IF(SP_SUL!X285="","*",SP_SUL!X285)</f>
        <v>Oportunidade</v>
      </c>
      <c r="C285" s="83" t="str">
        <f>IF(SP_SUL!S285="","*",SP_SUL!S285)</f>
        <v>SP SUL</v>
      </c>
      <c r="D285" s="83" t="str">
        <f>IF(SP_SUL!T285="","*",SP_SUL!T285)</f>
        <v>ZBV-ZRX</v>
      </c>
      <c r="E285" s="83" t="str">
        <f>IF(SP_SUL!D285="","*",SP_SUL!D285)</f>
        <v>W58</v>
      </c>
      <c r="F285" s="83">
        <f>IF(SP_SUL!H285="","*",SP_SUL!H285)</f>
        <v>106109</v>
      </c>
      <c r="G285" s="83" t="str">
        <f>IF(SP_SUL!M285="","*",SP_SUL!M285)</f>
        <v>ZBM-ZHO</v>
      </c>
      <c r="H285" s="116">
        <f>IF(SP_SUL!K285="","*",SP_SUL!K285)</f>
        <v>57</v>
      </c>
      <c r="I285" s="113">
        <f>IF(SP_SUL!O285="","*",SP_SUL!O285)</f>
        <v>0.33333333333333331</v>
      </c>
      <c r="J285" s="113">
        <f>IF(SP_SUL!P285="","*",SP_SUL!P285)</f>
        <v>4.1666666666666664E-2</v>
      </c>
      <c r="K285" s="83">
        <f>IF(SP_SUL!AK285="","*",SP_SUL!AK285)</f>
        <v>106109</v>
      </c>
      <c r="L285" s="83" t="str">
        <f>IF(SP_SUL!AM285="","*",SP_SUL!AM285)</f>
        <v>ZBM-ZHO</v>
      </c>
      <c r="M285" s="83">
        <f>IF(SP_SUL!AP285="","*",SP_SUL!AP285)</f>
        <v>57</v>
      </c>
      <c r="N285" s="83" t="str">
        <f>IF(SP_SUL!AM285="","*",SP_SUL!AM285)</f>
        <v>ZBM-ZHO</v>
      </c>
      <c r="O285" s="110" t="str">
        <f>IF(SP_SUL!BH285="","*",SP_SUL!BH285)</f>
        <v>*</v>
      </c>
      <c r="P285" s="147" t="str">
        <f>IF($A$2=1,IF(SP_SUL!BJ285="","*",SP_SUL!BJ285),IF(SP_SUL!BK285="","*",SP_SUL!BK285))</f>
        <v>*</v>
      </c>
    </row>
    <row r="286" spans="1:16" hidden="1">
      <c r="A286" s="82">
        <f>IF(SP_SUL!B286="","*",SP_SUL!B286)</f>
        <v>46065</v>
      </c>
      <c r="B286" s="83" t="str">
        <f>IF(SP_SUL!X286="","*",SP_SUL!X286)</f>
        <v>Oportunidade</v>
      </c>
      <c r="C286" s="83" t="str">
        <f>IF(SP_SUL!S286="","*",SP_SUL!S286)</f>
        <v>SP SUL</v>
      </c>
      <c r="D286" s="83" t="str">
        <f>IF(SP_SUL!T286="","*",SP_SUL!T286)</f>
        <v>ZBV-ZRX</v>
      </c>
      <c r="E286" s="83" t="str">
        <f>IF(SP_SUL!D286="","*",SP_SUL!D286)</f>
        <v>E42</v>
      </c>
      <c r="F286" s="83" t="str">
        <f>IF(SP_SUL!H286="","*",SP_SUL!H286)</f>
        <v>ZBV3</v>
      </c>
      <c r="G286" s="83" t="str">
        <f>IF(SP_SUL!M286="","*",SP_SUL!M286)</f>
        <v>ZBM</v>
      </c>
      <c r="H286" s="116">
        <f>IF(SP_SUL!K286="","*",SP_SUL!K286)</f>
        <v>54.96</v>
      </c>
      <c r="I286" s="113">
        <f>IF(SP_SUL!O286="","*",SP_SUL!O286)</f>
        <v>0.45833333333333331</v>
      </c>
      <c r="J286" s="113">
        <f>IF(SP_SUL!P286="","*",SP_SUL!P286)</f>
        <v>8.3333333333333329E-2</v>
      </c>
      <c r="K286" s="83" t="str">
        <f>IF(SP_SUL!AK286="","*",SP_SUL!AK286)</f>
        <v>ZBV3</v>
      </c>
      <c r="L286" s="83" t="str">
        <f>IF(SP_SUL!AM286="","*",SP_SUL!AM286)</f>
        <v>ZBM</v>
      </c>
      <c r="M286" s="83">
        <f>IF(SP_SUL!AP286="","*",SP_SUL!AP286)</f>
        <v>54.96</v>
      </c>
      <c r="N286" s="83" t="str">
        <f>IF(SP_SUL!AM286="","*",SP_SUL!AM286)</f>
        <v>ZBM</v>
      </c>
      <c r="O286" s="110">
        <f>IF(SP_SUL!BH286="","*",SP_SUL!BH286)</f>
        <v>0</v>
      </c>
      <c r="P286" s="147" t="str">
        <f>IF($A$2=1,IF(SP_SUL!BJ286="","*",SP_SUL!BJ286),IF(SP_SUL!BK286="","*",SP_SUL!BK286))</f>
        <v>Sem oportunidade de faixa/</v>
      </c>
    </row>
    <row r="287" spans="1:16" hidden="1">
      <c r="A287" s="82" t="str">
        <f>IF(SP_SUL!B287="","*",SP_SUL!B287)</f>
        <v>*</v>
      </c>
      <c r="B287" s="83" t="str">
        <f>IF(SP_SUL!X287="","*",SP_SUL!X287)</f>
        <v>*</v>
      </c>
      <c r="C287" s="83" t="str">
        <f>IF(SP_SUL!S287="","*",SP_SUL!S287)</f>
        <v>-</v>
      </c>
      <c r="D287" s="83" t="str">
        <f>IF(SP_SUL!T287="","*",SP_SUL!T287)</f>
        <v>-</v>
      </c>
      <c r="E287" s="83" t="str">
        <f>IF(SP_SUL!D287="","*",SP_SUL!D287)</f>
        <v>*</v>
      </c>
      <c r="F287" s="83" t="str">
        <f>IF(SP_SUL!H287="","*",SP_SUL!H287)</f>
        <v>*</v>
      </c>
      <c r="G287" s="83" t="str">
        <f>IF(SP_SUL!M287="","*",SP_SUL!M287)</f>
        <v>-</v>
      </c>
      <c r="H287" s="116" t="str">
        <f>IF(SP_SUL!K287="","*",SP_SUL!K287)</f>
        <v>*</v>
      </c>
      <c r="I287" s="113" t="str">
        <f>IF(SP_SUL!O287="","*",SP_SUL!O287)</f>
        <v>*</v>
      </c>
      <c r="J287" s="113" t="str">
        <f>IF(SP_SUL!P287="","*",SP_SUL!P287)</f>
        <v>*</v>
      </c>
      <c r="K287" s="83">
        <f>IF(SP_SUL!AK287="","*",SP_SUL!AK287)</f>
        <v>0</v>
      </c>
      <c r="L287" s="83" t="str">
        <f>IF(SP_SUL!AM287="","*",SP_SUL!AM287)</f>
        <v>-</v>
      </c>
      <c r="M287" s="83">
        <f>IF(SP_SUL!AP287="","*",SP_SUL!AP287)</f>
        <v>0</v>
      </c>
      <c r="N287" s="83" t="str">
        <f>IF(SP_SUL!AM287="","*",SP_SUL!AM287)</f>
        <v>-</v>
      </c>
      <c r="O287" s="110" t="str">
        <f>IF(SP_SUL!BH287="","*",SP_SUL!BH287)</f>
        <v>*</v>
      </c>
      <c r="P287" s="147" t="str">
        <f>IF($A$2=1,IF(SP_SUL!BJ287="","*",SP_SUL!BJ287),IF(SP_SUL!BK287="","*",SP_SUL!BK287))</f>
        <v>*</v>
      </c>
    </row>
    <row r="288" spans="1:16" hidden="1">
      <c r="A288" s="82">
        <f>IF(SP_SUL!B288="","*",SP_SUL!B288)</f>
        <v>46065</v>
      </c>
      <c r="B288" s="83" t="str">
        <f>IF(SP_SUL!X288="","*",SP_SUL!X288)</f>
        <v>Oportunidade</v>
      </c>
      <c r="C288" s="83" t="str">
        <f>IF(SP_SUL!S288="","*",SP_SUL!S288)</f>
        <v>SP SUL</v>
      </c>
      <c r="D288" s="83" t="str">
        <f>IF(SP_SUL!T288="","*",SP_SUL!T288)</f>
        <v>ZBV-ZKE</v>
      </c>
      <c r="E288" s="83" t="str">
        <f>IF(SP_SUL!D288="","*",SP_SUL!D288)</f>
        <v>V93</v>
      </c>
      <c r="F288" s="83" t="str">
        <f>IF(SP_SUL!H288="","*",SP_SUL!H288)</f>
        <v>ZYU1</v>
      </c>
      <c r="G288" s="83" t="str">
        <f>IF(SP_SUL!M288="","*",SP_SUL!M288)</f>
        <v>ZYU-ZST</v>
      </c>
      <c r="H288" s="116">
        <f>IF(SP_SUL!K288="","*",SP_SUL!K288)</f>
        <v>204.5</v>
      </c>
      <c r="I288" s="113">
        <f>IF(SP_SUL!O288="","*",SP_SUL!O288)</f>
        <v>0.375</v>
      </c>
      <c r="J288" s="113">
        <f>IF(SP_SUL!P288="","*",SP_SUL!P288)</f>
        <v>8.3333333333333329E-2</v>
      </c>
      <c r="K288" s="83" t="str">
        <f>IF(SP_SUL!AK288="","*",SP_SUL!AK288)</f>
        <v>ZYU1</v>
      </c>
      <c r="L288" s="83" t="str">
        <f>IF(SP_SUL!AM288="","*",SP_SUL!AM288)</f>
        <v>ZYU-ZST</v>
      </c>
      <c r="M288" s="83">
        <f>IF(SP_SUL!AP288="","*",SP_SUL!AP288)</f>
        <v>204.5</v>
      </c>
      <c r="N288" s="83" t="str">
        <f>IF(SP_SUL!AM288="","*",SP_SUL!AM288)</f>
        <v>ZYU-ZST</v>
      </c>
      <c r="O288" s="110">
        <f>IF(SP_SUL!BH288="","*",SP_SUL!BH288)</f>
        <v>0</v>
      </c>
      <c r="P288" s="147" t="str">
        <f>IF($A$2=1,IF(SP_SUL!BJ288="","*",SP_SUL!BJ288),IF(SP_SUL!BK288="","*",SP_SUL!BK288))</f>
        <v>Sem oportunidade de faixa/</v>
      </c>
    </row>
    <row r="289" spans="1:16" hidden="1">
      <c r="A289" s="82">
        <f>IF(SP_SUL!B289="","*",SP_SUL!B289)</f>
        <v>46065</v>
      </c>
      <c r="B289" s="83" t="str">
        <f>IF(SP_SUL!X289="","*",SP_SUL!X289)</f>
        <v>Oportunidade</v>
      </c>
      <c r="C289" s="83" t="str">
        <f>IF(SP_SUL!S289="","*",SP_SUL!S289)</f>
        <v>SP SUL</v>
      </c>
      <c r="D289" s="83" t="str">
        <f>IF(SP_SUL!T289="","*",SP_SUL!T289)</f>
        <v>ZBV-ZKE</v>
      </c>
      <c r="E289" s="83" t="str">
        <f>IF(SP_SUL!D289="","*",SP_SUL!D289)</f>
        <v>ROGÉRIO (TP-730)</v>
      </c>
      <c r="F289" s="83" t="str">
        <f>IF(SP_SUL!H289="","*",SP_SUL!H289)</f>
        <v>-</v>
      </c>
      <c r="G289" s="83" t="str">
        <f>IF(SP_SUL!M289="","*",SP_SUL!M289)</f>
        <v>ZYU-ZST</v>
      </c>
      <c r="H289" s="116">
        <f>IF(SP_SUL!K289="","*",SP_SUL!K289)</f>
        <v>205</v>
      </c>
      <c r="I289" s="113">
        <f>IF(SP_SUL!O289="","*",SP_SUL!O289)</f>
        <v>0.39583333333333331</v>
      </c>
      <c r="J289" s="113">
        <f>IF(SP_SUL!P289="","*",SP_SUL!P289)</f>
        <v>8.3333333333333329E-2</v>
      </c>
      <c r="K289" s="83" t="str">
        <f>IF(SP_SUL!AK289="","*",SP_SUL!AK289)</f>
        <v>-</v>
      </c>
      <c r="L289" s="83" t="str">
        <f>IF(SP_SUL!AM289="","*",SP_SUL!AM289)</f>
        <v>ZYU-ZST</v>
      </c>
      <c r="M289" s="83">
        <f>IF(SP_SUL!AP289="","*",SP_SUL!AP289)</f>
        <v>205</v>
      </c>
      <c r="N289" s="83" t="str">
        <f>IF(SP_SUL!AM289="","*",SP_SUL!AM289)</f>
        <v>ZYU-ZST</v>
      </c>
      <c r="O289" s="110">
        <f>IF(SP_SUL!BH289="","*",SP_SUL!BH289)</f>
        <v>0</v>
      </c>
      <c r="P289" s="147" t="str">
        <f>IF($A$2=1,IF(SP_SUL!BJ289="","*",SP_SUL!BJ289),IF(SP_SUL!BK289="","*",SP_SUL!BK289))</f>
        <v>TP pronto 09h27 / Sem oportunidade de faixa</v>
      </c>
    </row>
    <row r="290" spans="1:16" hidden="1">
      <c r="A290" s="82">
        <f>IF(SP_SUL!B290="","*",SP_SUL!B290)</f>
        <v>46065</v>
      </c>
      <c r="B290" s="83" t="str">
        <f>IF(SP_SUL!X290="","*",SP_SUL!X290)</f>
        <v>Oportunidade</v>
      </c>
      <c r="C290" s="83" t="str">
        <f>IF(SP_SUL!S290="","*",SP_SUL!S290)</f>
        <v>SP SUL</v>
      </c>
      <c r="D290" s="83" t="str">
        <f>IF(SP_SUL!T290="","*",SP_SUL!T290)</f>
        <v>ZBV-ZKE</v>
      </c>
      <c r="E290" s="83" t="str">
        <f>IF(SP_SUL!D290="","*",SP_SUL!D290)</f>
        <v>W59</v>
      </c>
      <c r="F290" s="83" t="str">
        <f>IF(SP_SUL!H290="","*",SP_SUL!H290)</f>
        <v>ZYU1</v>
      </c>
      <c r="G290" s="83" t="str">
        <f>IF(SP_SUL!M290="","*",SP_SUL!M290)</f>
        <v>ZYU</v>
      </c>
      <c r="H290" s="116">
        <f>IF(SP_SUL!K290="","*",SP_SUL!K290)</f>
        <v>203.57</v>
      </c>
      <c r="I290" s="113">
        <f>IF(SP_SUL!O290="","*",SP_SUL!O290)</f>
        <v>0.35416666666666669</v>
      </c>
      <c r="J290" s="113">
        <f>IF(SP_SUL!P290="","*",SP_SUL!P290)</f>
        <v>4.1666666666666664E-2</v>
      </c>
      <c r="K290" s="83" t="str">
        <f>IF(SP_SUL!AK290="","*",SP_SUL!AK290)</f>
        <v>ZYU1</v>
      </c>
      <c r="L290" s="83" t="str">
        <f>IF(SP_SUL!AM290="","*",SP_SUL!AM290)</f>
        <v>ZYU</v>
      </c>
      <c r="M290" s="83">
        <f>IF(SP_SUL!AP290="","*",SP_SUL!AP290)</f>
        <v>203.57</v>
      </c>
      <c r="N290" s="83" t="str">
        <f>IF(SP_SUL!AM290="","*",SP_SUL!AM290)</f>
        <v>ZYU</v>
      </c>
      <c r="O290" s="110">
        <f>IF(SP_SUL!BH290="","*",SP_SUL!BH290)</f>
        <v>2</v>
      </c>
      <c r="P290" s="147" t="str">
        <f>IF($A$2=1,IF(SP_SUL!BJ290="","*",SP_SUL!BJ290),IF(SP_SUL!BK290="","*",SP_SUL!BK290))</f>
        <v>MC1 07h39 / autorizado entrada na via 09h12 /  realizado intervalo das 09h30 até 10h30</v>
      </c>
    </row>
    <row r="291" spans="1:16" hidden="1">
      <c r="A291" s="82">
        <f>IF(SP_SUL!B291="","*",SP_SUL!B291)</f>
        <v>46065</v>
      </c>
      <c r="B291" s="83" t="str">
        <f>IF(SP_SUL!X291="","*",SP_SUL!X291)</f>
        <v>Oportunidade</v>
      </c>
      <c r="C291" s="83" t="str">
        <f>IF(SP_SUL!S291="","*",SP_SUL!S291)</f>
        <v>SP SUL</v>
      </c>
      <c r="D291" s="83" t="str">
        <f>IF(SP_SUL!T291="","*",SP_SUL!T291)</f>
        <v>ZBV-ZKE</v>
      </c>
      <c r="E291" s="83" t="str">
        <f>IF(SP_SUL!D291="","*",SP_SUL!D291)</f>
        <v>ROBSON (TP-729)</v>
      </c>
      <c r="F291" s="83" t="str">
        <f>IF(SP_SUL!H291="","*",SP_SUL!H291)</f>
        <v>-</v>
      </c>
      <c r="G291" s="83" t="str">
        <f>IF(SP_SUL!M291="","*",SP_SUL!M291)</f>
        <v>ZDY-ZFY</v>
      </c>
      <c r="H291" s="116">
        <f>IF(SP_SUL!K291="","*",SP_SUL!K291)</f>
        <v>190.3</v>
      </c>
      <c r="I291" s="113">
        <f>IF(SP_SUL!O291="","*",SP_SUL!O291)</f>
        <v>0.39583333333333331</v>
      </c>
      <c r="J291" s="113">
        <f>IF(SP_SUL!P291="","*",SP_SUL!P291)</f>
        <v>8.3333333333333329E-2</v>
      </c>
      <c r="K291" s="83" t="str">
        <f>IF(SP_SUL!AK291="","*",SP_SUL!AK291)</f>
        <v>-</v>
      </c>
      <c r="L291" s="83" t="str">
        <f>IF(SP_SUL!AM291="","*",SP_SUL!AM291)</f>
        <v>ZDY-ZFY</v>
      </c>
      <c r="M291" s="83">
        <f>IF(SP_SUL!AP291="","*",SP_SUL!AP291)</f>
        <v>190.3</v>
      </c>
      <c r="N291" s="83" t="str">
        <f>IF(SP_SUL!AM291="","*",SP_SUL!AM291)</f>
        <v>ZDY-ZFY</v>
      </c>
      <c r="O291" s="110">
        <f>IF(SP_SUL!BH291="","*",SP_SUL!BH291)</f>
        <v>0</v>
      </c>
      <c r="P291" s="147" t="str">
        <f>IF($A$2=1,IF(SP_SUL!BJ291="","*",SP_SUL!BJ291),IF(SP_SUL!BK291="","*",SP_SUL!BK291))</f>
        <v>TP pronto 09h31 / Sem oportunidade de faixa/</v>
      </c>
    </row>
    <row r="292" spans="1:16" hidden="1">
      <c r="A292" s="82" t="str">
        <f>IF(SP_SUL!B292="","*",SP_SUL!B292)</f>
        <v>*</v>
      </c>
      <c r="B292" s="83" t="str">
        <f>IF(SP_SUL!X292="","*",SP_SUL!X292)</f>
        <v>*</v>
      </c>
      <c r="C292" s="83" t="str">
        <f>IF(SP_SUL!S292="","*",SP_SUL!S292)</f>
        <v>-</v>
      </c>
      <c r="D292" s="83" t="str">
        <f>IF(SP_SUL!T292="","*",SP_SUL!T292)</f>
        <v>-</v>
      </c>
      <c r="E292" s="83" t="str">
        <f>IF(SP_SUL!D292="","*",SP_SUL!D292)</f>
        <v>*</v>
      </c>
      <c r="F292" s="83" t="str">
        <f>IF(SP_SUL!H292="","*",SP_SUL!H292)</f>
        <v>*</v>
      </c>
      <c r="G292" s="83" t="str">
        <f>IF(SP_SUL!M292="","*",SP_SUL!M292)</f>
        <v>-</v>
      </c>
      <c r="H292" s="116" t="str">
        <f>IF(SP_SUL!K292="","*",SP_SUL!K292)</f>
        <v>*</v>
      </c>
      <c r="I292" s="113" t="str">
        <f>IF(SP_SUL!O292="","*",SP_SUL!O292)</f>
        <v>*</v>
      </c>
      <c r="J292" s="113" t="str">
        <f>IF(SP_SUL!P292="","*",SP_SUL!P292)</f>
        <v>*</v>
      </c>
      <c r="K292" s="83">
        <f>IF(SP_SUL!AK292="","*",SP_SUL!AK292)</f>
        <v>0</v>
      </c>
      <c r="L292" s="83" t="str">
        <f>IF(SP_SUL!AM292="","*",SP_SUL!AM292)</f>
        <v>-</v>
      </c>
      <c r="M292" s="83">
        <f>IF(SP_SUL!AP292="","*",SP_SUL!AP292)</f>
        <v>0</v>
      </c>
      <c r="N292" s="83" t="str">
        <f>IF(SP_SUL!AM292="","*",SP_SUL!AM292)</f>
        <v>-</v>
      </c>
      <c r="O292" s="110" t="str">
        <f>IF(SP_SUL!BH292="","*",SP_SUL!BH292)</f>
        <v>*</v>
      </c>
      <c r="P292" s="147" t="str">
        <f>IF($A$2=1,IF(SP_SUL!BJ292="","*",SP_SUL!BJ292),IF(SP_SUL!BK292="","*",SP_SUL!BK292))</f>
        <v>*</v>
      </c>
    </row>
    <row r="293" spans="1:16" hidden="1">
      <c r="A293" s="82">
        <f>IF(SP_SUL!B293="","*",SP_SUL!B293)</f>
        <v>46065</v>
      </c>
      <c r="B293" s="83" t="str">
        <f>IF(SP_SUL!X293="","*",SP_SUL!X293)</f>
        <v>Oportunidade</v>
      </c>
      <c r="C293" s="83" t="str">
        <f>IF(SP_SUL!S293="","*",SP_SUL!S293)</f>
        <v>SP SUL</v>
      </c>
      <c r="D293" s="83" t="str">
        <f>IF(SP_SUL!T293="","*",SP_SUL!T293)</f>
        <v>ZKE-ZEV</v>
      </c>
      <c r="E293" s="83" t="str">
        <f>IF(SP_SUL!D293="","*",SP_SUL!D293)</f>
        <v>DIEGO (TP-681)</v>
      </c>
      <c r="F293" s="83" t="str">
        <f>IF(SP_SUL!H293="","*",SP_SUL!H293)</f>
        <v>-</v>
      </c>
      <c r="G293" s="83" t="str">
        <f>IF(SP_SUL!M293="","*",SP_SUL!M293)</f>
        <v>ZKE-ZWW</v>
      </c>
      <c r="H293" s="116">
        <f>IF(SP_SUL!K293="","*",SP_SUL!K293)</f>
        <v>81.415000000000006</v>
      </c>
      <c r="I293" s="113">
        <f>IF(SP_SUL!O293="","*",SP_SUL!O293)</f>
        <v>0.41666666666666669</v>
      </c>
      <c r="J293" s="113">
        <f>IF(SP_SUL!P293="","*",SP_SUL!P293)</f>
        <v>8.3333333333333329E-2</v>
      </c>
      <c r="K293" s="83" t="str">
        <f>IF(SP_SUL!AK293="","*",SP_SUL!AK293)</f>
        <v>-</v>
      </c>
      <c r="L293" s="83" t="str">
        <f>IF(SP_SUL!AM293="","*",SP_SUL!AM293)</f>
        <v>ZKE-ZWW</v>
      </c>
      <c r="M293" s="83">
        <f>IF(SP_SUL!AP293="","*",SP_SUL!AP293)</f>
        <v>81.415000000000006</v>
      </c>
      <c r="N293" s="83" t="str">
        <f>IF(SP_SUL!AM293="","*",SP_SUL!AM293)</f>
        <v>ZKE-ZWW</v>
      </c>
      <c r="O293" s="110">
        <f>IF(SP_SUL!BH293="","*",SP_SUL!BH293)</f>
        <v>2</v>
      </c>
      <c r="P293" s="147" t="str">
        <f>IF($A$2=1,IF(SP_SUL!BJ293="","*",SP_SUL!BJ293),IF(SP_SUL!BK293="","*",SP_SUL!BK293))</f>
        <v>TP pronto 11h00 / Realizado intervalo das 14h41 até 16h41 /</v>
      </c>
    </row>
    <row r="294" spans="1:16" hidden="1">
      <c r="A294" s="82">
        <f>IF(SP_SUL!B294="","*",SP_SUL!B294)</f>
        <v>46065</v>
      </c>
      <c r="B294" s="83" t="str">
        <f>IF(SP_SUL!X294="","*",SP_SUL!X294)</f>
        <v>Oportunidade</v>
      </c>
      <c r="C294" s="83" t="str">
        <f>IF(SP_SUL!S294="","*",SP_SUL!S294)</f>
        <v>SP SUL</v>
      </c>
      <c r="D294" s="83" t="str">
        <f>IF(SP_SUL!T294="","*",SP_SUL!T294)</f>
        <v>ZKE-ZEV</v>
      </c>
      <c r="E294" s="83" t="str">
        <f>IF(SP_SUL!D294="","*",SP_SUL!D294)</f>
        <v>V89</v>
      </c>
      <c r="F294" s="83" t="str">
        <f>IF(SP_SUL!H294="","*",SP_SUL!H294)</f>
        <v>102ZKW2</v>
      </c>
      <c r="G294" s="83" t="str">
        <f>IF(SP_SUL!M294="","*",SP_SUL!M294)</f>
        <v>ZKW</v>
      </c>
      <c r="H294" s="116">
        <f>IF(SP_SUL!K294="","*",SP_SUL!K294)</f>
        <v>97</v>
      </c>
      <c r="I294" s="113">
        <f>IF(SP_SUL!O294="","*",SP_SUL!O294)</f>
        <v>0.41666666666666669</v>
      </c>
      <c r="J294" s="113">
        <f>IF(SP_SUL!P294="","*",SP_SUL!P294)</f>
        <v>0.125</v>
      </c>
      <c r="K294" s="83" t="str">
        <f>IF(SP_SUL!AK294="","*",SP_SUL!AK294)</f>
        <v>102ZKW2</v>
      </c>
      <c r="L294" s="83" t="str">
        <f>IF(SP_SUL!AM294="","*",SP_SUL!AM294)</f>
        <v>ZKW</v>
      </c>
      <c r="M294" s="83">
        <f>IF(SP_SUL!AP294="","*",SP_SUL!AP294)</f>
        <v>97</v>
      </c>
      <c r="N294" s="83" t="str">
        <f>IF(SP_SUL!AM294="","*",SP_SUL!AM294)</f>
        <v>ZKW</v>
      </c>
      <c r="O294" s="110">
        <f>IF(SP_SUL!BH294="","*",SP_SUL!BH294)</f>
        <v>0</v>
      </c>
      <c r="P294" s="147" t="str">
        <f>IF($A$2=1,IF(SP_SUL!BJ294="","*",SP_SUL!BJ294),IF(SP_SUL!BK294="","*",SP_SUL!BK294))</f>
        <v>MC1 09h29 /  Sem oportunidade de faixa</v>
      </c>
    </row>
    <row r="295" spans="1:16" hidden="1">
      <c r="A295" s="82">
        <f>IF(SP_SUL!B295="","*",SP_SUL!B295)</f>
        <v>46065</v>
      </c>
      <c r="B295" s="83" t="str">
        <f>IF(SP_SUL!X295="","*",SP_SUL!X295)</f>
        <v>Oportunidade</v>
      </c>
      <c r="C295" s="83" t="str">
        <f>IF(SP_SUL!S295="","*",SP_SUL!S295)</f>
        <v>SP SUL</v>
      </c>
      <c r="D295" s="83" t="str">
        <f>IF(SP_SUL!T295="","*",SP_SUL!T295)</f>
        <v>ZKE-ZEV</v>
      </c>
      <c r="E295" s="83" t="str">
        <f>IF(SP_SUL!D295="","*",SP_SUL!D295)</f>
        <v>E17</v>
      </c>
      <c r="F295" s="83" t="str">
        <f>IF(SP_SUL!H295="","*",SP_SUL!H295)</f>
        <v>102ZKW2</v>
      </c>
      <c r="G295" s="83" t="str">
        <f>IF(SP_SUL!M295="","*",SP_SUL!M295)</f>
        <v>ZKW-ZLU</v>
      </c>
      <c r="H295" s="116">
        <f>IF(SP_SUL!K295="","*",SP_SUL!K295)</f>
        <v>100.56100000000001</v>
      </c>
      <c r="I295" s="113">
        <f>IF(SP_SUL!O295="","*",SP_SUL!O295)</f>
        <v>0.41666666666666669</v>
      </c>
      <c r="J295" s="113">
        <f>IF(SP_SUL!P295="","*",SP_SUL!P295)</f>
        <v>0.125</v>
      </c>
      <c r="K295" s="83" t="str">
        <f>IF(SP_SUL!AK295="","*",SP_SUL!AK295)</f>
        <v>102ZKW2</v>
      </c>
      <c r="L295" s="83" t="str">
        <f>IF(SP_SUL!AM295="","*",SP_SUL!AM295)</f>
        <v>ZKW-ZLU</v>
      </c>
      <c r="M295" s="83">
        <f>IF(SP_SUL!AP295="","*",SP_SUL!AP295)</f>
        <v>100.56100000000001</v>
      </c>
      <c r="N295" s="83" t="str">
        <f>IF(SP_SUL!AM295="","*",SP_SUL!AM295)</f>
        <v>ZKW-ZLU</v>
      </c>
      <c r="O295" s="110">
        <f>IF(SP_SUL!BH295="","*",SP_SUL!BH295)</f>
        <v>0</v>
      </c>
      <c r="P295" s="147" t="str">
        <f>IF($A$2=1,IF(SP_SUL!BJ295="","*",SP_SUL!BJ295),IF(SP_SUL!BK295="","*",SP_SUL!BK295))</f>
        <v>MC1 08h27 /  Sem oportunidade de faixa</v>
      </c>
    </row>
    <row r="296" spans="1:16" hidden="1">
      <c r="A296" s="82">
        <f>IF(SP_SUL!B296="","*",SP_SUL!B296)</f>
        <v>46065</v>
      </c>
      <c r="B296" s="83" t="str">
        <f>IF(SP_SUL!X296="","*",SP_SUL!X296)</f>
        <v>Oportunidade</v>
      </c>
      <c r="C296" s="83" t="str">
        <f>IF(SP_SUL!S296="","*",SP_SUL!S296)</f>
        <v>SP SUL</v>
      </c>
      <c r="D296" s="83" t="str">
        <f>IF(SP_SUL!T296="","*",SP_SUL!T296)</f>
        <v>ZKE-ZEV</v>
      </c>
      <c r="E296" s="83" t="str">
        <f>IF(SP_SUL!D296="","*",SP_SUL!D296)</f>
        <v>CLEBISON (TP-728)</v>
      </c>
      <c r="F296" s="83" t="str">
        <f>IF(SP_SUL!H296="","*",SP_SUL!H296)</f>
        <v>-</v>
      </c>
      <c r="G296" s="83" t="str">
        <f>IF(SP_SUL!M296="","*",SP_SUL!M296)</f>
        <v>ZWI-ZEM</v>
      </c>
      <c r="H296" s="116">
        <f>IF(SP_SUL!K296="","*",SP_SUL!K296)</f>
        <v>127.41500000000001</v>
      </c>
      <c r="I296" s="113">
        <f>IF(SP_SUL!O296="","*",SP_SUL!O296)</f>
        <v>0.45833333333333331</v>
      </c>
      <c r="J296" s="113">
        <f>IF(SP_SUL!P296="","*",SP_SUL!P296)</f>
        <v>8.3333333333333329E-2</v>
      </c>
      <c r="K296" s="83" t="str">
        <f>IF(SP_SUL!AK296="","*",SP_SUL!AK296)</f>
        <v>-</v>
      </c>
      <c r="L296" s="83" t="str">
        <f>IF(SP_SUL!AM296="","*",SP_SUL!AM296)</f>
        <v>ZWI-ZEM</v>
      </c>
      <c r="M296" s="83">
        <f>IF(SP_SUL!AP296="","*",SP_SUL!AP296)</f>
        <v>127.41500000000001</v>
      </c>
      <c r="N296" s="83" t="str">
        <f>IF(SP_SUL!AM296="","*",SP_SUL!AM296)</f>
        <v>ZWI-ZEM</v>
      </c>
      <c r="O296" s="110">
        <f>IF(SP_SUL!BH296="","*",SP_SUL!BH296)</f>
        <v>0</v>
      </c>
      <c r="P296" s="147" t="str">
        <f>IF($A$2=1,IF(SP_SUL!BJ296="","*",SP_SUL!BJ296),IF(SP_SUL!BK296="","*",SP_SUL!BK296))</f>
        <v>TP pronto 12h53 / Concedido intervalo das 14h23 até 15h53, O tempo fornecido de intervalo turma executou a troca de redução.</v>
      </c>
    </row>
    <row r="297" spans="1:16" hidden="1">
      <c r="A297" s="82">
        <f>IF(SP_SUL!B297="","*",SP_SUL!B297)</f>
        <v>46065</v>
      </c>
      <c r="B297" s="83" t="str">
        <f>IF(SP_SUL!X297="","*",SP_SUL!X297)</f>
        <v>Oportunidade</v>
      </c>
      <c r="C297" s="83" t="str">
        <f>IF(SP_SUL!S297="","*",SP_SUL!S297)</f>
        <v>SP SUL</v>
      </c>
      <c r="D297" s="83" t="str">
        <f>IF(SP_SUL!T297="","*",SP_SUL!T297)</f>
        <v>ZKE-ZEV</v>
      </c>
      <c r="E297" s="83" t="str">
        <f>IF(SP_SUL!D297="","*",SP_SUL!D297)</f>
        <v>ISMAEL(TP-726)</v>
      </c>
      <c r="F297" s="83" t="str">
        <f>IF(SP_SUL!H297="","*",SP_SUL!H297)</f>
        <v>-</v>
      </c>
      <c r="G297" s="83" t="str">
        <f>IF(SP_SUL!M297="","*",SP_SUL!M297)</f>
        <v>ZWI-ZEM</v>
      </c>
      <c r="H297" s="116">
        <f>IF(SP_SUL!K297="","*",SP_SUL!K297)</f>
        <v>127.41500000000001</v>
      </c>
      <c r="I297" s="113">
        <f>IF(SP_SUL!O297="","*",SP_SUL!O297)</f>
        <v>0.45833333333333331</v>
      </c>
      <c r="J297" s="113">
        <f>IF(SP_SUL!P297="","*",SP_SUL!P297)</f>
        <v>8.3333333333333329E-2</v>
      </c>
      <c r="K297" s="83" t="str">
        <f>IF(SP_SUL!AK297="","*",SP_SUL!AK297)</f>
        <v>-</v>
      </c>
      <c r="L297" s="83" t="str">
        <f>IF(SP_SUL!AM297="","*",SP_SUL!AM297)</f>
        <v>ZWI-ZEM</v>
      </c>
      <c r="M297" s="83">
        <f>IF(SP_SUL!AP297="","*",SP_SUL!AP297)</f>
        <v>127.41500000000001</v>
      </c>
      <c r="N297" s="83" t="str">
        <f>IF(SP_SUL!AM297="","*",SP_SUL!AM297)</f>
        <v>ZWI-ZEM</v>
      </c>
      <c r="O297" s="110">
        <f>IF(SP_SUL!BH297="","*",SP_SUL!BH297)</f>
        <v>0</v>
      </c>
      <c r="P297" s="147" t="str">
        <f>IF($A$2=1,IF(SP_SUL!BJ297="","*",SP_SUL!BJ297),IF(SP_SUL!BK297="","*",SP_SUL!BK297))</f>
        <v>TP pronto 12h53 / Concedido intervalo das 14h23 até 15h53, O tempo fornecido de intervalo turma executou a troca de redução.</v>
      </c>
    </row>
    <row r="298" spans="1:16" hidden="1">
      <c r="A298" s="82">
        <f>IF(SP_SUL!B298="","*",SP_SUL!B298)</f>
        <v>46065</v>
      </c>
      <c r="B298" s="83" t="str">
        <f>IF(SP_SUL!X298="","*",SP_SUL!X298)</f>
        <v>Oportunidade</v>
      </c>
      <c r="C298" s="83" t="str">
        <f>IF(SP_SUL!S298="","*",SP_SUL!S298)</f>
        <v>SP SUL</v>
      </c>
      <c r="D298" s="83" t="str">
        <f>IF(SP_SUL!T298="","*",SP_SUL!T298)</f>
        <v>ZKE-ZEV</v>
      </c>
      <c r="E298" s="83" t="str">
        <f>IF(SP_SUL!D298="","*",SP_SUL!D298)</f>
        <v>W60</v>
      </c>
      <c r="F298" s="83" t="str">
        <f>IF(SP_SUL!H298="","*",SP_SUL!H298)</f>
        <v>ZEM1302</v>
      </c>
      <c r="G298" s="83" t="str">
        <f>IF(SP_SUL!M298="","*",SP_SUL!M298)</f>
        <v>ZLU-ZWI</v>
      </c>
      <c r="H298" s="116">
        <f>IF(SP_SUL!K298="","*",SP_SUL!K298)</f>
        <v>118</v>
      </c>
      <c r="I298" s="113">
        <f>IF(SP_SUL!O298="","*",SP_SUL!O298)</f>
        <v>0.35416666666666669</v>
      </c>
      <c r="J298" s="113">
        <f>IF(SP_SUL!P298="","*",SP_SUL!P298)</f>
        <v>5.5555555555555552E-2</v>
      </c>
      <c r="K298" s="83" t="str">
        <f>IF(SP_SUL!AK298="","*",SP_SUL!AK298)</f>
        <v>ZEM1302</v>
      </c>
      <c r="L298" s="83" t="str">
        <f>IF(SP_SUL!AM298="","*",SP_SUL!AM298)</f>
        <v>ZLU-ZWI</v>
      </c>
      <c r="M298" s="83">
        <f>IF(SP_SUL!AP298="","*",SP_SUL!AP298)</f>
        <v>118</v>
      </c>
      <c r="N298" s="83" t="str">
        <f>IF(SP_SUL!AM298="","*",SP_SUL!AM298)</f>
        <v>ZLU-ZWI</v>
      </c>
      <c r="O298" s="110">
        <f>IF(SP_SUL!BH298="","*",SP_SUL!BH298)</f>
        <v>2</v>
      </c>
      <c r="P298" s="147" t="str">
        <f>IF($A$2=1,IF(SP_SUL!BJ298="","*",SP_SUL!BJ298),IF(SP_SUL!BK298="","*",SP_SUL!BK298))</f>
        <v>MC1 07h27/ autorizado entrada na via 11h03 / Realizado intervalo.</v>
      </c>
    </row>
    <row r="299" spans="1:16" hidden="1">
      <c r="A299" s="82" t="str">
        <f>IF(SP_SUL!B299="","*",SP_SUL!B299)</f>
        <v>*</v>
      </c>
      <c r="B299" s="83" t="str">
        <f>IF(SP_SUL!X299="","*",SP_SUL!X299)</f>
        <v>*</v>
      </c>
      <c r="C299" s="83" t="str">
        <f>IF(SP_SUL!S299="","*",SP_SUL!S299)</f>
        <v>-</v>
      </c>
      <c r="D299" s="83" t="str">
        <f>IF(SP_SUL!T299="","*",SP_SUL!T299)</f>
        <v>-</v>
      </c>
      <c r="E299" s="83" t="str">
        <f>IF(SP_SUL!D299="","*",SP_SUL!D299)</f>
        <v>*</v>
      </c>
      <c r="F299" s="83" t="str">
        <f>IF(SP_SUL!H299="","*",SP_SUL!H299)</f>
        <v>*</v>
      </c>
      <c r="G299" s="83" t="str">
        <f>IF(SP_SUL!M299="","*",SP_SUL!M299)</f>
        <v>-</v>
      </c>
      <c r="H299" s="116" t="str">
        <f>IF(SP_SUL!K299="","*",SP_SUL!K299)</f>
        <v>*</v>
      </c>
      <c r="I299" s="113" t="str">
        <f>IF(SP_SUL!O299="","*",SP_SUL!O299)</f>
        <v>*</v>
      </c>
      <c r="J299" s="113" t="str">
        <f>IF(SP_SUL!P299="","*",SP_SUL!P299)</f>
        <v>*</v>
      </c>
      <c r="K299" s="83">
        <f>IF(SP_SUL!AK299="","*",SP_SUL!AK299)</f>
        <v>0</v>
      </c>
      <c r="L299" s="83" t="str">
        <f>IF(SP_SUL!AM299="","*",SP_SUL!AM299)</f>
        <v>-</v>
      </c>
      <c r="M299" s="83">
        <f>IF(SP_SUL!AP299="","*",SP_SUL!AP299)</f>
        <v>0</v>
      </c>
      <c r="N299" s="83" t="str">
        <f>IF(SP_SUL!AM299="","*",SP_SUL!AM299)</f>
        <v>-</v>
      </c>
      <c r="O299" s="110" t="str">
        <f>IF(SP_SUL!BH299="","*",SP_SUL!BH299)</f>
        <v>*</v>
      </c>
      <c r="P299" s="147" t="str">
        <f>IF($A$2=1,IF(SP_SUL!BJ299="","*",SP_SUL!BJ299),IF(SP_SUL!BK299="","*",SP_SUL!BK299))</f>
        <v>*</v>
      </c>
    </row>
    <row r="300" spans="1:16" hidden="1">
      <c r="A300" s="82">
        <f>IF(SP_SUL!B300="","*",SP_SUL!B300)</f>
        <v>46065</v>
      </c>
      <c r="B300" s="83" t="str">
        <f>IF(SP_SUL!X300="","*",SP_SUL!X300)</f>
        <v>Oportunidade</v>
      </c>
      <c r="C300" s="83" t="str">
        <f>IF(SP_SUL!S300="","*",SP_SUL!S300)</f>
        <v>SP SUL</v>
      </c>
      <c r="D300" s="83" t="str">
        <f>IF(SP_SUL!T300="","*",SP_SUL!T300)</f>
        <v>ZKE-ZEV</v>
      </c>
      <c r="E300" s="83" t="str">
        <f>IF(SP_SUL!D300="","*",SP_SUL!D300)</f>
        <v>CAIQUE (TMA-677)</v>
      </c>
      <c r="F300" s="83" t="str">
        <f>IF(SP_SUL!H300="","*",SP_SUL!H300)</f>
        <v>-</v>
      </c>
      <c r="G300" s="83" t="str">
        <f>IF(SP_SUL!M300="","*",SP_SUL!M300)</f>
        <v>ZWI-ZEM</v>
      </c>
      <c r="H300" s="116">
        <f>IF(SP_SUL!K300="","*",SP_SUL!K300)</f>
        <v>121.31100000000001</v>
      </c>
      <c r="I300" s="113">
        <f>IF(SP_SUL!O300="","*",SP_SUL!O300)</f>
        <v>0.35416666666666669</v>
      </c>
      <c r="J300" s="113">
        <f>IF(SP_SUL!P300="","*",SP_SUL!P300)</f>
        <v>6.9444444444444448E-2</v>
      </c>
      <c r="K300" s="83" t="str">
        <f>IF(SP_SUL!AK300="","*",SP_SUL!AK300)</f>
        <v>-</v>
      </c>
      <c r="L300" s="83" t="str">
        <f>IF(SP_SUL!AM300="","*",SP_SUL!AM300)</f>
        <v>ZWI-ZEM</v>
      </c>
      <c r="M300" s="83">
        <f>IF(SP_SUL!AP300="","*",SP_SUL!AP300)</f>
        <v>121.31100000000001</v>
      </c>
      <c r="N300" s="83" t="str">
        <f>IF(SP_SUL!AM300="","*",SP_SUL!AM300)</f>
        <v>ZWI-ZEM</v>
      </c>
      <c r="O300" s="110">
        <f>IF(SP_SUL!BH300="","*",SP_SUL!BH300)</f>
        <v>0</v>
      </c>
      <c r="P300" s="147" t="str">
        <f>IF($A$2=1,IF(SP_SUL!BJ300="","*",SP_SUL!BJ300),IF(SP_SUL!BK300="","*",SP_SUL!BK300))</f>
        <v>Cancelado / chuva</v>
      </c>
    </row>
    <row r="301" spans="1:16" hidden="1">
      <c r="A301" s="82">
        <f>IF(SP_SUL!B301="","*",SP_SUL!B301)</f>
        <v>46065</v>
      </c>
      <c r="B301" s="83" t="str">
        <f>IF(SP_SUL!X301="","*",SP_SUL!X301)</f>
        <v>Oportunidade</v>
      </c>
      <c r="C301" s="83" t="str">
        <f>IF(SP_SUL!S301="","*",SP_SUL!S301)</f>
        <v>SP SUL</v>
      </c>
      <c r="D301" s="83" t="str">
        <f>IF(SP_SUL!T301="","*",SP_SUL!T301)</f>
        <v>ZKE-ZEV</v>
      </c>
      <c r="E301" s="83" t="str">
        <f>IF(SP_SUL!D301="","*",SP_SUL!D301)</f>
        <v>ADENISON (TP-810)</v>
      </c>
      <c r="F301" s="83" t="str">
        <f>IF(SP_SUL!H301="","*",SP_SUL!H301)</f>
        <v>-</v>
      </c>
      <c r="G301" s="83" t="str">
        <f>IF(SP_SUL!M301="","*",SP_SUL!M301)</f>
        <v>ZWI-ZEM</v>
      </c>
      <c r="H301" s="116">
        <f>IF(SP_SUL!K301="","*",SP_SUL!K301)</f>
        <v>123.929</v>
      </c>
      <c r="I301" s="113">
        <f>IF(SP_SUL!O301="","*",SP_SUL!O301)</f>
        <v>0.35416666666666669</v>
      </c>
      <c r="J301" s="113">
        <f>IF(SP_SUL!P301="","*",SP_SUL!P301)</f>
        <v>6.9444444444444448E-2</v>
      </c>
      <c r="K301" s="83" t="str">
        <f>IF(SP_SUL!AK301="","*",SP_SUL!AK301)</f>
        <v>-</v>
      </c>
      <c r="L301" s="83" t="str">
        <f>IF(SP_SUL!AM301="","*",SP_SUL!AM301)</f>
        <v>ZWI-ZEM</v>
      </c>
      <c r="M301" s="83">
        <f>IF(SP_SUL!AP301="","*",SP_SUL!AP301)</f>
        <v>123.929</v>
      </c>
      <c r="N301" s="83" t="str">
        <f>IF(SP_SUL!AM301="","*",SP_SUL!AM301)</f>
        <v>ZWI-ZEM</v>
      </c>
      <c r="O301" s="110">
        <f>IF(SP_SUL!BH301="","*",SP_SUL!BH301)</f>
        <v>0</v>
      </c>
      <c r="P301" s="147" t="str">
        <f>IF($A$2=1,IF(SP_SUL!BJ301="","*",SP_SUL!BJ301),IF(SP_SUL!BK301="","*",SP_SUL!BK301))</f>
        <v>Cancelado / chuva</v>
      </c>
    </row>
    <row r="302" spans="1:16" hidden="1">
      <c r="A302" s="82">
        <f>IF(SP_SUL!B302="","*",SP_SUL!B302)</f>
        <v>46065</v>
      </c>
      <c r="B302" s="83" t="str">
        <f>IF(SP_SUL!X302="","*",SP_SUL!X302)</f>
        <v>Extra</v>
      </c>
      <c r="C302" s="83" t="str">
        <f>IF(SP_SUL!S302="","*",SP_SUL!S302)</f>
        <v>SP SUL</v>
      </c>
      <c r="D302" s="83" t="str">
        <f>IF(SP_SUL!T302="","*",SP_SUL!T302)</f>
        <v>ZPT-ZPG</v>
      </c>
      <c r="E302" s="83" t="str">
        <f>IF(SP_SUL!D302="","*",SP_SUL!D302)</f>
        <v>A84</v>
      </c>
      <c r="F302" s="83" t="str">
        <f>IF(SP_SUL!H302="","*",SP_SUL!H302)</f>
        <v>S29MRS</v>
      </c>
      <c r="G302" s="83" t="str">
        <f>IF(SP_SUL!M302="","*",SP_SUL!M302)</f>
        <v>ZPG-ZPT</v>
      </c>
      <c r="H302" s="116">
        <f>IF(SP_SUL!K302="","*",SP_SUL!K302)</f>
        <v>123</v>
      </c>
      <c r="I302" s="113">
        <f>IF(SP_SUL!O302="","*",SP_SUL!O302)</f>
        <v>0.3125</v>
      </c>
      <c r="J302" s="113">
        <f>IF(SP_SUL!P302="","*",SP_SUL!P302)</f>
        <v>4.1666666666666664E-2</v>
      </c>
      <c r="K302" s="83" t="str">
        <f>IF(SP_SUL!AK302="","*",SP_SUL!AK302)</f>
        <v>ZPG</v>
      </c>
      <c r="L302" s="83" t="str">
        <f>IF(SP_SUL!AM302="","*",SP_SUL!AM302)</f>
        <v>ZPG-ZPT</v>
      </c>
      <c r="M302" s="83">
        <f>IF(SP_SUL!AP302="","*",SP_SUL!AP302)</f>
        <v>124</v>
      </c>
      <c r="N302" s="83" t="str">
        <f>IF(SP_SUL!AM302="","*",SP_SUL!AM302)</f>
        <v>ZPG-ZPT</v>
      </c>
      <c r="O302" s="110">
        <f>IF(SP_SUL!BH302="","*",SP_SUL!BH302)</f>
        <v>2</v>
      </c>
      <c r="P302" s="147" t="str">
        <f>IF($A$2=1,IF(SP_SUL!BJ302="","*",SP_SUL!BJ302),IF(SP_SUL!BK302="","*",SP_SUL!BK302))</f>
        <v>MC1 07h23 /  Sem oportundiade de faixa para realizar o trecho de ZPT até ZEV, alterado a programação para realizar inspeção de ZPG até ZPT, Em inspeção.</v>
      </c>
    </row>
    <row r="303" spans="1:16" hidden="1">
      <c r="A303" s="82">
        <f>IF(SP_SUL!B303="","*",SP_SUL!B303)</f>
        <v>46065</v>
      </c>
      <c r="B303" s="83" t="str">
        <f>IF(SP_SUL!X303="","*",SP_SUL!X303)</f>
        <v>Contrato</v>
      </c>
      <c r="C303" s="83" t="str">
        <f>IF(SP_SUL!S303="","*",SP_SUL!S303)</f>
        <v>SP SUL</v>
      </c>
      <c r="D303" s="83" t="str">
        <f>IF(SP_SUL!T303="","*",SP_SUL!T303)</f>
        <v>ZEV-ZPT</v>
      </c>
      <c r="E303" s="83" t="str">
        <f>IF(SP_SUL!D303="","*",SP_SUL!D303)</f>
        <v>W62</v>
      </c>
      <c r="F303" s="83" t="str">
        <f>IF(SP_SUL!H303="","*",SP_SUL!H303)</f>
        <v>ZDRZPT</v>
      </c>
      <c r="G303" s="83" t="str">
        <f>IF(SP_SUL!M303="","*",SP_SUL!M303)</f>
        <v>ZXW-ZGP</v>
      </c>
      <c r="H303" s="116">
        <f>IF(SP_SUL!K303="","*",SP_SUL!K303)</f>
        <v>83.7</v>
      </c>
      <c r="I303" s="113">
        <f>IF(SP_SUL!O303="","*",SP_SUL!O303)</f>
        <v>0.33333333333333331</v>
      </c>
      <c r="J303" s="113">
        <f>IF(SP_SUL!P303="","*",SP_SUL!P303)</f>
        <v>4.1666666666666664E-2</v>
      </c>
      <c r="K303" s="83" t="str">
        <f>IF(SP_SUL!AK303="","*",SP_SUL!AK303)</f>
        <v>ZDRZPT</v>
      </c>
      <c r="L303" s="83" t="str">
        <f>IF(SP_SUL!AM303="","*",SP_SUL!AM303)</f>
        <v>ZXW-ZGP</v>
      </c>
      <c r="M303" s="83">
        <f>IF(SP_SUL!AP303="","*",SP_SUL!AP303)</f>
        <v>83.7</v>
      </c>
      <c r="N303" s="83" t="str">
        <f>IF(SP_SUL!AM303="","*",SP_SUL!AM303)</f>
        <v>ZXW-ZGP</v>
      </c>
      <c r="O303" s="110">
        <f>IF(SP_SUL!BH303="","*",SP_SUL!BH303)</f>
        <v>2</v>
      </c>
      <c r="P303" s="147" t="str">
        <f>IF($A$2=1,IF(SP_SUL!BJ303="","*",SP_SUL!BJ303),IF(SP_SUL!BK303="","*",SP_SUL!BK303))</f>
        <v>MC1 07h06 / autorizado entrada na via 09h32 / Realizado deslocamento</v>
      </c>
    </row>
    <row r="304" spans="1:16" hidden="1">
      <c r="A304" s="82">
        <f>IF(SP_SUL!B304="","*",SP_SUL!B304)</f>
        <v>46065</v>
      </c>
      <c r="B304" s="83" t="str">
        <f>IF(SP_SUL!X304="","*",SP_SUL!X304)</f>
        <v>Oportunidade</v>
      </c>
      <c r="C304" s="83" t="str">
        <f>IF(SP_SUL!S304="","*",SP_SUL!S304)</f>
        <v>SP SUL</v>
      </c>
      <c r="D304" s="83" t="str">
        <f>IF(SP_SUL!T304="","*",SP_SUL!T304)</f>
        <v>ZPT-ZPG</v>
      </c>
      <c r="E304" s="83" t="str">
        <f>IF(SP_SUL!D304="","*",SP_SUL!D304)</f>
        <v>DIEGO (TF-42)</v>
      </c>
      <c r="F304" s="83" t="str">
        <f>IF(SP_SUL!H304="","*",SP_SUL!H304)</f>
        <v>-</v>
      </c>
      <c r="G304" s="83" t="str">
        <f>IF(SP_SUL!M304="","*",SP_SUL!M304)</f>
        <v>PAT-ZGM</v>
      </c>
      <c r="H304" s="116">
        <f>IF(SP_SUL!K304="","*",SP_SUL!K304)</f>
        <v>109.05</v>
      </c>
      <c r="I304" s="113">
        <f>IF(SP_SUL!O304="","*",SP_SUL!O304)</f>
        <v>0.41666666666666669</v>
      </c>
      <c r="J304" s="113">
        <f>IF(SP_SUL!P304="","*",SP_SUL!P304)</f>
        <v>6.25E-2</v>
      </c>
      <c r="K304" s="83" t="str">
        <f>IF(SP_SUL!AK304="","*",SP_SUL!AK304)</f>
        <v>-</v>
      </c>
      <c r="L304" s="83" t="str">
        <f>IF(SP_SUL!AM304="","*",SP_SUL!AM304)</f>
        <v>PAT-ZGM</v>
      </c>
      <c r="M304" s="83">
        <f>IF(SP_SUL!AP304="","*",SP_SUL!AP304)</f>
        <v>109.05</v>
      </c>
      <c r="N304" s="83" t="str">
        <f>IF(SP_SUL!AM304="","*",SP_SUL!AM304)</f>
        <v>PAT-ZGM</v>
      </c>
      <c r="O304" s="110">
        <f>IF(SP_SUL!BH304="","*",SP_SUL!BH304)</f>
        <v>2</v>
      </c>
      <c r="P304" s="147" t="str">
        <f>IF($A$2=1,IF(SP_SUL!BJ304="","*",SP_SUL!BJ304),IF(SP_SUL!BK304="","*",SP_SUL!BK304))</f>
        <v>TP pronto 10h51 . Em intervalo das 12h07 até 13h37</v>
      </c>
    </row>
    <row r="305" spans="1:16" hidden="1">
      <c r="A305" s="82">
        <f>IF(SP_SUL!B305="","*",SP_SUL!B305)</f>
        <v>46065</v>
      </c>
      <c r="B305" s="83" t="str">
        <f>IF(SP_SUL!X305="","*",SP_SUL!X305)</f>
        <v>Oportunidade</v>
      </c>
      <c r="C305" s="83" t="str">
        <f>IF(SP_SUL!S305="","*",SP_SUL!S305)</f>
        <v>SP SUL</v>
      </c>
      <c r="D305" s="83" t="str">
        <f>IF(SP_SUL!T305="","*",SP_SUL!T305)</f>
        <v>ZEV-ZPT</v>
      </c>
      <c r="E305" s="83" t="str">
        <f>IF(SP_SUL!D305="","*",SP_SUL!D305)</f>
        <v>RAFAEL (TP-695)</v>
      </c>
      <c r="F305" s="83" t="str">
        <f>IF(SP_SUL!H305="","*",SP_SUL!H305)</f>
        <v>-</v>
      </c>
      <c r="G305" s="83" t="str">
        <f>IF(SP_SUL!M305="","*",SP_SUL!M305)</f>
        <v>ZDR</v>
      </c>
      <c r="H305" s="116">
        <f>IF(SP_SUL!K305="","*",SP_SUL!K305)</f>
        <v>106.5</v>
      </c>
      <c r="I305" s="113">
        <f>IF(SP_SUL!O305="","*",SP_SUL!O305)</f>
        <v>0.45833333333333331</v>
      </c>
      <c r="J305" s="113">
        <f>IF(SP_SUL!P305="","*",SP_SUL!P305)</f>
        <v>8.3333333333333329E-2</v>
      </c>
      <c r="K305" s="83" t="str">
        <f>IF(SP_SUL!AK305="","*",SP_SUL!AK305)</f>
        <v>-</v>
      </c>
      <c r="L305" s="83" t="str">
        <f>IF(SP_SUL!AM305="","*",SP_SUL!AM305)</f>
        <v>ZDR</v>
      </c>
      <c r="M305" s="83">
        <f>IF(SP_SUL!AP305="","*",SP_SUL!AP305)</f>
        <v>106.5</v>
      </c>
      <c r="N305" s="83" t="str">
        <f>IF(SP_SUL!AM305="","*",SP_SUL!AM305)</f>
        <v>ZDR</v>
      </c>
      <c r="O305" s="110">
        <f>IF(SP_SUL!BH305="","*",SP_SUL!BH305)</f>
        <v>0</v>
      </c>
      <c r="P305" s="147" t="str">
        <f>IF($A$2=1,IF(SP_SUL!BJ305="","*",SP_SUL!BJ305),IF(SP_SUL!BK305="","*",SP_SUL!BK305))</f>
        <v>TP pronto 10h21 / Sem oportunidade de faixa</v>
      </c>
    </row>
    <row r="306" spans="1:16" hidden="1">
      <c r="A306" s="82">
        <f>IF(SP_SUL!B306="","*",SP_SUL!B306)</f>
        <v>46065</v>
      </c>
      <c r="B306" s="83" t="str">
        <f>IF(SP_SUL!X306="","*",SP_SUL!X306)</f>
        <v>Oportunidade</v>
      </c>
      <c r="C306" s="83" t="str">
        <f>IF(SP_SUL!S306="","*",SP_SUL!S306)</f>
        <v>SP SUL</v>
      </c>
      <c r="D306" s="83" t="str">
        <f>IF(SP_SUL!T306="","*",SP_SUL!T306)</f>
        <v>ZEV-ZPT</v>
      </c>
      <c r="E306" s="83" t="str">
        <f>IF(SP_SUL!D306="","*",SP_SUL!D306)</f>
        <v>EXPANSÃO TURMA 1</v>
      </c>
      <c r="F306" s="83" t="str">
        <f>IF(SP_SUL!H306="","*",SP_SUL!H306)</f>
        <v>-</v>
      </c>
      <c r="G306" s="83" t="str">
        <f>IF(SP_SUL!M306="","*",SP_SUL!M306)</f>
        <v>109-ZGM</v>
      </c>
      <c r="H306" s="116">
        <f>IF(SP_SUL!K306="","*",SP_SUL!K306)</f>
        <v>109</v>
      </c>
      <c r="I306" s="113">
        <f>IF(SP_SUL!O306="","*",SP_SUL!O306)</f>
        <v>0.33333333333333331</v>
      </c>
      <c r="J306" s="113">
        <f>IF(SP_SUL!P306="","*",SP_SUL!P306)</f>
        <v>6.25E-2</v>
      </c>
      <c r="K306" s="83" t="str">
        <f>IF(SP_SUL!AK306="","*",SP_SUL!AK306)</f>
        <v>-</v>
      </c>
      <c r="L306" s="83" t="str">
        <f>IF(SP_SUL!AM306="","*",SP_SUL!AM306)</f>
        <v>ZGM</v>
      </c>
      <c r="M306" s="83">
        <f>IF(SP_SUL!AP306="","*",SP_SUL!AP306)</f>
        <v>108.8</v>
      </c>
      <c r="N306" s="83" t="str">
        <f>IF(SP_SUL!AM306="","*",SP_SUL!AM306)</f>
        <v>ZGM</v>
      </c>
      <c r="O306" s="110">
        <f>IF(SP_SUL!BH306="","*",SP_SUL!BH306)</f>
        <v>2</v>
      </c>
      <c r="P306" s="147" t="str">
        <f>IF($A$2=1,IF(SP_SUL!BJ306="","*",SP_SUL!BJ306),IF(SP_SUL!BK306="","*",SP_SUL!BK306))</f>
        <v>Alterado programação para km108+800 via 2 / TP pronto 09h32 /  Realizado intervalo das 12h07 até 13h37</v>
      </c>
    </row>
    <row r="307" spans="1:16" hidden="1">
      <c r="A307" s="82" t="str">
        <f>IF(SP_SUL!B307="","*",SP_SUL!B307)</f>
        <v>*</v>
      </c>
      <c r="B307" s="83" t="str">
        <f>IF(SP_SUL!X307="","*",SP_SUL!X307)</f>
        <v>*</v>
      </c>
      <c r="C307" s="83" t="str">
        <f>IF(SP_SUL!S307="","*",SP_SUL!S307)</f>
        <v>-</v>
      </c>
      <c r="D307" s="83" t="str">
        <f>IF(SP_SUL!T307="","*",SP_SUL!T307)</f>
        <v>-</v>
      </c>
      <c r="E307" s="83" t="str">
        <f>IF(SP_SUL!D307="","*",SP_SUL!D307)</f>
        <v>*</v>
      </c>
      <c r="F307" s="83" t="str">
        <f>IF(SP_SUL!H307="","*",SP_SUL!H307)</f>
        <v>*</v>
      </c>
      <c r="G307" s="83" t="str">
        <f>IF(SP_SUL!M307="","*",SP_SUL!M307)</f>
        <v>-</v>
      </c>
      <c r="H307" s="116" t="str">
        <f>IF(SP_SUL!K307="","*",SP_SUL!K307)</f>
        <v>*</v>
      </c>
      <c r="I307" s="113" t="str">
        <f>IF(SP_SUL!O307="","*",SP_SUL!O307)</f>
        <v>*</v>
      </c>
      <c r="J307" s="113" t="str">
        <f>IF(SP_SUL!P307="","*",SP_SUL!P307)</f>
        <v>*</v>
      </c>
      <c r="K307" s="83">
        <f>IF(SP_SUL!AK307="","*",SP_SUL!AK307)</f>
        <v>0</v>
      </c>
      <c r="L307" s="83" t="str">
        <f>IF(SP_SUL!AM307="","*",SP_SUL!AM307)</f>
        <v>-</v>
      </c>
      <c r="M307" s="83">
        <f>IF(SP_SUL!AP307="","*",SP_SUL!AP307)</f>
        <v>0</v>
      </c>
      <c r="N307" s="83" t="str">
        <f>IF(SP_SUL!AM307="","*",SP_SUL!AM307)</f>
        <v>-</v>
      </c>
      <c r="O307" s="110" t="str">
        <f>IF(SP_SUL!BH307="","*",SP_SUL!BH307)</f>
        <v>*</v>
      </c>
      <c r="P307" s="147" t="str">
        <f>IF($A$2=1,IF(SP_SUL!BJ307="","*",SP_SUL!BJ307),IF(SP_SUL!BK307="","*",SP_SUL!BK307))</f>
        <v>*</v>
      </c>
    </row>
    <row r="308" spans="1:16">
      <c r="A308" s="82">
        <f>IF(SP_SUL!B308="","*",SP_SUL!B308)</f>
        <v>46066</v>
      </c>
      <c r="B308" s="83" t="str">
        <f>IF(SP_SUL!X308="","*",SP_SUL!X308)</f>
        <v>Oportunidade</v>
      </c>
      <c r="C308" s="83" t="str">
        <f>IF(SP_SUL!S308="","*",SP_SUL!S308)</f>
        <v>SP SUL</v>
      </c>
      <c r="D308" s="83" t="str">
        <f>IF(SP_SUL!T308="","*",SP_SUL!T308)</f>
        <v>ZBV-ZRX</v>
      </c>
      <c r="E308" s="83" t="str">
        <f>IF(SP_SUL!D308="","*",SP_SUL!D308)</f>
        <v>EXPANSÃO TURMA 1</v>
      </c>
      <c r="F308" s="83" t="str">
        <f>IF(SP_SUL!H308="","*",SP_SUL!H308)</f>
        <v>-</v>
      </c>
      <c r="G308" s="83" t="str">
        <f>IF(SP_SUL!M308="","*",SP_SUL!M308)</f>
        <v>ZCD</v>
      </c>
      <c r="H308" s="116">
        <f>IF(SP_SUL!K308="","*",SP_SUL!K308)</f>
        <v>110.35</v>
      </c>
      <c r="I308" s="113">
        <f>IF(SP_SUL!O308="","*",SP_SUL!O308)</f>
        <v>0.35416666666666669</v>
      </c>
      <c r="J308" s="113">
        <f>IF(SP_SUL!P308="","*",SP_SUL!P308)</f>
        <v>0.125</v>
      </c>
      <c r="K308" s="83" t="str">
        <f>IF(SP_SUL!AK308="","*",SP_SUL!AK308)</f>
        <v>-</v>
      </c>
      <c r="L308" s="83" t="str">
        <f>IF(SP_SUL!AM308="","*",SP_SUL!AM308)</f>
        <v>ZCD</v>
      </c>
      <c r="M308" s="83">
        <f>IF(SP_SUL!AP308="","*",SP_SUL!AP308)</f>
        <v>110.35</v>
      </c>
      <c r="N308" s="83" t="str">
        <f>IF(SP_SUL!AM308="","*",SP_SUL!AM308)</f>
        <v>ZCD</v>
      </c>
      <c r="O308" s="110">
        <f>IF(SP_SUL!BH308="","*",SP_SUL!BH308)</f>
        <v>2</v>
      </c>
      <c r="P308" s="147" t="str">
        <f>IF($A$2=1,IF(SP_SUL!BJ308="","*",SP_SUL!BJ308),IF(SP_SUL!BK308="","*",SP_SUL!BK308))</f>
        <v>TP pronto 08h00 / Realizado intervalo das 08h06 até 11h06, alinhado para dar passagem para com i83, considerado intervalo ate 12h10. Produção 3 soldas + 600 metros de alívio de tensão</v>
      </c>
    </row>
    <row r="309" spans="1:16">
      <c r="A309" s="82">
        <f>IF(SP_SUL!B309="","*",SP_SUL!B309)</f>
        <v>46066</v>
      </c>
      <c r="B309" s="83" t="str">
        <f>IF(SP_SUL!X309="","*",SP_SUL!X309)</f>
        <v>Oportunidade</v>
      </c>
      <c r="C309" s="83" t="str">
        <f>IF(SP_SUL!S309="","*",SP_SUL!S309)</f>
        <v>SP SUL</v>
      </c>
      <c r="D309" s="83" t="str">
        <f>IF(SP_SUL!T309="","*",SP_SUL!T309)</f>
        <v>ZBV-ZRX</v>
      </c>
      <c r="E309" s="83" t="str">
        <f>IF(SP_SUL!D309="","*",SP_SUL!D309)</f>
        <v>KLECIO (TP-699)</v>
      </c>
      <c r="F309" s="83" t="str">
        <f>IF(SP_SUL!H309="","*",SP_SUL!H309)</f>
        <v>-</v>
      </c>
      <c r="G309" s="83" t="str">
        <f>IF(SP_SUL!M309="","*",SP_SUL!M309)</f>
        <v>ZSW-ZTT</v>
      </c>
      <c r="H309" s="116">
        <f>IF(SP_SUL!K309="","*",SP_SUL!K309)</f>
        <v>92</v>
      </c>
      <c r="I309" s="113">
        <f>IF(SP_SUL!O309="","*",SP_SUL!O309)</f>
        <v>0.35416666666666669</v>
      </c>
      <c r="J309" s="113">
        <f>IF(SP_SUL!P309="","*",SP_SUL!P309)</f>
        <v>6.25E-2</v>
      </c>
      <c r="K309" s="83" t="str">
        <f>IF(SP_SUL!AK309="","*",SP_SUL!AK309)</f>
        <v>-</v>
      </c>
      <c r="L309" s="83" t="str">
        <f>IF(SP_SUL!AM309="","*",SP_SUL!AM309)</f>
        <v>ZSW-ZTT</v>
      </c>
      <c r="M309" s="83">
        <f>IF(SP_SUL!AP309="","*",SP_SUL!AP309)</f>
        <v>92</v>
      </c>
      <c r="N309" s="83" t="str">
        <f>IF(SP_SUL!AM309="","*",SP_SUL!AM309)</f>
        <v>ZSW-ZTT</v>
      </c>
      <c r="O309" s="110">
        <f>IF(SP_SUL!BH309="","*",SP_SUL!BH309)</f>
        <v>0</v>
      </c>
      <c r="P309" s="147" t="str">
        <f>IF($A$2=1,IF(SP_SUL!BJ309="","*",SP_SUL!BJ309),IF(SP_SUL!BK309="","*",SP_SUL!BK309))</f>
        <v>TP pronto 09h55 / Sem oportunidade de faixa</v>
      </c>
    </row>
    <row r="310" spans="1:16">
      <c r="A310" s="82">
        <f>IF(SP_SUL!B310="","*",SP_SUL!B310)</f>
        <v>46066</v>
      </c>
      <c r="B310" s="83" t="str">
        <f>IF(SP_SUL!X310="","*",SP_SUL!X310)</f>
        <v>Oportunidade</v>
      </c>
      <c r="C310" s="83" t="str">
        <f>IF(SP_SUL!S310="","*",SP_SUL!S310)</f>
        <v>SP SUL</v>
      </c>
      <c r="D310" s="83" t="str">
        <f>IF(SP_SUL!T310="","*",SP_SUL!T310)</f>
        <v>ZBV-ZRX</v>
      </c>
      <c r="E310" s="83" t="str">
        <f>IF(SP_SUL!D310="","*",SP_SUL!D310)</f>
        <v>V11</v>
      </c>
      <c r="F310" s="83" t="str">
        <f>IF(SP_SUL!H310="","*",SP_SUL!H310)</f>
        <v>ZHO-2</v>
      </c>
      <c r="G310" s="83" t="str">
        <f>IF(SP_SUL!M310="","*",SP_SUL!M310)</f>
        <v>ZHO-ZAC</v>
      </c>
      <c r="H310" s="116">
        <f>IF(SP_SUL!K310="","*",SP_SUL!K310)</f>
        <v>61</v>
      </c>
      <c r="I310" s="113">
        <f>IF(SP_SUL!O310="","*",SP_SUL!O310)</f>
        <v>0.375</v>
      </c>
      <c r="J310" s="113">
        <f>IF(SP_SUL!P310="","*",SP_SUL!P310)</f>
        <v>4.1666666666666664E-2</v>
      </c>
      <c r="K310" s="83" t="str">
        <f>IF(SP_SUL!AK310="","*",SP_SUL!AK310)</f>
        <v>ZHO-2</v>
      </c>
      <c r="L310" s="83" t="str">
        <f>IF(SP_SUL!AM310="","*",SP_SUL!AM310)</f>
        <v>ZHO-ZAC</v>
      </c>
      <c r="M310" s="83">
        <f>IF(SP_SUL!AP310="","*",SP_SUL!AP310)</f>
        <v>61</v>
      </c>
      <c r="N310" s="83" t="str">
        <f>IF(SP_SUL!AM310="","*",SP_SUL!AM310)</f>
        <v>ZHO-ZAC</v>
      </c>
      <c r="O310" s="110">
        <f>IF(SP_SUL!BH310="","*",SP_SUL!BH310)</f>
        <v>0</v>
      </c>
      <c r="P310" s="147" t="str">
        <f>IF($A$2=1,IF(SP_SUL!BJ310="","*",SP_SUL!BJ310),IF(SP_SUL!BK310="","*",SP_SUL!BK310))</f>
        <v xml:space="preserve">MC1 15h57 / </v>
      </c>
    </row>
    <row r="311" spans="1:16">
      <c r="A311" s="82">
        <f>IF(SP_SUL!B311="","*",SP_SUL!B311)</f>
        <v>46066</v>
      </c>
      <c r="B311" s="83" t="str">
        <f>IF(SP_SUL!X311="","*",SP_SUL!X311)</f>
        <v>Contrato</v>
      </c>
      <c r="C311" s="83" t="str">
        <f>IF(SP_SUL!S311="","*",SP_SUL!S311)</f>
        <v>SP SUL</v>
      </c>
      <c r="D311" s="83" t="str">
        <f>IF(SP_SUL!T311="","*",SP_SUL!T311)</f>
        <v>ZBV-ZRX</v>
      </c>
      <c r="E311" s="83" t="str">
        <f>IF(SP_SUL!D311="","*",SP_SUL!D311)</f>
        <v>E42</v>
      </c>
      <c r="F311" s="83" t="str">
        <f>IF(SP_SUL!H311="","*",SP_SUL!H311)</f>
        <v>ZBV3</v>
      </c>
      <c r="G311" s="83" t="str">
        <f>IF(SP_SUL!M311="","*",SP_SUL!M311)</f>
        <v>ZBM</v>
      </c>
      <c r="H311" s="116">
        <f>IF(SP_SUL!K311="","*",SP_SUL!K311)</f>
        <v>54.96</v>
      </c>
      <c r="I311" s="113">
        <f>IF(SP_SUL!O311="","*",SP_SUL!O311)</f>
        <v>0.45833333333333331</v>
      </c>
      <c r="J311" s="113">
        <f>IF(SP_SUL!P311="","*",SP_SUL!P311)</f>
        <v>0.16666666666666666</v>
      </c>
      <c r="K311" s="83" t="str">
        <f>IF(SP_SUL!AK311="","*",SP_SUL!AK311)</f>
        <v>ZBV3</v>
      </c>
      <c r="L311" s="83" t="str">
        <f>IF(SP_SUL!AM311="","*",SP_SUL!AM311)</f>
        <v>ZBM</v>
      </c>
      <c r="M311" s="83">
        <f>IF(SP_SUL!AP311="","*",SP_SUL!AP311)</f>
        <v>54.96</v>
      </c>
      <c r="N311" s="83" t="str">
        <f>IF(SP_SUL!AM311="","*",SP_SUL!AM311)</f>
        <v>ZBM</v>
      </c>
      <c r="O311" s="110">
        <f>IF(SP_SUL!BH311="","*",SP_SUL!BH311)</f>
        <v>0</v>
      </c>
      <c r="P311" s="147" t="str">
        <f>IF($A$2=1,IF(SP_SUL!BJ311="","*",SP_SUL!BJ311),IF(SP_SUL!BK311="","*",SP_SUL!BK311))</f>
        <v>MC1 15h23 / Cancelado a descarga devido MNB do i27 em ZMB-1</v>
      </c>
    </row>
    <row r="312" spans="1:16" hidden="1">
      <c r="A312" s="82" t="str">
        <f>IF(SP_SUL!B312="","*",SP_SUL!B312)</f>
        <v>*</v>
      </c>
      <c r="B312" s="83" t="str">
        <f>IF(SP_SUL!X312="","*",SP_SUL!X312)</f>
        <v>*</v>
      </c>
      <c r="C312" s="83" t="str">
        <f>IF(SP_SUL!S312="","*",SP_SUL!S312)</f>
        <v>-</v>
      </c>
      <c r="D312" s="83" t="str">
        <f>IF(SP_SUL!T312="","*",SP_SUL!T312)</f>
        <v>-</v>
      </c>
      <c r="E312" s="83" t="str">
        <f>IF(SP_SUL!D312="","*",SP_SUL!D312)</f>
        <v>*</v>
      </c>
      <c r="F312" s="83" t="str">
        <f>IF(SP_SUL!H312="","*",SP_SUL!H312)</f>
        <v>*</v>
      </c>
      <c r="G312" s="83" t="str">
        <f>IF(SP_SUL!M312="","*",SP_SUL!M312)</f>
        <v>-</v>
      </c>
      <c r="H312" s="116" t="str">
        <f>IF(SP_SUL!K312="","*",SP_SUL!K312)</f>
        <v>*</v>
      </c>
      <c r="I312" s="113" t="str">
        <f>IF(SP_SUL!O312="","*",SP_SUL!O312)</f>
        <v>*</v>
      </c>
      <c r="J312" s="113" t="str">
        <f>IF(SP_SUL!P312="","*",SP_SUL!P312)</f>
        <v>*</v>
      </c>
      <c r="K312" s="83">
        <f>IF(SP_SUL!AK312="","*",SP_SUL!AK312)</f>
        <v>0</v>
      </c>
      <c r="L312" s="83" t="str">
        <f>IF(SP_SUL!AM312="","*",SP_SUL!AM312)</f>
        <v>-</v>
      </c>
      <c r="M312" s="83">
        <f>IF(SP_SUL!AP312="","*",SP_SUL!AP312)</f>
        <v>0</v>
      </c>
      <c r="N312" s="83" t="str">
        <f>IF(SP_SUL!AM312="","*",SP_SUL!AM312)</f>
        <v>-</v>
      </c>
      <c r="O312" s="110" t="str">
        <f>IF(SP_SUL!BH312="","*",SP_SUL!BH312)</f>
        <v>*</v>
      </c>
      <c r="P312" s="147" t="str">
        <f>IF($A$2=1,IF(SP_SUL!BJ312="","*",SP_SUL!BJ312),IF(SP_SUL!BK312="","*",SP_SUL!BK312))</f>
        <v>*</v>
      </c>
    </row>
    <row r="313" spans="1:16">
      <c r="A313" s="82">
        <f>IF(SP_SUL!B313="","*",SP_SUL!B313)</f>
        <v>46066</v>
      </c>
      <c r="B313" s="83" t="str">
        <f>IF(SP_SUL!X313="","*",SP_SUL!X313)</f>
        <v>Oportunidade</v>
      </c>
      <c r="C313" s="83" t="str">
        <f>IF(SP_SUL!S313="","*",SP_SUL!S313)</f>
        <v>SP SUL</v>
      </c>
      <c r="D313" s="83" t="str">
        <f>IF(SP_SUL!T313="","*",SP_SUL!T313)</f>
        <v>ZBV-ZKE</v>
      </c>
      <c r="E313" s="83" t="str">
        <f>IF(SP_SUL!D313="","*",SP_SUL!D313)</f>
        <v>ROGÉRIO (TP-730)</v>
      </c>
      <c r="F313" s="83" t="str">
        <f>IF(SP_SUL!H313="","*",SP_SUL!H313)</f>
        <v>-</v>
      </c>
      <c r="G313" s="83" t="str">
        <f>IF(SP_SUL!M313="","*",SP_SUL!M313)</f>
        <v>ZYU-ZST</v>
      </c>
      <c r="H313" s="116">
        <f>IF(SP_SUL!K313="","*",SP_SUL!K313)</f>
        <v>206.9</v>
      </c>
      <c r="I313" s="113">
        <f>IF(SP_SUL!O313="","*",SP_SUL!O313)</f>
        <v>0.41666666666666669</v>
      </c>
      <c r="J313" s="113">
        <f>IF(SP_SUL!P313="","*",SP_SUL!P313)</f>
        <v>8.3333333333333329E-2</v>
      </c>
      <c r="K313" s="83" t="str">
        <f>IF(SP_SUL!AK313="","*",SP_SUL!AK313)</f>
        <v>-</v>
      </c>
      <c r="L313" s="83" t="str">
        <f>IF(SP_SUL!AM313="","*",SP_SUL!AM313)</f>
        <v>ZYU-ZST</v>
      </c>
      <c r="M313" s="83">
        <f>IF(SP_SUL!AP313="","*",SP_SUL!AP313)</f>
        <v>206.9</v>
      </c>
      <c r="N313" s="83" t="str">
        <f>IF(SP_SUL!AM313="","*",SP_SUL!AM313)</f>
        <v>ZYU-ZST</v>
      </c>
      <c r="O313" s="110">
        <f>IF(SP_SUL!BH313="","*",SP_SUL!BH313)</f>
        <v>0</v>
      </c>
      <c r="P313" s="147" t="str">
        <f>IF($A$2=1,IF(SP_SUL!BJ313="","*",SP_SUL!BJ313),IF(SP_SUL!BK313="","*",SP_SUL!BK313))</f>
        <v>TP pronto 08h16 / Sem oportunidade de faixa</v>
      </c>
    </row>
    <row r="314" spans="1:16">
      <c r="A314" s="82">
        <f>IF(SP_SUL!B314="","*",SP_SUL!B314)</f>
        <v>46066</v>
      </c>
      <c r="B314" s="83" t="str">
        <f>IF(SP_SUL!X314="","*",SP_SUL!X314)</f>
        <v>Oportunidade</v>
      </c>
      <c r="C314" s="83" t="str">
        <f>IF(SP_SUL!S314="","*",SP_SUL!S314)</f>
        <v>SP SUL</v>
      </c>
      <c r="D314" s="83" t="str">
        <f>IF(SP_SUL!T314="","*",SP_SUL!T314)</f>
        <v>ZBV-ZKE</v>
      </c>
      <c r="E314" s="83" t="str">
        <f>IF(SP_SUL!D314="","*",SP_SUL!D314)</f>
        <v>V93</v>
      </c>
      <c r="F314" s="83" t="str">
        <f>IF(SP_SUL!H314="","*",SP_SUL!H314)</f>
        <v>ZYU1</v>
      </c>
      <c r="G314" s="83" t="str">
        <f>IF(SP_SUL!M314="","*",SP_SUL!M314)</f>
        <v>ZYU-ZST</v>
      </c>
      <c r="H314" s="116">
        <f>IF(SP_SUL!K314="","*",SP_SUL!K314)</f>
        <v>204.4</v>
      </c>
      <c r="I314" s="113">
        <f>IF(SP_SUL!O314="","*",SP_SUL!O314)</f>
        <v>0.375</v>
      </c>
      <c r="J314" s="113">
        <f>IF(SP_SUL!P314="","*",SP_SUL!P314)</f>
        <v>8.3333333333333329E-2</v>
      </c>
      <c r="K314" s="83" t="str">
        <f>IF(SP_SUL!AK314="","*",SP_SUL!AK314)</f>
        <v>ZYU1</v>
      </c>
      <c r="L314" s="83" t="str">
        <f>IF(SP_SUL!AM314="","*",SP_SUL!AM314)</f>
        <v>ZYU-ZST</v>
      </c>
      <c r="M314" s="83">
        <f>IF(SP_SUL!AP314="","*",SP_SUL!AP314)</f>
        <v>204.4</v>
      </c>
      <c r="N314" s="83" t="str">
        <f>IF(SP_SUL!AM314="","*",SP_SUL!AM314)</f>
        <v>ZYU-ZST</v>
      </c>
      <c r="O314" s="110">
        <f>IF(SP_SUL!BH314="","*",SP_SUL!BH314)</f>
        <v>0</v>
      </c>
      <c r="P314" s="147" t="str">
        <f>IF($A$2=1,IF(SP_SUL!BJ314="","*",SP_SUL!BJ314),IF(SP_SUL!BK314="","*",SP_SUL!BK314))</f>
        <v>MC1 08h49 / Sem oportundiade de faixa</v>
      </c>
    </row>
    <row r="315" spans="1:16">
      <c r="A315" s="82">
        <f>IF(SP_SUL!B315="","*",SP_SUL!B315)</f>
        <v>46066</v>
      </c>
      <c r="B315" s="83" t="str">
        <f>IF(SP_SUL!X315="","*",SP_SUL!X315)</f>
        <v>Oportunidade</v>
      </c>
      <c r="C315" s="83" t="str">
        <f>IF(SP_SUL!S315="","*",SP_SUL!S315)</f>
        <v>SP SUL</v>
      </c>
      <c r="D315" s="83" t="str">
        <f>IF(SP_SUL!T315="","*",SP_SUL!T315)</f>
        <v>ZBV-ZKE</v>
      </c>
      <c r="E315" s="83" t="str">
        <f>IF(SP_SUL!D315="","*",SP_SUL!D315)</f>
        <v>W59</v>
      </c>
      <c r="F315" s="83" t="str">
        <f>IF(SP_SUL!H315="","*",SP_SUL!H315)</f>
        <v>ZYU1</v>
      </c>
      <c r="G315" s="83" t="str">
        <f>IF(SP_SUL!M315="","*",SP_SUL!M315)</f>
        <v>ZDY-ZFY</v>
      </c>
      <c r="H315" s="116">
        <f>IF(SP_SUL!K315="","*",SP_SUL!K315)</f>
        <v>191</v>
      </c>
      <c r="I315" s="113">
        <f>IF(SP_SUL!O315="","*",SP_SUL!O315)</f>
        <v>0.35416666666666669</v>
      </c>
      <c r="J315" s="113">
        <f>IF(SP_SUL!P315="","*",SP_SUL!P315)</f>
        <v>8.3333333333333329E-2</v>
      </c>
      <c r="K315" s="83" t="str">
        <f>IF(SP_SUL!AK315="","*",SP_SUL!AK315)</f>
        <v>ZYU1</v>
      </c>
      <c r="L315" s="83" t="str">
        <f>IF(SP_SUL!AM315="","*",SP_SUL!AM315)</f>
        <v>ZDY-ZFY</v>
      </c>
      <c r="M315" s="83">
        <f>IF(SP_SUL!AP315="","*",SP_SUL!AP315)</f>
        <v>191</v>
      </c>
      <c r="N315" s="83" t="str">
        <f>IF(SP_SUL!AM315="","*",SP_SUL!AM315)</f>
        <v>ZDY-ZFY</v>
      </c>
      <c r="O315" s="110">
        <f>IF(SP_SUL!BH315="","*",SP_SUL!BH315)</f>
        <v>0</v>
      </c>
      <c r="P315" s="147" t="str">
        <f>IF($A$2=1,IF(SP_SUL!BJ315="","*",SP_SUL!BJ315),IF(SP_SUL!BK315="","*",SP_SUL!BK315))</f>
        <v>Cancelado, devido priorização do V93 /</v>
      </c>
    </row>
    <row r="316" spans="1:16">
      <c r="A316" s="82">
        <f>IF(SP_SUL!B316="","*",SP_SUL!B316)</f>
        <v>46066</v>
      </c>
      <c r="B316" s="83" t="str">
        <f>IF(SP_SUL!X316="","*",SP_SUL!X316)</f>
        <v>Oportunidade</v>
      </c>
      <c r="C316" s="83" t="str">
        <f>IF(SP_SUL!S316="","*",SP_SUL!S316)</f>
        <v>SP SUL</v>
      </c>
      <c r="D316" s="83" t="str">
        <f>IF(SP_SUL!T316="","*",SP_SUL!T316)</f>
        <v>ZBV-ZKE</v>
      </c>
      <c r="E316" s="83" t="str">
        <f>IF(SP_SUL!D316="","*",SP_SUL!D316)</f>
        <v>ROBSON (TF-701)</v>
      </c>
      <c r="F316" s="83" t="str">
        <f>IF(SP_SUL!H316="","*",SP_SUL!H316)</f>
        <v>-</v>
      </c>
      <c r="G316" s="83" t="str">
        <f>IF(SP_SUL!M316="","*",SP_SUL!M316)</f>
        <v>ZDY-ZFY</v>
      </c>
      <c r="H316" s="116">
        <f>IF(SP_SUL!K316="","*",SP_SUL!K316)</f>
        <v>190.3</v>
      </c>
      <c r="I316" s="113">
        <f>IF(SP_SUL!O316="","*",SP_SUL!O316)</f>
        <v>0.375</v>
      </c>
      <c r="J316" s="113">
        <f>IF(SP_SUL!P316="","*",SP_SUL!P316)</f>
        <v>8.3333333333333329E-2</v>
      </c>
      <c r="K316" s="83" t="str">
        <f>IF(SP_SUL!AK316="","*",SP_SUL!AK316)</f>
        <v>-</v>
      </c>
      <c r="L316" s="83" t="str">
        <f>IF(SP_SUL!AM316="","*",SP_SUL!AM316)</f>
        <v>ZDY-ZFY</v>
      </c>
      <c r="M316" s="83">
        <f>IF(SP_SUL!AP316="","*",SP_SUL!AP316)</f>
        <v>190.3</v>
      </c>
      <c r="N316" s="83" t="str">
        <f>IF(SP_SUL!AM316="","*",SP_SUL!AM316)</f>
        <v>ZDY-ZFY</v>
      </c>
      <c r="O316" s="110">
        <f>IF(SP_SUL!BH316="","*",SP_SUL!BH316)</f>
        <v>0</v>
      </c>
      <c r="P316" s="147" t="str">
        <f>IF($A$2=1,IF(SP_SUL!BJ316="","*",SP_SUL!BJ316),IF(SP_SUL!BK316="","*",SP_SUL!BK316))</f>
        <v>TP pronto 09h05 / Sem oportunidade de faixa</v>
      </c>
    </row>
    <row r="317" spans="1:16">
      <c r="A317" s="82">
        <f>IF(SP_SUL!B317="","*",SP_SUL!B317)</f>
        <v>46066</v>
      </c>
      <c r="B317" s="83" t="str">
        <f>IF(SP_SUL!X317="","*",SP_SUL!X317)</f>
        <v>Oportunidade</v>
      </c>
      <c r="C317" s="83" t="str">
        <f>IF(SP_SUL!S317="","*",SP_SUL!S317)</f>
        <v>SP SUL</v>
      </c>
      <c r="D317" s="83" t="str">
        <f>IF(SP_SUL!T317="","*",SP_SUL!T317)</f>
        <v>ZBV-ZKE</v>
      </c>
      <c r="E317" s="83" t="str">
        <f>IF(SP_SUL!D317="","*",SP_SUL!D317)</f>
        <v>JACIANO (TF-674)</v>
      </c>
      <c r="F317" s="83" t="str">
        <f>IF(SP_SUL!H317="","*",SP_SUL!H317)</f>
        <v>ZYU1</v>
      </c>
      <c r="G317" s="83" t="str">
        <f>IF(SP_SUL!M317="","*",SP_SUL!M317)</f>
        <v>ZDY-ZFY</v>
      </c>
      <c r="H317" s="116">
        <f>IF(SP_SUL!K317="","*",SP_SUL!K317)</f>
        <v>191</v>
      </c>
      <c r="I317" s="113">
        <f>IF(SP_SUL!O317="","*",SP_SUL!O317)</f>
        <v>0.375</v>
      </c>
      <c r="J317" s="113">
        <f>IF(SP_SUL!P317="","*",SP_SUL!P317)</f>
        <v>8.3333333333333329E-2</v>
      </c>
      <c r="K317" s="83" t="str">
        <f>IF(SP_SUL!AK317="","*",SP_SUL!AK317)</f>
        <v>ZYU1</v>
      </c>
      <c r="L317" s="83" t="str">
        <f>IF(SP_SUL!AM317="","*",SP_SUL!AM317)</f>
        <v>ZDY-ZFY</v>
      </c>
      <c r="M317" s="83">
        <f>IF(SP_SUL!AP317="","*",SP_SUL!AP317)</f>
        <v>191</v>
      </c>
      <c r="N317" s="83" t="str">
        <f>IF(SP_SUL!AM317="","*",SP_SUL!AM317)</f>
        <v>ZDY-ZFY</v>
      </c>
      <c r="O317" s="110">
        <f>IF(SP_SUL!BH317="","*",SP_SUL!BH317)</f>
        <v>0</v>
      </c>
      <c r="P317" s="147" t="str">
        <f>IF($A$2=1,IF(SP_SUL!BJ317="","*",SP_SUL!BJ317),IF(SP_SUL!BK317="","*",SP_SUL!BK317))</f>
        <v>TP pronto 09h05 / Sem oportunidade de faixa</v>
      </c>
    </row>
    <row r="318" spans="1:16" hidden="1">
      <c r="A318" s="82" t="str">
        <f>IF(SP_SUL!B318="","*",SP_SUL!B318)</f>
        <v>*</v>
      </c>
      <c r="B318" s="83" t="str">
        <f>IF(SP_SUL!X318="","*",SP_SUL!X318)</f>
        <v>*</v>
      </c>
      <c r="C318" s="83" t="str">
        <f>IF(SP_SUL!S318="","*",SP_SUL!S318)</f>
        <v>-</v>
      </c>
      <c r="D318" s="83" t="str">
        <f>IF(SP_SUL!T318="","*",SP_SUL!T318)</f>
        <v>-</v>
      </c>
      <c r="E318" s="83" t="str">
        <f>IF(SP_SUL!D318="","*",SP_SUL!D318)</f>
        <v>*</v>
      </c>
      <c r="F318" s="83" t="str">
        <f>IF(SP_SUL!H318="","*",SP_SUL!H318)</f>
        <v>*</v>
      </c>
      <c r="G318" s="83" t="str">
        <f>IF(SP_SUL!M318="","*",SP_SUL!M318)</f>
        <v>-</v>
      </c>
      <c r="H318" s="116" t="str">
        <f>IF(SP_SUL!K318="","*",SP_SUL!K318)</f>
        <v>*</v>
      </c>
      <c r="I318" s="113" t="str">
        <f>IF(SP_SUL!O318="","*",SP_SUL!O318)</f>
        <v>*</v>
      </c>
      <c r="J318" s="113" t="str">
        <f>IF(SP_SUL!P318="","*",SP_SUL!P318)</f>
        <v>*</v>
      </c>
      <c r="K318" s="83">
        <f>IF(SP_SUL!AK318="","*",SP_SUL!AK318)</f>
        <v>0</v>
      </c>
      <c r="L318" s="83" t="str">
        <f>IF(SP_SUL!AM318="","*",SP_SUL!AM318)</f>
        <v>-</v>
      </c>
      <c r="M318" s="83">
        <f>IF(SP_SUL!AP318="","*",SP_SUL!AP318)</f>
        <v>0</v>
      </c>
      <c r="N318" s="83" t="str">
        <f>IF(SP_SUL!AM318="","*",SP_SUL!AM318)</f>
        <v>-</v>
      </c>
      <c r="O318" s="110" t="str">
        <f>IF(SP_SUL!BH318="","*",SP_SUL!BH318)</f>
        <v>*</v>
      </c>
      <c r="P318" s="147" t="str">
        <f>IF($A$2=1,IF(SP_SUL!BJ318="","*",SP_SUL!BJ318),IF(SP_SUL!BK318="","*",SP_SUL!BK318))</f>
        <v>*</v>
      </c>
    </row>
    <row r="319" spans="1:16">
      <c r="A319" s="82">
        <f>IF(SP_SUL!B319="","*",SP_SUL!B319)</f>
        <v>46066</v>
      </c>
      <c r="B319" s="83" t="str">
        <f>IF(SP_SUL!X319="","*",SP_SUL!X319)</f>
        <v>Contrato</v>
      </c>
      <c r="C319" s="83" t="str">
        <f>IF(SP_SUL!S319="","*",SP_SUL!S319)</f>
        <v>SP SUL</v>
      </c>
      <c r="D319" s="83" t="str">
        <f>IF(SP_SUL!T319="","*",SP_SUL!T319)</f>
        <v>ZKE-ZEV</v>
      </c>
      <c r="E319" s="83" t="str">
        <f>IF(SP_SUL!D319="","*",SP_SUL!D319)</f>
        <v>SUPER ZWW</v>
      </c>
      <c r="F319" s="83" t="str">
        <f>IF(SP_SUL!H319="","*",SP_SUL!H319)</f>
        <v>-</v>
      </c>
      <c r="G319" s="83" t="str">
        <f>IF(SP_SUL!M319="","*",SP_SUL!M319)</f>
        <v>ZKW-ZLU</v>
      </c>
      <c r="H319" s="116">
        <f>IF(SP_SUL!K319="","*",SP_SUL!K319)</f>
        <v>97.843000000000004</v>
      </c>
      <c r="I319" s="113">
        <f>IF(SP_SUL!O319="","*",SP_SUL!O319)</f>
        <v>0.45833333333333331</v>
      </c>
      <c r="J319" s="113">
        <f>IF(SP_SUL!P319="","*",SP_SUL!P319)</f>
        <v>0.125</v>
      </c>
      <c r="K319" s="83" t="str">
        <f>IF(SP_SUL!AK319="","*",SP_SUL!AK319)</f>
        <v>-</v>
      </c>
      <c r="L319" s="83" t="str">
        <f>IF(SP_SUL!AM319="","*",SP_SUL!AM319)</f>
        <v>ZKW-ZLU</v>
      </c>
      <c r="M319" s="83">
        <f>IF(SP_SUL!AP319="","*",SP_SUL!AP319)</f>
        <v>97.843000000000004</v>
      </c>
      <c r="N319" s="83" t="str">
        <f>IF(SP_SUL!AM319="","*",SP_SUL!AM319)</f>
        <v>ZKW-ZLU</v>
      </c>
      <c r="O319" s="110">
        <f>IF(SP_SUL!BH319="","*",SP_SUL!BH319)</f>
        <v>2</v>
      </c>
      <c r="P319" s="147" t="str">
        <f>IF($A$2=1,IF(SP_SUL!BJ319="","*",SP_SUL!BJ319),IF(SP_SUL!BK319="","*",SP_SUL!BK319))</f>
        <v>Realizado intervalo das 13h10 até 16h10.</v>
      </c>
    </row>
    <row r="320" spans="1:16">
      <c r="A320" s="82">
        <f>IF(SP_SUL!B320="","*",SP_SUL!B320)</f>
        <v>46066</v>
      </c>
      <c r="B320" s="83" t="str">
        <f>IF(SP_SUL!X320="","*",SP_SUL!X320)</f>
        <v>Contrato</v>
      </c>
      <c r="C320" s="83" t="str">
        <f>IF(SP_SUL!S320="","*",SP_SUL!S320)</f>
        <v>SP SUL</v>
      </c>
      <c r="D320" s="83" t="str">
        <f>IF(SP_SUL!T320="","*",SP_SUL!T320)</f>
        <v>ZKE-ZEV</v>
      </c>
      <c r="E320" s="83" t="str">
        <f>IF(SP_SUL!D320="","*",SP_SUL!D320)</f>
        <v>E17</v>
      </c>
      <c r="F320" s="83" t="str">
        <f>IF(SP_SUL!H320="","*",SP_SUL!H320)</f>
        <v>102ZKW2</v>
      </c>
      <c r="G320" s="83" t="str">
        <f>IF(SP_SUL!M320="","*",SP_SUL!M320)</f>
        <v>ZKW-ZLU</v>
      </c>
      <c r="H320" s="116">
        <f>IF(SP_SUL!K320="","*",SP_SUL!K320)</f>
        <v>100.56100000000001</v>
      </c>
      <c r="I320" s="113">
        <f>IF(SP_SUL!O320="","*",SP_SUL!O320)</f>
        <v>0.4513888888888889</v>
      </c>
      <c r="J320" s="113">
        <f>IF(SP_SUL!P320="","*",SP_SUL!P320)</f>
        <v>6.9444444444444447E-4</v>
      </c>
      <c r="K320" s="83" t="str">
        <f>IF(SP_SUL!AK320="","*",SP_SUL!AK320)</f>
        <v>102ZKW2</v>
      </c>
      <c r="L320" s="83" t="str">
        <f>IF(SP_SUL!AM320="","*",SP_SUL!AM320)</f>
        <v>ZKW-ZLU</v>
      </c>
      <c r="M320" s="83">
        <f>IF(SP_SUL!AP320="","*",SP_SUL!AP320)</f>
        <v>100.56100000000001</v>
      </c>
      <c r="N320" s="83" t="str">
        <f>IF(SP_SUL!AM320="","*",SP_SUL!AM320)</f>
        <v>ZKW-ZLU</v>
      </c>
      <c r="O320" s="110">
        <f>IF(SP_SUL!BH320="","*",SP_SUL!BH320)</f>
        <v>2</v>
      </c>
      <c r="P320" s="147" t="str">
        <f>IF($A$2=1,IF(SP_SUL!BJ320="","*",SP_SUL!BJ320),IF(SP_SUL!BK320="","*",SP_SUL!BK320))</f>
        <v>MC1 08h08 /  Autorizado entrada na via 12h29 / Realizado intervalo das 13h10 até 16h10.</v>
      </c>
    </row>
    <row r="321" spans="1:16">
      <c r="A321" s="82">
        <f>IF(SP_SUL!B321="","*",SP_SUL!B321)</f>
        <v>46066</v>
      </c>
      <c r="B321" s="83" t="str">
        <f>IF(SP_SUL!X321="","*",SP_SUL!X321)</f>
        <v>Contrato</v>
      </c>
      <c r="C321" s="83" t="str">
        <f>IF(SP_SUL!S321="","*",SP_SUL!S321)</f>
        <v>SP SUL</v>
      </c>
      <c r="D321" s="83" t="str">
        <f>IF(SP_SUL!T321="","*",SP_SUL!T321)</f>
        <v>ZKE-ZEV</v>
      </c>
      <c r="E321" s="83" t="str">
        <f>IF(SP_SUL!D321="","*",SP_SUL!D321)</f>
        <v>V89</v>
      </c>
      <c r="F321" s="83" t="str">
        <f>IF(SP_SUL!H321="","*",SP_SUL!H321)</f>
        <v>102ZKW2</v>
      </c>
      <c r="G321" s="83" t="str">
        <f>IF(SP_SUL!M321="","*",SP_SUL!M321)</f>
        <v>ZKW-ZLU</v>
      </c>
      <c r="H321" s="116">
        <f>IF(SP_SUL!K321="","*",SP_SUL!K321)</f>
        <v>101.8</v>
      </c>
      <c r="I321" s="113">
        <f>IF(SP_SUL!O321="","*",SP_SUL!O321)</f>
        <v>0.44791666666666669</v>
      </c>
      <c r="J321" s="113">
        <f>IF(SP_SUL!P321="","*",SP_SUL!P321)</f>
        <v>6.9444444444444447E-4</v>
      </c>
      <c r="K321" s="83" t="str">
        <f>IF(SP_SUL!AK321="","*",SP_SUL!AK321)</f>
        <v>102ZKW2</v>
      </c>
      <c r="L321" s="83" t="str">
        <f>IF(SP_SUL!AM321="","*",SP_SUL!AM321)</f>
        <v>ZKW-ZLU</v>
      </c>
      <c r="M321" s="83">
        <f>IF(SP_SUL!AP321="","*",SP_SUL!AP321)</f>
        <v>101.8</v>
      </c>
      <c r="N321" s="83" t="str">
        <f>IF(SP_SUL!AM321="","*",SP_SUL!AM321)</f>
        <v>ZKW-ZLU</v>
      </c>
      <c r="O321" s="110">
        <f>IF(SP_SUL!BH321="","*",SP_SUL!BH321)</f>
        <v>0</v>
      </c>
      <c r="P321" s="147" t="str">
        <f>IF($A$2=1,IF(SP_SUL!BJ321="","*",SP_SUL!BJ321),IF(SP_SUL!BK321="","*",SP_SUL!BK321))</f>
        <v>MC1 08h53 / Previsto faixa para após U46, porém condutor desloccou para repouso</v>
      </c>
    </row>
    <row r="322" spans="1:16">
      <c r="A322" s="82">
        <f>IF(SP_SUL!B322="","*",SP_SUL!B322)</f>
        <v>46066</v>
      </c>
      <c r="B322" s="83" t="str">
        <f>IF(SP_SUL!X322="","*",SP_SUL!X322)</f>
        <v>Contrato</v>
      </c>
      <c r="C322" s="83" t="str">
        <f>IF(SP_SUL!S322="","*",SP_SUL!S322)</f>
        <v>SP SUL</v>
      </c>
      <c r="D322" s="83" t="str">
        <f>IF(SP_SUL!T322="","*",SP_SUL!T322)</f>
        <v>ZKE-ZEV</v>
      </c>
      <c r="E322" s="83" t="str">
        <f>IF(SP_SUL!D322="","*",SP_SUL!D322)</f>
        <v>DIEGO (TP-681)</v>
      </c>
      <c r="F322" s="83" t="str">
        <f>IF(SP_SUL!H322="","*",SP_SUL!H322)</f>
        <v>-</v>
      </c>
      <c r="G322" s="83" t="str">
        <f>IF(SP_SUL!M322="","*",SP_SUL!M322)</f>
        <v>ZKW-ZLU</v>
      </c>
      <c r="H322" s="116">
        <f>IF(SP_SUL!K322="","*",SP_SUL!K322)</f>
        <v>104</v>
      </c>
      <c r="I322" s="113">
        <f>IF(SP_SUL!O322="","*",SP_SUL!O322)</f>
        <v>0.45833333333333331</v>
      </c>
      <c r="J322" s="113">
        <f>IF(SP_SUL!P322="","*",SP_SUL!P322)</f>
        <v>6.9444444444444447E-4</v>
      </c>
      <c r="K322" s="83" t="str">
        <f>IF(SP_SUL!AK322="","*",SP_SUL!AK322)</f>
        <v>-</v>
      </c>
      <c r="L322" s="83" t="str">
        <f>IF(SP_SUL!AM322="","*",SP_SUL!AM322)</f>
        <v>ZKW-ZLU</v>
      </c>
      <c r="M322" s="83">
        <f>IF(SP_SUL!AP322="","*",SP_SUL!AP322)</f>
        <v>104</v>
      </c>
      <c r="N322" s="83" t="str">
        <f>IF(SP_SUL!AM322="","*",SP_SUL!AM322)</f>
        <v>ZKW-ZLU</v>
      </c>
      <c r="O322" s="110">
        <f>IF(SP_SUL!BH322="","*",SP_SUL!BH322)</f>
        <v>2</v>
      </c>
      <c r="P322" s="147" t="str">
        <f>IF($A$2=1,IF(SP_SUL!BJ322="","*",SP_SUL!BJ322),IF(SP_SUL!BK322="","*",SP_SUL!BK322))</f>
        <v>TP pronto 12h00 / Realizado intervalo das 12h11 até 15h11.</v>
      </c>
    </row>
    <row r="323" spans="1:16" hidden="1">
      <c r="A323" s="82" t="str">
        <f>IF(SP_SUL!B323="","*",SP_SUL!B323)</f>
        <v>*</v>
      </c>
      <c r="B323" s="83" t="str">
        <f>IF(SP_SUL!X323="","*",SP_SUL!X323)</f>
        <v>*</v>
      </c>
      <c r="C323" s="83" t="str">
        <f>IF(SP_SUL!S323="","*",SP_SUL!S323)</f>
        <v>-</v>
      </c>
      <c r="D323" s="83" t="str">
        <f>IF(SP_SUL!T323="","*",SP_SUL!T323)</f>
        <v>-</v>
      </c>
      <c r="E323" s="83" t="str">
        <f>IF(SP_SUL!D323="","*",SP_SUL!D323)</f>
        <v>*</v>
      </c>
      <c r="F323" s="83" t="str">
        <f>IF(SP_SUL!H323="","*",SP_SUL!H323)</f>
        <v>*</v>
      </c>
      <c r="G323" s="83" t="str">
        <f>IF(SP_SUL!M323="","*",SP_SUL!M323)</f>
        <v>-</v>
      </c>
      <c r="H323" s="116" t="str">
        <f>IF(SP_SUL!K323="","*",SP_SUL!K323)</f>
        <v>*</v>
      </c>
      <c r="I323" s="113" t="str">
        <f>IF(SP_SUL!O323="","*",SP_SUL!O323)</f>
        <v>*</v>
      </c>
      <c r="J323" s="113" t="str">
        <f>IF(SP_SUL!P323="","*",SP_SUL!P323)</f>
        <v>*</v>
      </c>
      <c r="K323" s="83">
        <f>IF(SP_SUL!AK323="","*",SP_SUL!AK323)</f>
        <v>0</v>
      </c>
      <c r="L323" s="83" t="str">
        <f>IF(SP_SUL!AM323="","*",SP_SUL!AM323)</f>
        <v>-</v>
      </c>
      <c r="M323" s="83">
        <f>IF(SP_SUL!AP323="","*",SP_SUL!AP323)</f>
        <v>0</v>
      </c>
      <c r="N323" s="83" t="str">
        <f>IF(SP_SUL!AM323="","*",SP_SUL!AM323)</f>
        <v>-</v>
      </c>
      <c r="O323" s="110" t="str">
        <f>IF(SP_SUL!BH323="","*",SP_SUL!BH323)</f>
        <v>*</v>
      </c>
      <c r="P323" s="147" t="str">
        <f>IF($A$2=1,IF(SP_SUL!BJ323="","*",SP_SUL!BJ323),IF(SP_SUL!BK323="","*",SP_SUL!BK323))</f>
        <v>*</v>
      </c>
    </row>
    <row r="324" spans="1:16">
      <c r="A324" s="82">
        <f>IF(SP_SUL!B324="","*",SP_SUL!B324)</f>
        <v>46066</v>
      </c>
      <c r="B324" s="83" t="str">
        <f>IF(SP_SUL!X324="","*",SP_SUL!X324)</f>
        <v>Contrato</v>
      </c>
      <c r="C324" s="83" t="str">
        <f>IF(SP_SUL!S324="","*",SP_SUL!S324)</f>
        <v>SP SUL</v>
      </c>
      <c r="D324" s="83" t="str">
        <f>IF(SP_SUL!T324="","*",SP_SUL!T324)</f>
        <v>ZKE-ZEV</v>
      </c>
      <c r="E324" s="83" t="str">
        <f>IF(SP_SUL!D324="","*",SP_SUL!D324)</f>
        <v>MOD ZRB</v>
      </c>
      <c r="F324" s="83" t="str">
        <f>IF(SP_SUL!H324="","*",SP_SUL!H324)</f>
        <v>-</v>
      </c>
      <c r="G324" s="83" t="str">
        <f>IF(SP_SUL!M324="","*",SP_SUL!M324)</f>
        <v>ZRB-ZEV</v>
      </c>
      <c r="H324" s="116">
        <f>IF(SP_SUL!K324="","*",SP_SUL!K324)</f>
        <v>152.19999999999999</v>
      </c>
      <c r="I324" s="113">
        <f>IF(SP_SUL!O324="","*",SP_SUL!O324)</f>
        <v>0.33333333333333331</v>
      </c>
      <c r="J324" s="113">
        <f>IF(SP_SUL!P324="","*",SP_SUL!P324)</f>
        <v>0.33333333333333331</v>
      </c>
      <c r="K324" s="83" t="str">
        <f>IF(SP_SUL!AK324="","*",SP_SUL!AK324)</f>
        <v>-</v>
      </c>
      <c r="L324" s="83" t="str">
        <f>IF(SP_SUL!AM324="","*",SP_SUL!AM324)</f>
        <v>ZRB-ZEV</v>
      </c>
      <c r="M324" s="83">
        <f>IF(SP_SUL!AP324="","*",SP_SUL!AP324)</f>
        <v>152.19999999999999</v>
      </c>
      <c r="N324" s="83" t="str">
        <f>IF(SP_SUL!AM324="","*",SP_SUL!AM324)</f>
        <v>ZRB-ZEV</v>
      </c>
      <c r="O324" s="110">
        <f>IF(SP_SUL!BH324="","*",SP_SUL!BH324)</f>
        <v>0</v>
      </c>
      <c r="P324" s="147" t="str">
        <f>IF($A$2=1,IF(SP_SUL!BJ324="","*",SP_SUL!BJ324),IF(SP_SUL!BK324="","*",SP_SUL!BK324))</f>
        <v>Cancelado CCO - priorização da circulação de trens</v>
      </c>
    </row>
    <row r="325" spans="1:16">
      <c r="A325" s="82">
        <f>IF(SP_SUL!B325="","*",SP_SUL!B325)</f>
        <v>46066</v>
      </c>
      <c r="B325" s="83" t="str">
        <f>IF(SP_SUL!X325="","*",SP_SUL!X325)</f>
        <v>Contrato</v>
      </c>
      <c r="C325" s="83" t="str">
        <f>IF(SP_SUL!S325="","*",SP_SUL!S325)</f>
        <v>SP SUL</v>
      </c>
      <c r="D325" s="83" t="str">
        <f>IF(SP_SUL!T325="","*",SP_SUL!T325)</f>
        <v>ZKE-ZEV</v>
      </c>
      <c r="E325" s="83" t="str">
        <f>IF(SP_SUL!D325="","*",SP_SUL!D325)</f>
        <v>W97</v>
      </c>
      <c r="F325" s="83" t="str">
        <f>IF(SP_SUL!H325="","*",SP_SUL!H325)</f>
        <v>ZEM1</v>
      </c>
      <c r="G325" s="83" t="str">
        <f>IF(SP_SUL!M325="","*",SP_SUL!M325)</f>
        <v>ZRB-ZEV</v>
      </c>
      <c r="H325" s="116">
        <f>IF(SP_SUL!K325="","*",SP_SUL!K325)</f>
        <v>155.69999999999999</v>
      </c>
      <c r="I325" s="113">
        <f>IF(SP_SUL!O325="","*",SP_SUL!O325)</f>
        <v>0.29166666666666669</v>
      </c>
      <c r="J325" s="113">
        <f>IF(SP_SUL!P325="","*",SP_SUL!P325)</f>
        <v>6.9444444444444447E-4</v>
      </c>
      <c r="K325" s="83" t="str">
        <f>IF(SP_SUL!AK325="","*",SP_SUL!AK325)</f>
        <v>ZEM1</v>
      </c>
      <c r="L325" s="83" t="str">
        <f>IF(SP_SUL!AM325="","*",SP_SUL!AM325)</f>
        <v>ZRB-ZEV</v>
      </c>
      <c r="M325" s="83">
        <f>IF(SP_SUL!AP325="","*",SP_SUL!AP325)</f>
        <v>155.69999999999999</v>
      </c>
      <c r="N325" s="83" t="str">
        <f>IF(SP_SUL!AM325="","*",SP_SUL!AM325)</f>
        <v>ZRB-ZEV</v>
      </c>
      <c r="O325" s="110">
        <f>IF(SP_SUL!BH325="","*",SP_SUL!BH325)</f>
        <v>0</v>
      </c>
      <c r="P325" s="147" t="str">
        <f>IF($A$2=1,IF(SP_SUL!BJ325="","*",SP_SUL!BJ325),IF(SP_SUL!BK325="","*",SP_SUL!BK325))</f>
        <v>Cancelado CCO - priorização da circulação de trens</v>
      </c>
    </row>
    <row r="326" spans="1:16">
      <c r="A326" s="82">
        <f>IF(SP_SUL!B326="","*",SP_SUL!B326)</f>
        <v>46066</v>
      </c>
      <c r="B326" s="83" t="str">
        <f>IF(SP_SUL!X326="","*",SP_SUL!X326)</f>
        <v>Contrato</v>
      </c>
      <c r="C326" s="83" t="str">
        <f>IF(SP_SUL!S326="","*",SP_SUL!S326)</f>
        <v>SP SUL</v>
      </c>
      <c r="D326" s="83" t="str">
        <f>IF(SP_SUL!T326="","*",SP_SUL!T326)</f>
        <v>ZKE-ZEV</v>
      </c>
      <c r="E326" s="83" t="str">
        <f>IF(SP_SUL!D326="","*",SP_SUL!D326)</f>
        <v>V96</v>
      </c>
      <c r="F326" s="83" t="str">
        <f>IF(SP_SUL!H326="","*",SP_SUL!H326)</f>
        <v>K67ZEV2</v>
      </c>
      <c r="G326" s="83" t="str">
        <f>IF(SP_SUL!M326="","*",SP_SUL!M326)</f>
        <v>ZRB-ZEV</v>
      </c>
      <c r="H326" s="116">
        <f>IF(SP_SUL!K326="","*",SP_SUL!K326)</f>
        <v>157.30000000000001</v>
      </c>
      <c r="I326" s="113">
        <f>IF(SP_SUL!O326="","*",SP_SUL!O326)</f>
        <v>0.30555555555555558</v>
      </c>
      <c r="J326" s="113">
        <f>IF(SP_SUL!P326="","*",SP_SUL!P326)</f>
        <v>8.3333333333333329E-2</v>
      </c>
      <c r="K326" s="83" t="str">
        <f>IF(SP_SUL!AK326="","*",SP_SUL!AK326)</f>
        <v>K67ZEV2</v>
      </c>
      <c r="L326" s="83" t="str">
        <f>IF(SP_SUL!AM326="","*",SP_SUL!AM326)</f>
        <v>ZRB-ZEV</v>
      </c>
      <c r="M326" s="83">
        <f>IF(SP_SUL!AP326="","*",SP_SUL!AP326)</f>
        <v>155</v>
      </c>
      <c r="N326" s="83" t="str">
        <f>IF(SP_SUL!AM326="","*",SP_SUL!AM326)</f>
        <v>ZRB-ZEV</v>
      </c>
      <c r="O326" s="110">
        <f>IF(SP_SUL!BH326="","*",SP_SUL!BH326)</f>
        <v>2</v>
      </c>
      <c r="P326" s="147" t="str">
        <f>IF($A$2=1,IF(SP_SUL!BJ326="","*",SP_SUL!BJ326),IF(SP_SUL!BK326="","*",SP_SUL!BK326))</f>
        <v>Devido cancelamento do bloco / Alterado programação para o km154+800 ao km 155+200 via 1 / MC1 08h02 / Em intervalo das 10h52 até 13h00.</v>
      </c>
    </row>
    <row r="327" spans="1:16">
      <c r="A327" s="82">
        <f>IF(SP_SUL!B327="","*",SP_SUL!B327)</f>
        <v>46066</v>
      </c>
      <c r="B327" s="83" t="str">
        <f>IF(SP_SUL!X327="","*",SP_SUL!X327)</f>
        <v>Contrato</v>
      </c>
      <c r="C327" s="83" t="str">
        <f>IF(SP_SUL!S327="","*",SP_SUL!S327)</f>
        <v>SP SUL</v>
      </c>
      <c r="D327" s="83" t="str">
        <f>IF(SP_SUL!T327="","*",SP_SUL!T327)</f>
        <v>ZKE-ZEV</v>
      </c>
      <c r="E327" s="83" t="str">
        <f>IF(SP_SUL!D327="","*",SP_SUL!D327)</f>
        <v>ADENISON (TP-810)</v>
      </c>
      <c r="F327" s="83" t="str">
        <f>IF(SP_SUL!H327="","*",SP_SUL!H327)</f>
        <v>-</v>
      </c>
      <c r="G327" s="83" t="str">
        <f>IF(SP_SUL!M327="","*",SP_SUL!M327)</f>
        <v>ZRB-ZEV</v>
      </c>
      <c r="H327" s="116">
        <f>IF(SP_SUL!K327="","*",SP_SUL!K327)</f>
        <v>156.33199999999999</v>
      </c>
      <c r="I327" s="113">
        <f>IF(SP_SUL!O327="","*",SP_SUL!O327)</f>
        <v>0.33333333333333331</v>
      </c>
      <c r="J327" s="113">
        <f>IF(SP_SUL!P327="","*",SP_SUL!P327)</f>
        <v>8.3333333333333329E-2</v>
      </c>
      <c r="K327" s="83" t="str">
        <f>IF(SP_SUL!AK327="","*",SP_SUL!AK327)</f>
        <v>-</v>
      </c>
      <c r="L327" s="83" t="str">
        <f>IF(SP_SUL!AM327="","*",SP_SUL!AM327)</f>
        <v>ZWI-ZYQ</v>
      </c>
      <c r="M327" s="83">
        <f>IF(SP_SUL!AP327="","*",SP_SUL!AP327)</f>
        <v>121.31100000000001</v>
      </c>
      <c r="N327" s="83" t="str">
        <f>IF(SP_SUL!AM327="","*",SP_SUL!AM327)</f>
        <v>ZWI-ZYQ</v>
      </c>
      <c r="O327" s="110">
        <f>IF(SP_SUL!BH327="","*",SP_SUL!BH327)</f>
        <v>2</v>
      </c>
      <c r="P327" s="147" t="str">
        <f>IF($A$2=1,IF(SP_SUL!BJ327="","*",SP_SUL!BJ327),IF(SP_SUL!BK327="","*",SP_SUL!BK327))</f>
        <v>Devido o cancelamento do bloco ZRB-ZEV, Alterado para km121+311 via1 / TP pronto 08h30 / realizado intervalo das 09h24 até 11h24</v>
      </c>
    </row>
    <row r="328" spans="1:16">
      <c r="A328" s="82">
        <f>IF(SP_SUL!B328="","*",SP_SUL!B328)</f>
        <v>46066</v>
      </c>
      <c r="B328" s="83" t="str">
        <f>IF(SP_SUL!X328="","*",SP_SUL!X328)</f>
        <v>Contrato</v>
      </c>
      <c r="C328" s="83" t="str">
        <f>IF(SP_SUL!S328="","*",SP_SUL!S328)</f>
        <v>SP SUL</v>
      </c>
      <c r="D328" s="83" t="str">
        <f>IF(SP_SUL!T328="","*",SP_SUL!T328)</f>
        <v>ZKE-ZEV</v>
      </c>
      <c r="E328" s="83" t="str">
        <f>IF(SP_SUL!D328="","*",SP_SUL!D328)</f>
        <v>MATEUS (TP-809)</v>
      </c>
      <c r="F328" s="83" t="str">
        <f>IF(SP_SUL!H328="","*",SP_SUL!H328)</f>
        <v>-</v>
      </c>
      <c r="G328" s="83" t="str">
        <f>IF(SP_SUL!M328="","*",SP_SUL!M328)</f>
        <v>ZRB-ZEV</v>
      </c>
      <c r="H328" s="116">
        <f>IF(SP_SUL!K328="","*",SP_SUL!K328)</f>
        <v>156.654</v>
      </c>
      <c r="I328" s="113">
        <f>IF(SP_SUL!O328="","*",SP_SUL!O328)</f>
        <v>0.33333333333333331</v>
      </c>
      <c r="J328" s="113">
        <f>IF(SP_SUL!P328="","*",SP_SUL!P328)</f>
        <v>6.9444444444444447E-4</v>
      </c>
      <c r="K328" s="83" t="str">
        <f>IF(SP_SUL!AK328="","*",SP_SUL!AK328)</f>
        <v>-</v>
      </c>
      <c r="L328" s="83" t="str">
        <f>IF(SP_SUL!AM328="","*",SP_SUL!AM328)</f>
        <v>ZRB-ZEV</v>
      </c>
      <c r="M328" s="83">
        <f>IF(SP_SUL!AP328="","*",SP_SUL!AP328)</f>
        <v>156.654</v>
      </c>
      <c r="N328" s="83" t="str">
        <f>IF(SP_SUL!AM328="","*",SP_SUL!AM328)</f>
        <v>ZRB-ZEV</v>
      </c>
      <c r="O328" s="110">
        <f>IF(SP_SUL!BH328="","*",SP_SUL!BH328)</f>
        <v>0</v>
      </c>
      <c r="P328" s="147" t="str">
        <f>IF($A$2=1,IF(SP_SUL!BJ328="","*",SP_SUL!BJ328),IF(SP_SUL!BK328="","*",SP_SUL!BK328))</f>
        <v>Cancelado CCO - priorização da circulação de trens</v>
      </c>
    </row>
    <row r="329" spans="1:16">
      <c r="A329" s="82">
        <f>IF(SP_SUL!B329="","*",SP_SUL!B329)</f>
        <v>46066</v>
      </c>
      <c r="B329" s="83" t="str">
        <f>IF(SP_SUL!X329="","*",SP_SUL!X329)</f>
        <v>Contrato</v>
      </c>
      <c r="C329" s="83" t="str">
        <f>IF(SP_SUL!S329="","*",SP_SUL!S329)</f>
        <v>SP SUL</v>
      </c>
      <c r="D329" s="83" t="str">
        <f>IF(SP_SUL!T329="","*",SP_SUL!T329)</f>
        <v>ZKE-ZEV</v>
      </c>
      <c r="E329" s="83" t="str">
        <f>IF(SP_SUL!D329="","*",SP_SUL!D329)</f>
        <v>CAIQUE (TMA-677)</v>
      </c>
      <c r="F329" s="83" t="str">
        <f>IF(SP_SUL!H329="","*",SP_SUL!H329)</f>
        <v>-</v>
      </c>
      <c r="G329" s="83" t="str">
        <f>IF(SP_SUL!M329="","*",SP_SUL!M329)</f>
        <v>ZRB-ZEV</v>
      </c>
      <c r="H329" s="116">
        <f>IF(SP_SUL!K329="","*",SP_SUL!K329)</f>
        <v>156.93</v>
      </c>
      <c r="I329" s="113">
        <f>IF(SP_SUL!O329="","*",SP_SUL!O329)</f>
        <v>0.33333333333333331</v>
      </c>
      <c r="J329" s="113">
        <f>IF(SP_SUL!P329="","*",SP_SUL!P329)</f>
        <v>6.9444444444444447E-4</v>
      </c>
      <c r="K329" s="83" t="str">
        <f>IF(SP_SUL!AK329="","*",SP_SUL!AK329)</f>
        <v>-</v>
      </c>
      <c r="L329" s="83" t="str">
        <f>IF(SP_SUL!AM329="","*",SP_SUL!AM329)</f>
        <v>ZWI-ZYQ</v>
      </c>
      <c r="M329" s="83">
        <f>IF(SP_SUL!AP329="","*",SP_SUL!AP329)</f>
        <v>121.298</v>
      </c>
      <c r="N329" s="83" t="str">
        <f>IF(SP_SUL!AM329="","*",SP_SUL!AM329)</f>
        <v>ZWI-ZYQ</v>
      </c>
      <c r="O329" s="110">
        <f>IF(SP_SUL!BH329="","*",SP_SUL!BH329)</f>
        <v>2</v>
      </c>
      <c r="P329" s="147" t="str">
        <f>IF($A$2=1,IF(SP_SUL!BJ329="","*",SP_SUL!BJ329),IF(SP_SUL!BK329="","*",SP_SUL!BK329))</f>
        <v>Devido o cancelamento do bloco ZRB-ZEV, Alterado para km121+298 via 1 / TP pronto 08h30 / realizado intervalo as 09h24 até 11h24</v>
      </c>
    </row>
    <row r="330" spans="1:16" hidden="1">
      <c r="A330" s="82" t="str">
        <f>IF(SP_SUL!B330="","*",SP_SUL!B330)</f>
        <v>*</v>
      </c>
      <c r="B330" s="83" t="str">
        <f>IF(SP_SUL!X330="","*",SP_SUL!X330)</f>
        <v>*</v>
      </c>
      <c r="C330" s="83" t="str">
        <f>IF(SP_SUL!S330="","*",SP_SUL!S330)</f>
        <v>-</v>
      </c>
      <c r="D330" s="83" t="str">
        <f>IF(SP_SUL!T330="","*",SP_SUL!T330)</f>
        <v>-</v>
      </c>
      <c r="E330" s="83" t="str">
        <f>IF(SP_SUL!D330="","*",SP_SUL!D330)</f>
        <v>*</v>
      </c>
      <c r="F330" s="83" t="str">
        <f>IF(SP_SUL!H330="","*",SP_SUL!H330)</f>
        <v>*</v>
      </c>
      <c r="G330" s="83" t="str">
        <f>IF(SP_SUL!M330="","*",SP_SUL!M330)</f>
        <v>-</v>
      </c>
      <c r="H330" s="116" t="str">
        <f>IF(SP_SUL!K330="","*",SP_SUL!K330)</f>
        <v>*</v>
      </c>
      <c r="I330" s="113" t="str">
        <f>IF(SP_SUL!O330="","*",SP_SUL!O330)</f>
        <v>*</v>
      </c>
      <c r="J330" s="113" t="str">
        <f>IF(SP_SUL!P330="","*",SP_SUL!P330)</f>
        <v>*</v>
      </c>
      <c r="K330" s="83">
        <f>IF(SP_SUL!AK330="","*",SP_SUL!AK330)</f>
        <v>0</v>
      </c>
      <c r="L330" s="83" t="str">
        <f>IF(SP_SUL!AM330="","*",SP_SUL!AM330)</f>
        <v>-</v>
      </c>
      <c r="M330" s="83">
        <f>IF(SP_SUL!AP330="","*",SP_SUL!AP330)</f>
        <v>0</v>
      </c>
      <c r="N330" s="83" t="str">
        <f>IF(SP_SUL!AM330="","*",SP_SUL!AM330)</f>
        <v>-</v>
      </c>
      <c r="O330" s="110" t="str">
        <f>IF(SP_SUL!BH330="","*",SP_SUL!BH330)</f>
        <v>*</v>
      </c>
      <c r="P330" s="147" t="str">
        <f>IF($A$2=1,IF(SP_SUL!BJ330="","*",SP_SUL!BJ330),IF(SP_SUL!BK330="","*",SP_SUL!BK330))</f>
        <v>*</v>
      </c>
    </row>
    <row r="331" spans="1:16">
      <c r="A331" s="82">
        <f>IF(SP_SUL!B331="","*",SP_SUL!B331)</f>
        <v>46066</v>
      </c>
      <c r="B331" s="83" t="str">
        <f>IF(SP_SUL!X331="","*",SP_SUL!X331)</f>
        <v>Contrato</v>
      </c>
      <c r="C331" s="83" t="str">
        <f>IF(SP_SUL!S331="","*",SP_SUL!S331)</f>
        <v>SP SUL</v>
      </c>
      <c r="D331" s="83" t="str">
        <f>IF(SP_SUL!T331="","*",SP_SUL!T331)</f>
        <v>ZEV-ZPT</v>
      </c>
      <c r="E331" s="83" t="str">
        <f>IF(SP_SUL!D331="","*",SP_SUL!D331)</f>
        <v>MODERNIZAÇÃO SERRA</v>
      </c>
      <c r="F331" s="83" t="str">
        <f>IF(SP_SUL!H331="","*",SP_SUL!H331)</f>
        <v>-</v>
      </c>
      <c r="G331" s="83" t="str">
        <f>IF(SP_SUL!M331="","*",SP_SUL!M331)</f>
        <v>ZEZ-ZXW</v>
      </c>
      <c r="H331" s="116">
        <f>IF(SP_SUL!K331="","*",SP_SUL!K331)</f>
        <v>75.2</v>
      </c>
      <c r="I331" s="113">
        <f>IF(SP_SUL!O331="","*",SP_SUL!O331)</f>
        <v>0.33333333333333331</v>
      </c>
      <c r="J331" s="113">
        <f>IF(SP_SUL!P331="","*",SP_SUL!P331)</f>
        <v>0.33333333333333331</v>
      </c>
      <c r="K331" s="83" t="str">
        <f>IF(SP_SUL!AK331="","*",SP_SUL!AK331)</f>
        <v>-</v>
      </c>
      <c r="L331" s="83" t="str">
        <f>IF(SP_SUL!AM331="","*",SP_SUL!AM331)</f>
        <v>ZEZ-ZXW</v>
      </c>
      <c r="M331" s="83">
        <f>IF(SP_SUL!AP331="","*",SP_SUL!AP331)</f>
        <v>75.2</v>
      </c>
      <c r="N331" s="83" t="str">
        <f>IF(SP_SUL!AM331="","*",SP_SUL!AM331)</f>
        <v>ZEZ-ZXW</v>
      </c>
      <c r="O331" s="110">
        <f>IF(SP_SUL!BH331="","*",SP_SUL!BH331)</f>
        <v>0</v>
      </c>
      <c r="P331" s="147" t="str">
        <f>IF($A$2=1,IF(SP_SUL!BJ331="","*",SP_SUL!BJ331),IF(SP_SUL!BK331="","*",SP_SUL!BK331))</f>
        <v>Cancelado CCO - priorização da circulação de trens</v>
      </c>
    </row>
    <row r="332" spans="1:16">
      <c r="A332" s="82">
        <f>IF(SP_SUL!B332="","*",SP_SUL!B332)</f>
        <v>46066</v>
      </c>
      <c r="B332" s="83" t="str">
        <f>IF(SP_SUL!X332="","*",SP_SUL!X332)</f>
        <v>Contrato</v>
      </c>
      <c r="C332" s="83" t="str">
        <f>IF(SP_SUL!S332="","*",SP_SUL!S332)</f>
        <v>SP SUL</v>
      </c>
      <c r="D332" s="83" t="str">
        <f>IF(SP_SUL!T332="","*",SP_SUL!T332)</f>
        <v>ZEV-ZPT</v>
      </c>
      <c r="E332" s="83" t="str">
        <f>IF(SP_SUL!D332="","*",SP_SUL!D332)</f>
        <v>W61</v>
      </c>
      <c r="F332" s="83" t="str">
        <f>IF(SP_SUL!H332="","*",SP_SUL!H332)</f>
        <v>K67ZEV-1</v>
      </c>
      <c r="G332" s="83" t="str">
        <f>IF(SP_SUL!M332="","*",SP_SUL!M332)</f>
        <v>ZEZ-ZXW</v>
      </c>
      <c r="H332" s="116">
        <f>IF(SP_SUL!K332="","*",SP_SUL!K332)</f>
        <v>75.2</v>
      </c>
      <c r="I332" s="113">
        <f>IF(SP_SUL!O332="","*",SP_SUL!O332)</f>
        <v>0.3125</v>
      </c>
      <c r="J332" s="113">
        <f>IF(SP_SUL!P332="","*",SP_SUL!P332)</f>
        <v>6.9444444444444447E-4</v>
      </c>
      <c r="K332" s="83" t="str">
        <f>IF(SP_SUL!AK332="","*",SP_SUL!AK332)</f>
        <v>K67ZEV-1</v>
      </c>
      <c r="L332" s="83" t="str">
        <f>IF(SP_SUL!AM332="","*",SP_SUL!AM332)</f>
        <v>ZEZ-ZXW</v>
      </c>
      <c r="M332" s="83">
        <f>IF(SP_SUL!AP332="","*",SP_SUL!AP332)</f>
        <v>75.2</v>
      </c>
      <c r="N332" s="83" t="str">
        <f>IF(SP_SUL!AM332="","*",SP_SUL!AM332)</f>
        <v>ZEZ-ZXW</v>
      </c>
      <c r="O332" s="110">
        <f>IF(SP_SUL!BH332="","*",SP_SUL!BH332)</f>
        <v>2</v>
      </c>
      <c r="P332" s="147" t="str">
        <f>IF($A$2=1,IF(SP_SUL!BJ332="","*",SP_SUL!BJ332),IF(SP_SUL!BK332="","*",SP_SUL!BK332))</f>
        <v>Cancelado o bloco, alterado programação para realizar o deslocamento das turmas na serra / MC1 07h55 / Realizado deslocamento.</v>
      </c>
    </row>
    <row r="333" spans="1:16">
      <c r="A333" s="82">
        <f>IF(SP_SUL!B333="","*",SP_SUL!B333)</f>
        <v>46066</v>
      </c>
      <c r="B333" s="83" t="str">
        <f>IF(SP_SUL!X333="","*",SP_SUL!X333)</f>
        <v>Contrato</v>
      </c>
      <c r="C333" s="83" t="str">
        <f>IF(SP_SUL!S333="","*",SP_SUL!S333)</f>
        <v>SP SUL</v>
      </c>
      <c r="D333" s="83" t="str">
        <f>IF(SP_SUL!T333="","*",SP_SUL!T333)</f>
        <v>ZEV-ZPT</v>
      </c>
      <c r="E333" s="83" t="str">
        <f>IF(SP_SUL!D333="","*",SP_SUL!D333)</f>
        <v>V85</v>
      </c>
      <c r="F333" s="83" t="str">
        <f>IF(SP_SUL!H333="","*",SP_SUL!H333)</f>
        <v>K67ZEV-1</v>
      </c>
      <c r="G333" s="83" t="str">
        <f>IF(SP_SUL!M333="","*",SP_SUL!M333)</f>
        <v>ZEZ-ZXW</v>
      </c>
      <c r="H333" s="116">
        <f>IF(SP_SUL!K333="","*",SP_SUL!K333)</f>
        <v>75.2</v>
      </c>
      <c r="I333" s="113">
        <f>IF(SP_SUL!O333="","*",SP_SUL!O333)</f>
        <v>0.31597222222222221</v>
      </c>
      <c r="J333" s="113">
        <f>IF(SP_SUL!P333="","*",SP_SUL!P333)</f>
        <v>6.9444444444444447E-4</v>
      </c>
      <c r="K333" s="83" t="str">
        <f>IF(SP_SUL!AK333="","*",SP_SUL!AK333)</f>
        <v>K67ZEV-1</v>
      </c>
      <c r="L333" s="83" t="str">
        <f>IF(SP_SUL!AM333="","*",SP_SUL!AM333)</f>
        <v>ZEZ-ZXW</v>
      </c>
      <c r="M333" s="83">
        <f>IF(SP_SUL!AP333="","*",SP_SUL!AP333)</f>
        <v>75.2</v>
      </c>
      <c r="N333" s="83" t="str">
        <f>IF(SP_SUL!AM333="","*",SP_SUL!AM333)</f>
        <v>ZEZ-ZXW</v>
      </c>
      <c r="O333" s="110">
        <f>IF(SP_SUL!BH333="","*",SP_SUL!BH333)</f>
        <v>0</v>
      </c>
      <c r="P333" s="147" t="str">
        <f>IF($A$2=1,IF(SP_SUL!BJ333="","*",SP_SUL!BJ333),IF(SP_SUL!BK333="","*",SP_SUL!BK333))</f>
        <v>Cancelado CCO - priorização da circulação de trens</v>
      </c>
    </row>
    <row r="334" spans="1:16">
      <c r="A334" s="82">
        <f>IF(SP_SUL!B334="","*",SP_SUL!B334)</f>
        <v>46066</v>
      </c>
      <c r="B334" s="83" t="str">
        <f>IF(SP_SUL!X334="","*",SP_SUL!X334)</f>
        <v>Contrato</v>
      </c>
      <c r="C334" s="83" t="str">
        <f>IF(SP_SUL!S334="","*",SP_SUL!S334)</f>
        <v>SP SUL</v>
      </c>
      <c r="D334" s="83" t="str">
        <f>IF(SP_SUL!T334="","*",SP_SUL!T334)</f>
        <v>ZEV-ZPT</v>
      </c>
      <c r="E334" s="83" t="str">
        <f>IF(SP_SUL!D334="","*",SP_SUL!D334)</f>
        <v xml:space="preserve">TURMA FIXA VIA </v>
      </c>
      <c r="F334" s="83" t="str">
        <f>IF(SP_SUL!H334="","*",SP_SUL!H334)</f>
        <v>-</v>
      </c>
      <c r="G334" s="83" t="str">
        <f>IF(SP_SUL!M334="","*",SP_SUL!M334)</f>
        <v>ZEZ-ZXW</v>
      </c>
      <c r="H334" s="116">
        <f>IF(SP_SUL!K334="","*",SP_SUL!K334)</f>
        <v>78.709999999999994</v>
      </c>
      <c r="I334" s="113">
        <f>IF(SP_SUL!O334="","*",SP_SUL!O334)</f>
        <v>0.33333333333333331</v>
      </c>
      <c r="J334" s="113">
        <f>IF(SP_SUL!P334="","*",SP_SUL!P334)</f>
        <v>6.9444444444444447E-4</v>
      </c>
      <c r="K334" s="83" t="str">
        <f>IF(SP_SUL!AK334="","*",SP_SUL!AK334)</f>
        <v>-</v>
      </c>
      <c r="L334" s="83" t="str">
        <f>IF(SP_SUL!AM334="","*",SP_SUL!AM334)</f>
        <v>ZEZ-ZXW</v>
      </c>
      <c r="M334" s="83">
        <f>IF(SP_SUL!AP334="","*",SP_SUL!AP334)</f>
        <v>78.709999999999994</v>
      </c>
      <c r="N334" s="83" t="str">
        <f>IF(SP_SUL!AM334="","*",SP_SUL!AM334)</f>
        <v>ZEZ-ZXW</v>
      </c>
      <c r="O334" s="110">
        <f>IF(SP_SUL!BH334="","*",SP_SUL!BH334)</f>
        <v>0</v>
      </c>
      <c r="P334" s="147" t="str">
        <f>IF($A$2=1,IF(SP_SUL!BJ334="","*",SP_SUL!BJ334),IF(SP_SUL!BK334="","*",SP_SUL!BK334))</f>
        <v>Cancelado CCO - priorização da circulação de trens</v>
      </c>
    </row>
    <row r="335" spans="1:16">
      <c r="A335" s="82">
        <f>IF(SP_SUL!B335="","*",SP_SUL!B335)</f>
        <v>46066</v>
      </c>
      <c r="B335" s="83" t="str">
        <f>IF(SP_SUL!X335="","*",SP_SUL!X335)</f>
        <v>Contrato</v>
      </c>
      <c r="C335" s="83" t="str">
        <f>IF(SP_SUL!S335="","*",SP_SUL!S335)</f>
        <v>SP SUL</v>
      </c>
      <c r="D335" s="83" t="str">
        <f>IF(SP_SUL!T335="","*",SP_SUL!T335)</f>
        <v>ZEV-ZPT</v>
      </c>
      <c r="E335" s="83" t="str">
        <f>IF(SP_SUL!D335="","*",SP_SUL!D335)</f>
        <v xml:space="preserve">TURMA FIXA VIA </v>
      </c>
      <c r="F335" s="83" t="str">
        <f>IF(SP_SUL!H335="","*",SP_SUL!H335)</f>
        <v>-</v>
      </c>
      <c r="G335" s="83" t="str">
        <f>IF(SP_SUL!M335="","*",SP_SUL!M335)</f>
        <v>ZEZ-ZXW</v>
      </c>
      <c r="H335" s="116">
        <f>IF(SP_SUL!K335="","*",SP_SUL!K335)</f>
        <v>78.78</v>
      </c>
      <c r="I335" s="113">
        <f>IF(SP_SUL!O335="","*",SP_SUL!O335)</f>
        <v>0.33333333333333331</v>
      </c>
      <c r="J335" s="113">
        <f>IF(SP_SUL!P335="","*",SP_SUL!P335)</f>
        <v>6.9444444444444447E-4</v>
      </c>
      <c r="K335" s="83" t="str">
        <f>IF(SP_SUL!AK335="","*",SP_SUL!AK335)</f>
        <v>-</v>
      </c>
      <c r="L335" s="83" t="str">
        <f>IF(SP_SUL!AM335="","*",SP_SUL!AM335)</f>
        <v>ZEZ-ZXW</v>
      </c>
      <c r="M335" s="83">
        <f>IF(SP_SUL!AP335="","*",SP_SUL!AP335)</f>
        <v>78.78</v>
      </c>
      <c r="N335" s="83" t="str">
        <f>IF(SP_SUL!AM335="","*",SP_SUL!AM335)</f>
        <v>ZEZ-ZXW</v>
      </c>
      <c r="O335" s="110">
        <f>IF(SP_SUL!BH335="","*",SP_SUL!BH335)</f>
        <v>0</v>
      </c>
      <c r="P335" s="147" t="str">
        <f>IF($A$2=1,IF(SP_SUL!BJ335="","*",SP_SUL!BJ335),IF(SP_SUL!BK335="","*",SP_SUL!BK335))</f>
        <v>Cancelado CCO - priorização da circulação de trens</v>
      </c>
    </row>
    <row r="336" spans="1:16">
      <c r="A336" s="82">
        <f>IF(SP_SUL!B336="","*",SP_SUL!B336)</f>
        <v>46066</v>
      </c>
      <c r="B336" s="83" t="str">
        <f>IF(SP_SUL!X336="","*",SP_SUL!X336)</f>
        <v>Contrato</v>
      </c>
      <c r="C336" s="83" t="str">
        <f>IF(SP_SUL!S336="","*",SP_SUL!S336)</f>
        <v>SP SUL</v>
      </c>
      <c r="D336" s="83" t="str">
        <f>IF(SP_SUL!T336="","*",SP_SUL!T336)</f>
        <v>ZEV-ZPT</v>
      </c>
      <c r="E336" s="83" t="str">
        <f>IF(SP_SUL!D336="","*",SP_SUL!D336)</f>
        <v xml:space="preserve">TURMA FIXA VIA </v>
      </c>
      <c r="F336" s="83" t="str">
        <f>IF(SP_SUL!H336="","*",SP_SUL!H336)</f>
        <v>-</v>
      </c>
      <c r="G336" s="83" t="str">
        <f>IF(SP_SUL!M336="","*",SP_SUL!M336)</f>
        <v>ZEZ-ZXW</v>
      </c>
      <c r="H336" s="116">
        <f>IF(SP_SUL!K336="","*",SP_SUL!K336)</f>
        <v>78.8</v>
      </c>
      <c r="I336" s="113">
        <f>IF(SP_SUL!O336="","*",SP_SUL!O336)</f>
        <v>0.33333333333333331</v>
      </c>
      <c r="J336" s="113">
        <f>IF(SP_SUL!P336="","*",SP_SUL!P336)</f>
        <v>6.9444444444444447E-4</v>
      </c>
      <c r="K336" s="83" t="str">
        <f>IF(SP_SUL!AK336="","*",SP_SUL!AK336)</f>
        <v>-</v>
      </c>
      <c r="L336" s="83" t="str">
        <f>IF(SP_SUL!AM336="","*",SP_SUL!AM336)</f>
        <v>ZEZ-ZXW</v>
      </c>
      <c r="M336" s="83">
        <f>IF(SP_SUL!AP336="","*",SP_SUL!AP336)</f>
        <v>78.8</v>
      </c>
      <c r="N336" s="83" t="str">
        <f>IF(SP_SUL!AM336="","*",SP_SUL!AM336)</f>
        <v>ZEZ-ZXW</v>
      </c>
      <c r="O336" s="110">
        <f>IF(SP_SUL!BH336="","*",SP_SUL!BH336)</f>
        <v>0</v>
      </c>
      <c r="P336" s="147" t="str">
        <f>IF($A$2=1,IF(SP_SUL!BJ336="","*",SP_SUL!BJ336),IF(SP_SUL!BK336="","*",SP_SUL!BK336))</f>
        <v>Cancelado CCO - priorização da circulação de trens</v>
      </c>
    </row>
    <row r="337" spans="1:16" hidden="1">
      <c r="A337" s="82" t="str">
        <f>IF(SP_SUL!B337="","*",SP_SUL!B337)</f>
        <v>*</v>
      </c>
      <c r="B337" s="83" t="str">
        <f>IF(SP_SUL!X337="","*",SP_SUL!X337)</f>
        <v>*</v>
      </c>
      <c r="C337" s="83" t="str">
        <f>IF(SP_SUL!S337="","*",SP_SUL!S337)</f>
        <v>-</v>
      </c>
      <c r="D337" s="83" t="str">
        <f>IF(SP_SUL!T337="","*",SP_SUL!T337)</f>
        <v>-</v>
      </c>
      <c r="E337" s="83" t="str">
        <f>IF(SP_SUL!D337="","*",SP_SUL!D337)</f>
        <v>*</v>
      </c>
      <c r="F337" s="83" t="str">
        <f>IF(SP_SUL!H337="","*",SP_SUL!H337)</f>
        <v>*</v>
      </c>
      <c r="G337" s="83" t="str">
        <f>IF(SP_SUL!M337="","*",SP_SUL!M337)</f>
        <v>-</v>
      </c>
      <c r="H337" s="116" t="str">
        <f>IF(SP_SUL!K337="","*",SP_SUL!K337)</f>
        <v>*</v>
      </c>
      <c r="I337" s="113" t="str">
        <f>IF(SP_SUL!O337="","*",SP_SUL!O337)</f>
        <v>*</v>
      </c>
      <c r="J337" s="113" t="str">
        <f>IF(SP_SUL!P337="","*",SP_SUL!P337)</f>
        <v>*</v>
      </c>
      <c r="K337" s="83">
        <f>IF(SP_SUL!AK337="","*",SP_SUL!AK337)</f>
        <v>0</v>
      </c>
      <c r="L337" s="83" t="str">
        <f>IF(SP_SUL!AM337="","*",SP_SUL!AM337)</f>
        <v>-</v>
      </c>
      <c r="M337" s="83">
        <f>IF(SP_SUL!AP337="","*",SP_SUL!AP337)</f>
        <v>0</v>
      </c>
      <c r="N337" s="83" t="str">
        <f>IF(SP_SUL!AM337="","*",SP_SUL!AM337)</f>
        <v>-</v>
      </c>
      <c r="O337" s="110" t="str">
        <f>IF(SP_SUL!BH337="","*",SP_SUL!BH337)</f>
        <v>*</v>
      </c>
      <c r="P337" s="147" t="str">
        <f>IF($A$2=1,IF(SP_SUL!BJ337="","*",SP_SUL!BJ337),IF(SP_SUL!BK337="","*",SP_SUL!BK337))</f>
        <v>*</v>
      </c>
    </row>
    <row r="338" spans="1:16">
      <c r="A338" s="82">
        <f>IF(SP_SUL!B338="","*",SP_SUL!B338)</f>
        <v>46066</v>
      </c>
      <c r="B338" s="83" t="str">
        <f>IF(SP_SUL!X338="","*",SP_SUL!X338)</f>
        <v>Contrato</v>
      </c>
      <c r="C338" s="83" t="str">
        <f>IF(SP_SUL!S338="","*",SP_SUL!S338)</f>
        <v>SP SUL</v>
      </c>
      <c r="D338" s="83" t="str">
        <f>IF(SP_SUL!T338="","*",SP_SUL!T338)</f>
        <v>ZEV-ZPT</v>
      </c>
      <c r="E338" s="83" t="str">
        <f>IF(SP_SUL!D338="","*",SP_SUL!D338)</f>
        <v>W62</v>
      </c>
      <c r="F338" s="83" t="str">
        <f>IF(SP_SUL!H338="","*",SP_SUL!H338)</f>
        <v>ZDRZPT</v>
      </c>
      <c r="G338" s="83" t="str">
        <f>IF(SP_SUL!M338="","*",SP_SUL!M338)</f>
        <v>ZXW-ZGP</v>
      </c>
      <c r="H338" s="116">
        <f>IF(SP_SUL!K338="","*",SP_SUL!K338)</f>
        <v>83.7</v>
      </c>
      <c r="I338" s="113">
        <f>IF(SP_SUL!O338="","*",SP_SUL!O338)</f>
        <v>0.33333333333333331</v>
      </c>
      <c r="J338" s="113">
        <f>IF(SP_SUL!P338="","*",SP_SUL!P338)</f>
        <v>4.1666666666666664E-2</v>
      </c>
      <c r="K338" s="83" t="str">
        <f>IF(SP_SUL!AK338="","*",SP_SUL!AK338)</f>
        <v>ZDRZPT</v>
      </c>
      <c r="L338" s="83" t="str">
        <f>IF(SP_SUL!AM338="","*",SP_SUL!AM338)</f>
        <v>ZXW-ZGP</v>
      </c>
      <c r="M338" s="83">
        <f>IF(SP_SUL!AP338="","*",SP_SUL!AP338)</f>
        <v>83.7</v>
      </c>
      <c r="N338" s="83" t="str">
        <f>IF(SP_SUL!AM338="","*",SP_SUL!AM338)</f>
        <v>ZXW-ZGP</v>
      </c>
      <c r="O338" s="110">
        <f>IF(SP_SUL!BH338="","*",SP_SUL!BH338)</f>
        <v>2</v>
      </c>
      <c r="P338" s="147" t="str">
        <f>IF($A$2=1,IF(SP_SUL!BJ338="","*",SP_SUL!BJ338),IF(SP_SUL!BK338="","*",SP_SUL!BK338))</f>
        <v>MC1 07h50 / autorizado entrada na via 08h47 / Realizado</v>
      </c>
    </row>
    <row r="339" spans="1:16">
      <c r="A339" s="82">
        <f>IF(SP_SUL!B339="","*",SP_SUL!B339)</f>
        <v>46066</v>
      </c>
      <c r="B339" s="83" t="str">
        <f>IF(SP_SUL!X339="","*",SP_SUL!X339)</f>
        <v>Contrato</v>
      </c>
      <c r="C339" s="83" t="str">
        <f>IF(SP_SUL!S339="","*",SP_SUL!S339)</f>
        <v>SP SUL</v>
      </c>
      <c r="D339" s="83" t="str">
        <f>IF(SP_SUL!T339="","*",SP_SUL!T339)</f>
        <v>ZEV-ZPT</v>
      </c>
      <c r="E339" s="83" t="str">
        <f>IF(SP_SUL!D339="","*",SP_SUL!D339)</f>
        <v>ANTONI  (TP-720)</v>
      </c>
      <c r="F339" s="83" t="str">
        <f>IF(SP_SUL!H339="","*",SP_SUL!H339)</f>
        <v>-</v>
      </c>
      <c r="G339" s="83" t="str">
        <f>IF(SP_SUL!M339="","*",SP_SUL!M339)</f>
        <v>ZXW-ZGP</v>
      </c>
      <c r="H339" s="116">
        <f>IF(SP_SUL!K339="","*",SP_SUL!K339)</f>
        <v>87.25</v>
      </c>
      <c r="I339" s="113">
        <f>IF(SP_SUL!O339="","*",SP_SUL!O339)</f>
        <v>0.45833333333333331</v>
      </c>
      <c r="J339" s="113">
        <f>IF(SP_SUL!P339="","*",SP_SUL!P339)</f>
        <v>0.16666666666666666</v>
      </c>
      <c r="K339" s="83" t="str">
        <f>IF(SP_SUL!AK339="","*",SP_SUL!AK339)</f>
        <v>-</v>
      </c>
      <c r="L339" s="83" t="str">
        <f>IF(SP_SUL!AM339="","*",SP_SUL!AM339)</f>
        <v>ZXW-ZGP</v>
      </c>
      <c r="M339" s="83">
        <f>IF(SP_SUL!AP339="","*",SP_SUL!AP339)</f>
        <v>87.25</v>
      </c>
      <c r="N339" s="83" t="str">
        <f>IF(SP_SUL!AM339="","*",SP_SUL!AM339)</f>
        <v>ZXW-ZGP</v>
      </c>
      <c r="O339" s="110">
        <f>IF(SP_SUL!BH339="","*",SP_SUL!BH339)</f>
        <v>0</v>
      </c>
      <c r="P339" s="147" t="str">
        <f>IF($A$2=1,IF(SP_SUL!BJ339="","*",SP_SUL!BJ339),IF(SP_SUL!BK339="","*",SP_SUL!BK339))</f>
        <v>Cancelado CCO - priorização da circulação de trens</v>
      </c>
    </row>
    <row r="340" spans="1:16">
      <c r="A340" s="82">
        <f>IF(SP_SUL!B340="","*",SP_SUL!B340)</f>
        <v>46066</v>
      </c>
      <c r="B340" s="83" t="str">
        <f>IF(SP_SUL!X340="","*",SP_SUL!X340)</f>
        <v>Contrato</v>
      </c>
      <c r="C340" s="83" t="str">
        <f>IF(SP_SUL!S340="","*",SP_SUL!S340)</f>
        <v>SP SUL</v>
      </c>
      <c r="D340" s="83" t="str">
        <f>IF(SP_SUL!T340="","*",SP_SUL!T340)</f>
        <v>ZEV-ZPT</v>
      </c>
      <c r="E340" s="83" t="str">
        <f>IF(SP_SUL!D340="","*",SP_SUL!D340)</f>
        <v>JACIANO (TF-674)</v>
      </c>
      <c r="F340" s="83" t="str">
        <f>IF(SP_SUL!H340="","*",SP_SUL!H340)</f>
        <v>-</v>
      </c>
      <c r="G340" s="83" t="str">
        <f>IF(SP_SUL!M340="","*",SP_SUL!M340)</f>
        <v>ZXW-ZGP</v>
      </c>
      <c r="H340" s="116">
        <f>IF(SP_SUL!K340="","*",SP_SUL!K340)</f>
        <v>87.25</v>
      </c>
      <c r="I340" s="113">
        <f>IF(SP_SUL!O340="","*",SP_SUL!O340)</f>
        <v>0.45833333333333331</v>
      </c>
      <c r="J340" s="113">
        <f>IF(SP_SUL!P340="","*",SP_SUL!P340)</f>
        <v>0.16666666666666666</v>
      </c>
      <c r="K340" s="83" t="str">
        <f>IF(SP_SUL!AK340="","*",SP_SUL!AK340)</f>
        <v>-</v>
      </c>
      <c r="L340" s="83" t="str">
        <f>IF(SP_SUL!AM340="","*",SP_SUL!AM340)</f>
        <v>ZXW-ZGP</v>
      </c>
      <c r="M340" s="83">
        <f>IF(SP_SUL!AP340="","*",SP_SUL!AP340)</f>
        <v>87.25</v>
      </c>
      <c r="N340" s="83" t="str">
        <f>IF(SP_SUL!AM340="","*",SP_SUL!AM340)</f>
        <v>ZXW-ZGP</v>
      </c>
      <c r="O340" s="110">
        <f>IF(SP_SUL!BH340="","*",SP_SUL!BH340)</f>
        <v>0</v>
      </c>
      <c r="P340" s="147" t="str">
        <f>IF($A$2=1,IF(SP_SUL!BJ340="","*",SP_SUL!BJ340),IF(SP_SUL!BK340="","*",SP_SUL!BK340))</f>
        <v>Cancelado CCO - priorização da circulação de trens</v>
      </c>
    </row>
    <row r="341" spans="1:16">
      <c r="A341" s="82">
        <f>IF(SP_SUL!B341="","*",SP_SUL!B341)</f>
        <v>46066</v>
      </c>
      <c r="B341" s="83" t="str">
        <f>IF(SP_SUL!X341="","*",SP_SUL!X341)</f>
        <v>Contrato</v>
      </c>
      <c r="C341" s="83" t="str">
        <f>IF(SP_SUL!S341="","*",SP_SUL!S341)</f>
        <v>SP SUL</v>
      </c>
      <c r="D341" s="83" t="str">
        <f>IF(SP_SUL!T341="","*",SP_SUL!T341)</f>
        <v>ZEV-ZPT</v>
      </c>
      <c r="E341" s="83" t="str">
        <f>IF(SP_SUL!D341="","*",SP_SUL!D341)</f>
        <v>LEANDRO (TP-727)</v>
      </c>
      <c r="F341" s="83" t="str">
        <f>IF(SP_SUL!H341="","*",SP_SUL!H341)</f>
        <v>-</v>
      </c>
      <c r="G341" s="83" t="str">
        <f>IF(SP_SUL!M341="","*",SP_SUL!M341)</f>
        <v>ZXW-ZGP</v>
      </c>
      <c r="H341" s="116">
        <f>IF(SP_SUL!K341="","*",SP_SUL!K341)</f>
        <v>87.25</v>
      </c>
      <c r="I341" s="113">
        <f>IF(SP_SUL!O341="","*",SP_SUL!O341)</f>
        <v>0.45833333333333331</v>
      </c>
      <c r="J341" s="113">
        <f>IF(SP_SUL!P341="","*",SP_SUL!P341)</f>
        <v>0.16666666666666666</v>
      </c>
      <c r="K341" s="83" t="str">
        <f>IF(SP_SUL!AK341="","*",SP_SUL!AK341)</f>
        <v>-</v>
      </c>
      <c r="L341" s="83" t="str">
        <f>IF(SP_SUL!AM341="","*",SP_SUL!AM341)</f>
        <v>ZXW-ZGP</v>
      </c>
      <c r="M341" s="83">
        <f>IF(SP_SUL!AP341="","*",SP_SUL!AP341)</f>
        <v>87.25</v>
      </c>
      <c r="N341" s="83" t="str">
        <f>IF(SP_SUL!AM341="","*",SP_SUL!AM341)</f>
        <v>ZXW-ZGP</v>
      </c>
      <c r="O341" s="110">
        <f>IF(SP_SUL!BH341="","*",SP_SUL!BH341)</f>
        <v>0</v>
      </c>
      <c r="P341" s="147" t="str">
        <f>IF($A$2=1,IF(SP_SUL!BJ341="","*",SP_SUL!BJ341),IF(SP_SUL!BK341="","*",SP_SUL!BK341))</f>
        <v>Cancelado CCO - priorização da circulação de trens</v>
      </c>
    </row>
    <row r="342" spans="1:16" hidden="1">
      <c r="A342" s="82" t="str">
        <f>IF(SP_SUL!B342="","*",SP_SUL!B342)</f>
        <v>*</v>
      </c>
      <c r="B342" s="83" t="str">
        <f>IF(SP_SUL!X342="","*",SP_SUL!X342)</f>
        <v>*</v>
      </c>
      <c r="C342" s="83" t="str">
        <f>IF(SP_SUL!S342="","*",SP_SUL!S342)</f>
        <v>-</v>
      </c>
      <c r="D342" s="83" t="str">
        <f>IF(SP_SUL!T342="","*",SP_SUL!T342)</f>
        <v>-</v>
      </c>
      <c r="E342" s="83" t="str">
        <f>IF(SP_SUL!D342="","*",SP_SUL!D342)</f>
        <v>*</v>
      </c>
      <c r="F342" s="83" t="str">
        <f>IF(SP_SUL!H342="","*",SP_SUL!H342)</f>
        <v>*</v>
      </c>
      <c r="G342" s="83" t="str">
        <f>IF(SP_SUL!M342="","*",SP_SUL!M342)</f>
        <v>-</v>
      </c>
      <c r="H342" s="116" t="str">
        <f>IF(SP_SUL!K342="","*",SP_SUL!K342)</f>
        <v>*</v>
      </c>
      <c r="I342" s="113" t="str">
        <f>IF(SP_SUL!O342="","*",SP_SUL!O342)</f>
        <v>*</v>
      </c>
      <c r="J342" s="113" t="str">
        <f>IF(SP_SUL!P342="","*",SP_SUL!P342)</f>
        <v>*</v>
      </c>
      <c r="K342" s="83">
        <f>IF(SP_SUL!AK342="","*",SP_SUL!AK342)</f>
        <v>0</v>
      </c>
      <c r="L342" s="83" t="str">
        <f>IF(SP_SUL!AM342="","*",SP_SUL!AM342)</f>
        <v>-</v>
      </c>
      <c r="M342" s="83">
        <f>IF(SP_SUL!AP342="","*",SP_SUL!AP342)</f>
        <v>0</v>
      </c>
      <c r="N342" s="83" t="str">
        <f>IF(SP_SUL!AM342="","*",SP_SUL!AM342)</f>
        <v>-</v>
      </c>
      <c r="O342" s="110" t="str">
        <f>IF(SP_SUL!BH342="","*",SP_SUL!BH342)</f>
        <v>*</v>
      </c>
      <c r="P342" s="147" t="str">
        <f>IF($A$2=1,IF(SP_SUL!BJ342="","*",SP_SUL!BJ342),IF(SP_SUL!BK342="","*",SP_SUL!BK342))</f>
        <v>*</v>
      </c>
    </row>
    <row r="343" spans="1:16">
      <c r="A343" s="82">
        <f>IF(SP_SUL!B343="","*",SP_SUL!B343)</f>
        <v>46066</v>
      </c>
      <c r="B343" s="83" t="str">
        <f>IF(SP_SUL!X343="","*",SP_SUL!X343)</f>
        <v>Contrato</v>
      </c>
      <c r="C343" s="83" t="str">
        <f>IF(SP_SUL!S343="","*",SP_SUL!S343)</f>
        <v>SP SUL</v>
      </c>
      <c r="D343" s="83" t="str">
        <f>IF(SP_SUL!T343="","*",SP_SUL!T343)</f>
        <v>ZEV-ZPT</v>
      </c>
      <c r="E343" s="83" t="str">
        <f>IF(SP_SUL!D343="","*",SP_SUL!D343)</f>
        <v>MODERNIZAÇÃO SERRA</v>
      </c>
      <c r="F343" s="83" t="str">
        <f>IF(SP_SUL!H343="","*",SP_SUL!H343)</f>
        <v>-</v>
      </c>
      <c r="G343" s="83" t="str">
        <f>IF(SP_SUL!M343="","*",SP_SUL!M343)</f>
        <v>ZGP-ZPT</v>
      </c>
      <c r="H343" s="116">
        <f>IF(SP_SUL!K343="","*",SP_SUL!K343)</f>
        <v>102.1</v>
      </c>
      <c r="I343" s="113">
        <f>IF(SP_SUL!O343="","*",SP_SUL!O343)</f>
        <v>0.33333333333333331</v>
      </c>
      <c r="J343" s="113">
        <f>IF(SP_SUL!P343="","*",SP_SUL!P343)</f>
        <v>0.22916666666666666</v>
      </c>
      <c r="K343" s="83" t="str">
        <f>IF(SP_SUL!AK343="","*",SP_SUL!AK343)</f>
        <v>-</v>
      </c>
      <c r="L343" s="83" t="str">
        <f>IF(SP_SUL!AM343="","*",SP_SUL!AM343)</f>
        <v>ZGP-ZPT</v>
      </c>
      <c r="M343" s="83">
        <f>IF(SP_SUL!AP343="","*",SP_SUL!AP343)</f>
        <v>102.1</v>
      </c>
      <c r="N343" s="83" t="str">
        <f>IF(SP_SUL!AM343="","*",SP_SUL!AM343)</f>
        <v>ZGP-ZPT</v>
      </c>
      <c r="O343" s="110">
        <f>IF(SP_SUL!BH343="","*",SP_SUL!BH343)</f>
        <v>0</v>
      </c>
      <c r="P343" s="147" t="str">
        <f>IF($A$2=1,IF(SP_SUL!BJ343="","*",SP_SUL!BJ343),IF(SP_SUL!BK343="","*",SP_SUL!BK343))</f>
        <v>Cancelado CCO - priorização da circulação de trens</v>
      </c>
    </row>
    <row r="344" spans="1:16">
      <c r="A344" s="82">
        <f>IF(SP_SUL!B344="","*",SP_SUL!B344)</f>
        <v>46066</v>
      </c>
      <c r="B344" s="83" t="str">
        <f>IF(SP_SUL!X344="","*",SP_SUL!X344)</f>
        <v>Oportunidade</v>
      </c>
      <c r="C344" s="83" t="str">
        <f>IF(SP_SUL!S344="","*",SP_SUL!S344)</f>
        <v>SP SUL</v>
      </c>
      <c r="D344" s="83" t="str">
        <f>IF(SP_SUL!T344="","*",SP_SUL!T344)</f>
        <v>ZPT-ZPG</v>
      </c>
      <c r="E344" s="83" t="str">
        <f>IF(SP_SUL!D344="","*",SP_SUL!D344)</f>
        <v>EXPANSÃO TURMA 1</v>
      </c>
      <c r="F344" s="83" t="str">
        <f>IF(SP_SUL!H344="","*",SP_SUL!H344)</f>
        <v>-</v>
      </c>
      <c r="G344" s="83" t="str">
        <f>IF(SP_SUL!M344="","*",SP_SUL!M344)</f>
        <v>PAT-ZGM</v>
      </c>
      <c r="H344" s="116">
        <f>IF(SP_SUL!K344="","*",SP_SUL!K344)</f>
        <v>108.76</v>
      </c>
      <c r="I344" s="113">
        <f>IF(SP_SUL!O344="","*",SP_SUL!O344)</f>
        <v>0.35416666666666669</v>
      </c>
      <c r="J344" s="113">
        <f>IF(SP_SUL!P344="","*",SP_SUL!P344)</f>
        <v>6.25E-2</v>
      </c>
      <c r="K344" s="83" t="str">
        <f>IF(SP_SUL!AK344="","*",SP_SUL!AK344)</f>
        <v>-</v>
      </c>
      <c r="L344" s="83" t="str">
        <f>IF(SP_SUL!AM344="","*",SP_SUL!AM344)</f>
        <v>PAT-ZGM</v>
      </c>
      <c r="M344" s="83">
        <f>IF(SP_SUL!AP344="","*",SP_SUL!AP344)</f>
        <v>108.76</v>
      </c>
      <c r="N344" s="83" t="str">
        <f>IF(SP_SUL!AM344="","*",SP_SUL!AM344)</f>
        <v>PAT-ZGM</v>
      </c>
      <c r="O344" s="110">
        <f>IF(SP_SUL!BH344="","*",SP_SUL!BH344)</f>
        <v>2</v>
      </c>
      <c r="P344" s="147" t="str">
        <f>IF($A$2=1,IF(SP_SUL!BJ344="","*",SP_SUL!BJ344),IF(SP_SUL!BK344="","*",SP_SUL!BK344))</f>
        <v>TP pronto 08h00  / Realizado intervalo das 09h58 até 11h28</v>
      </c>
    </row>
    <row r="345" spans="1:16">
      <c r="A345" s="82">
        <f>IF(SP_SUL!B345="","*",SP_SUL!B345)</f>
        <v>46066</v>
      </c>
      <c r="B345" s="83" t="str">
        <f>IF(SP_SUL!X345="","*",SP_SUL!X345)</f>
        <v>Oportunidade</v>
      </c>
      <c r="C345" s="83" t="str">
        <f>IF(SP_SUL!S345="","*",SP_SUL!S345)</f>
        <v>SP SUL</v>
      </c>
      <c r="D345" s="83" t="str">
        <f>IF(SP_SUL!T345="","*",SP_SUL!T345)</f>
        <v>ZPT-ZPG</v>
      </c>
      <c r="E345" s="83" t="str">
        <f>IF(SP_SUL!D345="","*",SP_SUL!D345)</f>
        <v>RAFAEL (TP-695)</v>
      </c>
      <c r="F345" s="83" t="str">
        <f>IF(SP_SUL!H345="","*",SP_SUL!H345)</f>
        <v>-</v>
      </c>
      <c r="G345" s="83" t="str">
        <f>IF(SP_SUL!M345="","*",SP_SUL!M345)</f>
        <v>ZGM-ZZV</v>
      </c>
      <c r="H345" s="116">
        <f>IF(SP_SUL!K345="","*",SP_SUL!K345)</f>
        <v>116.81</v>
      </c>
      <c r="I345" s="113">
        <f>IF(SP_SUL!O345="","*",SP_SUL!O345)</f>
        <v>0.45833333333333331</v>
      </c>
      <c r="J345" s="113">
        <f>IF(SP_SUL!P345="","*",SP_SUL!P345)</f>
        <v>8.3333333333333329E-2</v>
      </c>
      <c r="K345" s="83" t="str">
        <f>IF(SP_SUL!AK345="","*",SP_SUL!AK345)</f>
        <v>-</v>
      </c>
      <c r="L345" s="83" t="str">
        <f>IF(SP_SUL!AM345="","*",SP_SUL!AM345)</f>
        <v>ZGM-ZZV</v>
      </c>
      <c r="M345" s="83">
        <f>IF(SP_SUL!AP345="","*",SP_SUL!AP345)</f>
        <v>116.81</v>
      </c>
      <c r="N345" s="83" t="str">
        <f>IF(SP_SUL!AM345="","*",SP_SUL!AM345)</f>
        <v>ZGM-ZZV</v>
      </c>
      <c r="O345" s="110">
        <f>IF(SP_SUL!BH345="","*",SP_SUL!BH345)</f>
        <v>2</v>
      </c>
      <c r="P345" s="147" t="str">
        <f>IF($A$2=1,IF(SP_SUL!BJ345="","*",SP_SUL!BJ345),IF(SP_SUL!BK345="","*",SP_SUL!BK345))</f>
        <v>TP pronto 12h34 / Concedido intervalo parcial das 13h32 até 14h42, liberado 15h20 intervalo.</v>
      </c>
    </row>
    <row r="346" spans="1:16">
      <c r="A346" s="82">
        <f>IF(SP_SUL!B346="","*",SP_SUL!B346)</f>
        <v>46066</v>
      </c>
      <c r="B346" s="83" t="str">
        <f>IF(SP_SUL!X346="","*",SP_SUL!X346)</f>
        <v>Oportunidade</v>
      </c>
      <c r="C346" s="83" t="str">
        <f>IF(SP_SUL!S346="","*",SP_SUL!S346)</f>
        <v>SP SUL</v>
      </c>
      <c r="D346" s="83" t="str">
        <f>IF(SP_SUL!T346="","*",SP_SUL!T346)</f>
        <v>ZKE-ZEV</v>
      </c>
      <c r="E346" s="83" t="str">
        <f>IF(SP_SUL!D346="","*",SP_SUL!D346)</f>
        <v>CLEBISON (TP-728)</v>
      </c>
      <c r="F346" s="83" t="str">
        <f>IF(SP_SUL!H346="","*",SP_SUL!H346)</f>
        <v>-</v>
      </c>
      <c r="G346" s="83" t="str">
        <f>IF(SP_SUL!M346="","*",SP_SUL!M346)</f>
        <v>ZKW-ZLU</v>
      </c>
      <c r="H346" s="116">
        <f>IF(SP_SUL!K346="","*",SP_SUL!K346)</f>
        <v>102.5</v>
      </c>
      <c r="I346" s="113">
        <f>IF(SP_SUL!O346="","*",SP_SUL!O346)</f>
        <v>0.45833333333333331</v>
      </c>
      <c r="J346" s="113">
        <f>IF(SP_SUL!P346="","*",SP_SUL!P346)</f>
        <v>6.9444444444444447E-4</v>
      </c>
      <c r="K346" s="83" t="str">
        <f>IF(SP_SUL!AK346="","*",SP_SUL!AK346)</f>
        <v>-</v>
      </c>
      <c r="L346" s="83" t="str">
        <f>IF(SP_SUL!AM346="","*",SP_SUL!AM346)</f>
        <v>ZKW-ZLU</v>
      </c>
      <c r="M346" s="83">
        <f>IF(SP_SUL!AP346="","*",SP_SUL!AP346)</f>
        <v>102.5</v>
      </c>
      <c r="N346" s="83" t="str">
        <f>IF(SP_SUL!AM346="","*",SP_SUL!AM346)</f>
        <v>ZKW-ZLU</v>
      </c>
      <c r="O346" s="110">
        <f>IF(SP_SUL!BH346="","*",SP_SUL!BH346)</f>
        <v>2</v>
      </c>
      <c r="P346" s="147" t="str">
        <f>IF($A$2=1,IF(SP_SUL!BJ346="","*",SP_SUL!BJ346),IF(SP_SUL!BK346="","*",SP_SUL!BK346))</f>
        <v>Realizado intervalo das 12h09 até 15h09</v>
      </c>
    </row>
    <row r="347" spans="1:16">
      <c r="A347" s="82">
        <f>IF(SP_SUL!B347="","*",SP_SUL!B347)</f>
        <v>46066</v>
      </c>
      <c r="B347" s="83" t="str">
        <f>IF(SP_SUL!X347="","*",SP_SUL!X347)</f>
        <v>Oportunidade</v>
      </c>
      <c r="C347" s="83" t="str">
        <f>IF(SP_SUL!S347="","*",SP_SUL!S347)</f>
        <v>SP SUL</v>
      </c>
      <c r="D347" s="83" t="str">
        <f>IF(SP_SUL!T347="","*",SP_SUL!T347)</f>
        <v>ZKE-ZEV</v>
      </c>
      <c r="E347" s="83" t="str">
        <f>IF(SP_SUL!D347="","*",SP_SUL!D347)</f>
        <v>ISMAEL(TP-726)</v>
      </c>
      <c r="F347" s="83" t="str">
        <f>IF(SP_SUL!H347="","*",SP_SUL!H347)</f>
        <v>-</v>
      </c>
      <c r="G347" s="83" t="str">
        <f>IF(SP_SUL!M347="","*",SP_SUL!M347)</f>
        <v>ZKW-ZLU</v>
      </c>
      <c r="H347" s="116">
        <f>IF(SP_SUL!K347="","*",SP_SUL!K347)</f>
        <v>102.5</v>
      </c>
      <c r="I347" s="113">
        <f>IF(SP_SUL!O347="","*",SP_SUL!O347)</f>
        <v>0.45833333333333331</v>
      </c>
      <c r="J347" s="113">
        <f>IF(SP_SUL!P347="","*",SP_SUL!P347)</f>
        <v>6.9444444444444447E-4</v>
      </c>
      <c r="K347" s="83" t="str">
        <f>IF(SP_SUL!AK347="","*",SP_SUL!AK347)</f>
        <v>-</v>
      </c>
      <c r="L347" s="83" t="str">
        <f>IF(SP_SUL!AM347="","*",SP_SUL!AM347)</f>
        <v>ZKW-ZLU</v>
      </c>
      <c r="M347" s="83">
        <f>IF(SP_SUL!AP347="","*",SP_SUL!AP347)</f>
        <v>102.5</v>
      </c>
      <c r="N347" s="83" t="str">
        <f>IF(SP_SUL!AM347="","*",SP_SUL!AM347)</f>
        <v>ZKW-ZLU</v>
      </c>
      <c r="O347" s="110">
        <f>IF(SP_SUL!BH347="","*",SP_SUL!BH347)</f>
        <v>2</v>
      </c>
      <c r="P347" s="147" t="str">
        <f>IF($A$2=1,IF(SP_SUL!BJ347="","*",SP_SUL!BJ347),IF(SP_SUL!BK347="","*",SP_SUL!BK347))</f>
        <v>Realizado intervalo das 12h09 até 15h09</v>
      </c>
    </row>
    <row r="348" spans="1:16" hidden="1">
      <c r="A348" s="82" t="str">
        <f>IF(SP_SUL!B348="","*",SP_SUL!B348)</f>
        <v>*</v>
      </c>
      <c r="B348" s="83" t="str">
        <f>IF(SP_SUL!X348="","*",SP_SUL!X348)</f>
        <v>*</v>
      </c>
      <c r="C348" s="83" t="str">
        <f>IF(SP_SUL!S348="","*",SP_SUL!S348)</f>
        <v>-</v>
      </c>
      <c r="D348" s="83" t="str">
        <f>IF(SP_SUL!T348="","*",SP_SUL!T348)</f>
        <v>-</v>
      </c>
      <c r="E348" s="83" t="str">
        <f>IF(SP_SUL!D348="","*",SP_SUL!D348)</f>
        <v>*</v>
      </c>
      <c r="F348" s="83" t="str">
        <f>IF(SP_SUL!H348="","*",SP_SUL!H348)</f>
        <v>*</v>
      </c>
      <c r="G348" s="83" t="str">
        <f>IF(SP_SUL!M348="","*",SP_SUL!M348)</f>
        <v>-</v>
      </c>
      <c r="H348" s="116" t="str">
        <f>IF(SP_SUL!K348="","*",SP_SUL!K348)</f>
        <v>*</v>
      </c>
      <c r="I348" s="113" t="str">
        <f>IF(SP_SUL!O348="","*",SP_SUL!O348)</f>
        <v>*</v>
      </c>
      <c r="J348" s="113" t="str">
        <f>IF(SP_SUL!P348="","*",SP_SUL!P348)</f>
        <v>*</v>
      </c>
      <c r="K348" s="83">
        <f>IF(SP_SUL!AK348="","*",SP_SUL!AK348)</f>
        <v>0</v>
      </c>
      <c r="L348" s="83" t="str">
        <f>IF(SP_SUL!AM348="","*",SP_SUL!AM348)</f>
        <v>-</v>
      </c>
      <c r="M348" s="83">
        <f>IF(SP_SUL!AP348="","*",SP_SUL!AP348)</f>
        <v>0</v>
      </c>
      <c r="N348" s="83" t="str">
        <f>IF(SP_SUL!AM348="","*",SP_SUL!AM348)</f>
        <v>-</v>
      </c>
      <c r="O348" s="110" t="str">
        <f>IF(SP_SUL!BH348="","*",SP_SUL!BH348)</f>
        <v>*</v>
      </c>
      <c r="P348" s="147" t="str">
        <f>IF($A$2=1,IF(SP_SUL!BJ348="","*",SP_SUL!BJ348),IF(SP_SUL!BK348="","*",SP_SUL!BK348))</f>
        <v>*</v>
      </c>
    </row>
    <row r="349" spans="1:16" hidden="1">
      <c r="A349" s="82">
        <f>IF(SP_SUL!B349="","*",SP_SUL!B349)</f>
        <v>46067</v>
      </c>
      <c r="B349" s="83" t="str">
        <f>IF(SP_SUL!X349="","*",SP_SUL!X349)</f>
        <v>Oportunidade</v>
      </c>
      <c r="C349" s="83" t="str">
        <f>IF(SP_SUL!S349="","*",SP_SUL!S349)</f>
        <v>SP SUL</v>
      </c>
      <c r="D349" s="83" t="str">
        <f>IF(SP_SUL!T349="","*",SP_SUL!T349)</f>
        <v>ZBV-ZRX</v>
      </c>
      <c r="E349" s="83" t="str">
        <f>IF(SP_SUL!D349="","*",SP_SUL!D349)</f>
        <v>EXPANSÃO TURMA 1</v>
      </c>
      <c r="F349" s="83" t="str">
        <f>IF(SP_SUL!H349="","*",SP_SUL!H349)</f>
        <v>ZCD1</v>
      </c>
      <c r="G349" s="83" t="str">
        <f>IF(SP_SUL!M349="","*",SP_SUL!M349)</f>
        <v>ZCD</v>
      </c>
      <c r="H349" s="116">
        <f>IF(SP_SUL!K349="","*",SP_SUL!K349)</f>
        <v>113</v>
      </c>
      <c r="I349" s="113">
        <f>IF(SP_SUL!O349="","*",SP_SUL!O349)</f>
        <v>0.375</v>
      </c>
      <c r="J349" s="113">
        <f>IF(SP_SUL!P349="","*",SP_SUL!P349)</f>
        <v>6.25E-2</v>
      </c>
      <c r="K349" s="83" t="str">
        <f>IF(SP_SUL!AK349="","*",SP_SUL!AK349)</f>
        <v>ZCD1</v>
      </c>
      <c r="L349" s="83" t="str">
        <f>IF(SP_SUL!AM349="","*",SP_SUL!AM349)</f>
        <v>ZCD</v>
      </c>
      <c r="M349" s="83">
        <f>IF(SP_SUL!AP349="","*",SP_SUL!AP349)</f>
        <v>113</v>
      </c>
      <c r="N349" s="83" t="str">
        <f>IF(SP_SUL!AM349="","*",SP_SUL!AM349)</f>
        <v>ZCD</v>
      </c>
      <c r="O349" s="110">
        <f>IF(SP_SUL!BH349="","*",SP_SUL!BH349)</f>
        <v>2</v>
      </c>
      <c r="P349" s="147" t="str">
        <f>IF($A$2=1,IF(SP_SUL!BJ349="","*",SP_SUL!BJ349),IF(SP_SUL!BK349="","*",SP_SUL!BK349))</f>
        <v>Intervalo das 08:25h as 10:05h</v>
      </c>
    </row>
    <row r="350" spans="1:16" hidden="1">
      <c r="A350" s="82">
        <f>IF(SP_SUL!B350="","*",SP_SUL!B350)</f>
        <v>46067</v>
      </c>
      <c r="B350" s="83" t="str">
        <f>IF(SP_SUL!X350="","*",SP_SUL!X350)</f>
        <v>Oportunidade</v>
      </c>
      <c r="C350" s="83" t="str">
        <f>IF(SP_SUL!S350="","*",SP_SUL!S350)</f>
        <v>SP SUL</v>
      </c>
      <c r="D350" s="83" t="str">
        <f>IF(SP_SUL!T350="","*",SP_SUL!T350)</f>
        <v>ZBV-ZRX</v>
      </c>
      <c r="E350" s="83" t="str">
        <f>IF(SP_SUL!D350="","*",SP_SUL!D350)</f>
        <v>KLECIO (TP-699)</v>
      </c>
      <c r="F350" s="83" t="str">
        <f>IF(SP_SUL!H350="","*",SP_SUL!H350)</f>
        <v>-</v>
      </c>
      <c r="G350" s="83" t="str">
        <f>IF(SP_SUL!M350="","*",SP_SUL!M350)</f>
        <v>ZSW-ZTT</v>
      </c>
      <c r="H350" s="116">
        <f>IF(SP_SUL!K350="","*",SP_SUL!K350)</f>
        <v>92</v>
      </c>
      <c r="I350" s="113">
        <f>IF(SP_SUL!O350="","*",SP_SUL!O350)</f>
        <v>0.35416666666666669</v>
      </c>
      <c r="J350" s="113">
        <f>IF(SP_SUL!P350="","*",SP_SUL!P350)</f>
        <v>6.25E-2</v>
      </c>
      <c r="K350" s="83" t="str">
        <f>IF(SP_SUL!AK350="","*",SP_SUL!AK350)</f>
        <v>-</v>
      </c>
      <c r="L350" s="83" t="str">
        <f>IF(SP_SUL!AM350="","*",SP_SUL!AM350)</f>
        <v>ZSW-ZTT</v>
      </c>
      <c r="M350" s="83">
        <f>IF(SP_SUL!AP350="","*",SP_SUL!AP350)</f>
        <v>92</v>
      </c>
      <c r="N350" s="83" t="str">
        <f>IF(SP_SUL!AM350="","*",SP_SUL!AM350)</f>
        <v>ZSW-ZTT</v>
      </c>
      <c r="O350" s="110">
        <f>IF(SP_SUL!BH350="","*",SP_SUL!BH350)</f>
        <v>0</v>
      </c>
      <c r="P350" s="147" t="str">
        <f>IF($A$2=1,IF(SP_SUL!BJ350="","*",SP_SUL!BJ350),IF(SP_SUL!BK350="","*",SP_SUL!BK350))</f>
        <v>Pronto as 7h - sem previsão de faixa</v>
      </c>
    </row>
    <row r="351" spans="1:16" hidden="1">
      <c r="A351" s="82" t="str">
        <f>IF(SP_SUL!B351="","*",SP_SUL!B351)</f>
        <v>*</v>
      </c>
      <c r="B351" s="83" t="str">
        <f>IF(SP_SUL!X351="","*",SP_SUL!X351)</f>
        <v>*</v>
      </c>
      <c r="C351" s="83" t="str">
        <f>IF(SP_SUL!S351="","*",SP_SUL!S351)</f>
        <v>-</v>
      </c>
      <c r="D351" s="83" t="str">
        <f>IF(SP_SUL!T351="","*",SP_SUL!T351)</f>
        <v>-</v>
      </c>
      <c r="E351" s="83" t="str">
        <f>IF(SP_SUL!D351="","*",SP_SUL!D351)</f>
        <v>*</v>
      </c>
      <c r="F351" s="83" t="str">
        <f>IF(SP_SUL!H351="","*",SP_SUL!H351)</f>
        <v>*</v>
      </c>
      <c r="G351" s="83" t="str">
        <f>IF(SP_SUL!M351="","*",SP_SUL!M351)</f>
        <v>-</v>
      </c>
      <c r="H351" s="116" t="str">
        <f>IF(SP_SUL!K351="","*",SP_SUL!K351)</f>
        <v>*</v>
      </c>
      <c r="I351" s="113" t="str">
        <f>IF(SP_SUL!O351="","*",SP_SUL!O351)</f>
        <v>*</v>
      </c>
      <c r="J351" s="113" t="str">
        <f>IF(SP_SUL!P351="","*",SP_SUL!P351)</f>
        <v>*</v>
      </c>
      <c r="K351" s="83">
        <f>IF(SP_SUL!AK351="","*",SP_SUL!AK351)</f>
        <v>0</v>
      </c>
      <c r="L351" s="83" t="str">
        <f>IF(SP_SUL!AM351="","*",SP_SUL!AM351)</f>
        <v>-</v>
      </c>
      <c r="M351" s="83">
        <f>IF(SP_SUL!AP351="","*",SP_SUL!AP351)</f>
        <v>0</v>
      </c>
      <c r="N351" s="83" t="str">
        <f>IF(SP_SUL!AM351="","*",SP_SUL!AM351)</f>
        <v>-</v>
      </c>
      <c r="O351" s="110" t="str">
        <f>IF(SP_SUL!BH351="","*",SP_SUL!BH351)</f>
        <v>*</v>
      </c>
      <c r="P351" s="147" t="str">
        <f>IF($A$2=1,IF(SP_SUL!BJ351="","*",SP_SUL!BJ351),IF(SP_SUL!BK351="","*",SP_SUL!BK351))</f>
        <v>*</v>
      </c>
    </row>
    <row r="352" spans="1:16" hidden="1">
      <c r="A352" s="82">
        <f>IF(SP_SUL!B352="","*",SP_SUL!B352)</f>
        <v>46067</v>
      </c>
      <c r="B352" s="83" t="str">
        <f>IF(SP_SUL!X352="","*",SP_SUL!X352)</f>
        <v>Oportunidade</v>
      </c>
      <c r="C352" s="83" t="str">
        <f>IF(SP_SUL!S352="","*",SP_SUL!S352)</f>
        <v>SP SUL</v>
      </c>
      <c r="D352" s="83" t="str">
        <f>IF(SP_SUL!T352="","*",SP_SUL!T352)</f>
        <v>ZBV-ZKE</v>
      </c>
      <c r="E352" s="83" t="str">
        <f>IF(SP_SUL!D352="","*",SP_SUL!D352)</f>
        <v>ROGÉRIO (TP-730)</v>
      </c>
      <c r="F352" s="83" t="str">
        <f>IF(SP_SUL!H352="","*",SP_SUL!H352)</f>
        <v>-</v>
      </c>
      <c r="G352" s="83" t="str">
        <f>IF(SP_SUL!M352="","*",SP_SUL!M352)</f>
        <v>ZYU-ZST</v>
      </c>
      <c r="H352" s="116">
        <f>IF(SP_SUL!K352="","*",SP_SUL!K352)</f>
        <v>206.9</v>
      </c>
      <c r="I352" s="113">
        <f>IF(SP_SUL!O352="","*",SP_SUL!O352)</f>
        <v>0.41666666666666669</v>
      </c>
      <c r="J352" s="113">
        <f>IF(SP_SUL!P352="","*",SP_SUL!P352)</f>
        <v>8.3333333333333329E-2</v>
      </c>
      <c r="K352" s="83" t="str">
        <f>IF(SP_SUL!AK352="","*",SP_SUL!AK352)</f>
        <v>-</v>
      </c>
      <c r="L352" s="83" t="str">
        <f>IF(SP_SUL!AM352="","*",SP_SUL!AM352)</f>
        <v>ZYU-ZST</v>
      </c>
      <c r="M352" s="83">
        <f>IF(SP_SUL!AP352="","*",SP_SUL!AP352)</f>
        <v>206.9</v>
      </c>
      <c r="N352" s="83" t="str">
        <f>IF(SP_SUL!AM352="","*",SP_SUL!AM352)</f>
        <v>ZYU-ZST</v>
      </c>
      <c r="O352" s="110">
        <f>IF(SP_SUL!BH352="","*",SP_SUL!BH352)</f>
        <v>2</v>
      </c>
      <c r="P352" s="147" t="str">
        <f>IF($A$2=1,IF(SP_SUL!BJ352="","*",SP_SUL!BJ352),IF(SP_SUL!BK352="","*",SP_SUL!BK352))</f>
        <v>Trabalhou em boletim</v>
      </c>
    </row>
    <row r="353" spans="1:16" hidden="1">
      <c r="A353" s="82">
        <f>IF(SP_SUL!B353="","*",SP_SUL!B353)</f>
        <v>46067</v>
      </c>
      <c r="B353" s="83" t="str">
        <f>IF(SP_SUL!X353="","*",SP_SUL!X353)</f>
        <v>Oportunidade</v>
      </c>
      <c r="C353" s="83" t="str">
        <f>IF(SP_SUL!S353="","*",SP_SUL!S353)</f>
        <v>SP SUL</v>
      </c>
      <c r="D353" s="83" t="str">
        <f>IF(SP_SUL!T353="","*",SP_SUL!T353)</f>
        <v>ZBV-ZKE</v>
      </c>
      <c r="E353" s="83" t="str">
        <f>IF(SP_SUL!D353="","*",SP_SUL!D353)</f>
        <v>V93</v>
      </c>
      <c r="F353" s="83" t="str">
        <f>IF(SP_SUL!H353="","*",SP_SUL!H353)</f>
        <v>ZYU1</v>
      </c>
      <c r="G353" s="83" t="str">
        <f>IF(SP_SUL!M353="","*",SP_SUL!M353)</f>
        <v>ZYU-ZST</v>
      </c>
      <c r="H353" s="116">
        <f>IF(SP_SUL!K353="","*",SP_SUL!K353)</f>
        <v>204.4</v>
      </c>
      <c r="I353" s="113">
        <f>IF(SP_SUL!O353="","*",SP_SUL!O353)</f>
        <v>0.375</v>
      </c>
      <c r="J353" s="113">
        <f>IF(SP_SUL!P353="","*",SP_SUL!P353)</f>
        <v>8.3333333333333329E-2</v>
      </c>
      <c r="K353" s="83" t="str">
        <f>IF(SP_SUL!AK353="","*",SP_SUL!AK353)</f>
        <v>ZYU1</v>
      </c>
      <c r="L353" s="83" t="str">
        <f>IF(SP_SUL!AM353="","*",SP_SUL!AM353)</f>
        <v>ZYU-ZST</v>
      </c>
      <c r="M353" s="83">
        <f>IF(SP_SUL!AP353="","*",SP_SUL!AP353)</f>
        <v>204.4</v>
      </c>
      <c r="N353" s="83" t="str">
        <f>IF(SP_SUL!AM353="","*",SP_SUL!AM353)</f>
        <v>ZYU-ZST</v>
      </c>
      <c r="O353" s="110">
        <f>IF(SP_SUL!BH353="","*",SP_SUL!BH353)</f>
        <v>0</v>
      </c>
      <c r="P353" s="147" t="str">
        <f>IF($A$2=1,IF(SP_SUL!BJ353="","*",SP_SUL!BJ353),IF(SP_SUL!BK353="","*",SP_SUL!BK353))</f>
        <v>Não enviou MC1  - Equipe de folga</v>
      </c>
    </row>
    <row r="354" spans="1:16" hidden="1">
      <c r="A354" s="82">
        <f>IF(SP_SUL!B354="","*",SP_SUL!B354)</f>
        <v>46067</v>
      </c>
      <c r="B354" s="83" t="str">
        <f>IF(SP_SUL!X354="","*",SP_SUL!X354)</f>
        <v>Oportunidade</v>
      </c>
      <c r="C354" s="83" t="str">
        <f>IF(SP_SUL!S354="","*",SP_SUL!S354)</f>
        <v>SP SUL</v>
      </c>
      <c r="D354" s="83" t="str">
        <f>IF(SP_SUL!T354="","*",SP_SUL!T354)</f>
        <v>ZBV-ZKE</v>
      </c>
      <c r="E354" s="83" t="str">
        <f>IF(SP_SUL!D354="","*",SP_SUL!D354)</f>
        <v>ROBSON (TF-701)</v>
      </c>
      <c r="F354" s="83" t="str">
        <f>IF(SP_SUL!H354="","*",SP_SUL!H354)</f>
        <v>-</v>
      </c>
      <c r="G354" s="83" t="str">
        <f>IF(SP_SUL!M354="","*",SP_SUL!M354)</f>
        <v>ZDY-ZFY</v>
      </c>
      <c r="H354" s="116">
        <f>IF(SP_SUL!K354="","*",SP_SUL!K354)</f>
        <v>190.3</v>
      </c>
      <c r="I354" s="113">
        <f>IF(SP_SUL!O354="","*",SP_SUL!O354)</f>
        <v>0.375</v>
      </c>
      <c r="J354" s="113">
        <f>IF(SP_SUL!P354="","*",SP_SUL!P354)</f>
        <v>8.3333333333333329E-2</v>
      </c>
      <c r="K354" s="83" t="str">
        <f>IF(SP_SUL!AK354="","*",SP_SUL!AK354)</f>
        <v>-</v>
      </c>
      <c r="L354" s="83" t="str">
        <f>IF(SP_SUL!AM354="","*",SP_SUL!AM354)</f>
        <v>ZDY-ZFY</v>
      </c>
      <c r="M354" s="83">
        <f>IF(SP_SUL!AP354="","*",SP_SUL!AP354)</f>
        <v>190.3</v>
      </c>
      <c r="N354" s="83" t="str">
        <f>IF(SP_SUL!AM354="","*",SP_SUL!AM354)</f>
        <v>ZDY-ZFY</v>
      </c>
      <c r="O354" s="110">
        <f>IF(SP_SUL!BH354="","*",SP_SUL!BH354)</f>
        <v>2</v>
      </c>
      <c r="P354" s="147" t="str">
        <f>IF($A$2=1,IF(SP_SUL!BJ354="","*",SP_SUL!BJ354),IF(SP_SUL!BK354="","*",SP_SUL!BK354))</f>
        <v>Trabalhou em boletim</v>
      </c>
    </row>
    <row r="355" spans="1:16" hidden="1">
      <c r="A355" s="82" t="str">
        <f>IF(SP_SUL!B355="","*",SP_SUL!B355)</f>
        <v>*</v>
      </c>
      <c r="B355" s="83" t="str">
        <f>IF(SP_SUL!X355="","*",SP_SUL!X355)</f>
        <v>Oportunidade</v>
      </c>
      <c r="C355" s="83" t="str">
        <f>IF(SP_SUL!S355="","*",SP_SUL!S355)</f>
        <v>SP SUL</v>
      </c>
      <c r="D355" s="83" t="str">
        <f>IF(SP_SUL!T355="","*",SP_SUL!T355)</f>
        <v>ZBV-ZKE</v>
      </c>
      <c r="E355" s="83" t="str">
        <f>IF(SP_SUL!D355="","*",SP_SUL!D355)</f>
        <v>JACIANO (TF-674)</v>
      </c>
      <c r="F355" s="83" t="str">
        <f>IF(SP_SUL!H355="","*",SP_SUL!H355)</f>
        <v>-</v>
      </c>
      <c r="G355" s="83" t="str">
        <f>IF(SP_SUL!M355="","*",SP_SUL!M355)</f>
        <v>ZDY-ZFY</v>
      </c>
      <c r="H355" s="116">
        <f>IF(SP_SUL!K355="","*",SP_SUL!K355)</f>
        <v>191</v>
      </c>
      <c r="I355" s="113">
        <f>IF(SP_SUL!O355="","*",SP_SUL!O355)</f>
        <v>0.375</v>
      </c>
      <c r="J355" s="113">
        <f>IF(SP_SUL!P355="","*",SP_SUL!P355)</f>
        <v>8.3333333333333329E-2</v>
      </c>
      <c r="K355" s="83" t="str">
        <f>IF(SP_SUL!AK355="","*",SP_SUL!AK355)</f>
        <v>-</v>
      </c>
      <c r="L355" s="83" t="str">
        <f>IF(SP_SUL!AM355="","*",SP_SUL!AM355)</f>
        <v>ZDY-ZFY</v>
      </c>
      <c r="M355" s="83">
        <f>IF(SP_SUL!AP355="","*",SP_SUL!AP355)</f>
        <v>191</v>
      </c>
      <c r="N355" s="83" t="str">
        <f>IF(SP_SUL!AM355="","*",SP_SUL!AM355)</f>
        <v>ZDY-ZFY</v>
      </c>
      <c r="O355" s="110">
        <f>IF(SP_SUL!BH355="","*",SP_SUL!BH355)</f>
        <v>2</v>
      </c>
      <c r="P355" s="147" t="str">
        <f>IF($A$2=1,IF(SP_SUL!BJ355="","*",SP_SUL!BJ355),IF(SP_SUL!BK355="","*",SP_SUL!BK355))</f>
        <v>Trabalhou em boletim</v>
      </c>
    </row>
    <row r="356" spans="1:16" hidden="1">
      <c r="A356" s="82" t="str">
        <f>IF(SP_SUL!B356="","*",SP_SUL!B356)</f>
        <v>*</v>
      </c>
      <c r="B356" s="83" t="str">
        <f>IF(SP_SUL!X356="","*",SP_SUL!X356)</f>
        <v>*</v>
      </c>
      <c r="C356" s="83" t="str">
        <f>IF(SP_SUL!S356="","*",SP_SUL!S356)</f>
        <v>-</v>
      </c>
      <c r="D356" s="83" t="str">
        <f>IF(SP_SUL!T356="","*",SP_SUL!T356)</f>
        <v>-</v>
      </c>
      <c r="E356" s="83" t="str">
        <f>IF(SP_SUL!D356="","*",SP_SUL!D356)</f>
        <v>*</v>
      </c>
      <c r="F356" s="83" t="str">
        <f>IF(SP_SUL!H356="","*",SP_SUL!H356)</f>
        <v>*</v>
      </c>
      <c r="G356" s="83" t="str">
        <f>IF(SP_SUL!M356="","*",SP_SUL!M356)</f>
        <v>-</v>
      </c>
      <c r="H356" s="116" t="str">
        <f>IF(SP_SUL!K356="","*",SP_SUL!K356)</f>
        <v>*</v>
      </c>
      <c r="I356" s="113" t="str">
        <f>IF(SP_SUL!O356="","*",SP_SUL!O356)</f>
        <v>*</v>
      </c>
      <c r="J356" s="113" t="str">
        <f>IF(SP_SUL!P356="","*",SP_SUL!P356)</f>
        <v>*</v>
      </c>
      <c r="K356" s="83">
        <f>IF(SP_SUL!AK356="","*",SP_SUL!AK356)</f>
        <v>0</v>
      </c>
      <c r="L356" s="83" t="str">
        <f>IF(SP_SUL!AM356="","*",SP_SUL!AM356)</f>
        <v>-</v>
      </c>
      <c r="M356" s="83">
        <f>IF(SP_SUL!AP356="","*",SP_SUL!AP356)</f>
        <v>0</v>
      </c>
      <c r="N356" s="83" t="str">
        <f>IF(SP_SUL!AM356="","*",SP_SUL!AM356)</f>
        <v>-</v>
      </c>
      <c r="O356" s="110" t="str">
        <f>IF(SP_SUL!BH356="","*",SP_SUL!BH356)</f>
        <v>*</v>
      </c>
      <c r="P356" s="147" t="str">
        <f>IF($A$2=1,IF(SP_SUL!BJ356="","*",SP_SUL!BJ356),IF(SP_SUL!BK356="","*",SP_SUL!BK356))</f>
        <v>*</v>
      </c>
    </row>
    <row r="357" spans="1:16" hidden="1">
      <c r="A357" s="82">
        <f>IF(SP_SUL!B357="","*",SP_SUL!B357)</f>
        <v>46067</v>
      </c>
      <c r="B357" s="83" t="str">
        <f>IF(SP_SUL!X357="","*",SP_SUL!X357)</f>
        <v>Oportunidade</v>
      </c>
      <c r="C357" s="83" t="str">
        <f>IF(SP_SUL!S357="","*",SP_SUL!S357)</f>
        <v>SP SUL</v>
      </c>
      <c r="D357" s="83" t="str">
        <f>IF(SP_SUL!T357="","*",SP_SUL!T357)</f>
        <v>ZKE-ZEV</v>
      </c>
      <c r="E357" s="83" t="str">
        <f>IF(SP_SUL!D357="","*",SP_SUL!D357)</f>
        <v>E17</v>
      </c>
      <c r="F357" s="83" t="str">
        <f>IF(SP_SUL!H357="","*",SP_SUL!H357)</f>
        <v>102ZKW2</v>
      </c>
      <c r="G357" s="83" t="str">
        <f>IF(SP_SUL!M357="","*",SP_SUL!M357)</f>
        <v>ZKW-ZLU</v>
      </c>
      <c r="H357" s="116">
        <f>IF(SP_SUL!K357="","*",SP_SUL!K357)</f>
        <v>100.95099999999999</v>
      </c>
      <c r="I357" s="113">
        <f>IF(SP_SUL!O357="","*",SP_SUL!O357)</f>
        <v>0.39583333333333331</v>
      </c>
      <c r="J357" s="113">
        <f>IF(SP_SUL!P357="","*",SP_SUL!P357)</f>
        <v>0.125</v>
      </c>
      <c r="K357" s="83" t="str">
        <f>IF(SP_SUL!AK357="","*",SP_SUL!AK357)</f>
        <v>102ZKW2</v>
      </c>
      <c r="L357" s="83" t="str">
        <f>IF(SP_SUL!AM357="","*",SP_SUL!AM357)</f>
        <v>ZKW-ZLU</v>
      </c>
      <c r="M357" s="83">
        <f>IF(SP_SUL!AP357="","*",SP_SUL!AP357)</f>
        <v>100.95099999999999</v>
      </c>
      <c r="N357" s="83" t="str">
        <f>IF(SP_SUL!AM357="","*",SP_SUL!AM357)</f>
        <v>ZKW-ZLU</v>
      </c>
      <c r="O357" s="110">
        <f>IF(SP_SUL!BH357="","*",SP_SUL!BH357)</f>
        <v>0</v>
      </c>
      <c r="P357" s="147" t="str">
        <f>IF($A$2=1,IF(SP_SUL!BJ357="","*",SP_SUL!BJ357),IF(SP_SUL!BK357="","*",SP_SUL!BK357))</f>
        <v>MC1 08:11h - sem oportunidade</v>
      </c>
    </row>
    <row r="358" spans="1:16" hidden="1">
      <c r="A358" s="82">
        <f>IF(SP_SUL!B358="","*",SP_SUL!B358)</f>
        <v>46067</v>
      </c>
      <c r="B358" s="83" t="str">
        <f>IF(SP_SUL!X358="","*",SP_SUL!X358)</f>
        <v>Oportunidade</v>
      </c>
      <c r="C358" s="83" t="str">
        <f>IF(SP_SUL!S358="","*",SP_SUL!S358)</f>
        <v>SP SUL</v>
      </c>
      <c r="D358" s="83" t="str">
        <f>IF(SP_SUL!T358="","*",SP_SUL!T358)</f>
        <v>ZKE-ZEV</v>
      </c>
      <c r="E358" s="83" t="str">
        <f>IF(SP_SUL!D358="","*",SP_SUL!D358)</f>
        <v>W60</v>
      </c>
      <c r="F358" s="83" t="str">
        <f>IF(SP_SUL!H358="","*",SP_SUL!H358)</f>
        <v>102ZKW2</v>
      </c>
      <c r="G358" s="83" t="str">
        <f>IF(SP_SUL!M358="","*",SP_SUL!M358)</f>
        <v>ZKW-ZLU</v>
      </c>
      <c r="H358" s="116">
        <f>IF(SP_SUL!K358="","*",SP_SUL!K358)</f>
        <v>103.6</v>
      </c>
      <c r="I358" s="113">
        <f>IF(SP_SUL!O358="","*",SP_SUL!O358)</f>
        <v>0.39583333333333331</v>
      </c>
      <c r="J358" s="113">
        <f>IF(SP_SUL!P358="","*",SP_SUL!P358)</f>
        <v>4.1666666666666664E-2</v>
      </c>
      <c r="K358" s="83" t="str">
        <f>IF(SP_SUL!AK358="","*",SP_SUL!AK358)</f>
        <v>102ZKW2</v>
      </c>
      <c r="L358" s="83" t="str">
        <f>IF(SP_SUL!AM358="","*",SP_SUL!AM358)</f>
        <v>ZKW-ZLU</v>
      </c>
      <c r="M358" s="83">
        <f>IF(SP_SUL!AP358="","*",SP_SUL!AP358)</f>
        <v>103.6</v>
      </c>
      <c r="N358" s="83" t="str">
        <f>IF(SP_SUL!AM358="","*",SP_SUL!AM358)</f>
        <v>ZKW-ZLU</v>
      </c>
      <c r="O358" s="110">
        <f>IF(SP_SUL!BH358="","*",SP_SUL!BH358)</f>
        <v>2</v>
      </c>
      <c r="P358" s="147" t="str">
        <f>IF($A$2=1,IF(SP_SUL!BJ358="","*",SP_SUL!BJ358),IF(SP_SUL!BK358="","*",SP_SUL!BK358))</f>
        <v>MC1 09:02h - autorizado as 12:30h</v>
      </c>
    </row>
    <row r="359" spans="1:16" hidden="1">
      <c r="A359" s="82">
        <f>IF(SP_SUL!B359="","*",SP_SUL!B359)</f>
        <v>46067</v>
      </c>
      <c r="B359" s="83" t="str">
        <f>IF(SP_SUL!X359="","*",SP_SUL!X359)</f>
        <v>Oportunidade</v>
      </c>
      <c r="C359" s="83" t="str">
        <f>IF(SP_SUL!S359="","*",SP_SUL!S359)</f>
        <v>SP SUL</v>
      </c>
      <c r="D359" s="83" t="str">
        <f>IF(SP_SUL!T359="","*",SP_SUL!T359)</f>
        <v>ZKE-ZEV</v>
      </c>
      <c r="E359" s="83" t="str">
        <f>IF(SP_SUL!D359="","*",SP_SUL!D359)</f>
        <v>DIEGO (TP-681)</v>
      </c>
      <c r="F359" s="83" t="str">
        <f>IF(SP_SUL!H359="","*",SP_SUL!H359)</f>
        <v>-</v>
      </c>
      <c r="G359" s="83" t="str">
        <f>IF(SP_SUL!M359="","*",SP_SUL!M359)</f>
        <v>ZKW-ZLU</v>
      </c>
      <c r="H359" s="116">
        <f>IF(SP_SUL!K359="","*",SP_SUL!K359)</f>
        <v>104.83</v>
      </c>
      <c r="I359" s="113">
        <f>IF(SP_SUL!O359="","*",SP_SUL!O359)</f>
        <v>0.45833333333333331</v>
      </c>
      <c r="J359" s="113">
        <f>IF(SP_SUL!P359="","*",SP_SUL!P359)</f>
        <v>8.3333333333333329E-2</v>
      </c>
      <c r="K359" s="83" t="str">
        <f>IF(SP_SUL!AK359="","*",SP_SUL!AK359)</f>
        <v>-</v>
      </c>
      <c r="L359" s="83" t="str">
        <f>IF(SP_SUL!AM359="","*",SP_SUL!AM359)</f>
        <v>ZKW-ZLU</v>
      </c>
      <c r="M359" s="83">
        <f>IF(SP_SUL!AP359="","*",SP_SUL!AP359)</f>
        <v>104.83</v>
      </c>
      <c r="N359" s="83" t="str">
        <f>IF(SP_SUL!AM359="","*",SP_SUL!AM359)</f>
        <v>ZKW-ZLU</v>
      </c>
      <c r="O359" s="110">
        <f>IF(SP_SUL!BH359="","*",SP_SUL!BH359)</f>
        <v>2</v>
      </c>
      <c r="P359" s="147" t="str">
        <f>IF($A$2=1,IF(SP_SUL!BJ359="","*",SP_SUL!BJ359),IF(SP_SUL!BK359="","*",SP_SUL!BK359))</f>
        <v>Intervalo das 13:21h as 16:21h</v>
      </c>
    </row>
    <row r="360" spans="1:16" hidden="1">
      <c r="A360" s="82">
        <f>IF(SP_SUL!B360="","*",SP_SUL!B360)</f>
        <v>46067</v>
      </c>
      <c r="B360" s="83" t="str">
        <f>IF(SP_SUL!X360="","*",SP_SUL!X360)</f>
        <v>Oportunidade</v>
      </c>
      <c r="C360" s="83" t="str">
        <f>IF(SP_SUL!S360="","*",SP_SUL!S360)</f>
        <v>SP SUL</v>
      </c>
      <c r="D360" s="83" t="str">
        <f>IF(SP_SUL!T360="","*",SP_SUL!T360)</f>
        <v>ZKE-ZEV</v>
      </c>
      <c r="E360" s="83" t="str">
        <f>IF(SP_SUL!D360="","*",SP_SUL!D360)</f>
        <v>V89</v>
      </c>
      <c r="F360" s="83" t="str">
        <f>IF(SP_SUL!H360="","*",SP_SUL!H360)</f>
        <v>102ZKW2</v>
      </c>
      <c r="G360" s="83" t="str">
        <f>IF(SP_SUL!M360="","*",SP_SUL!M360)</f>
        <v>ZEJ</v>
      </c>
      <c r="H360" s="116">
        <f>IF(SP_SUL!K360="","*",SP_SUL!K360)</f>
        <v>146</v>
      </c>
      <c r="I360" s="113">
        <f>IF(SP_SUL!O360="","*",SP_SUL!O360)</f>
        <v>0.375</v>
      </c>
      <c r="J360" s="113">
        <f>IF(SP_SUL!P360="","*",SP_SUL!P360)</f>
        <v>8.3333333333333329E-2</v>
      </c>
      <c r="K360" s="83" t="str">
        <f>IF(SP_SUL!AK360="","*",SP_SUL!AK360)</f>
        <v>102ZKW2</v>
      </c>
      <c r="L360" s="83" t="str">
        <f>IF(SP_SUL!AM360="","*",SP_SUL!AM360)</f>
        <v>ZEJ</v>
      </c>
      <c r="M360" s="83">
        <f>IF(SP_SUL!AP360="","*",SP_SUL!AP360)</f>
        <v>146</v>
      </c>
      <c r="N360" s="83" t="str">
        <f>IF(SP_SUL!AM360="","*",SP_SUL!AM360)</f>
        <v>ZEJ</v>
      </c>
      <c r="O360" s="110">
        <f>IF(SP_SUL!BH360="","*",SP_SUL!BH360)</f>
        <v>2</v>
      </c>
      <c r="P360" s="147" t="str">
        <f>IF($A$2=1,IF(SP_SUL!BJ360="","*",SP_SUL!BJ360),IF(SP_SUL!BK360="","*",SP_SUL!BK360))</f>
        <v>Licença as 10:42h  - Intervalo das 13:29h as 15h, e das 19: as 20:50h - encerriu em ZEM</v>
      </c>
    </row>
    <row r="361" spans="1:16" hidden="1">
      <c r="A361" s="82">
        <f>IF(SP_SUL!B361="","*",SP_SUL!B361)</f>
        <v>46067</v>
      </c>
      <c r="B361" s="83" t="str">
        <f>IF(SP_SUL!X361="","*",SP_SUL!X361)</f>
        <v>Oportunidade</v>
      </c>
      <c r="C361" s="83" t="str">
        <f>IF(SP_SUL!S361="","*",SP_SUL!S361)</f>
        <v>SP SUL</v>
      </c>
      <c r="D361" s="83" t="str">
        <f>IF(SP_SUL!T361="","*",SP_SUL!T361)</f>
        <v>ZKE-ZEV</v>
      </c>
      <c r="E361" s="83" t="str">
        <f>IF(SP_SUL!D361="","*",SP_SUL!D361)</f>
        <v>CLEBISON (TP-728)</v>
      </c>
      <c r="F361" s="83" t="str">
        <f>IF(SP_SUL!H361="","*",SP_SUL!H361)</f>
        <v>-</v>
      </c>
      <c r="G361" s="83" t="str">
        <f>IF(SP_SUL!M361="","*",SP_SUL!M361)</f>
        <v>ZEJ-ZRB</v>
      </c>
      <c r="H361" s="116">
        <f>IF(SP_SUL!K361="","*",SP_SUL!K361)</f>
        <v>148.72999999999999</v>
      </c>
      <c r="I361" s="113">
        <f>IF(SP_SUL!O361="","*",SP_SUL!O361)</f>
        <v>0.45833333333333331</v>
      </c>
      <c r="J361" s="113">
        <f>IF(SP_SUL!P361="","*",SP_SUL!P361)</f>
        <v>8.3333333333333329E-2</v>
      </c>
      <c r="K361" s="83" t="str">
        <f>IF(SP_SUL!AK361="","*",SP_SUL!AK361)</f>
        <v>-</v>
      </c>
      <c r="L361" s="83" t="str">
        <f>IF(SP_SUL!AM361="","*",SP_SUL!AM361)</f>
        <v>ZEJ-ZRB</v>
      </c>
      <c r="M361" s="83">
        <f>IF(SP_SUL!AP361="","*",SP_SUL!AP361)</f>
        <v>148.72999999999999</v>
      </c>
      <c r="N361" s="83" t="str">
        <f>IF(SP_SUL!AM361="","*",SP_SUL!AM361)</f>
        <v>ZEJ-ZRB</v>
      </c>
      <c r="O361" s="110">
        <f>IF(SP_SUL!BH361="","*",SP_SUL!BH361)</f>
        <v>0</v>
      </c>
      <c r="P361" s="147" t="str">
        <f>IF($A$2=1,IF(SP_SUL!BJ361="","*",SP_SUL!BJ361),IF(SP_SUL!BK361="","*",SP_SUL!BK361))</f>
        <v>Tempo fechado com garoa, sem condições para solda</v>
      </c>
    </row>
    <row r="362" spans="1:16" hidden="1">
      <c r="A362" s="82">
        <f>IF(SP_SUL!B362="","*",SP_SUL!B362)</f>
        <v>46067</v>
      </c>
      <c r="B362" s="83" t="str">
        <f>IF(SP_SUL!X362="","*",SP_SUL!X362)</f>
        <v>Oportunidade</v>
      </c>
      <c r="C362" s="83" t="str">
        <f>IF(SP_SUL!S362="","*",SP_SUL!S362)</f>
        <v>SP SUL</v>
      </c>
      <c r="D362" s="83" t="str">
        <f>IF(SP_SUL!T362="","*",SP_SUL!T362)</f>
        <v>ZKE-ZEV</v>
      </c>
      <c r="E362" s="83" t="str">
        <f>IF(SP_SUL!D362="","*",SP_SUL!D362)</f>
        <v>ISMAEL(TP-726)</v>
      </c>
      <c r="F362" s="83" t="str">
        <f>IF(SP_SUL!H362="","*",SP_SUL!H362)</f>
        <v>*</v>
      </c>
      <c r="G362" s="83" t="str">
        <f>IF(SP_SUL!M362="","*",SP_SUL!M362)</f>
        <v>ZEJ-ZRB</v>
      </c>
      <c r="H362" s="116">
        <f>IF(SP_SUL!K362="","*",SP_SUL!K362)</f>
        <v>148.72999999999999</v>
      </c>
      <c r="I362" s="113">
        <f>IF(SP_SUL!O362="","*",SP_SUL!O362)</f>
        <v>0.45833333333333331</v>
      </c>
      <c r="J362" s="113">
        <f>IF(SP_SUL!P362="","*",SP_SUL!P362)</f>
        <v>8.3333333333333329E-2</v>
      </c>
      <c r="K362" s="83">
        <f>IF(SP_SUL!AK362="","*",SP_SUL!AK362)</f>
        <v>0</v>
      </c>
      <c r="L362" s="83" t="str">
        <f>IF(SP_SUL!AM362="","*",SP_SUL!AM362)</f>
        <v>ZEJ-ZRB</v>
      </c>
      <c r="M362" s="83">
        <f>IF(SP_SUL!AP362="","*",SP_SUL!AP362)</f>
        <v>148.72999999999999</v>
      </c>
      <c r="N362" s="83" t="str">
        <f>IF(SP_SUL!AM362="","*",SP_SUL!AM362)</f>
        <v>ZEJ-ZRB</v>
      </c>
      <c r="O362" s="110">
        <f>IF(SP_SUL!BH362="","*",SP_SUL!BH362)</f>
        <v>0</v>
      </c>
      <c r="P362" s="147" t="str">
        <f>IF($A$2=1,IF(SP_SUL!BJ362="","*",SP_SUL!BJ362),IF(SP_SUL!BK362="","*",SP_SUL!BK362))</f>
        <v>Tempo fechado com garoa, sem condições para solda</v>
      </c>
    </row>
    <row r="363" spans="1:16" hidden="1">
      <c r="A363" s="82" t="str">
        <f>IF(SP_SUL!B363="","*",SP_SUL!B363)</f>
        <v>*</v>
      </c>
      <c r="B363" s="83" t="str">
        <f>IF(SP_SUL!X363="","*",SP_SUL!X363)</f>
        <v>*</v>
      </c>
      <c r="C363" s="83" t="str">
        <f>IF(SP_SUL!S363="","*",SP_SUL!S363)</f>
        <v>-</v>
      </c>
      <c r="D363" s="83" t="str">
        <f>IF(SP_SUL!T363="","*",SP_SUL!T363)</f>
        <v>-</v>
      </c>
      <c r="E363" s="83" t="str">
        <f>IF(SP_SUL!D363="","*",SP_SUL!D363)</f>
        <v>*</v>
      </c>
      <c r="F363" s="83" t="str">
        <f>IF(SP_SUL!H363="","*",SP_SUL!H363)</f>
        <v>*</v>
      </c>
      <c r="G363" s="83" t="str">
        <f>IF(SP_SUL!M363="","*",SP_SUL!M363)</f>
        <v>-</v>
      </c>
      <c r="H363" s="116" t="str">
        <f>IF(SP_SUL!K363="","*",SP_SUL!K363)</f>
        <v>*</v>
      </c>
      <c r="I363" s="113" t="str">
        <f>IF(SP_SUL!O363="","*",SP_SUL!O363)</f>
        <v>*</v>
      </c>
      <c r="J363" s="113" t="str">
        <f>IF(SP_SUL!P363="","*",SP_SUL!P363)</f>
        <v>*</v>
      </c>
      <c r="K363" s="83">
        <f>IF(SP_SUL!AK363="","*",SP_SUL!AK363)</f>
        <v>0</v>
      </c>
      <c r="L363" s="83" t="str">
        <f>IF(SP_SUL!AM363="","*",SP_SUL!AM363)</f>
        <v>-</v>
      </c>
      <c r="M363" s="83">
        <f>IF(SP_SUL!AP363="","*",SP_SUL!AP363)</f>
        <v>0</v>
      </c>
      <c r="N363" s="83" t="str">
        <f>IF(SP_SUL!AM363="","*",SP_SUL!AM363)</f>
        <v>-</v>
      </c>
      <c r="O363" s="110" t="str">
        <f>IF(SP_SUL!BH363="","*",SP_SUL!BH363)</f>
        <v>*</v>
      </c>
      <c r="P363" s="147" t="str">
        <f>IF($A$2=1,IF(SP_SUL!BJ363="","*",SP_SUL!BJ363),IF(SP_SUL!BK363="","*",SP_SUL!BK363))</f>
        <v>*</v>
      </c>
    </row>
    <row r="364" spans="1:16" hidden="1">
      <c r="A364" s="82">
        <f>IF(SP_SUL!B364="","*",SP_SUL!B364)</f>
        <v>46067</v>
      </c>
      <c r="B364" s="83" t="str">
        <f>IF(SP_SUL!X364="","*",SP_SUL!X364)</f>
        <v>Oportunidade</v>
      </c>
      <c r="C364" s="83" t="str">
        <f>IF(SP_SUL!S364="","*",SP_SUL!S364)</f>
        <v>SP SUL</v>
      </c>
      <c r="D364" s="83" t="str">
        <f>IF(SP_SUL!T364="","*",SP_SUL!T364)</f>
        <v>ZKE-ZEV</v>
      </c>
      <c r="E364" s="83" t="str">
        <f>IF(SP_SUL!D364="","*",SP_SUL!D364)</f>
        <v>MATEUS (TP-809)</v>
      </c>
      <c r="F364" s="83" t="str">
        <f>IF(SP_SUL!H364="","*",SP_SUL!H364)</f>
        <v>-</v>
      </c>
      <c r="G364" s="83" t="str">
        <f>IF(SP_SUL!M364="","*",SP_SUL!M364)</f>
        <v>ZWI-ZEM</v>
      </c>
      <c r="H364" s="116">
        <f>IF(SP_SUL!K364="","*",SP_SUL!K364)</f>
        <v>126.83</v>
      </c>
      <c r="I364" s="113">
        <f>IF(SP_SUL!O364="","*",SP_SUL!O364)</f>
        <v>0.35416666666666669</v>
      </c>
      <c r="J364" s="113">
        <f>IF(SP_SUL!P364="","*",SP_SUL!P364)</f>
        <v>8.3333333333333329E-2</v>
      </c>
      <c r="K364" s="83" t="str">
        <f>IF(SP_SUL!AK364="","*",SP_SUL!AK364)</f>
        <v>-</v>
      </c>
      <c r="L364" s="83" t="str">
        <f>IF(SP_SUL!AM364="","*",SP_SUL!AM364)</f>
        <v>ZWI-ZEM</v>
      </c>
      <c r="M364" s="83">
        <f>IF(SP_SUL!AP364="","*",SP_SUL!AP364)</f>
        <v>126.83</v>
      </c>
      <c r="N364" s="83" t="str">
        <f>IF(SP_SUL!AM364="","*",SP_SUL!AM364)</f>
        <v>ZWI-ZEM</v>
      </c>
      <c r="O364" s="110">
        <f>IF(SP_SUL!BH364="","*",SP_SUL!BH364)</f>
        <v>0</v>
      </c>
      <c r="P364" s="147" t="str">
        <f>IF($A$2=1,IF(SP_SUL!BJ364="","*",SP_SUL!BJ364),IF(SP_SUL!BK364="","*",SP_SUL!BK364))</f>
        <v>Não solicitou intervalo - não retornaram justificativa</v>
      </c>
    </row>
    <row r="365" spans="1:16" hidden="1">
      <c r="A365" s="82">
        <f>IF(SP_SUL!B365="","*",SP_SUL!B365)</f>
        <v>46067</v>
      </c>
      <c r="B365" s="83" t="str">
        <f>IF(SP_SUL!X365="","*",SP_SUL!X365)</f>
        <v>Oportunidade</v>
      </c>
      <c r="C365" s="83" t="str">
        <f>IF(SP_SUL!S365="","*",SP_SUL!S365)</f>
        <v>SP SUL</v>
      </c>
      <c r="D365" s="83" t="str">
        <f>IF(SP_SUL!T365="","*",SP_SUL!T365)</f>
        <v>ZKE-ZEV</v>
      </c>
      <c r="E365" s="83" t="str">
        <f>IF(SP_SUL!D365="","*",SP_SUL!D365)</f>
        <v>ADENISON (TP-810)</v>
      </c>
      <c r="F365" s="83" t="str">
        <f>IF(SP_SUL!H365="","*",SP_SUL!H365)</f>
        <v>-</v>
      </c>
      <c r="G365" s="83" t="str">
        <f>IF(SP_SUL!M365="","*",SP_SUL!M365)</f>
        <v>ZWI-ZEM</v>
      </c>
      <c r="H365" s="116">
        <f>IF(SP_SUL!K365="","*",SP_SUL!K365)</f>
        <v>125.559</v>
      </c>
      <c r="I365" s="113">
        <f>IF(SP_SUL!O365="","*",SP_SUL!O365)</f>
        <v>0.35416666666666669</v>
      </c>
      <c r="J365" s="113">
        <f>IF(SP_SUL!P365="","*",SP_SUL!P365)</f>
        <v>8.3333333333333329E-2</v>
      </c>
      <c r="K365" s="83" t="str">
        <f>IF(SP_SUL!AK365="","*",SP_SUL!AK365)</f>
        <v>-</v>
      </c>
      <c r="L365" s="83" t="str">
        <f>IF(SP_SUL!AM365="","*",SP_SUL!AM365)</f>
        <v>ZWI-ZEM</v>
      </c>
      <c r="M365" s="83">
        <f>IF(SP_SUL!AP365="","*",SP_SUL!AP365)</f>
        <v>125.559</v>
      </c>
      <c r="N365" s="83" t="str">
        <f>IF(SP_SUL!AM365="","*",SP_SUL!AM365)</f>
        <v>ZWI-ZEM</v>
      </c>
      <c r="O365" s="110">
        <f>IF(SP_SUL!BH365="","*",SP_SUL!BH365)</f>
        <v>0</v>
      </c>
      <c r="P365" s="147" t="str">
        <f>IF($A$2=1,IF(SP_SUL!BJ365="","*",SP_SUL!BJ365),IF(SP_SUL!BK365="","*",SP_SUL!BK365))</f>
        <v>Não solicitou intervalo - não retornaram justificativa</v>
      </c>
    </row>
    <row r="366" spans="1:16" hidden="1">
      <c r="A366" s="82">
        <f>IF(SP_SUL!B366="","*",SP_SUL!B366)</f>
        <v>46067</v>
      </c>
      <c r="B366" s="83" t="str">
        <f>IF(SP_SUL!X366="","*",SP_SUL!X366)</f>
        <v>Oportunidade</v>
      </c>
      <c r="C366" s="83" t="str">
        <f>IF(SP_SUL!S366="","*",SP_SUL!S366)</f>
        <v>SP SUL</v>
      </c>
      <c r="D366" s="83" t="str">
        <f>IF(SP_SUL!T366="","*",SP_SUL!T366)</f>
        <v>ZEV-ZPT</v>
      </c>
      <c r="E366" s="83" t="str">
        <f>IF(SP_SUL!D366="","*",SP_SUL!D366)</f>
        <v>JACIANO (TF-674)</v>
      </c>
      <c r="F366" s="83" t="str">
        <f>IF(SP_SUL!H366="","*",SP_SUL!H366)</f>
        <v>-</v>
      </c>
      <c r="G366" s="83" t="str">
        <f>IF(SP_SUL!M366="","*",SP_SUL!M366)</f>
        <v>ZEZ</v>
      </c>
      <c r="H366" s="116">
        <f>IF(SP_SUL!K366="","*",SP_SUL!K366)</f>
        <v>66.25</v>
      </c>
      <c r="I366" s="113">
        <f>IF(SP_SUL!O366="","*",SP_SUL!O366)</f>
        <v>0.41666666666666669</v>
      </c>
      <c r="J366" s="113">
        <f>IF(SP_SUL!P366="","*",SP_SUL!P366)</f>
        <v>8.3333333333333329E-2</v>
      </c>
      <c r="K366" s="83" t="str">
        <f>IF(SP_SUL!AK366="","*",SP_SUL!AK366)</f>
        <v>-</v>
      </c>
      <c r="L366" s="83" t="str">
        <f>IF(SP_SUL!AM366="","*",SP_SUL!AM366)</f>
        <v>ZEZ</v>
      </c>
      <c r="M366" s="83">
        <f>IF(SP_SUL!AP366="","*",SP_SUL!AP366)</f>
        <v>66.25</v>
      </c>
      <c r="N366" s="83" t="str">
        <f>IF(SP_SUL!AM366="","*",SP_SUL!AM366)</f>
        <v>ZEZ</v>
      </c>
      <c r="O366" s="110">
        <f>IF(SP_SUL!BH366="","*",SP_SUL!BH366)</f>
        <v>0</v>
      </c>
      <c r="P366" s="147" t="str">
        <f>IF($A$2=1,IF(SP_SUL!BJ366="","*",SP_SUL!BJ366),IF(SP_SUL!BK366="","*",SP_SUL!BK366))</f>
        <v>Pronto as 08:28h - sem oportunidade</v>
      </c>
    </row>
    <row r="367" spans="1:16" hidden="1">
      <c r="A367" s="82">
        <f>IF(SP_SUL!B367="","*",SP_SUL!B367)</f>
        <v>46067</v>
      </c>
      <c r="B367" s="83" t="str">
        <f>IF(SP_SUL!X367="","*",SP_SUL!X367)</f>
        <v>Contrato</v>
      </c>
      <c r="C367" s="83" t="str">
        <f>IF(SP_SUL!S367="","*",SP_SUL!S367)</f>
        <v>SP SUL</v>
      </c>
      <c r="D367" s="83" t="str">
        <f>IF(SP_SUL!T367="","*",SP_SUL!T367)</f>
        <v>ZEV-ZPT</v>
      </c>
      <c r="E367" s="83" t="str">
        <f>IF(SP_SUL!D367="","*",SP_SUL!D367)</f>
        <v>W61</v>
      </c>
      <c r="F367" s="83" t="str">
        <f>IF(SP_SUL!H367="","*",SP_SUL!H367)</f>
        <v>K67ZEV2</v>
      </c>
      <c r="G367" s="83" t="str">
        <f>IF(SP_SUL!M367="","*",SP_SUL!M367)</f>
        <v>ZXW-ZGP</v>
      </c>
      <c r="H367" s="116">
        <f>IF(SP_SUL!K367="","*",SP_SUL!K367)</f>
        <v>83.7</v>
      </c>
      <c r="I367" s="113">
        <f>IF(SP_SUL!O367="","*",SP_SUL!O367)</f>
        <v>0.33333333333333331</v>
      </c>
      <c r="J367" s="113">
        <f>IF(SP_SUL!P367="","*",SP_SUL!P367)</f>
        <v>4.1666666666666664E-2</v>
      </c>
      <c r="K367" s="83" t="str">
        <f>IF(SP_SUL!AK367="","*",SP_SUL!AK367)</f>
        <v>K67ZEV2</v>
      </c>
      <c r="L367" s="83" t="str">
        <f>IF(SP_SUL!AM367="","*",SP_SUL!AM367)</f>
        <v>ZXW-ZGP</v>
      </c>
      <c r="M367" s="83">
        <f>IF(SP_SUL!AP367="","*",SP_SUL!AP367)</f>
        <v>83.7</v>
      </c>
      <c r="N367" s="83" t="str">
        <f>IF(SP_SUL!AM367="","*",SP_SUL!AM367)</f>
        <v>ZXW-ZGP</v>
      </c>
      <c r="O367" s="110">
        <f>IF(SP_SUL!BH367="","*",SP_SUL!BH367)</f>
        <v>0</v>
      </c>
      <c r="P367" s="147" t="str">
        <f>IF($A$2=1,IF(SP_SUL!BJ367="","*",SP_SUL!BJ367),IF(SP_SUL!BK367="","*",SP_SUL!BK367))</f>
        <v xml:space="preserve">Loco 7663 baixo nível de óleo lubrificante </v>
      </c>
    </row>
    <row r="368" spans="1:16" hidden="1">
      <c r="A368" s="82">
        <f>IF(SP_SUL!B368="","*",SP_SUL!B368)</f>
        <v>46067</v>
      </c>
      <c r="B368" s="83" t="str">
        <f>IF(SP_SUL!X368="","*",SP_SUL!X368)</f>
        <v>Oportunidade</v>
      </c>
      <c r="C368" s="83" t="str">
        <f>IF(SP_SUL!S368="","*",SP_SUL!S368)</f>
        <v>SP SUL</v>
      </c>
      <c r="D368" s="83" t="str">
        <f>IF(SP_SUL!T368="","*",SP_SUL!T368)</f>
        <v>ZPT-ZPG</v>
      </c>
      <c r="E368" s="83" t="str">
        <f>IF(SP_SUL!D368="","*",SP_SUL!D368)</f>
        <v>EXPANSÃO TURMA 1</v>
      </c>
      <c r="F368" s="83" t="str">
        <f>IF(SP_SUL!H368="","*",SP_SUL!H368)</f>
        <v>-</v>
      </c>
      <c r="G368" s="83" t="str">
        <f>IF(SP_SUL!M368="","*",SP_SUL!M368)</f>
        <v>PAT-ZGM</v>
      </c>
      <c r="H368" s="116">
        <f>IF(SP_SUL!K368="","*",SP_SUL!K368)</f>
        <v>108.79</v>
      </c>
      <c r="I368" s="113">
        <f>IF(SP_SUL!O368="","*",SP_SUL!O368)</f>
        <v>0.35416666666666669</v>
      </c>
      <c r="J368" s="113">
        <f>IF(SP_SUL!P368="","*",SP_SUL!P368)</f>
        <v>6.25E-2</v>
      </c>
      <c r="K368" s="83" t="str">
        <f>IF(SP_SUL!AK368="","*",SP_SUL!AK368)</f>
        <v>-</v>
      </c>
      <c r="L368" s="83" t="str">
        <f>IF(SP_SUL!AM368="","*",SP_SUL!AM368)</f>
        <v>PAT-ZGM</v>
      </c>
      <c r="M368" s="83">
        <f>IF(SP_SUL!AP368="","*",SP_SUL!AP368)</f>
        <v>108.79</v>
      </c>
      <c r="N368" s="83" t="str">
        <f>IF(SP_SUL!AM368="","*",SP_SUL!AM368)</f>
        <v>PAT-ZGM</v>
      </c>
      <c r="O368" s="110">
        <f>IF(SP_SUL!BH368="","*",SP_SUL!BH368)</f>
        <v>0</v>
      </c>
      <c r="P368" s="147" t="str">
        <f>IF($A$2=1,IF(SP_SUL!BJ368="","*",SP_SUL!BJ368),IF(SP_SUL!BK368="","*",SP_SUL!BK368))</f>
        <v>Pronto as 07:25 - chuva no local</v>
      </c>
    </row>
    <row r="369" spans="1:16" hidden="1">
      <c r="A369" s="82" t="str">
        <f>IF(SP_SUL!B369="","*",SP_SUL!B369)</f>
        <v>*</v>
      </c>
      <c r="B369" s="83" t="str">
        <f>IF(SP_SUL!X369="","*",SP_SUL!X369)</f>
        <v>*</v>
      </c>
      <c r="C369" s="83" t="str">
        <f>IF(SP_SUL!S369="","*",SP_SUL!S369)</f>
        <v>-</v>
      </c>
      <c r="D369" s="83" t="str">
        <f>IF(SP_SUL!T369="","*",SP_SUL!T369)</f>
        <v>-</v>
      </c>
      <c r="E369" s="83" t="str">
        <f>IF(SP_SUL!D369="","*",SP_SUL!D369)</f>
        <v>*</v>
      </c>
      <c r="F369" s="83" t="str">
        <f>IF(SP_SUL!H369="","*",SP_SUL!H369)</f>
        <v>*</v>
      </c>
      <c r="G369" s="83" t="str">
        <f>IF(SP_SUL!M369="","*",SP_SUL!M369)</f>
        <v>-</v>
      </c>
      <c r="H369" s="116" t="str">
        <f>IF(SP_SUL!K369="","*",SP_SUL!K369)</f>
        <v>*</v>
      </c>
      <c r="I369" s="113" t="str">
        <f>IF(SP_SUL!O369="","*",SP_SUL!O369)</f>
        <v>*</v>
      </c>
      <c r="J369" s="113" t="str">
        <f>IF(SP_SUL!P369="","*",SP_SUL!P369)</f>
        <v>*</v>
      </c>
      <c r="K369" s="83">
        <f>IF(SP_SUL!AK369="","*",SP_SUL!AK369)</f>
        <v>0</v>
      </c>
      <c r="L369" s="83" t="str">
        <f>IF(SP_SUL!AM369="","*",SP_SUL!AM369)</f>
        <v>-</v>
      </c>
      <c r="M369" s="83">
        <f>IF(SP_SUL!AP369="","*",SP_SUL!AP369)</f>
        <v>0</v>
      </c>
      <c r="N369" s="83" t="str">
        <f>IF(SP_SUL!AM369="","*",SP_SUL!AM369)</f>
        <v>-</v>
      </c>
      <c r="O369" s="110" t="str">
        <f>IF(SP_SUL!BH369="","*",SP_SUL!BH369)</f>
        <v>*</v>
      </c>
      <c r="P369" s="147" t="str">
        <f>IF($A$2=1,IF(SP_SUL!BJ369="","*",SP_SUL!BJ369),IF(SP_SUL!BK369="","*",SP_SUL!BK369))</f>
        <v>*</v>
      </c>
    </row>
    <row r="370" spans="1:16" hidden="1">
      <c r="A370" s="82">
        <f>IF(SP_SUL!B370="","*",SP_SUL!B370)</f>
        <v>46068</v>
      </c>
      <c r="B370" s="83" t="str">
        <f>IF(SP_SUL!X370="","*",SP_SUL!X370)</f>
        <v>Oportunidade</v>
      </c>
      <c r="C370" s="83" t="str">
        <f>IF(SP_SUL!S370="","*",SP_SUL!S370)</f>
        <v>SP SUL</v>
      </c>
      <c r="D370" s="83" t="str">
        <f>IF(SP_SUL!T370="","*",SP_SUL!T370)</f>
        <v>ZBV-ZKE</v>
      </c>
      <c r="E370" s="83" t="str">
        <f>IF(SP_SUL!D370="","*",SP_SUL!D370)</f>
        <v>V93</v>
      </c>
      <c r="F370" s="83" t="str">
        <f>IF(SP_SUL!H370="","*",SP_SUL!H370)</f>
        <v>ZYU1</v>
      </c>
      <c r="G370" s="83" t="str">
        <f>IF(SP_SUL!M370="","*",SP_SUL!M370)</f>
        <v>ZYU-ZST</v>
      </c>
      <c r="H370" s="116">
        <f>IF(SP_SUL!K370="","*",SP_SUL!K370)</f>
        <v>204.4</v>
      </c>
      <c r="I370" s="113">
        <f>IF(SP_SUL!O370="","*",SP_SUL!O370)</f>
        <v>0.375</v>
      </c>
      <c r="J370" s="113">
        <f>IF(SP_SUL!P370="","*",SP_SUL!P370)</f>
        <v>8.3333333333333329E-2</v>
      </c>
      <c r="K370" s="83" t="str">
        <f>IF(SP_SUL!AK370="","*",SP_SUL!AK370)</f>
        <v>ZYU1</v>
      </c>
      <c r="L370" s="83" t="str">
        <f>IF(SP_SUL!AM370="","*",SP_SUL!AM370)</f>
        <v>ZYU-ZST</v>
      </c>
      <c r="M370" s="83">
        <f>IF(SP_SUL!AP370="","*",SP_SUL!AP370)</f>
        <v>204.4</v>
      </c>
      <c r="N370" s="83" t="str">
        <f>IF(SP_SUL!AM370="","*",SP_SUL!AM370)</f>
        <v>ZYU-ZST</v>
      </c>
      <c r="O370" s="110">
        <f>IF(SP_SUL!BH370="","*",SP_SUL!BH370)</f>
        <v>0</v>
      </c>
      <c r="P370" s="147" t="str">
        <f>IF($A$2=1,IF(SP_SUL!BJ370="","*",SP_SUL!BJ370),IF(SP_SUL!BK370="","*",SP_SUL!BK370))</f>
        <v>Equipe de folga</v>
      </c>
    </row>
    <row r="371" spans="1:16" hidden="1">
      <c r="A371" s="82">
        <f>IF(SP_SUL!B371="","*",SP_SUL!B371)</f>
        <v>46068</v>
      </c>
      <c r="B371" s="83" t="str">
        <f>IF(SP_SUL!X371="","*",SP_SUL!X371)</f>
        <v>Oportunidade</v>
      </c>
      <c r="C371" s="83" t="str">
        <f>IF(SP_SUL!S371="","*",SP_SUL!S371)</f>
        <v>SP SUL</v>
      </c>
      <c r="D371" s="83" t="str">
        <f>IF(SP_SUL!T371="","*",SP_SUL!T371)</f>
        <v>ZKE-ZEV</v>
      </c>
      <c r="E371" s="83" t="str">
        <f>IF(SP_SUL!D371="","*",SP_SUL!D371)</f>
        <v>E17</v>
      </c>
      <c r="F371" s="83" t="str">
        <f>IF(SP_SUL!H371="","*",SP_SUL!H371)</f>
        <v>102ZKW2</v>
      </c>
      <c r="G371" s="83" t="str">
        <f>IF(SP_SUL!M371="","*",SP_SUL!M371)</f>
        <v>ZKW-ZLU</v>
      </c>
      <c r="H371" s="116">
        <f>IF(SP_SUL!K371="","*",SP_SUL!K371)</f>
        <v>100.95099999999999</v>
      </c>
      <c r="I371" s="113">
        <f>IF(SP_SUL!O371="","*",SP_SUL!O371)</f>
        <v>0.39583333333333331</v>
      </c>
      <c r="J371" s="113">
        <f>IF(SP_SUL!P371="","*",SP_SUL!P371)</f>
        <v>0.125</v>
      </c>
      <c r="K371" s="83" t="str">
        <f>IF(SP_SUL!AK371="","*",SP_SUL!AK371)</f>
        <v>102ZKW2</v>
      </c>
      <c r="L371" s="83" t="str">
        <f>IF(SP_SUL!AM371="","*",SP_SUL!AM371)</f>
        <v>ZKW-ZLU</v>
      </c>
      <c r="M371" s="83">
        <f>IF(SP_SUL!AP371="","*",SP_SUL!AP371)</f>
        <v>100.95099999999999</v>
      </c>
      <c r="N371" s="83" t="str">
        <f>IF(SP_SUL!AM371="","*",SP_SUL!AM371)</f>
        <v>ZKW-ZLU</v>
      </c>
      <c r="O371" s="110">
        <f>IF(SP_SUL!BH371="","*",SP_SUL!BH371)</f>
        <v>0</v>
      </c>
      <c r="P371" s="147" t="str">
        <f>IF($A$2=1,IF(SP_SUL!BJ371="","*",SP_SUL!BJ371),IF(SP_SUL!BK371="","*",SP_SUL!BK371))</f>
        <v xml:space="preserve">MC1 as 08:05h - sem faixa </v>
      </c>
    </row>
    <row r="372" spans="1:16" hidden="1">
      <c r="A372" s="82" t="str">
        <f>IF(SP_SUL!B372="","*",SP_SUL!B372)</f>
        <v>*</v>
      </c>
      <c r="B372" s="83" t="str">
        <f>IF(SP_SUL!X372="","*",SP_SUL!X372)</f>
        <v>*</v>
      </c>
      <c r="C372" s="83" t="str">
        <f>IF(SP_SUL!S372="","*",SP_SUL!S372)</f>
        <v>-</v>
      </c>
      <c r="D372" s="83" t="str">
        <f>IF(SP_SUL!T372="","*",SP_SUL!T372)</f>
        <v>-</v>
      </c>
      <c r="E372" s="83" t="str">
        <f>IF(SP_SUL!D372="","*",SP_SUL!D372)</f>
        <v>*</v>
      </c>
      <c r="F372" s="83" t="str">
        <f>IF(SP_SUL!H372="","*",SP_SUL!H372)</f>
        <v>*</v>
      </c>
      <c r="G372" s="83" t="str">
        <f>IF(SP_SUL!M372="","*",SP_SUL!M372)</f>
        <v>-</v>
      </c>
      <c r="H372" s="116" t="str">
        <f>IF(SP_SUL!K372="","*",SP_SUL!K372)</f>
        <v>*</v>
      </c>
      <c r="I372" s="113" t="str">
        <f>IF(SP_SUL!O372="","*",SP_SUL!O372)</f>
        <v>*</v>
      </c>
      <c r="J372" s="113" t="str">
        <f>IF(SP_SUL!P372="","*",SP_SUL!P372)</f>
        <v>*</v>
      </c>
      <c r="K372" s="83">
        <f>IF(SP_SUL!AK372="","*",SP_SUL!AK372)</f>
        <v>0</v>
      </c>
      <c r="L372" s="83" t="str">
        <f>IF(SP_SUL!AM372="","*",SP_SUL!AM372)</f>
        <v>-</v>
      </c>
      <c r="M372" s="83">
        <f>IF(SP_SUL!AP372="","*",SP_SUL!AP372)</f>
        <v>0</v>
      </c>
      <c r="N372" s="83" t="str">
        <f>IF(SP_SUL!AM372="","*",SP_SUL!AM372)</f>
        <v>-</v>
      </c>
      <c r="O372" s="110" t="str">
        <f>IF(SP_SUL!BH372="","*",SP_SUL!BH372)</f>
        <v>*</v>
      </c>
      <c r="P372" s="147" t="str">
        <f>IF($A$2=1,IF(SP_SUL!BJ372="","*",SP_SUL!BJ372),IF(SP_SUL!BK372="","*",SP_SUL!BK372))</f>
        <v>*</v>
      </c>
    </row>
    <row r="373" spans="1:16" hidden="1">
      <c r="A373" s="82">
        <f>IF(SP_SUL!B373="","*",SP_SUL!B373)</f>
        <v>46069</v>
      </c>
      <c r="B373" s="83" t="str">
        <f>IF(SP_SUL!X373="","*",SP_SUL!X373)</f>
        <v>Oportunidade</v>
      </c>
      <c r="C373" s="83" t="str">
        <f>IF(SP_SUL!S373="","*",SP_SUL!S373)</f>
        <v>SP SUL</v>
      </c>
      <c r="D373" s="83" t="str">
        <f>IF(SP_SUL!T373="","*",SP_SUL!T373)</f>
        <v>ZBV-ZRX</v>
      </c>
      <c r="E373" s="83" t="str">
        <f>IF(SP_SUL!D373="","*",SP_SUL!D373)</f>
        <v>EXPANSÃO TURMA 1</v>
      </c>
      <c r="F373" s="83" t="str">
        <f>IF(SP_SUL!H373="","*",SP_SUL!H373)</f>
        <v>-</v>
      </c>
      <c r="G373" s="83" t="str">
        <f>IF(SP_SUL!M373="","*",SP_SUL!M373)</f>
        <v>ZCD</v>
      </c>
      <c r="H373" s="116">
        <f>IF(SP_SUL!K373="","*",SP_SUL!K373)</f>
        <v>110.35</v>
      </c>
      <c r="I373" s="113">
        <f>IF(SP_SUL!O373="","*",SP_SUL!O373)</f>
        <v>0.35416666666666669</v>
      </c>
      <c r="J373" s="113">
        <f>IF(SP_SUL!P373="","*",SP_SUL!P373)</f>
        <v>0.125</v>
      </c>
      <c r="K373" s="83" t="str">
        <f>IF(SP_SUL!AK373="","*",SP_SUL!AK373)</f>
        <v>-</v>
      </c>
      <c r="L373" s="83" t="str">
        <f>IF(SP_SUL!AM373="","*",SP_SUL!AM373)</f>
        <v>ZCD</v>
      </c>
      <c r="M373" s="83">
        <f>IF(SP_SUL!AP373="","*",SP_SUL!AP373)</f>
        <v>110.35</v>
      </c>
      <c r="N373" s="83" t="str">
        <f>IF(SP_SUL!AM373="","*",SP_SUL!AM373)</f>
        <v>ZCD</v>
      </c>
      <c r="O373" s="110">
        <f>IF(SP_SUL!BH373="","*",SP_SUL!BH373)</f>
        <v>2</v>
      </c>
      <c r="P373" s="147" t="str">
        <f>IF($A$2=1,IF(SP_SUL!BJ373="","*",SP_SUL!BJ373),IF(SP_SUL!BK373="","*",SP_SUL!BK373))</f>
        <v>TP pronto 08h42 / Concedidointervalo das 09h42 até 11h00. Realizado alívio de tensão</v>
      </c>
    </row>
    <row r="374" spans="1:16" hidden="1">
      <c r="A374" s="82">
        <f>IF(SP_SUL!B374="","*",SP_SUL!B374)</f>
        <v>46069</v>
      </c>
      <c r="B374" s="83" t="str">
        <f>IF(SP_SUL!X374="","*",SP_SUL!X374)</f>
        <v>Oportunidade</v>
      </c>
      <c r="C374" s="83" t="str">
        <f>IF(SP_SUL!S374="","*",SP_SUL!S374)</f>
        <v>SP SUL</v>
      </c>
      <c r="D374" s="83" t="str">
        <f>IF(SP_SUL!T374="","*",SP_SUL!T374)</f>
        <v>ZBV-ZRX</v>
      </c>
      <c r="E374" s="83" t="str">
        <f>IF(SP_SUL!D374="","*",SP_SUL!D374)</f>
        <v>KLECIO (TP-699)</v>
      </c>
      <c r="F374" s="83" t="str">
        <f>IF(SP_SUL!H374="","*",SP_SUL!H374)</f>
        <v>-</v>
      </c>
      <c r="G374" s="83" t="str">
        <f>IF(SP_SUL!M374="","*",SP_SUL!M374)</f>
        <v>ZAC-S</v>
      </c>
      <c r="H374" s="116">
        <f>IF(SP_SUL!K374="","*",SP_SUL!K374)</f>
        <v>77.212999999999994</v>
      </c>
      <c r="I374" s="113">
        <f>IF(SP_SUL!O374="","*",SP_SUL!O374)</f>
        <v>0.375</v>
      </c>
      <c r="J374" s="113">
        <f>IF(SP_SUL!P374="","*",SP_SUL!P374)</f>
        <v>6.25E-2</v>
      </c>
      <c r="K374" s="83" t="str">
        <f>IF(SP_SUL!AK374="","*",SP_SUL!AK374)</f>
        <v>-</v>
      </c>
      <c r="L374" s="83" t="str">
        <f>IF(SP_SUL!AM374="","*",SP_SUL!AM374)</f>
        <v>ZAC-S</v>
      </c>
      <c r="M374" s="83">
        <f>IF(SP_SUL!AP374="","*",SP_SUL!AP374)</f>
        <v>77.212999999999994</v>
      </c>
      <c r="N374" s="83" t="str">
        <f>IF(SP_SUL!AM374="","*",SP_SUL!AM374)</f>
        <v>ZAC-S</v>
      </c>
      <c r="O374" s="110">
        <f>IF(SP_SUL!BH374="","*",SP_SUL!BH374)</f>
        <v>0</v>
      </c>
      <c r="P374" s="147" t="str">
        <f>IF($A$2=1,IF(SP_SUL!BJ374="","*",SP_SUL!BJ374),IF(SP_SUL!BK374="","*",SP_SUL!BK374))</f>
        <v>TP em preparação, pronta 08:52 / Sem Oportunidade de faixa</v>
      </c>
    </row>
    <row r="375" spans="1:16" hidden="1">
      <c r="A375" s="82">
        <f>IF(SP_SUL!B375="","*",SP_SUL!B375)</f>
        <v>46069</v>
      </c>
      <c r="B375" s="83" t="str">
        <f>IF(SP_SUL!X375="","*",SP_SUL!X375)</f>
        <v>Extra</v>
      </c>
      <c r="C375" s="83" t="str">
        <f>IF(SP_SUL!S375="","*",SP_SUL!S375)</f>
        <v>SP SUL</v>
      </c>
      <c r="D375" s="83" t="str">
        <f>IF(SP_SUL!T375="","*",SP_SUL!T375)</f>
        <v>ZBV-ZRX</v>
      </c>
      <c r="E375" s="83" t="str">
        <f>IF(SP_SUL!D375="","*",SP_SUL!D375)</f>
        <v>E42</v>
      </c>
      <c r="F375" s="83" t="str">
        <f>IF(SP_SUL!H375="","*",SP_SUL!H375)</f>
        <v>ZBV3</v>
      </c>
      <c r="G375" s="83" t="str">
        <f>IF(SP_SUL!M375="","*",SP_SUL!M375)</f>
        <v>ZBM</v>
      </c>
      <c r="H375" s="116">
        <f>IF(SP_SUL!K375="","*",SP_SUL!K375)</f>
        <v>54.96</v>
      </c>
      <c r="I375" s="113">
        <f>IF(SP_SUL!O375="","*",SP_SUL!O375)</f>
        <v>0.45833333333333331</v>
      </c>
      <c r="J375" s="113">
        <f>IF(SP_SUL!P375="","*",SP_SUL!P375)</f>
        <v>0.125</v>
      </c>
      <c r="K375" s="83" t="str">
        <f>IF(SP_SUL!AK375="","*",SP_SUL!AK375)</f>
        <v>ZBV3</v>
      </c>
      <c r="L375" s="83" t="str">
        <f>IF(SP_SUL!AM375="","*",SP_SUL!AM375)</f>
        <v>ZBM</v>
      </c>
      <c r="M375" s="83">
        <f>IF(SP_SUL!AP375="","*",SP_SUL!AP375)</f>
        <v>54.96</v>
      </c>
      <c r="N375" s="83" t="str">
        <f>IF(SP_SUL!AM375="","*",SP_SUL!AM375)</f>
        <v>ZBM</v>
      </c>
      <c r="O375" s="110">
        <f>IF(SP_SUL!BH375="","*",SP_SUL!BH375)</f>
        <v>2</v>
      </c>
      <c r="P375" s="147" t="str">
        <f>IF($A$2=1,IF(SP_SUL!BJ375="","*",SP_SUL!BJ375),IF(SP_SUL!BK375="","*",SP_SUL!BK375))</f>
        <v>MC1 13h53 / autorizado entrada na via 14h09 / Em deslocamento para km da descarga.</v>
      </c>
    </row>
    <row r="376" spans="1:16" hidden="1">
      <c r="A376" s="82" t="str">
        <f>IF(SP_SUL!B376="","*",SP_SUL!B376)</f>
        <v>*</v>
      </c>
      <c r="B376" s="83" t="str">
        <f>IF(SP_SUL!X376="","*",SP_SUL!X376)</f>
        <v>*</v>
      </c>
      <c r="C376" s="83" t="str">
        <f>IF(SP_SUL!S376="","*",SP_SUL!S376)</f>
        <v>-</v>
      </c>
      <c r="D376" s="83" t="str">
        <f>IF(SP_SUL!T376="","*",SP_SUL!T376)</f>
        <v>-</v>
      </c>
      <c r="E376" s="83" t="str">
        <f>IF(SP_SUL!D376="","*",SP_SUL!D376)</f>
        <v>*</v>
      </c>
      <c r="F376" s="83" t="str">
        <f>IF(SP_SUL!H376="","*",SP_SUL!H376)</f>
        <v>*</v>
      </c>
      <c r="G376" s="83" t="str">
        <f>IF(SP_SUL!M376="","*",SP_SUL!M376)</f>
        <v>-</v>
      </c>
      <c r="H376" s="116" t="str">
        <f>IF(SP_SUL!K376="","*",SP_SUL!K376)</f>
        <v>*</v>
      </c>
      <c r="I376" s="113" t="str">
        <f>IF(SP_SUL!O376="","*",SP_SUL!O376)</f>
        <v>*</v>
      </c>
      <c r="J376" s="113" t="str">
        <f>IF(SP_SUL!P376="","*",SP_SUL!P376)</f>
        <v>*</v>
      </c>
      <c r="K376" s="83">
        <f>IF(SP_SUL!AK376="","*",SP_SUL!AK376)</f>
        <v>0</v>
      </c>
      <c r="L376" s="83" t="str">
        <f>IF(SP_SUL!AM376="","*",SP_SUL!AM376)</f>
        <v>-</v>
      </c>
      <c r="M376" s="83">
        <f>IF(SP_SUL!AP376="","*",SP_SUL!AP376)</f>
        <v>0</v>
      </c>
      <c r="N376" s="83" t="str">
        <f>IF(SP_SUL!AM376="","*",SP_SUL!AM376)</f>
        <v>-</v>
      </c>
      <c r="O376" s="110" t="str">
        <f>IF(SP_SUL!BH376="","*",SP_SUL!BH376)</f>
        <v>*</v>
      </c>
      <c r="P376" s="147" t="str">
        <f>IF($A$2=1,IF(SP_SUL!BJ376="","*",SP_SUL!BJ376),IF(SP_SUL!BK376="","*",SP_SUL!BK376))</f>
        <v>*</v>
      </c>
    </row>
    <row r="377" spans="1:16" hidden="1">
      <c r="A377" s="82">
        <f>IF(SP_SUL!B377="","*",SP_SUL!B377)</f>
        <v>46069</v>
      </c>
      <c r="B377" s="83" t="str">
        <f>IF(SP_SUL!X377="","*",SP_SUL!X377)</f>
        <v>Oportunidade</v>
      </c>
      <c r="C377" s="83" t="str">
        <f>IF(SP_SUL!S377="","*",SP_SUL!S377)</f>
        <v>SP SUL</v>
      </c>
      <c r="D377" s="83" t="str">
        <f>IF(SP_SUL!T377="","*",SP_SUL!T377)</f>
        <v>ZBV-ZKE</v>
      </c>
      <c r="E377" s="83" t="str">
        <f>IF(SP_SUL!D377="","*",SP_SUL!D377)</f>
        <v>ROGÉRIO (TP-730)</v>
      </c>
      <c r="F377" s="83" t="str">
        <f>IF(SP_SUL!H377="","*",SP_SUL!H377)</f>
        <v>-</v>
      </c>
      <c r="G377" s="83" t="str">
        <f>IF(SP_SUL!M377="","*",SP_SUL!M377)</f>
        <v>ZYU-ZST</v>
      </c>
      <c r="H377" s="116">
        <f>IF(SP_SUL!K377="","*",SP_SUL!K377)</f>
        <v>206.9</v>
      </c>
      <c r="I377" s="113">
        <f>IF(SP_SUL!O377="","*",SP_SUL!O377)</f>
        <v>0.41666666666666669</v>
      </c>
      <c r="J377" s="113">
        <f>IF(SP_SUL!P377="","*",SP_SUL!P377)</f>
        <v>8.3333333333333329E-2</v>
      </c>
      <c r="K377" s="83" t="str">
        <f>IF(SP_SUL!AK377="","*",SP_SUL!AK377)</f>
        <v>-</v>
      </c>
      <c r="L377" s="83" t="str">
        <f>IF(SP_SUL!AM377="","*",SP_SUL!AM377)</f>
        <v>ZYU-ZST</v>
      </c>
      <c r="M377" s="83">
        <f>IF(SP_SUL!AP377="","*",SP_SUL!AP377)</f>
        <v>206.9</v>
      </c>
      <c r="N377" s="83" t="str">
        <f>IF(SP_SUL!AM377="","*",SP_SUL!AM377)</f>
        <v>ZYU-ZST</v>
      </c>
      <c r="O377" s="110">
        <f>IF(SP_SUL!BH377="","*",SP_SUL!BH377)</f>
        <v>0</v>
      </c>
      <c r="P377" s="147" t="str">
        <f>IF($A$2=1,IF(SP_SUL!BJ377="","*",SP_SUL!BJ377),IF(SP_SUL!BK377="","*",SP_SUL!BK377))</f>
        <v>TP não solicita intervalo/ realizado acabamento.</v>
      </c>
    </row>
    <row r="378" spans="1:16" hidden="1">
      <c r="A378" s="82">
        <f>IF(SP_SUL!B378="","*",SP_SUL!B378)</f>
        <v>46069</v>
      </c>
      <c r="B378" s="83" t="str">
        <f>IF(SP_SUL!X378="","*",SP_SUL!X378)</f>
        <v>Contrato</v>
      </c>
      <c r="C378" s="83" t="str">
        <f>IF(SP_SUL!S378="","*",SP_SUL!S378)</f>
        <v>SP SUL</v>
      </c>
      <c r="D378" s="83" t="str">
        <f>IF(SP_SUL!T378="","*",SP_SUL!T378)</f>
        <v>ZBV-ZKE</v>
      </c>
      <c r="E378" s="83" t="str">
        <f>IF(SP_SUL!D378="","*",SP_SUL!D378)</f>
        <v>V93</v>
      </c>
      <c r="F378" s="83" t="str">
        <f>IF(SP_SUL!H378="","*",SP_SUL!H378)</f>
        <v>ZYU1</v>
      </c>
      <c r="G378" s="83" t="str">
        <f>IF(SP_SUL!M378="","*",SP_SUL!M378)</f>
        <v>ZYU-ZST</v>
      </c>
      <c r="H378" s="116">
        <f>IF(SP_SUL!K378="","*",SP_SUL!K378)</f>
        <v>204.4</v>
      </c>
      <c r="I378" s="113">
        <f>IF(SP_SUL!O378="","*",SP_SUL!O378)</f>
        <v>0.375</v>
      </c>
      <c r="J378" s="113">
        <f>IF(SP_SUL!P378="","*",SP_SUL!P378)</f>
        <v>0.125</v>
      </c>
      <c r="K378" s="83" t="str">
        <f>IF(SP_SUL!AK378="","*",SP_SUL!AK378)</f>
        <v>ZYU1</v>
      </c>
      <c r="L378" s="83" t="str">
        <f>IF(SP_SUL!AM378="","*",SP_SUL!AM378)</f>
        <v>ZYU-ZST</v>
      </c>
      <c r="M378" s="83">
        <f>IF(SP_SUL!AP378="","*",SP_SUL!AP378)</f>
        <v>204.4</v>
      </c>
      <c r="N378" s="83" t="str">
        <f>IF(SP_SUL!AM378="","*",SP_SUL!AM378)</f>
        <v>ZYU-ZST</v>
      </c>
      <c r="O378" s="110">
        <f>IF(SP_SUL!BH378="","*",SP_SUL!BH378)</f>
        <v>2</v>
      </c>
      <c r="P378" s="147" t="str">
        <f>IF($A$2=1,IF(SP_SUL!BJ378="","*",SP_SUL!BJ378),IF(SP_SUL!BK378="","*",SP_SUL!BK378))</f>
        <v>Acionado maquinista  /  MC1 10h31 /autorizado entrada na via 11h52 / após autorizado entrada na via, V93 apresentou problemas no CBL / Concedido intervalo das 13h20 até 14h20 /  atraso na liberação, devido avaria da maquina., liberado 15h34/</v>
      </c>
    </row>
    <row r="379" spans="1:16" hidden="1">
      <c r="A379" s="82">
        <f>IF(SP_SUL!B379="","*",SP_SUL!B379)</f>
        <v>46069</v>
      </c>
      <c r="B379" s="83" t="str">
        <f>IF(SP_SUL!X379="","*",SP_SUL!X379)</f>
        <v>Oportunidade</v>
      </c>
      <c r="C379" s="83" t="str">
        <f>IF(SP_SUL!S379="","*",SP_SUL!S379)</f>
        <v>SP SUL</v>
      </c>
      <c r="D379" s="83" t="str">
        <f>IF(SP_SUL!T379="","*",SP_SUL!T379)</f>
        <v>ZBV-ZKE</v>
      </c>
      <c r="E379" s="83" t="str">
        <f>IF(SP_SUL!D379="","*",SP_SUL!D379)</f>
        <v>W59</v>
      </c>
      <c r="F379" s="83" t="str">
        <f>IF(SP_SUL!H379="","*",SP_SUL!H379)</f>
        <v>ZYU1</v>
      </c>
      <c r="G379" s="83" t="str">
        <f>IF(SP_SUL!M379="","*",SP_SUL!M379)</f>
        <v>ZYU</v>
      </c>
      <c r="H379" s="116">
        <f>IF(SP_SUL!K379="","*",SP_SUL!K379)</f>
        <v>203.8</v>
      </c>
      <c r="I379" s="113">
        <f>IF(SP_SUL!O379="","*",SP_SUL!O379)</f>
        <v>0.39583333333333331</v>
      </c>
      <c r="J379" s="113">
        <f>IF(SP_SUL!P379="","*",SP_SUL!P379)</f>
        <v>4.1666666666666664E-2</v>
      </c>
      <c r="K379" s="83" t="str">
        <f>IF(SP_SUL!AK379="","*",SP_SUL!AK379)</f>
        <v>ZYU1</v>
      </c>
      <c r="L379" s="83" t="str">
        <f>IF(SP_SUL!AM379="","*",SP_SUL!AM379)</f>
        <v>ZYU</v>
      </c>
      <c r="M379" s="83">
        <f>IF(SP_SUL!AP379="","*",SP_SUL!AP379)</f>
        <v>203.8</v>
      </c>
      <c r="N379" s="83" t="str">
        <f>IF(SP_SUL!AM379="","*",SP_SUL!AM379)</f>
        <v>ZYU</v>
      </c>
      <c r="O379" s="110">
        <f>IF(SP_SUL!BH379="","*",SP_SUL!BH379)</f>
        <v>2</v>
      </c>
      <c r="P379" s="147" t="str">
        <f>IF($A$2=1,IF(SP_SUL!BJ379="","*",SP_SUL!BJ379),IF(SP_SUL!BK379="","*",SP_SUL!BK379))</f>
        <v>Alterado progrmação / recolher dormentes do km200 e descarregar no km190+000 /  MC1 08h48 /Autorizado entrada na via 10h47 / Realizado intervalo para recolher dormentes no km200+00 das 11h07 até 11h56 /e 12h25 até 13h00 para descarga de dormentes km190+000</v>
      </c>
    </row>
    <row r="380" spans="1:16" hidden="1">
      <c r="A380" s="82">
        <f>IF(SP_SUL!B380="","*",SP_SUL!B380)</f>
        <v>46069</v>
      </c>
      <c r="B380" s="83" t="str">
        <f>IF(SP_SUL!X380="","*",SP_SUL!X380)</f>
        <v>Oportunidade</v>
      </c>
      <c r="C380" s="83" t="str">
        <f>IF(SP_SUL!S380="","*",SP_SUL!S380)</f>
        <v>SP SUL</v>
      </c>
      <c r="D380" s="83" t="str">
        <f>IF(SP_SUL!T380="","*",SP_SUL!T380)</f>
        <v>ZBV-ZKE</v>
      </c>
      <c r="E380" s="83" t="str">
        <f>IF(SP_SUL!D380="","*",SP_SUL!D380)</f>
        <v>ROBSON (TF-701)</v>
      </c>
      <c r="F380" s="83" t="str">
        <f>IF(SP_SUL!H380="","*",SP_SUL!H380)</f>
        <v>-</v>
      </c>
      <c r="G380" s="83" t="str">
        <f>IF(SP_SUL!M380="","*",SP_SUL!M380)</f>
        <v>ZDY-ZFY</v>
      </c>
      <c r="H380" s="116">
        <f>IF(SP_SUL!K380="","*",SP_SUL!K380)</f>
        <v>190.3</v>
      </c>
      <c r="I380" s="113">
        <f>IF(SP_SUL!O380="","*",SP_SUL!O380)</f>
        <v>0.375</v>
      </c>
      <c r="J380" s="113">
        <f>IF(SP_SUL!P380="","*",SP_SUL!P380)</f>
        <v>8.3333333333333329E-2</v>
      </c>
      <c r="K380" s="83" t="str">
        <f>IF(SP_SUL!AK380="","*",SP_SUL!AK380)</f>
        <v>-</v>
      </c>
      <c r="L380" s="83" t="str">
        <f>IF(SP_SUL!AM380="","*",SP_SUL!AM380)</f>
        <v>ZDY-ZFY</v>
      </c>
      <c r="M380" s="83">
        <f>IF(SP_SUL!AP380="","*",SP_SUL!AP380)</f>
        <v>190.3</v>
      </c>
      <c r="N380" s="83" t="str">
        <f>IF(SP_SUL!AM380="","*",SP_SUL!AM380)</f>
        <v>ZDY-ZFY</v>
      </c>
      <c r="O380" s="110">
        <f>IF(SP_SUL!BH380="","*",SP_SUL!BH380)</f>
        <v>0</v>
      </c>
      <c r="P380" s="147" t="str">
        <f>IF($A$2=1,IF(SP_SUL!BJ380="","*",SP_SUL!BJ380),IF(SP_SUL!BK380="","*",SP_SUL!BK380))</f>
        <v>Cancelado pela via / priorização de W59</v>
      </c>
    </row>
    <row r="381" spans="1:16" hidden="1">
      <c r="A381" s="82">
        <f>IF(SP_SUL!B381="","*",SP_SUL!B381)</f>
        <v>46069</v>
      </c>
      <c r="B381" s="83" t="str">
        <f>IF(SP_SUL!X381="","*",SP_SUL!X381)</f>
        <v>Oportunidade</v>
      </c>
      <c r="C381" s="83" t="str">
        <f>IF(SP_SUL!S381="","*",SP_SUL!S381)</f>
        <v>SP SUL</v>
      </c>
      <c r="D381" s="83" t="str">
        <f>IF(SP_SUL!T381="","*",SP_SUL!T381)</f>
        <v>ZBV-ZKE</v>
      </c>
      <c r="E381" s="83" t="str">
        <f>IF(SP_SUL!D381="","*",SP_SUL!D381)</f>
        <v>JACIANO (TF-674)</v>
      </c>
      <c r="F381" s="83" t="str">
        <f>IF(SP_SUL!H381="","*",SP_SUL!H381)</f>
        <v>-</v>
      </c>
      <c r="G381" s="83" t="str">
        <f>IF(SP_SUL!M381="","*",SP_SUL!M381)</f>
        <v>ZDY-ZFY</v>
      </c>
      <c r="H381" s="116">
        <f>IF(SP_SUL!K381="","*",SP_SUL!K381)</f>
        <v>191</v>
      </c>
      <c r="I381" s="113">
        <f>IF(SP_SUL!O381="","*",SP_SUL!O381)</f>
        <v>0.375</v>
      </c>
      <c r="J381" s="113">
        <f>IF(SP_SUL!P381="","*",SP_SUL!P381)</f>
        <v>8.3333333333333329E-2</v>
      </c>
      <c r="K381" s="83" t="str">
        <f>IF(SP_SUL!AK381="","*",SP_SUL!AK381)</f>
        <v>-</v>
      </c>
      <c r="L381" s="83" t="str">
        <f>IF(SP_SUL!AM381="","*",SP_SUL!AM381)</f>
        <v>ZDY-ZFY</v>
      </c>
      <c r="M381" s="83">
        <f>IF(SP_SUL!AP381="","*",SP_SUL!AP381)</f>
        <v>191</v>
      </c>
      <c r="N381" s="83" t="str">
        <f>IF(SP_SUL!AM381="","*",SP_SUL!AM381)</f>
        <v>ZDY-ZFY</v>
      </c>
      <c r="O381" s="110">
        <f>IF(SP_SUL!BH381="","*",SP_SUL!BH381)</f>
        <v>0</v>
      </c>
      <c r="P381" s="147" t="str">
        <f>IF($A$2=1,IF(SP_SUL!BJ381="","*",SP_SUL!BJ381),IF(SP_SUL!BK381="","*",SP_SUL!BK381))</f>
        <v>Cancelado pela via / priorização de W59</v>
      </c>
    </row>
    <row r="382" spans="1:16" hidden="1">
      <c r="A382" s="82">
        <f>IF(SP_SUL!B382="","*",SP_SUL!B382)</f>
        <v>46069</v>
      </c>
      <c r="B382" s="83" t="str">
        <f>IF(SP_SUL!X382="","*",SP_SUL!X382)</f>
        <v>Oportunidade</v>
      </c>
      <c r="C382" s="83" t="str">
        <f>IF(SP_SUL!S382="","*",SP_SUL!S382)</f>
        <v>SP SUL</v>
      </c>
      <c r="D382" s="83" t="str">
        <f>IF(SP_SUL!T382="","*",SP_SUL!T382)</f>
        <v>ZBV-ZKE</v>
      </c>
      <c r="E382" s="83" t="str">
        <f>IF(SP_SUL!D382="","*",SP_SUL!D382)</f>
        <v>V95</v>
      </c>
      <c r="F382" s="83" t="str">
        <f>IF(SP_SUL!H382="","*",SP_SUL!H382)</f>
        <v>ZYU1</v>
      </c>
      <c r="G382" s="83" t="str">
        <f>IF(SP_SUL!M382="","*",SP_SUL!M382)</f>
        <v>ZYU</v>
      </c>
      <c r="H382" s="116">
        <f>IF(SP_SUL!K382="","*",SP_SUL!K382)</f>
        <v>202</v>
      </c>
      <c r="I382" s="113">
        <f>IF(SP_SUL!O382="","*",SP_SUL!O382)</f>
        <v>0.33333333333333331</v>
      </c>
      <c r="J382" s="113">
        <f>IF(SP_SUL!P382="","*",SP_SUL!P382)</f>
        <v>4.1666666666666664E-2</v>
      </c>
      <c r="K382" s="83" t="str">
        <f>IF(SP_SUL!AK382="","*",SP_SUL!AK382)</f>
        <v>ZYU1</v>
      </c>
      <c r="L382" s="83" t="str">
        <f>IF(SP_SUL!AM382="","*",SP_SUL!AM382)</f>
        <v>ZYU</v>
      </c>
      <c r="M382" s="83">
        <f>IF(SP_SUL!AP382="","*",SP_SUL!AP382)</f>
        <v>202</v>
      </c>
      <c r="N382" s="83" t="str">
        <f>IF(SP_SUL!AM382="","*",SP_SUL!AM382)</f>
        <v>ZYU</v>
      </c>
      <c r="O382" s="110">
        <f>IF(SP_SUL!BH382="","*",SP_SUL!BH382)</f>
        <v>0</v>
      </c>
      <c r="P382" s="147" t="str">
        <f>IF($A$2=1,IF(SP_SUL!BJ382="","*",SP_SUL!BJ382),IF(SP_SUL!BK382="","*",SP_SUL!BK382))</f>
        <v>Alterado programação, solicita MC1 em ZMA.</v>
      </c>
    </row>
    <row r="383" spans="1:16" hidden="1">
      <c r="A383" s="82" t="str">
        <f>IF(SP_SUL!B383="","*",SP_SUL!B383)</f>
        <v>*</v>
      </c>
      <c r="B383" s="83" t="str">
        <f>IF(SP_SUL!X383="","*",SP_SUL!X383)</f>
        <v>*</v>
      </c>
      <c r="C383" s="83" t="str">
        <f>IF(SP_SUL!S383="","*",SP_SUL!S383)</f>
        <v>-</v>
      </c>
      <c r="D383" s="83" t="str">
        <f>IF(SP_SUL!T383="","*",SP_SUL!T383)</f>
        <v>-</v>
      </c>
      <c r="E383" s="83" t="str">
        <f>IF(SP_SUL!D383="","*",SP_SUL!D383)</f>
        <v>*</v>
      </c>
      <c r="F383" s="83" t="str">
        <f>IF(SP_SUL!H383="","*",SP_SUL!H383)</f>
        <v>*</v>
      </c>
      <c r="G383" s="83" t="str">
        <f>IF(SP_SUL!M383="","*",SP_SUL!M383)</f>
        <v>-</v>
      </c>
      <c r="H383" s="116" t="str">
        <f>IF(SP_SUL!K383="","*",SP_SUL!K383)</f>
        <v>*</v>
      </c>
      <c r="I383" s="113" t="str">
        <f>IF(SP_SUL!O383="","*",SP_SUL!O383)</f>
        <v>*</v>
      </c>
      <c r="J383" s="113" t="str">
        <f>IF(SP_SUL!P383="","*",SP_SUL!P383)</f>
        <v>*</v>
      </c>
      <c r="K383" s="83">
        <f>IF(SP_SUL!AK383="","*",SP_SUL!AK383)</f>
        <v>0</v>
      </c>
      <c r="L383" s="83" t="str">
        <f>IF(SP_SUL!AM383="","*",SP_SUL!AM383)</f>
        <v>-</v>
      </c>
      <c r="M383" s="83">
        <f>IF(SP_SUL!AP383="","*",SP_SUL!AP383)</f>
        <v>0</v>
      </c>
      <c r="N383" s="83" t="str">
        <f>IF(SP_SUL!AM383="","*",SP_SUL!AM383)</f>
        <v>-</v>
      </c>
      <c r="O383" s="110" t="str">
        <f>IF(SP_SUL!BH383="","*",SP_SUL!BH383)</f>
        <v>*</v>
      </c>
      <c r="P383" s="147" t="str">
        <f>IF($A$2=1,IF(SP_SUL!BJ383="","*",SP_SUL!BJ383),IF(SP_SUL!BK383="","*",SP_SUL!BK383))</f>
        <v>*</v>
      </c>
    </row>
    <row r="384" spans="1:16" hidden="1">
      <c r="A384" s="82">
        <f>IF(SP_SUL!B384="","*",SP_SUL!B384)</f>
        <v>46069</v>
      </c>
      <c r="B384" s="83" t="str">
        <f>IF(SP_SUL!X384="","*",SP_SUL!X384)</f>
        <v>Oportunidade</v>
      </c>
      <c r="C384" s="83" t="str">
        <f>IF(SP_SUL!S384="","*",SP_SUL!S384)</f>
        <v>SP SUL</v>
      </c>
      <c r="D384" s="83" t="str">
        <f>IF(SP_SUL!T384="","*",SP_SUL!T384)</f>
        <v>ZKE-ZEV</v>
      </c>
      <c r="E384" s="83" t="str">
        <f>IF(SP_SUL!D384="","*",SP_SUL!D384)</f>
        <v>W60</v>
      </c>
      <c r="F384" s="83" t="str">
        <f>IF(SP_SUL!H384="","*",SP_SUL!H384)</f>
        <v>102ZKW2</v>
      </c>
      <c r="G384" s="83" t="str">
        <f>IF(SP_SUL!M384="","*",SP_SUL!M384)</f>
        <v>ZKE-ZWW</v>
      </c>
      <c r="H384" s="116">
        <f>IF(SP_SUL!K384="","*",SP_SUL!K384)</f>
        <v>83</v>
      </c>
      <c r="I384" s="113">
        <f>IF(SP_SUL!O384="","*",SP_SUL!O384)</f>
        <v>0.39583333333333331</v>
      </c>
      <c r="J384" s="113">
        <f>IF(SP_SUL!P384="","*",SP_SUL!P384)</f>
        <v>4.1666666666666664E-2</v>
      </c>
      <c r="K384" s="83" t="str">
        <f>IF(SP_SUL!AK384="","*",SP_SUL!AK384)</f>
        <v>102ZKW2</v>
      </c>
      <c r="L384" s="83" t="str">
        <f>IF(SP_SUL!AM384="","*",SP_SUL!AM384)</f>
        <v>ZKE-ZWW</v>
      </c>
      <c r="M384" s="83">
        <f>IF(SP_SUL!AP384="","*",SP_SUL!AP384)</f>
        <v>83</v>
      </c>
      <c r="N384" s="83" t="str">
        <f>IF(SP_SUL!AM384="","*",SP_SUL!AM384)</f>
        <v>ZKE-ZWW</v>
      </c>
      <c r="O384" s="110">
        <f>IF(SP_SUL!BH384="","*",SP_SUL!BH384)</f>
        <v>0</v>
      </c>
      <c r="P384" s="147" t="str">
        <f>IF($A$2=1,IF(SP_SUL!BJ384="","*",SP_SUL!BJ384),IF(SP_SUL!BK384="","*",SP_SUL!BK384))</f>
        <v>MC1 10h06 / Cancelado a faixa, devido priorização do E17 + TP's solda e troca de trilho.</v>
      </c>
    </row>
    <row r="385" spans="1:16" hidden="1">
      <c r="A385" s="82">
        <f>IF(SP_SUL!B385="","*",SP_SUL!B385)</f>
        <v>46069</v>
      </c>
      <c r="B385" s="83" t="str">
        <f>IF(SP_SUL!X385="","*",SP_SUL!X385)</f>
        <v>Oportunidade</v>
      </c>
      <c r="C385" s="83" t="str">
        <f>IF(SP_SUL!S385="","*",SP_SUL!S385)</f>
        <v>SP SUL</v>
      </c>
      <c r="D385" s="83" t="str">
        <f>IF(SP_SUL!T385="","*",SP_SUL!T385)</f>
        <v>ZKE-ZEV</v>
      </c>
      <c r="E385" s="83" t="str">
        <f>IF(SP_SUL!D385="","*",SP_SUL!D385)</f>
        <v>E17</v>
      </c>
      <c r="F385" s="83" t="str">
        <f>IF(SP_SUL!H385="","*",SP_SUL!H385)</f>
        <v>102ZKW2</v>
      </c>
      <c r="G385" s="83" t="str">
        <f>IF(SP_SUL!M385="","*",SP_SUL!M385)</f>
        <v>ZKW-ZLU</v>
      </c>
      <c r="H385" s="116">
        <f>IF(SP_SUL!K385="","*",SP_SUL!K385)</f>
        <v>100.95099999999999</v>
      </c>
      <c r="I385" s="113">
        <f>IF(SP_SUL!O385="","*",SP_SUL!O385)</f>
        <v>0.39583333333333331</v>
      </c>
      <c r="J385" s="113">
        <f>IF(SP_SUL!P385="","*",SP_SUL!P385)</f>
        <v>0.125</v>
      </c>
      <c r="K385" s="83" t="str">
        <f>IF(SP_SUL!AK385="","*",SP_SUL!AK385)</f>
        <v>102ZKW2</v>
      </c>
      <c r="L385" s="83" t="str">
        <f>IF(SP_SUL!AM385="","*",SP_SUL!AM385)</f>
        <v>ZKW-ZLU</v>
      </c>
      <c r="M385" s="83">
        <f>IF(SP_SUL!AP385="","*",SP_SUL!AP385)</f>
        <v>100.95099999999999</v>
      </c>
      <c r="N385" s="83" t="str">
        <f>IF(SP_SUL!AM385="","*",SP_SUL!AM385)</f>
        <v>ZKW-ZLU</v>
      </c>
      <c r="O385" s="110">
        <f>IF(SP_SUL!BH385="","*",SP_SUL!BH385)</f>
        <v>2</v>
      </c>
      <c r="P385" s="147" t="str">
        <f>IF($A$2=1,IF(SP_SUL!BJ385="","*",SP_SUL!BJ385),IF(SP_SUL!BK385="","*",SP_SUL!BK385))</f>
        <v>MC1 08h06 / PRevisão de faixa após L40, Realizado ntervalo 09:12 até 12h12.</v>
      </c>
    </row>
    <row r="386" spans="1:16" hidden="1">
      <c r="A386" s="82">
        <f>IF(SP_SUL!B386="","*",SP_SUL!B386)</f>
        <v>46069</v>
      </c>
      <c r="B386" s="83" t="str">
        <f>IF(SP_SUL!X386="","*",SP_SUL!X386)</f>
        <v>Oportunidade</v>
      </c>
      <c r="C386" s="83" t="str">
        <f>IF(SP_SUL!S386="","*",SP_SUL!S386)</f>
        <v>SP SUL</v>
      </c>
      <c r="D386" s="83" t="str">
        <f>IF(SP_SUL!T386="","*",SP_SUL!T386)</f>
        <v>ZKE-ZEV</v>
      </c>
      <c r="E386" s="83" t="str">
        <f>IF(SP_SUL!D386="","*",SP_SUL!D386)</f>
        <v>V89</v>
      </c>
      <c r="F386" s="83" t="str">
        <f>IF(SP_SUL!H386="","*",SP_SUL!H386)</f>
        <v>102ZKW2</v>
      </c>
      <c r="G386" s="83" t="str">
        <f>IF(SP_SUL!M386="","*",SP_SUL!M386)</f>
        <v>ZKW-ZLU</v>
      </c>
      <c r="H386" s="116">
        <f>IF(SP_SUL!K386="","*",SP_SUL!K386)</f>
        <v>101.8</v>
      </c>
      <c r="I386" s="113">
        <f>IF(SP_SUL!O386="","*",SP_SUL!O386)</f>
        <v>0.41666666666666669</v>
      </c>
      <c r="J386" s="113">
        <f>IF(SP_SUL!P386="","*",SP_SUL!P386)</f>
        <v>8.3333333333333329E-2</v>
      </c>
      <c r="K386" s="83" t="str">
        <f>IF(SP_SUL!AK386="","*",SP_SUL!AK386)</f>
        <v>130ZEM2</v>
      </c>
      <c r="L386" s="83" t="str">
        <f>IF(SP_SUL!AM386="","*",SP_SUL!AM386)</f>
        <v>ZEM-ZKW</v>
      </c>
      <c r="M386" s="83">
        <f>IF(SP_SUL!AP386="","*",SP_SUL!AP386)</f>
        <v>135</v>
      </c>
      <c r="N386" s="83" t="str">
        <f>IF(SP_SUL!AM386="","*",SP_SUL!AM386)</f>
        <v>ZEM-ZKW</v>
      </c>
      <c r="O386" s="110">
        <f>IF(SP_SUL!BH386="","*",SP_SUL!BH386)</f>
        <v>0</v>
      </c>
      <c r="P386" s="147" t="str">
        <f>IF($A$2=1,IF(SP_SUL!BJ386="","*",SP_SUL!BJ386),IF(SP_SUL!BK386="","*",SP_SUL!BK386))</f>
        <v>Alterado programação para deslocamento de ZEM para ZKW / MC1 09h49 /Sem oportunidade de faixa.</v>
      </c>
    </row>
    <row r="387" spans="1:16" hidden="1">
      <c r="A387" s="82">
        <f>IF(SP_SUL!B387="","*",SP_SUL!B387)</f>
        <v>46069</v>
      </c>
      <c r="B387" s="83" t="str">
        <f>IF(SP_SUL!X387="","*",SP_SUL!X387)</f>
        <v>Oportunidade</v>
      </c>
      <c r="C387" s="83" t="str">
        <f>IF(SP_SUL!S387="","*",SP_SUL!S387)</f>
        <v>SP SUL</v>
      </c>
      <c r="D387" s="83" t="str">
        <f>IF(SP_SUL!T387="","*",SP_SUL!T387)</f>
        <v>ZKE-ZEV</v>
      </c>
      <c r="E387" s="83" t="str">
        <f>IF(SP_SUL!D387="","*",SP_SUL!D387)</f>
        <v>CLEBISON (TP-728)</v>
      </c>
      <c r="F387" s="83" t="str">
        <f>IF(SP_SUL!H387="","*",SP_SUL!H387)</f>
        <v>-</v>
      </c>
      <c r="G387" s="83" t="str">
        <f>IF(SP_SUL!M387="","*",SP_SUL!M387)</f>
        <v>ZRB-ZEV</v>
      </c>
      <c r="H387" s="116">
        <f>IF(SP_SUL!K387="","*",SP_SUL!K387)</f>
        <v>156</v>
      </c>
      <c r="I387" s="113">
        <f>IF(SP_SUL!O387="","*",SP_SUL!O387)</f>
        <v>0.41666666666666669</v>
      </c>
      <c r="J387" s="113">
        <f>IF(SP_SUL!P387="","*",SP_SUL!P387)</f>
        <v>8.3333333333333329E-2</v>
      </c>
      <c r="K387" s="83" t="str">
        <f>IF(SP_SUL!AK387="","*",SP_SUL!AK387)</f>
        <v>-</v>
      </c>
      <c r="L387" s="83" t="str">
        <f>IF(SP_SUL!AM387="","*",SP_SUL!AM387)</f>
        <v>ZKW-ZYU</v>
      </c>
      <c r="M387" s="83">
        <f>IF(SP_SUL!AP387="","*",SP_SUL!AP387)</f>
        <v>102.5</v>
      </c>
      <c r="N387" s="83" t="str">
        <f>IF(SP_SUL!AM387="","*",SP_SUL!AM387)</f>
        <v>ZKW-ZYU</v>
      </c>
      <c r="O387" s="110">
        <f>IF(SP_SUL!BH387="","*",SP_SUL!BH387)</f>
        <v>2</v>
      </c>
      <c r="P387" s="147" t="str">
        <f>IF($A$2=1,IF(SP_SUL!BJ387="","*",SP_SUL!BJ387),IF(SP_SUL!BK387="","*",SP_SUL!BK387))</f>
        <v>Alterado programação para km 102+500 via 2 / Realizado interevalo das 09h32 até 12h00</v>
      </c>
    </row>
    <row r="388" spans="1:16" hidden="1">
      <c r="A388" s="82">
        <f>IF(SP_SUL!B388="","*",SP_SUL!B388)</f>
        <v>46069</v>
      </c>
      <c r="B388" s="83" t="str">
        <f>IF(SP_SUL!X388="","*",SP_SUL!X388)</f>
        <v>Oportunidade</v>
      </c>
      <c r="C388" s="83" t="str">
        <f>IF(SP_SUL!S388="","*",SP_SUL!S388)</f>
        <v>SP SUL</v>
      </c>
      <c r="D388" s="83" t="str">
        <f>IF(SP_SUL!T388="","*",SP_SUL!T388)</f>
        <v>ZKE-ZEV</v>
      </c>
      <c r="E388" s="83" t="str">
        <f>IF(SP_SUL!D388="","*",SP_SUL!D388)</f>
        <v>ISMAEL(TP-726)</v>
      </c>
      <c r="F388" s="83" t="str">
        <f>IF(SP_SUL!H388="","*",SP_SUL!H388)</f>
        <v>-</v>
      </c>
      <c r="G388" s="83" t="str">
        <f>IF(SP_SUL!M388="","*",SP_SUL!M388)</f>
        <v>ZRB-ZEV</v>
      </c>
      <c r="H388" s="116">
        <f>IF(SP_SUL!K388="","*",SP_SUL!K388)</f>
        <v>156</v>
      </c>
      <c r="I388" s="113">
        <f>IF(SP_SUL!O388="","*",SP_SUL!O388)</f>
        <v>0.41666666666666669</v>
      </c>
      <c r="J388" s="113">
        <f>IF(SP_SUL!P388="","*",SP_SUL!P388)</f>
        <v>8.3333333333333329E-2</v>
      </c>
      <c r="K388" s="83" t="str">
        <f>IF(SP_SUL!AK388="","*",SP_SUL!AK388)</f>
        <v>-</v>
      </c>
      <c r="L388" s="83" t="str">
        <f>IF(SP_SUL!AM388="","*",SP_SUL!AM388)</f>
        <v>ZKW-ZYU</v>
      </c>
      <c r="M388" s="83">
        <f>IF(SP_SUL!AP388="","*",SP_SUL!AP388)</f>
        <v>102.5</v>
      </c>
      <c r="N388" s="83" t="str">
        <f>IF(SP_SUL!AM388="","*",SP_SUL!AM388)</f>
        <v>ZKW-ZYU</v>
      </c>
      <c r="O388" s="110">
        <f>IF(SP_SUL!BH388="","*",SP_SUL!BH388)</f>
        <v>2</v>
      </c>
      <c r="P388" s="147" t="str">
        <f>IF($A$2=1,IF(SP_SUL!BJ388="","*",SP_SUL!BJ388),IF(SP_SUL!BK388="","*",SP_SUL!BK388))</f>
        <v>Alterado programação para km 102+500 via 2 / Realizado interevalo das 09h32 até 12h00</v>
      </c>
    </row>
    <row r="389" spans="1:16" hidden="1">
      <c r="A389" s="82">
        <f>IF(SP_SUL!B389="","*",SP_SUL!B389)</f>
        <v>46069</v>
      </c>
      <c r="B389" s="83" t="str">
        <f>IF(SP_SUL!X389="","*",SP_SUL!X389)</f>
        <v>Extra</v>
      </c>
      <c r="C389" s="83" t="str">
        <f>IF(SP_SUL!S389="","*",SP_SUL!S389)</f>
        <v>SP SUL</v>
      </c>
      <c r="D389" s="83" t="str">
        <f>IF(SP_SUL!T389="","*",SP_SUL!T389)</f>
        <v>ZKE-ZEV</v>
      </c>
      <c r="E389" s="83" t="str">
        <f>IF(SP_SUL!D389="","*",SP_SUL!D389)</f>
        <v>DIEGO (TP-681)</v>
      </c>
      <c r="F389" s="83" t="str">
        <f>IF(SP_SUL!H389="","*",SP_SUL!H389)</f>
        <v>-</v>
      </c>
      <c r="G389" s="83" t="str">
        <f>IF(SP_SUL!M389="","*",SP_SUL!M389)</f>
        <v>ZKW-ZLU</v>
      </c>
      <c r="H389" s="116">
        <f>IF(SP_SUL!K389="","*",SP_SUL!K389)</f>
        <v>104.5</v>
      </c>
      <c r="I389" s="113">
        <f>IF(SP_SUL!O389="","*",SP_SUL!O389)</f>
        <v>0.41666666666666669</v>
      </c>
      <c r="J389" s="113">
        <f>IF(SP_SUL!P389="","*",SP_SUL!P389)</f>
        <v>8.3333333333333329E-2</v>
      </c>
      <c r="K389" s="83" t="str">
        <f>IF(SP_SUL!AK389="","*",SP_SUL!AK389)</f>
        <v>-</v>
      </c>
      <c r="L389" s="83" t="str">
        <f>IF(SP_SUL!AM389="","*",SP_SUL!AM389)</f>
        <v>ZKW-ZLU</v>
      </c>
      <c r="M389" s="83">
        <f>IF(SP_SUL!AP389="","*",SP_SUL!AP389)</f>
        <v>104.5</v>
      </c>
      <c r="N389" s="83" t="str">
        <f>IF(SP_SUL!AM389="","*",SP_SUL!AM389)</f>
        <v>ZKW-ZLU</v>
      </c>
      <c r="O389" s="110">
        <f>IF(SP_SUL!BH389="","*",SP_SUL!BH389)</f>
        <v>2</v>
      </c>
      <c r="P389" s="147" t="str">
        <f>IF($A$2=1,IF(SP_SUL!BJ389="","*",SP_SUL!BJ389),IF(SP_SUL!BK389="","*",SP_SUL!BK389))</f>
        <v>TP pronto 09h32 / Realizado  intrervalo das 09h32 até 12h00</v>
      </c>
    </row>
    <row r="390" spans="1:16" hidden="1">
      <c r="A390" s="82">
        <f>IF(SP_SUL!B390="","*",SP_SUL!B390)</f>
        <v>46069</v>
      </c>
      <c r="B390" s="83" t="str">
        <f>IF(SP_SUL!X390="","*",SP_SUL!X390)</f>
        <v>Oportunidade</v>
      </c>
      <c r="C390" s="83" t="str">
        <f>IF(SP_SUL!S390="","*",SP_SUL!S390)</f>
        <v>SP SUL</v>
      </c>
      <c r="D390" s="83" t="str">
        <f>IF(SP_SUL!T390="","*",SP_SUL!T390)</f>
        <v>ZKE-ZEV</v>
      </c>
      <c r="E390" s="83" t="str">
        <f>IF(SP_SUL!D390="","*",SP_SUL!D390)</f>
        <v>MATEUS (TP-809)</v>
      </c>
      <c r="F390" s="83" t="str">
        <f>IF(SP_SUL!H390="","*",SP_SUL!H390)</f>
        <v>-</v>
      </c>
      <c r="G390" s="83" t="str">
        <f>IF(SP_SUL!M390="","*",SP_SUL!M390)</f>
        <v>ZWI-ZEM</v>
      </c>
      <c r="H390" s="116">
        <f>IF(SP_SUL!K390="","*",SP_SUL!K390)</f>
        <v>121</v>
      </c>
      <c r="I390" s="113">
        <f>IF(SP_SUL!O390="","*",SP_SUL!O390)</f>
        <v>0.35416666666666669</v>
      </c>
      <c r="J390" s="113">
        <f>IF(SP_SUL!P390="","*",SP_SUL!P390)</f>
        <v>8.3333333333333329E-2</v>
      </c>
      <c r="K390" s="83" t="str">
        <f>IF(SP_SUL!AK390="","*",SP_SUL!AK390)</f>
        <v>-</v>
      </c>
      <c r="L390" s="83" t="str">
        <f>IF(SP_SUL!AM390="","*",SP_SUL!AM390)</f>
        <v>ZWI-ZEM</v>
      </c>
      <c r="M390" s="83">
        <f>IF(SP_SUL!AP390="","*",SP_SUL!AP390)</f>
        <v>121</v>
      </c>
      <c r="N390" s="83" t="str">
        <f>IF(SP_SUL!AM390="","*",SP_SUL!AM390)</f>
        <v>ZWI-ZEM</v>
      </c>
      <c r="O390" s="110">
        <f>IF(SP_SUL!BH390="","*",SP_SUL!BH390)</f>
        <v>2</v>
      </c>
      <c r="P390" s="147" t="str">
        <f>IF($A$2=1,IF(SP_SUL!BJ390="","*",SP_SUL!BJ390),IF(SP_SUL!BK390="","*",SP_SUL!BK390))</f>
        <v>TP pronto 08h50 / Realizado intervalo 09:12 até 11:12</v>
      </c>
    </row>
    <row r="391" spans="1:16" hidden="1">
      <c r="A391" s="82">
        <f>IF(SP_SUL!B391="","*",SP_SUL!B391)</f>
        <v>46069</v>
      </c>
      <c r="B391" s="83" t="str">
        <f>IF(SP_SUL!X391="","*",SP_SUL!X391)</f>
        <v>Oportunidade</v>
      </c>
      <c r="C391" s="83" t="str">
        <f>IF(SP_SUL!S391="","*",SP_SUL!S391)</f>
        <v>SP SUL</v>
      </c>
      <c r="D391" s="83" t="str">
        <f>IF(SP_SUL!T391="","*",SP_SUL!T391)</f>
        <v>ZKE-ZEV</v>
      </c>
      <c r="E391" s="83" t="str">
        <f>IF(SP_SUL!D391="","*",SP_SUL!D391)</f>
        <v>ADENISON (TP-810)</v>
      </c>
      <c r="F391" s="83" t="str">
        <f>IF(SP_SUL!H391="","*",SP_SUL!H391)</f>
        <v>-</v>
      </c>
      <c r="G391" s="83" t="str">
        <f>IF(SP_SUL!M391="","*",SP_SUL!M391)</f>
        <v>ZWI-ZEM</v>
      </c>
      <c r="H391" s="116">
        <f>IF(SP_SUL!K391="","*",SP_SUL!K391)</f>
        <v>123.929</v>
      </c>
      <c r="I391" s="113">
        <f>IF(SP_SUL!O391="","*",SP_SUL!O391)</f>
        <v>0.35416666666666669</v>
      </c>
      <c r="J391" s="113">
        <f>IF(SP_SUL!P391="","*",SP_SUL!P391)</f>
        <v>8.3333333333333329E-2</v>
      </c>
      <c r="K391" s="83" t="str">
        <f>IF(SP_SUL!AK391="","*",SP_SUL!AK391)</f>
        <v>-</v>
      </c>
      <c r="L391" s="83" t="str">
        <f>IF(SP_SUL!AM391="","*",SP_SUL!AM391)</f>
        <v>ZWI-ZEM</v>
      </c>
      <c r="M391" s="83">
        <f>IF(SP_SUL!AP391="","*",SP_SUL!AP391)</f>
        <v>123.929</v>
      </c>
      <c r="N391" s="83" t="str">
        <f>IF(SP_SUL!AM391="","*",SP_SUL!AM391)</f>
        <v>ZWI-ZEM</v>
      </c>
      <c r="O391" s="110">
        <f>IF(SP_SUL!BH391="","*",SP_SUL!BH391)</f>
        <v>2</v>
      </c>
      <c r="P391" s="147" t="str">
        <f>IF($A$2=1,IF(SP_SUL!BJ391="","*",SP_SUL!BJ391),IF(SP_SUL!BK391="","*",SP_SUL!BK391))</f>
        <v>TP pronto 08h50 / Realizado intervalo 09:12 até 11:12</v>
      </c>
    </row>
    <row r="392" spans="1:16" hidden="1">
      <c r="A392" s="82">
        <f>IF(SP_SUL!B392="","*",SP_SUL!B392)</f>
        <v>46069</v>
      </c>
      <c r="B392" s="83" t="str">
        <f>IF(SP_SUL!X392="","*",SP_SUL!X392)</f>
        <v>Oportunidade</v>
      </c>
      <c r="C392" s="83" t="str">
        <f>IF(SP_SUL!S392="","*",SP_SUL!S392)</f>
        <v>SP SUL</v>
      </c>
      <c r="D392" s="83" t="str">
        <f>IF(SP_SUL!T392="","*",SP_SUL!T392)</f>
        <v>ZEV-ZPT</v>
      </c>
      <c r="E392" s="83" t="str">
        <f>IF(SP_SUL!D392="","*",SP_SUL!D392)</f>
        <v>JACIANO (TF-674)</v>
      </c>
      <c r="F392" s="83" t="str">
        <f>IF(SP_SUL!H392="","*",SP_SUL!H392)</f>
        <v>-</v>
      </c>
      <c r="G392" s="83" t="str">
        <f>IF(SP_SUL!M392="","*",SP_SUL!M392)</f>
        <v>ZEZ</v>
      </c>
      <c r="H392" s="116">
        <f>IF(SP_SUL!K392="","*",SP_SUL!K392)</f>
        <v>66.25</v>
      </c>
      <c r="I392" s="113">
        <f>IF(SP_SUL!O392="","*",SP_SUL!O392)</f>
        <v>0.41666666666666669</v>
      </c>
      <c r="J392" s="113">
        <f>IF(SP_SUL!P392="","*",SP_SUL!P392)</f>
        <v>8.3333333333333329E-2</v>
      </c>
      <c r="K392" s="83" t="str">
        <f>IF(SP_SUL!AK392="","*",SP_SUL!AK392)</f>
        <v>-</v>
      </c>
      <c r="L392" s="83" t="str">
        <f>IF(SP_SUL!AM392="","*",SP_SUL!AM392)</f>
        <v>ZEZ</v>
      </c>
      <c r="M392" s="83">
        <f>IF(SP_SUL!AP392="","*",SP_SUL!AP392)</f>
        <v>66.25</v>
      </c>
      <c r="N392" s="83" t="str">
        <f>IF(SP_SUL!AM392="","*",SP_SUL!AM392)</f>
        <v>ZEZ</v>
      </c>
      <c r="O392" s="110">
        <f>IF(SP_SUL!BH392="","*",SP_SUL!BH392)</f>
        <v>0</v>
      </c>
      <c r="P392" s="147" t="str">
        <f>IF($A$2=1,IF(SP_SUL!BJ392="","*",SP_SUL!BJ392),IF(SP_SUL!BK392="","*",SP_SUL!BK392))</f>
        <v>TP pronto 09h51 / Sem oportunidade de faixa</v>
      </c>
    </row>
    <row r="393" spans="1:16" hidden="1">
      <c r="A393" s="82">
        <f>IF(SP_SUL!B393="","*",SP_SUL!B393)</f>
        <v>46069</v>
      </c>
      <c r="B393" s="83" t="str">
        <f>IF(SP_SUL!X393="","*",SP_SUL!X393)</f>
        <v>Contrato</v>
      </c>
      <c r="C393" s="83" t="str">
        <f>IF(SP_SUL!S393="","*",SP_SUL!S393)</f>
        <v>SP SUL</v>
      </c>
      <c r="D393" s="83" t="str">
        <f>IF(SP_SUL!T393="","*",SP_SUL!T393)</f>
        <v>ZEV-ZPT</v>
      </c>
      <c r="E393" s="83" t="str">
        <f>IF(SP_SUL!D393="","*",SP_SUL!D393)</f>
        <v>A84</v>
      </c>
      <c r="F393" s="83" t="str">
        <f>IF(SP_SUL!H393="","*",SP_SUL!H393)</f>
        <v>ZEV-2</v>
      </c>
      <c r="G393" s="83" t="str">
        <f>IF(SP_SUL!M393="","*",SP_SUL!M393)</f>
        <v>ZEV-ZPT</v>
      </c>
      <c r="H393" s="116">
        <f>IF(SP_SUL!K393="","*",SP_SUL!K393)</f>
        <v>66</v>
      </c>
      <c r="I393" s="113">
        <f>IF(SP_SUL!O393="","*",SP_SUL!O393)</f>
        <v>0.3125</v>
      </c>
      <c r="J393" s="113">
        <f>IF(SP_SUL!P393="","*",SP_SUL!P393)</f>
        <v>4.1666666666666664E-2</v>
      </c>
      <c r="K393" s="83" t="str">
        <f>IF(SP_SUL!AK393="","*",SP_SUL!AK393)</f>
        <v>ZEV-2</v>
      </c>
      <c r="L393" s="83" t="str">
        <f>IF(SP_SUL!AM393="","*",SP_SUL!AM393)</f>
        <v>ZEV-ZPT</v>
      </c>
      <c r="M393" s="83">
        <f>IF(SP_SUL!AP393="","*",SP_SUL!AP393)</f>
        <v>66</v>
      </c>
      <c r="N393" s="83" t="str">
        <f>IF(SP_SUL!AM393="","*",SP_SUL!AM393)</f>
        <v>ZEV-ZPT</v>
      </c>
      <c r="O393" s="110">
        <f>IF(SP_SUL!BH393="","*",SP_SUL!BH393)</f>
        <v>2</v>
      </c>
      <c r="P393" s="147" t="str">
        <f>IF($A$2=1,IF(SP_SUL!BJ393="","*",SP_SUL!BJ393),IF(SP_SUL!BK393="","*",SP_SUL!BK393))</f>
        <v xml:space="preserve">MC1 07h55 /  Previsão de faixa após i22, autorizado 08:59, em inspeção a ZPT </v>
      </c>
    </row>
    <row r="394" spans="1:16" hidden="1">
      <c r="A394" s="82">
        <f>IF(SP_SUL!B394="","*",SP_SUL!B394)</f>
        <v>46069</v>
      </c>
      <c r="B394" s="83" t="str">
        <f>IF(SP_SUL!X394="","*",SP_SUL!X394)</f>
        <v>Contrato</v>
      </c>
      <c r="C394" s="83" t="str">
        <f>IF(SP_SUL!S394="","*",SP_SUL!S394)</f>
        <v>SP SUL</v>
      </c>
      <c r="D394" s="83" t="str">
        <f>IF(SP_SUL!T394="","*",SP_SUL!T394)</f>
        <v>ZEV-ZPT</v>
      </c>
      <c r="E394" s="83" t="str">
        <f>IF(SP_SUL!D394="","*",SP_SUL!D394)</f>
        <v>W61</v>
      </c>
      <c r="F394" s="83" t="str">
        <f>IF(SP_SUL!H394="","*",SP_SUL!H394)</f>
        <v>K67ZEV2</v>
      </c>
      <c r="G394" s="83" t="str">
        <f>IF(SP_SUL!M394="","*",SP_SUL!M394)</f>
        <v>ZXW-ZGP</v>
      </c>
      <c r="H394" s="116">
        <f>IF(SP_SUL!K394="","*",SP_SUL!K394)</f>
        <v>83.7</v>
      </c>
      <c r="I394" s="113">
        <f>IF(SP_SUL!O394="","*",SP_SUL!O394)</f>
        <v>0.33333333333333331</v>
      </c>
      <c r="J394" s="113">
        <f>IF(SP_SUL!P394="","*",SP_SUL!P394)</f>
        <v>4.1666666666666664E-2</v>
      </c>
      <c r="K394" s="83" t="str">
        <f>IF(SP_SUL!AK394="","*",SP_SUL!AK394)</f>
        <v>K67ZEV2</v>
      </c>
      <c r="L394" s="83" t="str">
        <f>IF(SP_SUL!AM394="","*",SP_SUL!AM394)</f>
        <v>ZXW-ZGP</v>
      </c>
      <c r="M394" s="83">
        <f>IF(SP_SUL!AP394="","*",SP_SUL!AP394)</f>
        <v>83.7</v>
      </c>
      <c r="N394" s="83" t="str">
        <f>IF(SP_SUL!AM394="","*",SP_SUL!AM394)</f>
        <v>ZXW-ZGP</v>
      </c>
      <c r="O394" s="110">
        <f>IF(SP_SUL!BH394="","*",SP_SUL!BH394)</f>
        <v>2</v>
      </c>
      <c r="P394" s="147" t="str">
        <f>IF($A$2=1,IF(SP_SUL!BJ394="","*",SP_SUL!BJ394),IF(SP_SUL!BK394="","*",SP_SUL!BK394))</f>
        <v>MC1 08h25 /  Realizado deslocamento da turmas.</v>
      </c>
    </row>
    <row r="395" spans="1:16" hidden="1">
      <c r="A395" s="82">
        <f>IF(SP_SUL!B395="","*",SP_SUL!B395)</f>
        <v>46069</v>
      </c>
      <c r="B395" s="83" t="str">
        <f>IF(SP_SUL!X395="","*",SP_SUL!X395)</f>
        <v>Contrato</v>
      </c>
      <c r="C395" s="83" t="str">
        <f>IF(SP_SUL!S395="","*",SP_SUL!S395)</f>
        <v>SP SUL</v>
      </c>
      <c r="D395" s="83" t="str">
        <f>IF(SP_SUL!T395="","*",SP_SUL!T395)</f>
        <v>ZEV-ZPT</v>
      </c>
      <c r="E395" s="83" t="str">
        <f>IF(SP_SUL!D395="","*",SP_SUL!D395)</f>
        <v>W62</v>
      </c>
      <c r="F395" s="83" t="str">
        <f>IF(SP_SUL!H395="","*",SP_SUL!H395)</f>
        <v>ZDRZPT</v>
      </c>
      <c r="G395" s="83" t="str">
        <f>IF(SP_SUL!M395="","*",SP_SUL!M395)</f>
        <v>ZXW-ZGP</v>
      </c>
      <c r="H395" s="116">
        <f>IF(SP_SUL!K395="","*",SP_SUL!K395)</f>
        <v>83.7</v>
      </c>
      <c r="I395" s="113">
        <f>IF(SP_SUL!O395="","*",SP_SUL!O395)</f>
        <v>0.33333333333333331</v>
      </c>
      <c r="J395" s="113">
        <f>IF(SP_SUL!P395="","*",SP_SUL!P395)</f>
        <v>4.1666666666666664E-2</v>
      </c>
      <c r="K395" s="83" t="str">
        <f>IF(SP_SUL!AK395="","*",SP_SUL!AK395)</f>
        <v>ZDRZPT</v>
      </c>
      <c r="L395" s="83" t="str">
        <f>IF(SP_SUL!AM395="","*",SP_SUL!AM395)</f>
        <v>ZXW-ZGP</v>
      </c>
      <c r="M395" s="83">
        <f>IF(SP_SUL!AP395="","*",SP_SUL!AP395)</f>
        <v>83.7</v>
      </c>
      <c r="N395" s="83" t="str">
        <f>IF(SP_SUL!AM395="","*",SP_SUL!AM395)</f>
        <v>ZXW-ZGP</v>
      </c>
      <c r="O395" s="110">
        <f>IF(SP_SUL!BH395="","*",SP_SUL!BH395)</f>
        <v>2</v>
      </c>
      <c r="P395" s="147" t="str">
        <f>IF($A$2=1,IF(SP_SUL!BJ395="","*",SP_SUL!BJ395),IF(SP_SUL!BK395="","*",SP_SUL!BK395))</f>
        <v>MC1 07h13 / autorizado entrada na via 08h03 / Em deslocamento das turmas</v>
      </c>
    </row>
    <row r="396" spans="1:16" hidden="1">
      <c r="A396" s="82">
        <f>IF(SP_SUL!B396="","*",SP_SUL!B396)</f>
        <v>46069</v>
      </c>
      <c r="B396" s="83" t="str">
        <f>IF(SP_SUL!X396="","*",SP_SUL!X396)</f>
        <v>Oportunidade</v>
      </c>
      <c r="C396" s="83" t="str">
        <f>IF(SP_SUL!S396="","*",SP_SUL!S396)</f>
        <v>SP SUL</v>
      </c>
      <c r="D396" s="83" t="str">
        <f>IF(SP_SUL!T396="","*",SP_SUL!T396)</f>
        <v>ZPT-ZPG</v>
      </c>
      <c r="E396" s="83" t="str">
        <f>IF(SP_SUL!D396="","*",SP_SUL!D396)</f>
        <v>EXPANSÃO TURMA 1</v>
      </c>
      <c r="F396" s="83" t="str">
        <f>IF(SP_SUL!H396="","*",SP_SUL!H396)</f>
        <v>-</v>
      </c>
      <c r="G396" s="83" t="str">
        <f>IF(SP_SUL!M396="","*",SP_SUL!M396)</f>
        <v>PAT-ZGM</v>
      </c>
      <c r="H396" s="116">
        <f>IF(SP_SUL!K396="","*",SP_SUL!K396)</f>
        <v>108.9</v>
      </c>
      <c r="I396" s="113">
        <f>IF(SP_SUL!O396="","*",SP_SUL!O396)</f>
        <v>0.35416666666666669</v>
      </c>
      <c r="J396" s="113">
        <f>IF(SP_SUL!P396="","*",SP_SUL!P396)</f>
        <v>6.25E-2</v>
      </c>
      <c r="K396" s="83" t="str">
        <f>IF(SP_SUL!AK396="","*",SP_SUL!AK396)</f>
        <v>-</v>
      </c>
      <c r="L396" s="83" t="str">
        <f>IF(SP_SUL!AM396="","*",SP_SUL!AM396)</f>
        <v>PAT-ZGM</v>
      </c>
      <c r="M396" s="83">
        <f>IF(SP_SUL!AP396="","*",SP_SUL!AP396)</f>
        <v>108.9</v>
      </c>
      <c r="N396" s="83" t="str">
        <f>IF(SP_SUL!AM396="","*",SP_SUL!AM396)</f>
        <v>PAT-ZGM</v>
      </c>
      <c r="O396" s="110">
        <f>IF(SP_SUL!BH396="","*",SP_SUL!BH396)</f>
        <v>0</v>
      </c>
      <c r="P396" s="147" t="str">
        <f>IF($A$2=1,IF(SP_SUL!BJ396="","*",SP_SUL!BJ396),IF(SP_SUL!BK396="","*",SP_SUL!BK396))</f>
        <v xml:space="preserve">Equipe pronta 09:05, sem oportunidade </v>
      </c>
    </row>
    <row r="397" spans="1:16" hidden="1">
      <c r="A397" s="82">
        <f>IF(SP_SUL!B397="","*",SP_SUL!B397)</f>
        <v>46069</v>
      </c>
      <c r="B397" s="83" t="str">
        <f>IF(SP_SUL!X397="","*",SP_SUL!X397)</f>
        <v>Oportunidade</v>
      </c>
      <c r="C397" s="83" t="str">
        <f>IF(SP_SUL!S397="","*",SP_SUL!S397)</f>
        <v>SP SUL</v>
      </c>
      <c r="D397" s="83" t="str">
        <f>IF(SP_SUL!T397="","*",SP_SUL!T397)</f>
        <v>ZPT-ZPG</v>
      </c>
      <c r="E397" s="83" t="str">
        <f>IF(SP_SUL!D397="","*",SP_SUL!D397)</f>
        <v>RAFAEL (TP-695)</v>
      </c>
      <c r="F397" s="83" t="str">
        <f>IF(SP_SUL!H397="","*",SP_SUL!H397)</f>
        <v>-</v>
      </c>
      <c r="G397" s="83" t="str">
        <f>IF(SP_SUL!M397="","*",SP_SUL!M397)</f>
        <v>ZGM-ZZV</v>
      </c>
      <c r="H397" s="116">
        <f>IF(SP_SUL!K397="","*",SP_SUL!K397)</f>
        <v>116.81</v>
      </c>
      <c r="I397" s="113">
        <f>IF(SP_SUL!O397="","*",SP_SUL!O397)</f>
        <v>0.45833333333333331</v>
      </c>
      <c r="J397" s="113">
        <f>IF(SP_SUL!P397="","*",SP_SUL!P397)</f>
        <v>8.3333333333333329E-2</v>
      </c>
      <c r="K397" s="83" t="str">
        <f>IF(SP_SUL!AK397="","*",SP_SUL!AK397)</f>
        <v>-</v>
      </c>
      <c r="L397" s="83" t="str">
        <f>IF(SP_SUL!AM397="","*",SP_SUL!AM397)</f>
        <v>ZGM-ZZV</v>
      </c>
      <c r="M397" s="83">
        <f>IF(SP_SUL!AP397="","*",SP_SUL!AP397)</f>
        <v>116.81</v>
      </c>
      <c r="N397" s="83" t="str">
        <f>IF(SP_SUL!AM397="","*",SP_SUL!AM397)</f>
        <v>ZGM-ZZV</v>
      </c>
      <c r="O397" s="110">
        <f>IF(SP_SUL!BH397="","*",SP_SUL!BH397)</f>
        <v>0</v>
      </c>
      <c r="P397" s="147" t="str">
        <f>IF($A$2=1,IF(SP_SUL!BJ397="","*",SP_SUL!BJ397),IF(SP_SUL!BK397="","*",SP_SUL!BK397))</f>
        <v>TP pronto 10h47 / Previsão de faixa após i22, cancelado, devido TP realizar atendimento de emergencial no trecho.</v>
      </c>
    </row>
    <row r="398" spans="1:16" hidden="1">
      <c r="A398" s="82" t="str">
        <f>IF(SP_SUL!B398="","*",SP_SUL!B398)</f>
        <v>*</v>
      </c>
      <c r="B398" s="83" t="str">
        <f>IF(SP_SUL!X398="","*",SP_SUL!X398)</f>
        <v>*</v>
      </c>
      <c r="C398" s="83" t="str">
        <f>IF(SP_SUL!S398="","*",SP_SUL!S398)</f>
        <v>-</v>
      </c>
      <c r="D398" s="83" t="str">
        <f>IF(SP_SUL!T398="","*",SP_SUL!T398)</f>
        <v>-</v>
      </c>
      <c r="E398" s="83" t="str">
        <f>IF(SP_SUL!D398="","*",SP_SUL!D398)</f>
        <v>*</v>
      </c>
      <c r="F398" s="83" t="str">
        <f>IF(SP_SUL!H398="","*",SP_SUL!H398)</f>
        <v>*</v>
      </c>
      <c r="G398" s="83" t="str">
        <f>IF(SP_SUL!M398="","*",SP_SUL!M398)</f>
        <v>-</v>
      </c>
      <c r="H398" s="116" t="str">
        <f>IF(SP_SUL!K398="","*",SP_SUL!K398)</f>
        <v>*</v>
      </c>
      <c r="I398" s="113" t="str">
        <f>IF(SP_SUL!O398="","*",SP_SUL!O398)</f>
        <v>*</v>
      </c>
      <c r="J398" s="113" t="str">
        <f>IF(SP_SUL!P398="","*",SP_SUL!P398)</f>
        <v>*</v>
      </c>
      <c r="K398" s="83">
        <f>IF(SP_SUL!AK398="","*",SP_SUL!AK398)</f>
        <v>0</v>
      </c>
      <c r="L398" s="83" t="str">
        <f>IF(SP_SUL!AM398="","*",SP_SUL!AM398)</f>
        <v>-</v>
      </c>
      <c r="M398" s="83">
        <f>IF(SP_SUL!AP398="","*",SP_SUL!AP398)</f>
        <v>0</v>
      </c>
      <c r="N398" s="83" t="str">
        <f>IF(SP_SUL!AM398="","*",SP_SUL!AM398)</f>
        <v>-</v>
      </c>
      <c r="O398" s="110" t="str">
        <f>IF(SP_SUL!BH398="","*",SP_SUL!BH398)</f>
        <v>*</v>
      </c>
      <c r="P398" s="147" t="str">
        <f>IF($A$2=1,IF(SP_SUL!BJ398="","*",SP_SUL!BJ398),IF(SP_SUL!BK398="","*",SP_SUL!BK398))</f>
        <v>*</v>
      </c>
    </row>
    <row r="399" spans="1:16" hidden="1">
      <c r="A399" s="82" t="str">
        <f>IF(SP_SUL!B399="","*",SP_SUL!B399)</f>
        <v>*</v>
      </c>
      <c r="B399" s="83" t="str">
        <f>IF(SP_SUL!X399="","*",SP_SUL!X399)</f>
        <v>*</v>
      </c>
      <c r="C399" s="83" t="str">
        <f>IF(SP_SUL!S399="","*",SP_SUL!S399)</f>
        <v>-</v>
      </c>
      <c r="D399" s="83" t="str">
        <f>IF(SP_SUL!T399="","*",SP_SUL!T399)</f>
        <v>-</v>
      </c>
      <c r="E399" s="83" t="str">
        <f>IF(SP_SUL!D399="","*",SP_SUL!D399)</f>
        <v>*</v>
      </c>
      <c r="F399" s="83" t="str">
        <f>IF(SP_SUL!H399="","*",SP_SUL!H399)</f>
        <v>*</v>
      </c>
      <c r="G399" s="83" t="str">
        <f>IF(SP_SUL!M399="","*",SP_SUL!M399)</f>
        <v>-</v>
      </c>
      <c r="H399" s="116" t="str">
        <f>IF(SP_SUL!K399="","*",SP_SUL!K399)</f>
        <v>*</v>
      </c>
      <c r="I399" s="113" t="str">
        <f>IF(SP_SUL!O399="","*",SP_SUL!O399)</f>
        <v>*</v>
      </c>
      <c r="J399" s="113" t="str">
        <f>IF(SP_SUL!P399="","*",SP_SUL!P399)</f>
        <v>*</v>
      </c>
      <c r="K399" s="83">
        <f>IF(SP_SUL!AK399="","*",SP_SUL!AK399)</f>
        <v>0</v>
      </c>
      <c r="L399" s="83" t="str">
        <f>IF(SP_SUL!AM399="","*",SP_SUL!AM399)</f>
        <v>-</v>
      </c>
      <c r="M399" s="83">
        <f>IF(SP_SUL!AP399="","*",SP_SUL!AP399)</f>
        <v>0</v>
      </c>
      <c r="N399" s="83" t="str">
        <f>IF(SP_SUL!AM399="","*",SP_SUL!AM399)</f>
        <v>-</v>
      </c>
      <c r="O399" s="110" t="str">
        <f>IF(SP_SUL!BH399="","*",SP_SUL!BH399)</f>
        <v>*</v>
      </c>
      <c r="P399" s="147" t="str">
        <f>IF($A$2=1,IF(SP_SUL!BJ399="","*",SP_SUL!BJ399),IF(SP_SUL!BK399="","*",SP_SUL!BK399))</f>
        <v>*</v>
      </c>
    </row>
    <row r="400" spans="1:16" hidden="1">
      <c r="A400" s="82">
        <f>IF(SP_SUL!B400="","*",SP_SUL!B400)</f>
        <v>46070</v>
      </c>
      <c r="B400" s="83" t="str">
        <f>IF(SP_SUL!X400="","*",SP_SUL!X400)</f>
        <v>Oportunidade</v>
      </c>
      <c r="C400" s="83" t="str">
        <f>IF(SP_SUL!S400="","*",SP_SUL!S400)</f>
        <v>SP SUL</v>
      </c>
      <c r="D400" s="83" t="str">
        <f>IF(SP_SUL!T400="","*",SP_SUL!T400)</f>
        <v>ZBV-ZRX</v>
      </c>
      <c r="E400" s="83" t="str">
        <f>IF(SP_SUL!D400="","*",SP_SUL!D400)</f>
        <v>EXPANSÃO TURMA 1</v>
      </c>
      <c r="F400" s="83" t="str">
        <f>IF(SP_SUL!H400="","*",SP_SUL!H400)</f>
        <v>-</v>
      </c>
      <c r="G400" s="83" t="str">
        <f>IF(SP_SUL!M400="","*",SP_SUL!M400)</f>
        <v>ZCD</v>
      </c>
      <c r="H400" s="116">
        <f>IF(SP_SUL!K400="","*",SP_SUL!K400)</f>
        <v>110.87</v>
      </c>
      <c r="I400" s="113">
        <f>IF(SP_SUL!O400="","*",SP_SUL!O400)</f>
        <v>0.35416666666666669</v>
      </c>
      <c r="J400" s="113">
        <f>IF(SP_SUL!P400="","*",SP_SUL!P400)</f>
        <v>0.125</v>
      </c>
      <c r="K400" s="83" t="str">
        <f>IF(SP_SUL!AK400="","*",SP_SUL!AK400)</f>
        <v>-</v>
      </c>
      <c r="L400" s="83" t="str">
        <f>IF(SP_SUL!AM400="","*",SP_SUL!AM400)</f>
        <v>ZCD</v>
      </c>
      <c r="M400" s="83">
        <f>IF(SP_SUL!AP400="","*",SP_SUL!AP400)</f>
        <v>110.87</v>
      </c>
      <c r="N400" s="83" t="str">
        <f>IF(SP_SUL!AM400="","*",SP_SUL!AM400)</f>
        <v>ZCD</v>
      </c>
      <c r="O400" s="110">
        <f>IF(SP_SUL!BH400="","*",SP_SUL!BH400)</f>
        <v>2</v>
      </c>
      <c r="P400" s="147" t="str">
        <f>IF($A$2=1,IF(SP_SUL!BJ400="","*",SP_SUL!BJ400),IF(SP_SUL!BK400="","*",SP_SUL!BK400))</f>
        <v>TP pronto 08h00 / Concedido intervalo das 11h13 até 12h33. Produção 2 soldas +600 metros de alívio.</v>
      </c>
    </row>
    <row r="401" spans="1:16" hidden="1">
      <c r="A401" s="82">
        <f>IF(SP_SUL!B401="","*",SP_SUL!B401)</f>
        <v>46070</v>
      </c>
      <c r="B401" s="83" t="str">
        <f>IF(SP_SUL!X401="","*",SP_SUL!X401)</f>
        <v>Oportunidade</v>
      </c>
      <c r="C401" s="83" t="str">
        <f>IF(SP_SUL!S401="","*",SP_SUL!S401)</f>
        <v>SP SUL</v>
      </c>
      <c r="D401" s="83" t="str">
        <f>IF(SP_SUL!T401="","*",SP_SUL!T401)</f>
        <v>ZBV-ZRX</v>
      </c>
      <c r="E401" s="83" t="str">
        <f>IF(SP_SUL!D401="","*",SP_SUL!D401)</f>
        <v>KLECIO (TP-699)</v>
      </c>
      <c r="F401" s="83" t="str">
        <f>IF(SP_SUL!H401="","*",SP_SUL!H401)</f>
        <v>-</v>
      </c>
      <c r="G401" s="83" t="str">
        <f>IF(SP_SUL!M401="","*",SP_SUL!M401)</f>
        <v>ZAC-S</v>
      </c>
      <c r="H401" s="116">
        <f>IF(SP_SUL!K401="","*",SP_SUL!K401)</f>
        <v>77.212999999999994</v>
      </c>
      <c r="I401" s="113">
        <f>IF(SP_SUL!O401="","*",SP_SUL!O401)</f>
        <v>0.375</v>
      </c>
      <c r="J401" s="113">
        <f>IF(SP_SUL!P401="","*",SP_SUL!P401)</f>
        <v>6.25E-2</v>
      </c>
      <c r="K401" s="83" t="str">
        <f>IF(SP_SUL!AK401="","*",SP_SUL!AK401)</f>
        <v>-</v>
      </c>
      <c r="L401" s="83" t="str">
        <f>IF(SP_SUL!AM401="","*",SP_SUL!AM401)</f>
        <v>ZAC</v>
      </c>
      <c r="M401" s="83">
        <f>IF(SP_SUL!AP401="","*",SP_SUL!AP401)</f>
        <v>77.400000000000006</v>
      </c>
      <c r="N401" s="83" t="str">
        <f>IF(SP_SUL!AM401="","*",SP_SUL!AM401)</f>
        <v>ZAC</v>
      </c>
      <c r="O401" s="110">
        <f>IF(SP_SUL!BH401="","*",SP_SUL!BH401)</f>
        <v>2</v>
      </c>
      <c r="P401" s="147" t="str">
        <f>IF($A$2=1,IF(SP_SUL!BJ401="","*",SP_SUL!BJ401),IF(SP_SUL!BK401="","*",SP_SUL!BK401))</f>
        <v>TP pronto 07h57 / Sem oportunidade de faixa para ZAC-S, alterado a programação para ZAC-1 . Realizado intervalo das 09h04 até 10h34</v>
      </c>
    </row>
    <row r="402" spans="1:16" hidden="1">
      <c r="A402" s="82">
        <f>IF(SP_SUL!B402="","*",SP_SUL!B402)</f>
        <v>46070</v>
      </c>
      <c r="B402" s="83" t="str">
        <f>IF(SP_SUL!X402="","*",SP_SUL!X402)</f>
        <v>Contrato</v>
      </c>
      <c r="C402" s="83" t="str">
        <f>IF(SP_SUL!S402="","*",SP_SUL!S402)</f>
        <v>SP SUL</v>
      </c>
      <c r="D402" s="83" t="str">
        <f>IF(SP_SUL!T402="","*",SP_SUL!T402)</f>
        <v>ZBV-ZRX</v>
      </c>
      <c r="E402" s="83" t="str">
        <f>IF(SP_SUL!D402="","*",SP_SUL!D402)</f>
        <v>E42</v>
      </c>
      <c r="F402" s="83" t="str">
        <f>IF(SP_SUL!H402="","*",SP_SUL!H402)</f>
        <v>ZBV3</v>
      </c>
      <c r="G402" s="83" t="str">
        <f>IF(SP_SUL!M402="","*",SP_SUL!M402)</f>
        <v>ZBM-ZHO</v>
      </c>
      <c r="H402" s="116">
        <f>IF(SP_SUL!K402="","*",SP_SUL!K402)</f>
        <v>54.96</v>
      </c>
      <c r="I402" s="113">
        <f>IF(SP_SUL!O402="","*",SP_SUL!O402)</f>
        <v>0.4375</v>
      </c>
      <c r="J402" s="113">
        <f>IF(SP_SUL!P402="","*",SP_SUL!P402)</f>
        <v>0.16666666666666666</v>
      </c>
      <c r="K402" s="83" t="str">
        <f>IF(SP_SUL!AK402="","*",SP_SUL!AK402)</f>
        <v>ZBV3</v>
      </c>
      <c r="L402" s="83" t="str">
        <f>IF(SP_SUL!AM402="","*",SP_SUL!AM402)</f>
        <v>ZBM-ZHO</v>
      </c>
      <c r="M402" s="83">
        <f>IF(SP_SUL!AP402="","*",SP_SUL!AP402)</f>
        <v>54.96</v>
      </c>
      <c r="N402" s="83" t="str">
        <f>IF(SP_SUL!AM402="","*",SP_SUL!AM402)</f>
        <v>ZBM-ZHO</v>
      </c>
      <c r="O402" s="110">
        <f>IF(SP_SUL!BH402="","*",SP_SUL!BH402)</f>
        <v>0</v>
      </c>
      <c r="P402" s="147" t="str">
        <f>IF($A$2=1,IF(SP_SUL!BJ402="","*",SP_SUL!BJ402),IF(SP_SUL!BK402="","*",SP_SUL!BK402))</f>
        <v xml:space="preserve">Não solicita MC1, Escala sem equipe </v>
      </c>
    </row>
    <row r="403" spans="1:16" hidden="1">
      <c r="A403" s="82" t="str">
        <f>IF(SP_SUL!B403="","*",SP_SUL!B403)</f>
        <v>*</v>
      </c>
      <c r="B403" s="83" t="str">
        <f>IF(SP_SUL!X403="","*",SP_SUL!X403)</f>
        <v>*</v>
      </c>
      <c r="C403" s="83" t="str">
        <f>IF(SP_SUL!S403="","*",SP_SUL!S403)</f>
        <v>-</v>
      </c>
      <c r="D403" s="83" t="str">
        <f>IF(SP_SUL!T403="","*",SP_SUL!T403)</f>
        <v>-</v>
      </c>
      <c r="E403" s="83" t="str">
        <f>IF(SP_SUL!D403="","*",SP_SUL!D403)</f>
        <v>*</v>
      </c>
      <c r="F403" s="83" t="str">
        <f>IF(SP_SUL!H403="","*",SP_SUL!H403)</f>
        <v>*</v>
      </c>
      <c r="G403" s="83" t="str">
        <f>IF(SP_SUL!M403="","*",SP_SUL!M403)</f>
        <v>-</v>
      </c>
      <c r="H403" s="116" t="str">
        <f>IF(SP_SUL!K403="","*",SP_SUL!K403)</f>
        <v>*</v>
      </c>
      <c r="I403" s="113" t="str">
        <f>IF(SP_SUL!O403="","*",SP_SUL!O403)</f>
        <v>*</v>
      </c>
      <c r="J403" s="113" t="str">
        <f>IF(SP_SUL!P403="","*",SP_SUL!P403)</f>
        <v>*</v>
      </c>
      <c r="K403" s="83">
        <f>IF(SP_SUL!AK403="","*",SP_SUL!AK403)</f>
        <v>0</v>
      </c>
      <c r="L403" s="83" t="str">
        <f>IF(SP_SUL!AM403="","*",SP_SUL!AM403)</f>
        <v>-</v>
      </c>
      <c r="M403" s="83">
        <f>IF(SP_SUL!AP403="","*",SP_SUL!AP403)</f>
        <v>0</v>
      </c>
      <c r="N403" s="83" t="str">
        <f>IF(SP_SUL!AM403="","*",SP_SUL!AM403)</f>
        <v>-</v>
      </c>
      <c r="O403" s="110" t="str">
        <f>IF(SP_SUL!BH403="","*",SP_SUL!BH403)</f>
        <v>*</v>
      </c>
      <c r="P403" s="147" t="str">
        <f>IF($A$2=1,IF(SP_SUL!BJ403="","*",SP_SUL!BJ403),IF(SP_SUL!BK403="","*",SP_SUL!BK403))</f>
        <v>*</v>
      </c>
    </row>
    <row r="404" spans="1:16" hidden="1">
      <c r="A404" s="82">
        <f>IF(SP_SUL!B404="","*",SP_SUL!B404)</f>
        <v>46070</v>
      </c>
      <c r="B404" s="83" t="str">
        <f>IF(SP_SUL!X404="","*",SP_SUL!X404)</f>
        <v>Oportunidade</v>
      </c>
      <c r="C404" s="83" t="str">
        <f>IF(SP_SUL!S404="","*",SP_SUL!S404)</f>
        <v>SP SUL</v>
      </c>
      <c r="D404" s="83" t="str">
        <f>IF(SP_SUL!T404="","*",SP_SUL!T404)</f>
        <v>ZBV-ZKE</v>
      </c>
      <c r="E404" s="83" t="str">
        <f>IF(SP_SUL!D404="","*",SP_SUL!D404)</f>
        <v>ROGÉRIO (TP-730)</v>
      </c>
      <c r="F404" s="83" t="str">
        <f>IF(SP_SUL!H404="","*",SP_SUL!H404)</f>
        <v>-</v>
      </c>
      <c r="G404" s="83" t="str">
        <f>IF(SP_SUL!M404="","*",SP_SUL!M404)</f>
        <v>ZXI-ZIC</v>
      </c>
      <c r="H404" s="116">
        <f>IF(SP_SUL!K404="","*",SP_SUL!K404)</f>
        <v>225</v>
      </c>
      <c r="I404" s="113">
        <f>IF(SP_SUL!O404="","*",SP_SUL!O404)</f>
        <v>0.375</v>
      </c>
      <c r="J404" s="113">
        <f>IF(SP_SUL!P404="","*",SP_SUL!P404)</f>
        <v>8.3333333333333329E-2</v>
      </c>
      <c r="K404" s="83" t="str">
        <f>IF(SP_SUL!AK404="","*",SP_SUL!AK404)</f>
        <v>-</v>
      </c>
      <c r="L404" s="83" t="str">
        <f>IF(SP_SUL!AM404="","*",SP_SUL!AM404)</f>
        <v>ZST-ZYU</v>
      </c>
      <c r="M404" s="83">
        <f>IF(SP_SUL!AP404="","*",SP_SUL!AP404)</f>
        <v>205</v>
      </c>
      <c r="N404" s="83" t="str">
        <f>IF(SP_SUL!AM404="","*",SP_SUL!AM404)</f>
        <v>ZST-ZYU</v>
      </c>
      <c r="O404" s="110">
        <f>IF(SP_SUL!BH404="","*",SP_SUL!BH404)</f>
        <v>2</v>
      </c>
      <c r="P404" s="147" t="str">
        <f>IF($A$2=1,IF(SP_SUL!BJ404="","*",SP_SUL!BJ404),IF(SP_SUL!BK404="","*",SP_SUL!BK404))</f>
        <v>Alterado programação para km205+000 / TP pronto 09h00 / Realizado intervalo das 11h29 até 13h29.</v>
      </c>
    </row>
    <row r="405" spans="1:16" hidden="1">
      <c r="A405" s="82">
        <f>IF(SP_SUL!B405="","*",SP_SUL!B405)</f>
        <v>46070</v>
      </c>
      <c r="B405" s="83" t="str">
        <f>IF(SP_SUL!X405="","*",SP_SUL!X405)</f>
        <v>Oportunidade</v>
      </c>
      <c r="C405" s="83" t="str">
        <f>IF(SP_SUL!S405="","*",SP_SUL!S405)</f>
        <v>SP SUL</v>
      </c>
      <c r="D405" s="83" t="str">
        <f>IF(SP_SUL!T405="","*",SP_SUL!T405)</f>
        <v>ZBV-ZKE</v>
      </c>
      <c r="E405" s="83" t="str">
        <f>IF(SP_SUL!D405="","*",SP_SUL!D405)</f>
        <v>W59</v>
      </c>
      <c r="F405" s="83" t="str">
        <f>IF(SP_SUL!H405="","*",SP_SUL!H405)</f>
        <v>ZYU1</v>
      </c>
      <c r="G405" s="83" t="str">
        <f>IF(SP_SUL!M405="","*",SP_SUL!M405)</f>
        <v>ZXI-ZIC</v>
      </c>
      <c r="H405" s="116">
        <f>IF(SP_SUL!K405="","*",SP_SUL!K405)</f>
        <v>225</v>
      </c>
      <c r="I405" s="113">
        <f>IF(SP_SUL!O405="","*",SP_SUL!O405)</f>
        <v>0.375</v>
      </c>
      <c r="J405" s="113">
        <f>IF(SP_SUL!P405="","*",SP_SUL!P405)</f>
        <v>4.1666666666666664E-2</v>
      </c>
      <c r="K405" s="83" t="str">
        <f>IF(SP_SUL!AK405="","*",SP_SUL!AK405)</f>
        <v>ZYU1</v>
      </c>
      <c r="L405" s="83" t="str">
        <f>IF(SP_SUL!AM405="","*",SP_SUL!AM405)</f>
        <v>ZXI-ZIC</v>
      </c>
      <c r="M405" s="83">
        <f>IF(SP_SUL!AP405="","*",SP_SUL!AP405)</f>
        <v>225</v>
      </c>
      <c r="N405" s="83" t="str">
        <f>IF(SP_SUL!AM405="","*",SP_SUL!AM405)</f>
        <v>ZXI-ZIC</v>
      </c>
      <c r="O405" s="110">
        <f>IF(SP_SUL!BH405="","*",SP_SUL!BH405)</f>
        <v>2</v>
      </c>
      <c r="P405" s="147" t="str">
        <f>IF($A$2=1,IF(SP_SUL!BJ405="","*",SP_SUL!BJ405),IF(SP_SUL!BK405="","*",SP_SUL!BK405))</f>
        <v>MC1 08h07 / autorizado entrada na via 09h12 / Realizado intervalo para descarga de dormentes.</v>
      </c>
    </row>
    <row r="406" spans="1:16" hidden="1">
      <c r="A406" s="82">
        <f>IF(SP_SUL!B406="","*",SP_SUL!B406)</f>
        <v>46070</v>
      </c>
      <c r="B406" s="83" t="str">
        <f>IF(SP_SUL!X406="","*",SP_SUL!X406)</f>
        <v>Oportunidade</v>
      </c>
      <c r="C406" s="83" t="str">
        <f>IF(SP_SUL!S406="","*",SP_SUL!S406)</f>
        <v>SP SUL</v>
      </c>
      <c r="D406" s="83" t="str">
        <f>IF(SP_SUL!T406="","*",SP_SUL!T406)</f>
        <v>ZBV-ZKE</v>
      </c>
      <c r="E406" s="83" t="str">
        <f>IF(SP_SUL!D406="","*",SP_SUL!D406)</f>
        <v>V93</v>
      </c>
      <c r="F406" s="83" t="str">
        <f>IF(SP_SUL!H406="","*",SP_SUL!H406)</f>
        <v>ZYU1</v>
      </c>
      <c r="G406" s="83" t="str">
        <f>IF(SP_SUL!M406="","*",SP_SUL!M406)</f>
        <v>ZYU-ZST</v>
      </c>
      <c r="H406" s="116">
        <f>IF(SP_SUL!K406="","*",SP_SUL!K406)</f>
        <v>204.4</v>
      </c>
      <c r="I406" s="113">
        <f>IF(SP_SUL!O406="","*",SP_SUL!O406)</f>
        <v>0.375</v>
      </c>
      <c r="J406" s="113">
        <f>IF(SP_SUL!P406="","*",SP_SUL!P406)</f>
        <v>0.125</v>
      </c>
      <c r="K406" s="83" t="str">
        <f>IF(SP_SUL!AK406="","*",SP_SUL!AK406)</f>
        <v>ZYU1</v>
      </c>
      <c r="L406" s="83" t="str">
        <f>IF(SP_SUL!AM406="","*",SP_SUL!AM406)</f>
        <v>ZYU-ZST</v>
      </c>
      <c r="M406" s="83">
        <f>IF(SP_SUL!AP406="","*",SP_SUL!AP406)</f>
        <v>204.4</v>
      </c>
      <c r="N406" s="83" t="str">
        <f>IF(SP_SUL!AM406="","*",SP_SUL!AM406)</f>
        <v>ZYU-ZST</v>
      </c>
      <c r="O406" s="110">
        <f>IF(SP_SUL!BH406="","*",SP_SUL!BH406)</f>
        <v>0</v>
      </c>
      <c r="P406" s="147" t="str">
        <f>IF($A$2=1,IF(SP_SUL!BJ406="","*",SP_SUL!BJ406),IF(SP_SUL!BK406="","*",SP_SUL!BK406))</f>
        <v>Equipe da socadora de folga</v>
      </c>
    </row>
    <row r="407" spans="1:16" hidden="1">
      <c r="A407" s="82">
        <f>IF(SP_SUL!B407="","*",SP_SUL!B407)</f>
        <v>46070</v>
      </c>
      <c r="B407" s="83" t="str">
        <f>IF(SP_SUL!X407="","*",SP_SUL!X407)</f>
        <v>Oportunidade</v>
      </c>
      <c r="C407" s="83" t="str">
        <f>IF(SP_SUL!S407="","*",SP_SUL!S407)</f>
        <v>SP SUL</v>
      </c>
      <c r="D407" s="83" t="str">
        <f>IF(SP_SUL!T407="","*",SP_SUL!T407)</f>
        <v>ZBV-ZKE</v>
      </c>
      <c r="E407" s="83" t="str">
        <f>IF(SP_SUL!D407="","*",SP_SUL!D407)</f>
        <v>ROBSON (TF-701)</v>
      </c>
      <c r="F407" s="83" t="str">
        <f>IF(SP_SUL!H407="","*",SP_SUL!H407)</f>
        <v>-</v>
      </c>
      <c r="G407" s="83" t="str">
        <f>IF(SP_SUL!M407="","*",SP_SUL!M407)</f>
        <v>ZDY-ZFY</v>
      </c>
      <c r="H407" s="116">
        <f>IF(SP_SUL!K407="","*",SP_SUL!K407)</f>
        <v>190.3</v>
      </c>
      <c r="I407" s="113">
        <f>IF(SP_SUL!O407="","*",SP_SUL!O407)</f>
        <v>0.375</v>
      </c>
      <c r="J407" s="113">
        <f>IF(SP_SUL!P407="","*",SP_SUL!P407)</f>
        <v>8.3333333333333329E-2</v>
      </c>
      <c r="K407" s="83" t="str">
        <f>IF(SP_SUL!AK407="","*",SP_SUL!AK407)</f>
        <v>-</v>
      </c>
      <c r="L407" s="83" t="str">
        <f>IF(SP_SUL!AM407="","*",SP_SUL!AM407)</f>
        <v>ZDY-ZFY</v>
      </c>
      <c r="M407" s="83">
        <f>IF(SP_SUL!AP407="","*",SP_SUL!AP407)</f>
        <v>190.3</v>
      </c>
      <c r="N407" s="83" t="str">
        <f>IF(SP_SUL!AM407="","*",SP_SUL!AM407)</f>
        <v>ZDY-ZFY</v>
      </c>
      <c r="O407" s="110">
        <f>IF(SP_SUL!BH407="","*",SP_SUL!BH407)</f>
        <v>2</v>
      </c>
      <c r="P407" s="147" t="str">
        <f>IF($A$2=1,IF(SP_SUL!BJ407="","*",SP_SUL!BJ407),IF(SP_SUL!BK407="","*",SP_SUL!BK407))</f>
        <v>TP pronto 09h34 / Realizado intervalo das 11h25 até 13h25</v>
      </c>
    </row>
    <row r="408" spans="1:16" hidden="1">
      <c r="A408" s="82">
        <f>IF(SP_SUL!B408="","*",SP_SUL!B408)</f>
        <v>46070</v>
      </c>
      <c r="B408" s="83" t="str">
        <f>IF(SP_SUL!X408="","*",SP_SUL!X408)</f>
        <v>Oportunidade</v>
      </c>
      <c r="C408" s="83" t="str">
        <f>IF(SP_SUL!S408="","*",SP_SUL!S408)</f>
        <v>SP SUL</v>
      </c>
      <c r="D408" s="83" t="str">
        <f>IF(SP_SUL!T408="","*",SP_SUL!T408)</f>
        <v>ZBV-ZKE</v>
      </c>
      <c r="E408" s="83" t="str">
        <f>IF(SP_SUL!D408="","*",SP_SUL!D408)</f>
        <v>JACIANO (TF-674)</v>
      </c>
      <c r="F408" s="83" t="str">
        <f>IF(SP_SUL!H408="","*",SP_SUL!H408)</f>
        <v>-</v>
      </c>
      <c r="G408" s="83" t="str">
        <f>IF(SP_SUL!M408="","*",SP_SUL!M408)</f>
        <v>ZDY-ZFY</v>
      </c>
      <c r="H408" s="116">
        <f>IF(SP_SUL!K408="","*",SP_SUL!K408)</f>
        <v>191</v>
      </c>
      <c r="I408" s="113">
        <f>IF(SP_SUL!O408="","*",SP_SUL!O408)</f>
        <v>0.375</v>
      </c>
      <c r="J408" s="113">
        <f>IF(SP_SUL!P408="","*",SP_SUL!P408)</f>
        <v>8.3333333333333329E-2</v>
      </c>
      <c r="K408" s="83" t="str">
        <f>IF(SP_SUL!AK408="","*",SP_SUL!AK408)</f>
        <v>-</v>
      </c>
      <c r="L408" s="83" t="str">
        <f>IF(SP_SUL!AM408="","*",SP_SUL!AM408)</f>
        <v>ZDY-ZFY</v>
      </c>
      <c r="M408" s="83">
        <f>IF(SP_SUL!AP408="","*",SP_SUL!AP408)</f>
        <v>191</v>
      </c>
      <c r="N408" s="83" t="str">
        <f>IF(SP_SUL!AM408="","*",SP_SUL!AM408)</f>
        <v>ZDY-ZFY</v>
      </c>
      <c r="O408" s="110">
        <f>IF(SP_SUL!BH408="","*",SP_SUL!BH408)</f>
        <v>2</v>
      </c>
      <c r="P408" s="147" t="str">
        <f>IF($A$2=1,IF(SP_SUL!BJ408="","*",SP_SUL!BJ408),IF(SP_SUL!BK408="","*",SP_SUL!BK408))</f>
        <v>TP pronto 09h34 / Realizado intervalo das 11h25 até 13h25</v>
      </c>
    </row>
    <row r="409" spans="1:16" hidden="1">
      <c r="A409" s="82" t="str">
        <f>IF(SP_SUL!B409="","*",SP_SUL!B409)</f>
        <v>*</v>
      </c>
      <c r="B409" s="83" t="str">
        <f>IF(SP_SUL!X409="","*",SP_SUL!X409)</f>
        <v>*</v>
      </c>
      <c r="C409" s="83" t="str">
        <f>IF(SP_SUL!S409="","*",SP_SUL!S409)</f>
        <v>-</v>
      </c>
      <c r="D409" s="83" t="str">
        <f>IF(SP_SUL!T409="","*",SP_SUL!T409)</f>
        <v>-</v>
      </c>
      <c r="E409" s="83" t="str">
        <f>IF(SP_SUL!D409="","*",SP_SUL!D409)</f>
        <v>*</v>
      </c>
      <c r="F409" s="83" t="str">
        <f>IF(SP_SUL!H409="","*",SP_SUL!H409)</f>
        <v>*</v>
      </c>
      <c r="G409" s="83" t="str">
        <f>IF(SP_SUL!M409="","*",SP_SUL!M409)</f>
        <v>-</v>
      </c>
      <c r="H409" s="116" t="str">
        <f>IF(SP_SUL!K409="","*",SP_SUL!K409)</f>
        <v>*</v>
      </c>
      <c r="I409" s="113" t="str">
        <f>IF(SP_SUL!O409="","*",SP_SUL!O409)</f>
        <v>*</v>
      </c>
      <c r="J409" s="113" t="str">
        <f>IF(SP_SUL!P409="","*",SP_SUL!P409)</f>
        <v>*</v>
      </c>
      <c r="K409" s="83">
        <f>IF(SP_SUL!AK409="","*",SP_SUL!AK409)</f>
        <v>0</v>
      </c>
      <c r="L409" s="83" t="str">
        <f>IF(SP_SUL!AM409="","*",SP_SUL!AM409)</f>
        <v>-</v>
      </c>
      <c r="M409" s="83">
        <f>IF(SP_SUL!AP409="","*",SP_SUL!AP409)</f>
        <v>0</v>
      </c>
      <c r="N409" s="83" t="str">
        <f>IF(SP_SUL!AM409="","*",SP_SUL!AM409)</f>
        <v>-</v>
      </c>
      <c r="O409" s="110" t="str">
        <f>IF(SP_SUL!BH409="","*",SP_SUL!BH409)</f>
        <v>*</v>
      </c>
      <c r="P409" s="147" t="str">
        <f>IF($A$2=1,IF(SP_SUL!BJ409="","*",SP_SUL!BJ409),IF(SP_SUL!BK409="","*",SP_SUL!BK409))</f>
        <v>*</v>
      </c>
    </row>
    <row r="410" spans="1:16" hidden="1">
      <c r="A410" s="82" t="str">
        <f>IF(SP_SUL!B410="","*",SP_SUL!B410)</f>
        <v>*</v>
      </c>
      <c r="B410" s="83" t="str">
        <f>IF(SP_SUL!X410="","*",SP_SUL!X410)</f>
        <v>*</v>
      </c>
      <c r="C410" s="83" t="str">
        <f>IF(SP_SUL!S410="","*",SP_SUL!S410)</f>
        <v>-</v>
      </c>
      <c r="D410" s="83" t="str">
        <f>IF(SP_SUL!T410="","*",SP_SUL!T410)</f>
        <v>-</v>
      </c>
      <c r="E410" s="83" t="str">
        <f>IF(SP_SUL!D410="","*",SP_SUL!D410)</f>
        <v>*</v>
      </c>
      <c r="F410" s="83" t="str">
        <f>IF(SP_SUL!H410="","*",SP_SUL!H410)</f>
        <v>*</v>
      </c>
      <c r="G410" s="83" t="str">
        <f>IF(SP_SUL!M410="","*",SP_SUL!M410)</f>
        <v>-</v>
      </c>
      <c r="H410" s="116" t="str">
        <f>IF(SP_SUL!K410="","*",SP_SUL!K410)</f>
        <v>*</v>
      </c>
      <c r="I410" s="113" t="str">
        <f>IF(SP_SUL!O410="","*",SP_SUL!O410)</f>
        <v>*</v>
      </c>
      <c r="J410" s="113" t="str">
        <f>IF(SP_SUL!P410="","*",SP_SUL!P410)</f>
        <v>*</v>
      </c>
      <c r="K410" s="83">
        <f>IF(SP_SUL!AK410="","*",SP_SUL!AK410)</f>
        <v>0</v>
      </c>
      <c r="L410" s="83" t="str">
        <f>IF(SP_SUL!AM410="","*",SP_SUL!AM410)</f>
        <v>-</v>
      </c>
      <c r="M410" s="83">
        <f>IF(SP_SUL!AP410="","*",SP_SUL!AP410)</f>
        <v>0</v>
      </c>
      <c r="N410" s="83" t="str">
        <f>IF(SP_SUL!AM410="","*",SP_SUL!AM410)</f>
        <v>-</v>
      </c>
      <c r="O410" s="110" t="str">
        <f>IF(SP_SUL!BH410="","*",SP_SUL!BH410)</f>
        <v>*</v>
      </c>
      <c r="P410" s="147" t="str">
        <f>IF($A$2=1,IF(SP_SUL!BJ410="","*",SP_SUL!BJ410),IF(SP_SUL!BK410="","*",SP_SUL!BK410))</f>
        <v>*</v>
      </c>
    </row>
    <row r="411" spans="1:16" hidden="1">
      <c r="A411" s="82">
        <f>IF(SP_SUL!B411="","*",SP_SUL!B411)</f>
        <v>46070</v>
      </c>
      <c r="B411" s="83" t="str">
        <f>IF(SP_SUL!X411="","*",SP_SUL!X411)</f>
        <v>Contrato</v>
      </c>
      <c r="C411" s="83" t="str">
        <f>IF(SP_SUL!S411="","*",SP_SUL!S411)</f>
        <v>SP SUL</v>
      </c>
      <c r="D411" s="83" t="str">
        <f>IF(SP_SUL!T411="","*",SP_SUL!T411)</f>
        <v>ZKE-ZEV</v>
      </c>
      <c r="E411" s="83" t="str">
        <f>IF(SP_SUL!D411="","*",SP_SUL!D411)</f>
        <v>SUPER ZWW</v>
      </c>
      <c r="F411" s="83" t="str">
        <f>IF(SP_SUL!H411="","*",SP_SUL!H411)</f>
        <v>-</v>
      </c>
      <c r="G411" s="83" t="str">
        <f>IF(SP_SUL!M411="","*",SP_SUL!M411)</f>
        <v>ZKW-ZLU</v>
      </c>
      <c r="H411" s="116">
        <f>IF(SP_SUL!K411="","*",SP_SUL!K411)</f>
        <v>97.843000000000004</v>
      </c>
      <c r="I411" s="113">
        <f>IF(SP_SUL!O411="","*",SP_SUL!O411)</f>
        <v>0.40277777777777779</v>
      </c>
      <c r="J411" s="113">
        <f>IF(SP_SUL!P411="","*",SP_SUL!P411)</f>
        <v>0.125</v>
      </c>
      <c r="K411" s="83" t="str">
        <f>IF(SP_SUL!AK411="","*",SP_SUL!AK411)</f>
        <v>-</v>
      </c>
      <c r="L411" s="83" t="str">
        <f>IF(SP_SUL!AM411="","*",SP_SUL!AM411)</f>
        <v>ZKW-ZLU</v>
      </c>
      <c r="M411" s="83">
        <f>IF(SP_SUL!AP411="","*",SP_SUL!AP411)</f>
        <v>97.843000000000004</v>
      </c>
      <c r="N411" s="83" t="str">
        <f>IF(SP_SUL!AM411="","*",SP_SUL!AM411)</f>
        <v>ZKW-ZLU</v>
      </c>
      <c r="O411" s="110">
        <f>IF(SP_SUL!BH411="","*",SP_SUL!BH411)</f>
        <v>0</v>
      </c>
      <c r="P411" s="147" t="str">
        <f>IF($A$2=1,IF(SP_SUL!BJ411="","*",SP_SUL!BJ411),IF(SP_SUL!BK411="","*",SP_SUL!BK411))</f>
        <v>Cancelado bloco, devido falta de material para E17</v>
      </c>
    </row>
    <row r="412" spans="1:16" hidden="1">
      <c r="A412" s="82">
        <f>IF(SP_SUL!B412="","*",SP_SUL!B412)</f>
        <v>46070</v>
      </c>
      <c r="B412" s="83" t="str">
        <f>IF(SP_SUL!X412="","*",SP_SUL!X412)</f>
        <v>Contrato</v>
      </c>
      <c r="C412" s="83" t="str">
        <f>IF(SP_SUL!S412="","*",SP_SUL!S412)</f>
        <v>SP SUL</v>
      </c>
      <c r="D412" s="83" t="str">
        <f>IF(SP_SUL!T412="","*",SP_SUL!T412)</f>
        <v>ZKE-ZEV</v>
      </c>
      <c r="E412" s="83" t="str">
        <f>IF(SP_SUL!D412="","*",SP_SUL!D412)</f>
        <v>V89</v>
      </c>
      <c r="F412" s="83" t="str">
        <f>IF(SP_SUL!H412="","*",SP_SUL!H412)</f>
        <v>102ZKW2</v>
      </c>
      <c r="G412" s="83" t="str">
        <f>IF(SP_SUL!M412="","*",SP_SUL!M412)</f>
        <v>ZKW-ZLU</v>
      </c>
      <c r="H412" s="116">
        <f>IF(SP_SUL!K412="","*",SP_SUL!K412)</f>
        <v>97.9</v>
      </c>
      <c r="I412" s="113">
        <f>IF(SP_SUL!O412="","*",SP_SUL!O412)</f>
        <v>0.39583333333333331</v>
      </c>
      <c r="J412" s="113">
        <f>IF(SP_SUL!P412="","*",SP_SUL!P412)</f>
        <v>6.9444444444444447E-4</v>
      </c>
      <c r="K412" s="83" t="str">
        <f>IF(SP_SUL!AK412="","*",SP_SUL!AK412)</f>
        <v>ZEM1302</v>
      </c>
      <c r="L412" s="83" t="str">
        <f>IF(SP_SUL!AM412="","*",SP_SUL!AM412)</f>
        <v>ZEM-ZKW</v>
      </c>
      <c r="M412" s="83">
        <f>IF(SP_SUL!AP412="","*",SP_SUL!AP412)</f>
        <v>134</v>
      </c>
      <c r="N412" s="83" t="str">
        <f>IF(SP_SUL!AM412="","*",SP_SUL!AM412)</f>
        <v>ZEM-ZKW</v>
      </c>
      <c r="O412" s="110">
        <f>IF(SP_SUL!BH412="","*",SP_SUL!BH412)</f>
        <v>2</v>
      </c>
      <c r="P412" s="147" t="str">
        <f>IF($A$2=1,IF(SP_SUL!BJ412="","*",SP_SUL!BJ412),IF(SP_SUL!BK412="","*",SP_SUL!BK412))</f>
        <v>Alterado programação, devido não conseguir realizar o deslocamento em D-1. Programação para hoje, deslocamento de ZEM para ZKW, Realizado deslocamento de ZEM para ZKW</v>
      </c>
    </row>
    <row r="413" spans="1:16" hidden="1">
      <c r="A413" s="82">
        <f>IF(SP_SUL!B413="","*",SP_SUL!B413)</f>
        <v>46070</v>
      </c>
      <c r="B413" s="83" t="str">
        <f>IF(SP_SUL!X413="","*",SP_SUL!X413)</f>
        <v>Contrato</v>
      </c>
      <c r="C413" s="83" t="str">
        <f>IF(SP_SUL!S413="","*",SP_SUL!S413)</f>
        <v>SP SUL</v>
      </c>
      <c r="D413" s="83" t="str">
        <f>IF(SP_SUL!T413="","*",SP_SUL!T413)</f>
        <v>ZKE-ZEV</v>
      </c>
      <c r="E413" s="83" t="str">
        <f>IF(SP_SUL!D413="","*",SP_SUL!D413)</f>
        <v>E17</v>
      </c>
      <c r="F413" s="83" t="str">
        <f>IF(SP_SUL!H413="","*",SP_SUL!H413)</f>
        <v>102ZKW2</v>
      </c>
      <c r="G413" s="83" t="str">
        <f>IF(SP_SUL!M413="","*",SP_SUL!M413)</f>
        <v>ZKW-ZLU</v>
      </c>
      <c r="H413" s="116">
        <f>IF(SP_SUL!K413="","*",SP_SUL!K413)</f>
        <v>103.9</v>
      </c>
      <c r="I413" s="113">
        <f>IF(SP_SUL!O413="","*",SP_SUL!O413)</f>
        <v>0.39583333333333331</v>
      </c>
      <c r="J413" s="113">
        <f>IF(SP_SUL!P413="","*",SP_SUL!P413)</f>
        <v>6.9444444444444447E-4</v>
      </c>
      <c r="K413" s="83" t="str">
        <f>IF(SP_SUL!AK413="","*",SP_SUL!AK413)</f>
        <v>102ZKW2</v>
      </c>
      <c r="L413" s="83" t="str">
        <f>IF(SP_SUL!AM413="","*",SP_SUL!AM413)</f>
        <v>ZKW-ZLU</v>
      </c>
      <c r="M413" s="83">
        <f>IF(SP_SUL!AP413="","*",SP_SUL!AP413)</f>
        <v>103.9</v>
      </c>
      <c r="N413" s="83" t="str">
        <f>IF(SP_SUL!AM413="","*",SP_SUL!AM413)</f>
        <v>ZKW-ZLU</v>
      </c>
      <c r="O413" s="110">
        <f>IF(SP_SUL!BH413="","*",SP_SUL!BH413)</f>
        <v>0</v>
      </c>
      <c r="P413" s="147" t="str">
        <f>IF($A$2=1,IF(SP_SUL!BJ413="","*",SP_SUL!BJ413),IF(SP_SUL!BK413="","*",SP_SUL!BK413))</f>
        <v>MC1 08h05 / Cancelado, devido falta de tampão.</v>
      </c>
    </row>
    <row r="414" spans="1:16" hidden="1">
      <c r="A414" s="82" t="str">
        <f>IF(SP_SUL!B414="","*",SP_SUL!B414)</f>
        <v>*</v>
      </c>
      <c r="B414" s="83" t="str">
        <f>IF(SP_SUL!X414="","*",SP_SUL!X414)</f>
        <v>*</v>
      </c>
      <c r="C414" s="83" t="str">
        <f>IF(SP_SUL!S414="","*",SP_SUL!S414)</f>
        <v>-</v>
      </c>
      <c r="D414" s="83" t="str">
        <f>IF(SP_SUL!T414="","*",SP_SUL!T414)</f>
        <v>-</v>
      </c>
      <c r="E414" s="83" t="str">
        <f>IF(SP_SUL!D414="","*",SP_SUL!D414)</f>
        <v>*</v>
      </c>
      <c r="F414" s="83" t="str">
        <f>IF(SP_SUL!H414="","*",SP_SUL!H414)</f>
        <v>*</v>
      </c>
      <c r="G414" s="83" t="str">
        <f>IF(SP_SUL!M414="","*",SP_SUL!M414)</f>
        <v>-</v>
      </c>
      <c r="H414" s="116" t="str">
        <f>IF(SP_SUL!K414="","*",SP_SUL!K414)</f>
        <v>*</v>
      </c>
      <c r="I414" s="113" t="str">
        <f>IF(SP_SUL!O414="","*",SP_SUL!O414)</f>
        <v>*</v>
      </c>
      <c r="J414" s="113" t="str">
        <f>IF(SP_SUL!P414="","*",SP_SUL!P414)</f>
        <v>*</v>
      </c>
      <c r="K414" s="83">
        <f>IF(SP_SUL!AK414="","*",SP_SUL!AK414)</f>
        <v>0</v>
      </c>
      <c r="L414" s="83" t="str">
        <f>IF(SP_SUL!AM414="","*",SP_SUL!AM414)</f>
        <v>-</v>
      </c>
      <c r="M414" s="83">
        <f>IF(SP_SUL!AP414="","*",SP_SUL!AP414)</f>
        <v>0</v>
      </c>
      <c r="N414" s="83" t="str">
        <f>IF(SP_SUL!AM414="","*",SP_SUL!AM414)</f>
        <v>-</v>
      </c>
      <c r="O414" s="110" t="str">
        <f>IF(SP_SUL!BH414="","*",SP_SUL!BH414)</f>
        <v>*</v>
      </c>
      <c r="P414" s="147" t="str">
        <f>IF($A$2=1,IF(SP_SUL!BJ414="","*",SP_SUL!BJ414),IF(SP_SUL!BK414="","*",SP_SUL!BK414))</f>
        <v>*</v>
      </c>
    </row>
    <row r="415" spans="1:16" hidden="1">
      <c r="A415" s="82" t="str">
        <f>IF(SP_SUL!B415="","*",SP_SUL!B415)</f>
        <v>*</v>
      </c>
      <c r="B415" s="83" t="str">
        <f>IF(SP_SUL!X415="","*",SP_SUL!X415)</f>
        <v>*</v>
      </c>
      <c r="C415" s="83" t="str">
        <f>IF(SP_SUL!S415="","*",SP_SUL!S415)</f>
        <v>-</v>
      </c>
      <c r="D415" s="83" t="str">
        <f>IF(SP_SUL!T415="","*",SP_SUL!T415)</f>
        <v>-</v>
      </c>
      <c r="E415" s="83" t="str">
        <f>IF(SP_SUL!D415="","*",SP_SUL!D415)</f>
        <v>*</v>
      </c>
      <c r="F415" s="83" t="str">
        <f>IF(SP_SUL!H415="","*",SP_SUL!H415)</f>
        <v>*</v>
      </c>
      <c r="G415" s="83" t="str">
        <f>IF(SP_SUL!M415="","*",SP_SUL!M415)</f>
        <v>-</v>
      </c>
      <c r="H415" s="116" t="str">
        <f>IF(SP_SUL!K415="","*",SP_SUL!K415)</f>
        <v>*</v>
      </c>
      <c r="I415" s="113" t="str">
        <f>IF(SP_SUL!O415="","*",SP_SUL!O415)</f>
        <v>*</v>
      </c>
      <c r="J415" s="113" t="str">
        <f>IF(SP_SUL!P415="","*",SP_SUL!P415)</f>
        <v>*</v>
      </c>
      <c r="K415" s="83">
        <f>IF(SP_SUL!AK415="","*",SP_SUL!AK415)</f>
        <v>0</v>
      </c>
      <c r="L415" s="83" t="str">
        <f>IF(SP_SUL!AM415="","*",SP_SUL!AM415)</f>
        <v>-</v>
      </c>
      <c r="M415" s="83">
        <f>IF(SP_SUL!AP415="","*",SP_SUL!AP415)</f>
        <v>0</v>
      </c>
      <c r="N415" s="83" t="str">
        <f>IF(SP_SUL!AM415="","*",SP_SUL!AM415)</f>
        <v>-</v>
      </c>
      <c r="O415" s="110" t="str">
        <f>IF(SP_SUL!BH415="","*",SP_SUL!BH415)</f>
        <v>*</v>
      </c>
      <c r="P415" s="147" t="str">
        <f>IF($A$2=1,IF(SP_SUL!BJ415="","*",SP_SUL!BJ415),IF(SP_SUL!BK415="","*",SP_SUL!BK415))</f>
        <v>*</v>
      </c>
    </row>
    <row r="416" spans="1:16" hidden="1">
      <c r="A416" s="82" t="str">
        <f>IF(SP_SUL!B416="","*",SP_SUL!B416)</f>
        <v>*</v>
      </c>
      <c r="B416" s="83" t="str">
        <f>IF(SP_SUL!X416="","*",SP_SUL!X416)</f>
        <v>*</v>
      </c>
      <c r="C416" s="83" t="str">
        <f>IF(SP_SUL!S416="","*",SP_SUL!S416)</f>
        <v>-</v>
      </c>
      <c r="D416" s="83" t="str">
        <f>IF(SP_SUL!T416="","*",SP_SUL!T416)</f>
        <v>-</v>
      </c>
      <c r="E416" s="83" t="str">
        <f>IF(SP_SUL!D416="","*",SP_SUL!D416)</f>
        <v>*</v>
      </c>
      <c r="F416" s="83" t="str">
        <f>IF(SP_SUL!H416="","*",SP_SUL!H416)</f>
        <v>*</v>
      </c>
      <c r="G416" s="83" t="str">
        <f>IF(SP_SUL!M416="","*",SP_SUL!M416)</f>
        <v>-</v>
      </c>
      <c r="H416" s="116" t="str">
        <f>IF(SP_SUL!K416="","*",SP_SUL!K416)</f>
        <v>*</v>
      </c>
      <c r="I416" s="113" t="str">
        <f>IF(SP_SUL!O416="","*",SP_SUL!O416)</f>
        <v>*</v>
      </c>
      <c r="J416" s="113" t="str">
        <f>IF(SP_SUL!P416="","*",SP_SUL!P416)</f>
        <v>*</v>
      </c>
      <c r="K416" s="83">
        <f>IF(SP_SUL!AK416="","*",SP_SUL!AK416)</f>
        <v>0</v>
      </c>
      <c r="L416" s="83" t="str">
        <f>IF(SP_SUL!AM416="","*",SP_SUL!AM416)</f>
        <v>-</v>
      </c>
      <c r="M416" s="83">
        <f>IF(SP_SUL!AP416="","*",SP_SUL!AP416)</f>
        <v>0</v>
      </c>
      <c r="N416" s="83" t="str">
        <f>IF(SP_SUL!AM416="","*",SP_SUL!AM416)</f>
        <v>-</v>
      </c>
      <c r="O416" s="110" t="str">
        <f>IF(SP_SUL!BH416="","*",SP_SUL!BH416)</f>
        <v>*</v>
      </c>
      <c r="P416" s="147" t="str">
        <f>IF($A$2=1,IF(SP_SUL!BJ416="","*",SP_SUL!BJ416),IF(SP_SUL!BK416="","*",SP_SUL!BK416))</f>
        <v>*</v>
      </c>
    </row>
    <row r="417" spans="1:16" hidden="1">
      <c r="A417" s="82">
        <f>IF(SP_SUL!B417="","*",SP_SUL!B417)</f>
        <v>46070</v>
      </c>
      <c r="B417" s="83" t="str">
        <f>IF(SP_SUL!X417="","*",SP_SUL!X417)</f>
        <v>Contrato</v>
      </c>
      <c r="C417" s="83" t="str">
        <f>IF(SP_SUL!S417="","*",SP_SUL!S417)</f>
        <v>SP SUL</v>
      </c>
      <c r="D417" s="83" t="str">
        <f>IF(SP_SUL!T417="","*",SP_SUL!T417)</f>
        <v>ZKE-ZEV</v>
      </c>
      <c r="E417" s="83" t="str">
        <f>IF(SP_SUL!D417="","*",SP_SUL!D417)</f>
        <v>MODERNIZAÇÃO SERRA</v>
      </c>
      <c r="F417" s="83" t="str">
        <f>IF(SP_SUL!H417="","*",SP_SUL!H417)</f>
        <v>-</v>
      </c>
      <c r="G417" s="83" t="str">
        <f>IF(SP_SUL!M417="","*",SP_SUL!M417)</f>
        <v>ZEJ-ZRB</v>
      </c>
      <c r="H417" s="116">
        <f>IF(SP_SUL!K417="","*",SP_SUL!K417)</f>
        <v>145.828</v>
      </c>
      <c r="I417" s="113">
        <f>IF(SP_SUL!O417="","*",SP_SUL!O417)</f>
        <v>0.33333333333333331</v>
      </c>
      <c r="J417" s="113">
        <f>IF(SP_SUL!P417="","*",SP_SUL!P417)</f>
        <v>0.33333333333333331</v>
      </c>
      <c r="K417" s="83" t="str">
        <f>IF(SP_SUL!AK417="","*",SP_SUL!AK417)</f>
        <v>-</v>
      </c>
      <c r="L417" s="83" t="str">
        <f>IF(SP_SUL!AM417="","*",SP_SUL!AM417)</f>
        <v>ZEJ-ZRB</v>
      </c>
      <c r="M417" s="83">
        <f>IF(SP_SUL!AP417="","*",SP_SUL!AP417)</f>
        <v>145.828</v>
      </c>
      <c r="N417" s="83" t="str">
        <f>IF(SP_SUL!AM417="","*",SP_SUL!AM417)</f>
        <v>ZEJ-ZRB</v>
      </c>
      <c r="O417" s="110">
        <f>IF(SP_SUL!BH417="","*",SP_SUL!BH417)</f>
        <v>1</v>
      </c>
      <c r="P417" s="147" t="str">
        <f>IF($A$2=1,IF(SP_SUL!BJ417="","*",SP_SUL!BJ417),IF(SP_SUL!BK417="","*",SP_SUL!BK417))</f>
        <v>Em intervalo das 12h04 até 20h04</v>
      </c>
    </row>
    <row r="418" spans="1:16" hidden="1">
      <c r="A418" s="82">
        <f>IF(SP_SUL!B418="","*",SP_SUL!B418)</f>
        <v>46070</v>
      </c>
      <c r="B418" s="83" t="str">
        <f>IF(SP_SUL!X418="","*",SP_SUL!X418)</f>
        <v>Contrato</v>
      </c>
      <c r="C418" s="83" t="str">
        <f>IF(SP_SUL!S418="","*",SP_SUL!S418)</f>
        <v>SP SUL</v>
      </c>
      <c r="D418" s="83" t="str">
        <f>IF(SP_SUL!T418="","*",SP_SUL!T418)</f>
        <v>ZKE-ZEV</v>
      </c>
      <c r="E418" s="83" t="str">
        <f>IF(SP_SUL!D418="","*",SP_SUL!D418)</f>
        <v>W96</v>
      </c>
      <c r="F418" s="83" t="str">
        <f>IF(SP_SUL!H418="","*",SP_SUL!H418)</f>
        <v>ZEM-1</v>
      </c>
      <c r="G418" s="83" t="str">
        <f>IF(SP_SUL!M418="","*",SP_SUL!M418)</f>
        <v>ZEJ-ZRB</v>
      </c>
      <c r="H418" s="116">
        <f>IF(SP_SUL!K418="","*",SP_SUL!K418)</f>
        <v>151.78</v>
      </c>
      <c r="I418" s="113">
        <f>IF(SP_SUL!O418="","*",SP_SUL!O418)</f>
        <v>0.3125</v>
      </c>
      <c r="J418" s="113">
        <f>IF(SP_SUL!P418="","*",SP_SUL!P418)</f>
        <v>6.9444444444444447E-4</v>
      </c>
      <c r="K418" s="83" t="str">
        <f>IF(SP_SUL!AK418="","*",SP_SUL!AK418)</f>
        <v>ZEM-1</v>
      </c>
      <c r="L418" s="83" t="str">
        <f>IF(SP_SUL!AM418="","*",SP_SUL!AM418)</f>
        <v>ZEJ-ZRB</v>
      </c>
      <c r="M418" s="83">
        <f>IF(SP_SUL!AP418="","*",SP_SUL!AP418)</f>
        <v>151.78</v>
      </c>
      <c r="N418" s="83" t="str">
        <f>IF(SP_SUL!AM418="","*",SP_SUL!AM418)</f>
        <v>ZEJ-ZRB</v>
      </c>
      <c r="O418" s="110">
        <f>IF(SP_SUL!BH418="","*",SP_SUL!BH418)</f>
        <v>1</v>
      </c>
      <c r="P418" s="147" t="str">
        <f>IF($A$2=1,IF(SP_SUL!BJ418="","*",SP_SUL!BJ418),IF(SP_SUL!BK418="","*",SP_SUL!BK418))</f>
        <v>Em intervalo das 12h04 até 20h04</v>
      </c>
    </row>
    <row r="419" spans="1:16" hidden="1">
      <c r="A419" s="82">
        <f>IF(SP_SUL!B419="","*",SP_SUL!B419)</f>
        <v>46070</v>
      </c>
      <c r="B419" s="83" t="str">
        <f>IF(SP_SUL!X419="","*",SP_SUL!X419)</f>
        <v>Contrato</v>
      </c>
      <c r="C419" s="83" t="str">
        <f>IF(SP_SUL!S419="","*",SP_SUL!S419)</f>
        <v>SP SUL</v>
      </c>
      <c r="D419" s="83" t="str">
        <f>IF(SP_SUL!T419="","*",SP_SUL!T419)</f>
        <v>ZKE-ZEV</v>
      </c>
      <c r="E419" s="83" t="str">
        <f>IF(SP_SUL!D419="","*",SP_SUL!D419)</f>
        <v>MATEUS (TP-809)</v>
      </c>
      <c r="F419" s="83" t="str">
        <f>IF(SP_SUL!H419="","*",SP_SUL!H419)</f>
        <v>-</v>
      </c>
      <c r="G419" s="83" t="str">
        <f>IF(SP_SUL!M419="","*",SP_SUL!M419)</f>
        <v>ZEJ-ZRB</v>
      </c>
      <c r="H419" s="116">
        <f>IF(SP_SUL!K419="","*",SP_SUL!K419)</f>
        <v>150.16</v>
      </c>
      <c r="I419" s="113">
        <f>IF(SP_SUL!O419="","*",SP_SUL!O419)</f>
        <v>0.33333333333333331</v>
      </c>
      <c r="J419" s="113">
        <f>IF(SP_SUL!P419="","*",SP_SUL!P419)</f>
        <v>6.9444444444444447E-4</v>
      </c>
      <c r="K419" s="83" t="str">
        <f>IF(SP_SUL!AK419="","*",SP_SUL!AK419)</f>
        <v>-</v>
      </c>
      <c r="L419" s="83" t="str">
        <f>IF(SP_SUL!AM419="","*",SP_SUL!AM419)</f>
        <v>ZEJ-ZRB</v>
      </c>
      <c r="M419" s="83">
        <f>IF(SP_SUL!AP419="","*",SP_SUL!AP419)</f>
        <v>150.16</v>
      </c>
      <c r="N419" s="83" t="str">
        <f>IF(SP_SUL!AM419="","*",SP_SUL!AM419)</f>
        <v>ZEJ-ZRB</v>
      </c>
      <c r="O419" s="110">
        <f>IF(SP_SUL!BH419="","*",SP_SUL!BH419)</f>
        <v>0</v>
      </c>
      <c r="P419" s="147" t="str">
        <f>IF($A$2=1,IF(SP_SUL!BJ419="","*",SP_SUL!BJ419),IF(SP_SUL!BK419="","*",SP_SUL!BK419))</f>
        <v>Concedido intervalo das 12h04 até 20h04/ TP não conseguiu executar solda, devido temperatura.</v>
      </c>
    </row>
    <row r="420" spans="1:16" hidden="1">
      <c r="A420" s="82">
        <f>IF(SP_SUL!B420="","*",SP_SUL!B420)</f>
        <v>46070</v>
      </c>
      <c r="B420" s="83" t="str">
        <f>IF(SP_SUL!X420="","*",SP_SUL!X420)</f>
        <v>Contrato</v>
      </c>
      <c r="C420" s="83" t="str">
        <f>IF(SP_SUL!S420="","*",SP_SUL!S420)</f>
        <v>SP SUL</v>
      </c>
      <c r="D420" s="83" t="str">
        <f>IF(SP_SUL!T420="","*",SP_SUL!T420)</f>
        <v>ZKE-ZEV</v>
      </c>
      <c r="E420" s="83" t="str">
        <f>IF(SP_SUL!D420="","*",SP_SUL!D420)</f>
        <v>ADENISON (TP-810)</v>
      </c>
      <c r="F420" s="83" t="str">
        <f>IF(SP_SUL!H420="","*",SP_SUL!H420)</f>
        <v>-</v>
      </c>
      <c r="G420" s="83" t="str">
        <f>IF(SP_SUL!M420="","*",SP_SUL!M420)</f>
        <v>ZEJ</v>
      </c>
      <c r="H420" s="116">
        <f>IF(SP_SUL!K420="","*",SP_SUL!K420)</f>
        <v>146.828</v>
      </c>
      <c r="I420" s="113">
        <f>IF(SP_SUL!O420="","*",SP_SUL!O420)</f>
        <v>0.33333333333333331</v>
      </c>
      <c r="J420" s="113">
        <f>IF(SP_SUL!P420="","*",SP_SUL!P420)</f>
        <v>6.9444444444444447E-4</v>
      </c>
      <c r="K420" s="83" t="str">
        <f>IF(SP_SUL!AK420="","*",SP_SUL!AK420)</f>
        <v>-</v>
      </c>
      <c r="L420" s="83" t="str">
        <f>IF(SP_SUL!AM420="","*",SP_SUL!AM420)</f>
        <v>ZEJ</v>
      </c>
      <c r="M420" s="83">
        <f>IF(SP_SUL!AP420="","*",SP_SUL!AP420)</f>
        <v>146.828</v>
      </c>
      <c r="N420" s="83" t="str">
        <f>IF(SP_SUL!AM420="","*",SP_SUL!AM420)</f>
        <v>ZEJ</v>
      </c>
      <c r="O420" s="110">
        <f>IF(SP_SUL!BH420="","*",SP_SUL!BH420)</f>
        <v>0</v>
      </c>
      <c r="P420" s="147" t="str">
        <f>IF($A$2=1,IF(SP_SUL!BJ420="","*",SP_SUL!BJ420),IF(SP_SUL!BK420="","*",SP_SUL!BK420))</f>
        <v>Concedido intervalo das 12h04 até 20h04/ TP não conseguiu executar solda, devido temperatura.</v>
      </c>
    </row>
    <row r="421" spans="1:16" hidden="1">
      <c r="A421" s="82" t="str">
        <f>IF(SP_SUL!B421="","*",SP_SUL!B421)</f>
        <v>*</v>
      </c>
      <c r="B421" s="83" t="str">
        <f>IF(SP_SUL!X421="","*",SP_SUL!X421)</f>
        <v>*</v>
      </c>
      <c r="C421" s="83" t="str">
        <f>IF(SP_SUL!S421="","*",SP_SUL!S421)</f>
        <v>-</v>
      </c>
      <c r="D421" s="83" t="str">
        <f>IF(SP_SUL!T421="","*",SP_SUL!T421)</f>
        <v>-</v>
      </c>
      <c r="E421" s="83" t="str">
        <f>IF(SP_SUL!D421="","*",SP_SUL!D421)</f>
        <v>*</v>
      </c>
      <c r="F421" s="83" t="str">
        <f>IF(SP_SUL!H421="","*",SP_SUL!H421)</f>
        <v>*</v>
      </c>
      <c r="G421" s="83" t="str">
        <f>IF(SP_SUL!M421="","*",SP_SUL!M421)</f>
        <v>-</v>
      </c>
      <c r="H421" s="116" t="str">
        <f>IF(SP_SUL!K421="","*",SP_SUL!K421)</f>
        <v>*</v>
      </c>
      <c r="I421" s="113" t="str">
        <f>IF(SP_SUL!O421="","*",SP_SUL!O421)</f>
        <v>*</v>
      </c>
      <c r="J421" s="113" t="str">
        <f>IF(SP_SUL!P421="","*",SP_SUL!P421)</f>
        <v>*</v>
      </c>
      <c r="K421" s="83">
        <f>IF(SP_SUL!AK421="","*",SP_SUL!AK421)</f>
        <v>0</v>
      </c>
      <c r="L421" s="83" t="str">
        <f>IF(SP_SUL!AM421="","*",SP_SUL!AM421)</f>
        <v>-</v>
      </c>
      <c r="M421" s="83">
        <f>IF(SP_SUL!AP421="","*",SP_SUL!AP421)</f>
        <v>0</v>
      </c>
      <c r="N421" s="83" t="str">
        <f>IF(SP_SUL!AM421="","*",SP_SUL!AM421)</f>
        <v>-</v>
      </c>
      <c r="O421" s="110" t="str">
        <f>IF(SP_SUL!BH421="","*",SP_SUL!BH421)</f>
        <v>*</v>
      </c>
      <c r="P421" s="147" t="str">
        <f>IF($A$2=1,IF(SP_SUL!BJ421="","*",SP_SUL!BJ421),IF(SP_SUL!BK421="","*",SP_SUL!BK421))</f>
        <v>*</v>
      </c>
    </row>
    <row r="422" spans="1:16" hidden="1">
      <c r="A422" s="82" t="str">
        <f>IF(SP_SUL!B422="","*",SP_SUL!B422)</f>
        <v>*</v>
      </c>
      <c r="B422" s="83" t="str">
        <f>IF(SP_SUL!X422="","*",SP_SUL!X422)</f>
        <v>*</v>
      </c>
      <c r="C422" s="83" t="str">
        <f>IF(SP_SUL!S422="","*",SP_SUL!S422)</f>
        <v>-</v>
      </c>
      <c r="D422" s="83" t="str">
        <f>IF(SP_SUL!T422="","*",SP_SUL!T422)</f>
        <v>-</v>
      </c>
      <c r="E422" s="83" t="str">
        <f>IF(SP_SUL!D422="","*",SP_SUL!D422)</f>
        <v>*</v>
      </c>
      <c r="F422" s="83" t="str">
        <f>IF(SP_SUL!H422="","*",SP_SUL!H422)</f>
        <v>*</v>
      </c>
      <c r="G422" s="83" t="str">
        <f>IF(SP_SUL!M422="","*",SP_SUL!M422)</f>
        <v>-</v>
      </c>
      <c r="H422" s="116" t="str">
        <f>IF(SP_SUL!K422="","*",SP_SUL!K422)</f>
        <v>*</v>
      </c>
      <c r="I422" s="113" t="str">
        <f>IF(SP_SUL!O422="","*",SP_SUL!O422)</f>
        <v>*</v>
      </c>
      <c r="J422" s="113" t="str">
        <f>IF(SP_SUL!P422="","*",SP_SUL!P422)</f>
        <v>*</v>
      </c>
      <c r="K422" s="83">
        <f>IF(SP_SUL!AK422="","*",SP_SUL!AK422)</f>
        <v>0</v>
      </c>
      <c r="L422" s="83" t="str">
        <f>IF(SP_SUL!AM422="","*",SP_SUL!AM422)</f>
        <v>-</v>
      </c>
      <c r="M422" s="83">
        <f>IF(SP_SUL!AP422="","*",SP_SUL!AP422)</f>
        <v>0</v>
      </c>
      <c r="N422" s="83" t="str">
        <f>IF(SP_SUL!AM422="","*",SP_SUL!AM422)</f>
        <v>-</v>
      </c>
      <c r="O422" s="110" t="str">
        <f>IF(SP_SUL!BH422="","*",SP_SUL!BH422)</f>
        <v>*</v>
      </c>
      <c r="P422" s="147" t="str">
        <f>IF($A$2=1,IF(SP_SUL!BJ422="","*",SP_SUL!BJ422),IF(SP_SUL!BK422="","*",SP_SUL!BK422))</f>
        <v>*</v>
      </c>
    </row>
    <row r="423" spans="1:16" hidden="1">
      <c r="A423" s="82">
        <f>IF(SP_SUL!B423="","*",SP_SUL!B423)</f>
        <v>46070</v>
      </c>
      <c r="B423" s="83" t="str">
        <f>IF(SP_SUL!X423="","*",SP_SUL!X423)</f>
        <v>Contrato</v>
      </c>
      <c r="C423" s="83" t="str">
        <f>IF(SP_SUL!S423="","*",SP_SUL!S423)</f>
        <v>SP SUL</v>
      </c>
      <c r="D423" s="83" t="str">
        <f>IF(SP_SUL!T423="","*",SP_SUL!T423)</f>
        <v>ZEV-ZPT</v>
      </c>
      <c r="E423" s="83" t="str">
        <f>IF(SP_SUL!D423="","*",SP_SUL!D423)</f>
        <v>MODERNIZAÇÃO SERRA</v>
      </c>
      <c r="F423" s="83" t="str">
        <f>IF(SP_SUL!H423="","*",SP_SUL!H423)</f>
        <v>-</v>
      </c>
      <c r="G423" s="83" t="str">
        <f>IF(SP_SUL!M423="","*",SP_SUL!M423)</f>
        <v>ZEZ-ZXW</v>
      </c>
      <c r="H423" s="116">
        <f>IF(SP_SUL!K423="","*",SP_SUL!K423)</f>
        <v>75.2</v>
      </c>
      <c r="I423" s="113">
        <f>IF(SP_SUL!O423="","*",SP_SUL!O423)</f>
        <v>0.33333333333333331</v>
      </c>
      <c r="J423" s="113">
        <f>IF(SP_SUL!P423="","*",SP_SUL!P423)</f>
        <v>0.33333333333333331</v>
      </c>
      <c r="K423" s="83" t="str">
        <f>IF(SP_SUL!AK423="","*",SP_SUL!AK423)</f>
        <v>-</v>
      </c>
      <c r="L423" s="83" t="str">
        <f>IF(SP_SUL!AM423="","*",SP_SUL!AM423)</f>
        <v>ZEZ-ZXW</v>
      </c>
      <c r="M423" s="83">
        <f>IF(SP_SUL!AP423="","*",SP_SUL!AP423)</f>
        <v>75.2</v>
      </c>
      <c r="N423" s="83" t="str">
        <f>IF(SP_SUL!AM423="","*",SP_SUL!AM423)</f>
        <v>ZEZ-ZXW</v>
      </c>
      <c r="O423" s="110">
        <f>IF(SP_SUL!BH423="","*",SP_SUL!BH423)</f>
        <v>2</v>
      </c>
      <c r="P423" s="147" t="str">
        <f>IF($A$2=1,IF(SP_SUL!BJ423="","*",SP_SUL!BJ423),IF(SP_SUL!BK423="","*",SP_SUL!BK423))</f>
        <v>Em intervalo das 12h26 até 10h26</v>
      </c>
    </row>
    <row r="424" spans="1:16" hidden="1">
      <c r="A424" s="82">
        <f>IF(SP_SUL!B424="","*",SP_SUL!B424)</f>
        <v>46070</v>
      </c>
      <c r="B424" s="83" t="str">
        <f>IF(SP_SUL!X424="","*",SP_SUL!X424)</f>
        <v>Contrato</v>
      </c>
      <c r="C424" s="83" t="str">
        <f>IF(SP_SUL!S424="","*",SP_SUL!S424)</f>
        <v>SP SUL</v>
      </c>
      <c r="D424" s="83" t="str">
        <f>IF(SP_SUL!T424="","*",SP_SUL!T424)</f>
        <v>ZEV-ZPT</v>
      </c>
      <c r="E424" s="83" t="str">
        <f>IF(SP_SUL!D424="","*",SP_SUL!D424)</f>
        <v>W61</v>
      </c>
      <c r="F424" s="83" t="str">
        <f>IF(SP_SUL!H424="","*",SP_SUL!H424)</f>
        <v>K67ZEV-1</v>
      </c>
      <c r="G424" s="83" t="str">
        <f>IF(SP_SUL!M424="","*",SP_SUL!M424)</f>
        <v>ZEZ-ZXW</v>
      </c>
      <c r="H424" s="116">
        <f>IF(SP_SUL!K424="","*",SP_SUL!K424)</f>
        <v>75.2</v>
      </c>
      <c r="I424" s="113">
        <f>IF(SP_SUL!O424="","*",SP_SUL!O424)</f>
        <v>0.3125</v>
      </c>
      <c r="J424" s="113">
        <f>IF(SP_SUL!P424="","*",SP_SUL!P424)</f>
        <v>6.9444444444444447E-4</v>
      </c>
      <c r="K424" s="83" t="str">
        <f>IF(SP_SUL!AK424="","*",SP_SUL!AK424)</f>
        <v>K67ZEV-1</v>
      </c>
      <c r="L424" s="83" t="str">
        <f>IF(SP_SUL!AM424="","*",SP_SUL!AM424)</f>
        <v>ZEZ-ZXW</v>
      </c>
      <c r="M424" s="83">
        <f>IF(SP_SUL!AP424="","*",SP_SUL!AP424)</f>
        <v>75.2</v>
      </c>
      <c r="N424" s="83" t="str">
        <f>IF(SP_SUL!AM424="","*",SP_SUL!AM424)</f>
        <v>ZEZ-ZXW</v>
      </c>
      <c r="O424" s="110">
        <f>IF(SP_SUL!BH424="","*",SP_SUL!BH424)</f>
        <v>2</v>
      </c>
      <c r="P424" s="147" t="str">
        <f>IF($A$2=1,IF(SP_SUL!BJ424="","*",SP_SUL!BJ424),IF(SP_SUL!BK424="","*",SP_SUL!BK424))</f>
        <v>MC1 07h22 / Em intervalo</v>
      </c>
    </row>
    <row r="425" spans="1:16" hidden="1">
      <c r="A425" s="82">
        <f>IF(SP_SUL!B425="","*",SP_SUL!B425)</f>
        <v>46070</v>
      </c>
      <c r="B425" s="83" t="str">
        <f>IF(SP_SUL!X425="","*",SP_SUL!X425)</f>
        <v>Contrato</v>
      </c>
      <c r="C425" s="83" t="str">
        <f>IF(SP_SUL!S425="","*",SP_SUL!S425)</f>
        <v>SP SUL</v>
      </c>
      <c r="D425" s="83" t="str">
        <f>IF(SP_SUL!T425="","*",SP_SUL!T425)</f>
        <v>ZEV-ZPT</v>
      </c>
      <c r="E425" s="83" t="str">
        <f>IF(SP_SUL!D425="","*",SP_SUL!D425)</f>
        <v>V85</v>
      </c>
      <c r="F425" s="83" t="str">
        <f>IF(SP_SUL!H425="","*",SP_SUL!H425)</f>
        <v>K67ZEV-1</v>
      </c>
      <c r="G425" s="83" t="str">
        <f>IF(SP_SUL!M425="","*",SP_SUL!M425)</f>
        <v>ZEZ-ZXW</v>
      </c>
      <c r="H425" s="116">
        <f>IF(SP_SUL!K425="","*",SP_SUL!K425)</f>
        <v>75.2</v>
      </c>
      <c r="I425" s="113">
        <f>IF(SP_SUL!O425="","*",SP_SUL!O425)</f>
        <v>0.31597222222222221</v>
      </c>
      <c r="J425" s="113">
        <f>IF(SP_SUL!P425="","*",SP_SUL!P425)</f>
        <v>6.9444444444444447E-4</v>
      </c>
      <c r="K425" s="83" t="str">
        <f>IF(SP_SUL!AK425="","*",SP_SUL!AK425)</f>
        <v>K67ZEV-1</v>
      </c>
      <c r="L425" s="83" t="str">
        <f>IF(SP_SUL!AM425="","*",SP_SUL!AM425)</f>
        <v>ZEZ-ZXW</v>
      </c>
      <c r="M425" s="83">
        <f>IF(SP_SUL!AP425="","*",SP_SUL!AP425)</f>
        <v>75.2</v>
      </c>
      <c r="N425" s="83" t="str">
        <f>IF(SP_SUL!AM425="","*",SP_SUL!AM425)</f>
        <v>ZEZ-ZXW</v>
      </c>
      <c r="O425" s="110">
        <f>IF(SP_SUL!BH425="","*",SP_SUL!BH425)</f>
        <v>2</v>
      </c>
      <c r="P425" s="147" t="str">
        <f>IF($A$2=1,IF(SP_SUL!BJ425="","*",SP_SUL!BJ425),IF(SP_SUL!BK425="","*",SP_SUL!BK425))</f>
        <v>MC1 08h40  / V85 avariou na 4º hora de intervalo.</v>
      </c>
    </row>
    <row r="426" spans="1:16" hidden="1">
      <c r="A426" s="82" t="str">
        <f>IF(SP_SUL!B426="","*",SP_SUL!B426)</f>
        <v>*</v>
      </c>
      <c r="B426" s="83" t="str">
        <f>IF(SP_SUL!X426="","*",SP_SUL!X426)</f>
        <v>*</v>
      </c>
      <c r="C426" s="83" t="str">
        <f>IF(SP_SUL!S426="","*",SP_SUL!S426)</f>
        <v>-</v>
      </c>
      <c r="D426" s="83" t="str">
        <f>IF(SP_SUL!T426="","*",SP_SUL!T426)</f>
        <v>-</v>
      </c>
      <c r="E426" s="83" t="str">
        <f>IF(SP_SUL!D426="","*",SP_SUL!D426)</f>
        <v>*</v>
      </c>
      <c r="F426" s="83" t="str">
        <f>IF(SP_SUL!H426="","*",SP_SUL!H426)</f>
        <v>*</v>
      </c>
      <c r="G426" s="83" t="str">
        <f>IF(SP_SUL!M426="","*",SP_SUL!M426)</f>
        <v>-</v>
      </c>
      <c r="H426" s="116" t="str">
        <f>IF(SP_SUL!K426="","*",SP_SUL!K426)</f>
        <v>*</v>
      </c>
      <c r="I426" s="113" t="str">
        <f>IF(SP_SUL!O426="","*",SP_SUL!O426)</f>
        <v>*</v>
      </c>
      <c r="J426" s="113" t="str">
        <f>IF(SP_SUL!P426="","*",SP_SUL!P426)</f>
        <v>*</v>
      </c>
      <c r="K426" s="83">
        <f>IF(SP_SUL!AK426="","*",SP_SUL!AK426)</f>
        <v>0</v>
      </c>
      <c r="L426" s="83" t="str">
        <f>IF(SP_SUL!AM426="","*",SP_SUL!AM426)</f>
        <v>-</v>
      </c>
      <c r="M426" s="83">
        <f>IF(SP_SUL!AP426="","*",SP_SUL!AP426)</f>
        <v>0</v>
      </c>
      <c r="N426" s="83" t="str">
        <f>IF(SP_SUL!AM426="","*",SP_SUL!AM426)</f>
        <v>-</v>
      </c>
      <c r="O426" s="110" t="str">
        <f>IF(SP_SUL!BH426="","*",SP_SUL!BH426)</f>
        <v>*</v>
      </c>
      <c r="P426" s="147" t="str">
        <f>IF($A$2=1,IF(SP_SUL!BJ426="","*",SP_SUL!BJ426),IF(SP_SUL!BK426="","*",SP_SUL!BK426))</f>
        <v>*</v>
      </c>
    </row>
    <row r="427" spans="1:16" hidden="1">
      <c r="A427" s="82">
        <f>IF(SP_SUL!B427="","*",SP_SUL!B427)</f>
        <v>46070</v>
      </c>
      <c r="B427" s="83" t="str">
        <f>IF(SP_SUL!X427="","*",SP_SUL!X427)</f>
        <v>Contrato</v>
      </c>
      <c r="C427" s="83" t="str">
        <f>IF(SP_SUL!S427="","*",SP_SUL!S427)</f>
        <v>SP SUL</v>
      </c>
      <c r="D427" s="83" t="str">
        <f>IF(SP_SUL!T427="","*",SP_SUL!T427)</f>
        <v>ZEV-ZPT</v>
      </c>
      <c r="E427" s="83" t="str">
        <f>IF(SP_SUL!D427="","*",SP_SUL!D427)</f>
        <v>MODERNIZAÇÃO SERRA</v>
      </c>
      <c r="F427" s="83" t="str">
        <f>IF(SP_SUL!H427="","*",SP_SUL!H427)</f>
        <v>-</v>
      </c>
      <c r="G427" s="83" t="str">
        <f>IF(SP_SUL!M427="","*",SP_SUL!M427)</f>
        <v>ZGP-ZPT</v>
      </c>
      <c r="H427" s="116">
        <f>IF(SP_SUL!K427="","*",SP_SUL!K427)</f>
        <v>102</v>
      </c>
      <c r="I427" s="113">
        <f>IF(SP_SUL!O427="","*",SP_SUL!O427)</f>
        <v>0.33333333333333331</v>
      </c>
      <c r="J427" s="113">
        <f>IF(SP_SUL!P427="","*",SP_SUL!P427)</f>
        <v>0.22916666666666666</v>
      </c>
      <c r="K427" s="83" t="str">
        <f>IF(SP_SUL!AK427="","*",SP_SUL!AK427)</f>
        <v>-</v>
      </c>
      <c r="L427" s="83" t="str">
        <f>IF(SP_SUL!AM427="","*",SP_SUL!AM427)</f>
        <v>ZGP-ZPT</v>
      </c>
      <c r="M427" s="83">
        <f>IF(SP_SUL!AP427="","*",SP_SUL!AP427)</f>
        <v>102</v>
      </c>
      <c r="N427" s="83" t="str">
        <f>IF(SP_SUL!AM427="","*",SP_SUL!AM427)</f>
        <v>ZGP-ZPT</v>
      </c>
      <c r="O427" s="110">
        <f>IF(SP_SUL!BH427="","*",SP_SUL!BH427)</f>
        <v>0</v>
      </c>
      <c r="P427" s="147" t="str">
        <f>IF($A$2=1,IF(SP_SUL!BJ427="","*",SP_SUL!BJ427),IF(SP_SUL!BK427="","*",SP_SUL!BK427))</f>
        <v>Intervalo cancelado CCO</v>
      </c>
    </row>
    <row r="428" spans="1:16" hidden="1">
      <c r="A428" s="82">
        <f>IF(SP_SUL!B428="","*",SP_SUL!B428)</f>
        <v>46070</v>
      </c>
      <c r="B428" s="83" t="str">
        <f>IF(SP_SUL!X428="","*",SP_SUL!X428)</f>
        <v>Contrato</v>
      </c>
      <c r="C428" s="83" t="str">
        <f>IF(SP_SUL!S428="","*",SP_SUL!S428)</f>
        <v>SP SUL</v>
      </c>
      <c r="D428" s="83" t="str">
        <f>IF(SP_SUL!T428="","*",SP_SUL!T428)</f>
        <v>ZEV-ZPT</v>
      </c>
      <c r="E428" s="83" t="str">
        <f>IF(SP_SUL!D428="","*",SP_SUL!D428)</f>
        <v>W62</v>
      </c>
      <c r="F428" s="83" t="str">
        <f>IF(SP_SUL!H428="","*",SP_SUL!H428)</f>
        <v>ZPT1051</v>
      </c>
      <c r="G428" s="83" t="str">
        <f>IF(SP_SUL!M428="","*",SP_SUL!M428)</f>
        <v>ZGP</v>
      </c>
      <c r="H428" s="116">
        <f>IF(SP_SUL!K428="","*",SP_SUL!K428)</f>
        <v>102.1</v>
      </c>
      <c r="I428" s="113">
        <f>IF(SP_SUL!O428="","*",SP_SUL!O428)</f>
        <v>0.3125</v>
      </c>
      <c r="J428" s="113">
        <f>IF(SP_SUL!P428="","*",SP_SUL!P428)</f>
        <v>6.9444444444444447E-4</v>
      </c>
      <c r="K428" s="83" t="str">
        <f>IF(SP_SUL!AK428="","*",SP_SUL!AK428)</f>
        <v>ZPT1051</v>
      </c>
      <c r="L428" s="83" t="str">
        <f>IF(SP_SUL!AM428="","*",SP_SUL!AM428)</f>
        <v>ZGP</v>
      </c>
      <c r="M428" s="83">
        <f>IF(SP_SUL!AP428="","*",SP_SUL!AP428)</f>
        <v>102.1</v>
      </c>
      <c r="N428" s="83" t="str">
        <f>IF(SP_SUL!AM428="","*",SP_SUL!AM428)</f>
        <v>ZGP</v>
      </c>
      <c r="O428" s="110">
        <f>IF(SP_SUL!BH428="","*",SP_SUL!BH428)</f>
        <v>0</v>
      </c>
      <c r="P428" s="147" t="str">
        <f>IF($A$2=1,IF(SP_SUL!BJ428="","*",SP_SUL!BJ428),IF(SP_SUL!BK428="","*",SP_SUL!BK428))</f>
        <v>Pronto 07h45 /  Cancelado intervalo CCO.</v>
      </c>
    </row>
    <row r="429" spans="1:16" hidden="1">
      <c r="A429" s="82">
        <f>IF(SP_SUL!B429="","*",SP_SUL!B429)</f>
        <v>46070</v>
      </c>
      <c r="B429" s="83" t="str">
        <f>IF(SP_SUL!X429="","*",SP_SUL!X429)</f>
        <v>Contrato</v>
      </c>
      <c r="C429" s="83" t="str">
        <f>IF(SP_SUL!S429="","*",SP_SUL!S429)</f>
        <v>SP SUL</v>
      </c>
      <c r="D429" s="83" t="str">
        <f>IF(SP_SUL!T429="","*",SP_SUL!T429)</f>
        <v>ZEV-ZPT</v>
      </c>
      <c r="E429" s="83" t="str">
        <f>IF(SP_SUL!D429="","*",SP_SUL!D429)</f>
        <v>A84</v>
      </c>
      <c r="F429" s="83" t="str">
        <f>IF(SP_SUL!H429="","*",SP_SUL!H429)</f>
        <v>109ZPT</v>
      </c>
      <c r="G429" s="83" t="str">
        <f>IF(SP_SUL!M429="","*",SP_SUL!M429)</f>
        <v>ZPT-ZPG-ZPT</v>
      </c>
      <c r="H429" s="116">
        <f>IF(SP_SUL!K429="","*",SP_SUL!K429)</f>
        <v>108</v>
      </c>
      <c r="I429" s="113">
        <f>IF(SP_SUL!O429="","*",SP_SUL!O429)</f>
        <v>0.33333333333333331</v>
      </c>
      <c r="J429" s="113">
        <f>IF(SP_SUL!P429="","*",SP_SUL!P429)</f>
        <v>4.1666666666666664E-2</v>
      </c>
      <c r="K429" s="83" t="str">
        <f>IF(SP_SUL!AK429="","*",SP_SUL!AK429)</f>
        <v>109ZPT</v>
      </c>
      <c r="L429" s="83" t="str">
        <f>IF(SP_SUL!AM429="","*",SP_SUL!AM429)</f>
        <v>ZPT-ZPG-ZPT</v>
      </c>
      <c r="M429" s="83">
        <f>IF(SP_SUL!AP429="","*",SP_SUL!AP429)</f>
        <v>108</v>
      </c>
      <c r="N429" s="83" t="str">
        <f>IF(SP_SUL!AM429="","*",SP_SUL!AM429)</f>
        <v>ZPT-ZPG-ZPT</v>
      </c>
      <c r="O429" s="110">
        <f>IF(SP_SUL!BH429="","*",SP_SUL!BH429)</f>
        <v>2</v>
      </c>
      <c r="P429" s="147" t="str">
        <f>IF($A$2=1,IF(SP_SUL!BJ429="","*",SP_SUL!BJ429),IF(SP_SUL!BK429="","*",SP_SUL!BK429))</f>
        <v>Realizado inspeção R7D ZTP até ZPG</v>
      </c>
    </row>
    <row r="430" spans="1:16" hidden="1">
      <c r="A430" s="82">
        <f>IF(SP_SUL!B430="","*",SP_SUL!B430)</f>
        <v>46070</v>
      </c>
      <c r="B430" s="83" t="str">
        <f>IF(SP_SUL!X430="","*",SP_SUL!X430)</f>
        <v>Oportunidade</v>
      </c>
      <c r="C430" s="83" t="str">
        <f>IF(SP_SUL!S430="","*",SP_SUL!S430)</f>
        <v>SP SUL</v>
      </c>
      <c r="D430" s="83" t="str">
        <f>IF(SP_SUL!T430="","*",SP_SUL!T430)</f>
        <v>ZEV-ZPT</v>
      </c>
      <c r="E430" s="83" t="str">
        <f>IF(SP_SUL!D430="","*",SP_SUL!D430)</f>
        <v>ANDERSON (TF-680)</v>
      </c>
      <c r="F430" s="83" t="str">
        <f>IF(SP_SUL!H430="","*",SP_SUL!H430)</f>
        <v>-</v>
      </c>
      <c r="G430" s="83" t="str">
        <f>IF(SP_SUL!M430="","*",SP_SUL!M430)</f>
        <v>ZGP-ZPT</v>
      </c>
      <c r="H430" s="116">
        <f>IF(SP_SUL!K430="","*",SP_SUL!K430)</f>
        <v>106.32</v>
      </c>
      <c r="I430" s="113">
        <f>IF(SP_SUL!O430="","*",SP_SUL!O430)</f>
        <v>0.45833333333333331</v>
      </c>
      <c r="J430" s="113">
        <f>IF(SP_SUL!P430="","*",SP_SUL!P430)</f>
        <v>4.1666666666666664E-2</v>
      </c>
      <c r="K430" s="83" t="str">
        <f>IF(SP_SUL!AK430="","*",SP_SUL!AK430)</f>
        <v>-</v>
      </c>
      <c r="L430" s="83" t="str">
        <f>IF(SP_SUL!AM430="","*",SP_SUL!AM430)</f>
        <v>ZGP-ZPT</v>
      </c>
      <c r="M430" s="83">
        <f>IF(SP_SUL!AP430="","*",SP_SUL!AP430)</f>
        <v>106.32</v>
      </c>
      <c r="N430" s="83" t="str">
        <f>IF(SP_SUL!AM430="","*",SP_SUL!AM430)</f>
        <v>ZGP-ZPT</v>
      </c>
      <c r="O430" s="110">
        <f>IF(SP_SUL!BH430="","*",SP_SUL!BH430)</f>
        <v>0</v>
      </c>
      <c r="P430" s="147" t="str">
        <f>IF($A$2=1,IF(SP_SUL!BJ430="","*",SP_SUL!BJ430),IF(SP_SUL!BK430="","*",SP_SUL!BK430))</f>
        <v>Cancelado intervalo, devido cancelamento do bloco</v>
      </c>
    </row>
    <row r="431" spans="1:16" hidden="1">
      <c r="A431" s="82">
        <f>IF(SP_SUL!B431="","*",SP_SUL!B431)</f>
        <v>46070</v>
      </c>
      <c r="B431" s="83" t="str">
        <f>IF(SP_SUL!X431="","*",SP_SUL!X431)</f>
        <v>Oportunidade</v>
      </c>
      <c r="C431" s="83" t="str">
        <f>IF(SP_SUL!S431="","*",SP_SUL!S431)</f>
        <v>SP SUL</v>
      </c>
      <c r="D431" s="83" t="str">
        <f>IF(SP_SUL!T431="","*",SP_SUL!T431)</f>
        <v>ZPT-ZPG</v>
      </c>
      <c r="E431" s="83" t="str">
        <f>IF(SP_SUL!D431="","*",SP_SUL!D431)</f>
        <v>DIEGO (TF-42)</v>
      </c>
      <c r="F431" s="83" t="str">
        <f>IF(SP_SUL!H431="","*",SP_SUL!H431)</f>
        <v>-</v>
      </c>
      <c r="G431" s="83" t="str">
        <f>IF(SP_SUL!M431="","*",SP_SUL!M431)</f>
        <v>PAT-ZGM</v>
      </c>
      <c r="H431" s="116">
        <f>IF(SP_SUL!K431="","*",SP_SUL!K431)</f>
        <v>109.05</v>
      </c>
      <c r="I431" s="113">
        <f>IF(SP_SUL!O431="","*",SP_SUL!O431)</f>
        <v>0.41666666666666669</v>
      </c>
      <c r="J431" s="113">
        <f>IF(SP_SUL!P431="","*",SP_SUL!P431)</f>
        <v>8.3333333333333329E-2</v>
      </c>
      <c r="K431" s="83" t="str">
        <f>IF(SP_SUL!AK431="","*",SP_SUL!AK431)</f>
        <v>-</v>
      </c>
      <c r="L431" s="83" t="str">
        <f>IF(SP_SUL!AM431="","*",SP_SUL!AM431)</f>
        <v>PAT-ZGM</v>
      </c>
      <c r="M431" s="83">
        <f>IF(SP_SUL!AP431="","*",SP_SUL!AP431)</f>
        <v>109.05</v>
      </c>
      <c r="N431" s="83" t="str">
        <f>IF(SP_SUL!AM431="","*",SP_SUL!AM431)</f>
        <v>PAT-ZGM</v>
      </c>
      <c r="O431" s="110">
        <f>IF(SP_SUL!BH431="","*",SP_SUL!BH431)</f>
        <v>2</v>
      </c>
      <c r="P431" s="147" t="str">
        <f>IF($A$2=1,IF(SP_SUL!BJ431="","*",SP_SUL!BJ431),IF(SP_SUL!BK431="","*",SP_SUL!BK431))</f>
        <v>TP pronto 08h29 / Realizado intervalo das 10h40 até 12h10</v>
      </c>
    </row>
    <row r="432" spans="1:16" hidden="1">
      <c r="A432" s="82">
        <f>IF(SP_SUL!B432="","*",SP_SUL!B432)</f>
        <v>46070</v>
      </c>
      <c r="B432" s="83" t="str">
        <f>IF(SP_SUL!X432="","*",SP_SUL!X432)</f>
        <v>Oportunidade</v>
      </c>
      <c r="C432" s="83" t="str">
        <f>IF(SP_SUL!S432="","*",SP_SUL!S432)</f>
        <v>SP SUL</v>
      </c>
      <c r="D432" s="83" t="str">
        <f>IF(SP_SUL!T432="","*",SP_SUL!T432)</f>
        <v>ZPT-ZPG</v>
      </c>
      <c r="E432" s="83" t="str">
        <f>IF(SP_SUL!D432="","*",SP_SUL!D432)</f>
        <v>EXPANSÃO TURMA 1</v>
      </c>
      <c r="F432" s="83" t="str">
        <f>IF(SP_SUL!H432="","*",SP_SUL!H432)</f>
        <v>-</v>
      </c>
      <c r="G432" s="83" t="str">
        <f>IF(SP_SUL!M432="","*",SP_SUL!M432)</f>
        <v>PAT-ZGM</v>
      </c>
      <c r="H432" s="116">
        <f>IF(SP_SUL!K432="","*",SP_SUL!K432)</f>
        <v>108.9</v>
      </c>
      <c r="I432" s="113">
        <f>IF(SP_SUL!O432="","*",SP_SUL!O432)</f>
        <v>0.35416666666666669</v>
      </c>
      <c r="J432" s="113">
        <f>IF(SP_SUL!P432="","*",SP_SUL!P432)</f>
        <v>6.25E-2</v>
      </c>
      <c r="K432" s="83" t="str">
        <f>IF(SP_SUL!AK432="","*",SP_SUL!AK432)</f>
        <v>-</v>
      </c>
      <c r="L432" s="83" t="str">
        <f>IF(SP_SUL!AM432="","*",SP_SUL!AM432)</f>
        <v>PAT-ZGM</v>
      </c>
      <c r="M432" s="83">
        <f>IF(SP_SUL!AP432="","*",SP_SUL!AP432)</f>
        <v>108.9</v>
      </c>
      <c r="N432" s="83" t="str">
        <f>IF(SP_SUL!AM432="","*",SP_SUL!AM432)</f>
        <v>PAT-ZGM</v>
      </c>
      <c r="O432" s="110">
        <f>IF(SP_SUL!BH432="","*",SP_SUL!BH432)</f>
        <v>2</v>
      </c>
      <c r="P432" s="147" t="str">
        <f>IF($A$2=1,IF(SP_SUL!BJ432="","*",SP_SUL!BJ432),IF(SP_SUL!BK432="","*",SP_SUL!BK432))</f>
        <v>TP pronto 08h30 / Realizado intervalo as 10h40 até 12h10.</v>
      </c>
    </row>
    <row r="433" spans="1:16" hidden="1">
      <c r="A433" s="82" t="str">
        <f>IF(SP_SUL!B433="","*",SP_SUL!B433)</f>
        <v>*</v>
      </c>
      <c r="B433" s="83" t="str">
        <f>IF(SP_SUL!X433="","*",SP_SUL!X433)</f>
        <v>*</v>
      </c>
      <c r="C433" s="83" t="str">
        <f>IF(SP_SUL!S433="","*",SP_SUL!S433)</f>
        <v>-</v>
      </c>
      <c r="D433" s="83" t="str">
        <f>IF(SP_SUL!T433="","*",SP_SUL!T433)</f>
        <v>-</v>
      </c>
      <c r="E433" s="83" t="str">
        <f>IF(SP_SUL!D433="","*",SP_SUL!D433)</f>
        <v>*</v>
      </c>
      <c r="F433" s="83" t="str">
        <f>IF(SP_SUL!H433="","*",SP_SUL!H433)</f>
        <v>*</v>
      </c>
      <c r="G433" s="83" t="str">
        <f>IF(SP_SUL!M433="","*",SP_SUL!M433)</f>
        <v>-</v>
      </c>
      <c r="H433" s="116" t="str">
        <f>IF(SP_SUL!K433="","*",SP_SUL!K433)</f>
        <v>*</v>
      </c>
      <c r="I433" s="113" t="str">
        <f>IF(SP_SUL!O433="","*",SP_SUL!O433)</f>
        <v>*</v>
      </c>
      <c r="J433" s="113" t="str">
        <f>IF(SP_SUL!P433="","*",SP_SUL!P433)</f>
        <v>*</v>
      </c>
      <c r="K433" s="83">
        <f>IF(SP_SUL!AK433="","*",SP_SUL!AK433)</f>
        <v>0</v>
      </c>
      <c r="L433" s="83" t="str">
        <f>IF(SP_SUL!AM433="","*",SP_SUL!AM433)</f>
        <v>-</v>
      </c>
      <c r="M433" s="83">
        <f>IF(SP_SUL!AP433="","*",SP_SUL!AP433)</f>
        <v>0</v>
      </c>
      <c r="N433" s="83" t="str">
        <f>IF(SP_SUL!AM433="","*",SP_SUL!AM433)</f>
        <v>-</v>
      </c>
      <c r="O433" s="110" t="str">
        <f>IF(SP_SUL!BH433="","*",SP_SUL!BH433)</f>
        <v>*</v>
      </c>
      <c r="P433" s="147" t="str">
        <f>IF($A$2=1,IF(SP_SUL!BJ433="","*",SP_SUL!BJ433),IF(SP_SUL!BK433="","*",SP_SUL!BK433))</f>
        <v>*</v>
      </c>
    </row>
    <row r="434" spans="1:16" hidden="1">
      <c r="A434" s="82">
        <f>IF(SP_SUL!B434="","*",SP_SUL!B434)</f>
        <v>46071</v>
      </c>
      <c r="B434" s="83" t="str">
        <f>IF(SP_SUL!X434="","*",SP_SUL!X434)</f>
        <v>Oportunidade</v>
      </c>
      <c r="C434" s="83" t="str">
        <f>IF(SP_SUL!S434="","*",SP_SUL!S434)</f>
        <v>SP SUL</v>
      </c>
      <c r="D434" s="83" t="str">
        <f>IF(SP_SUL!T434="","*",SP_SUL!T434)</f>
        <v>ZBV-ZRX</v>
      </c>
      <c r="E434" s="83" t="str">
        <f>IF(SP_SUL!D434="","*",SP_SUL!D434)</f>
        <v>V95</v>
      </c>
      <c r="F434" s="83" t="str">
        <f>IF(SP_SUL!H434="","*",SP_SUL!H434)</f>
        <v>ZRX</v>
      </c>
      <c r="G434" s="83" t="str">
        <f>IF(SP_SUL!M434="","*",SP_SUL!M434)</f>
        <v>ZRX-ZXP</v>
      </c>
      <c r="H434" s="116">
        <f>IF(SP_SUL!K434="","*",SP_SUL!K434)</f>
        <v>134</v>
      </c>
      <c r="I434" s="113">
        <f>IF(SP_SUL!O434="","*",SP_SUL!O434)</f>
        <v>0.41666666666666669</v>
      </c>
      <c r="J434" s="113">
        <f>IF(SP_SUL!P434="","*",SP_SUL!P434)</f>
        <v>4.1666666666666664E-2</v>
      </c>
      <c r="K434" s="83" t="str">
        <f>IF(SP_SUL!AK434="","*",SP_SUL!AK434)</f>
        <v>ZRX</v>
      </c>
      <c r="L434" s="83" t="str">
        <f>IF(SP_SUL!AM434="","*",SP_SUL!AM434)</f>
        <v>ZRX-ZXP</v>
      </c>
      <c r="M434" s="83">
        <f>IF(SP_SUL!AP434="","*",SP_SUL!AP434)</f>
        <v>134</v>
      </c>
      <c r="N434" s="83" t="str">
        <f>IF(SP_SUL!AM434="","*",SP_SUL!AM434)</f>
        <v>ZRX-ZXP</v>
      </c>
      <c r="O434" s="110" t="str">
        <f>IF(SP_SUL!BH434="","*",SP_SUL!BH434)</f>
        <v>*</v>
      </c>
      <c r="P434" s="147" t="str">
        <f>IF($A$2=1,IF(SP_SUL!BJ434="","*",SP_SUL!BJ434),IF(SP_SUL!BK434="","*",SP_SUL!BK434))</f>
        <v>*</v>
      </c>
    </row>
    <row r="435" spans="1:16" hidden="1">
      <c r="A435" s="82">
        <f>IF(SP_SUL!B435="","*",SP_SUL!B435)</f>
        <v>46071</v>
      </c>
      <c r="B435" s="83" t="str">
        <f>IF(SP_SUL!X435="","*",SP_SUL!X435)</f>
        <v>Oportunidade</v>
      </c>
      <c r="C435" s="83" t="str">
        <f>IF(SP_SUL!S435="","*",SP_SUL!S435)</f>
        <v>SP SUL</v>
      </c>
      <c r="D435" s="83" t="str">
        <f>IF(SP_SUL!T435="","*",SP_SUL!T435)</f>
        <v>ZBV-ZRX</v>
      </c>
      <c r="E435" s="83" t="str">
        <f>IF(SP_SUL!D435="","*",SP_SUL!D435)</f>
        <v>EXPANSÃO TURMA 1</v>
      </c>
      <c r="F435" s="83" t="str">
        <f>IF(SP_SUL!H435="","*",SP_SUL!H435)</f>
        <v>-</v>
      </c>
      <c r="G435" s="83" t="str">
        <f>IF(SP_SUL!M435="","*",SP_SUL!M435)</f>
        <v>ZCD</v>
      </c>
      <c r="H435" s="116">
        <f>IF(SP_SUL!K435="","*",SP_SUL!K435)</f>
        <v>110.87</v>
      </c>
      <c r="I435" s="113">
        <f>IF(SP_SUL!O435="","*",SP_SUL!O435)</f>
        <v>0.35416666666666669</v>
      </c>
      <c r="J435" s="113">
        <f>IF(SP_SUL!P435="","*",SP_SUL!P435)</f>
        <v>0.125</v>
      </c>
      <c r="K435" s="83" t="str">
        <f>IF(SP_SUL!AK435="","*",SP_SUL!AK435)</f>
        <v>-</v>
      </c>
      <c r="L435" s="83" t="str">
        <f>IF(SP_SUL!AM435="","*",SP_SUL!AM435)</f>
        <v>ZCD</v>
      </c>
      <c r="M435" s="83">
        <f>IF(SP_SUL!AP435="","*",SP_SUL!AP435)</f>
        <v>110.87</v>
      </c>
      <c r="N435" s="83" t="str">
        <f>IF(SP_SUL!AM435="","*",SP_SUL!AM435)</f>
        <v>ZCD</v>
      </c>
      <c r="O435" s="110" t="str">
        <f>IF(SP_SUL!BH435="","*",SP_SUL!BH435)</f>
        <v>*</v>
      </c>
      <c r="P435" s="147" t="str">
        <f>IF($A$2=1,IF(SP_SUL!BJ435="","*",SP_SUL!BJ435),IF(SP_SUL!BK435="","*",SP_SUL!BK435))</f>
        <v>*</v>
      </c>
    </row>
    <row r="436" spans="1:16" hidden="1">
      <c r="A436" s="82">
        <f>IF(SP_SUL!B436="","*",SP_SUL!B436)</f>
        <v>46071</v>
      </c>
      <c r="B436" s="83" t="str">
        <f>IF(SP_SUL!X436="","*",SP_SUL!X436)</f>
        <v>Oportunidade</v>
      </c>
      <c r="C436" s="83" t="str">
        <f>IF(SP_SUL!S436="","*",SP_SUL!S436)</f>
        <v>SP SUL</v>
      </c>
      <c r="D436" s="83" t="str">
        <f>IF(SP_SUL!T436="","*",SP_SUL!T436)</f>
        <v>ZBV-ZRX</v>
      </c>
      <c r="E436" s="83" t="str">
        <f>IF(SP_SUL!D436="","*",SP_SUL!D436)</f>
        <v>KLECIO (TP-699)</v>
      </c>
      <c r="F436" s="83" t="str">
        <f>IF(SP_SUL!H436="","*",SP_SUL!H436)</f>
        <v>-</v>
      </c>
      <c r="G436" s="83" t="str">
        <f>IF(SP_SUL!M436="","*",SP_SUL!M436)</f>
        <v>ZAC-S</v>
      </c>
      <c r="H436" s="116">
        <f>IF(SP_SUL!K436="","*",SP_SUL!K436)</f>
        <v>77.212999999999994</v>
      </c>
      <c r="I436" s="113">
        <f>IF(SP_SUL!O436="","*",SP_SUL!O436)</f>
        <v>0.375</v>
      </c>
      <c r="J436" s="113">
        <f>IF(SP_SUL!P436="","*",SP_SUL!P436)</f>
        <v>6.25E-2</v>
      </c>
      <c r="K436" s="83" t="str">
        <f>IF(SP_SUL!AK436="","*",SP_SUL!AK436)</f>
        <v>-</v>
      </c>
      <c r="L436" s="83" t="str">
        <f>IF(SP_SUL!AM436="","*",SP_SUL!AM436)</f>
        <v>ZAC-S</v>
      </c>
      <c r="M436" s="83">
        <f>IF(SP_SUL!AP436="","*",SP_SUL!AP436)</f>
        <v>77.212999999999994</v>
      </c>
      <c r="N436" s="83" t="str">
        <f>IF(SP_SUL!AM436="","*",SP_SUL!AM436)</f>
        <v>ZAC-S</v>
      </c>
      <c r="O436" s="110" t="str">
        <f>IF(SP_SUL!BH436="","*",SP_SUL!BH436)</f>
        <v>*</v>
      </c>
      <c r="P436" s="147" t="str">
        <f>IF($A$2=1,IF(SP_SUL!BJ436="","*",SP_SUL!BJ436),IF(SP_SUL!BK436="","*",SP_SUL!BK436))</f>
        <v>*</v>
      </c>
    </row>
    <row r="437" spans="1:16" hidden="1">
      <c r="A437" s="82">
        <f>IF(SP_SUL!B437="","*",SP_SUL!B437)</f>
        <v>46071</v>
      </c>
      <c r="B437" s="83" t="str">
        <f>IF(SP_SUL!X437="","*",SP_SUL!X437)</f>
        <v>Oportunidade</v>
      </c>
      <c r="C437" s="83" t="str">
        <f>IF(SP_SUL!S437="","*",SP_SUL!S437)</f>
        <v>SP SUL</v>
      </c>
      <c r="D437" s="83" t="str">
        <f>IF(SP_SUL!T437="","*",SP_SUL!T437)</f>
        <v>ZBV-ZRX</v>
      </c>
      <c r="E437" s="83" t="str">
        <f>IF(SP_SUL!D437="","*",SP_SUL!D437)</f>
        <v>E42</v>
      </c>
      <c r="F437" s="83" t="str">
        <f>IF(SP_SUL!H437="","*",SP_SUL!H437)</f>
        <v>ZBV3</v>
      </c>
      <c r="G437" s="83" t="str">
        <f>IF(SP_SUL!M437="","*",SP_SUL!M437)</f>
        <v>ZBM-ZHO</v>
      </c>
      <c r="H437" s="116">
        <f>IF(SP_SUL!K437="","*",SP_SUL!K437)</f>
        <v>54.96</v>
      </c>
      <c r="I437" s="113">
        <f>IF(SP_SUL!O437="","*",SP_SUL!O437)</f>
        <v>0.4375</v>
      </c>
      <c r="J437" s="113">
        <f>IF(SP_SUL!P437="","*",SP_SUL!P437)</f>
        <v>0.125</v>
      </c>
      <c r="K437" s="83" t="str">
        <f>IF(SP_SUL!AK437="","*",SP_SUL!AK437)</f>
        <v>ZBV3</v>
      </c>
      <c r="L437" s="83" t="str">
        <f>IF(SP_SUL!AM437="","*",SP_SUL!AM437)</f>
        <v>ZBM-ZHO</v>
      </c>
      <c r="M437" s="83">
        <f>IF(SP_SUL!AP437="","*",SP_SUL!AP437)</f>
        <v>54.96</v>
      </c>
      <c r="N437" s="83" t="str">
        <f>IF(SP_SUL!AM437="","*",SP_SUL!AM437)</f>
        <v>ZBM-ZHO</v>
      </c>
      <c r="O437" s="110" t="str">
        <f>IF(SP_SUL!BH437="","*",SP_SUL!BH437)</f>
        <v>*</v>
      </c>
      <c r="P437" s="147" t="str">
        <f>IF($A$2=1,IF(SP_SUL!BJ437="","*",SP_SUL!BJ437),IF(SP_SUL!BK437="","*",SP_SUL!BK437))</f>
        <v>*</v>
      </c>
    </row>
    <row r="438" spans="1:16" hidden="1">
      <c r="A438" s="82" t="str">
        <f>IF(SP_SUL!B438="","*",SP_SUL!B438)</f>
        <v>*</v>
      </c>
      <c r="B438" s="83" t="str">
        <f>IF(SP_SUL!X438="","*",SP_SUL!X438)</f>
        <v>*</v>
      </c>
      <c r="C438" s="83" t="str">
        <f>IF(SP_SUL!S438="","*",SP_SUL!S438)</f>
        <v>-</v>
      </c>
      <c r="D438" s="83" t="str">
        <f>IF(SP_SUL!T438="","*",SP_SUL!T438)</f>
        <v>-</v>
      </c>
      <c r="E438" s="83" t="str">
        <f>IF(SP_SUL!D438="","*",SP_SUL!D438)</f>
        <v>*</v>
      </c>
      <c r="F438" s="83" t="str">
        <f>IF(SP_SUL!H438="","*",SP_SUL!H438)</f>
        <v>*</v>
      </c>
      <c r="G438" s="83" t="str">
        <f>IF(SP_SUL!M438="","*",SP_SUL!M438)</f>
        <v>-</v>
      </c>
      <c r="H438" s="116" t="str">
        <f>IF(SP_SUL!K438="","*",SP_SUL!K438)</f>
        <v>*</v>
      </c>
      <c r="I438" s="113" t="str">
        <f>IF(SP_SUL!O438="","*",SP_SUL!O438)</f>
        <v>*</v>
      </c>
      <c r="J438" s="113" t="str">
        <f>IF(SP_SUL!P438="","*",SP_SUL!P438)</f>
        <v>*</v>
      </c>
      <c r="K438" s="83">
        <f>IF(SP_SUL!AK438="","*",SP_SUL!AK438)</f>
        <v>0</v>
      </c>
      <c r="L438" s="83" t="str">
        <f>IF(SP_SUL!AM438="","*",SP_SUL!AM438)</f>
        <v>-</v>
      </c>
      <c r="M438" s="83">
        <f>IF(SP_SUL!AP438="","*",SP_SUL!AP438)</f>
        <v>0</v>
      </c>
      <c r="N438" s="83" t="str">
        <f>IF(SP_SUL!AM438="","*",SP_SUL!AM438)</f>
        <v>-</v>
      </c>
      <c r="O438" s="110" t="str">
        <f>IF(SP_SUL!BH438="","*",SP_SUL!BH438)</f>
        <v>*</v>
      </c>
      <c r="P438" s="147" t="str">
        <f>IF($A$2=1,IF(SP_SUL!BJ438="","*",SP_SUL!BJ438),IF(SP_SUL!BK438="","*",SP_SUL!BK438))</f>
        <v>*</v>
      </c>
    </row>
    <row r="439" spans="1:16" hidden="1">
      <c r="A439" s="82">
        <f>IF(SP_SUL!B439="","*",SP_SUL!B439)</f>
        <v>46071</v>
      </c>
      <c r="B439" s="83" t="str">
        <f>IF(SP_SUL!X439="","*",SP_SUL!X439)</f>
        <v>Oportunidade</v>
      </c>
      <c r="C439" s="83" t="str">
        <f>IF(SP_SUL!S439="","*",SP_SUL!S439)</f>
        <v>SP SUL</v>
      </c>
      <c r="D439" s="83" t="str">
        <f>IF(SP_SUL!T439="","*",SP_SUL!T439)</f>
        <v>ZBV-ZKE</v>
      </c>
      <c r="E439" s="83" t="str">
        <f>IF(SP_SUL!D439="","*",SP_SUL!D439)</f>
        <v>ROGÉRIO (TP-730)</v>
      </c>
      <c r="F439" s="83" t="str">
        <f>IF(SP_SUL!H439="","*",SP_SUL!H439)</f>
        <v>-</v>
      </c>
      <c r="G439" s="83" t="str">
        <f>IF(SP_SUL!M439="","*",SP_SUL!M439)</f>
        <v>ZXI-ZIC</v>
      </c>
      <c r="H439" s="116">
        <f>IF(SP_SUL!K439="","*",SP_SUL!K439)</f>
        <v>225</v>
      </c>
      <c r="I439" s="113">
        <f>IF(SP_SUL!O439="","*",SP_SUL!O439)</f>
        <v>0.375</v>
      </c>
      <c r="J439" s="113">
        <f>IF(SP_SUL!P439="","*",SP_SUL!P439)</f>
        <v>8.3333333333333329E-2</v>
      </c>
      <c r="K439" s="83" t="str">
        <f>IF(SP_SUL!AK439="","*",SP_SUL!AK439)</f>
        <v>-</v>
      </c>
      <c r="L439" s="83" t="str">
        <f>IF(SP_SUL!AM439="","*",SP_SUL!AM439)</f>
        <v>ZXI-ZIC</v>
      </c>
      <c r="M439" s="83">
        <f>IF(SP_SUL!AP439="","*",SP_SUL!AP439)</f>
        <v>225</v>
      </c>
      <c r="N439" s="83" t="str">
        <f>IF(SP_SUL!AM439="","*",SP_SUL!AM439)</f>
        <v>ZXI-ZIC</v>
      </c>
      <c r="O439" s="110" t="str">
        <f>IF(SP_SUL!BH439="","*",SP_SUL!BH439)</f>
        <v>*</v>
      </c>
      <c r="P439" s="147" t="str">
        <f>IF($A$2=1,IF(SP_SUL!BJ439="","*",SP_SUL!BJ439),IF(SP_SUL!BK439="","*",SP_SUL!BK439))</f>
        <v>*</v>
      </c>
    </row>
    <row r="440" spans="1:16" hidden="1">
      <c r="A440" s="82">
        <f>IF(SP_SUL!B440="","*",SP_SUL!B440)</f>
        <v>46071</v>
      </c>
      <c r="B440" s="83" t="str">
        <f>IF(SP_SUL!X440="","*",SP_SUL!X440)</f>
        <v>Contrato</v>
      </c>
      <c r="C440" s="83" t="str">
        <f>IF(SP_SUL!S440="","*",SP_SUL!S440)</f>
        <v>SP SUL</v>
      </c>
      <c r="D440" s="83" t="str">
        <f>IF(SP_SUL!T440="","*",SP_SUL!T440)</f>
        <v>ZBV-ZKE</v>
      </c>
      <c r="E440" s="83" t="str">
        <f>IF(SP_SUL!D440="","*",SP_SUL!D440)</f>
        <v>V93</v>
      </c>
      <c r="F440" s="83" t="str">
        <f>IF(SP_SUL!H440="","*",SP_SUL!H440)</f>
        <v>ZYU1</v>
      </c>
      <c r="G440" s="83" t="str">
        <f>IF(SP_SUL!M440="","*",SP_SUL!M440)</f>
        <v>ZYU-ZST</v>
      </c>
      <c r="H440" s="116">
        <f>IF(SP_SUL!K440="","*",SP_SUL!K440)</f>
        <v>204.4</v>
      </c>
      <c r="I440" s="113">
        <f>IF(SP_SUL!O440="","*",SP_SUL!O440)</f>
        <v>0.375</v>
      </c>
      <c r="J440" s="113">
        <f>IF(SP_SUL!P440="","*",SP_SUL!P440)</f>
        <v>0.125</v>
      </c>
      <c r="K440" s="83" t="str">
        <f>IF(SP_SUL!AK440="","*",SP_SUL!AK440)</f>
        <v>ZYU1</v>
      </c>
      <c r="L440" s="83" t="str">
        <f>IF(SP_SUL!AM440="","*",SP_SUL!AM440)</f>
        <v>ZYU-ZST</v>
      </c>
      <c r="M440" s="83">
        <f>IF(SP_SUL!AP440="","*",SP_SUL!AP440)</f>
        <v>204.4</v>
      </c>
      <c r="N440" s="83" t="str">
        <f>IF(SP_SUL!AM440="","*",SP_SUL!AM440)</f>
        <v>ZYU-ZST</v>
      </c>
      <c r="O440" s="110" t="str">
        <f>IF(SP_SUL!BH440="","*",SP_SUL!BH440)</f>
        <v>*</v>
      </c>
      <c r="P440" s="147" t="str">
        <f>IF($A$2=1,IF(SP_SUL!BJ440="","*",SP_SUL!BJ440),IF(SP_SUL!BK440="","*",SP_SUL!BK440))</f>
        <v>*</v>
      </c>
    </row>
    <row r="441" spans="1:16" hidden="1">
      <c r="A441" s="82">
        <f>IF(SP_SUL!B441="","*",SP_SUL!B441)</f>
        <v>46071</v>
      </c>
      <c r="B441" s="83" t="str">
        <f>IF(SP_SUL!X441="","*",SP_SUL!X441)</f>
        <v>Oportunidade</v>
      </c>
      <c r="C441" s="83" t="str">
        <f>IF(SP_SUL!S441="","*",SP_SUL!S441)</f>
        <v>SP SUL</v>
      </c>
      <c r="D441" s="83" t="str">
        <f>IF(SP_SUL!T441="","*",SP_SUL!T441)</f>
        <v>ZBV-ZKE</v>
      </c>
      <c r="E441" s="83" t="str">
        <f>IF(SP_SUL!D441="","*",SP_SUL!D441)</f>
        <v>W59</v>
      </c>
      <c r="F441" s="83" t="str">
        <f>IF(SP_SUL!H441="","*",SP_SUL!H441)</f>
        <v>ZYU1</v>
      </c>
      <c r="G441" s="83" t="str">
        <f>IF(SP_SUL!M441="","*",SP_SUL!M441)</f>
        <v>ZDY-ZFY</v>
      </c>
      <c r="H441" s="116">
        <f>IF(SP_SUL!K441="","*",SP_SUL!K441)</f>
        <v>190</v>
      </c>
      <c r="I441" s="113">
        <f>IF(SP_SUL!O441="","*",SP_SUL!O441)</f>
        <v>0.375</v>
      </c>
      <c r="J441" s="113">
        <f>IF(SP_SUL!P441="","*",SP_SUL!P441)</f>
        <v>4.1666666666666664E-2</v>
      </c>
      <c r="K441" s="83" t="str">
        <f>IF(SP_SUL!AK441="","*",SP_SUL!AK441)</f>
        <v>ZYU1</v>
      </c>
      <c r="L441" s="83" t="str">
        <f>IF(SP_SUL!AM441="","*",SP_SUL!AM441)</f>
        <v>ZDY-ZFY</v>
      </c>
      <c r="M441" s="83">
        <f>IF(SP_SUL!AP441="","*",SP_SUL!AP441)</f>
        <v>190</v>
      </c>
      <c r="N441" s="83" t="str">
        <f>IF(SP_SUL!AM441="","*",SP_SUL!AM441)</f>
        <v>ZDY-ZFY</v>
      </c>
      <c r="O441" s="110" t="str">
        <f>IF(SP_SUL!BH441="","*",SP_SUL!BH441)</f>
        <v>*</v>
      </c>
      <c r="P441" s="147" t="str">
        <f>IF($A$2=1,IF(SP_SUL!BJ441="","*",SP_SUL!BJ441),IF(SP_SUL!BK441="","*",SP_SUL!BK441))</f>
        <v>*</v>
      </c>
    </row>
    <row r="442" spans="1:16" hidden="1">
      <c r="A442" s="82">
        <f>IF(SP_SUL!B442="","*",SP_SUL!B442)</f>
        <v>46071</v>
      </c>
      <c r="B442" s="83" t="str">
        <f>IF(SP_SUL!X442="","*",SP_SUL!X442)</f>
        <v>Oportunidade</v>
      </c>
      <c r="C442" s="83" t="str">
        <f>IF(SP_SUL!S442="","*",SP_SUL!S442)</f>
        <v>SP SUL</v>
      </c>
      <c r="D442" s="83" t="str">
        <f>IF(SP_SUL!T442="","*",SP_SUL!T442)</f>
        <v>ZBV-ZKE</v>
      </c>
      <c r="E442" s="83" t="str">
        <f>IF(SP_SUL!D442="","*",SP_SUL!D442)</f>
        <v>ROBSON (TF-701)</v>
      </c>
      <c r="F442" s="83" t="str">
        <f>IF(SP_SUL!H442="","*",SP_SUL!H442)</f>
        <v>-</v>
      </c>
      <c r="G442" s="83" t="str">
        <f>IF(SP_SUL!M442="","*",SP_SUL!M442)</f>
        <v>ZDY-ZFY</v>
      </c>
      <c r="H442" s="116">
        <f>IF(SP_SUL!K442="","*",SP_SUL!K442)</f>
        <v>190.3</v>
      </c>
      <c r="I442" s="113">
        <f>IF(SP_SUL!O442="","*",SP_SUL!O442)</f>
        <v>0.375</v>
      </c>
      <c r="J442" s="113">
        <f>IF(SP_SUL!P442="","*",SP_SUL!P442)</f>
        <v>8.3333333333333329E-2</v>
      </c>
      <c r="K442" s="83" t="str">
        <f>IF(SP_SUL!AK442="","*",SP_SUL!AK442)</f>
        <v>-</v>
      </c>
      <c r="L442" s="83" t="str">
        <f>IF(SP_SUL!AM442="","*",SP_SUL!AM442)</f>
        <v>ZDY-ZFY</v>
      </c>
      <c r="M442" s="83">
        <f>IF(SP_SUL!AP442="","*",SP_SUL!AP442)</f>
        <v>190.3</v>
      </c>
      <c r="N442" s="83" t="str">
        <f>IF(SP_SUL!AM442="","*",SP_SUL!AM442)</f>
        <v>ZDY-ZFY</v>
      </c>
      <c r="O442" s="110" t="str">
        <f>IF(SP_SUL!BH442="","*",SP_SUL!BH442)</f>
        <v>*</v>
      </c>
      <c r="P442" s="147" t="str">
        <f>IF($A$2=1,IF(SP_SUL!BJ442="","*",SP_SUL!BJ442),IF(SP_SUL!BK442="","*",SP_SUL!BK442))</f>
        <v>*</v>
      </c>
    </row>
    <row r="443" spans="1:16" hidden="1">
      <c r="A443" s="82">
        <f>IF(SP_SUL!B443="","*",SP_SUL!B443)</f>
        <v>46071</v>
      </c>
      <c r="B443" s="83" t="str">
        <f>IF(SP_SUL!X443="","*",SP_SUL!X443)</f>
        <v>Oportunidade</v>
      </c>
      <c r="C443" s="83" t="str">
        <f>IF(SP_SUL!S443="","*",SP_SUL!S443)</f>
        <v>SP SUL</v>
      </c>
      <c r="D443" s="83" t="str">
        <f>IF(SP_SUL!T443="","*",SP_SUL!T443)</f>
        <v>ZBV-ZKE</v>
      </c>
      <c r="E443" s="83" t="str">
        <f>IF(SP_SUL!D443="","*",SP_SUL!D443)</f>
        <v>JACIANO (TF-674)</v>
      </c>
      <c r="F443" s="83" t="str">
        <f>IF(SP_SUL!H443="","*",SP_SUL!H443)</f>
        <v>-</v>
      </c>
      <c r="G443" s="83" t="str">
        <f>IF(SP_SUL!M443="","*",SP_SUL!M443)</f>
        <v>ZDY-ZFY</v>
      </c>
      <c r="H443" s="116">
        <f>IF(SP_SUL!K443="","*",SP_SUL!K443)</f>
        <v>191</v>
      </c>
      <c r="I443" s="113">
        <f>IF(SP_SUL!O443="","*",SP_SUL!O443)</f>
        <v>0.375</v>
      </c>
      <c r="J443" s="113">
        <f>IF(SP_SUL!P443="","*",SP_SUL!P443)</f>
        <v>8.3333333333333329E-2</v>
      </c>
      <c r="K443" s="83" t="str">
        <f>IF(SP_SUL!AK443="","*",SP_SUL!AK443)</f>
        <v>-</v>
      </c>
      <c r="L443" s="83" t="str">
        <f>IF(SP_SUL!AM443="","*",SP_SUL!AM443)</f>
        <v>ZDY-ZFY</v>
      </c>
      <c r="M443" s="83">
        <f>IF(SP_SUL!AP443="","*",SP_SUL!AP443)</f>
        <v>191</v>
      </c>
      <c r="N443" s="83" t="str">
        <f>IF(SP_SUL!AM443="","*",SP_SUL!AM443)</f>
        <v>ZDY-ZFY</v>
      </c>
      <c r="O443" s="110" t="str">
        <f>IF(SP_SUL!BH443="","*",SP_SUL!BH443)</f>
        <v>*</v>
      </c>
      <c r="P443" s="147" t="str">
        <f>IF($A$2=1,IF(SP_SUL!BJ443="","*",SP_SUL!BJ443),IF(SP_SUL!BK443="","*",SP_SUL!BK443))</f>
        <v>*</v>
      </c>
    </row>
    <row r="444" spans="1:16" hidden="1">
      <c r="A444" s="82">
        <f>IF(SP_SUL!B444="","*",SP_SUL!B444)</f>
        <v>46071</v>
      </c>
      <c r="B444" s="83" t="str">
        <f>IF(SP_SUL!X444="","*",SP_SUL!X444)</f>
        <v>Oportunidade</v>
      </c>
      <c r="C444" s="83" t="str">
        <f>IF(SP_SUL!S444="","*",SP_SUL!S444)</f>
        <v>SP SUL</v>
      </c>
      <c r="D444" s="83" t="str">
        <f>IF(SP_SUL!T444="","*",SP_SUL!T444)</f>
        <v>ZBV-ZKE</v>
      </c>
      <c r="E444" s="83" t="str">
        <f>IF(SP_SUL!D444="","*",SP_SUL!D444)</f>
        <v>OSMAR (TMA-677)</v>
      </c>
      <c r="F444" s="83" t="str">
        <f>IF(SP_SUL!H444="","*",SP_SUL!H444)</f>
        <v>-</v>
      </c>
      <c r="G444" s="83" t="str">
        <f>IF(SP_SUL!M444="","*",SP_SUL!M444)</f>
        <v>ZGA-ZCX</v>
      </c>
      <c r="H444" s="116">
        <f>IF(SP_SUL!K444="","*",SP_SUL!K444)</f>
        <v>157.94999999999999</v>
      </c>
      <c r="I444" s="113">
        <f>IF(SP_SUL!O444="","*",SP_SUL!O444)</f>
        <v>0.41666666666666669</v>
      </c>
      <c r="J444" s="113">
        <f>IF(SP_SUL!P444="","*",SP_SUL!P444)</f>
        <v>0.125</v>
      </c>
      <c r="K444" s="83" t="str">
        <f>IF(SP_SUL!AK444="","*",SP_SUL!AK444)</f>
        <v>-</v>
      </c>
      <c r="L444" s="83" t="str">
        <f>IF(SP_SUL!AM444="","*",SP_SUL!AM444)</f>
        <v>ZGA-ZCX</v>
      </c>
      <c r="M444" s="83">
        <f>IF(SP_SUL!AP444="","*",SP_SUL!AP444)</f>
        <v>157.94999999999999</v>
      </c>
      <c r="N444" s="83" t="str">
        <f>IF(SP_SUL!AM444="","*",SP_SUL!AM444)</f>
        <v>ZGA-ZCX</v>
      </c>
      <c r="O444" s="110" t="str">
        <f>IF(SP_SUL!BH444="","*",SP_SUL!BH444)</f>
        <v>*</v>
      </c>
      <c r="P444" s="147" t="str">
        <f>IF($A$2=1,IF(SP_SUL!BJ444="","*",SP_SUL!BJ444),IF(SP_SUL!BK444="","*",SP_SUL!BK444))</f>
        <v>*</v>
      </c>
    </row>
    <row r="445" spans="1:16" hidden="1">
      <c r="A445" s="82" t="str">
        <f>IF(SP_SUL!B445="","*",SP_SUL!B445)</f>
        <v>*</v>
      </c>
      <c r="B445" s="83" t="str">
        <f>IF(SP_SUL!X445="","*",SP_SUL!X445)</f>
        <v>*</v>
      </c>
      <c r="C445" s="83" t="str">
        <f>IF(SP_SUL!S445="","*",SP_SUL!S445)</f>
        <v>-</v>
      </c>
      <c r="D445" s="83" t="str">
        <f>IF(SP_SUL!T445="","*",SP_SUL!T445)</f>
        <v>-</v>
      </c>
      <c r="E445" s="83" t="str">
        <f>IF(SP_SUL!D445="","*",SP_SUL!D445)</f>
        <v>*</v>
      </c>
      <c r="F445" s="83" t="str">
        <f>IF(SP_SUL!H445="","*",SP_SUL!H445)</f>
        <v>*</v>
      </c>
      <c r="G445" s="83" t="str">
        <f>IF(SP_SUL!M445="","*",SP_SUL!M445)</f>
        <v>-</v>
      </c>
      <c r="H445" s="116" t="str">
        <f>IF(SP_SUL!K445="","*",SP_SUL!K445)</f>
        <v>*</v>
      </c>
      <c r="I445" s="113" t="str">
        <f>IF(SP_SUL!O445="","*",SP_SUL!O445)</f>
        <v>*</v>
      </c>
      <c r="J445" s="113" t="str">
        <f>IF(SP_SUL!P445="","*",SP_SUL!P445)</f>
        <v>*</v>
      </c>
      <c r="K445" s="83">
        <f>IF(SP_SUL!AK445="","*",SP_SUL!AK445)</f>
        <v>0</v>
      </c>
      <c r="L445" s="83" t="str">
        <f>IF(SP_SUL!AM445="","*",SP_SUL!AM445)</f>
        <v>-</v>
      </c>
      <c r="M445" s="83">
        <f>IF(SP_SUL!AP445="","*",SP_SUL!AP445)</f>
        <v>0</v>
      </c>
      <c r="N445" s="83" t="str">
        <f>IF(SP_SUL!AM445="","*",SP_SUL!AM445)</f>
        <v>-</v>
      </c>
      <c r="O445" s="110" t="str">
        <f>IF(SP_SUL!BH445="","*",SP_SUL!BH445)</f>
        <v>*</v>
      </c>
      <c r="P445" s="147" t="str">
        <f>IF($A$2=1,IF(SP_SUL!BJ445="","*",SP_SUL!BJ445),IF(SP_SUL!BK445="","*",SP_SUL!BK445))</f>
        <v>*</v>
      </c>
    </row>
    <row r="446" spans="1:16" hidden="1">
      <c r="A446" s="82">
        <f>IF(SP_SUL!B446="","*",SP_SUL!B446)</f>
        <v>46071</v>
      </c>
      <c r="B446" s="83" t="str">
        <f>IF(SP_SUL!X446="","*",SP_SUL!X446)</f>
        <v>Oportunidade</v>
      </c>
      <c r="C446" s="83" t="str">
        <f>IF(SP_SUL!S446="","*",SP_SUL!S446)</f>
        <v>SP SUL</v>
      </c>
      <c r="D446" s="83" t="str">
        <f>IF(SP_SUL!T446="","*",SP_SUL!T446)</f>
        <v>ZKE-ZEV</v>
      </c>
      <c r="E446" s="83" t="str">
        <f>IF(SP_SUL!D446="","*",SP_SUL!D446)</f>
        <v>EDSON (TP-780)</v>
      </c>
      <c r="F446" s="83" t="str">
        <f>IF(SP_SUL!H446="","*",SP_SUL!H446)</f>
        <v>-</v>
      </c>
      <c r="G446" s="83" t="str">
        <f>IF(SP_SUL!M446="","*",SP_SUL!M446)</f>
        <v>ZKE-ZWW</v>
      </c>
      <c r="H446" s="116">
        <f>IF(SP_SUL!K446="","*",SP_SUL!K446)</f>
        <v>82.424999999999997</v>
      </c>
      <c r="I446" s="113">
        <f>IF(SP_SUL!O446="","*",SP_SUL!O446)</f>
        <v>0.45833333333333331</v>
      </c>
      <c r="J446" s="113">
        <f>IF(SP_SUL!P446="","*",SP_SUL!P446)</f>
        <v>6.25E-2</v>
      </c>
      <c r="K446" s="83" t="str">
        <f>IF(SP_SUL!AK446="","*",SP_SUL!AK446)</f>
        <v>-</v>
      </c>
      <c r="L446" s="83" t="str">
        <f>IF(SP_SUL!AM446="","*",SP_SUL!AM446)</f>
        <v>ZKE-ZWW</v>
      </c>
      <c r="M446" s="83">
        <f>IF(SP_SUL!AP446="","*",SP_SUL!AP446)</f>
        <v>82.424999999999997</v>
      </c>
      <c r="N446" s="83" t="str">
        <f>IF(SP_SUL!AM446="","*",SP_SUL!AM446)</f>
        <v>ZKE-ZWW</v>
      </c>
      <c r="O446" s="110" t="str">
        <f>IF(SP_SUL!BH446="","*",SP_SUL!BH446)</f>
        <v>*</v>
      </c>
      <c r="P446" s="147" t="str">
        <f>IF($A$2=1,IF(SP_SUL!BJ446="","*",SP_SUL!BJ446),IF(SP_SUL!BK446="","*",SP_SUL!BK446))</f>
        <v>*</v>
      </c>
    </row>
    <row r="447" spans="1:16" hidden="1">
      <c r="A447" s="82">
        <f>IF(SP_SUL!B447="","*",SP_SUL!B447)</f>
        <v>46071</v>
      </c>
      <c r="B447" s="83" t="str">
        <f>IF(SP_SUL!X447="","*",SP_SUL!X447)</f>
        <v>Oportunidade</v>
      </c>
      <c r="C447" s="83" t="str">
        <f>IF(SP_SUL!S447="","*",SP_SUL!S447)</f>
        <v>SP SUL</v>
      </c>
      <c r="D447" s="83" t="str">
        <f>IF(SP_SUL!T447="","*",SP_SUL!T447)</f>
        <v>ZKE-ZEV</v>
      </c>
      <c r="E447" s="83" t="str">
        <f>IF(SP_SUL!D447="","*",SP_SUL!D447)</f>
        <v>W60</v>
      </c>
      <c r="F447" s="83" t="str">
        <f>IF(SP_SUL!H447="","*",SP_SUL!H447)</f>
        <v>102ZKW2</v>
      </c>
      <c r="G447" s="83" t="str">
        <f>IF(SP_SUL!M447="","*",SP_SUL!M447)</f>
        <v>ZKE-ZWW</v>
      </c>
      <c r="H447" s="116">
        <f>IF(SP_SUL!K447="","*",SP_SUL!K447)</f>
        <v>83</v>
      </c>
      <c r="I447" s="113">
        <f>IF(SP_SUL!O447="","*",SP_SUL!O447)</f>
        <v>0.39583333333333331</v>
      </c>
      <c r="J447" s="113">
        <f>IF(SP_SUL!P447="","*",SP_SUL!P447)</f>
        <v>4.1666666666666664E-2</v>
      </c>
      <c r="K447" s="83" t="str">
        <f>IF(SP_SUL!AK447="","*",SP_SUL!AK447)</f>
        <v>102ZKW2</v>
      </c>
      <c r="L447" s="83" t="str">
        <f>IF(SP_SUL!AM447="","*",SP_SUL!AM447)</f>
        <v>ZKE-ZWW</v>
      </c>
      <c r="M447" s="83">
        <f>IF(SP_SUL!AP447="","*",SP_SUL!AP447)</f>
        <v>83</v>
      </c>
      <c r="N447" s="83" t="str">
        <f>IF(SP_SUL!AM447="","*",SP_SUL!AM447)</f>
        <v>ZKE-ZWW</v>
      </c>
      <c r="O447" s="110" t="str">
        <f>IF(SP_SUL!BH447="","*",SP_SUL!BH447)</f>
        <v>*</v>
      </c>
      <c r="P447" s="147" t="str">
        <f>IF($A$2=1,IF(SP_SUL!BJ447="","*",SP_SUL!BJ447),IF(SP_SUL!BK447="","*",SP_SUL!BK447))</f>
        <v>*</v>
      </c>
    </row>
    <row r="448" spans="1:16" hidden="1">
      <c r="A448" s="82">
        <f>IF(SP_SUL!B448="","*",SP_SUL!B448)</f>
        <v>46071</v>
      </c>
      <c r="B448" s="83" t="str">
        <f>IF(SP_SUL!X448="","*",SP_SUL!X448)</f>
        <v>Oportunidade</v>
      </c>
      <c r="C448" s="83" t="str">
        <f>IF(SP_SUL!S448="","*",SP_SUL!S448)</f>
        <v>SP SUL</v>
      </c>
      <c r="D448" s="83" t="str">
        <f>IF(SP_SUL!T448="","*",SP_SUL!T448)</f>
        <v>ZKE-ZEV</v>
      </c>
      <c r="E448" s="83" t="str">
        <f>IF(SP_SUL!D448="","*",SP_SUL!D448)</f>
        <v>V89</v>
      </c>
      <c r="F448" s="83" t="str">
        <f>IF(SP_SUL!H448="","*",SP_SUL!H448)</f>
        <v>102ZKW2</v>
      </c>
      <c r="G448" s="83" t="str">
        <f>IF(SP_SUL!M448="","*",SP_SUL!M448)</f>
        <v>ZKW-ZLU</v>
      </c>
      <c r="H448" s="116">
        <f>IF(SP_SUL!K448="","*",SP_SUL!K448)</f>
        <v>97.9</v>
      </c>
      <c r="I448" s="113">
        <f>IF(SP_SUL!O448="","*",SP_SUL!O448)</f>
        <v>0.39583333333333331</v>
      </c>
      <c r="J448" s="113">
        <f>IF(SP_SUL!P448="","*",SP_SUL!P448)</f>
        <v>8.3333333333333329E-2</v>
      </c>
      <c r="K448" s="83" t="str">
        <f>IF(SP_SUL!AK448="","*",SP_SUL!AK448)</f>
        <v>102ZKW2</v>
      </c>
      <c r="L448" s="83" t="str">
        <f>IF(SP_SUL!AM448="","*",SP_SUL!AM448)</f>
        <v>ZKW-ZLU</v>
      </c>
      <c r="M448" s="83">
        <f>IF(SP_SUL!AP448="","*",SP_SUL!AP448)</f>
        <v>97.9</v>
      </c>
      <c r="N448" s="83" t="str">
        <f>IF(SP_SUL!AM448="","*",SP_SUL!AM448)</f>
        <v>ZKW-ZLU</v>
      </c>
      <c r="O448" s="110" t="str">
        <f>IF(SP_SUL!BH448="","*",SP_SUL!BH448)</f>
        <v>*</v>
      </c>
      <c r="P448" s="147" t="str">
        <f>IF($A$2=1,IF(SP_SUL!BJ448="","*",SP_SUL!BJ448),IF(SP_SUL!BK448="","*",SP_SUL!BK448))</f>
        <v>*</v>
      </c>
    </row>
    <row r="449" spans="1:16" hidden="1">
      <c r="A449" s="82">
        <f>IF(SP_SUL!B449="","*",SP_SUL!B449)</f>
        <v>46071</v>
      </c>
      <c r="B449" s="83" t="str">
        <f>IF(SP_SUL!X449="","*",SP_SUL!X449)</f>
        <v>Oportunidade</v>
      </c>
      <c r="C449" s="83" t="str">
        <f>IF(SP_SUL!S449="","*",SP_SUL!S449)</f>
        <v>SP SUL</v>
      </c>
      <c r="D449" s="83" t="str">
        <f>IF(SP_SUL!T449="","*",SP_SUL!T449)</f>
        <v>ZKE-ZEV</v>
      </c>
      <c r="E449" s="83" t="str">
        <f>IF(SP_SUL!D449="","*",SP_SUL!D449)</f>
        <v>E17</v>
      </c>
      <c r="F449" s="83" t="str">
        <f>IF(SP_SUL!H449="","*",SP_SUL!H449)</f>
        <v>102ZKW2</v>
      </c>
      <c r="G449" s="83" t="str">
        <f>IF(SP_SUL!M449="","*",SP_SUL!M449)</f>
        <v>ZKW-ZLU</v>
      </c>
      <c r="H449" s="116">
        <f>IF(SP_SUL!K449="","*",SP_SUL!K449)</f>
        <v>103.9</v>
      </c>
      <c r="I449" s="113">
        <f>IF(SP_SUL!O449="","*",SP_SUL!O449)</f>
        <v>0.375</v>
      </c>
      <c r="J449" s="113">
        <f>IF(SP_SUL!P449="","*",SP_SUL!P449)</f>
        <v>0.125</v>
      </c>
      <c r="K449" s="83" t="str">
        <f>IF(SP_SUL!AK449="","*",SP_SUL!AK449)</f>
        <v>102ZKW2</v>
      </c>
      <c r="L449" s="83" t="str">
        <f>IF(SP_SUL!AM449="","*",SP_SUL!AM449)</f>
        <v>ZKW-ZLU</v>
      </c>
      <c r="M449" s="83">
        <f>IF(SP_SUL!AP449="","*",SP_SUL!AP449)</f>
        <v>103.9</v>
      </c>
      <c r="N449" s="83" t="str">
        <f>IF(SP_SUL!AM449="","*",SP_SUL!AM449)</f>
        <v>ZKW-ZLU</v>
      </c>
      <c r="O449" s="110" t="str">
        <f>IF(SP_SUL!BH449="","*",SP_SUL!BH449)</f>
        <v>*</v>
      </c>
      <c r="P449" s="147" t="str">
        <f>IF($A$2=1,IF(SP_SUL!BJ449="","*",SP_SUL!BJ449),IF(SP_SUL!BK449="","*",SP_SUL!BK449))</f>
        <v>*</v>
      </c>
    </row>
    <row r="450" spans="1:16" hidden="1">
      <c r="A450" s="82">
        <f>IF(SP_SUL!B450="","*",SP_SUL!B450)</f>
        <v>46071</v>
      </c>
      <c r="B450" s="83" t="str">
        <f>IF(SP_SUL!X450="","*",SP_SUL!X450)</f>
        <v>Oportunidade</v>
      </c>
      <c r="C450" s="83" t="str">
        <f>IF(SP_SUL!S450="","*",SP_SUL!S450)</f>
        <v>SP SUL</v>
      </c>
      <c r="D450" s="83" t="str">
        <f>IF(SP_SUL!T450="","*",SP_SUL!T450)</f>
        <v>ZKE-ZEV</v>
      </c>
      <c r="E450" s="83" t="str">
        <f>IF(SP_SUL!D450="","*",SP_SUL!D450)</f>
        <v>CLEBISON (TP-728)</v>
      </c>
      <c r="F450" s="83" t="str">
        <f>IF(SP_SUL!H450="","*",SP_SUL!H450)</f>
        <v>-</v>
      </c>
      <c r="G450" s="83" t="str">
        <f>IF(SP_SUL!M450="","*",SP_SUL!M450)</f>
        <v>ZEM</v>
      </c>
      <c r="H450" s="116">
        <f>IF(SP_SUL!K450="","*",SP_SUL!K450)</f>
        <v>134.47999999999999</v>
      </c>
      <c r="I450" s="113">
        <f>IF(SP_SUL!O450="","*",SP_SUL!O450)</f>
        <v>0.375</v>
      </c>
      <c r="J450" s="113">
        <f>IF(SP_SUL!P450="","*",SP_SUL!P450)</f>
        <v>6.25E-2</v>
      </c>
      <c r="K450" s="83" t="str">
        <f>IF(SP_SUL!AK450="","*",SP_SUL!AK450)</f>
        <v>-</v>
      </c>
      <c r="L450" s="83" t="str">
        <f>IF(SP_SUL!AM450="","*",SP_SUL!AM450)</f>
        <v>ZEM</v>
      </c>
      <c r="M450" s="83">
        <f>IF(SP_SUL!AP450="","*",SP_SUL!AP450)</f>
        <v>134.47999999999999</v>
      </c>
      <c r="N450" s="83" t="str">
        <f>IF(SP_SUL!AM450="","*",SP_SUL!AM450)</f>
        <v>ZEM</v>
      </c>
      <c r="O450" s="110" t="str">
        <f>IF(SP_SUL!BH450="","*",SP_SUL!BH450)</f>
        <v>*</v>
      </c>
      <c r="P450" s="147" t="str">
        <f>IF($A$2=1,IF(SP_SUL!BJ450="","*",SP_SUL!BJ450),IF(SP_SUL!BK450="","*",SP_SUL!BK450))</f>
        <v>*</v>
      </c>
    </row>
    <row r="451" spans="1:16" hidden="1">
      <c r="A451" s="82">
        <f>IF(SP_SUL!B451="","*",SP_SUL!B451)</f>
        <v>46071</v>
      </c>
      <c r="B451" s="83" t="str">
        <f>IF(SP_SUL!X451="","*",SP_SUL!X451)</f>
        <v>Oportunidade</v>
      </c>
      <c r="C451" s="83" t="str">
        <f>IF(SP_SUL!S451="","*",SP_SUL!S451)</f>
        <v>SP SUL</v>
      </c>
      <c r="D451" s="83" t="str">
        <f>IF(SP_SUL!T451="","*",SP_SUL!T451)</f>
        <v>ZKE-ZEV</v>
      </c>
      <c r="E451" s="83" t="str">
        <f>IF(SP_SUL!D451="","*",SP_SUL!D451)</f>
        <v>ISMAEL(TP-726)</v>
      </c>
      <c r="F451" s="83" t="str">
        <f>IF(SP_SUL!H451="","*",SP_SUL!H451)</f>
        <v>-</v>
      </c>
      <c r="G451" s="83" t="str">
        <f>IF(SP_SUL!M451="","*",SP_SUL!M451)</f>
        <v>ZEM</v>
      </c>
      <c r="H451" s="116">
        <f>IF(SP_SUL!K451="","*",SP_SUL!K451)</f>
        <v>134.47999999999999</v>
      </c>
      <c r="I451" s="113">
        <f>IF(SP_SUL!O451="","*",SP_SUL!O451)</f>
        <v>0.375</v>
      </c>
      <c r="J451" s="113">
        <f>IF(SP_SUL!P451="","*",SP_SUL!P451)</f>
        <v>6.25E-2</v>
      </c>
      <c r="K451" s="83" t="str">
        <f>IF(SP_SUL!AK451="","*",SP_SUL!AK451)</f>
        <v>-</v>
      </c>
      <c r="L451" s="83" t="str">
        <f>IF(SP_SUL!AM451="","*",SP_SUL!AM451)</f>
        <v>ZEM</v>
      </c>
      <c r="M451" s="83">
        <f>IF(SP_SUL!AP451="","*",SP_SUL!AP451)</f>
        <v>134.47999999999999</v>
      </c>
      <c r="N451" s="83" t="str">
        <f>IF(SP_SUL!AM451="","*",SP_SUL!AM451)</f>
        <v>ZEM</v>
      </c>
      <c r="O451" s="110" t="str">
        <f>IF(SP_SUL!BH451="","*",SP_SUL!BH451)</f>
        <v>*</v>
      </c>
      <c r="P451" s="147" t="str">
        <f>IF($A$2=1,IF(SP_SUL!BJ451="","*",SP_SUL!BJ451),IF(SP_SUL!BK451="","*",SP_SUL!BK451))</f>
        <v>*</v>
      </c>
    </row>
    <row r="452" spans="1:16" hidden="1">
      <c r="A452" s="82" t="str">
        <f>IF(SP_SUL!B452="","*",SP_SUL!B452)</f>
        <v>*</v>
      </c>
      <c r="B452" s="83" t="str">
        <f>IF(SP_SUL!X452="","*",SP_SUL!X452)</f>
        <v>*</v>
      </c>
      <c r="C452" s="83" t="str">
        <f>IF(SP_SUL!S452="","*",SP_SUL!S452)</f>
        <v>-</v>
      </c>
      <c r="D452" s="83" t="str">
        <f>IF(SP_SUL!T452="","*",SP_SUL!T452)</f>
        <v>-</v>
      </c>
      <c r="E452" s="83" t="str">
        <f>IF(SP_SUL!D452="","*",SP_SUL!D452)</f>
        <v>*</v>
      </c>
      <c r="F452" s="83" t="str">
        <f>IF(SP_SUL!H452="","*",SP_SUL!H452)</f>
        <v>*</v>
      </c>
      <c r="G452" s="83" t="str">
        <f>IF(SP_SUL!M452="","*",SP_SUL!M452)</f>
        <v>-</v>
      </c>
      <c r="H452" s="116" t="str">
        <f>IF(SP_SUL!K452="","*",SP_SUL!K452)</f>
        <v>*</v>
      </c>
      <c r="I452" s="113" t="str">
        <f>IF(SP_SUL!O452="","*",SP_SUL!O452)</f>
        <v>*</v>
      </c>
      <c r="J452" s="113" t="str">
        <f>IF(SP_SUL!P452="","*",SP_SUL!P452)</f>
        <v>*</v>
      </c>
      <c r="K452" s="83">
        <f>IF(SP_SUL!AK452="","*",SP_SUL!AK452)</f>
        <v>0</v>
      </c>
      <c r="L452" s="83" t="str">
        <f>IF(SP_SUL!AM452="","*",SP_SUL!AM452)</f>
        <v>-</v>
      </c>
      <c r="M452" s="83">
        <f>IF(SP_SUL!AP452="","*",SP_SUL!AP452)</f>
        <v>0</v>
      </c>
      <c r="N452" s="83" t="str">
        <f>IF(SP_SUL!AM452="","*",SP_SUL!AM452)</f>
        <v>-</v>
      </c>
      <c r="O452" s="110" t="str">
        <f>IF(SP_SUL!BH452="","*",SP_SUL!BH452)</f>
        <v>*</v>
      </c>
      <c r="P452" s="147" t="str">
        <f>IF($A$2=1,IF(SP_SUL!BJ452="","*",SP_SUL!BJ452),IF(SP_SUL!BK452="","*",SP_SUL!BK452))</f>
        <v>*</v>
      </c>
    </row>
    <row r="453" spans="1:16" hidden="1">
      <c r="A453" s="82">
        <f>IF(SP_SUL!B453="","*",SP_SUL!B453)</f>
        <v>46071</v>
      </c>
      <c r="B453" s="83" t="str">
        <f>IF(SP_SUL!X453="","*",SP_SUL!X453)</f>
        <v>Oportunidade</v>
      </c>
      <c r="C453" s="83" t="str">
        <f>IF(SP_SUL!S453="","*",SP_SUL!S453)</f>
        <v>SP SUL</v>
      </c>
      <c r="D453" s="83" t="str">
        <f>IF(SP_SUL!T453="","*",SP_SUL!T453)</f>
        <v>ZKE-ZEV</v>
      </c>
      <c r="E453" s="83" t="str">
        <f>IF(SP_SUL!D453="","*",SP_SUL!D453)</f>
        <v>WALTER (TP-810)</v>
      </c>
      <c r="F453" s="83" t="str">
        <f>IF(SP_SUL!H453="","*",SP_SUL!H453)</f>
        <v>-</v>
      </c>
      <c r="G453" s="83" t="str">
        <f>IF(SP_SUL!M453="","*",SP_SUL!M453)</f>
        <v>ZWI-ZEM</v>
      </c>
      <c r="H453" s="116">
        <f>IF(SP_SUL!K453="","*",SP_SUL!K453)</f>
        <v>121.298</v>
      </c>
      <c r="I453" s="113">
        <f>IF(SP_SUL!O453="","*",SP_SUL!O453)</f>
        <v>0.35416666666666669</v>
      </c>
      <c r="J453" s="113">
        <f>IF(SP_SUL!P453="","*",SP_SUL!P453)</f>
        <v>8.3333333333333329E-2</v>
      </c>
      <c r="K453" s="83" t="str">
        <f>IF(SP_SUL!AK453="","*",SP_SUL!AK453)</f>
        <v>-</v>
      </c>
      <c r="L453" s="83" t="str">
        <f>IF(SP_SUL!AM453="","*",SP_SUL!AM453)</f>
        <v>ZWI-ZEM</v>
      </c>
      <c r="M453" s="83">
        <f>IF(SP_SUL!AP453="","*",SP_SUL!AP453)</f>
        <v>121.298</v>
      </c>
      <c r="N453" s="83" t="str">
        <f>IF(SP_SUL!AM453="","*",SP_SUL!AM453)</f>
        <v>ZWI-ZEM</v>
      </c>
      <c r="O453" s="110" t="str">
        <f>IF(SP_SUL!BH453="","*",SP_SUL!BH453)</f>
        <v>*</v>
      </c>
      <c r="P453" s="147" t="str">
        <f>IF($A$2=1,IF(SP_SUL!BJ453="","*",SP_SUL!BJ453),IF(SP_SUL!BK453="","*",SP_SUL!BK453))</f>
        <v>*</v>
      </c>
    </row>
    <row r="454" spans="1:16" hidden="1">
      <c r="A454" s="82">
        <f>IF(SP_SUL!B454="","*",SP_SUL!B454)</f>
        <v>46071</v>
      </c>
      <c r="B454" s="83" t="str">
        <f>IF(SP_SUL!X454="","*",SP_SUL!X454)</f>
        <v>Oportunidade</v>
      </c>
      <c r="C454" s="83" t="str">
        <f>IF(SP_SUL!S454="","*",SP_SUL!S454)</f>
        <v>SP SUL</v>
      </c>
      <c r="D454" s="83" t="str">
        <f>IF(SP_SUL!T454="","*",SP_SUL!T454)</f>
        <v>ZKE-ZEV</v>
      </c>
      <c r="E454" s="83" t="str">
        <f>IF(SP_SUL!D454="","*",SP_SUL!D454)</f>
        <v>ADENISON (TP-810)</v>
      </c>
      <c r="F454" s="83" t="str">
        <f>IF(SP_SUL!H454="","*",SP_SUL!H454)</f>
        <v>-</v>
      </c>
      <c r="G454" s="83" t="str">
        <f>IF(SP_SUL!M454="","*",SP_SUL!M454)</f>
        <v>ZWI-ZEM</v>
      </c>
      <c r="H454" s="116">
        <f>IF(SP_SUL!K454="","*",SP_SUL!K454)</f>
        <v>123.928</v>
      </c>
      <c r="I454" s="113">
        <f>IF(SP_SUL!O454="","*",SP_SUL!O454)</f>
        <v>0.35416666666666669</v>
      </c>
      <c r="J454" s="113">
        <f>IF(SP_SUL!P454="","*",SP_SUL!P454)</f>
        <v>8.3333333333333329E-2</v>
      </c>
      <c r="K454" s="83" t="str">
        <f>IF(SP_SUL!AK454="","*",SP_SUL!AK454)</f>
        <v>-</v>
      </c>
      <c r="L454" s="83" t="str">
        <f>IF(SP_SUL!AM454="","*",SP_SUL!AM454)</f>
        <v>ZWI-ZEM</v>
      </c>
      <c r="M454" s="83">
        <f>IF(SP_SUL!AP454="","*",SP_SUL!AP454)</f>
        <v>123.928</v>
      </c>
      <c r="N454" s="83" t="str">
        <f>IF(SP_SUL!AM454="","*",SP_SUL!AM454)</f>
        <v>ZWI-ZEM</v>
      </c>
      <c r="O454" s="110" t="str">
        <f>IF(SP_SUL!BH454="","*",SP_SUL!BH454)</f>
        <v>*</v>
      </c>
      <c r="P454" s="147" t="str">
        <f>IF($A$2=1,IF(SP_SUL!BJ454="","*",SP_SUL!BJ454),IF(SP_SUL!BK454="","*",SP_SUL!BK454))</f>
        <v>*</v>
      </c>
    </row>
    <row r="455" spans="1:16" hidden="1">
      <c r="A455" s="82" t="str">
        <f>IF(SP_SUL!B455="","*",SP_SUL!B455)</f>
        <v>*</v>
      </c>
      <c r="B455" s="83" t="str">
        <f>IF(SP_SUL!X455="","*",SP_SUL!X455)</f>
        <v>*</v>
      </c>
      <c r="C455" s="83" t="str">
        <f>IF(SP_SUL!S455="","*",SP_SUL!S455)</f>
        <v>-</v>
      </c>
      <c r="D455" s="83" t="str">
        <f>IF(SP_SUL!T455="","*",SP_SUL!T455)</f>
        <v>-</v>
      </c>
      <c r="E455" s="83" t="str">
        <f>IF(SP_SUL!D455="","*",SP_SUL!D455)</f>
        <v>*</v>
      </c>
      <c r="F455" s="83" t="str">
        <f>IF(SP_SUL!H455="","*",SP_SUL!H455)</f>
        <v>*</v>
      </c>
      <c r="G455" s="83" t="str">
        <f>IF(SP_SUL!M455="","*",SP_SUL!M455)</f>
        <v>-</v>
      </c>
      <c r="H455" s="116" t="str">
        <f>IF(SP_SUL!K455="","*",SP_SUL!K455)</f>
        <v>*</v>
      </c>
      <c r="I455" s="113" t="str">
        <f>IF(SP_SUL!O455="","*",SP_SUL!O455)</f>
        <v>*</v>
      </c>
      <c r="J455" s="113" t="str">
        <f>IF(SP_SUL!P455="","*",SP_SUL!P455)</f>
        <v>*</v>
      </c>
      <c r="K455" s="83">
        <f>IF(SP_SUL!AK455="","*",SP_SUL!AK455)</f>
        <v>0</v>
      </c>
      <c r="L455" s="83" t="str">
        <f>IF(SP_SUL!AM455="","*",SP_SUL!AM455)</f>
        <v>-</v>
      </c>
      <c r="M455" s="83">
        <f>IF(SP_SUL!AP455="","*",SP_SUL!AP455)</f>
        <v>0</v>
      </c>
      <c r="N455" s="83" t="str">
        <f>IF(SP_SUL!AM455="","*",SP_SUL!AM455)</f>
        <v>-</v>
      </c>
      <c r="O455" s="110" t="str">
        <f>IF(SP_SUL!BH455="","*",SP_SUL!BH455)</f>
        <v>*</v>
      </c>
      <c r="P455" s="147" t="str">
        <f>IF($A$2=1,IF(SP_SUL!BJ455="","*",SP_SUL!BJ455),IF(SP_SUL!BK455="","*",SP_SUL!BK455))</f>
        <v>*</v>
      </c>
    </row>
    <row r="456" spans="1:16" hidden="1">
      <c r="A456" s="82">
        <f>IF(SP_SUL!B456="","*",SP_SUL!B456)</f>
        <v>46071</v>
      </c>
      <c r="B456" s="83" t="str">
        <f>IF(SP_SUL!X456="","*",SP_SUL!X456)</f>
        <v>Oportunidade</v>
      </c>
      <c r="C456" s="83" t="str">
        <f>IF(SP_SUL!S456="","*",SP_SUL!S456)</f>
        <v>SP SUL</v>
      </c>
      <c r="D456" s="83" t="str">
        <f>IF(SP_SUL!T456="","*",SP_SUL!T456)</f>
        <v>ZEV-ZPT</v>
      </c>
      <c r="E456" s="83" t="str">
        <f>IF(SP_SUL!D456="","*",SP_SUL!D456)</f>
        <v>W61</v>
      </c>
      <c r="F456" s="83" t="str">
        <f>IF(SP_SUL!H456="","*",SP_SUL!H456)</f>
        <v>ZEV</v>
      </c>
      <c r="G456" s="83" t="str">
        <f>IF(SP_SUL!M456="","*",SP_SUL!M456)</f>
        <v>ZEV-ZPT</v>
      </c>
      <c r="H456" s="116">
        <f>IF(SP_SUL!K456="","*",SP_SUL!K456)</f>
        <v>67</v>
      </c>
      <c r="I456" s="113">
        <f>IF(SP_SUL!O456="","*",SP_SUL!O456)</f>
        <v>0.5</v>
      </c>
      <c r="J456" s="113">
        <f>IF(SP_SUL!P456="","*",SP_SUL!P456)</f>
        <v>4.1666666666666664E-2</v>
      </c>
      <c r="K456" s="83" t="str">
        <f>IF(SP_SUL!AK456="","*",SP_SUL!AK456)</f>
        <v>ZEV</v>
      </c>
      <c r="L456" s="83" t="str">
        <f>IF(SP_SUL!AM456="","*",SP_SUL!AM456)</f>
        <v>ZEV-ZPT</v>
      </c>
      <c r="M456" s="83">
        <f>IF(SP_SUL!AP456="","*",SP_SUL!AP456)</f>
        <v>67</v>
      </c>
      <c r="N456" s="83" t="str">
        <f>IF(SP_SUL!AM456="","*",SP_SUL!AM456)</f>
        <v>ZEV-ZPT</v>
      </c>
      <c r="O456" s="110" t="str">
        <f>IF(SP_SUL!BH456="","*",SP_SUL!BH456)</f>
        <v>*</v>
      </c>
      <c r="P456" s="147" t="str">
        <f>IF($A$2=1,IF(SP_SUL!BJ456="","*",SP_SUL!BJ456),IF(SP_SUL!BK456="","*",SP_SUL!BK456))</f>
        <v>*</v>
      </c>
    </row>
    <row r="457" spans="1:16" hidden="1">
      <c r="A457" s="82">
        <f>IF(SP_SUL!B457="","*",SP_SUL!B457)</f>
        <v>46071</v>
      </c>
      <c r="B457" s="83" t="str">
        <f>IF(SP_SUL!X457="","*",SP_SUL!X457)</f>
        <v>Oportunidade</v>
      </c>
      <c r="C457" s="83" t="str">
        <f>IF(SP_SUL!S457="","*",SP_SUL!S457)</f>
        <v>SP SUL</v>
      </c>
      <c r="D457" s="83" t="str">
        <f>IF(SP_SUL!T457="","*",SP_SUL!T457)</f>
        <v>ZEV-ZPT</v>
      </c>
      <c r="E457" s="83" t="str">
        <f>IF(SP_SUL!D457="","*",SP_SUL!D457)</f>
        <v>HUELTON (TP-725)</v>
      </c>
      <c r="F457" s="83" t="str">
        <f>IF(SP_SUL!H457="","*",SP_SUL!H457)</f>
        <v>-</v>
      </c>
      <c r="G457" s="83" t="str">
        <f>IF(SP_SUL!M457="","*",SP_SUL!M457)</f>
        <v>ZPG-MRS</v>
      </c>
      <c r="H457" s="116">
        <f>IF(SP_SUL!K457="","*",SP_SUL!K457)</f>
        <v>65.3</v>
      </c>
      <c r="I457" s="113">
        <f>IF(SP_SUL!O457="","*",SP_SUL!O457)</f>
        <v>0.41666666666666669</v>
      </c>
      <c r="J457" s="113">
        <f>IF(SP_SUL!P457="","*",SP_SUL!P457)</f>
        <v>6.25E-2</v>
      </c>
      <c r="K457" s="83" t="str">
        <f>IF(SP_SUL!AK457="","*",SP_SUL!AK457)</f>
        <v>-</v>
      </c>
      <c r="L457" s="83" t="str">
        <f>IF(SP_SUL!AM457="","*",SP_SUL!AM457)</f>
        <v>ZPG-MRS</v>
      </c>
      <c r="M457" s="83">
        <f>IF(SP_SUL!AP457="","*",SP_SUL!AP457)</f>
        <v>65.3</v>
      </c>
      <c r="N457" s="83" t="str">
        <f>IF(SP_SUL!AM457="","*",SP_SUL!AM457)</f>
        <v>ZPG-MRS</v>
      </c>
      <c r="O457" s="110" t="str">
        <f>IF(SP_SUL!BH457="","*",SP_SUL!BH457)</f>
        <v>*</v>
      </c>
      <c r="P457" s="147" t="str">
        <f>IF($A$2=1,IF(SP_SUL!BJ457="","*",SP_SUL!BJ457),IF(SP_SUL!BK457="","*",SP_SUL!BK457))</f>
        <v>*</v>
      </c>
    </row>
    <row r="458" spans="1:16" hidden="1">
      <c r="A458" s="82">
        <f>IF(SP_SUL!B458="","*",SP_SUL!B458)</f>
        <v>46071</v>
      </c>
      <c r="B458" s="83" t="str">
        <f>IF(SP_SUL!X458="","*",SP_SUL!X458)</f>
        <v>Oportunidade</v>
      </c>
      <c r="C458" s="83" t="str">
        <f>IF(SP_SUL!S458="","*",SP_SUL!S458)</f>
        <v>SP SUL</v>
      </c>
      <c r="D458" s="83" t="str">
        <f>IF(SP_SUL!T458="","*",SP_SUL!T458)</f>
        <v>ZEV-ZPT</v>
      </c>
      <c r="E458" s="83" t="str">
        <f>IF(SP_SUL!D458="","*",SP_SUL!D458)</f>
        <v>ANDERSON (TF-680)</v>
      </c>
      <c r="F458" s="83" t="str">
        <f>IF(SP_SUL!H458="","*",SP_SUL!H458)</f>
        <v>-</v>
      </c>
      <c r="G458" s="83" t="str">
        <f>IF(SP_SUL!M458="","*",SP_SUL!M458)</f>
        <v>ZGP</v>
      </c>
      <c r="H458" s="116">
        <f>IF(SP_SUL!K458="","*",SP_SUL!K458)</f>
        <v>101.95</v>
      </c>
      <c r="I458" s="113">
        <f>IF(SP_SUL!O458="","*",SP_SUL!O458)</f>
        <v>0.45833333333333331</v>
      </c>
      <c r="J458" s="113">
        <f>IF(SP_SUL!P458="","*",SP_SUL!P458)</f>
        <v>0.125</v>
      </c>
      <c r="K458" s="83" t="str">
        <f>IF(SP_SUL!AK458="","*",SP_SUL!AK458)</f>
        <v>-</v>
      </c>
      <c r="L458" s="83" t="str">
        <f>IF(SP_SUL!AM458="","*",SP_SUL!AM458)</f>
        <v>ZGP</v>
      </c>
      <c r="M458" s="83">
        <f>IF(SP_SUL!AP458="","*",SP_SUL!AP458)</f>
        <v>101.95</v>
      </c>
      <c r="N458" s="83" t="str">
        <f>IF(SP_SUL!AM458="","*",SP_SUL!AM458)</f>
        <v>ZGP</v>
      </c>
      <c r="O458" s="110" t="str">
        <f>IF(SP_SUL!BH458="","*",SP_SUL!BH458)</f>
        <v>*</v>
      </c>
      <c r="P458" s="147" t="str">
        <f>IF($A$2=1,IF(SP_SUL!BJ458="","*",SP_SUL!BJ458),IF(SP_SUL!BK458="","*",SP_SUL!BK458))</f>
        <v>*</v>
      </c>
    </row>
    <row r="459" spans="1:16" hidden="1">
      <c r="A459" s="82">
        <f>IF(SP_SUL!B459="","*",SP_SUL!B459)</f>
        <v>46071</v>
      </c>
      <c r="B459" s="83" t="str">
        <f>IF(SP_SUL!X459="","*",SP_SUL!X459)</f>
        <v>Contrato</v>
      </c>
      <c r="C459" s="83" t="str">
        <f>IF(SP_SUL!S459="","*",SP_SUL!S459)</f>
        <v>SP SUL</v>
      </c>
      <c r="D459" s="83" t="str">
        <f>IF(SP_SUL!T459="","*",SP_SUL!T459)</f>
        <v>ZEV-ZPT</v>
      </c>
      <c r="E459" s="83" t="str">
        <f>IF(SP_SUL!D459="","*",SP_SUL!D459)</f>
        <v>A84</v>
      </c>
      <c r="F459" s="83" t="str">
        <f>IF(SP_SUL!H459="","*",SP_SUL!H459)</f>
        <v>ZPT105=1</v>
      </c>
      <c r="G459" s="83" t="str">
        <f>IF(SP_SUL!M459="","*",SP_SUL!M459)</f>
        <v>ZPT-ZWI</v>
      </c>
      <c r="H459" s="116">
        <f>IF(SP_SUL!K459="","*",SP_SUL!K459)</f>
        <v>106</v>
      </c>
      <c r="I459" s="113">
        <f>IF(SP_SUL!O459="","*",SP_SUL!O459)</f>
        <v>0.3125</v>
      </c>
      <c r="J459" s="113">
        <f>IF(SP_SUL!P459="","*",SP_SUL!P459)</f>
        <v>4.1666666666666664E-2</v>
      </c>
      <c r="K459" s="83" t="str">
        <f>IF(SP_SUL!AK459="","*",SP_SUL!AK459)</f>
        <v>ZPT105=1</v>
      </c>
      <c r="L459" s="83" t="str">
        <f>IF(SP_SUL!AM459="","*",SP_SUL!AM459)</f>
        <v>ZPT-ZWI</v>
      </c>
      <c r="M459" s="83">
        <f>IF(SP_SUL!AP459="","*",SP_SUL!AP459)</f>
        <v>106</v>
      </c>
      <c r="N459" s="83" t="str">
        <f>IF(SP_SUL!AM459="","*",SP_SUL!AM459)</f>
        <v>ZPT-ZWI</v>
      </c>
      <c r="O459" s="110" t="str">
        <f>IF(SP_SUL!BH459="","*",SP_SUL!BH459)</f>
        <v>*</v>
      </c>
      <c r="P459" s="147" t="str">
        <f>IF($A$2=1,IF(SP_SUL!BJ459="","*",SP_SUL!BJ459),IF(SP_SUL!BK459="","*",SP_SUL!BK459))</f>
        <v>*</v>
      </c>
    </row>
    <row r="460" spans="1:16" hidden="1">
      <c r="A460" s="82">
        <f>IF(SP_SUL!B460="","*",SP_SUL!B460)</f>
        <v>46071</v>
      </c>
      <c r="B460" s="83" t="str">
        <f>IF(SP_SUL!X460="","*",SP_SUL!X460)</f>
        <v>Oportunidade</v>
      </c>
      <c r="C460" s="83" t="str">
        <f>IF(SP_SUL!S460="","*",SP_SUL!S460)</f>
        <v>SP SUL</v>
      </c>
      <c r="D460" s="83" t="str">
        <f>IF(SP_SUL!T460="","*",SP_SUL!T460)</f>
        <v>ZPT-ZPG</v>
      </c>
      <c r="E460" s="83" t="str">
        <f>IF(SP_SUL!D460="","*",SP_SUL!D460)</f>
        <v>W62</v>
      </c>
      <c r="F460" s="83" t="str">
        <f>IF(SP_SUL!H460="","*",SP_SUL!H460)</f>
        <v>ZPTZDR</v>
      </c>
      <c r="G460" s="83" t="str">
        <f>IF(SP_SUL!M460="","*",SP_SUL!M460)</f>
        <v>PAT-ZGM</v>
      </c>
      <c r="H460" s="116">
        <f>IF(SP_SUL!K460="","*",SP_SUL!K460)</f>
        <v>109</v>
      </c>
      <c r="I460" s="113">
        <f>IF(SP_SUL!O460="","*",SP_SUL!O460)</f>
        <v>0.33333333333333331</v>
      </c>
      <c r="J460" s="113">
        <f>IF(SP_SUL!P460="","*",SP_SUL!P460)</f>
        <v>4.1666666666666664E-2</v>
      </c>
      <c r="K460" s="83" t="str">
        <f>IF(SP_SUL!AK460="","*",SP_SUL!AK460)</f>
        <v>ZPTZDR</v>
      </c>
      <c r="L460" s="83" t="str">
        <f>IF(SP_SUL!AM460="","*",SP_SUL!AM460)</f>
        <v>PAT-ZGM</v>
      </c>
      <c r="M460" s="83">
        <f>IF(SP_SUL!AP460="","*",SP_SUL!AP460)</f>
        <v>109</v>
      </c>
      <c r="N460" s="83" t="str">
        <f>IF(SP_SUL!AM460="","*",SP_SUL!AM460)</f>
        <v>PAT-ZGM</v>
      </c>
      <c r="O460" s="110" t="str">
        <f>IF(SP_SUL!BH460="","*",SP_SUL!BH460)</f>
        <v>*</v>
      </c>
      <c r="P460" s="147" t="str">
        <f>IF($A$2=1,IF(SP_SUL!BJ460="","*",SP_SUL!BJ460),IF(SP_SUL!BK460="","*",SP_SUL!BK460))</f>
        <v>*</v>
      </c>
    </row>
    <row r="461" spans="1:16" hidden="1">
      <c r="A461" s="82">
        <f>IF(SP_SUL!B461="","*",SP_SUL!B461)</f>
        <v>46071</v>
      </c>
      <c r="B461" s="83" t="str">
        <f>IF(SP_SUL!X461="","*",SP_SUL!X461)</f>
        <v>Oportunidade</v>
      </c>
      <c r="C461" s="83" t="str">
        <f>IF(SP_SUL!S461="","*",SP_SUL!S461)</f>
        <v>SP SUL</v>
      </c>
      <c r="D461" s="83" t="str">
        <f>IF(SP_SUL!T461="","*",SP_SUL!T461)</f>
        <v>ZPT-ZPG</v>
      </c>
      <c r="E461" s="83" t="str">
        <f>IF(SP_SUL!D461="","*",SP_SUL!D461)</f>
        <v>DIEGO (TF-42)</v>
      </c>
      <c r="F461" s="83" t="str">
        <f>IF(SP_SUL!H461="","*",SP_SUL!H461)</f>
        <v>-</v>
      </c>
      <c r="G461" s="83" t="str">
        <f>IF(SP_SUL!M461="","*",SP_SUL!M461)</f>
        <v>PAT-ZGM</v>
      </c>
      <c r="H461" s="116">
        <f>IF(SP_SUL!K461="","*",SP_SUL!K461)</f>
        <v>109.05</v>
      </c>
      <c r="I461" s="113">
        <f>IF(SP_SUL!O461="","*",SP_SUL!O461)</f>
        <v>0.35416666666666669</v>
      </c>
      <c r="J461" s="113">
        <f>IF(SP_SUL!P461="","*",SP_SUL!P461)</f>
        <v>8.3333333333333329E-2</v>
      </c>
      <c r="K461" s="83" t="str">
        <f>IF(SP_SUL!AK461="","*",SP_SUL!AK461)</f>
        <v>-</v>
      </c>
      <c r="L461" s="83" t="str">
        <f>IF(SP_SUL!AM461="","*",SP_SUL!AM461)</f>
        <v>PAT-ZGM</v>
      </c>
      <c r="M461" s="83">
        <f>IF(SP_SUL!AP461="","*",SP_SUL!AP461)</f>
        <v>109.05</v>
      </c>
      <c r="N461" s="83" t="str">
        <f>IF(SP_SUL!AM461="","*",SP_SUL!AM461)</f>
        <v>PAT-ZGM</v>
      </c>
      <c r="O461" s="110" t="str">
        <f>IF(SP_SUL!BH461="","*",SP_SUL!BH461)</f>
        <v>*</v>
      </c>
      <c r="P461" s="147" t="str">
        <f>IF($A$2=1,IF(SP_SUL!BJ461="","*",SP_SUL!BJ461),IF(SP_SUL!BK461="","*",SP_SUL!BK461))</f>
        <v>*</v>
      </c>
    </row>
    <row r="462" spans="1:16" hidden="1">
      <c r="A462" s="82">
        <f>IF(SP_SUL!B462="","*",SP_SUL!B462)</f>
        <v>46071</v>
      </c>
      <c r="B462" s="83" t="str">
        <f>IF(SP_SUL!X462="","*",SP_SUL!X462)</f>
        <v>Oportunidade</v>
      </c>
      <c r="C462" s="83" t="str">
        <f>IF(SP_SUL!S462="","*",SP_SUL!S462)</f>
        <v>SP SUL</v>
      </c>
      <c r="D462" s="83" t="str">
        <f>IF(SP_SUL!T462="","*",SP_SUL!T462)</f>
        <v>ZPT-ZPG</v>
      </c>
      <c r="E462" s="83" t="str">
        <f>IF(SP_SUL!D462="","*",SP_SUL!D462)</f>
        <v>EXPANSÃO TURMA 1</v>
      </c>
      <c r="F462" s="83" t="str">
        <f>IF(SP_SUL!H462="","*",SP_SUL!H462)</f>
        <v>-</v>
      </c>
      <c r="G462" s="83" t="str">
        <f>IF(SP_SUL!M462="","*",SP_SUL!M462)</f>
        <v>PAT-ZGM</v>
      </c>
      <c r="H462" s="116">
        <f>IF(SP_SUL!K462="","*",SP_SUL!K462)</f>
        <v>109.8</v>
      </c>
      <c r="I462" s="113">
        <f>IF(SP_SUL!O462="","*",SP_SUL!O462)</f>
        <v>0.35416666666666669</v>
      </c>
      <c r="J462" s="113">
        <f>IF(SP_SUL!P462="","*",SP_SUL!P462)</f>
        <v>6.25E-2</v>
      </c>
      <c r="K462" s="83" t="str">
        <f>IF(SP_SUL!AK462="","*",SP_SUL!AK462)</f>
        <v>-</v>
      </c>
      <c r="L462" s="83" t="str">
        <f>IF(SP_SUL!AM462="","*",SP_SUL!AM462)</f>
        <v>PAT-ZGM</v>
      </c>
      <c r="M462" s="83">
        <f>IF(SP_SUL!AP462="","*",SP_SUL!AP462)</f>
        <v>109.8</v>
      </c>
      <c r="N462" s="83" t="str">
        <f>IF(SP_SUL!AM462="","*",SP_SUL!AM462)</f>
        <v>PAT-ZGM</v>
      </c>
      <c r="O462" s="110" t="str">
        <f>IF(SP_SUL!BH462="","*",SP_SUL!BH462)</f>
        <v>*</v>
      </c>
      <c r="P462" s="147" t="str">
        <f>IF($A$2=1,IF(SP_SUL!BJ462="","*",SP_SUL!BJ462),IF(SP_SUL!BK462="","*",SP_SUL!BK462))</f>
        <v>*</v>
      </c>
    </row>
    <row r="463" spans="1:16" hidden="1">
      <c r="A463" s="82" t="str">
        <f>IF(SP_SUL!B463="","*",SP_SUL!B463)</f>
        <v>*</v>
      </c>
      <c r="B463" s="83" t="str">
        <f>IF(SP_SUL!X463="","*",SP_SUL!X463)</f>
        <v>*</v>
      </c>
      <c r="C463" s="83" t="str">
        <f>IF(SP_SUL!S463="","*",SP_SUL!S463)</f>
        <v>-</v>
      </c>
      <c r="D463" s="83" t="str">
        <f>IF(SP_SUL!T463="","*",SP_SUL!T463)</f>
        <v>-</v>
      </c>
      <c r="E463" s="83" t="str">
        <f>IF(SP_SUL!D463="","*",SP_SUL!D463)</f>
        <v>*</v>
      </c>
      <c r="F463" s="83" t="str">
        <f>IF(SP_SUL!H463="","*",SP_SUL!H463)</f>
        <v>*</v>
      </c>
      <c r="G463" s="83" t="str">
        <f>IF(SP_SUL!M463="","*",SP_SUL!M463)</f>
        <v>-</v>
      </c>
      <c r="H463" s="116" t="str">
        <f>IF(SP_SUL!K463="","*",SP_SUL!K463)</f>
        <v>*</v>
      </c>
      <c r="I463" s="113" t="str">
        <f>IF(SP_SUL!O463="","*",SP_SUL!O463)</f>
        <v>*</v>
      </c>
      <c r="J463" s="113" t="str">
        <f>IF(SP_SUL!P463="","*",SP_SUL!P463)</f>
        <v>*</v>
      </c>
      <c r="K463" s="83">
        <f>IF(SP_SUL!AK463="","*",SP_SUL!AK463)</f>
        <v>0</v>
      </c>
      <c r="L463" s="83" t="str">
        <f>IF(SP_SUL!AM463="","*",SP_SUL!AM463)</f>
        <v>-</v>
      </c>
      <c r="M463" s="83">
        <f>IF(SP_SUL!AP463="","*",SP_SUL!AP463)</f>
        <v>0</v>
      </c>
      <c r="N463" s="83" t="str">
        <f>IF(SP_SUL!AM463="","*",SP_SUL!AM463)</f>
        <v>-</v>
      </c>
      <c r="O463" s="110" t="str">
        <f>IF(SP_SUL!BH463="","*",SP_SUL!BH463)</f>
        <v>*</v>
      </c>
      <c r="P463" s="147" t="str">
        <f>IF($A$2=1,IF(SP_SUL!BJ463="","*",SP_SUL!BJ463),IF(SP_SUL!BK463="","*",SP_SUL!BK463))</f>
        <v>*</v>
      </c>
    </row>
    <row r="464" spans="1:16" hidden="1">
      <c r="A464" s="82" t="str">
        <f>IF(SP_SUL!B464="","*",SP_SUL!B464)</f>
        <v>*</v>
      </c>
      <c r="B464" s="83" t="str">
        <f>IF(SP_SUL!X464="","*",SP_SUL!X464)</f>
        <v>*</v>
      </c>
      <c r="C464" s="83" t="str">
        <f>IF(SP_SUL!S464="","*",SP_SUL!S464)</f>
        <v>-</v>
      </c>
      <c r="D464" s="83" t="str">
        <f>IF(SP_SUL!T464="","*",SP_SUL!T464)</f>
        <v>-</v>
      </c>
      <c r="E464" s="83" t="str">
        <f>IF(SP_SUL!D464="","*",SP_SUL!D464)</f>
        <v>*</v>
      </c>
      <c r="F464" s="83" t="str">
        <f>IF(SP_SUL!H464="","*",SP_SUL!H464)</f>
        <v>*</v>
      </c>
      <c r="G464" s="83" t="str">
        <f>IF(SP_SUL!M464="","*",SP_SUL!M464)</f>
        <v>-</v>
      </c>
      <c r="H464" s="116" t="str">
        <f>IF(SP_SUL!K464="","*",SP_SUL!K464)</f>
        <v>*</v>
      </c>
      <c r="I464" s="113" t="str">
        <f>IF(SP_SUL!O464="","*",SP_SUL!O464)</f>
        <v>*</v>
      </c>
      <c r="J464" s="113" t="str">
        <f>IF(SP_SUL!P464="","*",SP_SUL!P464)</f>
        <v>*</v>
      </c>
      <c r="K464" s="83">
        <f>IF(SP_SUL!AK464="","*",SP_SUL!AK464)</f>
        <v>0</v>
      </c>
      <c r="L464" s="83" t="str">
        <f>IF(SP_SUL!AM464="","*",SP_SUL!AM464)</f>
        <v>-</v>
      </c>
      <c r="M464" s="83">
        <f>IF(SP_SUL!AP464="","*",SP_SUL!AP464)</f>
        <v>0</v>
      </c>
      <c r="N464" s="83" t="str">
        <f>IF(SP_SUL!AM464="","*",SP_SUL!AM464)</f>
        <v>-</v>
      </c>
      <c r="O464" s="110" t="str">
        <f>IF(SP_SUL!BH464="","*",SP_SUL!BH464)</f>
        <v>*</v>
      </c>
      <c r="P464" s="147" t="str">
        <f>IF($A$2=1,IF(SP_SUL!BJ464="","*",SP_SUL!BJ464),IF(SP_SUL!BK464="","*",SP_SUL!BK464))</f>
        <v>*</v>
      </c>
    </row>
    <row r="465" spans="1:16" hidden="1">
      <c r="A465" s="82" t="str">
        <f>IF(SP_SUL!B465="","*",SP_SUL!B465)</f>
        <v>*</v>
      </c>
      <c r="B465" s="83" t="str">
        <f>IF(SP_SUL!X465="","*",SP_SUL!X465)</f>
        <v>*</v>
      </c>
      <c r="C465" s="83" t="str">
        <f>IF(SP_SUL!S465="","*",SP_SUL!S465)</f>
        <v>-</v>
      </c>
      <c r="D465" s="83" t="str">
        <f>IF(SP_SUL!T465="","*",SP_SUL!T465)</f>
        <v>-</v>
      </c>
      <c r="E465" s="83" t="str">
        <f>IF(SP_SUL!D465="","*",SP_SUL!D465)</f>
        <v>*</v>
      </c>
      <c r="F465" s="83" t="str">
        <f>IF(SP_SUL!H465="","*",SP_SUL!H465)</f>
        <v>*</v>
      </c>
      <c r="G465" s="83" t="str">
        <f>IF(SP_SUL!M465="","*",SP_SUL!M465)</f>
        <v>-</v>
      </c>
      <c r="H465" s="116" t="str">
        <f>IF(SP_SUL!K465="","*",SP_SUL!K465)</f>
        <v>*</v>
      </c>
      <c r="I465" s="113" t="str">
        <f>IF(SP_SUL!O465="","*",SP_SUL!O465)</f>
        <v>*</v>
      </c>
      <c r="J465" s="113" t="str">
        <f>IF(SP_SUL!P465="","*",SP_SUL!P465)</f>
        <v>*</v>
      </c>
      <c r="K465" s="83">
        <f>IF(SP_SUL!AK465="","*",SP_SUL!AK465)</f>
        <v>0</v>
      </c>
      <c r="L465" s="83" t="str">
        <f>IF(SP_SUL!AM465="","*",SP_SUL!AM465)</f>
        <v>-</v>
      </c>
      <c r="M465" s="83">
        <f>IF(SP_SUL!AP465="","*",SP_SUL!AP465)</f>
        <v>0</v>
      </c>
      <c r="N465" s="83" t="str">
        <f>IF(SP_SUL!AM465="","*",SP_SUL!AM465)</f>
        <v>-</v>
      </c>
      <c r="O465" s="110" t="str">
        <f>IF(SP_SUL!BH465="","*",SP_SUL!BH465)</f>
        <v>*</v>
      </c>
      <c r="P465" s="147" t="str">
        <f>IF($A$2=1,IF(SP_SUL!BJ465="","*",SP_SUL!BJ465),IF(SP_SUL!BK465="","*",SP_SUL!BK465))</f>
        <v>*</v>
      </c>
    </row>
    <row r="466" spans="1:16" hidden="1">
      <c r="A466" s="82" t="str">
        <f>IF(SP_SUL!B466="","*",SP_SUL!B466)</f>
        <v>*</v>
      </c>
      <c r="B466" s="83" t="str">
        <f>IF(SP_SUL!X466="","*",SP_SUL!X466)</f>
        <v>*</v>
      </c>
      <c r="C466" s="83" t="str">
        <f>IF(SP_SUL!S466="","*",SP_SUL!S466)</f>
        <v>-</v>
      </c>
      <c r="D466" s="83" t="str">
        <f>IF(SP_SUL!T466="","*",SP_SUL!T466)</f>
        <v>-</v>
      </c>
      <c r="E466" s="83" t="str">
        <f>IF(SP_SUL!D466="","*",SP_SUL!D466)</f>
        <v>*</v>
      </c>
      <c r="F466" s="83" t="str">
        <f>IF(SP_SUL!H466="","*",SP_SUL!H466)</f>
        <v>*</v>
      </c>
      <c r="G466" s="83" t="str">
        <f>IF(SP_SUL!M466="","*",SP_SUL!M466)</f>
        <v>-</v>
      </c>
      <c r="H466" s="116" t="str">
        <f>IF(SP_SUL!K466="","*",SP_SUL!K466)</f>
        <v>*</v>
      </c>
      <c r="I466" s="113" t="str">
        <f>IF(SP_SUL!O466="","*",SP_SUL!O466)</f>
        <v>*</v>
      </c>
      <c r="J466" s="113" t="str">
        <f>IF(SP_SUL!P466="","*",SP_SUL!P466)</f>
        <v>*</v>
      </c>
      <c r="K466" s="83">
        <f>IF(SP_SUL!AK466="","*",SP_SUL!AK466)</f>
        <v>0</v>
      </c>
      <c r="L466" s="83" t="str">
        <f>IF(SP_SUL!AM466="","*",SP_SUL!AM466)</f>
        <v>-</v>
      </c>
      <c r="M466" s="83">
        <f>IF(SP_SUL!AP466="","*",SP_SUL!AP466)</f>
        <v>0</v>
      </c>
      <c r="N466" s="83" t="str">
        <f>IF(SP_SUL!AM466="","*",SP_SUL!AM466)</f>
        <v>-</v>
      </c>
      <c r="O466" s="110" t="str">
        <f>IF(SP_SUL!BH466="","*",SP_SUL!BH466)</f>
        <v>*</v>
      </c>
      <c r="P466" s="147" t="str">
        <f>IF($A$2=1,IF(SP_SUL!BJ466="","*",SP_SUL!BJ466),IF(SP_SUL!BK466="","*",SP_SUL!BK466))</f>
        <v>*</v>
      </c>
    </row>
    <row r="467" spans="1:16" hidden="1">
      <c r="A467" s="82" t="str">
        <f>IF(SP_SUL!B467="","*",SP_SUL!B467)</f>
        <v>*</v>
      </c>
      <c r="B467" s="83" t="str">
        <f>IF(SP_SUL!X467="","*",SP_SUL!X467)</f>
        <v>*</v>
      </c>
      <c r="C467" s="83" t="str">
        <f>IF(SP_SUL!S467="","*",SP_SUL!S467)</f>
        <v>-</v>
      </c>
      <c r="D467" s="83" t="str">
        <f>IF(SP_SUL!T467="","*",SP_SUL!T467)</f>
        <v>-</v>
      </c>
      <c r="E467" s="83" t="str">
        <f>IF(SP_SUL!D467="","*",SP_SUL!D467)</f>
        <v>*</v>
      </c>
      <c r="F467" s="83" t="str">
        <f>IF(SP_SUL!H467="","*",SP_SUL!H467)</f>
        <v>*</v>
      </c>
      <c r="G467" s="83" t="str">
        <f>IF(SP_SUL!M467="","*",SP_SUL!M467)</f>
        <v>-</v>
      </c>
      <c r="H467" s="116" t="str">
        <f>IF(SP_SUL!K467="","*",SP_SUL!K467)</f>
        <v>*</v>
      </c>
      <c r="I467" s="113" t="str">
        <f>IF(SP_SUL!O467="","*",SP_SUL!O467)</f>
        <v>*</v>
      </c>
      <c r="J467" s="113" t="str">
        <f>IF(SP_SUL!P467="","*",SP_SUL!P467)</f>
        <v>*</v>
      </c>
      <c r="K467" s="83">
        <f>IF(SP_SUL!AK467="","*",SP_SUL!AK467)</f>
        <v>0</v>
      </c>
      <c r="L467" s="83" t="str">
        <f>IF(SP_SUL!AM467="","*",SP_SUL!AM467)</f>
        <v>-</v>
      </c>
      <c r="M467" s="83">
        <f>IF(SP_SUL!AP467="","*",SP_SUL!AP467)</f>
        <v>0</v>
      </c>
      <c r="N467" s="83" t="str">
        <f>IF(SP_SUL!AM467="","*",SP_SUL!AM467)</f>
        <v>-</v>
      </c>
      <c r="O467" s="110" t="str">
        <f>IF(SP_SUL!BH467="","*",SP_SUL!BH467)</f>
        <v>*</v>
      </c>
      <c r="P467" s="147" t="str">
        <f>IF($A$2=1,IF(SP_SUL!BJ467="","*",SP_SUL!BJ467),IF(SP_SUL!BK467="","*",SP_SUL!BK467))</f>
        <v>*</v>
      </c>
    </row>
    <row r="468" spans="1:16" hidden="1">
      <c r="A468" s="82" t="str">
        <f>IF(SP_SUL!B468="","*",SP_SUL!B468)</f>
        <v>*</v>
      </c>
      <c r="B468" s="83" t="str">
        <f>IF(SP_SUL!X468="","*",SP_SUL!X468)</f>
        <v>*</v>
      </c>
      <c r="C468" s="83" t="str">
        <f>IF(SP_SUL!S468="","*",SP_SUL!S468)</f>
        <v>-</v>
      </c>
      <c r="D468" s="83" t="str">
        <f>IF(SP_SUL!T468="","*",SP_SUL!T468)</f>
        <v>-</v>
      </c>
      <c r="E468" s="83" t="str">
        <f>IF(SP_SUL!D468="","*",SP_SUL!D468)</f>
        <v>*</v>
      </c>
      <c r="F468" s="83" t="str">
        <f>IF(SP_SUL!H468="","*",SP_SUL!H468)</f>
        <v>*</v>
      </c>
      <c r="G468" s="83" t="str">
        <f>IF(SP_SUL!M468="","*",SP_SUL!M468)</f>
        <v>-</v>
      </c>
      <c r="H468" s="116" t="str">
        <f>IF(SP_SUL!K468="","*",SP_SUL!K468)</f>
        <v>*</v>
      </c>
      <c r="I468" s="113" t="str">
        <f>IF(SP_SUL!O468="","*",SP_SUL!O468)</f>
        <v>*</v>
      </c>
      <c r="J468" s="113" t="str">
        <f>IF(SP_SUL!P468="","*",SP_SUL!P468)</f>
        <v>*</v>
      </c>
      <c r="K468" s="83">
        <f>IF(SP_SUL!AK468="","*",SP_SUL!AK468)</f>
        <v>0</v>
      </c>
      <c r="L468" s="83" t="str">
        <f>IF(SP_SUL!AM468="","*",SP_SUL!AM468)</f>
        <v>-</v>
      </c>
      <c r="M468" s="83">
        <f>IF(SP_SUL!AP468="","*",SP_SUL!AP468)</f>
        <v>0</v>
      </c>
      <c r="N468" s="83" t="str">
        <f>IF(SP_SUL!AM468="","*",SP_SUL!AM468)</f>
        <v>-</v>
      </c>
      <c r="O468" s="110" t="str">
        <f>IF(SP_SUL!BH468="","*",SP_SUL!BH468)</f>
        <v>*</v>
      </c>
      <c r="P468" s="147" t="str">
        <f>IF($A$2=1,IF(SP_SUL!BJ468="","*",SP_SUL!BJ468),IF(SP_SUL!BK468="","*",SP_SUL!BK468))</f>
        <v>*</v>
      </c>
    </row>
    <row r="469" spans="1:16" hidden="1">
      <c r="A469" s="82" t="str">
        <f>IF(SP_SUL!B469="","*",SP_SUL!B469)</f>
        <v>*</v>
      </c>
      <c r="B469" s="83" t="str">
        <f>IF(SP_SUL!X469="","*",SP_SUL!X469)</f>
        <v>*</v>
      </c>
      <c r="C469" s="83" t="str">
        <f>IF(SP_SUL!S469="","*",SP_SUL!S469)</f>
        <v>-</v>
      </c>
      <c r="D469" s="83" t="str">
        <f>IF(SP_SUL!T469="","*",SP_SUL!T469)</f>
        <v>-</v>
      </c>
      <c r="E469" s="83" t="str">
        <f>IF(SP_SUL!D469="","*",SP_SUL!D469)</f>
        <v>*</v>
      </c>
      <c r="F469" s="83" t="str">
        <f>IF(SP_SUL!H469="","*",SP_SUL!H469)</f>
        <v>*</v>
      </c>
      <c r="G469" s="83" t="str">
        <f>IF(SP_SUL!M469="","*",SP_SUL!M469)</f>
        <v>-</v>
      </c>
      <c r="H469" s="116" t="str">
        <f>IF(SP_SUL!K469="","*",SP_SUL!K469)</f>
        <v>*</v>
      </c>
      <c r="I469" s="113" t="str">
        <f>IF(SP_SUL!O469="","*",SP_SUL!O469)</f>
        <v>*</v>
      </c>
      <c r="J469" s="113" t="str">
        <f>IF(SP_SUL!P469="","*",SP_SUL!P469)</f>
        <v>*</v>
      </c>
      <c r="K469" s="83">
        <f>IF(SP_SUL!AK469="","*",SP_SUL!AK469)</f>
        <v>0</v>
      </c>
      <c r="L469" s="83" t="str">
        <f>IF(SP_SUL!AM469="","*",SP_SUL!AM469)</f>
        <v>-</v>
      </c>
      <c r="M469" s="83">
        <f>IF(SP_SUL!AP469="","*",SP_SUL!AP469)</f>
        <v>0</v>
      </c>
      <c r="N469" s="83" t="str">
        <f>IF(SP_SUL!AM469="","*",SP_SUL!AM469)</f>
        <v>-</v>
      </c>
      <c r="O469" s="110" t="str">
        <f>IF(SP_SUL!BH469="","*",SP_SUL!BH469)</f>
        <v>*</v>
      </c>
      <c r="P469" s="147" t="str">
        <f>IF($A$2=1,IF(SP_SUL!BJ469="","*",SP_SUL!BJ469),IF(SP_SUL!BK469="","*",SP_SUL!BK469))</f>
        <v>*</v>
      </c>
    </row>
    <row r="470" spans="1:16" hidden="1">
      <c r="A470" s="82" t="str">
        <f>IF(SP_SUL!B470="","*",SP_SUL!B470)</f>
        <v>*</v>
      </c>
      <c r="B470" s="83" t="str">
        <f>IF(SP_SUL!X470="","*",SP_SUL!X470)</f>
        <v>*</v>
      </c>
      <c r="C470" s="83" t="str">
        <f>IF(SP_SUL!S470="","*",SP_SUL!S470)</f>
        <v>-</v>
      </c>
      <c r="D470" s="83" t="str">
        <f>IF(SP_SUL!T470="","*",SP_SUL!T470)</f>
        <v>-</v>
      </c>
      <c r="E470" s="83" t="str">
        <f>IF(SP_SUL!D470="","*",SP_SUL!D470)</f>
        <v>*</v>
      </c>
      <c r="F470" s="83" t="str">
        <f>IF(SP_SUL!H470="","*",SP_SUL!H470)</f>
        <v>*</v>
      </c>
      <c r="G470" s="83" t="str">
        <f>IF(SP_SUL!M470="","*",SP_SUL!M470)</f>
        <v>-</v>
      </c>
      <c r="H470" s="116" t="str">
        <f>IF(SP_SUL!K470="","*",SP_SUL!K470)</f>
        <v>*</v>
      </c>
      <c r="I470" s="113" t="str">
        <f>IF(SP_SUL!O470="","*",SP_SUL!O470)</f>
        <v>*</v>
      </c>
      <c r="J470" s="113" t="str">
        <f>IF(SP_SUL!P470="","*",SP_SUL!P470)</f>
        <v>*</v>
      </c>
      <c r="K470" s="83">
        <f>IF(SP_SUL!AK470="","*",SP_SUL!AK470)</f>
        <v>0</v>
      </c>
      <c r="L470" s="83" t="str">
        <f>IF(SP_SUL!AM470="","*",SP_SUL!AM470)</f>
        <v>-</v>
      </c>
      <c r="M470" s="83">
        <f>IF(SP_SUL!AP470="","*",SP_SUL!AP470)</f>
        <v>0</v>
      </c>
      <c r="N470" s="83" t="str">
        <f>IF(SP_SUL!AM470="","*",SP_SUL!AM470)</f>
        <v>-</v>
      </c>
      <c r="O470" s="110" t="str">
        <f>IF(SP_SUL!BH470="","*",SP_SUL!BH470)</f>
        <v>*</v>
      </c>
      <c r="P470" s="147" t="str">
        <f>IF($A$2=1,IF(SP_SUL!BJ470="","*",SP_SUL!BJ470),IF(SP_SUL!BK470="","*",SP_SUL!BK470))</f>
        <v>*</v>
      </c>
    </row>
    <row r="471" spans="1:16" hidden="1">
      <c r="A471" s="82" t="str">
        <f>IF(SP_SUL!B471="","*",SP_SUL!B471)</f>
        <v>*</v>
      </c>
      <c r="B471" s="83" t="str">
        <f>IF(SP_SUL!X471="","*",SP_SUL!X471)</f>
        <v>*</v>
      </c>
      <c r="C471" s="83" t="str">
        <f>IF(SP_SUL!S471="","*",SP_SUL!S471)</f>
        <v>-</v>
      </c>
      <c r="D471" s="83" t="str">
        <f>IF(SP_SUL!T471="","*",SP_SUL!T471)</f>
        <v>-</v>
      </c>
      <c r="E471" s="83" t="str">
        <f>IF(SP_SUL!D471="","*",SP_SUL!D471)</f>
        <v>*</v>
      </c>
      <c r="F471" s="83" t="str">
        <f>IF(SP_SUL!H471="","*",SP_SUL!H471)</f>
        <v>*</v>
      </c>
      <c r="G471" s="83" t="str">
        <f>IF(SP_SUL!M471="","*",SP_SUL!M471)</f>
        <v>-</v>
      </c>
      <c r="H471" s="116" t="str">
        <f>IF(SP_SUL!K471="","*",SP_SUL!K471)</f>
        <v>*</v>
      </c>
      <c r="I471" s="113" t="str">
        <f>IF(SP_SUL!O471="","*",SP_SUL!O471)</f>
        <v>*</v>
      </c>
      <c r="J471" s="113" t="str">
        <f>IF(SP_SUL!P471="","*",SP_SUL!P471)</f>
        <v>*</v>
      </c>
      <c r="K471" s="83">
        <f>IF(SP_SUL!AK471="","*",SP_SUL!AK471)</f>
        <v>0</v>
      </c>
      <c r="L471" s="83" t="str">
        <f>IF(SP_SUL!AM471="","*",SP_SUL!AM471)</f>
        <v>-</v>
      </c>
      <c r="M471" s="83">
        <f>IF(SP_SUL!AP471="","*",SP_SUL!AP471)</f>
        <v>0</v>
      </c>
      <c r="N471" s="83" t="str">
        <f>IF(SP_SUL!AM471="","*",SP_SUL!AM471)</f>
        <v>-</v>
      </c>
      <c r="O471" s="110" t="str">
        <f>IF(SP_SUL!BH471="","*",SP_SUL!BH471)</f>
        <v>*</v>
      </c>
      <c r="P471" s="147" t="str">
        <f>IF($A$2=1,IF(SP_SUL!BJ471="","*",SP_SUL!BJ471),IF(SP_SUL!BK471="","*",SP_SUL!BK471))</f>
        <v>*</v>
      </c>
    </row>
    <row r="472" spans="1:16" hidden="1">
      <c r="A472" s="82" t="str">
        <f>IF(SP_SUL!B472="","*",SP_SUL!B472)</f>
        <v>*</v>
      </c>
      <c r="B472" s="83" t="str">
        <f>IF(SP_SUL!X472="","*",SP_SUL!X472)</f>
        <v>*</v>
      </c>
      <c r="C472" s="83" t="str">
        <f>IF(SP_SUL!S472="","*",SP_SUL!S472)</f>
        <v>-</v>
      </c>
      <c r="D472" s="83" t="str">
        <f>IF(SP_SUL!T472="","*",SP_SUL!T472)</f>
        <v>-</v>
      </c>
      <c r="E472" s="83" t="str">
        <f>IF(SP_SUL!D472="","*",SP_SUL!D472)</f>
        <v>*</v>
      </c>
      <c r="F472" s="83" t="str">
        <f>IF(SP_SUL!H472="","*",SP_SUL!H472)</f>
        <v>*</v>
      </c>
      <c r="G472" s="83" t="str">
        <f>IF(SP_SUL!M472="","*",SP_SUL!M472)</f>
        <v>-</v>
      </c>
      <c r="H472" s="116" t="str">
        <f>IF(SP_SUL!K472="","*",SP_SUL!K472)</f>
        <v>*</v>
      </c>
      <c r="I472" s="113" t="str">
        <f>IF(SP_SUL!O472="","*",SP_SUL!O472)</f>
        <v>*</v>
      </c>
      <c r="J472" s="113" t="str">
        <f>IF(SP_SUL!P472="","*",SP_SUL!P472)</f>
        <v>*</v>
      </c>
      <c r="K472" s="83">
        <f>IF(SP_SUL!AK472="","*",SP_SUL!AK472)</f>
        <v>0</v>
      </c>
      <c r="L472" s="83" t="str">
        <f>IF(SP_SUL!AM472="","*",SP_SUL!AM472)</f>
        <v>-</v>
      </c>
      <c r="M472" s="83">
        <f>IF(SP_SUL!AP472="","*",SP_SUL!AP472)</f>
        <v>0</v>
      </c>
      <c r="N472" s="83" t="str">
        <f>IF(SP_SUL!AM472="","*",SP_SUL!AM472)</f>
        <v>-</v>
      </c>
      <c r="O472" s="110" t="str">
        <f>IF(SP_SUL!BH472="","*",SP_SUL!BH472)</f>
        <v>*</v>
      </c>
      <c r="P472" s="147" t="str">
        <f>IF($A$2=1,IF(SP_SUL!BJ472="","*",SP_SUL!BJ472),IF(SP_SUL!BK472="","*",SP_SUL!BK472))</f>
        <v>*</v>
      </c>
    </row>
    <row r="473" spans="1:16" hidden="1">
      <c r="A473" s="82" t="str">
        <f>IF(SP_SUL!B473="","*",SP_SUL!B473)</f>
        <v>*</v>
      </c>
      <c r="B473" s="83" t="str">
        <f>IF(SP_SUL!X473="","*",SP_SUL!X473)</f>
        <v>*</v>
      </c>
      <c r="C473" s="83" t="str">
        <f>IF(SP_SUL!S473="","*",SP_SUL!S473)</f>
        <v>-</v>
      </c>
      <c r="D473" s="83" t="str">
        <f>IF(SP_SUL!T473="","*",SP_SUL!T473)</f>
        <v>-</v>
      </c>
      <c r="E473" s="83" t="str">
        <f>IF(SP_SUL!D473="","*",SP_SUL!D473)</f>
        <v>*</v>
      </c>
      <c r="F473" s="83" t="str">
        <f>IF(SP_SUL!H473="","*",SP_SUL!H473)</f>
        <v>*</v>
      </c>
      <c r="G473" s="83" t="str">
        <f>IF(SP_SUL!M473="","*",SP_SUL!M473)</f>
        <v>-</v>
      </c>
      <c r="H473" s="116" t="str">
        <f>IF(SP_SUL!K473="","*",SP_SUL!K473)</f>
        <v>*</v>
      </c>
      <c r="I473" s="113" t="str">
        <f>IF(SP_SUL!O473="","*",SP_SUL!O473)</f>
        <v>*</v>
      </c>
      <c r="J473" s="113" t="str">
        <f>IF(SP_SUL!P473="","*",SP_SUL!P473)</f>
        <v>*</v>
      </c>
      <c r="K473" s="83">
        <f>IF(SP_SUL!AK473="","*",SP_SUL!AK473)</f>
        <v>0</v>
      </c>
      <c r="L473" s="83" t="str">
        <f>IF(SP_SUL!AM473="","*",SP_SUL!AM473)</f>
        <v>-</v>
      </c>
      <c r="M473" s="83">
        <f>IF(SP_SUL!AP473="","*",SP_SUL!AP473)</f>
        <v>0</v>
      </c>
      <c r="N473" s="83" t="str">
        <f>IF(SP_SUL!AM473="","*",SP_SUL!AM473)</f>
        <v>-</v>
      </c>
      <c r="O473" s="110" t="str">
        <f>IF(SP_SUL!BH473="","*",SP_SUL!BH473)</f>
        <v>*</v>
      </c>
      <c r="P473" s="147" t="str">
        <f>IF($A$2=1,IF(SP_SUL!BJ473="","*",SP_SUL!BJ473),IF(SP_SUL!BK473="","*",SP_SUL!BK473))</f>
        <v>*</v>
      </c>
    </row>
    <row r="474" spans="1:16" hidden="1">
      <c r="A474" s="82" t="str">
        <f>IF(SP_SUL!B474="","*",SP_SUL!B474)</f>
        <v>*</v>
      </c>
      <c r="B474" s="83" t="str">
        <f>IF(SP_SUL!X474="","*",SP_SUL!X474)</f>
        <v>*</v>
      </c>
      <c r="C474" s="83" t="str">
        <f>IF(SP_SUL!S474="","*",SP_SUL!S474)</f>
        <v>-</v>
      </c>
      <c r="D474" s="83" t="str">
        <f>IF(SP_SUL!T474="","*",SP_SUL!T474)</f>
        <v>-</v>
      </c>
      <c r="E474" s="83" t="str">
        <f>IF(SP_SUL!D474="","*",SP_SUL!D474)</f>
        <v>*</v>
      </c>
      <c r="F474" s="83" t="str">
        <f>IF(SP_SUL!H474="","*",SP_SUL!H474)</f>
        <v>*</v>
      </c>
      <c r="G474" s="83" t="str">
        <f>IF(SP_SUL!M474="","*",SP_SUL!M474)</f>
        <v>-</v>
      </c>
      <c r="H474" s="116" t="str">
        <f>IF(SP_SUL!K474="","*",SP_SUL!K474)</f>
        <v>*</v>
      </c>
      <c r="I474" s="113" t="str">
        <f>IF(SP_SUL!O474="","*",SP_SUL!O474)</f>
        <v>*</v>
      </c>
      <c r="J474" s="113" t="str">
        <f>IF(SP_SUL!P474="","*",SP_SUL!P474)</f>
        <v>*</v>
      </c>
      <c r="K474" s="83">
        <f>IF(SP_SUL!AK474="","*",SP_SUL!AK474)</f>
        <v>0</v>
      </c>
      <c r="L474" s="83" t="str">
        <f>IF(SP_SUL!AM474="","*",SP_SUL!AM474)</f>
        <v>-</v>
      </c>
      <c r="M474" s="83">
        <f>IF(SP_SUL!AP474="","*",SP_SUL!AP474)</f>
        <v>0</v>
      </c>
      <c r="N474" s="83" t="str">
        <f>IF(SP_SUL!AM474="","*",SP_SUL!AM474)</f>
        <v>-</v>
      </c>
      <c r="O474" s="110" t="str">
        <f>IF(SP_SUL!BH474="","*",SP_SUL!BH474)</f>
        <v>*</v>
      </c>
      <c r="P474" s="147" t="str">
        <f>IF($A$2=1,IF(SP_SUL!BJ474="","*",SP_SUL!BJ474),IF(SP_SUL!BK474="","*",SP_SUL!BK474))</f>
        <v>*</v>
      </c>
    </row>
    <row r="475" spans="1:16" hidden="1">
      <c r="A475" s="82" t="str">
        <f>IF(SP_SUL!B475="","*",SP_SUL!B475)</f>
        <v>*</v>
      </c>
      <c r="B475" s="83" t="str">
        <f>IF(SP_SUL!X475="","*",SP_SUL!X475)</f>
        <v>*</v>
      </c>
      <c r="C475" s="83" t="str">
        <f>IF(SP_SUL!S475="","*",SP_SUL!S475)</f>
        <v>-</v>
      </c>
      <c r="D475" s="83" t="str">
        <f>IF(SP_SUL!T475="","*",SP_SUL!T475)</f>
        <v>-</v>
      </c>
      <c r="E475" s="83" t="str">
        <f>IF(SP_SUL!D475="","*",SP_SUL!D475)</f>
        <v>*</v>
      </c>
      <c r="F475" s="83" t="str">
        <f>IF(SP_SUL!H475="","*",SP_SUL!H475)</f>
        <v>*</v>
      </c>
      <c r="G475" s="83" t="str">
        <f>IF(SP_SUL!M475="","*",SP_SUL!M475)</f>
        <v>-</v>
      </c>
      <c r="H475" s="116" t="str">
        <f>IF(SP_SUL!K475="","*",SP_SUL!K475)</f>
        <v>*</v>
      </c>
      <c r="I475" s="113" t="str">
        <f>IF(SP_SUL!O475="","*",SP_SUL!O475)</f>
        <v>*</v>
      </c>
      <c r="J475" s="113" t="str">
        <f>IF(SP_SUL!P475="","*",SP_SUL!P475)</f>
        <v>*</v>
      </c>
      <c r="K475" s="83">
        <f>IF(SP_SUL!AK475="","*",SP_SUL!AK475)</f>
        <v>0</v>
      </c>
      <c r="L475" s="83" t="str">
        <f>IF(SP_SUL!AM475="","*",SP_SUL!AM475)</f>
        <v>-</v>
      </c>
      <c r="M475" s="83">
        <f>IF(SP_SUL!AP475="","*",SP_SUL!AP475)</f>
        <v>0</v>
      </c>
      <c r="N475" s="83" t="str">
        <f>IF(SP_SUL!AM475="","*",SP_SUL!AM475)</f>
        <v>-</v>
      </c>
      <c r="O475" s="110" t="str">
        <f>IF(SP_SUL!BH475="","*",SP_SUL!BH475)</f>
        <v>*</v>
      </c>
      <c r="P475" s="147" t="str">
        <f>IF($A$2=1,IF(SP_SUL!BJ475="","*",SP_SUL!BJ475),IF(SP_SUL!BK475="","*",SP_SUL!BK475))</f>
        <v>*</v>
      </c>
    </row>
    <row r="476" spans="1:16" hidden="1">
      <c r="A476" s="82" t="str">
        <f>IF(SP_SUL!B476="","*",SP_SUL!B476)</f>
        <v>*</v>
      </c>
      <c r="B476" s="83" t="str">
        <f>IF(SP_SUL!X476="","*",SP_SUL!X476)</f>
        <v>*</v>
      </c>
      <c r="C476" s="83" t="str">
        <f>IF(SP_SUL!S476="","*",SP_SUL!S476)</f>
        <v>-</v>
      </c>
      <c r="D476" s="83" t="str">
        <f>IF(SP_SUL!T476="","*",SP_SUL!T476)</f>
        <v>-</v>
      </c>
      <c r="E476" s="83" t="str">
        <f>IF(SP_SUL!D476="","*",SP_SUL!D476)</f>
        <v>*</v>
      </c>
      <c r="F476" s="83" t="str">
        <f>IF(SP_SUL!H476="","*",SP_SUL!H476)</f>
        <v>*</v>
      </c>
      <c r="G476" s="83" t="str">
        <f>IF(SP_SUL!M476="","*",SP_SUL!M476)</f>
        <v>-</v>
      </c>
      <c r="H476" s="116" t="str">
        <f>IF(SP_SUL!K476="","*",SP_SUL!K476)</f>
        <v>*</v>
      </c>
      <c r="I476" s="113" t="str">
        <f>IF(SP_SUL!O476="","*",SP_SUL!O476)</f>
        <v>*</v>
      </c>
      <c r="J476" s="113" t="str">
        <f>IF(SP_SUL!P476="","*",SP_SUL!P476)</f>
        <v>*</v>
      </c>
      <c r="K476" s="83">
        <f>IF(SP_SUL!AK476="","*",SP_SUL!AK476)</f>
        <v>0</v>
      </c>
      <c r="L476" s="83" t="str">
        <f>IF(SP_SUL!AM476="","*",SP_SUL!AM476)</f>
        <v>-</v>
      </c>
      <c r="M476" s="83">
        <f>IF(SP_SUL!AP476="","*",SP_SUL!AP476)</f>
        <v>0</v>
      </c>
      <c r="N476" s="83" t="str">
        <f>IF(SP_SUL!AM476="","*",SP_SUL!AM476)</f>
        <v>-</v>
      </c>
      <c r="O476" s="110" t="str">
        <f>IF(SP_SUL!BH476="","*",SP_SUL!BH476)</f>
        <v>*</v>
      </c>
      <c r="P476" s="147" t="str">
        <f>IF($A$2=1,IF(SP_SUL!BJ476="","*",SP_SUL!BJ476),IF(SP_SUL!BK476="","*",SP_SUL!BK476))</f>
        <v>*</v>
      </c>
    </row>
    <row r="477" spans="1:16" hidden="1">
      <c r="A477" s="82" t="str">
        <f>IF(SP_SUL!B477="","*",SP_SUL!B477)</f>
        <v>*</v>
      </c>
      <c r="B477" s="83" t="str">
        <f>IF(SP_SUL!X477="","*",SP_SUL!X477)</f>
        <v>*</v>
      </c>
      <c r="C477" s="83" t="str">
        <f>IF(SP_SUL!S477="","*",SP_SUL!S477)</f>
        <v>-</v>
      </c>
      <c r="D477" s="83" t="str">
        <f>IF(SP_SUL!T477="","*",SP_SUL!T477)</f>
        <v>-</v>
      </c>
      <c r="E477" s="83" t="str">
        <f>IF(SP_SUL!D477="","*",SP_SUL!D477)</f>
        <v>*</v>
      </c>
      <c r="F477" s="83" t="str">
        <f>IF(SP_SUL!H477="","*",SP_SUL!H477)</f>
        <v>*</v>
      </c>
      <c r="G477" s="83" t="str">
        <f>IF(SP_SUL!M477="","*",SP_SUL!M477)</f>
        <v>-</v>
      </c>
      <c r="H477" s="116" t="str">
        <f>IF(SP_SUL!K477="","*",SP_SUL!K477)</f>
        <v>*</v>
      </c>
      <c r="I477" s="113" t="str">
        <f>IF(SP_SUL!O477="","*",SP_SUL!O477)</f>
        <v>*</v>
      </c>
      <c r="J477" s="113" t="str">
        <f>IF(SP_SUL!P477="","*",SP_SUL!P477)</f>
        <v>*</v>
      </c>
      <c r="K477" s="83">
        <f>IF(SP_SUL!AK477="","*",SP_SUL!AK477)</f>
        <v>0</v>
      </c>
      <c r="L477" s="83" t="str">
        <f>IF(SP_SUL!AM477="","*",SP_SUL!AM477)</f>
        <v>-</v>
      </c>
      <c r="M477" s="83">
        <f>IF(SP_SUL!AP477="","*",SP_SUL!AP477)</f>
        <v>0</v>
      </c>
      <c r="N477" s="83" t="str">
        <f>IF(SP_SUL!AM477="","*",SP_SUL!AM477)</f>
        <v>-</v>
      </c>
      <c r="O477" s="110" t="str">
        <f>IF(SP_SUL!BH477="","*",SP_SUL!BH477)</f>
        <v>*</v>
      </c>
      <c r="P477" s="147" t="str">
        <f>IF($A$2=1,IF(SP_SUL!BJ477="","*",SP_SUL!BJ477),IF(SP_SUL!BK477="","*",SP_SUL!BK477))</f>
        <v>*</v>
      </c>
    </row>
    <row r="478" spans="1:16" hidden="1">
      <c r="A478" s="82" t="str">
        <f>IF(SP_SUL!B478="","*",SP_SUL!B478)</f>
        <v>*</v>
      </c>
      <c r="B478" s="83" t="str">
        <f>IF(SP_SUL!X478="","*",SP_SUL!X478)</f>
        <v>*</v>
      </c>
      <c r="C478" s="83" t="str">
        <f>IF(SP_SUL!S478="","*",SP_SUL!S478)</f>
        <v>-</v>
      </c>
      <c r="D478" s="83" t="str">
        <f>IF(SP_SUL!T478="","*",SP_SUL!T478)</f>
        <v>-</v>
      </c>
      <c r="E478" s="83" t="str">
        <f>IF(SP_SUL!D478="","*",SP_SUL!D478)</f>
        <v>*</v>
      </c>
      <c r="F478" s="83" t="str">
        <f>IF(SP_SUL!H478="","*",SP_SUL!H478)</f>
        <v>*</v>
      </c>
      <c r="G478" s="83" t="str">
        <f>IF(SP_SUL!M478="","*",SP_SUL!M478)</f>
        <v>-</v>
      </c>
      <c r="H478" s="116" t="str">
        <f>IF(SP_SUL!K478="","*",SP_SUL!K478)</f>
        <v>*</v>
      </c>
      <c r="I478" s="113" t="str">
        <f>IF(SP_SUL!O478="","*",SP_SUL!O478)</f>
        <v>*</v>
      </c>
      <c r="J478" s="113" t="str">
        <f>IF(SP_SUL!P478="","*",SP_SUL!P478)</f>
        <v>*</v>
      </c>
      <c r="K478" s="83">
        <f>IF(SP_SUL!AK478="","*",SP_SUL!AK478)</f>
        <v>0</v>
      </c>
      <c r="L478" s="83" t="str">
        <f>IF(SP_SUL!AM478="","*",SP_SUL!AM478)</f>
        <v>-</v>
      </c>
      <c r="M478" s="83">
        <f>IF(SP_SUL!AP478="","*",SP_SUL!AP478)</f>
        <v>0</v>
      </c>
      <c r="N478" s="83" t="str">
        <f>IF(SP_SUL!AM478="","*",SP_SUL!AM478)</f>
        <v>-</v>
      </c>
      <c r="O478" s="110" t="str">
        <f>IF(SP_SUL!BH478="","*",SP_SUL!BH478)</f>
        <v>*</v>
      </c>
      <c r="P478" s="147" t="str">
        <f>IF($A$2=1,IF(SP_SUL!BJ478="","*",SP_SUL!BJ478),IF(SP_SUL!BK478="","*",SP_SUL!BK478))</f>
        <v>*</v>
      </c>
    </row>
    <row r="479" spans="1:16" hidden="1">
      <c r="A479" s="82" t="str">
        <f>IF(SP_SUL!B479="","*",SP_SUL!B479)</f>
        <v>*</v>
      </c>
      <c r="B479" s="83" t="str">
        <f>IF(SP_SUL!X479="","*",SP_SUL!X479)</f>
        <v>*</v>
      </c>
      <c r="C479" s="83" t="str">
        <f>IF(SP_SUL!S479="","*",SP_SUL!S479)</f>
        <v>-</v>
      </c>
      <c r="D479" s="83" t="str">
        <f>IF(SP_SUL!T479="","*",SP_SUL!T479)</f>
        <v>-</v>
      </c>
      <c r="E479" s="83" t="str">
        <f>IF(SP_SUL!D479="","*",SP_SUL!D479)</f>
        <v>*</v>
      </c>
      <c r="F479" s="83" t="str">
        <f>IF(SP_SUL!H479="","*",SP_SUL!H479)</f>
        <v>*</v>
      </c>
      <c r="G479" s="83" t="str">
        <f>IF(SP_SUL!M479="","*",SP_SUL!M479)</f>
        <v>-</v>
      </c>
      <c r="H479" s="116" t="str">
        <f>IF(SP_SUL!K479="","*",SP_SUL!K479)</f>
        <v>*</v>
      </c>
      <c r="I479" s="113" t="str">
        <f>IF(SP_SUL!O479="","*",SP_SUL!O479)</f>
        <v>*</v>
      </c>
      <c r="J479" s="113" t="str">
        <f>IF(SP_SUL!P479="","*",SP_SUL!P479)</f>
        <v>*</v>
      </c>
      <c r="K479" s="83">
        <f>IF(SP_SUL!AK479="","*",SP_SUL!AK479)</f>
        <v>0</v>
      </c>
      <c r="L479" s="83" t="str">
        <f>IF(SP_SUL!AM479="","*",SP_SUL!AM479)</f>
        <v>-</v>
      </c>
      <c r="M479" s="83">
        <f>IF(SP_SUL!AP479="","*",SP_SUL!AP479)</f>
        <v>0</v>
      </c>
      <c r="N479" s="83" t="str">
        <f>IF(SP_SUL!AM479="","*",SP_SUL!AM479)</f>
        <v>-</v>
      </c>
      <c r="O479" s="110" t="str">
        <f>IF(SP_SUL!BH479="","*",SP_SUL!BH479)</f>
        <v>*</v>
      </c>
      <c r="P479" s="147" t="str">
        <f>IF($A$2=1,IF(SP_SUL!BJ479="","*",SP_SUL!BJ479),IF(SP_SUL!BK479="","*",SP_SUL!BK479))</f>
        <v>*</v>
      </c>
    </row>
    <row r="480" spans="1:16" hidden="1">
      <c r="A480" s="82" t="str">
        <f>IF(SP_SUL!B480="","*",SP_SUL!B480)</f>
        <v>*</v>
      </c>
      <c r="B480" s="83" t="str">
        <f>IF(SP_SUL!X480="","*",SP_SUL!X480)</f>
        <v>*</v>
      </c>
      <c r="C480" s="83" t="str">
        <f>IF(SP_SUL!S480="","*",SP_SUL!S480)</f>
        <v>-</v>
      </c>
      <c r="D480" s="83" t="str">
        <f>IF(SP_SUL!T480="","*",SP_SUL!T480)</f>
        <v>-</v>
      </c>
      <c r="E480" s="83" t="str">
        <f>IF(SP_SUL!D480="","*",SP_SUL!D480)</f>
        <v>*</v>
      </c>
      <c r="F480" s="83" t="str">
        <f>IF(SP_SUL!H480="","*",SP_SUL!H480)</f>
        <v>*</v>
      </c>
      <c r="G480" s="83" t="str">
        <f>IF(SP_SUL!M480="","*",SP_SUL!M480)</f>
        <v>-</v>
      </c>
      <c r="H480" s="116" t="str">
        <f>IF(SP_SUL!K480="","*",SP_SUL!K480)</f>
        <v>*</v>
      </c>
      <c r="I480" s="113" t="str">
        <f>IF(SP_SUL!O480="","*",SP_SUL!O480)</f>
        <v>*</v>
      </c>
      <c r="J480" s="113" t="str">
        <f>IF(SP_SUL!P480="","*",SP_SUL!P480)</f>
        <v>*</v>
      </c>
      <c r="K480" s="83">
        <f>IF(SP_SUL!AK480="","*",SP_SUL!AK480)</f>
        <v>0</v>
      </c>
      <c r="L480" s="83" t="str">
        <f>IF(SP_SUL!AM480="","*",SP_SUL!AM480)</f>
        <v>-</v>
      </c>
      <c r="M480" s="83">
        <f>IF(SP_SUL!AP480="","*",SP_SUL!AP480)</f>
        <v>0</v>
      </c>
      <c r="N480" s="83" t="str">
        <f>IF(SP_SUL!AM480="","*",SP_SUL!AM480)</f>
        <v>-</v>
      </c>
      <c r="O480" s="110" t="str">
        <f>IF(SP_SUL!BH480="","*",SP_SUL!BH480)</f>
        <v>*</v>
      </c>
      <c r="P480" s="147" t="str">
        <f>IF($A$2=1,IF(SP_SUL!BJ480="","*",SP_SUL!BJ480),IF(SP_SUL!BK480="","*",SP_SUL!BK480))</f>
        <v>*</v>
      </c>
    </row>
    <row r="481" spans="1:16" hidden="1">
      <c r="A481" s="82" t="str">
        <f>IF(SP_SUL!B481="","*",SP_SUL!B481)</f>
        <v>*</v>
      </c>
      <c r="B481" s="83" t="str">
        <f>IF(SP_SUL!X481="","*",SP_SUL!X481)</f>
        <v>*</v>
      </c>
      <c r="C481" s="83" t="str">
        <f>IF(SP_SUL!S481="","*",SP_SUL!S481)</f>
        <v>-</v>
      </c>
      <c r="D481" s="83" t="str">
        <f>IF(SP_SUL!T481="","*",SP_SUL!T481)</f>
        <v>-</v>
      </c>
      <c r="E481" s="83" t="str">
        <f>IF(SP_SUL!D481="","*",SP_SUL!D481)</f>
        <v>*</v>
      </c>
      <c r="F481" s="83" t="str">
        <f>IF(SP_SUL!H481="","*",SP_SUL!H481)</f>
        <v>*</v>
      </c>
      <c r="G481" s="83" t="str">
        <f>IF(SP_SUL!M481="","*",SP_SUL!M481)</f>
        <v>-</v>
      </c>
      <c r="H481" s="116" t="str">
        <f>IF(SP_SUL!K481="","*",SP_SUL!K481)</f>
        <v>*</v>
      </c>
      <c r="I481" s="113" t="str">
        <f>IF(SP_SUL!O481="","*",SP_SUL!O481)</f>
        <v>*</v>
      </c>
      <c r="J481" s="113" t="str">
        <f>IF(SP_SUL!P481="","*",SP_SUL!P481)</f>
        <v>*</v>
      </c>
      <c r="K481" s="83">
        <f>IF(SP_SUL!AK481="","*",SP_SUL!AK481)</f>
        <v>0</v>
      </c>
      <c r="L481" s="83" t="str">
        <f>IF(SP_SUL!AM481="","*",SP_SUL!AM481)</f>
        <v>-</v>
      </c>
      <c r="M481" s="83">
        <f>IF(SP_SUL!AP481="","*",SP_SUL!AP481)</f>
        <v>0</v>
      </c>
      <c r="N481" s="83" t="str">
        <f>IF(SP_SUL!AM481="","*",SP_SUL!AM481)</f>
        <v>-</v>
      </c>
      <c r="O481" s="110" t="str">
        <f>IF(SP_SUL!BH481="","*",SP_SUL!BH481)</f>
        <v>*</v>
      </c>
      <c r="P481" s="147" t="str">
        <f>IF($A$2=1,IF(SP_SUL!BJ481="","*",SP_SUL!BJ481),IF(SP_SUL!BK481="","*",SP_SUL!BK481))</f>
        <v>*</v>
      </c>
    </row>
    <row r="482" spans="1:16" hidden="1">
      <c r="A482" s="82" t="str">
        <f>IF(SP_SUL!B482="","*",SP_SUL!B482)</f>
        <v>*</v>
      </c>
      <c r="B482" s="83" t="str">
        <f>IF(SP_SUL!X482="","*",SP_SUL!X482)</f>
        <v>*</v>
      </c>
      <c r="C482" s="83" t="str">
        <f>IF(SP_SUL!S482="","*",SP_SUL!S482)</f>
        <v>-</v>
      </c>
      <c r="D482" s="83" t="str">
        <f>IF(SP_SUL!T482="","*",SP_SUL!T482)</f>
        <v>-</v>
      </c>
      <c r="E482" s="83" t="str">
        <f>IF(SP_SUL!D482="","*",SP_SUL!D482)</f>
        <v>*</v>
      </c>
      <c r="F482" s="83" t="str">
        <f>IF(SP_SUL!H482="","*",SP_SUL!H482)</f>
        <v>*</v>
      </c>
      <c r="G482" s="83" t="str">
        <f>IF(SP_SUL!M482="","*",SP_SUL!M482)</f>
        <v>-</v>
      </c>
      <c r="H482" s="116" t="str">
        <f>IF(SP_SUL!K482="","*",SP_SUL!K482)</f>
        <v>*</v>
      </c>
      <c r="I482" s="113" t="str">
        <f>IF(SP_SUL!O482="","*",SP_SUL!O482)</f>
        <v>*</v>
      </c>
      <c r="J482" s="113" t="str">
        <f>IF(SP_SUL!P482="","*",SP_SUL!P482)</f>
        <v>*</v>
      </c>
      <c r="K482" s="83">
        <f>IF(SP_SUL!AK482="","*",SP_SUL!AK482)</f>
        <v>0</v>
      </c>
      <c r="L482" s="83" t="str">
        <f>IF(SP_SUL!AM482="","*",SP_SUL!AM482)</f>
        <v>-</v>
      </c>
      <c r="M482" s="83">
        <f>IF(SP_SUL!AP482="","*",SP_SUL!AP482)</f>
        <v>0</v>
      </c>
      <c r="N482" s="83" t="str">
        <f>IF(SP_SUL!AM482="","*",SP_SUL!AM482)</f>
        <v>-</v>
      </c>
      <c r="O482" s="110" t="str">
        <f>IF(SP_SUL!BH482="","*",SP_SUL!BH482)</f>
        <v>*</v>
      </c>
      <c r="P482" s="147" t="str">
        <f>IF($A$2=1,IF(SP_SUL!BJ482="","*",SP_SUL!BJ482),IF(SP_SUL!BK482="","*",SP_SUL!BK482))</f>
        <v>*</v>
      </c>
    </row>
    <row r="483" spans="1:16" hidden="1">
      <c r="A483" s="82" t="str">
        <f>IF(SP_SUL!B483="","*",SP_SUL!B483)</f>
        <v>*</v>
      </c>
      <c r="B483" s="83" t="str">
        <f>IF(SP_SUL!X483="","*",SP_SUL!X483)</f>
        <v>*</v>
      </c>
      <c r="C483" s="83" t="str">
        <f>IF(SP_SUL!S483="","*",SP_SUL!S483)</f>
        <v>-</v>
      </c>
      <c r="D483" s="83" t="str">
        <f>IF(SP_SUL!T483="","*",SP_SUL!T483)</f>
        <v>-</v>
      </c>
      <c r="E483" s="83" t="str">
        <f>IF(SP_SUL!D483="","*",SP_SUL!D483)</f>
        <v>*</v>
      </c>
      <c r="F483" s="83" t="str">
        <f>IF(SP_SUL!H483="","*",SP_SUL!H483)</f>
        <v>*</v>
      </c>
      <c r="G483" s="83" t="str">
        <f>IF(SP_SUL!M483="","*",SP_SUL!M483)</f>
        <v>-</v>
      </c>
      <c r="H483" s="116" t="str">
        <f>IF(SP_SUL!K483="","*",SP_SUL!K483)</f>
        <v>*</v>
      </c>
      <c r="I483" s="113" t="str">
        <f>IF(SP_SUL!O483="","*",SP_SUL!O483)</f>
        <v>*</v>
      </c>
      <c r="J483" s="113" t="str">
        <f>IF(SP_SUL!P483="","*",SP_SUL!P483)</f>
        <v>*</v>
      </c>
      <c r="K483" s="83">
        <f>IF(SP_SUL!AK483="","*",SP_SUL!AK483)</f>
        <v>0</v>
      </c>
      <c r="L483" s="83" t="str">
        <f>IF(SP_SUL!AM483="","*",SP_SUL!AM483)</f>
        <v>-</v>
      </c>
      <c r="M483" s="83">
        <f>IF(SP_SUL!AP483="","*",SP_SUL!AP483)</f>
        <v>0</v>
      </c>
      <c r="N483" s="83" t="str">
        <f>IF(SP_SUL!AM483="","*",SP_SUL!AM483)</f>
        <v>-</v>
      </c>
      <c r="O483" s="110" t="str">
        <f>IF(SP_SUL!BH483="","*",SP_SUL!BH483)</f>
        <v>*</v>
      </c>
      <c r="P483" s="147" t="str">
        <f>IF($A$2=1,IF(SP_SUL!BJ483="","*",SP_SUL!BJ483),IF(SP_SUL!BK483="","*",SP_SUL!BK483))</f>
        <v>*</v>
      </c>
    </row>
    <row r="484" spans="1:16" hidden="1">
      <c r="A484" s="82" t="str">
        <f>IF(SP_SUL!B484="","*",SP_SUL!B484)</f>
        <v>*</v>
      </c>
      <c r="B484" s="83" t="str">
        <f>IF(SP_SUL!X484="","*",SP_SUL!X484)</f>
        <v>*</v>
      </c>
      <c r="C484" s="83" t="str">
        <f>IF(SP_SUL!S484="","*",SP_SUL!S484)</f>
        <v>-</v>
      </c>
      <c r="D484" s="83" t="str">
        <f>IF(SP_SUL!T484="","*",SP_SUL!T484)</f>
        <v>-</v>
      </c>
      <c r="E484" s="83" t="str">
        <f>IF(SP_SUL!D484="","*",SP_SUL!D484)</f>
        <v>*</v>
      </c>
      <c r="F484" s="83" t="str">
        <f>IF(SP_SUL!H484="","*",SP_SUL!H484)</f>
        <v>*</v>
      </c>
      <c r="G484" s="83" t="str">
        <f>IF(SP_SUL!M484="","*",SP_SUL!M484)</f>
        <v>-</v>
      </c>
      <c r="H484" s="116" t="str">
        <f>IF(SP_SUL!K484="","*",SP_SUL!K484)</f>
        <v>*</v>
      </c>
      <c r="I484" s="113" t="str">
        <f>IF(SP_SUL!O484="","*",SP_SUL!O484)</f>
        <v>*</v>
      </c>
      <c r="J484" s="113" t="str">
        <f>IF(SP_SUL!P484="","*",SP_SUL!P484)</f>
        <v>*</v>
      </c>
      <c r="K484" s="83">
        <f>IF(SP_SUL!AK484="","*",SP_SUL!AK484)</f>
        <v>0</v>
      </c>
      <c r="L484" s="83" t="str">
        <f>IF(SP_SUL!AM484="","*",SP_SUL!AM484)</f>
        <v>-</v>
      </c>
      <c r="M484" s="83">
        <f>IF(SP_SUL!AP484="","*",SP_SUL!AP484)</f>
        <v>0</v>
      </c>
      <c r="N484" s="83" t="str">
        <f>IF(SP_SUL!AM484="","*",SP_SUL!AM484)</f>
        <v>-</v>
      </c>
      <c r="O484" s="110" t="str">
        <f>IF(SP_SUL!BH484="","*",SP_SUL!BH484)</f>
        <v>*</v>
      </c>
      <c r="P484" s="147" t="str">
        <f>IF($A$2=1,IF(SP_SUL!BJ484="","*",SP_SUL!BJ484),IF(SP_SUL!BK484="","*",SP_SUL!BK484))</f>
        <v>*</v>
      </c>
    </row>
    <row r="485" spans="1:16" hidden="1">
      <c r="A485" s="82" t="str">
        <f>IF(SP_SUL!B485="","*",SP_SUL!B485)</f>
        <v>*</v>
      </c>
      <c r="B485" s="83" t="str">
        <f>IF(SP_SUL!X485="","*",SP_SUL!X485)</f>
        <v>*</v>
      </c>
      <c r="C485" s="83" t="str">
        <f>IF(SP_SUL!S485="","*",SP_SUL!S485)</f>
        <v>-</v>
      </c>
      <c r="D485" s="83" t="str">
        <f>IF(SP_SUL!T485="","*",SP_SUL!T485)</f>
        <v>-</v>
      </c>
      <c r="E485" s="83" t="str">
        <f>IF(SP_SUL!D485="","*",SP_SUL!D485)</f>
        <v>*</v>
      </c>
      <c r="F485" s="83" t="str">
        <f>IF(SP_SUL!H485="","*",SP_SUL!H485)</f>
        <v>*</v>
      </c>
      <c r="G485" s="83" t="str">
        <f>IF(SP_SUL!M485="","*",SP_SUL!M485)</f>
        <v>-</v>
      </c>
      <c r="H485" s="116" t="str">
        <f>IF(SP_SUL!K485="","*",SP_SUL!K485)</f>
        <v>*</v>
      </c>
      <c r="I485" s="113" t="str">
        <f>IF(SP_SUL!O485="","*",SP_SUL!O485)</f>
        <v>*</v>
      </c>
      <c r="J485" s="113" t="str">
        <f>IF(SP_SUL!P485="","*",SP_SUL!P485)</f>
        <v>*</v>
      </c>
      <c r="K485" s="83">
        <f>IF(SP_SUL!AK485="","*",SP_SUL!AK485)</f>
        <v>0</v>
      </c>
      <c r="L485" s="83" t="str">
        <f>IF(SP_SUL!AM485="","*",SP_SUL!AM485)</f>
        <v>-</v>
      </c>
      <c r="M485" s="83">
        <f>IF(SP_SUL!AP485="","*",SP_SUL!AP485)</f>
        <v>0</v>
      </c>
      <c r="N485" s="83" t="str">
        <f>IF(SP_SUL!AM485="","*",SP_SUL!AM485)</f>
        <v>-</v>
      </c>
      <c r="O485" s="110" t="str">
        <f>IF(SP_SUL!BH485="","*",SP_SUL!BH485)</f>
        <v>*</v>
      </c>
      <c r="P485" s="147" t="str">
        <f>IF($A$2=1,IF(SP_SUL!BJ485="","*",SP_SUL!BJ485),IF(SP_SUL!BK485="","*",SP_SUL!BK485))</f>
        <v>*</v>
      </c>
    </row>
    <row r="486" spans="1:16" hidden="1">
      <c r="A486" s="82" t="str">
        <f>IF(SP_SUL!B486="","*",SP_SUL!B486)</f>
        <v>*</v>
      </c>
      <c r="B486" s="83" t="str">
        <f>IF(SP_SUL!X486="","*",SP_SUL!X486)</f>
        <v>*</v>
      </c>
      <c r="C486" s="83" t="str">
        <f>IF(SP_SUL!S486="","*",SP_SUL!S486)</f>
        <v>-</v>
      </c>
      <c r="D486" s="83" t="str">
        <f>IF(SP_SUL!T486="","*",SP_SUL!T486)</f>
        <v>-</v>
      </c>
      <c r="E486" s="83" t="str">
        <f>IF(SP_SUL!D486="","*",SP_SUL!D486)</f>
        <v>*</v>
      </c>
      <c r="F486" s="83" t="str">
        <f>IF(SP_SUL!H486="","*",SP_SUL!H486)</f>
        <v>*</v>
      </c>
      <c r="G486" s="83" t="str">
        <f>IF(SP_SUL!M486="","*",SP_SUL!M486)</f>
        <v>-</v>
      </c>
      <c r="H486" s="116" t="str">
        <f>IF(SP_SUL!K486="","*",SP_SUL!K486)</f>
        <v>*</v>
      </c>
      <c r="I486" s="113" t="str">
        <f>IF(SP_SUL!O486="","*",SP_SUL!O486)</f>
        <v>*</v>
      </c>
      <c r="J486" s="113" t="str">
        <f>IF(SP_SUL!P486="","*",SP_SUL!P486)</f>
        <v>*</v>
      </c>
      <c r="K486" s="83">
        <f>IF(SP_SUL!AK486="","*",SP_SUL!AK486)</f>
        <v>0</v>
      </c>
      <c r="L486" s="83" t="str">
        <f>IF(SP_SUL!AM486="","*",SP_SUL!AM486)</f>
        <v>-</v>
      </c>
      <c r="M486" s="83">
        <f>IF(SP_SUL!AP486="","*",SP_SUL!AP486)</f>
        <v>0</v>
      </c>
      <c r="N486" s="83" t="str">
        <f>IF(SP_SUL!AM486="","*",SP_SUL!AM486)</f>
        <v>-</v>
      </c>
      <c r="O486" s="110" t="str">
        <f>IF(SP_SUL!BH486="","*",SP_SUL!BH486)</f>
        <v>*</v>
      </c>
      <c r="P486" s="147" t="str">
        <f>IF($A$2=1,IF(SP_SUL!BJ486="","*",SP_SUL!BJ486),IF(SP_SUL!BK486="","*",SP_SUL!BK486))</f>
        <v>*</v>
      </c>
    </row>
    <row r="487" spans="1:16" hidden="1">
      <c r="A487" s="82" t="str">
        <f>IF(SP_SUL!B487="","*",SP_SUL!B487)</f>
        <v>*</v>
      </c>
      <c r="B487" s="83" t="str">
        <f>IF(SP_SUL!X487="","*",SP_SUL!X487)</f>
        <v>*</v>
      </c>
      <c r="C487" s="83" t="str">
        <f>IF(SP_SUL!S487="","*",SP_SUL!S487)</f>
        <v>-</v>
      </c>
      <c r="D487" s="83" t="str">
        <f>IF(SP_SUL!T487="","*",SP_SUL!T487)</f>
        <v>-</v>
      </c>
      <c r="E487" s="83" t="str">
        <f>IF(SP_SUL!D487="","*",SP_SUL!D487)</f>
        <v>*</v>
      </c>
      <c r="F487" s="83" t="str">
        <f>IF(SP_SUL!H487="","*",SP_SUL!H487)</f>
        <v>*</v>
      </c>
      <c r="G487" s="83" t="str">
        <f>IF(SP_SUL!M487="","*",SP_SUL!M487)</f>
        <v>-</v>
      </c>
      <c r="H487" s="116" t="str">
        <f>IF(SP_SUL!K487="","*",SP_SUL!K487)</f>
        <v>*</v>
      </c>
      <c r="I487" s="113" t="str">
        <f>IF(SP_SUL!O487="","*",SP_SUL!O487)</f>
        <v>*</v>
      </c>
      <c r="J487" s="113" t="str">
        <f>IF(SP_SUL!P487="","*",SP_SUL!P487)</f>
        <v>*</v>
      </c>
      <c r="K487" s="83">
        <f>IF(SP_SUL!AK487="","*",SP_SUL!AK487)</f>
        <v>0</v>
      </c>
      <c r="L487" s="83" t="str">
        <f>IF(SP_SUL!AM487="","*",SP_SUL!AM487)</f>
        <v>-</v>
      </c>
      <c r="M487" s="83">
        <f>IF(SP_SUL!AP487="","*",SP_SUL!AP487)</f>
        <v>0</v>
      </c>
      <c r="N487" s="83" t="str">
        <f>IF(SP_SUL!AM487="","*",SP_SUL!AM487)</f>
        <v>-</v>
      </c>
      <c r="O487" s="110" t="str">
        <f>IF(SP_SUL!BH487="","*",SP_SUL!BH487)</f>
        <v>*</v>
      </c>
      <c r="P487" s="147" t="str">
        <f>IF($A$2=1,IF(SP_SUL!BJ487="","*",SP_SUL!BJ487),IF(SP_SUL!BK487="","*",SP_SUL!BK487))</f>
        <v>*</v>
      </c>
    </row>
    <row r="488" spans="1:16" hidden="1">
      <c r="A488" s="82" t="str">
        <f>IF(SP_SUL!B488="","*",SP_SUL!B488)</f>
        <v>*</v>
      </c>
      <c r="B488" s="83" t="str">
        <f>IF(SP_SUL!X488="","*",SP_SUL!X488)</f>
        <v>*</v>
      </c>
      <c r="C488" s="83" t="str">
        <f>IF(SP_SUL!S488="","*",SP_SUL!S488)</f>
        <v>-</v>
      </c>
      <c r="D488" s="83" t="str">
        <f>IF(SP_SUL!T488="","*",SP_SUL!T488)</f>
        <v>-</v>
      </c>
      <c r="E488" s="83" t="str">
        <f>IF(SP_SUL!D488="","*",SP_SUL!D488)</f>
        <v>*</v>
      </c>
      <c r="F488" s="83" t="str">
        <f>IF(SP_SUL!H488="","*",SP_SUL!H488)</f>
        <v>*</v>
      </c>
      <c r="G488" s="83" t="str">
        <f>IF(SP_SUL!M488="","*",SP_SUL!M488)</f>
        <v>-</v>
      </c>
      <c r="H488" s="116" t="str">
        <f>IF(SP_SUL!K488="","*",SP_SUL!K488)</f>
        <v>*</v>
      </c>
      <c r="I488" s="113" t="str">
        <f>IF(SP_SUL!O488="","*",SP_SUL!O488)</f>
        <v>*</v>
      </c>
      <c r="J488" s="113" t="str">
        <f>IF(SP_SUL!P488="","*",SP_SUL!P488)</f>
        <v>*</v>
      </c>
      <c r="K488" s="83">
        <f>IF(SP_SUL!AK488="","*",SP_SUL!AK488)</f>
        <v>0</v>
      </c>
      <c r="L488" s="83" t="str">
        <f>IF(SP_SUL!AM488="","*",SP_SUL!AM488)</f>
        <v>-</v>
      </c>
      <c r="M488" s="83">
        <f>IF(SP_SUL!AP488="","*",SP_SUL!AP488)</f>
        <v>0</v>
      </c>
      <c r="N488" s="83" t="str">
        <f>IF(SP_SUL!AM488="","*",SP_SUL!AM488)</f>
        <v>-</v>
      </c>
      <c r="O488" s="110" t="str">
        <f>IF(SP_SUL!BH488="","*",SP_SUL!BH488)</f>
        <v>*</v>
      </c>
      <c r="P488" s="147" t="str">
        <f>IF($A$2=1,IF(SP_SUL!BJ488="","*",SP_SUL!BJ488),IF(SP_SUL!BK488="","*",SP_SUL!BK488))</f>
        <v>*</v>
      </c>
    </row>
    <row r="489" spans="1:16" hidden="1">
      <c r="A489" s="82" t="str">
        <f>IF(SP_SUL!B489="","*",SP_SUL!B489)</f>
        <v>*</v>
      </c>
      <c r="B489" s="83" t="str">
        <f>IF(SP_SUL!X489="","*",SP_SUL!X489)</f>
        <v>*</v>
      </c>
      <c r="C489" s="83" t="str">
        <f>IF(SP_SUL!S489="","*",SP_SUL!S489)</f>
        <v>-</v>
      </c>
      <c r="D489" s="83" t="str">
        <f>IF(SP_SUL!T489="","*",SP_SUL!T489)</f>
        <v>-</v>
      </c>
      <c r="E489" s="83" t="str">
        <f>IF(SP_SUL!D489="","*",SP_SUL!D489)</f>
        <v>*</v>
      </c>
      <c r="F489" s="83" t="str">
        <f>IF(SP_SUL!H489="","*",SP_SUL!H489)</f>
        <v>*</v>
      </c>
      <c r="G489" s="83" t="str">
        <f>IF(SP_SUL!M489="","*",SP_SUL!M489)</f>
        <v>-</v>
      </c>
      <c r="H489" s="116" t="str">
        <f>IF(SP_SUL!K489="","*",SP_SUL!K489)</f>
        <v>*</v>
      </c>
      <c r="I489" s="113" t="str">
        <f>IF(SP_SUL!O489="","*",SP_SUL!O489)</f>
        <v>*</v>
      </c>
      <c r="J489" s="113" t="str">
        <f>IF(SP_SUL!P489="","*",SP_SUL!P489)</f>
        <v>*</v>
      </c>
      <c r="K489" s="83">
        <f>IF(SP_SUL!AK489="","*",SP_SUL!AK489)</f>
        <v>0</v>
      </c>
      <c r="L489" s="83" t="str">
        <f>IF(SP_SUL!AM489="","*",SP_SUL!AM489)</f>
        <v>-</v>
      </c>
      <c r="M489" s="83">
        <f>IF(SP_SUL!AP489="","*",SP_SUL!AP489)</f>
        <v>0</v>
      </c>
      <c r="N489" s="83" t="str">
        <f>IF(SP_SUL!AM489="","*",SP_SUL!AM489)</f>
        <v>-</v>
      </c>
      <c r="O489" s="110" t="str">
        <f>IF(SP_SUL!BH489="","*",SP_SUL!BH489)</f>
        <v>*</v>
      </c>
      <c r="P489" s="147" t="str">
        <f>IF($A$2=1,IF(SP_SUL!BJ489="","*",SP_SUL!BJ489),IF(SP_SUL!BK489="","*",SP_SUL!BK489))</f>
        <v>*</v>
      </c>
    </row>
    <row r="490" spans="1:16" hidden="1">
      <c r="A490" s="82" t="str">
        <f>IF(SP_SUL!B490="","*",SP_SUL!B490)</f>
        <v>*</v>
      </c>
      <c r="B490" s="83" t="str">
        <f>IF(SP_SUL!X490="","*",SP_SUL!X490)</f>
        <v>*</v>
      </c>
      <c r="C490" s="83" t="str">
        <f>IF(SP_SUL!S490="","*",SP_SUL!S490)</f>
        <v>-</v>
      </c>
      <c r="D490" s="83" t="str">
        <f>IF(SP_SUL!T490="","*",SP_SUL!T490)</f>
        <v>-</v>
      </c>
      <c r="E490" s="83" t="str">
        <f>IF(SP_SUL!D490="","*",SP_SUL!D490)</f>
        <v>*</v>
      </c>
      <c r="F490" s="83" t="str">
        <f>IF(SP_SUL!H490="","*",SP_SUL!H490)</f>
        <v>*</v>
      </c>
      <c r="G490" s="83" t="str">
        <f>IF(SP_SUL!M490="","*",SP_SUL!M490)</f>
        <v>-</v>
      </c>
      <c r="H490" s="116" t="str">
        <f>IF(SP_SUL!K490="","*",SP_SUL!K490)</f>
        <v>*</v>
      </c>
      <c r="I490" s="113" t="str">
        <f>IF(SP_SUL!O490="","*",SP_SUL!O490)</f>
        <v>*</v>
      </c>
      <c r="J490" s="113" t="str">
        <f>IF(SP_SUL!P490="","*",SP_SUL!P490)</f>
        <v>*</v>
      </c>
      <c r="K490" s="83">
        <f>IF(SP_SUL!AK490="","*",SP_SUL!AK490)</f>
        <v>0</v>
      </c>
      <c r="L490" s="83" t="str">
        <f>IF(SP_SUL!AM490="","*",SP_SUL!AM490)</f>
        <v>-</v>
      </c>
      <c r="M490" s="83">
        <f>IF(SP_SUL!AP490="","*",SP_SUL!AP490)</f>
        <v>0</v>
      </c>
      <c r="N490" s="83" t="str">
        <f>IF(SP_SUL!AM490="","*",SP_SUL!AM490)</f>
        <v>-</v>
      </c>
      <c r="O490" s="110" t="str">
        <f>IF(SP_SUL!BH490="","*",SP_SUL!BH490)</f>
        <v>*</v>
      </c>
      <c r="P490" s="147" t="str">
        <f>IF($A$2=1,IF(SP_SUL!BJ490="","*",SP_SUL!BJ490),IF(SP_SUL!BK490="","*",SP_SUL!BK490))</f>
        <v>*</v>
      </c>
    </row>
    <row r="491" spans="1:16" hidden="1">
      <c r="A491" s="82" t="str">
        <f>IF(SP_SUL!B491="","*",SP_SUL!B491)</f>
        <v>*</v>
      </c>
      <c r="B491" s="83" t="str">
        <f>IF(SP_SUL!X491="","*",SP_SUL!X491)</f>
        <v>*</v>
      </c>
      <c r="C491" s="83" t="str">
        <f>IF(SP_SUL!S491="","*",SP_SUL!S491)</f>
        <v>-</v>
      </c>
      <c r="D491" s="83" t="str">
        <f>IF(SP_SUL!T491="","*",SP_SUL!T491)</f>
        <v>-</v>
      </c>
      <c r="E491" s="83" t="str">
        <f>IF(SP_SUL!D491="","*",SP_SUL!D491)</f>
        <v>*</v>
      </c>
      <c r="F491" s="83" t="str">
        <f>IF(SP_SUL!H491="","*",SP_SUL!H491)</f>
        <v>*</v>
      </c>
      <c r="G491" s="83" t="str">
        <f>IF(SP_SUL!M491="","*",SP_SUL!M491)</f>
        <v>-</v>
      </c>
      <c r="H491" s="116" t="str">
        <f>IF(SP_SUL!K491="","*",SP_SUL!K491)</f>
        <v>*</v>
      </c>
      <c r="I491" s="113" t="str">
        <f>IF(SP_SUL!O491="","*",SP_SUL!O491)</f>
        <v>*</v>
      </c>
      <c r="J491" s="113" t="str">
        <f>IF(SP_SUL!P491="","*",SP_SUL!P491)</f>
        <v>*</v>
      </c>
      <c r="K491" s="83">
        <f>IF(SP_SUL!AK491="","*",SP_SUL!AK491)</f>
        <v>0</v>
      </c>
      <c r="L491" s="83" t="str">
        <f>IF(SP_SUL!AM491="","*",SP_SUL!AM491)</f>
        <v>-</v>
      </c>
      <c r="M491" s="83">
        <f>IF(SP_SUL!AP491="","*",SP_SUL!AP491)</f>
        <v>0</v>
      </c>
      <c r="N491" s="83" t="str">
        <f>IF(SP_SUL!AM491="","*",SP_SUL!AM491)</f>
        <v>-</v>
      </c>
      <c r="O491" s="110" t="str">
        <f>IF(SP_SUL!BH491="","*",SP_SUL!BH491)</f>
        <v>*</v>
      </c>
      <c r="P491" s="147" t="str">
        <f>IF($A$2=1,IF(SP_SUL!BJ491="","*",SP_SUL!BJ491),IF(SP_SUL!BK491="","*",SP_SUL!BK491))</f>
        <v>*</v>
      </c>
    </row>
    <row r="492" spans="1:16" hidden="1">
      <c r="A492" s="82" t="str">
        <f>IF(SP_SUL!B492="","*",SP_SUL!B492)</f>
        <v>*</v>
      </c>
      <c r="B492" s="83" t="str">
        <f>IF(SP_SUL!X492="","*",SP_SUL!X492)</f>
        <v>*</v>
      </c>
      <c r="C492" s="83" t="str">
        <f>IF(SP_SUL!S492="","*",SP_SUL!S492)</f>
        <v>-</v>
      </c>
      <c r="D492" s="83" t="str">
        <f>IF(SP_SUL!T492="","*",SP_SUL!T492)</f>
        <v>-</v>
      </c>
      <c r="E492" s="83" t="str">
        <f>IF(SP_SUL!D492="","*",SP_SUL!D492)</f>
        <v>*</v>
      </c>
      <c r="F492" s="83" t="str">
        <f>IF(SP_SUL!H492="","*",SP_SUL!H492)</f>
        <v>*</v>
      </c>
      <c r="G492" s="83" t="str">
        <f>IF(SP_SUL!M492="","*",SP_SUL!M492)</f>
        <v>-</v>
      </c>
      <c r="H492" s="116" t="str">
        <f>IF(SP_SUL!K492="","*",SP_SUL!K492)</f>
        <v>*</v>
      </c>
      <c r="I492" s="113" t="str">
        <f>IF(SP_SUL!O492="","*",SP_SUL!O492)</f>
        <v>*</v>
      </c>
      <c r="J492" s="113" t="str">
        <f>IF(SP_SUL!P492="","*",SP_SUL!P492)</f>
        <v>*</v>
      </c>
      <c r="K492" s="83">
        <f>IF(SP_SUL!AK492="","*",SP_SUL!AK492)</f>
        <v>0</v>
      </c>
      <c r="L492" s="83" t="str">
        <f>IF(SP_SUL!AM492="","*",SP_SUL!AM492)</f>
        <v>-</v>
      </c>
      <c r="M492" s="83">
        <f>IF(SP_SUL!AP492="","*",SP_SUL!AP492)</f>
        <v>0</v>
      </c>
      <c r="N492" s="83" t="str">
        <f>IF(SP_SUL!AM492="","*",SP_SUL!AM492)</f>
        <v>-</v>
      </c>
      <c r="O492" s="110" t="str">
        <f>IF(SP_SUL!BH492="","*",SP_SUL!BH492)</f>
        <v>*</v>
      </c>
      <c r="P492" s="147" t="str">
        <f>IF($A$2=1,IF(SP_SUL!BJ492="","*",SP_SUL!BJ492),IF(SP_SUL!BK492="","*",SP_SUL!BK492))</f>
        <v>*</v>
      </c>
    </row>
    <row r="493" spans="1:16" hidden="1">
      <c r="A493" s="82" t="str">
        <f>IF(SP_SUL!B493="","*",SP_SUL!B493)</f>
        <v>*</v>
      </c>
      <c r="B493" s="83" t="str">
        <f>IF(SP_SUL!X493="","*",SP_SUL!X493)</f>
        <v>*</v>
      </c>
      <c r="C493" s="83" t="str">
        <f>IF(SP_SUL!S493="","*",SP_SUL!S493)</f>
        <v>-</v>
      </c>
      <c r="D493" s="83" t="str">
        <f>IF(SP_SUL!T493="","*",SP_SUL!T493)</f>
        <v>-</v>
      </c>
      <c r="E493" s="83" t="str">
        <f>IF(SP_SUL!D493="","*",SP_SUL!D493)</f>
        <v>*</v>
      </c>
      <c r="F493" s="83" t="str">
        <f>IF(SP_SUL!H493="","*",SP_SUL!H493)</f>
        <v>*</v>
      </c>
      <c r="G493" s="83" t="str">
        <f>IF(SP_SUL!M493="","*",SP_SUL!M493)</f>
        <v>-</v>
      </c>
      <c r="H493" s="116" t="str">
        <f>IF(SP_SUL!K493="","*",SP_SUL!K493)</f>
        <v>*</v>
      </c>
      <c r="I493" s="113" t="str">
        <f>IF(SP_SUL!O493="","*",SP_SUL!O493)</f>
        <v>*</v>
      </c>
      <c r="J493" s="113" t="str">
        <f>IF(SP_SUL!P493="","*",SP_SUL!P493)</f>
        <v>*</v>
      </c>
      <c r="K493" s="83">
        <f>IF(SP_SUL!AK493="","*",SP_SUL!AK493)</f>
        <v>0</v>
      </c>
      <c r="L493" s="83" t="str">
        <f>IF(SP_SUL!AM493="","*",SP_SUL!AM493)</f>
        <v>-</v>
      </c>
      <c r="M493" s="83">
        <f>IF(SP_SUL!AP493="","*",SP_SUL!AP493)</f>
        <v>0</v>
      </c>
      <c r="N493" s="83" t="str">
        <f>IF(SP_SUL!AM493="","*",SP_SUL!AM493)</f>
        <v>-</v>
      </c>
      <c r="O493" s="110" t="str">
        <f>IF(SP_SUL!BH493="","*",SP_SUL!BH493)</f>
        <v>*</v>
      </c>
      <c r="P493" s="147" t="str">
        <f>IF($A$2=1,IF(SP_SUL!BJ493="","*",SP_SUL!BJ493),IF(SP_SUL!BK493="","*",SP_SUL!BK493))</f>
        <v>*</v>
      </c>
    </row>
    <row r="494" spans="1:16" hidden="1">
      <c r="A494" s="82" t="str">
        <f>IF(SP_SUL!B494="","*",SP_SUL!B494)</f>
        <v>*</v>
      </c>
      <c r="B494" s="83" t="str">
        <f>IF(SP_SUL!X494="","*",SP_SUL!X494)</f>
        <v>*</v>
      </c>
      <c r="C494" s="83" t="str">
        <f>IF(SP_SUL!S494="","*",SP_SUL!S494)</f>
        <v>-</v>
      </c>
      <c r="D494" s="83" t="str">
        <f>IF(SP_SUL!T494="","*",SP_SUL!T494)</f>
        <v>-</v>
      </c>
      <c r="E494" s="83" t="str">
        <f>IF(SP_SUL!D494="","*",SP_SUL!D494)</f>
        <v>*</v>
      </c>
      <c r="F494" s="83" t="str">
        <f>IF(SP_SUL!H494="","*",SP_SUL!H494)</f>
        <v>*</v>
      </c>
      <c r="G494" s="83" t="str">
        <f>IF(SP_SUL!M494="","*",SP_SUL!M494)</f>
        <v>-</v>
      </c>
      <c r="H494" s="116" t="str">
        <f>IF(SP_SUL!K494="","*",SP_SUL!K494)</f>
        <v>*</v>
      </c>
      <c r="I494" s="113" t="str">
        <f>IF(SP_SUL!O494="","*",SP_SUL!O494)</f>
        <v>*</v>
      </c>
      <c r="J494" s="113" t="str">
        <f>IF(SP_SUL!P494="","*",SP_SUL!P494)</f>
        <v>*</v>
      </c>
      <c r="K494" s="83">
        <f>IF(SP_SUL!AK494="","*",SP_SUL!AK494)</f>
        <v>0</v>
      </c>
      <c r="L494" s="83" t="str">
        <f>IF(SP_SUL!AM494="","*",SP_SUL!AM494)</f>
        <v>-</v>
      </c>
      <c r="M494" s="83">
        <f>IF(SP_SUL!AP494="","*",SP_SUL!AP494)</f>
        <v>0</v>
      </c>
      <c r="N494" s="83" t="str">
        <f>IF(SP_SUL!AM494="","*",SP_SUL!AM494)</f>
        <v>-</v>
      </c>
      <c r="O494" s="110" t="str">
        <f>IF(SP_SUL!BH494="","*",SP_SUL!BH494)</f>
        <v>*</v>
      </c>
      <c r="P494" s="147" t="str">
        <f>IF($A$2=1,IF(SP_SUL!BJ494="","*",SP_SUL!BJ494),IF(SP_SUL!BK494="","*",SP_SUL!BK494))</f>
        <v>*</v>
      </c>
    </row>
    <row r="495" spans="1:16" hidden="1">
      <c r="A495" s="82" t="str">
        <f>IF(SP_SUL!B495="","*",SP_SUL!B495)</f>
        <v>*</v>
      </c>
      <c r="B495" s="83" t="str">
        <f>IF(SP_SUL!X495="","*",SP_SUL!X495)</f>
        <v>*</v>
      </c>
      <c r="C495" s="83" t="str">
        <f>IF(SP_SUL!S495="","*",SP_SUL!S495)</f>
        <v>-</v>
      </c>
      <c r="D495" s="83" t="str">
        <f>IF(SP_SUL!T495="","*",SP_SUL!T495)</f>
        <v>-</v>
      </c>
      <c r="E495" s="83" t="str">
        <f>IF(SP_SUL!D495="","*",SP_SUL!D495)</f>
        <v>*</v>
      </c>
      <c r="F495" s="83" t="str">
        <f>IF(SP_SUL!H495="","*",SP_SUL!H495)</f>
        <v>*</v>
      </c>
      <c r="G495" s="83" t="str">
        <f>IF(SP_SUL!M495="","*",SP_SUL!M495)</f>
        <v>-</v>
      </c>
      <c r="H495" s="116" t="str">
        <f>IF(SP_SUL!K495="","*",SP_SUL!K495)</f>
        <v>*</v>
      </c>
      <c r="I495" s="113" t="str">
        <f>IF(SP_SUL!O495="","*",SP_SUL!O495)</f>
        <v>*</v>
      </c>
      <c r="J495" s="113" t="str">
        <f>IF(SP_SUL!P495="","*",SP_SUL!P495)</f>
        <v>*</v>
      </c>
      <c r="K495" s="83">
        <f>IF(SP_SUL!AK495="","*",SP_SUL!AK495)</f>
        <v>0</v>
      </c>
      <c r="L495" s="83" t="str">
        <f>IF(SP_SUL!AM495="","*",SP_SUL!AM495)</f>
        <v>-</v>
      </c>
      <c r="M495" s="83">
        <f>IF(SP_SUL!AP495="","*",SP_SUL!AP495)</f>
        <v>0</v>
      </c>
      <c r="N495" s="83" t="str">
        <f>IF(SP_SUL!AM495="","*",SP_SUL!AM495)</f>
        <v>-</v>
      </c>
      <c r="O495" s="110" t="str">
        <f>IF(SP_SUL!BH495="","*",SP_SUL!BH495)</f>
        <v>*</v>
      </c>
      <c r="P495" s="147" t="str">
        <f>IF($A$2=1,IF(SP_SUL!BJ495="","*",SP_SUL!BJ495),IF(SP_SUL!BK495="","*",SP_SUL!BK495))</f>
        <v>*</v>
      </c>
    </row>
    <row r="496" spans="1:16" hidden="1">
      <c r="A496" s="82" t="str">
        <f>IF(SP_SUL!B496="","*",SP_SUL!B496)</f>
        <v>*</v>
      </c>
      <c r="B496" s="83" t="str">
        <f>IF(SP_SUL!X496="","*",SP_SUL!X496)</f>
        <v>*</v>
      </c>
      <c r="C496" s="83" t="str">
        <f>IF(SP_SUL!S496="","*",SP_SUL!S496)</f>
        <v>-</v>
      </c>
      <c r="D496" s="83" t="str">
        <f>IF(SP_SUL!T496="","*",SP_SUL!T496)</f>
        <v>-</v>
      </c>
      <c r="E496" s="83" t="str">
        <f>IF(SP_SUL!D496="","*",SP_SUL!D496)</f>
        <v>*</v>
      </c>
      <c r="F496" s="83" t="str">
        <f>IF(SP_SUL!H496="","*",SP_SUL!H496)</f>
        <v>*</v>
      </c>
      <c r="G496" s="83" t="str">
        <f>IF(SP_SUL!M496="","*",SP_SUL!M496)</f>
        <v>-</v>
      </c>
      <c r="H496" s="116" t="str">
        <f>IF(SP_SUL!K496="","*",SP_SUL!K496)</f>
        <v>*</v>
      </c>
      <c r="I496" s="113" t="str">
        <f>IF(SP_SUL!O496="","*",SP_SUL!O496)</f>
        <v>*</v>
      </c>
      <c r="J496" s="113" t="str">
        <f>IF(SP_SUL!P496="","*",SP_SUL!P496)</f>
        <v>*</v>
      </c>
      <c r="K496" s="83">
        <f>IF(SP_SUL!AK496="","*",SP_SUL!AK496)</f>
        <v>0</v>
      </c>
      <c r="L496" s="83" t="str">
        <f>IF(SP_SUL!AM496="","*",SP_SUL!AM496)</f>
        <v>-</v>
      </c>
      <c r="M496" s="83">
        <f>IF(SP_SUL!AP496="","*",SP_SUL!AP496)</f>
        <v>0</v>
      </c>
      <c r="N496" s="83" t="str">
        <f>IF(SP_SUL!AM496="","*",SP_SUL!AM496)</f>
        <v>-</v>
      </c>
      <c r="O496" s="110" t="str">
        <f>IF(SP_SUL!BH496="","*",SP_SUL!BH496)</f>
        <v>*</v>
      </c>
      <c r="P496" s="147" t="str">
        <f>IF($A$2=1,IF(SP_SUL!BJ496="","*",SP_SUL!BJ496),IF(SP_SUL!BK496="","*",SP_SUL!BK496))</f>
        <v>*</v>
      </c>
    </row>
    <row r="497" spans="1:16" hidden="1">
      <c r="A497" s="82" t="str">
        <f>IF(SP_SUL!B497="","*",SP_SUL!B497)</f>
        <v>*</v>
      </c>
      <c r="B497" s="83" t="str">
        <f>IF(SP_SUL!X497="","*",SP_SUL!X497)</f>
        <v>*</v>
      </c>
      <c r="C497" s="83" t="str">
        <f>IF(SP_SUL!S497="","*",SP_SUL!S497)</f>
        <v>-</v>
      </c>
      <c r="D497" s="83" t="str">
        <f>IF(SP_SUL!T497="","*",SP_SUL!T497)</f>
        <v>-</v>
      </c>
      <c r="E497" s="83" t="str">
        <f>IF(SP_SUL!D497="","*",SP_SUL!D497)</f>
        <v>*</v>
      </c>
      <c r="F497" s="83" t="str">
        <f>IF(SP_SUL!H497="","*",SP_SUL!H497)</f>
        <v>*</v>
      </c>
      <c r="G497" s="83" t="str">
        <f>IF(SP_SUL!M497="","*",SP_SUL!M497)</f>
        <v>-</v>
      </c>
      <c r="H497" s="116" t="str">
        <f>IF(SP_SUL!K497="","*",SP_SUL!K497)</f>
        <v>*</v>
      </c>
      <c r="I497" s="113" t="str">
        <f>IF(SP_SUL!O497="","*",SP_SUL!O497)</f>
        <v>*</v>
      </c>
      <c r="J497" s="113" t="str">
        <f>IF(SP_SUL!P497="","*",SP_SUL!P497)</f>
        <v>*</v>
      </c>
      <c r="K497" s="83">
        <f>IF(SP_SUL!AK497="","*",SP_SUL!AK497)</f>
        <v>0</v>
      </c>
      <c r="L497" s="83" t="str">
        <f>IF(SP_SUL!AM497="","*",SP_SUL!AM497)</f>
        <v>-</v>
      </c>
      <c r="M497" s="83">
        <f>IF(SP_SUL!AP497="","*",SP_SUL!AP497)</f>
        <v>0</v>
      </c>
      <c r="N497" s="83" t="str">
        <f>IF(SP_SUL!AM497="","*",SP_SUL!AM497)</f>
        <v>-</v>
      </c>
      <c r="O497" s="110" t="str">
        <f>IF(SP_SUL!BH497="","*",SP_SUL!BH497)</f>
        <v>*</v>
      </c>
      <c r="P497" s="147" t="str">
        <f>IF($A$2=1,IF(SP_SUL!BJ497="","*",SP_SUL!BJ497),IF(SP_SUL!BK497="","*",SP_SUL!BK497))</f>
        <v>*</v>
      </c>
    </row>
    <row r="498" spans="1:16" hidden="1">
      <c r="A498" s="82" t="str">
        <f>IF(SP_SUL!B498="","*",SP_SUL!B498)</f>
        <v>*</v>
      </c>
      <c r="B498" s="83" t="str">
        <f>IF(SP_SUL!X498="","*",SP_SUL!X498)</f>
        <v>*</v>
      </c>
      <c r="C498" s="83" t="str">
        <f>IF(SP_SUL!S498="","*",SP_SUL!S498)</f>
        <v>-</v>
      </c>
      <c r="D498" s="83" t="str">
        <f>IF(SP_SUL!T498="","*",SP_SUL!T498)</f>
        <v>-</v>
      </c>
      <c r="E498" s="83" t="str">
        <f>IF(SP_SUL!D498="","*",SP_SUL!D498)</f>
        <v>*</v>
      </c>
      <c r="F498" s="83" t="str">
        <f>IF(SP_SUL!H498="","*",SP_SUL!H498)</f>
        <v>*</v>
      </c>
      <c r="G498" s="83" t="str">
        <f>IF(SP_SUL!M498="","*",SP_SUL!M498)</f>
        <v>-</v>
      </c>
      <c r="H498" s="116" t="str">
        <f>IF(SP_SUL!K498="","*",SP_SUL!K498)</f>
        <v>*</v>
      </c>
      <c r="I498" s="113" t="str">
        <f>IF(SP_SUL!O498="","*",SP_SUL!O498)</f>
        <v>*</v>
      </c>
      <c r="J498" s="113" t="str">
        <f>IF(SP_SUL!P498="","*",SP_SUL!P498)</f>
        <v>*</v>
      </c>
      <c r="K498" s="83">
        <f>IF(SP_SUL!AK498="","*",SP_SUL!AK498)</f>
        <v>0</v>
      </c>
      <c r="L498" s="83" t="str">
        <f>IF(SP_SUL!AM498="","*",SP_SUL!AM498)</f>
        <v>-</v>
      </c>
      <c r="M498" s="83">
        <f>IF(SP_SUL!AP498="","*",SP_SUL!AP498)</f>
        <v>0</v>
      </c>
      <c r="N498" s="83" t="str">
        <f>IF(SP_SUL!AM498="","*",SP_SUL!AM498)</f>
        <v>-</v>
      </c>
      <c r="O498" s="110" t="str">
        <f>IF(SP_SUL!BH498="","*",SP_SUL!BH498)</f>
        <v>*</v>
      </c>
      <c r="P498" s="147" t="str">
        <f>IF($A$2=1,IF(SP_SUL!BJ498="","*",SP_SUL!BJ498),IF(SP_SUL!BK498="","*",SP_SUL!BK498))</f>
        <v>*</v>
      </c>
    </row>
    <row r="499" spans="1:16" hidden="1">
      <c r="A499" s="82" t="str">
        <f>IF(SP_SUL!B499="","*",SP_SUL!B499)</f>
        <v>*</v>
      </c>
      <c r="B499" s="83" t="str">
        <f>IF(SP_SUL!X499="","*",SP_SUL!X499)</f>
        <v>*</v>
      </c>
      <c r="C499" s="83" t="str">
        <f>IF(SP_SUL!S499="","*",SP_SUL!S499)</f>
        <v>-</v>
      </c>
      <c r="D499" s="83" t="str">
        <f>IF(SP_SUL!T499="","*",SP_SUL!T499)</f>
        <v>-</v>
      </c>
      <c r="E499" s="83" t="str">
        <f>IF(SP_SUL!D499="","*",SP_SUL!D499)</f>
        <v>*</v>
      </c>
      <c r="F499" s="83" t="str">
        <f>IF(SP_SUL!H499="","*",SP_SUL!H499)</f>
        <v>*</v>
      </c>
      <c r="G499" s="83" t="str">
        <f>IF(SP_SUL!M499="","*",SP_SUL!M499)</f>
        <v>-</v>
      </c>
      <c r="H499" s="116" t="str">
        <f>IF(SP_SUL!K499="","*",SP_SUL!K499)</f>
        <v>*</v>
      </c>
      <c r="I499" s="113" t="str">
        <f>IF(SP_SUL!O499="","*",SP_SUL!O499)</f>
        <v>*</v>
      </c>
      <c r="J499" s="113" t="str">
        <f>IF(SP_SUL!P499="","*",SP_SUL!P499)</f>
        <v>*</v>
      </c>
      <c r="K499" s="83">
        <f>IF(SP_SUL!AK499="","*",SP_SUL!AK499)</f>
        <v>0</v>
      </c>
      <c r="L499" s="83" t="str">
        <f>IF(SP_SUL!AM499="","*",SP_SUL!AM499)</f>
        <v>-</v>
      </c>
      <c r="M499" s="83">
        <f>IF(SP_SUL!AP499="","*",SP_SUL!AP499)</f>
        <v>0</v>
      </c>
      <c r="N499" s="83" t="str">
        <f>IF(SP_SUL!AM499="","*",SP_SUL!AM499)</f>
        <v>-</v>
      </c>
      <c r="O499" s="110" t="str">
        <f>IF(SP_SUL!BH499="","*",SP_SUL!BH499)</f>
        <v>*</v>
      </c>
      <c r="P499" s="147" t="str">
        <f>IF($A$2=1,IF(SP_SUL!BJ499="","*",SP_SUL!BJ499),IF(SP_SUL!BK499="","*",SP_SUL!BK499))</f>
        <v>*</v>
      </c>
    </row>
    <row r="500" spans="1:16" hidden="1">
      <c r="A500" s="82" t="str">
        <f>IF(SP_SUL!B500="","*",SP_SUL!B500)</f>
        <v>*</v>
      </c>
      <c r="B500" s="83" t="str">
        <f>IF(SP_SUL!X500="","*",SP_SUL!X500)</f>
        <v>*</v>
      </c>
      <c r="C500" s="83" t="str">
        <f>IF(SP_SUL!S500="","*",SP_SUL!S500)</f>
        <v>-</v>
      </c>
      <c r="D500" s="83" t="str">
        <f>IF(SP_SUL!T500="","*",SP_SUL!T500)</f>
        <v>-</v>
      </c>
      <c r="E500" s="83" t="str">
        <f>IF(SP_SUL!D500="","*",SP_SUL!D500)</f>
        <v>*</v>
      </c>
      <c r="F500" s="83" t="str">
        <f>IF(SP_SUL!H500="","*",SP_SUL!H500)</f>
        <v>*</v>
      </c>
      <c r="G500" s="83" t="str">
        <f>IF(SP_SUL!M500="","*",SP_SUL!M500)</f>
        <v>-</v>
      </c>
      <c r="H500" s="116" t="str">
        <f>IF(SP_SUL!K500="","*",SP_SUL!K500)</f>
        <v>*</v>
      </c>
      <c r="I500" s="113" t="str">
        <f>IF(SP_SUL!O500="","*",SP_SUL!O500)</f>
        <v>*</v>
      </c>
      <c r="J500" s="113" t="str">
        <f>IF(SP_SUL!P500="","*",SP_SUL!P500)</f>
        <v>*</v>
      </c>
      <c r="K500" s="83">
        <f>IF(SP_SUL!AK500="","*",SP_SUL!AK500)</f>
        <v>0</v>
      </c>
      <c r="L500" s="83" t="str">
        <f>IF(SP_SUL!AM500="","*",SP_SUL!AM500)</f>
        <v>-</v>
      </c>
      <c r="M500" s="83">
        <f>IF(SP_SUL!AP500="","*",SP_SUL!AP500)</f>
        <v>0</v>
      </c>
      <c r="N500" s="83" t="str">
        <f>IF(SP_SUL!AM500="","*",SP_SUL!AM500)</f>
        <v>-</v>
      </c>
      <c r="O500" s="110" t="str">
        <f>IF(SP_SUL!BH500="","*",SP_SUL!BH500)</f>
        <v>*</v>
      </c>
      <c r="P500" s="147" t="str">
        <f>IF($A$2=1,IF(SP_SUL!BJ500="","*",SP_SUL!BJ500),IF(SP_SUL!BK500="","*",SP_SUL!BK500))</f>
        <v>*</v>
      </c>
    </row>
    <row r="501" spans="1:16" hidden="1">
      <c r="A501" s="82" t="str">
        <f>IF(SP_SUL!B501="","*",SP_SUL!B501)</f>
        <v>*</v>
      </c>
      <c r="B501" s="83" t="str">
        <f>IF(SP_SUL!X501="","*",SP_SUL!X501)</f>
        <v>*</v>
      </c>
      <c r="C501" s="83" t="str">
        <f>IF(SP_SUL!S501="","*",SP_SUL!S501)</f>
        <v>-</v>
      </c>
      <c r="D501" s="83" t="str">
        <f>IF(SP_SUL!T501="","*",SP_SUL!T501)</f>
        <v>-</v>
      </c>
      <c r="E501" s="83" t="str">
        <f>IF(SP_SUL!D501="","*",SP_SUL!D501)</f>
        <v>*</v>
      </c>
      <c r="F501" s="83" t="str">
        <f>IF(SP_SUL!H501="","*",SP_SUL!H501)</f>
        <v>*</v>
      </c>
      <c r="G501" s="83" t="str">
        <f>IF(SP_SUL!M501="","*",SP_SUL!M501)</f>
        <v>-</v>
      </c>
      <c r="H501" s="116" t="str">
        <f>IF(SP_SUL!K501="","*",SP_SUL!K501)</f>
        <v>*</v>
      </c>
      <c r="I501" s="113" t="str">
        <f>IF(SP_SUL!O501="","*",SP_SUL!O501)</f>
        <v>*</v>
      </c>
      <c r="J501" s="113" t="str">
        <f>IF(SP_SUL!P501="","*",SP_SUL!P501)</f>
        <v>*</v>
      </c>
      <c r="K501" s="83">
        <f>IF(SP_SUL!AK501="","*",SP_SUL!AK501)</f>
        <v>0</v>
      </c>
      <c r="L501" s="83" t="str">
        <f>IF(SP_SUL!AM501="","*",SP_SUL!AM501)</f>
        <v>-</v>
      </c>
      <c r="M501" s="83">
        <f>IF(SP_SUL!AP501="","*",SP_SUL!AP501)</f>
        <v>0</v>
      </c>
      <c r="N501" s="83" t="str">
        <f>IF(SP_SUL!AM501="","*",SP_SUL!AM501)</f>
        <v>-</v>
      </c>
      <c r="O501" s="110" t="str">
        <f>IF(SP_SUL!BH501="","*",SP_SUL!BH501)</f>
        <v>*</v>
      </c>
      <c r="P501" s="147" t="str">
        <f>IF($A$2=1,IF(SP_SUL!BJ501="","*",SP_SUL!BJ501),IF(SP_SUL!BK501="","*",SP_SUL!BK501))</f>
        <v>*</v>
      </c>
    </row>
    <row r="502" spans="1:16" hidden="1">
      <c r="A502" s="82" t="str">
        <f>IF(SP_SUL!B502="","*",SP_SUL!B502)</f>
        <v>*</v>
      </c>
      <c r="B502" s="83" t="str">
        <f>IF(SP_SUL!X502="","*",SP_SUL!X502)</f>
        <v>*</v>
      </c>
      <c r="C502" s="83" t="str">
        <f>IF(SP_SUL!S502="","*",SP_SUL!S502)</f>
        <v>-</v>
      </c>
      <c r="D502" s="83" t="str">
        <f>IF(SP_SUL!T502="","*",SP_SUL!T502)</f>
        <v>-</v>
      </c>
      <c r="E502" s="83" t="str">
        <f>IF(SP_SUL!D502="","*",SP_SUL!D502)</f>
        <v>*</v>
      </c>
      <c r="F502" s="83" t="str">
        <f>IF(SP_SUL!H502="","*",SP_SUL!H502)</f>
        <v>*</v>
      </c>
      <c r="G502" s="83" t="str">
        <f>IF(SP_SUL!M502="","*",SP_SUL!M502)</f>
        <v>-</v>
      </c>
      <c r="H502" s="116" t="str">
        <f>IF(SP_SUL!K502="","*",SP_SUL!K502)</f>
        <v>*</v>
      </c>
      <c r="I502" s="113" t="str">
        <f>IF(SP_SUL!O502="","*",SP_SUL!O502)</f>
        <v>*</v>
      </c>
      <c r="J502" s="113" t="str">
        <f>IF(SP_SUL!P502="","*",SP_SUL!P502)</f>
        <v>*</v>
      </c>
      <c r="K502" s="83">
        <f>IF(SP_SUL!AK502="","*",SP_SUL!AK502)</f>
        <v>0</v>
      </c>
      <c r="L502" s="83" t="str">
        <f>IF(SP_SUL!AM502="","*",SP_SUL!AM502)</f>
        <v>-</v>
      </c>
      <c r="M502" s="83">
        <f>IF(SP_SUL!AP502="","*",SP_SUL!AP502)</f>
        <v>0</v>
      </c>
      <c r="N502" s="83" t="str">
        <f>IF(SP_SUL!AM502="","*",SP_SUL!AM502)</f>
        <v>-</v>
      </c>
      <c r="O502" s="110" t="str">
        <f>IF(SP_SUL!BH502="","*",SP_SUL!BH502)</f>
        <v>*</v>
      </c>
      <c r="P502" s="147" t="str">
        <f>IF($A$2=1,IF(SP_SUL!BJ502="","*",SP_SUL!BJ502),IF(SP_SUL!BK502="","*",SP_SUL!BK502))</f>
        <v>*</v>
      </c>
    </row>
    <row r="503" spans="1:16" hidden="1">
      <c r="A503" s="82" t="str">
        <f>IF(SP_SUL!B503="","*",SP_SUL!B503)</f>
        <v>*</v>
      </c>
      <c r="B503" s="83" t="str">
        <f>IF(SP_SUL!X503="","*",SP_SUL!X503)</f>
        <v>*</v>
      </c>
      <c r="C503" s="83" t="str">
        <f>IF(SP_SUL!S503="","*",SP_SUL!S503)</f>
        <v>-</v>
      </c>
      <c r="D503" s="83" t="str">
        <f>IF(SP_SUL!T503="","*",SP_SUL!T503)</f>
        <v>-</v>
      </c>
      <c r="E503" s="83" t="str">
        <f>IF(SP_SUL!D503="","*",SP_SUL!D503)</f>
        <v>*</v>
      </c>
      <c r="F503" s="83" t="str">
        <f>IF(SP_SUL!H503="","*",SP_SUL!H503)</f>
        <v>*</v>
      </c>
      <c r="G503" s="83" t="str">
        <f>IF(SP_SUL!M503="","*",SP_SUL!M503)</f>
        <v>-</v>
      </c>
      <c r="H503" s="116" t="str">
        <f>IF(SP_SUL!K503="","*",SP_SUL!K503)</f>
        <v>*</v>
      </c>
      <c r="I503" s="113" t="str">
        <f>IF(SP_SUL!O503="","*",SP_SUL!O503)</f>
        <v>*</v>
      </c>
      <c r="J503" s="113" t="str">
        <f>IF(SP_SUL!P503="","*",SP_SUL!P503)</f>
        <v>*</v>
      </c>
      <c r="K503" s="83">
        <f>IF(SP_SUL!AK503="","*",SP_SUL!AK503)</f>
        <v>0</v>
      </c>
      <c r="L503" s="83" t="str">
        <f>IF(SP_SUL!AM503="","*",SP_SUL!AM503)</f>
        <v>-</v>
      </c>
      <c r="M503" s="83">
        <f>IF(SP_SUL!AP503="","*",SP_SUL!AP503)</f>
        <v>0</v>
      </c>
      <c r="N503" s="83" t="str">
        <f>IF(SP_SUL!AM503="","*",SP_SUL!AM503)</f>
        <v>-</v>
      </c>
      <c r="O503" s="110" t="str">
        <f>IF(SP_SUL!BH503="","*",SP_SUL!BH503)</f>
        <v>*</v>
      </c>
      <c r="P503" s="147" t="str">
        <f>IF($A$2=1,IF(SP_SUL!BJ503="","*",SP_SUL!BJ503),IF(SP_SUL!BK503="","*",SP_SUL!BK503))</f>
        <v>*</v>
      </c>
    </row>
    <row r="504" spans="1:16" hidden="1">
      <c r="A504" s="82" t="str">
        <f>IF(SP_SUL!B504="","*",SP_SUL!B504)</f>
        <v>*</v>
      </c>
      <c r="B504" s="83" t="str">
        <f>IF(SP_SUL!X504="","*",SP_SUL!X504)</f>
        <v>*</v>
      </c>
      <c r="C504" s="83" t="str">
        <f>IF(SP_SUL!S504="","*",SP_SUL!S504)</f>
        <v>-</v>
      </c>
      <c r="D504" s="83" t="str">
        <f>IF(SP_SUL!T504="","*",SP_SUL!T504)</f>
        <v>-</v>
      </c>
      <c r="E504" s="83" t="str">
        <f>IF(SP_SUL!D504="","*",SP_SUL!D504)</f>
        <v>*</v>
      </c>
      <c r="F504" s="83" t="str">
        <f>IF(SP_SUL!H504="","*",SP_SUL!H504)</f>
        <v>*</v>
      </c>
      <c r="G504" s="83" t="str">
        <f>IF(SP_SUL!M504="","*",SP_SUL!M504)</f>
        <v>-</v>
      </c>
      <c r="H504" s="116" t="str">
        <f>IF(SP_SUL!K504="","*",SP_SUL!K504)</f>
        <v>*</v>
      </c>
      <c r="I504" s="113" t="str">
        <f>IF(SP_SUL!O504="","*",SP_SUL!O504)</f>
        <v>*</v>
      </c>
      <c r="J504" s="113" t="str">
        <f>IF(SP_SUL!P504="","*",SP_SUL!P504)</f>
        <v>*</v>
      </c>
      <c r="K504" s="83">
        <f>IF(SP_SUL!AK504="","*",SP_SUL!AK504)</f>
        <v>0</v>
      </c>
      <c r="L504" s="83" t="str">
        <f>IF(SP_SUL!AM504="","*",SP_SUL!AM504)</f>
        <v>-</v>
      </c>
      <c r="M504" s="83">
        <f>IF(SP_SUL!AP504="","*",SP_SUL!AP504)</f>
        <v>0</v>
      </c>
      <c r="N504" s="83" t="str">
        <f>IF(SP_SUL!AM504="","*",SP_SUL!AM504)</f>
        <v>-</v>
      </c>
      <c r="O504" s="110" t="str">
        <f>IF(SP_SUL!BH504="","*",SP_SUL!BH504)</f>
        <v>*</v>
      </c>
      <c r="P504" s="147" t="str">
        <f>IF($A$2=1,IF(SP_SUL!BJ504="","*",SP_SUL!BJ504),IF(SP_SUL!BK504="","*",SP_SUL!BK504))</f>
        <v>*</v>
      </c>
    </row>
    <row r="505" spans="1:16" hidden="1">
      <c r="A505" s="82" t="str">
        <f>IF(SP_SUL!B505="","*",SP_SUL!B505)</f>
        <v>*</v>
      </c>
      <c r="B505" s="83" t="str">
        <f>IF(SP_SUL!X505="","*",SP_SUL!X505)</f>
        <v>*</v>
      </c>
      <c r="C505" s="83" t="str">
        <f>IF(SP_SUL!S505="","*",SP_SUL!S505)</f>
        <v>-</v>
      </c>
      <c r="D505" s="83" t="str">
        <f>IF(SP_SUL!T505="","*",SP_SUL!T505)</f>
        <v>-</v>
      </c>
      <c r="E505" s="83" t="str">
        <f>IF(SP_SUL!D505="","*",SP_SUL!D505)</f>
        <v>*</v>
      </c>
      <c r="F505" s="83" t="str">
        <f>IF(SP_SUL!H505="","*",SP_SUL!H505)</f>
        <v>*</v>
      </c>
      <c r="G505" s="83" t="str">
        <f>IF(SP_SUL!M505="","*",SP_SUL!M505)</f>
        <v>-</v>
      </c>
      <c r="H505" s="116" t="str">
        <f>IF(SP_SUL!K505="","*",SP_SUL!K505)</f>
        <v>*</v>
      </c>
      <c r="I505" s="113" t="str">
        <f>IF(SP_SUL!O505="","*",SP_SUL!O505)</f>
        <v>*</v>
      </c>
      <c r="J505" s="113" t="str">
        <f>IF(SP_SUL!P505="","*",SP_SUL!P505)</f>
        <v>*</v>
      </c>
      <c r="K505" s="83">
        <f>IF(SP_SUL!AK505="","*",SP_SUL!AK505)</f>
        <v>0</v>
      </c>
      <c r="L505" s="83" t="str">
        <f>IF(SP_SUL!AM505="","*",SP_SUL!AM505)</f>
        <v>-</v>
      </c>
      <c r="M505" s="83">
        <f>IF(SP_SUL!AP505="","*",SP_SUL!AP505)</f>
        <v>0</v>
      </c>
      <c r="N505" s="83" t="str">
        <f>IF(SP_SUL!AM505="","*",SP_SUL!AM505)</f>
        <v>-</v>
      </c>
      <c r="O505" s="110" t="str">
        <f>IF(SP_SUL!BH505="","*",SP_SUL!BH505)</f>
        <v>*</v>
      </c>
      <c r="P505" s="147" t="str">
        <f>IF($A$2=1,IF(SP_SUL!BJ505="","*",SP_SUL!BJ505),IF(SP_SUL!BK505="","*",SP_SUL!BK505))</f>
        <v>*</v>
      </c>
    </row>
    <row r="506" spans="1:16" hidden="1">
      <c r="A506" s="82" t="str">
        <f>IF(SP_SUL!B506="","*",SP_SUL!B506)</f>
        <v>*</v>
      </c>
      <c r="B506" s="83" t="str">
        <f>IF(SP_SUL!X506="","*",SP_SUL!X506)</f>
        <v>*</v>
      </c>
      <c r="C506" s="83" t="str">
        <f>IF(SP_SUL!S506="","*",SP_SUL!S506)</f>
        <v>-</v>
      </c>
      <c r="D506" s="83" t="str">
        <f>IF(SP_SUL!T506="","*",SP_SUL!T506)</f>
        <v>-</v>
      </c>
      <c r="E506" s="83" t="str">
        <f>IF(SP_SUL!D506="","*",SP_SUL!D506)</f>
        <v>*</v>
      </c>
      <c r="F506" s="83" t="str">
        <f>IF(SP_SUL!H506="","*",SP_SUL!H506)</f>
        <v>*</v>
      </c>
      <c r="G506" s="83" t="str">
        <f>IF(SP_SUL!M506="","*",SP_SUL!M506)</f>
        <v>-</v>
      </c>
      <c r="H506" s="116" t="str">
        <f>IF(SP_SUL!K506="","*",SP_SUL!K506)</f>
        <v>*</v>
      </c>
      <c r="I506" s="113" t="str">
        <f>IF(SP_SUL!O506="","*",SP_SUL!O506)</f>
        <v>*</v>
      </c>
      <c r="J506" s="113" t="str">
        <f>IF(SP_SUL!P506="","*",SP_SUL!P506)</f>
        <v>*</v>
      </c>
      <c r="K506" s="83">
        <f>IF(SP_SUL!AK506="","*",SP_SUL!AK506)</f>
        <v>0</v>
      </c>
      <c r="L506" s="83" t="str">
        <f>IF(SP_SUL!AM506="","*",SP_SUL!AM506)</f>
        <v>-</v>
      </c>
      <c r="M506" s="83">
        <f>IF(SP_SUL!AP506="","*",SP_SUL!AP506)</f>
        <v>0</v>
      </c>
      <c r="N506" s="83" t="str">
        <f>IF(SP_SUL!AM506="","*",SP_SUL!AM506)</f>
        <v>-</v>
      </c>
      <c r="O506" s="110" t="str">
        <f>IF(SP_SUL!BH506="","*",SP_SUL!BH506)</f>
        <v>*</v>
      </c>
      <c r="P506" s="147" t="str">
        <f>IF($A$2=1,IF(SP_SUL!BJ506="","*",SP_SUL!BJ506),IF(SP_SUL!BK506="","*",SP_SUL!BK506))</f>
        <v>*</v>
      </c>
    </row>
    <row r="507" spans="1:16" hidden="1">
      <c r="A507" s="82" t="str">
        <f>IF(SP_SUL!B507="","*",SP_SUL!B507)</f>
        <v>*</v>
      </c>
      <c r="B507" s="83" t="str">
        <f>IF(SP_SUL!X507="","*",SP_SUL!X507)</f>
        <v>*</v>
      </c>
      <c r="C507" s="83" t="str">
        <f>IF(SP_SUL!S507="","*",SP_SUL!S507)</f>
        <v>-</v>
      </c>
      <c r="D507" s="83" t="str">
        <f>IF(SP_SUL!T507="","*",SP_SUL!T507)</f>
        <v>-</v>
      </c>
      <c r="E507" s="83" t="str">
        <f>IF(SP_SUL!D507="","*",SP_SUL!D507)</f>
        <v>*</v>
      </c>
      <c r="F507" s="83" t="str">
        <f>IF(SP_SUL!H507="","*",SP_SUL!H507)</f>
        <v>*</v>
      </c>
      <c r="G507" s="83" t="str">
        <f>IF(SP_SUL!M507="","*",SP_SUL!M507)</f>
        <v>-</v>
      </c>
      <c r="H507" s="116" t="str">
        <f>IF(SP_SUL!K507="","*",SP_SUL!K507)</f>
        <v>*</v>
      </c>
      <c r="I507" s="113" t="str">
        <f>IF(SP_SUL!O507="","*",SP_SUL!O507)</f>
        <v>*</v>
      </c>
      <c r="J507" s="113" t="str">
        <f>IF(SP_SUL!P507="","*",SP_SUL!P507)</f>
        <v>*</v>
      </c>
      <c r="K507" s="83">
        <f>IF(SP_SUL!AK507="","*",SP_SUL!AK507)</f>
        <v>0</v>
      </c>
      <c r="L507" s="83" t="str">
        <f>IF(SP_SUL!AM507="","*",SP_SUL!AM507)</f>
        <v>-</v>
      </c>
      <c r="M507" s="83">
        <f>IF(SP_SUL!AP507="","*",SP_SUL!AP507)</f>
        <v>0</v>
      </c>
      <c r="N507" s="83" t="str">
        <f>IF(SP_SUL!AM507="","*",SP_SUL!AM507)</f>
        <v>-</v>
      </c>
      <c r="O507" s="110" t="str">
        <f>IF(SP_SUL!BH507="","*",SP_SUL!BH507)</f>
        <v>*</v>
      </c>
      <c r="P507" s="147" t="str">
        <f>IF($A$2=1,IF(SP_SUL!BJ507="","*",SP_SUL!BJ507),IF(SP_SUL!BK507="","*",SP_SUL!BK507))</f>
        <v>*</v>
      </c>
    </row>
    <row r="508" spans="1:16" hidden="1">
      <c r="A508" s="82" t="str">
        <f>IF(SP_SUL!B508="","*",SP_SUL!B508)</f>
        <v>*</v>
      </c>
      <c r="B508" s="83" t="str">
        <f>IF(SP_SUL!X508="","*",SP_SUL!X508)</f>
        <v>*</v>
      </c>
      <c r="C508" s="83" t="str">
        <f>IF(SP_SUL!S508="","*",SP_SUL!S508)</f>
        <v>-</v>
      </c>
      <c r="D508" s="83" t="str">
        <f>IF(SP_SUL!T508="","*",SP_SUL!T508)</f>
        <v>-</v>
      </c>
      <c r="E508" s="83" t="str">
        <f>IF(SP_SUL!D508="","*",SP_SUL!D508)</f>
        <v>*</v>
      </c>
      <c r="F508" s="83" t="str">
        <f>IF(SP_SUL!H508="","*",SP_SUL!H508)</f>
        <v>*</v>
      </c>
      <c r="G508" s="83" t="str">
        <f>IF(SP_SUL!M508="","*",SP_SUL!M508)</f>
        <v>-</v>
      </c>
      <c r="H508" s="116" t="str">
        <f>IF(SP_SUL!K508="","*",SP_SUL!K508)</f>
        <v>*</v>
      </c>
      <c r="I508" s="113" t="str">
        <f>IF(SP_SUL!O508="","*",SP_SUL!O508)</f>
        <v>*</v>
      </c>
      <c r="J508" s="113" t="str">
        <f>IF(SP_SUL!P508="","*",SP_SUL!P508)</f>
        <v>*</v>
      </c>
      <c r="K508" s="83">
        <f>IF(SP_SUL!AK508="","*",SP_SUL!AK508)</f>
        <v>0</v>
      </c>
      <c r="L508" s="83" t="str">
        <f>IF(SP_SUL!AM508="","*",SP_SUL!AM508)</f>
        <v>-</v>
      </c>
      <c r="M508" s="83">
        <f>IF(SP_SUL!AP508="","*",SP_SUL!AP508)</f>
        <v>0</v>
      </c>
      <c r="N508" s="83" t="str">
        <f>IF(SP_SUL!AM508="","*",SP_SUL!AM508)</f>
        <v>-</v>
      </c>
      <c r="O508" s="110" t="str">
        <f>IF(SP_SUL!BH508="","*",SP_SUL!BH508)</f>
        <v>*</v>
      </c>
      <c r="P508" s="147" t="str">
        <f>IF($A$2=1,IF(SP_SUL!BJ508="","*",SP_SUL!BJ508),IF(SP_SUL!BK508="","*",SP_SUL!BK508))</f>
        <v>*</v>
      </c>
    </row>
    <row r="509" spans="1:16" hidden="1">
      <c r="A509" s="82" t="str">
        <f>IF(SP_SUL!B509="","*",SP_SUL!B509)</f>
        <v>*</v>
      </c>
      <c r="B509" s="83" t="str">
        <f>IF(SP_SUL!X509="","*",SP_SUL!X509)</f>
        <v>*</v>
      </c>
      <c r="C509" s="83" t="str">
        <f>IF(SP_SUL!S509="","*",SP_SUL!S509)</f>
        <v>-</v>
      </c>
      <c r="D509" s="83" t="str">
        <f>IF(SP_SUL!T509="","*",SP_SUL!T509)</f>
        <v>-</v>
      </c>
      <c r="E509" s="83" t="str">
        <f>IF(SP_SUL!D509="","*",SP_SUL!D509)</f>
        <v>*</v>
      </c>
      <c r="F509" s="83" t="str">
        <f>IF(SP_SUL!H509="","*",SP_SUL!H509)</f>
        <v>*</v>
      </c>
      <c r="G509" s="83" t="str">
        <f>IF(SP_SUL!M509="","*",SP_SUL!M509)</f>
        <v>-</v>
      </c>
      <c r="H509" s="116" t="str">
        <f>IF(SP_SUL!K509="","*",SP_SUL!K509)</f>
        <v>*</v>
      </c>
      <c r="I509" s="113" t="str">
        <f>IF(SP_SUL!O509="","*",SP_SUL!O509)</f>
        <v>*</v>
      </c>
      <c r="J509" s="113" t="str">
        <f>IF(SP_SUL!P509="","*",SP_SUL!P509)</f>
        <v>*</v>
      </c>
      <c r="K509" s="83">
        <f>IF(SP_SUL!AK509="","*",SP_SUL!AK509)</f>
        <v>0</v>
      </c>
      <c r="L509" s="83" t="str">
        <f>IF(SP_SUL!AM509="","*",SP_SUL!AM509)</f>
        <v>-</v>
      </c>
      <c r="M509" s="83">
        <f>IF(SP_SUL!AP509="","*",SP_SUL!AP509)</f>
        <v>0</v>
      </c>
      <c r="N509" s="83" t="str">
        <f>IF(SP_SUL!AM509="","*",SP_SUL!AM509)</f>
        <v>-</v>
      </c>
      <c r="O509" s="110" t="str">
        <f>IF(SP_SUL!BH509="","*",SP_SUL!BH509)</f>
        <v>*</v>
      </c>
      <c r="P509" s="147" t="str">
        <f>IF($A$2=1,IF(SP_SUL!BJ509="","*",SP_SUL!BJ509),IF(SP_SUL!BK509="","*",SP_SUL!BK509))</f>
        <v>*</v>
      </c>
    </row>
    <row r="510" spans="1:16" hidden="1">
      <c r="A510" s="82" t="str">
        <f>IF(SP_SUL!B510="","*",SP_SUL!B510)</f>
        <v>*</v>
      </c>
      <c r="B510" s="83" t="str">
        <f>IF(SP_SUL!X510="","*",SP_SUL!X510)</f>
        <v>*</v>
      </c>
      <c r="C510" s="83" t="str">
        <f>IF(SP_SUL!S510="","*",SP_SUL!S510)</f>
        <v>-</v>
      </c>
      <c r="D510" s="83" t="str">
        <f>IF(SP_SUL!T510="","*",SP_SUL!T510)</f>
        <v>-</v>
      </c>
      <c r="E510" s="83" t="str">
        <f>IF(SP_SUL!D510="","*",SP_SUL!D510)</f>
        <v>*</v>
      </c>
      <c r="F510" s="83" t="str">
        <f>IF(SP_SUL!H510="","*",SP_SUL!H510)</f>
        <v>*</v>
      </c>
      <c r="G510" s="83" t="str">
        <f>IF(SP_SUL!M510="","*",SP_SUL!M510)</f>
        <v>-</v>
      </c>
      <c r="H510" s="116" t="str">
        <f>IF(SP_SUL!K510="","*",SP_SUL!K510)</f>
        <v>*</v>
      </c>
      <c r="I510" s="113" t="str">
        <f>IF(SP_SUL!O510="","*",SP_SUL!O510)</f>
        <v>*</v>
      </c>
      <c r="J510" s="113" t="str">
        <f>IF(SP_SUL!P510="","*",SP_SUL!P510)</f>
        <v>*</v>
      </c>
      <c r="K510" s="83">
        <f>IF(SP_SUL!AK510="","*",SP_SUL!AK510)</f>
        <v>0</v>
      </c>
      <c r="L510" s="83" t="str">
        <f>IF(SP_SUL!AM510="","*",SP_SUL!AM510)</f>
        <v>-</v>
      </c>
      <c r="M510" s="83">
        <f>IF(SP_SUL!AP510="","*",SP_SUL!AP510)</f>
        <v>0</v>
      </c>
      <c r="N510" s="83" t="str">
        <f>IF(SP_SUL!AM510="","*",SP_SUL!AM510)</f>
        <v>-</v>
      </c>
      <c r="O510" s="110" t="str">
        <f>IF(SP_SUL!BH510="","*",SP_SUL!BH510)</f>
        <v>*</v>
      </c>
      <c r="P510" s="147" t="str">
        <f>IF($A$2=1,IF(SP_SUL!BJ510="","*",SP_SUL!BJ510),IF(SP_SUL!BK510="","*",SP_SUL!BK510))</f>
        <v>*</v>
      </c>
    </row>
    <row r="511" spans="1:16" hidden="1">
      <c r="A511" s="82" t="str">
        <f>IF(SP_SUL!B511="","*",SP_SUL!B511)</f>
        <v>*</v>
      </c>
      <c r="B511" s="83" t="str">
        <f>IF(SP_SUL!X511="","*",SP_SUL!X511)</f>
        <v>*</v>
      </c>
      <c r="C511" s="83" t="str">
        <f>IF(SP_SUL!S511="","*",SP_SUL!S511)</f>
        <v>-</v>
      </c>
      <c r="D511" s="83" t="str">
        <f>IF(SP_SUL!T511="","*",SP_SUL!T511)</f>
        <v>-</v>
      </c>
      <c r="E511" s="83" t="str">
        <f>IF(SP_SUL!D511="","*",SP_SUL!D511)</f>
        <v>*</v>
      </c>
      <c r="F511" s="83" t="str">
        <f>IF(SP_SUL!H511="","*",SP_SUL!H511)</f>
        <v>*</v>
      </c>
      <c r="G511" s="83" t="str">
        <f>IF(SP_SUL!M511="","*",SP_SUL!M511)</f>
        <v>-</v>
      </c>
      <c r="H511" s="116" t="str">
        <f>IF(SP_SUL!K511="","*",SP_SUL!K511)</f>
        <v>*</v>
      </c>
      <c r="I511" s="113" t="str">
        <f>IF(SP_SUL!O511="","*",SP_SUL!O511)</f>
        <v>*</v>
      </c>
      <c r="J511" s="113" t="str">
        <f>IF(SP_SUL!P511="","*",SP_SUL!P511)</f>
        <v>*</v>
      </c>
      <c r="K511" s="83">
        <f>IF(SP_SUL!AK511="","*",SP_SUL!AK511)</f>
        <v>0</v>
      </c>
      <c r="L511" s="83" t="str">
        <f>IF(SP_SUL!AM511="","*",SP_SUL!AM511)</f>
        <v>-</v>
      </c>
      <c r="M511" s="83">
        <f>IF(SP_SUL!AP511="","*",SP_SUL!AP511)</f>
        <v>0</v>
      </c>
      <c r="N511" s="83" t="str">
        <f>IF(SP_SUL!AM511="","*",SP_SUL!AM511)</f>
        <v>-</v>
      </c>
      <c r="O511" s="110" t="str">
        <f>IF(SP_SUL!BH511="","*",SP_SUL!BH511)</f>
        <v>*</v>
      </c>
      <c r="P511" s="147" t="str">
        <f>IF($A$2=1,IF(SP_SUL!BJ511="","*",SP_SUL!BJ511),IF(SP_SUL!BK511="","*",SP_SUL!BK511))</f>
        <v>*</v>
      </c>
    </row>
    <row r="512" spans="1:16" hidden="1">
      <c r="A512" s="82" t="str">
        <f>IF(SP_SUL!B512="","*",SP_SUL!B512)</f>
        <v>*</v>
      </c>
      <c r="B512" s="83" t="str">
        <f>IF(SP_SUL!X512="","*",SP_SUL!X512)</f>
        <v>*</v>
      </c>
      <c r="C512" s="83" t="str">
        <f>IF(SP_SUL!S512="","*",SP_SUL!S512)</f>
        <v>-</v>
      </c>
      <c r="D512" s="83" t="str">
        <f>IF(SP_SUL!T512="","*",SP_SUL!T512)</f>
        <v>-</v>
      </c>
      <c r="E512" s="83" t="str">
        <f>IF(SP_SUL!D512="","*",SP_SUL!D512)</f>
        <v>*</v>
      </c>
      <c r="F512" s="83" t="str">
        <f>IF(SP_SUL!H512="","*",SP_SUL!H512)</f>
        <v>*</v>
      </c>
      <c r="G512" s="83" t="str">
        <f>IF(SP_SUL!M512="","*",SP_SUL!M512)</f>
        <v>-</v>
      </c>
      <c r="H512" s="116" t="str">
        <f>IF(SP_SUL!K512="","*",SP_SUL!K512)</f>
        <v>*</v>
      </c>
      <c r="I512" s="113" t="str">
        <f>IF(SP_SUL!O512="","*",SP_SUL!O512)</f>
        <v>*</v>
      </c>
      <c r="J512" s="113" t="str">
        <f>IF(SP_SUL!P512="","*",SP_SUL!P512)</f>
        <v>*</v>
      </c>
      <c r="K512" s="83">
        <f>IF(SP_SUL!AK512="","*",SP_SUL!AK512)</f>
        <v>0</v>
      </c>
      <c r="L512" s="83" t="str">
        <f>IF(SP_SUL!AM512="","*",SP_SUL!AM512)</f>
        <v>-</v>
      </c>
      <c r="M512" s="83">
        <f>IF(SP_SUL!AP512="","*",SP_SUL!AP512)</f>
        <v>0</v>
      </c>
      <c r="N512" s="83" t="str">
        <f>IF(SP_SUL!AM512="","*",SP_SUL!AM512)</f>
        <v>-</v>
      </c>
      <c r="O512" s="110" t="str">
        <f>IF(SP_SUL!BH512="","*",SP_SUL!BH512)</f>
        <v>*</v>
      </c>
      <c r="P512" s="147" t="str">
        <f>IF($A$2=1,IF(SP_SUL!BJ512="","*",SP_SUL!BJ512),IF(SP_SUL!BK512="","*",SP_SUL!BK512))</f>
        <v>*</v>
      </c>
    </row>
    <row r="513" spans="1:16" hidden="1">
      <c r="A513" s="82" t="str">
        <f>IF(SP_SUL!B513="","*",SP_SUL!B513)</f>
        <v>*</v>
      </c>
      <c r="B513" s="83" t="str">
        <f>IF(SP_SUL!X513="","*",SP_SUL!X513)</f>
        <v>*</v>
      </c>
      <c r="C513" s="83" t="str">
        <f>IF(SP_SUL!S513="","*",SP_SUL!S513)</f>
        <v>-</v>
      </c>
      <c r="D513" s="83" t="str">
        <f>IF(SP_SUL!T513="","*",SP_SUL!T513)</f>
        <v>-</v>
      </c>
      <c r="E513" s="83" t="str">
        <f>IF(SP_SUL!D513="","*",SP_SUL!D513)</f>
        <v>*</v>
      </c>
      <c r="F513" s="83" t="str">
        <f>IF(SP_SUL!H513="","*",SP_SUL!H513)</f>
        <v>*</v>
      </c>
      <c r="G513" s="83" t="str">
        <f>IF(SP_SUL!M513="","*",SP_SUL!M513)</f>
        <v>-</v>
      </c>
      <c r="H513" s="116" t="str">
        <f>IF(SP_SUL!K513="","*",SP_SUL!K513)</f>
        <v>*</v>
      </c>
      <c r="I513" s="113" t="str">
        <f>IF(SP_SUL!O513="","*",SP_SUL!O513)</f>
        <v>*</v>
      </c>
      <c r="J513" s="113" t="str">
        <f>IF(SP_SUL!P513="","*",SP_SUL!P513)</f>
        <v>*</v>
      </c>
      <c r="K513" s="83">
        <f>IF(SP_SUL!AK513="","*",SP_SUL!AK513)</f>
        <v>0</v>
      </c>
      <c r="L513" s="83" t="str">
        <f>IF(SP_SUL!AM513="","*",SP_SUL!AM513)</f>
        <v>-</v>
      </c>
      <c r="M513" s="83">
        <f>IF(SP_SUL!AP513="","*",SP_SUL!AP513)</f>
        <v>0</v>
      </c>
      <c r="N513" s="83" t="str">
        <f>IF(SP_SUL!AM513="","*",SP_SUL!AM513)</f>
        <v>-</v>
      </c>
      <c r="O513" s="110" t="str">
        <f>IF(SP_SUL!BH513="","*",SP_SUL!BH513)</f>
        <v>*</v>
      </c>
      <c r="P513" s="147" t="str">
        <f>IF($A$2=1,IF(SP_SUL!BJ513="","*",SP_SUL!BJ513),IF(SP_SUL!BK513="","*",SP_SUL!BK513))</f>
        <v>*</v>
      </c>
    </row>
    <row r="514" spans="1:16" hidden="1">
      <c r="A514" s="82" t="str">
        <f>IF(SP_SUL!B514="","*",SP_SUL!B514)</f>
        <v>*</v>
      </c>
      <c r="B514" s="83" t="str">
        <f>IF(SP_SUL!X514="","*",SP_SUL!X514)</f>
        <v>*</v>
      </c>
      <c r="C514" s="83" t="str">
        <f>IF(SP_SUL!S514="","*",SP_SUL!S514)</f>
        <v>-</v>
      </c>
      <c r="D514" s="83" t="str">
        <f>IF(SP_SUL!T514="","*",SP_SUL!T514)</f>
        <v>-</v>
      </c>
      <c r="E514" s="83" t="str">
        <f>IF(SP_SUL!D514="","*",SP_SUL!D514)</f>
        <v>*</v>
      </c>
      <c r="F514" s="83" t="str">
        <f>IF(SP_SUL!H514="","*",SP_SUL!H514)</f>
        <v>*</v>
      </c>
      <c r="G514" s="83" t="str">
        <f>IF(SP_SUL!M514="","*",SP_SUL!M514)</f>
        <v>-</v>
      </c>
      <c r="H514" s="116" t="str">
        <f>IF(SP_SUL!K514="","*",SP_SUL!K514)</f>
        <v>*</v>
      </c>
      <c r="I514" s="113" t="str">
        <f>IF(SP_SUL!O514="","*",SP_SUL!O514)</f>
        <v>*</v>
      </c>
      <c r="J514" s="113" t="str">
        <f>IF(SP_SUL!P514="","*",SP_SUL!P514)</f>
        <v>*</v>
      </c>
      <c r="K514" s="83">
        <f>IF(SP_SUL!AK514="","*",SP_SUL!AK514)</f>
        <v>0</v>
      </c>
      <c r="L514" s="83" t="str">
        <f>IF(SP_SUL!AM514="","*",SP_SUL!AM514)</f>
        <v>-</v>
      </c>
      <c r="M514" s="83">
        <f>IF(SP_SUL!AP514="","*",SP_SUL!AP514)</f>
        <v>0</v>
      </c>
      <c r="N514" s="83" t="str">
        <f>IF(SP_SUL!AM514="","*",SP_SUL!AM514)</f>
        <v>-</v>
      </c>
      <c r="O514" s="110" t="str">
        <f>IF(SP_SUL!BH514="","*",SP_SUL!BH514)</f>
        <v>*</v>
      </c>
      <c r="P514" s="147" t="str">
        <f>IF($A$2=1,IF(SP_SUL!BJ514="","*",SP_SUL!BJ514),IF(SP_SUL!BK514="","*",SP_SUL!BK514))</f>
        <v>*</v>
      </c>
    </row>
    <row r="515" spans="1:16" hidden="1">
      <c r="A515" s="82" t="str">
        <f>IF(SP_SUL!B515="","*",SP_SUL!B515)</f>
        <v>*</v>
      </c>
      <c r="B515" s="83" t="str">
        <f>IF(SP_SUL!X515="","*",SP_SUL!X515)</f>
        <v>*</v>
      </c>
      <c r="C515" s="83" t="str">
        <f>IF(SP_SUL!S515="","*",SP_SUL!S515)</f>
        <v>-</v>
      </c>
      <c r="D515" s="83" t="str">
        <f>IF(SP_SUL!T515="","*",SP_SUL!T515)</f>
        <v>-</v>
      </c>
      <c r="E515" s="83" t="str">
        <f>IF(SP_SUL!D515="","*",SP_SUL!D515)</f>
        <v>*</v>
      </c>
      <c r="F515" s="83" t="str">
        <f>IF(SP_SUL!H515="","*",SP_SUL!H515)</f>
        <v>*</v>
      </c>
      <c r="G515" s="83" t="str">
        <f>IF(SP_SUL!M515="","*",SP_SUL!M515)</f>
        <v>-</v>
      </c>
      <c r="H515" s="116" t="str">
        <f>IF(SP_SUL!K515="","*",SP_SUL!K515)</f>
        <v>*</v>
      </c>
      <c r="I515" s="113" t="str">
        <f>IF(SP_SUL!O515="","*",SP_SUL!O515)</f>
        <v>*</v>
      </c>
      <c r="J515" s="113" t="str">
        <f>IF(SP_SUL!P515="","*",SP_SUL!P515)</f>
        <v>*</v>
      </c>
      <c r="K515" s="83">
        <f>IF(SP_SUL!AK515="","*",SP_SUL!AK515)</f>
        <v>0</v>
      </c>
      <c r="L515" s="83" t="str">
        <f>IF(SP_SUL!AM515="","*",SP_SUL!AM515)</f>
        <v>-</v>
      </c>
      <c r="M515" s="83">
        <f>IF(SP_SUL!AP515="","*",SP_SUL!AP515)</f>
        <v>0</v>
      </c>
      <c r="N515" s="83" t="str">
        <f>IF(SP_SUL!AM515="","*",SP_SUL!AM515)</f>
        <v>-</v>
      </c>
      <c r="O515" s="110" t="str">
        <f>IF(SP_SUL!BH515="","*",SP_SUL!BH515)</f>
        <v>*</v>
      </c>
      <c r="P515" s="147" t="str">
        <f>IF($A$2=1,IF(SP_SUL!BJ515="","*",SP_SUL!BJ515),IF(SP_SUL!BK515="","*",SP_SUL!BK515))</f>
        <v>*</v>
      </c>
    </row>
    <row r="516" spans="1:16" hidden="1">
      <c r="A516" s="82" t="str">
        <f>IF(SP_SUL!B516="","*",SP_SUL!B516)</f>
        <v>*</v>
      </c>
      <c r="B516" s="83" t="str">
        <f>IF(SP_SUL!X516="","*",SP_SUL!X516)</f>
        <v>*</v>
      </c>
      <c r="C516" s="83" t="str">
        <f>IF(SP_SUL!S516="","*",SP_SUL!S516)</f>
        <v>-</v>
      </c>
      <c r="D516" s="83" t="str">
        <f>IF(SP_SUL!T516="","*",SP_SUL!T516)</f>
        <v>-</v>
      </c>
      <c r="E516" s="83" t="str">
        <f>IF(SP_SUL!D516="","*",SP_SUL!D516)</f>
        <v>*</v>
      </c>
      <c r="F516" s="83" t="str">
        <f>IF(SP_SUL!H516="","*",SP_SUL!H516)</f>
        <v>*</v>
      </c>
      <c r="G516" s="83" t="str">
        <f>IF(SP_SUL!M516="","*",SP_SUL!M516)</f>
        <v>-</v>
      </c>
      <c r="H516" s="116" t="str">
        <f>IF(SP_SUL!K516="","*",SP_SUL!K516)</f>
        <v>*</v>
      </c>
      <c r="I516" s="113" t="str">
        <f>IF(SP_SUL!O516="","*",SP_SUL!O516)</f>
        <v>*</v>
      </c>
      <c r="J516" s="113" t="str">
        <f>IF(SP_SUL!P516="","*",SP_SUL!P516)</f>
        <v>*</v>
      </c>
      <c r="K516" s="83">
        <f>IF(SP_SUL!AK516="","*",SP_SUL!AK516)</f>
        <v>0</v>
      </c>
      <c r="L516" s="83" t="str">
        <f>IF(SP_SUL!AM516="","*",SP_SUL!AM516)</f>
        <v>-</v>
      </c>
      <c r="M516" s="83">
        <f>IF(SP_SUL!AP516="","*",SP_SUL!AP516)</f>
        <v>0</v>
      </c>
      <c r="N516" s="83" t="str">
        <f>IF(SP_SUL!AM516="","*",SP_SUL!AM516)</f>
        <v>-</v>
      </c>
      <c r="O516" s="110" t="str">
        <f>IF(SP_SUL!BH516="","*",SP_SUL!BH516)</f>
        <v>*</v>
      </c>
      <c r="P516" s="147" t="str">
        <f>IF($A$2=1,IF(SP_SUL!BJ516="","*",SP_SUL!BJ516),IF(SP_SUL!BK516="","*",SP_SUL!BK516))</f>
        <v>*</v>
      </c>
    </row>
    <row r="517" spans="1:16" hidden="1">
      <c r="A517" s="82" t="str">
        <f>IF(SP_SUL!B517="","*",SP_SUL!B517)</f>
        <v>*</v>
      </c>
      <c r="B517" s="83" t="str">
        <f>IF(SP_SUL!X517="","*",SP_SUL!X517)</f>
        <v>*</v>
      </c>
      <c r="C517" s="83" t="str">
        <f>IF(SP_SUL!S517="","*",SP_SUL!S517)</f>
        <v>-</v>
      </c>
      <c r="D517" s="83" t="str">
        <f>IF(SP_SUL!T517="","*",SP_SUL!T517)</f>
        <v>-</v>
      </c>
      <c r="E517" s="83" t="str">
        <f>IF(SP_SUL!D517="","*",SP_SUL!D517)</f>
        <v>*</v>
      </c>
      <c r="F517" s="83" t="str">
        <f>IF(SP_SUL!H517="","*",SP_SUL!H517)</f>
        <v>*</v>
      </c>
      <c r="G517" s="83" t="str">
        <f>IF(SP_SUL!M517="","*",SP_SUL!M517)</f>
        <v>-</v>
      </c>
      <c r="H517" s="116" t="str">
        <f>IF(SP_SUL!K517="","*",SP_SUL!K517)</f>
        <v>*</v>
      </c>
      <c r="I517" s="113" t="str">
        <f>IF(SP_SUL!O517="","*",SP_SUL!O517)</f>
        <v>*</v>
      </c>
      <c r="J517" s="113" t="str">
        <f>IF(SP_SUL!P517="","*",SP_SUL!P517)</f>
        <v>*</v>
      </c>
      <c r="K517" s="83">
        <f>IF(SP_SUL!AK517="","*",SP_SUL!AK517)</f>
        <v>0</v>
      </c>
      <c r="L517" s="83" t="str">
        <f>IF(SP_SUL!AM517="","*",SP_SUL!AM517)</f>
        <v>-</v>
      </c>
      <c r="M517" s="83">
        <f>IF(SP_SUL!AP517="","*",SP_SUL!AP517)</f>
        <v>0</v>
      </c>
      <c r="N517" s="83" t="str">
        <f>IF(SP_SUL!AM517="","*",SP_SUL!AM517)</f>
        <v>-</v>
      </c>
      <c r="O517" s="110" t="str">
        <f>IF(SP_SUL!BH517="","*",SP_SUL!BH517)</f>
        <v>*</v>
      </c>
      <c r="P517" s="147" t="str">
        <f>IF($A$2=1,IF(SP_SUL!BJ517="","*",SP_SUL!BJ517),IF(SP_SUL!BK517="","*",SP_SUL!BK517))</f>
        <v>*</v>
      </c>
    </row>
    <row r="518" spans="1:16" hidden="1">
      <c r="A518" s="82" t="str">
        <f>IF(SP_SUL!B518="","*",SP_SUL!B518)</f>
        <v>*</v>
      </c>
      <c r="B518" s="83" t="str">
        <f>IF(SP_SUL!X518="","*",SP_SUL!X518)</f>
        <v>*</v>
      </c>
      <c r="C518" s="83" t="str">
        <f>IF(SP_SUL!S518="","*",SP_SUL!S518)</f>
        <v>-</v>
      </c>
      <c r="D518" s="83" t="str">
        <f>IF(SP_SUL!T518="","*",SP_SUL!T518)</f>
        <v>-</v>
      </c>
      <c r="E518" s="83" t="str">
        <f>IF(SP_SUL!D518="","*",SP_SUL!D518)</f>
        <v>*</v>
      </c>
      <c r="F518" s="83" t="str">
        <f>IF(SP_SUL!H518="","*",SP_SUL!H518)</f>
        <v>*</v>
      </c>
      <c r="G518" s="83" t="str">
        <f>IF(SP_SUL!M518="","*",SP_SUL!M518)</f>
        <v>-</v>
      </c>
      <c r="H518" s="116" t="str">
        <f>IF(SP_SUL!K518="","*",SP_SUL!K518)</f>
        <v>*</v>
      </c>
      <c r="I518" s="113" t="str">
        <f>IF(SP_SUL!O518="","*",SP_SUL!O518)</f>
        <v>*</v>
      </c>
      <c r="J518" s="113" t="str">
        <f>IF(SP_SUL!P518="","*",SP_SUL!P518)</f>
        <v>*</v>
      </c>
      <c r="K518" s="83">
        <f>IF(SP_SUL!AK518="","*",SP_SUL!AK518)</f>
        <v>0</v>
      </c>
      <c r="L518" s="83" t="str">
        <f>IF(SP_SUL!AM518="","*",SP_SUL!AM518)</f>
        <v>-</v>
      </c>
      <c r="M518" s="83">
        <f>IF(SP_SUL!AP518="","*",SP_SUL!AP518)</f>
        <v>0</v>
      </c>
      <c r="N518" s="83" t="str">
        <f>IF(SP_SUL!AM518="","*",SP_SUL!AM518)</f>
        <v>-</v>
      </c>
      <c r="O518" s="110" t="str">
        <f>IF(SP_SUL!BH518="","*",SP_SUL!BH518)</f>
        <v>*</v>
      </c>
      <c r="P518" s="147" t="str">
        <f>IF($A$2=1,IF(SP_SUL!BJ518="","*",SP_SUL!BJ518),IF(SP_SUL!BK518="","*",SP_SUL!BK518))</f>
        <v>*</v>
      </c>
    </row>
    <row r="519" spans="1:16" hidden="1">
      <c r="A519" s="82" t="str">
        <f>IF(SP_SUL!B519="","*",SP_SUL!B519)</f>
        <v>*</v>
      </c>
      <c r="B519" s="83" t="str">
        <f>IF(SP_SUL!X519="","*",SP_SUL!X519)</f>
        <v>*</v>
      </c>
      <c r="C519" s="83" t="str">
        <f>IF(SP_SUL!S519="","*",SP_SUL!S519)</f>
        <v>-</v>
      </c>
      <c r="D519" s="83" t="str">
        <f>IF(SP_SUL!T519="","*",SP_SUL!T519)</f>
        <v>-</v>
      </c>
      <c r="E519" s="83" t="str">
        <f>IF(SP_SUL!D519="","*",SP_SUL!D519)</f>
        <v>*</v>
      </c>
      <c r="F519" s="83" t="str">
        <f>IF(SP_SUL!H519="","*",SP_SUL!H519)</f>
        <v>*</v>
      </c>
      <c r="G519" s="83" t="str">
        <f>IF(SP_SUL!M519="","*",SP_SUL!M519)</f>
        <v>-</v>
      </c>
      <c r="H519" s="116" t="str">
        <f>IF(SP_SUL!K519="","*",SP_SUL!K519)</f>
        <v>*</v>
      </c>
      <c r="I519" s="113" t="str">
        <f>IF(SP_SUL!O519="","*",SP_SUL!O519)</f>
        <v>*</v>
      </c>
      <c r="J519" s="113" t="str">
        <f>IF(SP_SUL!P519="","*",SP_SUL!P519)</f>
        <v>*</v>
      </c>
      <c r="K519" s="83">
        <f>IF(SP_SUL!AK519="","*",SP_SUL!AK519)</f>
        <v>0</v>
      </c>
      <c r="L519" s="83" t="str">
        <f>IF(SP_SUL!AM519="","*",SP_SUL!AM519)</f>
        <v>-</v>
      </c>
      <c r="M519" s="83">
        <f>IF(SP_SUL!AP519="","*",SP_SUL!AP519)</f>
        <v>0</v>
      </c>
      <c r="N519" s="83" t="str">
        <f>IF(SP_SUL!AM519="","*",SP_SUL!AM519)</f>
        <v>-</v>
      </c>
      <c r="O519" s="110" t="str">
        <f>IF(SP_SUL!BH519="","*",SP_SUL!BH519)</f>
        <v>*</v>
      </c>
      <c r="P519" s="147" t="str">
        <f>IF($A$2=1,IF(SP_SUL!BJ519="","*",SP_SUL!BJ519),IF(SP_SUL!BK519="","*",SP_SUL!BK519))</f>
        <v>*</v>
      </c>
    </row>
    <row r="520" spans="1:16" hidden="1">
      <c r="A520" s="82" t="str">
        <f>IF(SP_SUL!B520="","*",SP_SUL!B520)</f>
        <v>*</v>
      </c>
      <c r="B520" s="83" t="str">
        <f>IF(SP_SUL!X520="","*",SP_SUL!X520)</f>
        <v>*</v>
      </c>
      <c r="C520" s="83" t="str">
        <f>IF(SP_SUL!S520="","*",SP_SUL!S520)</f>
        <v>-</v>
      </c>
      <c r="D520" s="83" t="str">
        <f>IF(SP_SUL!T520="","*",SP_SUL!T520)</f>
        <v>-</v>
      </c>
      <c r="E520" s="83" t="str">
        <f>IF(SP_SUL!D520="","*",SP_SUL!D520)</f>
        <v>*</v>
      </c>
      <c r="F520" s="83" t="str">
        <f>IF(SP_SUL!H520="","*",SP_SUL!H520)</f>
        <v>*</v>
      </c>
      <c r="G520" s="83" t="str">
        <f>IF(SP_SUL!M520="","*",SP_SUL!M520)</f>
        <v>-</v>
      </c>
      <c r="H520" s="116" t="str">
        <f>IF(SP_SUL!K520="","*",SP_SUL!K520)</f>
        <v>*</v>
      </c>
      <c r="I520" s="113" t="str">
        <f>IF(SP_SUL!O520="","*",SP_SUL!O520)</f>
        <v>*</v>
      </c>
      <c r="J520" s="113" t="str">
        <f>IF(SP_SUL!P520="","*",SP_SUL!P520)</f>
        <v>*</v>
      </c>
      <c r="K520" s="83">
        <f>IF(SP_SUL!AK520="","*",SP_SUL!AK520)</f>
        <v>0</v>
      </c>
      <c r="L520" s="83" t="str">
        <f>IF(SP_SUL!AM520="","*",SP_SUL!AM520)</f>
        <v>-</v>
      </c>
      <c r="M520" s="83">
        <f>IF(SP_SUL!AP520="","*",SP_SUL!AP520)</f>
        <v>0</v>
      </c>
      <c r="N520" s="83" t="str">
        <f>IF(SP_SUL!AM520="","*",SP_SUL!AM520)</f>
        <v>-</v>
      </c>
      <c r="O520" s="110" t="str">
        <f>IF(SP_SUL!BH520="","*",SP_SUL!BH520)</f>
        <v>*</v>
      </c>
      <c r="P520" s="147" t="str">
        <f>IF($A$2=1,IF(SP_SUL!BJ520="","*",SP_SUL!BJ520),IF(SP_SUL!BK520="","*",SP_SUL!BK520))</f>
        <v>*</v>
      </c>
    </row>
    <row r="521" spans="1:16" hidden="1">
      <c r="A521" s="82" t="str">
        <f>IF(SP_SUL!B521="","*",SP_SUL!B521)</f>
        <v>*</v>
      </c>
      <c r="B521" s="83" t="str">
        <f>IF(SP_SUL!X521="","*",SP_SUL!X521)</f>
        <v>*</v>
      </c>
      <c r="C521" s="83" t="str">
        <f>IF(SP_SUL!S521="","*",SP_SUL!S521)</f>
        <v>-</v>
      </c>
      <c r="D521" s="83" t="str">
        <f>IF(SP_SUL!T521="","*",SP_SUL!T521)</f>
        <v>-</v>
      </c>
      <c r="E521" s="83" t="str">
        <f>IF(SP_SUL!D521="","*",SP_SUL!D521)</f>
        <v>*</v>
      </c>
      <c r="F521" s="83" t="str">
        <f>IF(SP_SUL!H521="","*",SP_SUL!H521)</f>
        <v>*</v>
      </c>
      <c r="G521" s="83" t="str">
        <f>IF(SP_SUL!M521="","*",SP_SUL!M521)</f>
        <v>-</v>
      </c>
      <c r="H521" s="116" t="str">
        <f>IF(SP_SUL!K521="","*",SP_SUL!K521)</f>
        <v>*</v>
      </c>
      <c r="I521" s="113" t="str">
        <f>IF(SP_SUL!O521="","*",SP_SUL!O521)</f>
        <v>*</v>
      </c>
      <c r="J521" s="113" t="str">
        <f>IF(SP_SUL!P521="","*",SP_SUL!P521)</f>
        <v>*</v>
      </c>
      <c r="K521" s="83">
        <f>IF(SP_SUL!AK521="","*",SP_SUL!AK521)</f>
        <v>0</v>
      </c>
      <c r="L521" s="83" t="str">
        <f>IF(SP_SUL!AM521="","*",SP_SUL!AM521)</f>
        <v>-</v>
      </c>
      <c r="M521" s="83">
        <f>IF(SP_SUL!AP521="","*",SP_SUL!AP521)</f>
        <v>0</v>
      </c>
      <c r="N521" s="83" t="str">
        <f>IF(SP_SUL!AM521="","*",SP_SUL!AM521)</f>
        <v>-</v>
      </c>
      <c r="O521" s="110" t="str">
        <f>IF(SP_SUL!BH521="","*",SP_SUL!BH521)</f>
        <v>*</v>
      </c>
      <c r="P521" s="147" t="str">
        <f>IF($A$2=1,IF(SP_SUL!BJ521="","*",SP_SUL!BJ521),IF(SP_SUL!BK521="","*",SP_SUL!BK521))</f>
        <v>*</v>
      </c>
    </row>
    <row r="522" spans="1:16" hidden="1">
      <c r="A522" s="82" t="str">
        <f>IF(SP_SUL!B522="","*",SP_SUL!B522)</f>
        <v>*</v>
      </c>
      <c r="B522" s="83" t="str">
        <f>IF(SP_SUL!X522="","*",SP_SUL!X522)</f>
        <v>*</v>
      </c>
      <c r="C522" s="83" t="str">
        <f>IF(SP_SUL!S522="","*",SP_SUL!S522)</f>
        <v>-</v>
      </c>
      <c r="D522" s="83" t="str">
        <f>IF(SP_SUL!T522="","*",SP_SUL!T522)</f>
        <v>-</v>
      </c>
      <c r="E522" s="83" t="str">
        <f>IF(SP_SUL!D522="","*",SP_SUL!D522)</f>
        <v>*</v>
      </c>
      <c r="F522" s="83" t="str">
        <f>IF(SP_SUL!H522="","*",SP_SUL!H522)</f>
        <v>*</v>
      </c>
      <c r="G522" s="83" t="str">
        <f>IF(SP_SUL!M522="","*",SP_SUL!M522)</f>
        <v>-</v>
      </c>
      <c r="H522" s="116" t="str">
        <f>IF(SP_SUL!K522="","*",SP_SUL!K522)</f>
        <v>*</v>
      </c>
      <c r="I522" s="113" t="str">
        <f>IF(SP_SUL!O522="","*",SP_SUL!O522)</f>
        <v>*</v>
      </c>
      <c r="J522" s="113" t="str">
        <f>IF(SP_SUL!P522="","*",SP_SUL!P522)</f>
        <v>*</v>
      </c>
      <c r="K522" s="83">
        <f>IF(SP_SUL!AK522="","*",SP_SUL!AK522)</f>
        <v>0</v>
      </c>
      <c r="L522" s="83" t="str">
        <f>IF(SP_SUL!AM522="","*",SP_SUL!AM522)</f>
        <v>-</v>
      </c>
      <c r="M522" s="83">
        <f>IF(SP_SUL!AP522="","*",SP_SUL!AP522)</f>
        <v>0</v>
      </c>
      <c r="N522" s="83" t="str">
        <f>IF(SP_SUL!AM522="","*",SP_SUL!AM522)</f>
        <v>-</v>
      </c>
      <c r="O522" s="110" t="str">
        <f>IF(SP_SUL!BH522="","*",SP_SUL!BH522)</f>
        <v>*</v>
      </c>
      <c r="P522" s="147" t="str">
        <f>IF($A$2=1,IF(SP_SUL!BJ522="","*",SP_SUL!BJ522),IF(SP_SUL!BK522="","*",SP_SUL!BK522))</f>
        <v>*</v>
      </c>
    </row>
    <row r="523" spans="1:16" hidden="1">
      <c r="A523" s="82" t="str">
        <f>IF(SP_SUL!B523="","*",SP_SUL!B523)</f>
        <v>*</v>
      </c>
      <c r="B523" s="83" t="str">
        <f>IF(SP_SUL!X523="","*",SP_SUL!X523)</f>
        <v>*</v>
      </c>
      <c r="C523" s="83" t="str">
        <f>IF(SP_SUL!S523="","*",SP_SUL!S523)</f>
        <v>-</v>
      </c>
      <c r="D523" s="83" t="str">
        <f>IF(SP_SUL!T523="","*",SP_SUL!T523)</f>
        <v>-</v>
      </c>
      <c r="E523" s="83" t="str">
        <f>IF(SP_SUL!D523="","*",SP_SUL!D523)</f>
        <v>*</v>
      </c>
      <c r="F523" s="83" t="str">
        <f>IF(SP_SUL!H523="","*",SP_SUL!H523)</f>
        <v>*</v>
      </c>
      <c r="G523" s="83" t="str">
        <f>IF(SP_SUL!M523="","*",SP_SUL!M523)</f>
        <v>-</v>
      </c>
      <c r="H523" s="116" t="str">
        <f>IF(SP_SUL!K523="","*",SP_SUL!K523)</f>
        <v>*</v>
      </c>
      <c r="I523" s="113" t="str">
        <f>IF(SP_SUL!O523="","*",SP_SUL!O523)</f>
        <v>*</v>
      </c>
      <c r="J523" s="113" t="str">
        <f>IF(SP_SUL!P523="","*",SP_SUL!P523)</f>
        <v>*</v>
      </c>
      <c r="K523" s="83">
        <f>IF(SP_SUL!AK523="","*",SP_SUL!AK523)</f>
        <v>0</v>
      </c>
      <c r="L523" s="83" t="str">
        <f>IF(SP_SUL!AM523="","*",SP_SUL!AM523)</f>
        <v>-</v>
      </c>
      <c r="M523" s="83">
        <f>IF(SP_SUL!AP523="","*",SP_SUL!AP523)</f>
        <v>0</v>
      </c>
      <c r="N523" s="83" t="str">
        <f>IF(SP_SUL!AM523="","*",SP_SUL!AM523)</f>
        <v>-</v>
      </c>
      <c r="O523" s="110" t="str">
        <f>IF(SP_SUL!BH523="","*",SP_SUL!BH523)</f>
        <v>*</v>
      </c>
      <c r="P523" s="147" t="str">
        <f>IF($A$2=1,IF(SP_SUL!BJ523="","*",SP_SUL!BJ523),IF(SP_SUL!BK523="","*",SP_SUL!BK523))</f>
        <v>*</v>
      </c>
    </row>
    <row r="524" spans="1:16" hidden="1">
      <c r="A524" s="82" t="str">
        <f>IF(SP_SUL!B524="","*",SP_SUL!B524)</f>
        <v>*</v>
      </c>
      <c r="B524" s="83" t="str">
        <f>IF(SP_SUL!X524="","*",SP_SUL!X524)</f>
        <v>*</v>
      </c>
      <c r="C524" s="83" t="str">
        <f>IF(SP_SUL!S524="","*",SP_SUL!S524)</f>
        <v>-</v>
      </c>
      <c r="D524" s="83" t="str">
        <f>IF(SP_SUL!T524="","*",SP_SUL!T524)</f>
        <v>-</v>
      </c>
      <c r="E524" s="83" t="str">
        <f>IF(SP_SUL!D524="","*",SP_SUL!D524)</f>
        <v>*</v>
      </c>
      <c r="F524" s="83" t="str">
        <f>IF(SP_SUL!H524="","*",SP_SUL!H524)</f>
        <v>*</v>
      </c>
      <c r="G524" s="83" t="str">
        <f>IF(SP_SUL!M524="","*",SP_SUL!M524)</f>
        <v>-</v>
      </c>
      <c r="H524" s="116" t="str">
        <f>IF(SP_SUL!K524="","*",SP_SUL!K524)</f>
        <v>*</v>
      </c>
      <c r="I524" s="113" t="str">
        <f>IF(SP_SUL!O524="","*",SP_SUL!O524)</f>
        <v>*</v>
      </c>
      <c r="J524" s="113" t="str">
        <f>IF(SP_SUL!P524="","*",SP_SUL!P524)</f>
        <v>*</v>
      </c>
      <c r="K524" s="83">
        <f>IF(SP_SUL!AK524="","*",SP_SUL!AK524)</f>
        <v>0</v>
      </c>
      <c r="L524" s="83" t="str">
        <f>IF(SP_SUL!AM524="","*",SP_SUL!AM524)</f>
        <v>-</v>
      </c>
      <c r="M524" s="83">
        <f>IF(SP_SUL!AP524="","*",SP_SUL!AP524)</f>
        <v>0</v>
      </c>
      <c r="N524" s="83" t="str">
        <f>IF(SP_SUL!AM524="","*",SP_SUL!AM524)</f>
        <v>-</v>
      </c>
      <c r="O524" s="110" t="str">
        <f>IF(SP_SUL!BH524="","*",SP_SUL!BH524)</f>
        <v>*</v>
      </c>
      <c r="P524" s="147" t="str">
        <f>IF($A$2=1,IF(SP_SUL!BJ524="","*",SP_SUL!BJ524),IF(SP_SUL!BK524="","*",SP_SUL!BK524))</f>
        <v>*</v>
      </c>
    </row>
    <row r="525" spans="1:16" hidden="1">
      <c r="A525" s="82" t="str">
        <f>IF(SP_SUL!B525="","*",SP_SUL!B525)</f>
        <v>*</v>
      </c>
      <c r="B525" s="83" t="str">
        <f>IF(SP_SUL!X525="","*",SP_SUL!X525)</f>
        <v>*</v>
      </c>
      <c r="C525" s="83" t="str">
        <f>IF(SP_SUL!S525="","*",SP_SUL!S525)</f>
        <v>-</v>
      </c>
      <c r="D525" s="83" t="str">
        <f>IF(SP_SUL!T525="","*",SP_SUL!T525)</f>
        <v>-</v>
      </c>
      <c r="E525" s="83" t="str">
        <f>IF(SP_SUL!D525="","*",SP_SUL!D525)</f>
        <v>*</v>
      </c>
      <c r="F525" s="83" t="str">
        <f>IF(SP_SUL!H525="","*",SP_SUL!H525)</f>
        <v>*</v>
      </c>
      <c r="G525" s="83" t="str">
        <f>IF(SP_SUL!M525="","*",SP_SUL!M525)</f>
        <v>-</v>
      </c>
      <c r="H525" s="116" t="str">
        <f>IF(SP_SUL!K525="","*",SP_SUL!K525)</f>
        <v>*</v>
      </c>
      <c r="I525" s="113" t="str">
        <f>IF(SP_SUL!O525="","*",SP_SUL!O525)</f>
        <v>*</v>
      </c>
      <c r="J525" s="113" t="str">
        <f>IF(SP_SUL!P525="","*",SP_SUL!P525)</f>
        <v>*</v>
      </c>
      <c r="K525" s="83">
        <f>IF(SP_SUL!AK525="","*",SP_SUL!AK525)</f>
        <v>0</v>
      </c>
      <c r="L525" s="83" t="str">
        <f>IF(SP_SUL!AM525="","*",SP_SUL!AM525)</f>
        <v>-</v>
      </c>
      <c r="M525" s="83">
        <f>IF(SP_SUL!AP525="","*",SP_SUL!AP525)</f>
        <v>0</v>
      </c>
      <c r="N525" s="83" t="str">
        <f>IF(SP_SUL!AM525="","*",SP_SUL!AM525)</f>
        <v>-</v>
      </c>
      <c r="O525" s="110" t="str">
        <f>IF(SP_SUL!BH525="","*",SP_SUL!BH525)</f>
        <v>*</v>
      </c>
      <c r="P525" s="147" t="str">
        <f>IF($A$2=1,IF(SP_SUL!BJ525="","*",SP_SUL!BJ525),IF(SP_SUL!BK525="","*",SP_SUL!BK525))</f>
        <v>*</v>
      </c>
    </row>
    <row r="526" spans="1:16" hidden="1">
      <c r="A526" s="82" t="str">
        <f>IF(SP_SUL!B526="","*",SP_SUL!B526)</f>
        <v>*</v>
      </c>
      <c r="B526" s="83" t="str">
        <f>IF(SP_SUL!X526="","*",SP_SUL!X526)</f>
        <v>*</v>
      </c>
      <c r="C526" s="83" t="str">
        <f>IF(SP_SUL!S526="","*",SP_SUL!S526)</f>
        <v>-</v>
      </c>
      <c r="D526" s="83" t="str">
        <f>IF(SP_SUL!T526="","*",SP_SUL!T526)</f>
        <v>-</v>
      </c>
      <c r="E526" s="83" t="str">
        <f>IF(SP_SUL!D526="","*",SP_SUL!D526)</f>
        <v>*</v>
      </c>
      <c r="F526" s="83" t="str">
        <f>IF(SP_SUL!H526="","*",SP_SUL!H526)</f>
        <v>*</v>
      </c>
      <c r="G526" s="83" t="str">
        <f>IF(SP_SUL!M526="","*",SP_SUL!M526)</f>
        <v>-</v>
      </c>
      <c r="H526" s="116" t="str">
        <f>IF(SP_SUL!K526="","*",SP_SUL!K526)</f>
        <v>*</v>
      </c>
      <c r="I526" s="113" t="str">
        <f>IF(SP_SUL!O526="","*",SP_SUL!O526)</f>
        <v>*</v>
      </c>
      <c r="J526" s="113" t="str">
        <f>IF(SP_SUL!P526="","*",SP_SUL!P526)</f>
        <v>*</v>
      </c>
      <c r="K526" s="83">
        <f>IF(SP_SUL!AK526="","*",SP_SUL!AK526)</f>
        <v>0</v>
      </c>
      <c r="L526" s="83" t="str">
        <f>IF(SP_SUL!AM526="","*",SP_SUL!AM526)</f>
        <v>-</v>
      </c>
      <c r="M526" s="83">
        <f>IF(SP_SUL!AP526="","*",SP_SUL!AP526)</f>
        <v>0</v>
      </c>
      <c r="N526" s="83" t="str">
        <f>IF(SP_SUL!AM526="","*",SP_SUL!AM526)</f>
        <v>-</v>
      </c>
      <c r="O526" s="110" t="str">
        <f>IF(SP_SUL!BH526="","*",SP_SUL!BH526)</f>
        <v>*</v>
      </c>
      <c r="P526" s="147" t="str">
        <f>IF($A$2=1,IF(SP_SUL!BJ526="","*",SP_SUL!BJ526),IF(SP_SUL!BK526="","*",SP_SUL!BK526))</f>
        <v>*</v>
      </c>
    </row>
    <row r="527" spans="1:16" hidden="1">
      <c r="A527" s="82" t="str">
        <f>IF(SP_SUL!B527="","*",SP_SUL!B527)</f>
        <v>*</v>
      </c>
      <c r="B527" s="83" t="str">
        <f>IF(SP_SUL!X527="","*",SP_SUL!X527)</f>
        <v>*</v>
      </c>
      <c r="C527" s="83" t="str">
        <f>IF(SP_SUL!S527="","*",SP_SUL!S527)</f>
        <v>-</v>
      </c>
      <c r="D527" s="83" t="str">
        <f>IF(SP_SUL!T527="","*",SP_SUL!T527)</f>
        <v>-</v>
      </c>
      <c r="E527" s="83" t="str">
        <f>IF(SP_SUL!D527="","*",SP_SUL!D527)</f>
        <v>*</v>
      </c>
      <c r="F527" s="83" t="str">
        <f>IF(SP_SUL!H527="","*",SP_SUL!H527)</f>
        <v>*</v>
      </c>
      <c r="G527" s="83" t="str">
        <f>IF(SP_SUL!M527="","*",SP_SUL!M527)</f>
        <v>-</v>
      </c>
      <c r="H527" s="116" t="str">
        <f>IF(SP_SUL!K527="","*",SP_SUL!K527)</f>
        <v>*</v>
      </c>
      <c r="I527" s="113" t="str">
        <f>IF(SP_SUL!O527="","*",SP_SUL!O527)</f>
        <v>*</v>
      </c>
      <c r="J527" s="113" t="str">
        <f>IF(SP_SUL!P527="","*",SP_SUL!P527)</f>
        <v>*</v>
      </c>
      <c r="K527" s="83">
        <f>IF(SP_SUL!AK527="","*",SP_SUL!AK527)</f>
        <v>0</v>
      </c>
      <c r="L527" s="83" t="str">
        <f>IF(SP_SUL!AM527="","*",SP_SUL!AM527)</f>
        <v>-</v>
      </c>
      <c r="M527" s="83">
        <f>IF(SP_SUL!AP527="","*",SP_SUL!AP527)</f>
        <v>0</v>
      </c>
      <c r="N527" s="83" t="str">
        <f>IF(SP_SUL!AM527="","*",SP_SUL!AM527)</f>
        <v>-</v>
      </c>
      <c r="O527" s="110" t="str">
        <f>IF(SP_SUL!BH527="","*",SP_SUL!BH527)</f>
        <v>*</v>
      </c>
      <c r="P527" s="147" t="str">
        <f>IF($A$2=1,IF(SP_SUL!BJ527="","*",SP_SUL!BJ527),IF(SP_SUL!BK527="","*",SP_SUL!BK527))</f>
        <v>*</v>
      </c>
    </row>
    <row r="528" spans="1:16" hidden="1">
      <c r="A528" s="82" t="str">
        <f>IF(SP_SUL!B528="","*",SP_SUL!B528)</f>
        <v>*</v>
      </c>
      <c r="B528" s="83" t="str">
        <f>IF(SP_SUL!X528="","*",SP_SUL!X528)</f>
        <v>*</v>
      </c>
      <c r="C528" s="83" t="str">
        <f>IF(SP_SUL!S528="","*",SP_SUL!S528)</f>
        <v>-</v>
      </c>
      <c r="D528" s="83" t="str">
        <f>IF(SP_SUL!T528="","*",SP_SUL!T528)</f>
        <v>-</v>
      </c>
      <c r="E528" s="83" t="str">
        <f>IF(SP_SUL!D528="","*",SP_SUL!D528)</f>
        <v>*</v>
      </c>
      <c r="F528" s="83" t="str">
        <f>IF(SP_SUL!H528="","*",SP_SUL!H528)</f>
        <v>*</v>
      </c>
      <c r="G528" s="83" t="str">
        <f>IF(SP_SUL!M528="","*",SP_SUL!M528)</f>
        <v>-</v>
      </c>
      <c r="H528" s="116" t="str">
        <f>IF(SP_SUL!K528="","*",SP_SUL!K528)</f>
        <v>*</v>
      </c>
      <c r="I528" s="113" t="str">
        <f>IF(SP_SUL!O528="","*",SP_SUL!O528)</f>
        <v>*</v>
      </c>
      <c r="J528" s="113" t="str">
        <f>IF(SP_SUL!P528="","*",SP_SUL!P528)</f>
        <v>*</v>
      </c>
      <c r="K528" s="83">
        <f>IF(SP_SUL!AK528="","*",SP_SUL!AK528)</f>
        <v>0</v>
      </c>
      <c r="L528" s="83" t="str">
        <f>IF(SP_SUL!AM528="","*",SP_SUL!AM528)</f>
        <v>-</v>
      </c>
      <c r="M528" s="83">
        <f>IF(SP_SUL!AP528="","*",SP_SUL!AP528)</f>
        <v>0</v>
      </c>
      <c r="N528" s="83" t="str">
        <f>IF(SP_SUL!AM528="","*",SP_SUL!AM528)</f>
        <v>-</v>
      </c>
      <c r="O528" s="110" t="str">
        <f>IF(SP_SUL!BH528="","*",SP_SUL!BH528)</f>
        <v>*</v>
      </c>
      <c r="P528" s="147" t="str">
        <f>IF($A$2=1,IF(SP_SUL!BJ528="","*",SP_SUL!BJ528),IF(SP_SUL!BK528="","*",SP_SUL!BK528))</f>
        <v>*</v>
      </c>
    </row>
    <row r="529" spans="1:16" hidden="1">
      <c r="A529" s="82" t="str">
        <f>IF(SP_SUL!B529="","*",SP_SUL!B529)</f>
        <v>*</v>
      </c>
      <c r="B529" s="83" t="str">
        <f>IF(SP_SUL!X529="","*",SP_SUL!X529)</f>
        <v>*</v>
      </c>
      <c r="C529" s="83" t="str">
        <f>IF(SP_SUL!S529="","*",SP_SUL!S529)</f>
        <v>-</v>
      </c>
      <c r="D529" s="83" t="str">
        <f>IF(SP_SUL!T529="","*",SP_SUL!T529)</f>
        <v>-</v>
      </c>
      <c r="E529" s="83" t="str">
        <f>IF(SP_SUL!D529="","*",SP_SUL!D529)</f>
        <v>*</v>
      </c>
      <c r="F529" s="83" t="str">
        <f>IF(SP_SUL!H529="","*",SP_SUL!H529)</f>
        <v>*</v>
      </c>
      <c r="G529" s="83" t="str">
        <f>IF(SP_SUL!M529="","*",SP_SUL!M529)</f>
        <v>-</v>
      </c>
      <c r="H529" s="116" t="str">
        <f>IF(SP_SUL!K529="","*",SP_SUL!K529)</f>
        <v>*</v>
      </c>
      <c r="I529" s="113" t="str">
        <f>IF(SP_SUL!O529="","*",SP_SUL!O529)</f>
        <v>*</v>
      </c>
      <c r="J529" s="113" t="str">
        <f>IF(SP_SUL!P529="","*",SP_SUL!P529)</f>
        <v>*</v>
      </c>
      <c r="K529" s="83">
        <f>IF(SP_SUL!AK529="","*",SP_SUL!AK529)</f>
        <v>0</v>
      </c>
      <c r="L529" s="83" t="str">
        <f>IF(SP_SUL!AM529="","*",SP_SUL!AM529)</f>
        <v>-</v>
      </c>
      <c r="M529" s="83">
        <f>IF(SP_SUL!AP529="","*",SP_SUL!AP529)</f>
        <v>0</v>
      </c>
      <c r="N529" s="83" t="str">
        <f>IF(SP_SUL!AM529="","*",SP_SUL!AM529)</f>
        <v>-</v>
      </c>
      <c r="O529" s="110" t="str">
        <f>IF(SP_SUL!BH529="","*",SP_SUL!BH529)</f>
        <v>*</v>
      </c>
      <c r="P529" s="147" t="str">
        <f>IF($A$2=1,IF(SP_SUL!BJ529="","*",SP_SUL!BJ529),IF(SP_SUL!BK529="","*",SP_SUL!BK529))</f>
        <v>*</v>
      </c>
    </row>
    <row r="530" spans="1:16" hidden="1">
      <c r="A530" s="82" t="str">
        <f>IF(SP_SUL!B530="","*",SP_SUL!B530)</f>
        <v>*</v>
      </c>
      <c r="B530" s="83" t="str">
        <f>IF(SP_SUL!X530="","*",SP_SUL!X530)</f>
        <v>*</v>
      </c>
      <c r="C530" s="83" t="str">
        <f>IF(SP_SUL!S530="","*",SP_SUL!S530)</f>
        <v>-</v>
      </c>
      <c r="D530" s="83" t="str">
        <f>IF(SP_SUL!T530="","*",SP_SUL!T530)</f>
        <v>-</v>
      </c>
      <c r="E530" s="83" t="str">
        <f>IF(SP_SUL!D530="","*",SP_SUL!D530)</f>
        <v>*</v>
      </c>
      <c r="F530" s="83" t="str">
        <f>IF(SP_SUL!H530="","*",SP_SUL!H530)</f>
        <v>*</v>
      </c>
      <c r="G530" s="83" t="str">
        <f>IF(SP_SUL!M530="","*",SP_SUL!M530)</f>
        <v>-</v>
      </c>
      <c r="H530" s="116" t="str">
        <f>IF(SP_SUL!K530="","*",SP_SUL!K530)</f>
        <v>*</v>
      </c>
      <c r="I530" s="113" t="str">
        <f>IF(SP_SUL!O530="","*",SP_SUL!O530)</f>
        <v>*</v>
      </c>
      <c r="J530" s="113" t="str">
        <f>IF(SP_SUL!P530="","*",SP_SUL!P530)</f>
        <v>*</v>
      </c>
      <c r="K530" s="83">
        <f>IF(SP_SUL!AK530="","*",SP_SUL!AK530)</f>
        <v>0</v>
      </c>
      <c r="L530" s="83" t="str">
        <f>IF(SP_SUL!AM530="","*",SP_SUL!AM530)</f>
        <v>-</v>
      </c>
      <c r="M530" s="83">
        <f>IF(SP_SUL!AP530="","*",SP_SUL!AP530)</f>
        <v>0</v>
      </c>
      <c r="N530" s="83" t="str">
        <f>IF(SP_SUL!AM530="","*",SP_SUL!AM530)</f>
        <v>-</v>
      </c>
      <c r="O530" s="110" t="str">
        <f>IF(SP_SUL!BH530="","*",SP_SUL!BH530)</f>
        <v>*</v>
      </c>
      <c r="P530" s="147" t="str">
        <f>IF($A$2=1,IF(SP_SUL!BJ530="","*",SP_SUL!BJ530),IF(SP_SUL!BK530="","*",SP_SUL!BK530))</f>
        <v>*</v>
      </c>
    </row>
    <row r="531" spans="1:16" hidden="1">
      <c r="A531" s="82" t="str">
        <f>IF(SP_SUL!B531="","*",SP_SUL!B531)</f>
        <v>*</v>
      </c>
      <c r="B531" s="83" t="str">
        <f>IF(SP_SUL!X531="","*",SP_SUL!X531)</f>
        <v>*</v>
      </c>
      <c r="C531" s="83" t="str">
        <f>IF(SP_SUL!S531="","*",SP_SUL!S531)</f>
        <v>-</v>
      </c>
      <c r="D531" s="83" t="str">
        <f>IF(SP_SUL!T531="","*",SP_SUL!T531)</f>
        <v>-</v>
      </c>
      <c r="E531" s="83" t="str">
        <f>IF(SP_SUL!D531="","*",SP_SUL!D531)</f>
        <v>*</v>
      </c>
      <c r="F531" s="83" t="str">
        <f>IF(SP_SUL!H531="","*",SP_SUL!H531)</f>
        <v>*</v>
      </c>
      <c r="G531" s="83" t="str">
        <f>IF(SP_SUL!M531="","*",SP_SUL!M531)</f>
        <v>-</v>
      </c>
      <c r="H531" s="116" t="str">
        <f>IF(SP_SUL!K531="","*",SP_SUL!K531)</f>
        <v>*</v>
      </c>
      <c r="I531" s="113" t="str">
        <f>IF(SP_SUL!O531="","*",SP_SUL!O531)</f>
        <v>*</v>
      </c>
      <c r="J531" s="113" t="str">
        <f>IF(SP_SUL!P531="","*",SP_SUL!P531)</f>
        <v>*</v>
      </c>
      <c r="K531" s="83">
        <f>IF(SP_SUL!AK531="","*",SP_SUL!AK531)</f>
        <v>0</v>
      </c>
      <c r="L531" s="83" t="str">
        <f>IF(SP_SUL!AM531="","*",SP_SUL!AM531)</f>
        <v>-</v>
      </c>
      <c r="M531" s="83">
        <f>IF(SP_SUL!AP531="","*",SP_SUL!AP531)</f>
        <v>0</v>
      </c>
      <c r="N531" s="83" t="str">
        <f>IF(SP_SUL!AM531="","*",SP_SUL!AM531)</f>
        <v>-</v>
      </c>
      <c r="O531" s="110" t="str">
        <f>IF(SP_SUL!BH531="","*",SP_SUL!BH531)</f>
        <v>*</v>
      </c>
      <c r="P531" s="147" t="str">
        <f>IF($A$2=1,IF(SP_SUL!BJ531="","*",SP_SUL!BJ531),IF(SP_SUL!BK531="","*",SP_SUL!BK531))</f>
        <v>*</v>
      </c>
    </row>
    <row r="532" spans="1:16" hidden="1">
      <c r="A532" s="82" t="str">
        <f>IF(SP_SUL!B532="","*",SP_SUL!B532)</f>
        <v>*</v>
      </c>
      <c r="B532" s="83" t="str">
        <f>IF(SP_SUL!X532="","*",SP_SUL!X532)</f>
        <v>*</v>
      </c>
      <c r="C532" s="83" t="str">
        <f>IF(SP_SUL!S532="","*",SP_SUL!S532)</f>
        <v>-</v>
      </c>
      <c r="D532" s="83" t="str">
        <f>IF(SP_SUL!T532="","*",SP_SUL!T532)</f>
        <v>-</v>
      </c>
      <c r="E532" s="83" t="str">
        <f>IF(SP_SUL!D532="","*",SP_SUL!D532)</f>
        <v>*</v>
      </c>
      <c r="F532" s="83" t="str">
        <f>IF(SP_SUL!H532="","*",SP_SUL!H532)</f>
        <v>*</v>
      </c>
      <c r="G532" s="83" t="str">
        <f>IF(SP_SUL!M532="","*",SP_SUL!M532)</f>
        <v>-</v>
      </c>
      <c r="H532" s="116" t="str">
        <f>IF(SP_SUL!K532="","*",SP_SUL!K532)</f>
        <v>*</v>
      </c>
      <c r="I532" s="113" t="str">
        <f>IF(SP_SUL!O532="","*",SP_SUL!O532)</f>
        <v>*</v>
      </c>
      <c r="J532" s="113" t="str">
        <f>IF(SP_SUL!P532="","*",SP_SUL!P532)</f>
        <v>*</v>
      </c>
      <c r="K532" s="83">
        <f>IF(SP_SUL!AK532="","*",SP_SUL!AK532)</f>
        <v>0</v>
      </c>
      <c r="L532" s="83" t="str">
        <f>IF(SP_SUL!AM532="","*",SP_SUL!AM532)</f>
        <v>-</v>
      </c>
      <c r="M532" s="83">
        <f>IF(SP_SUL!AP532="","*",SP_SUL!AP532)</f>
        <v>0</v>
      </c>
      <c r="N532" s="83" t="str">
        <f>IF(SP_SUL!AM532="","*",SP_SUL!AM532)</f>
        <v>-</v>
      </c>
      <c r="O532" s="110" t="str">
        <f>IF(SP_SUL!BH532="","*",SP_SUL!BH532)</f>
        <v>*</v>
      </c>
      <c r="P532" s="147" t="str">
        <f>IF($A$2=1,IF(SP_SUL!BJ532="","*",SP_SUL!BJ532),IF(SP_SUL!BK532="","*",SP_SUL!BK532))</f>
        <v>*</v>
      </c>
    </row>
    <row r="533" spans="1:16" hidden="1">
      <c r="A533" s="82" t="str">
        <f>IF(SP_SUL!B533="","*",SP_SUL!B533)</f>
        <v>*</v>
      </c>
      <c r="B533" s="83" t="str">
        <f>IF(SP_SUL!X533="","*",SP_SUL!X533)</f>
        <v>*</v>
      </c>
      <c r="C533" s="83" t="str">
        <f>IF(SP_SUL!S533="","*",SP_SUL!S533)</f>
        <v>-</v>
      </c>
      <c r="D533" s="83" t="str">
        <f>IF(SP_SUL!T533="","*",SP_SUL!T533)</f>
        <v>-</v>
      </c>
      <c r="E533" s="83" t="str">
        <f>IF(SP_SUL!D533="","*",SP_SUL!D533)</f>
        <v>*</v>
      </c>
      <c r="F533" s="83" t="str">
        <f>IF(SP_SUL!H533="","*",SP_SUL!H533)</f>
        <v>*</v>
      </c>
      <c r="G533" s="83" t="str">
        <f>IF(SP_SUL!M533="","*",SP_SUL!M533)</f>
        <v>-</v>
      </c>
      <c r="H533" s="116" t="str">
        <f>IF(SP_SUL!K533="","*",SP_SUL!K533)</f>
        <v>*</v>
      </c>
      <c r="I533" s="113" t="str">
        <f>IF(SP_SUL!O533="","*",SP_SUL!O533)</f>
        <v>*</v>
      </c>
      <c r="J533" s="113" t="str">
        <f>IF(SP_SUL!P533="","*",SP_SUL!P533)</f>
        <v>*</v>
      </c>
      <c r="K533" s="83">
        <f>IF(SP_SUL!AK533="","*",SP_SUL!AK533)</f>
        <v>0</v>
      </c>
      <c r="L533" s="83" t="str">
        <f>IF(SP_SUL!AM533="","*",SP_SUL!AM533)</f>
        <v>-</v>
      </c>
      <c r="M533" s="83">
        <f>IF(SP_SUL!AP533="","*",SP_SUL!AP533)</f>
        <v>0</v>
      </c>
      <c r="N533" s="83" t="str">
        <f>IF(SP_SUL!AM533="","*",SP_SUL!AM533)</f>
        <v>-</v>
      </c>
      <c r="O533" s="110" t="str">
        <f>IF(SP_SUL!BH533="","*",SP_SUL!BH533)</f>
        <v>*</v>
      </c>
      <c r="P533" s="147" t="str">
        <f>IF($A$2=1,IF(SP_SUL!BJ533="","*",SP_SUL!BJ533),IF(SP_SUL!BK533="","*",SP_SUL!BK533))</f>
        <v>*</v>
      </c>
    </row>
    <row r="534" spans="1:16" hidden="1">
      <c r="A534" s="82" t="str">
        <f>IF(SP_SUL!B534="","*",SP_SUL!B534)</f>
        <v>*</v>
      </c>
      <c r="B534" s="83" t="str">
        <f>IF(SP_SUL!X534="","*",SP_SUL!X534)</f>
        <v>*</v>
      </c>
      <c r="C534" s="83" t="str">
        <f>IF(SP_SUL!S534="","*",SP_SUL!S534)</f>
        <v>-</v>
      </c>
      <c r="D534" s="83" t="str">
        <f>IF(SP_SUL!T534="","*",SP_SUL!T534)</f>
        <v>-</v>
      </c>
      <c r="E534" s="83" t="str">
        <f>IF(SP_SUL!D534="","*",SP_SUL!D534)</f>
        <v>*</v>
      </c>
      <c r="F534" s="83" t="str">
        <f>IF(SP_SUL!H534="","*",SP_SUL!H534)</f>
        <v>*</v>
      </c>
      <c r="G534" s="83" t="str">
        <f>IF(SP_SUL!M534="","*",SP_SUL!M534)</f>
        <v>-</v>
      </c>
      <c r="H534" s="116" t="str">
        <f>IF(SP_SUL!K534="","*",SP_SUL!K534)</f>
        <v>*</v>
      </c>
      <c r="I534" s="113" t="str">
        <f>IF(SP_SUL!O534="","*",SP_SUL!O534)</f>
        <v>*</v>
      </c>
      <c r="J534" s="113" t="str">
        <f>IF(SP_SUL!P534="","*",SP_SUL!P534)</f>
        <v>*</v>
      </c>
      <c r="K534" s="83">
        <f>IF(SP_SUL!AK534="","*",SP_SUL!AK534)</f>
        <v>0</v>
      </c>
      <c r="L534" s="83" t="str">
        <f>IF(SP_SUL!AM534="","*",SP_SUL!AM534)</f>
        <v>-</v>
      </c>
      <c r="M534" s="83">
        <f>IF(SP_SUL!AP534="","*",SP_SUL!AP534)</f>
        <v>0</v>
      </c>
      <c r="N534" s="83" t="str">
        <f>IF(SP_SUL!AM534="","*",SP_SUL!AM534)</f>
        <v>-</v>
      </c>
      <c r="O534" s="110" t="str">
        <f>IF(SP_SUL!BH534="","*",SP_SUL!BH534)</f>
        <v>*</v>
      </c>
      <c r="P534" s="147" t="str">
        <f>IF($A$2=1,IF(SP_SUL!BJ534="","*",SP_SUL!BJ534),IF(SP_SUL!BK534="","*",SP_SUL!BK534))</f>
        <v>*</v>
      </c>
    </row>
    <row r="535" spans="1:16" hidden="1">
      <c r="A535" s="82" t="str">
        <f>IF(SP_SUL!B535="","*",SP_SUL!B535)</f>
        <v>*</v>
      </c>
      <c r="B535" s="83" t="str">
        <f>IF(SP_SUL!X535="","*",SP_SUL!X535)</f>
        <v>*</v>
      </c>
      <c r="C535" s="83" t="str">
        <f>IF(SP_SUL!S535="","*",SP_SUL!S535)</f>
        <v>-</v>
      </c>
      <c r="D535" s="83" t="str">
        <f>IF(SP_SUL!T535="","*",SP_SUL!T535)</f>
        <v>-</v>
      </c>
      <c r="E535" s="83" t="str">
        <f>IF(SP_SUL!D535="","*",SP_SUL!D535)</f>
        <v>*</v>
      </c>
      <c r="F535" s="83" t="str">
        <f>IF(SP_SUL!H535="","*",SP_SUL!H535)</f>
        <v>*</v>
      </c>
      <c r="G535" s="83" t="str">
        <f>IF(SP_SUL!M535="","*",SP_SUL!M535)</f>
        <v>-</v>
      </c>
      <c r="H535" s="116" t="str">
        <f>IF(SP_SUL!K535="","*",SP_SUL!K535)</f>
        <v>*</v>
      </c>
      <c r="I535" s="113" t="str">
        <f>IF(SP_SUL!O535="","*",SP_SUL!O535)</f>
        <v>*</v>
      </c>
      <c r="J535" s="113" t="str">
        <f>IF(SP_SUL!P535="","*",SP_SUL!P535)</f>
        <v>*</v>
      </c>
      <c r="K535" s="83">
        <f>IF(SP_SUL!AK535="","*",SP_SUL!AK535)</f>
        <v>0</v>
      </c>
      <c r="L535" s="83" t="str">
        <f>IF(SP_SUL!AM535="","*",SP_SUL!AM535)</f>
        <v>-</v>
      </c>
      <c r="M535" s="83">
        <f>IF(SP_SUL!AP535="","*",SP_SUL!AP535)</f>
        <v>0</v>
      </c>
      <c r="N535" s="83" t="str">
        <f>IF(SP_SUL!AM535="","*",SP_SUL!AM535)</f>
        <v>-</v>
      </c>
      <c r="O535" s="110" t="str">
        <f>IF(SP_SUL!BH535="","*",SP_SUL!BH535)</f>
        <v>*</v>
      </c>
      <c r="P535" s="147" t="str">
        <f>IF($A$2=1,IF(SP_SUL!BJ535="","*",SP_SUL!BJ535),IF(SP_SUL!BK535="","*",SP_SUL!BK535))</f>
        <v>*</v>
      </c>
    </row>
    <row r="536" spans="1:16" hidden="1">
      <c r="A536" s="82" t="str">
        <f>IF(SP_SUL!B536="","*",SP_SUL!B536)</f>
        <v>*</v>
      </c>
      <c r="B536" s="83" t="str">
        <f>IF(SP_SUL!X536="","*",SP_SUL!X536)</f>
        <v>*</v>
      </c>
      <c r="C536" s="83" t="str">
        <f>IF(SP_SUL!S536="","*",SP_SUL!S536)</f>
        <v>-</v>
      </c>
      <c r="D536" s="83" t="str">
        <f>IF(SP_SUL!T536="","*",SP_SUL!T536)</f>
        <v>-</v>
      </c>
      <c r="E536" s="83" t="str">
        <f>IF(SP_SUL!D536="","*",SP_SUL!D536)</f>
        <v>*</v>
      </c>
      <c r="F536" s="83" t="str">
        <f>IF(SP_SUL!H536="","*",SP_SUL!H536)</f>
        <v>*</v>
      </c>
      <c r="G536" s="83" t="str">
        <f>IF(SP_SUL!M536="","*",SP_SUL!M536)</f>
        <v>-</v>
      </c>
      <c r="H536" s="116" t="str">
        <f>IF(SP_SUL!K536="","*",SP_SUL!K536)</f>
        <v>*</v>
      </c>
      <c r="I536" s="113" t="str">
        <f>IF(SP_SUL!O536="","*",SP_SUL!O536)</f>
        <v>*</v>
      </c>
      <c r="J536" s="113" t="str">
        <f>IF(SP_SUL!P536="","*",SP_SUL!P536)</f>
        <v>*</v>
      </c>
      <c r="K536" s="83">
        <f>IF(SP_SUL!AK536="","*",SP_SUL!AK536)</f>
        <v>0</v>
      </c>
      <c r="L536" s="83" t="str">
        <f>IF(SP_SUL!AM536="","*",SP_SUL!AM536)</f>
        <v>-</v>
      </c>
      <c r="M536" s="83">
        <f>IF(SP_SUL!AP536="","*",SP_SUL!AP536)</f>
        <v>0</v>
      </c>
      <c r="N536" s="83" t="str">
        <f>IF(SP_SUL!AM536="","*",SP_SUL!AM536)</f>
        <v>-</v>
      </c>
      <c r="O536" s="110" t="str">
        <f>IF(SP_SUL!BH536="","*",SP_SUL!BH536)</f>
        <v>*</v>
      </c>
      <c r="P536" s="147" t="str">
        <f>IF($A$2=1,IF(SP_SUL!BJ536="","*",SP_SUL!BJ536),IF(SP_SUL!BK536="","*",SP_SUL!BK536))</f>
        <v>*</v>
      </c>
    </row>
    <row r="537" spans="1:16" hidden="1">
      <c r="A537" s="82" t="str">
        <f>IF(SP_SUL!B537="","*",SP_SUL!B537)</f>
        <v>*</v>
      </c>
      <c r="B537" s="83" t="str">
        <f>IF(SP_SUL!X537="","*",SP_SUL!X537)</f>
        <v>*</v>
      </c>
      <c r="C537" s="83" t="str">
        <f>IF(SP_SUL!S537="","*",SP_SUL!S537)</f>
        <v>-</v>
      </c>
      <c r="D537" s="83" t="str">
        <f>IF(SP_SUL!T537="","*",SP_SUL!T537)</f>
        <v>-</v>
      </c>
      <c r="E537" s="83" t="str">
        <f>IF(SP_SUL!D537="","*",SP_SUL!D537)</f>
        <v>*</v>
      </c>
      <c r="F537" s="83" t="str">
        <f>IF(SP_SUL!H537="","*",SP_SUL!H537)</f>
        <v>*</v>
      </c>
      <c r="G537" s="83" t="str">
        <f>IF(SP_SUL!M537="","*",SP_SUL!M537)</f>
        <v>-</v>
      </c>
      <c r="H537" s="116" t="str">
        <f>IF(SP_SUL!K537="","*",SP_SUL!K537)</f>
        <v>*</v>
      </c>
      <c r="I537" s="113" t="str">
        <f>IF(SP_SUL!O537="","*",SP_SUL!O537)</f>
        <v>*</v>
      </c>
      <c r="J537" s="113" t="str">
        <f>IF(SP_SUL!P537="","*",SP_SUL!P537)</f>
        <v>*</v>
      </c>
      <c r="K537" s="83">
        <f>IF(SP_SUL!AK537="","*",SP_SUL!AK537)</f>
        <v>0</v>
      </c>
      <c r="L537" s="83" t="str">
        <f>IF(SP_SUL!AM537="","*",SP_SUL!AM537)</f>
        <v>-</v>
      </c>
      <c r="M537" s="83">
        <f>IF(SP_SUL!AP537="","*",SP_SUL!AP537)</f>
        <v>0</v>
      </c>
      <c r="N537" s="83" t="str">
        <f>IF(SP_SUL!AM537="","*",SP_SUL!AM537)</f>
        <v>-</v>
      </c>
      <c r="O537" s="110" t="str">
        <f>IF(SP_SUL!BH537="","*",SP_SUL!BH537)</f>
        <v>*</v>
      </c>
      <c r="P537" s="147" t="str">
        <f>IF($A$2=1,IF(SP_SUL!BJ537="","*",SP_SUL!BJ537),IF(SP_SUL!BK537="","*",SP_SUL!BK537))</f>
        <v>*</v>
      </c>
    </row>
    <row r="538" spans="1:16" hidden="1">
      <c r="A538" s="82" t="str">
        <f>IF(SP_SUL!B538="","*",SP_SUL!B538)</f>
        <v>*</v>
      </c>
      <c r="B538" s="83" t="str">
        <f>IF(SP_SUL!X538="","*",SP_SUL!X538)</f>
        <v>*</v>
      </c>
      <c r="C538" s="83" t="str">
        <f>IF(SP_SUL!S538="","*",SP_SUL!S538)</f>
        <v>-</v>
      </c>
      <c r="D538" s="83" t="str">
        <f>IF(SP_SUL!T538="","*",SP_SUL!T538)</f>
        <v>-</v>
      </c>
      <c r="E538" s="83" t="str">
        <f>IF(SP_SUL!D538="","*",SP_SUL!D538)</f>
        <v>*</v>
      </c>
      <c r="F538" s="83" t="str">
        <f>IF(SP_SUL!H538="","*",SP_SUL!H538)</f>
        <v>*</v>
      </c>
      <c r="G538" s="83" t="str">
        <f>IF(SP_SUL!M538="","*",SP_SUL!M538)</f>
        <v>-</v>
      </c>
      <c r="H538" s="116" t="str">
        <f>IF(SP_SUL!K538="","*",SP_SUL!K538)</f>
        <v>*</v>
      </c>
      <c r="I538" s="113" t="str">
        <f>IF(SP_SUL!O538="","*",SP_SUL!O538)</f>
        <v>*</v>
      </c>
      <c r="J538" s="113" t="str">
        <f>IF(SP_SUL!P538="","*",SP_SUL!P538)</f>
        <v>*</v>
      </c>
      <c r="K538" s="83">
        <f>IF(SP_SUL!AK538="","*",SP_SUL!AK538)</f>
        <v>0</v>
      </c>
      <c r="L538" s="83" t="str">
        <f>IF(SP_SUL!AM538="","*",SP_SUL!AM538)</f>
        <v>-</v>
      </c>
      <c r="M538" s="83">
        <f>IF(SP_SUL!AP538="","*",SP_SUL!AP538)</f>
        <v>0</v>
      </c>
      <c r="N538" s="83" t="str">
        <f>IF(SP_SUL!AM538="","*",SP_SUL!AM538)</f>
        <v>-</v>
      </c>
      <c r="O538" s="110" t="str">
        <f>IF(SP_SUL!BH538="","*",SP_SUL!BH538)</f>
        <v>*</v>
      </c>
      <c r="P538" s="147" t="str">
        <f>IF($A$2=1,IF(SP_SUL!BJ538="","*",SP_SUL!BJ538),IF(SP_SUL!BK538="","*",SP_SUL!BK538))</f>
        <v>*</v>
      </c>
    </row>
    <row r="539" spans="1:16" hidden="1">
      <c r="A539" s="82" t="str">
        <f>IF(SP_SUL!B539="","*",SP_SUL!B539)</f>
        <v>*</v>
      </c>
      <c r="B539" s="83" t="str">
        <f>IF(SP_SUL!X539="","*",SP_SUL!X539)</f>
        <v>*</v>
      </c>
      <c r="C539" s="83" t="str">
        <f>IF(SP_SUL!S539="","*",SP_SUL!S539)</f>
        <v>-</v>
      </c>
      <c r="D539" s="83" t="str">
        <f>IF(SP_SUL!T539="","*",SP_SUL!T539)</f>
        <v>-</v>
      </c>
      <c r="E539" s="83" t="str">
        <f>IF(SP_SUL!D539="","*",SP_SUL!D539)</f>
        <v>*</v>
      </c>
      <c r="F539" s="83" t="str">
        <f>IF(SP_SUL!H539="","*",SP_SUL!H539)</f>
        <v>*</v>
      </c>
      <c r="G539" s="83" t="str">
        <f>IF(SP_SUL!M539="","*",SP_SUL!M539)</f>
        <v>-</v>
      </c>
      <c r="H539" s="116" t="str">
        <f>IF(SP_SUL!K539="","*",SP_SUL!K539)</f>
        <v>*</v>
      </c>
      <c r="I539" s="113" t="str">
        <f>IF(SP_SUL!O539="","*",SP_SUL!O539)</f>
        <v>*</v>
      </c>
      <c r="J539" s="113" t="str">
        <f>IF(SP_SUL!P539="","*",SP_SUL!P539)</f>
        <v>*</v>
      </c>
      <c r="K539" s="83">
        <f>IF(SP_SUL!AK539="","*",SP_SUL!AK539)</f>
        <v>0</v>
      </c>
      <c r="L539" s="83" t="str">
        <f>IF(SP_SUL!AM539="","*",SP_SUL!AM539)</f>
        <v>-</v>
      </c>
      <c r="M539" s="83">
        <f>IF(SP_SUL!AP539="","*",SP_SUL!AP539)</f>
        <v>0</v>
      </c>
      <c r="N539" s="83" t="str">
        <f>IF(SP_SUL!AM539="","*",SP_SUL!AM539)</f>
        <v>-</v>
      </c>
      <c r="O539" s="110" t="str">
        <f>IF(SP_SUL!BH539="","*",SP_SUL!BH539)</f>
        <v>*</v>
      </c>
      <c r="P539" s="147" t="str">
        <f>IF($A$2=1,IF(SP_SUL!BJ539="","*",SP_SUL!BJ539),IF(SP_SUL!BK539="","*",SP_SUL!BK539))</f>
        <v>*</v>
      </c>
    </row>
    <row r="540" spans="1:16" hidden="1">
      <c r="A540" s="82" t="str">
        <f>IF(SP_SUL!B540="","*",SP_SUL!B540)</f>
        <v>*</v>
      </c>
      <c r="B540" s="83" t="str">
        <f>IF(SP_SUL!X540="","*",SP_SUL!X540)</f>
        <v>*</v>
      </c>
      <c r="C540" s="83" t="str">
        <f>IF(SP_SUL!S540="","*",SP_SUL!S540)</f>
        <v>-</v>
      </c>
      <c r="D540" s="83" t="str">
        <f>IF(SP_SUL!T540="","*",SP_SUL!T540)</f>
        <v>-</v>
      </c>
      <c r="E540" s="83" t="str">
        <f>IF(SP_SUL!D540="","*",SP_SUL!D540)</f>
        <v>*</v>
      </c>
      <c r="F540" s="83" t="str">
        <f>IF(SP_SUL!H540="","*",SP_SUL!H540)</f>
        <v>*</v>
      </c>
      <c r="G540" s="83" t="str">
        <f>IF(SP_SUL!M540="","*",SP_SUL!M540)</f>
        <v>-</v>
      </c>
      <c r="H540" s="116" t="str">
        <f>IF(SP_SUL!K540="","*",SP_SUL!K540)</f>
        <v>*</v>
      </c>
      <c r="I540" s="113" t="str">
        <f>IF(SP_SUL!O540="","*",SP_SUL!O540)</f>
        <v>*</v>
      </c>
      <c r="J540" s="113" t="str">
        <f>IF(SP_SUL!P540="","*",SP_SUL!P540)</f>
        <v>*</v>
      </c>
      <c r="K540" s="83">
        <f>IF(SP_SUL!AK540="","*",SP_SUL!AK540)</f>
        <v>0</v>
      </c>
      <c r="L540" s="83" t="str">
        <f>IF(SP_SUL!AM540="","*",SP_SUL!AM540)</f>
        <v>-</v>
      </c>
      <c r="M540" s="83">
        <f>IF(SP_SUL!AP540="","*",SP_SUL!AP540)</f>
        <v>0</v>
      </c>
      <c r="N540" s="83" t="str">
        <f>IF(SP_SUL!AM540="","*",SP_SUL!AM540)</f>
        <v>-</v>
      </c>
      <c r="O540" s="110" t="str">
        <f>IF(SP_SUL!BH540="","*",SP_SUL!BH540)</f>
        <v>*</v>
      </c>
      <c r="P540" s="147" t="str">
        <f>IF($A$2=1,IF(SP_SUL!BJ540="","*",SP_SUL!BJ540),IF(SP_SUL!BK540="","*",SP_SUL!BK540))</f>
        <v>*</v>
      </c>
    </row>
    <row r="541" spans="1:16" hidden="1">
      <c r="A541" s="82" t="str">
        <f>IF(SP_SUL!B541="","*",SP_SUL!B541)</f>
        <v>*</v>
      </c>
      <c r="B541" s="83" t="str">
        <f>IF(SP_SUL!X541="","*",SP_SUL!X541)</f>
        <v>*</v>
      </c>
      <c r="C541" s="83" t="str">
        <f>IF(SP_SUL!S541="","*",SP_SUL!S541)</f>
        <v>-</v>
      </c>
      <c r="D541" s="83" t="str">
        <f>IF(SP_SUL!T541="","*",SP_SUL!T541)</f>
        <v>-</v>
      </c>
      <c r="E541" s="83" t="str">
        <f>IF(SP_SUL!D541="","*",SP_SUL!D541)</f>
        <v>*</v>
      </c>
      <c r="F541" s="83" t="str">
        <f>IF(SP_SUL!H541="","*",SP_SUL!H541)</f>
        <v>*</v>
      </c>
      <c r="G541" s="83" t="str">
        <f>IF(SP_SUL!M541="","*",SP_SUL!M541)</f>
        <v>-</v>
      </c>
      <c r="H541" s="116" t="str">
        <f>IF(SP_SUL!K541="","*",SP_SUL!K541)</f>
        <v>*</v>
      </c>
      <c r="I541" s="113" t="str">
        <f>IF(SP_SUL!O541="","*",SP_SUL!O541)</f>
        <v>*</v>
      </c>
      <c r="J541" s="113" t="str">
        <f>IF(SP_SUL!P541="","*",SP_SUL!P541)</f>
        <v>*</v>
      </c>
      <c r="K541" s="83">
        <f>IF(SP_SUL!AK541="","*",SP_SUL!AK541)</f>
        <v>0</v>
      </c>
      <c r="L541" s="83" t="str">
        <f>IF(SP_SUL!AM541="","*",SP_SUL!AM541)</f>
        <v>-</v>
      </c>
      <c r="M541" s="83">
        <f>IF(SP_SUL!AP541="","*",SP_SUL!AP541)</f>
        <v>0</v>
      </c>
      <c r="N541" s="83" t="str">
        <f>IF(SP_SUL!AM541="","*",SP_SUL!AM541)</f>
        <v>-</v>
      </c>
      <c r="O541" s="110" t="str">
        <f>IF(SP_SUL!BH541="","*",SP_SUL!BH541)</f>
        <v>*</v>
      </c>
      <c r="P541" s="147" t="str">
        <f>IF($A$2=1,IF(SP_SUL!BJ541="","*",SP_SUL!BJ541),IF(SP_SUL!BK541="","*",SP_SUL!BK541))</f>
        <v>*</v>
      </c>
    </row>
    <row r="542" spans="1:16" hidden="1">
      <c r="A542" s="82" t="str">
        <f>IF(SP_SUL!B542="","*",SP_SUL!B542)</f>
        <v>*</v>
      </c>
      <c r="B542" s="83" t="str">
        <f>IF(SP_SUL!X542="","*",SP_SUL!X542)</f>
        <v>*</v>
      </c>
      <c r="C542" s="83" t="str">
        <f>IF(SP_SUL!S542="","*",SP_SUL!S542)</f>
        <v>-</v>
      </c>
      <c r="D542" s="83" t="str">
        <f>IF(SP_SUL!T542="","*",SP_SUL!T542)</f>
        <v>-</v>
      </c>
      <c r="E542" s="83" t="str">
        <f>IF(SP_SUL!D542="","*",SP_SUL!D542)</f>
        <v>*</v>
      </c>
      <c r="F542" s="83" t="str">
        <f>IF(SP_SUL!H542="","*",SP_SUL!H542)</f>
        <v>*</v>
      </c>
      <c r="G542" s="83" t="str">
        <f>IF(SP_SUL!M542="","*",SP_SUL!M542)</f>
        <v>-</v>
      </c>
      <c r="H542" s="116" t="str">
        <f>IF(SP_SUL!K542="","*",SP_SUL!K542)</f>
        <v>*</v>
      </c>
      <c r="I542" s="113" t="str">
        <f>IF(SP_SUL!O542="","*",SP_SUL!O542)</f>
        <v>*</v>
      </c>
      <c r="J542" s="113" t="str">
        <f>IF(SP_SUL!P542="","*",SP_SUL!P542)</f>
        <v>*</v>
      </c>
      <c r="K542" s="83">
        <f>IF(SP_SUL!AK542="","*",SP_SUL!AK542)</f>
        <v>0</v>
      </c>
      <c r="L542" s="83" t="str">
        <f>IF(SP_SUL!AM542="","*",SP_SUL!AM542)</f>
        <v>-</v>
      </c>
      <c r="M542" s="83">
        <f>IF(SP_SUL!AP542="","*",SP_SUL!AP542)</f>
        <v>0</v>
      </c>
      <c r="N542" s="83" t="str">
        <f>IF(SP_SUL!AM542="","*",SP_SUL!AM542)</f>
        <v>-</v>
      </c>
      <c r="O542" s="110" t="str">
        <f>IF(SP_SUL!BH542="","*",SP_SUL!BH542)</f>
        <v>*</v>
      </c>
      <c r="P542" s="147" t="str">
        <f>IF($A$2=1,IF(SP_SUL!BJ542="","*",SP_SUL!BJ542),IF(SP_SUL!BK542="","*",SP_SUL!BK542))</f>
        <v>*</v>
      </c>
    </row>
    <row r="543" spans="1:16" hidden="1">
      <c r="A543" s="82" t="str">
        <f>IF(SP_SUL!B543="","*",SP_SUL!B543)</f>
        <v>*</v>
      </c>
      <c r="B543" s="83" t="str">
        <f>IF(SP_SUL!X543="","*",SP_SUL!X543)</f>
        <v>*</v>
      </c>
      <c r="C543" s="83" t="str">
        <f>IF(SP_SUL!S543="","*",SP_SUL!S543)</f>
        <v>-</v>
      </c>
      <c r="D543" s="83" t="str">
        <f>IF(SP_SUL!T543="","*",SP_SUL!T543)</f>
        <v>-</v>
      </c>
      <c r="E543" s="83" t="str">
        <f>IF(SP_SUL!D543="","*",SP_SUL!D543)</f>
        <v>*</v>
      </c>
      <c r="F543" s="83" t="str">
        <f>IF(SP_SUL!H543="","*",SP_SUL!H543)</f>
        <v>*</v>
      </c>
      <c r="G543" s="83" t="str">
        <f>IF(SP_SUL!M543="","*",SP_SUL!M543)</f>
        <v>-</v>
      </c>
      <c r="H543" s="116" t="str">
        <f>IF(SP_SUL!K543="","*",SP_SUL!K543)</f>
        <v>*</v>
      </c>
      <c r="I543" s="113" t="str">
        <f>IF(SP_SUL!O543="","*",SP_SUL!O543)</f>
        <v>*</v>
      </c>
      <c r="J543" s="113" t="str">
        <f>IF(SP_SUL!P543="","*",SP_SUL!P543)</f>
        <v>*</v>
      </c>
      <c r="K543" s="83">
        <f>IF(SP_SUL!AK543="","*",SP_SUL!AK543)</f>
        <v>0</v>
      </c>
      <c r="L543" s="83" t="str">
        <f>IF(SP_SUL!AM543="","*",SP_SUL!AM543)</f>
        <v>-</v>
      </c>
      <c r="M543" s="83">
        <f>IF(SP_SUL!AP543="","*",SP_SUL!AP543)</f>
        <v>0</v>
      </c>
      <c r="N543" s="83" t="str">
        <f>IF(SP_SUL!AM543="","*",SP_SUL!AM543)</f>
        <v>-</v>
      </c>
      <c r="O543" s="110" t="str">
        <f>IF(SP_SUL!BH543="","*",SP_SUL!BH543)</f>
        <v>*</v>
      </c>
      <c r="P543" s="147" t="str">
        <f>IF($A$2=1,IF(SP_SUL!BJ543="","*",SP_SUL!BJ543),IF(SP_SUL!BK543="","*",SP_SUL!BK543))</f>
        <v>*</v>
      </c>
    </row>
    <row r="544" spans="1:16" hidden="1">
      <c r="A544" s="82" t="str">
        <f>IF(SP_SUL!B544="","*",SP_SUL!B544)</f>
        <v>*</v>
      </c>
      <c r="B544" s="83" t="str">
        <f>IF(SP_SUL!X544="","*",SP_SUL!X544)</f>
        <v>*</v>
      </c>
      <c r="C544" s="83" t="str">
        <f>IF(SP_SUL!S544="","*",SP_SUL!S544)</f>
        <v>-</v>
      </c>
      <c r="D544" s="83" t="str">
        <f>IF(SP_SUL!T544="","*",SP_SUL!T544)</f>
        <v>-</v>
      </c>
      <c r="E544" s="83" t="str">
        <f>IF(SP_SUL!D544="","*",SP_SUL!D544)</f>
        <v>*</v>
      </c>
      <c r="F544" s="83" t="str">
        <f>IF(SP_SUL!H544="","*",SP_SUL!H544)</f>
        <v>*</v>
      </c>
      <c r="G544" s="83" t="str">
        <f>IF(SP_SUL!M544="","*",SP_SUL!M544)</f>
        <v>-</v>
      </c>
      <c r="H544" s="116" t="str">
        <f>IF(SP_SUL!K544="","*",SP_SUL!K544)</f>
        <v>*</v>
      </c>
      <c r="I544" s="113" t="str">
        <f>IF(SP_SUL!O544="","*",SP_SUL!O544)</f>
        <v>*</v>
      </c>
      <c r="J544" s="113" t="str">
        <f>IF(SP_SUL!P544="","*",SP_SUL!P544)</f>
        <v>*</v>
      </c>
      <c r="K544" s="83">
        <f>IF(SP_SUL!AK544="","*",SP_SUL!AK544)</f>
        <v>0</v>
      </c>
      <c r="L544" s="83" t="str">
        <f>IF(SP_SUL!AM544="","*",SP_SUL!AM544)</f>
        <v>-</v>
      </c>
      <c r="M544" s="83">
        <f>IF(SP_SUL!AP544="","*",SP_SUL!AP544)</f>
        <v>0</v>
      </c>
      <c r="N544" s="83" t="str">
        <f>IF(SP_SUL!AM544="","*",SP_SUL!AM544)</f>
        <v>-</v>
      </c>
      <c r="O544" s="110" t="str">
        <f>IF(SP_SUL!BH544="","*",SP_SUL!BH544)</f>
        <v>*</v>
      </c>
      <c r="P544" s="147" t="str">
        <f>IF($A$2=1,IF(SP_SUL!BJ544="","*",SP_SUL!BJ544),IF(SP_SUL!BK544="","*",SP_SUL!BK544))</f>
        <v>*</v>
      </c>
    </row>
    <row r="545" spans="1:16" hidden="1">
      <c r="A545" s="82" t="str">
        <f>IF(SP_SUL!B545="","*",SP_SUL!B545)</f>
        <v>*</v>
      </c>
      <c r="B545" s="83" t="str">
        <f>IF(SP_SUL!X545="","*",SP_SUL!X545)</f>
        <v>*</v>
      </c>
      <c r="C545" s="83" t="str">
        <f>IF(SP_SUL!S545="","*",SP_SUL!S545)</f>
        <v>-</v>
      </c>
      <c r="D545" s="83" t="str">
        <f>IF(SP_SUL!T545="","*",SP_SUL!T545)</f>
        <v>-</v>
      </c>
      <c r="E545" s="83" t="str">
        <f>IF(SP_SUL!D545="","*",SP_SUL!D545)</f>
        <v>*</v>
      </c>
      <c r="F545" s="83" t="str">
        <f>IF(SP_SUL!H545="","*",SP_SUL!H545)</f>
        <v>*</v>
      </c>
      <c r="G545" s="83" t="str">
        <f>IF(SP_SUL!M545="","*",SP_SUL!M545)</f>
        <v>-</v>
      </c>
      <c r="H545" s="116" t="str">
        <f>IF(SP_SUL!K545="","*",SP_SUL!K545)</f>
        <v>*</v>
      </c>
      <c r="I545" s="113" t="str">
        <f>IF(SP_SUL!O545="","*",SP_SUL!O545)</f>
        <v>*</v>
      </c>
      <c r="J545" s="113" t="str">
        <f>IF(SP_SUL!P545="","*",SP_SUL!P545)</f>
        <v>*</v>
      </c>
      <c r="K545" s="83">
        <f>IF(SP_SUL!AK545="","*",SP_SUL!AK545)</f>
        <v>0</v>
      </c>
      <c r="L545" s="83" t="str">
        <f>IF(SP_SUL!AM545="","*",SP_SUL!AM545)</f>
        <v>-</v>
      </c>
      <c r="M545" s="83">
        <f>IF(SP_SUL!AP545="","*",SP_SUL!AP545)</f>
        <v>0</v>
      </c>
      <c r="N545" s="83" t="str">
        <f>IF(SP_SUL!AM545="","*",SP_SUL!AM545)</f>
        <v>-</v>
      </c>
      <c r="O545" s="110" t="str">
        <f>IF(SP_SUL!BH545="","*",SP_SUL!BH545)</f>
        <v>*</v>
      </c>
      <c r="P545" s="147" t="str">
        <f>IF($A$2=1,IF(SP_SUL!BJ545="","*",SP_SUL!BJ545),IF(SP_SUL!BK545="","*",SP_SUL!BK545))</f>
        <v>*</v>
      </c>
    </row>
    <row r="546" spans="1:16" hidden="1">
      <c r="A546" s="82" t="str">
        <f>IF(SP_SUL!B546="","*",SP_SUL!B546)</f>
        <v>*</v>
      </c>
      <c r="B546" s="83" t="str">
        <f>IF(SP_SUL!X546="","*",SP_SUL!X546)</f>
        <v>*</v>
      </c>
      <c r="C546" s="83" t="str">
        <f>IF(SP_SUL!S546="","*",SP_SUL!S546)</f>
        <v>-</v>
      </c>
      <c r="D546" s="83" t="str">
        <f>IF(SP_SUL!T546="","*",SP_SUL!T546)</f>
        <v>-</v>
      </c>
      <c r="E546" s="83" t="str">
        <f>IF(SP_SUL!D546="","*",SP_SUL!D546)</f>
        <v>*</v>
      </c>
      <c r="F546" s="83" t="str">
        <f>IF(SP_SUL!H546="","*",SP_SUL!H546)</f>
        <v>*</v>
      </c>
      <c r="G546" s="83" t="str">
        <f>IF(SP_SUL!M546="","*",SP_SUL!M546)</f>
        <v>-</v>
      </c>
      <c r="H546" s="116" t="str">
        <f>IF(SP_SUL!K546="","*",SP_SUL!K546)</f>
        <v>*</v>
      </c>
      <c r="I546" s="113" t="str">
        <f>IF(SP_SUL!O546="","*",SP_SUL!O546)</f>
        <v>*</v>
      </c>
      <c r="J546" s="113" t="str">
        <f>IF(SP_SUL!P546="","*",SP_SUL!P546)</f>
        <v>*</v>
      </c>
      <c r="K546" s="83">
        <f>IF(SP_SUL!AK546="","*",SP_SUL!AK546)</f>
        <v>0</v>
      </c>
      <c r="L546" s="83" t="str">
        <f>IF(SP_SUL!AM546="","*",SP_SUL!AM546)</f>
        <v>-</v>
      </c>
      <c r="M546" s="83">
        <f>IF(SP_SUL!AP546="","*",SP_SUL!AP546)</f>
        <v>0</v>
      </c>
      <c r="N546" s="83" t="str">
        <f>IF(SP_SUL!AM546="","*",SP_SUL!AM546)</f>
        <v>-</v>
      </c>
      <c r="O546" s="110" t="str">
        <f>IF(SP_SUL!BH546="","*",SP_SUL!BH546)</f>
        <v>*</v>
      </c>
      <c r="P546" s="147" t="str">
        <f>IF($A$2=1,IF(SP_SUL!BJ546="","*",SP_SUL!BJ546),IF(SP_SUL!BK546="","*",SP_SUL!BK546))</f>
        <v>*</v>
      </c>
    </row>
    <row r="547" spans="1:16" hidden="1">
      <c r="A547" s="82" t="str">
        <f>IF(SP_SUL!B547="","*",SP_SUL!B547)</f>
        <v>*</v>
      </c>
      <c r="B547" s="83" t="str">
        <f>IF(SP_SUL!X547="","*",SP_SUL!X547)</f>
        <v>*</v>
      </c>
      <c r="C547" s="83" t="str">
        <f>IF(SP_SUL!S547="","*",SP_SUL!S547)</f>
        <v>-</v>
      </c>
      <c r="D547" s="83" t="str">
        <f>IF(SP_SUL!T547="","*",SP_SUL!T547)</f>
        <v>-</v>
      </c>
      <c r="E547" s="83" t="str">
        <f>IF(SP_SUL!D547="","*",SP_SUL!D547)</f>
        <v>*</v>
      </c>
      <c r="F547" s="83" t="str">
        <f>IF(SP_SUL!H547="","*",SP_SUL!H547)</f>
        <v>*</v>
      </c>
      <c r="G547" s="83" t="str">
        <f>IF(SP_SUL!M547="","*",SP_SUL!M547)</f>
        <v>-</v>
      </c>
      <c r="H547" s="116" t="str">
        <f>IF(SP_SUL!K547="","*",SP_SUL!K547)</f>
        <v>*</v>
      </c>
      <c r="I547" s="113" t="str">
        <f>IF(SP_SUL!O547="","*",SP_SUL!O547)</f>
        <v>*</v>
      </c>
      <c r="J547" s="113" t="str">
        <f>IF(SP_SUL!P547="","*",SP_SUL!P547)</f>
        <v>*</v>
      </c>
      <c r="K547" s="83">
        <f>IF(SP_SUL!AK547="","*",SP_SUL!AK547)</f>
        <v>0</v>
      </c>
      <c r="L547" s="83" t="str">
        <f>IF(SP_SUL!AM547="","*",SP_SUL!AM547)</f>
        <v>-</v>
      </c>
      <c r="M547" s="83">
        <f>IF(SP_SUL!AP547="","*",SP_SUL!AP547)</f>
        <v>0</v>
      </c>
      <c r="N547" s="83" t="str">
        <f>IF(SP_SUL!AM547="","*",SP_SUL!AM547)</f>
        <v>-</v>
      </c>
      <c r="O547" s="110" t="str">
        <f>IF(SP_SUL!BH547="","*",SP_SUL!BH547)</f>
        <v>*</v>
      </c>
      <c r="P547" s="147" t="str">
        <f>IF($A$2=1,IF(SP_SUL!BJ547="","*",SP_SUL!BJ547),IF(SP_SUL!BK547="","*",SP_SUL!BK547))</f>
        <v>*</v>
      </c>
    </row>
    <row r="548" spans="1:16" hidden="1">
      <c r="A548" s="82" t="str">
        <f>IF(SP_SUL!B548="","*",SP_SUL!B548)</f>
        <v>*</v>
      </c>
      <c r="B548" s="83" t="str">
        <f>IF(SP_SUL!X548="","*",SP_SUL!X548)</f>
        <v>*</v>
      </c>
      <c r="C548" s="83" t="str">
        <f>IF(SP_SUL!S548="","*",SP_SUL!S548)</f>
        <v>-</v>
      </c>
      <c r="D548" s="83" t="str">
        <f>IF(SP_SUL!T548="","*",SP_SUL!T548)</f>
        <v>-</v>
      </c>
      <c r="E548" s="83" t="str">
        <f>IF(SP_SUL!D548="","*",SP_SUL!D548)</f>
        <v>*</v>
      </c>
      <c r="F548" s="83" t="str">
        <f>IF(SP_SUL!H548="","*",SP_SUL!H548)</f>
        <v>*</v>
      </c>
      <c r="G548" s="83" t="str">
        <f>IF(SP_SUL!M548="","*",SP_SUL!M548)</f>
        <v>-</v>
      </c>
      <c r="H548" s="116" t="str">
        <f>IF(SP_SUL!K548="","*",SP_SUL!K548)</f>
        <v>*</v>
      </c>
      <c r="I548" s="113" t="str">
        <f>IF(SP_SUL!O548="","*",SP_SUL!O548)</f>
        <v>*</v>
      </c>
      <c r="J548" s="113" t="str">
        <f>IF(SP_SUL!P548="","*",SP_SUL!P548)</f>
        <v>*</v>
      </c>
      <c r="K548" s="83">
        <f>IF(SP_SUL!AK548="","*",SP_SUL!AK548)</f>
        <v>0</v>
      </c>
      <c r="L548" s="83" t="str">
        <f>IF(SP_SUL!AM548="","*",SP_SUL!AM548)</f>
        <v>-</v>
      </c>
      <c r="M548" s="83">
        <f>IF(SP_SUL!AP548="","*",SP_SUL!AP548)</f>
        <v>0</v>
      </c>
      <c r="N548" s="83" t="str">
        <f>IF(SP_SUL!AM548="","*",SP_SUL!AM548)</f>
        <v>-</v>
      </c>
      <c r="O548" s="110" t="str">
        <f>IF(SP_SUL!BH548="","*",SP_SUL!BH548)</f>
        <v>*</v>
      </c>
      <c r="P548" s="147" t="str">
        <f>IF($A$2=1,IF(SP_SUL!BJ548="","*",SP_SUL!BJ548),IF(SP_SUL!BK548="","*",SP_SUL!BK548))</f>
        <v>*</v>
      </c>
    </row>
    <row r="549" spans="1:16" hidden="1">
      <c r="A549" s="82" t="str">
        <f>IF(SP_SUL!B549="","*",SP_SUL!B549)</f>
        <v>*</v>
      </c>
      <c r="B549" s="83" t="str">
        <f>IF(SP_SUL!X549="","*",SP_SUL!X549)</f>
        <v>*</v>
      </c>
      <c r="C549" s="83" t="str">
        <f>IF(SP_SUL!S549="","*",SP_SUL!S549)</f>
        <v>-</v>
      </c>
      <c r="D549" s="83" t="str">
        <f>IF(SP_SUL!T549="","*",SP_SUL!T549)</f>
        <v>-</v>
      </c>
      <c r="E549" s="83" t="str">
        <f>IF(SP_SUL!D549="","*",SP_SUL!D549)</f>
        <v>*</v>
      </c>
      <c r="F549" s="83" t="str">
        <f>IF(SP_SUL!H549="","*",SP_SUL!H549)</f>
        <v>*</v>
      </c>
      <c r="G549" s="83" t="str">
        <f>IF(SP_SUL!M549="","*",SP_SUL!M549)</f>
        <v>-</v>
      </c>
      <c r="H549" s="116" t="str">
        <f>IF(SP_SUL!K549="","*",SP_SUL!K549)</f>
        <v>*</v>
      </c>
      <c r="I549" s="113" t="str">
        <f>IF(SP_SUL!O549="","*",SP_SUL!O549)</f>
        <v>*</v>
      </c>
      <c r="J549" s="113" t="str">
        <f>IF(SP_SUL!P549="","*",SP_SUL!P549)</f>
        <v>*</v>
      </c>
      <c r="K549" s="83">
        <f>IF(SP_SUL!AK549="","*",SP_SUL!AK549)</f>
        <v>0</v>
      </c>
      <c r="L549" s="83" t="str">
        <f>IF(SP_SUL!AM549="","*",SP_SUL!AM549)</f>
        <v>-</v>
      </c>
      <c r="M549" s="83">
        <f>IF(SP_SUL!AP549="","*",SP_SUL!AP549)</f>
        <v>0</v>
      </c>
      <c r="N549" s="83" t="str">
        <f>IF(SP_SUL!AM549="","*",SP_SUL!AM549)</f>
        <v>-</v>
      </c>
      <c r="O549" s="110" t="str">
        <f>IF(SP_SUL!BH549="","*",SP_SUL!BH549)</f>
        <v>*</v>
      </c>
      <c r="P549" s="147" t="str">
        <f>IF($A$2=1,IF(SP_SUL!BJ549="","*",SP_SUL!BJ549),IF(SP_SUL!BK549="","*",SP_SUL!BK549))</f>
        <v>*</v>
      </c>
    </row>
    <row r="550" spans="1:16" hidden="1">
      <c r="A550" s="82" t="str">
        <f>IF(SP_SUL!B550="","*",SP_SUL!B550)</f>
        <v>*</v>
      </c>
      <c r="B550" s="83" t="str">
        <f>IF(SP_SUL!X550="","*",SP_SUL!X550)</f>
        <v>*</v>
      </c>
      <c r="C550" s="83" t="str">
        <f>IF(SP_SUL!S550="","*",SP_SUL!S550)</f>
        <v>-</v>
      </c>
      <c r="D550" s="83" t="str">
        <f>IF(SP_SUL!T550="","*",SP_SUL!T550)</f>
        <v>-</v>
      </c>
      <c r="E550" s="83" t="str">
        <f>IF(SP_SUL!D550="","*",SP_SUL!D550)</f>
        <v>*</v>
      </c>
      <c r="F550" s="83" t="str">
        <f>IF(SP_SUL!H550="","*",SP_SUL!H550)</f>
        <v>*</v>
      </c>
      <c r="G550" s="83" t="str">
        <f>IF(SP_SUL!M550="","*",SP_SUL!M550)</f>
        <v>-</v>
      </c>
      <c r="H550" s="116" t="str">
        <f>IF(SP_SUL!K550="","*",SP_SUL!K550)</f>
        <v>*</v>
      </c>
      <c r="I550" s="113" t="str">
        <f>IF(SP_SUL!O550="","*",SP_SUL!O550)</f>
        <v>*</v>
      </c>
      <c r="J550" s="113" t="str">
        <f>IF(SP_SUL!P550="","*",SP_SUL!P550)</f>
        <v>*</v>
      </c>
      <c r="K550" s="83">
        <f>IF(SP_SUL!AK550="","*",SP_SUL!AK550)</f>
        <v>0</v>
      </c>
      <c r="L550" s="83" t="str">
        <f>IF(SP_SUL!AM550="","*",SP_SUL!AM550)</f>
        <v>-</v>
      </c>
      <c r="M550" s="83">
        <f>IF(SP_SUL!AP550="","*",SP_SUL!AP550)</f>
        <v>0</v>
      </c>
      <c r="N550" s="83" t="str">
        <f>IF(SP_SUL!AM550="","*",SP_SUL!AM550)</f>
        <v>-</v>
      </c>
      <c r="O550" s="110" t="str">
        <f>IF(SP_SUL!BH550="","*",SP_SUL!BH550)</f>
        <v>*</v>
      </c>
      <c r="P550" s="147" t="str">
        <f>IF($A$2=1,IF(SP_SUL!BJ550="","*",SP_SUL!BJ550),IF(SP_SUL!BK550="","*",SP_SUL!BK550))</f>
        <v>*</v>
      </c>
    </row>
    <row r="551" spans="1:16" hidden="1">
      <c r="A551" s="82" t="str">
        <f>IF(SP_SUL!B551="","*",SP_SUL!B551)</f>
        <v>*</v>
      </c>
      <c r="B551" s="83" t="str">
        <f>IF(SP_SUL!X551="","*",SP_SUL!X551)</f>
        <v>*</v>
      </c>
      <c r="C551" s="83" t="str">
        <f>IF(SP_SUL!S551="","*",SP_SUL!S551)</f>
        <v>-</v>
      </c>
      <c r="D551" s="83" t="str">
        <f>IF(SP_SUL!T551="","*",SP_SUL!T551)</f>
        <v>-</v>
      </c>
      <c r="E551" s="83" t="str">
        <f>IF(SP_SUL!D551="","*",SP_SUL!D551)</f>
        <v>*</v>
      </c>
      <c r="F551" s="83" t="str">
        <f>IF(SP_SUL!H551="","*",SP_SUL!H551)</f>
        <v>*</v>
      </c>
      <c r="G551" s="83" t="str">
        <f>IF(SP_SUL!M551="","*",SP_SUL!M551)</f>
        <v>-</v>
      </c>
      <c r="H551" s="116" t="str">
        <f>IF(SP_SUL!K551="","*",SP_SUL!K551)</f>
        <v>*</v>
      </c>
      <c r="I551" s="113" t="str">
        <f>IF(SP_SUL!O551="","*",SP_SUL!O551)</f>
        <v>*</v>
      </c>
      <c r="J551" s="113" t="str">
        <f>IF(SP_SUL!P551="","*",SP_SUL!P551)</f>
        <v>*</v>
      </c>
      <c r="K551" s="83">
        <f>IF(SP_SUL!AK551="","*",SP_SUL!AK551)</f>
        <v>0</v>
      </c>
      <c r="L551" s="83" t="str">
        <f>IF(SP_SUL!AM551="","*",SP_SUL!AM551)</f>
        <v>-</v>
      </c>
      <c r="M551" s="83">
        <f>IF(SP_SUL!AP551="","*",SP_SUL!AP551)</f>
        <v>0</v>
      </c>
      <c r="N551" s="83" t="str">
        <f>IF(SP_SUL!AM551="","*",SP_SUL!AM551)</f>
        <v>-</v>
      </c>
      <c r="O551" s="110" t="str">
        <f>IF(SP_SUL!BH551="","*",SP_SUL!BH551)</f>
        <v>*</v>
      </c>
      <c r="P551" s="147" t="str">
        <f>IF($A$2=1,IF(SP_SUL!BJ551="","*",SP_SUL!BJ551),IF(SP_SUL!BK551="","*",SP_SUL!BK551))</f>
        <v>*</v>
      </c>
    </row>
    <row r="552" spans="1:16" hidden="1">
      <c r="A552" s="82" t="str">
        <f>IF(SP_SUL!B552="","*",SP_SUL!B552)</f>
        <v>*</v>
      </c>
      <c r="B552" s="83" t="str">
        <f>IF(SP_SUL!X552="","*",SP_SUL!X552)</f>
        <v>*</v>
      </c>
      <c r="C552" s="83" t="str">
        <f>IF(SP_SUL!S552="","*",SP_SUL!S552)</f>
        <v>-</v>
      </c>
      <c r="D552" s="83" t="str">
        <f>IF(SP_SUL!T552="","*",SP_SUL!T552)</f>
        <v>-</v>
      </c>
      <c r="E552" s="83" t="str">
        <f>IF(SP_SUL!D552="","*",SP_SUL!D552)</f>
        <v>*</v>
      </c>
      <c r="F552" s="83" t="str">
        <f>IF(SP_SUL!H552="","*",SP_SUL!H552)</f>
        <v>*</v>
      </c>
      <c r="G552" s="83" t="str">
        <f>IF(SP_SUL!M552="","*",SP_SUL!M552)</f>
        <v>-</v>
      </c>
      <c r="H552" s="116" t="str">
        <f>IF(SP_SUL!K552="","*",SP_SUL!K552)</f>
        <v>*</v>
      </c>
      <c r="I552" s="113" t="str">
        <f>IF(SP_SUL!O552="","*",SP_SUL!O552)</f>
        <v>*</v>
      </c>
      <c r="J552" s="113" t="str">
        <f>IF(SP_SUL!P552="","*",SP_SUL!P552)</f>
        <v>*</v>
      </c>
      <c r="K552" s="83">
        <f>IF(SP_SUL!AK552="","*",SP_SUL!AK552)</f>
        <v>0</v>
      </c>
      <c r="L552" s="83" t="str">
        <f>IF(SP_SUL!AM552="","*",SP_SUL!AM552)</f>
        <v>-</v>
      </c>
      <c r="M552" s="83">
        <f>IF(SP_SUL!AP552="","*",SP_SUL!AP552)</f>
        <v>0</v>
      </c>
      <c r="N552" s="83" t="str">
        <f>IF(SP_SUL!AM552="","*",SP_SUL!AM552)</f>
        <v>-</v>
      </c>
      <c r="O552" s="110" t="str">
        <f>IF(SP_SUL!BH552="","*",SP_SUL!BH552)</f>
        <v>*</v>
      </c>
      <c r="P552" s="147" t="str">
        <f>IF($A$2=1,IF(SP_SUL!BJ552="","*",SP_SUL!BJ552),IF(SP_SUL!BK552="","*",SP_SUL!BK552))</f>
        <v>*</v>
      </c>
    </row>
    <row r="553" spans="1:16" hidden="1">
      <c r="A553" s="82" t="str">
        <f>IF(SP_SUL!B553="","*",SP_SUL!B553)</f>
        <v>*</v>
      </c>
      <c r="B553" s="83" t="str">
        <f>IF(SP_SUL!X553="","*",SP_SUL!X553)</f>
        <v>*</v>
      </c>
      <c r="C553" s="83" t="str">
        <f>IF(SP_SUL!S553="","*",SP_SUL!S553)</f>
        <v>-</v>
      </c>
      <c r="D553" s="83" t="str">
        <f>IF(SP_SUL!T553="","*",SP_SUL!T553)</f>
        <v>-</v>
      </c>
      <c r="E553" s="83" t="str">
        <f>IF(SP_SUL!D553="","*",SP_SUL!D553)</f>
        <v>*</v>
      </c>
      <c r="F553" s="83" t="str">
        <f>IF(SP_SUL!H553="","*",SP_SUL!H553)</f>
        <v>*</v>
      </c>
      <c r="G553" s="83" t="str">
        <f>IF(SP_SUL!M553="","*",SP_SUL!M553)</f>
        <v>-</v>
      </c>
      <c r="H553" s="116" t="str">
        <f>IF(SP_SUL!K553="","*",SP_SUL!K553)</f>
        <v>*</v>
      </c>
      <c r="I553" s="113" t="str">
        <f>IF(SP_SUL!O553="","*",SP_SUL!O553)</f>
        <v>*</v>
      </c>
      <c r="J553" s="113" t="str">
        <f>IF(SP_SUL!P553="","*",SP_SUL!P553)</f>
        <v>*</v>
      </c>
      <c r="K553" s="83">
        <f>IF(SP_SUL!AK553="","*",SP_SUL!AK553)</f>
        <v>0</v>
      </c>
      <c r="L553" s="83" t="str">
        <f>IF(SP_SUL!AM553="","*",SP_SUL!AM553)</f>
        <v>-</v>
      </c>
      <c r="M553" s="83">
        <f>IF(SP_SUL!AP553="","*",SP_SUL!AP553)</f>
        <v>0</v>
      </c>
      <c r="N553" s="83" t="str">
        <f>IF(SP_SUL!AM553="","*",SP_SUL!AM553)</f>
        <v>-</v>
      </c>
      <c r="O553" s="110" t="str">
        <f>IF(SP_SUL!BH553="","*",SP_SUL!BH553)</f>
        <v>*</v>
      </c>
      <c r="P553" s="147" t="str">
        <f>IF($A$2=1,IF(SP_SUL!BJ553="","*",SP_SUL!BJ553),IF(SP_SUL!BK553="","*",SP_SUL!BK553))</f>
        <v>*</v>
      </c>
    </row>
    <row r="554" spans="1:16" hidden="1">
      <c r="A554" s="82" t="str">
        <f>IF(SP_SUL!B554="","*",SP_SUL!B554)</f>
        <v>*</v>
      </c>
      <c r="B554" s="83" t="str">
        <f>IF(SP_SUL!X554="","*",SP_SUL!X554)</f>
        <v>*</v>
      </c>
      <c r="C554" s="83" t="str">
        <f>IF(SP_SUL!S554="","*",SP_SUL!S554)</f>
        <v>-</v>
      </c>
      <c r="D554" s="83" t="str">
        <f>IF(SP_SUL!T554="","*",SP_SUL!T554)</f>
        <v>-</v>
      </c>
      <c r="E554" s="83" t="str">
        <f>IF(SP_SUL!D554="","*",SP_SUL!D554)</f>
        <v>*</v>
      </c>
      <c r="F554" s="83" t="str">
        <f>IF(SP_SUL!H554="","*",SP_SUL!H554)</f>
        <v>*</v>
      </c>
      <c r="G554" s="83" t="str">
        <f>IF(SP_SUL!M554="","*",SP_SUL!M554)</f>
        <v>-</v>
      </c>
      <c r="H554" s="116" t="str">
        <f>IF(SP_SUL!K554="","*",SP_SUL!K554)</f>
        <v>*</v>
      </c>
      <c r="I554" s="113" t="str">
        <f>IF(SP_SUL!O554="","*",SP_SUL!O554)</f>
        <v>*</v>
      </c>
      <c r="J554" s="113" t="str">
        <f>IF(SP_SUL!P554="","*",SP_SUL!P554)</f>
        <v>*</v>
      </c>
      <c r="K554" s="83">
        <f>IF(SP_SUL!AK554="","*",SP_SUL!AK554)</f>
        <v>0</v>
      </c>
      <c r="L554" s="83" t="str">
        <f>IF(SP_SUL!AM554="","*",SP_SUL!AM554)</f>
        <v>-</v>
      </c>
      <c r="M554" s="83">
        <f>IF(SP_SUL!AP554="","*",SP_SUL!AP554)</f>
        <v>0</v>
      </c>
      <c r="N554" s="83" t="str">
        <f>IF(SP_SUL!AM554="","*",SP_SUL!AM554)</f>
        <v>-</v>
      </c>
      <c r="O554" s="110" t="str">
        <f>IF(SP_SUL!BH554="","*",SP_SUL!BH554)</f>
        <v>*</v>
      </c>
      <c r="P554" s="147" t="str">
        <f>IF($A$2=1,IF(SP_SUL!BJ554="","*",SP_SUL!BJ554),IF(SP_SUL!BK554="","*",SP_SUL!BK554))</f>
        <v>*</v>
      </c>
    </row>
    <row r="555" spans="1:16" hidden="1">
      <c r="A555" s="82" t="str">
        <f>IF(SP_SUL!B555="","*",SP_SUL!B555)</f>
        <v>*</v>
      </c>
      <c r="B555" s="83" t="str">
        <f>IF(SP_SUL!X555="","*",SP_SUL!X555)</f>
        <v>*</v>
      </c>
      <c r="C555" s="83" t="str">
        <f>IF(SP_SUL!S555="","*",SP_SUL!S555)</f>
        <v>-</v>
      </c>
      <c r="D555" s="83" t="str">
        <f>IF(SP_SUL!T555="","*",SP_SUL!T555)</f>
        <v>-</v>
      </c>
      <c r="E555" s="83" t="str">
        <f>IF(SP_SUL!D555="","*",SP_SUL!D555)</f>
        <v>*</v>
      </c>
      <c r="F555" s="83" t="str">
        <f>IF(SP_SUL!H555="","*",SP_SUL!H555)</f>
        <v>*</v>
      </c>
      <c r="G555" s="83" t="str">
        <f>IF(SP_SUL!M555="","*",SP_SUL!M555)</f>
        <v>-</v>
      </c>
      <c r="H555" s="116" t="str">
        <f>IF(SP_SUL!K555="","*",SP_SUL!K555)</f>
        <v>*</v>
      </c>
      <c r="I555" s="113" t="str">
        <f>IF(SP_SUL!O555="","*",SP_SUL!O555)</f>
        <v>*</v>
      </c>
      <c r="J555" s="113" t="str">
        <f>IF(SP_SUL!P555="","*",SP_SUL!P555)</f>
        <v>*</v>
      </c>
      <c r="K555" s="83">
        <f>IF(SP_SUL!AK555="","*",SP_SUL!AK555)</f>
        <v>0</v>
      </c>
      <c r="L555" s="83" t="str">
        <f>IF(SP_SUL!AM555="","*",SP_SUL!AM555)</f>
        <v>-</v>
      </c>
      <c r="M555" s="83">
        <f>IF(SP_SUL!AP555="","*",SP_SUL!AP555)</f>
        <v>0</v>
      </c>
      <c r="N555" s="83" t="str">
        <f>IF(SP_SUL!AM555="","*",SP_SUL!AM555)</f>
        <v>-</v>
      </c>
      <c r="O555" s="110" t="str">
        <f>IF(SP_SUL!BH555="","*",SP_SUL!BH555)</f>
        <v>*</v>
      </c>
      <c r="P555" s="147" t="str">
        <f>IF($A$2=1,IF(SP_SUL!BJ555="","*",SP_SUL!BJ555),IF(SP_SUL!BK555="","*",SP_SUL!BK555))</f>
        <v>*</v>
      </c>
    </row>
    <row r="556" spans="1:16" hidden="1">
      <c r="A556" s="82" t="str">
        <f>IF(SP_SUL!B556="","*",SP_SUL!B556)</f>
        <v>*</v>
      </c>
      <c r="B556" s="83" t="str">
        <f>IF(SP_SUL!X556="","*",SP_SUL!X556)</f>
        <v>*</v>
      </c>
      <c r="C556" s="83" t="str">
        <f>IF(SP_SUL!S556="","*",SP_SUL!S556)</f>
        <v>-</v>
      </c>
      <c r="D556" s="83" t="str">
        <f>IF(SP_SUL!T556="","*",SP_SUL!T556)</f>
        <v>-</v>
      </c>
      <c r="E556" s="83" t="str">
        <f>IF(SP_SUL!D556="","*",SP_SUL!D556)</f>
        <v>*</v>
      </c>
      <c r="F556" s="83" t="str">
        <f>IF(SP_SUL!H556="","*",SP_SUL!H556)</f>
        <v>*</v>
      </c>
      <c r="G556" s="83" t="str">
        <f>IF(SP_SUL!M556="","*",SP_SUL!M556)</f>
        <v>-</v>
      </c>
      <c r="H556" s="116" t="str">
        <f>IF(SP_SUL!K556="","*",SP_SUL!K556)</f>
        <v>*</v>
      </c>
      <c r="I556" s="113" t="str">
        <f>IF(SP_SUL!O556="","*",SP_SUL!O556)</f>
        <v>*</v>
      </c>
      <c r="J556" s="113" t="str">
        <f>IF(SP_SUL!P556="","*",SP_SUL!P556)</f>
        <v>*</v>
      </c>
      <c r="K556" s="83">
        <f>IF(SP_SUL!AK556="","*",SP_SUL!AK556)</f>
        <v>0</v>
      </c>
      <c r="L556" s="83" t="str">
        <f>IF(SP_SUL!AM556="","*",SP_SUL!AM556)</f>
        <v>-</v>
      </c>
      <c r="M556" s="83">
        <f>IF(SP_SUL!AP556="","*",SP_SUL!AP556)</f>
        <v>0</v>
      </c>
      <c r="N556" s="83" t="str">
        <f>IF(SP_SUL!AM556="","*",SP_SUL!AM556)</f>
        <v>-</v>
      </c>
      <c r="O556" s="110" t="str">
        <f>IF(SP_SUL!BH556="","*",SP_SUL!BH556)</f>
        <v>*</v>
      </c>
      <c r="P556" s="147" t="str">
        <f>IF($A$2=1,IF(SP_SUL!BJ556="","*",SP_SUL!BJ556),IF(SP_SUL!BK556="","*",SP_SUL!BK556))</f>
        <v>*</v>
      </c>
    </row>
    <row r="557" spans="1:16" hidden="1">
      <c r="A557" s="82" t="str">
        <f>IF(SP_SUL!B557="","*",SP_SUL!B557)</f>
        <v>*</v>
      </c>
      <c r="B557" s="83" t="str">
        <f>IF(SP_SUL!X557="","*",SP_SUL!X557)</f>
        <v>*</v>
      </c>
      <c r="C557" s="83" t="str">
        <f>IF(SP_SUL!S557="","*",SP_SUL!S557)</f>
        <v>-</v>
      </c>
      <c r="D557" s="83" t="str">
        <f>IF(SP_SUL!T557="","*",SP_SUL!T557)</f>
        <v>-</v>
      </c>
      <c r="E557" s="83" t="str">
        <f>IF(SP_SUL!D557="","*",SP_SUL!D557)</f>
        <v>*</v>
      </c>
      <c r="F557" s="83" t="str">
        <f>IF(SP_SUL!H557="","*",SP_SUL!H557)</f>
        <v>*</v>
      </c>
      <c r="G557" s="83" t="str">
        <f>IF(SP_SUL!M557="","*",SP_SUL!M557)</f>
        <v>-</v>
      </c>
      <c r="H557" s="116" t="str">
        <f>IF(SP_SUL!K557="","*",SP_SUL!K557)</f>
        <v>*</v>
      </c>
      <c r="I557" s="113" t="str">
        <f>IF(SP_SUL!O557="","*",SP_SUL!O557)</f>
        <v>*</v>
      </c>
      <c r="J557" s="113" t="str">
        <f>IF(SP_SUL!P557="","*",SP_SUL!P557)</f>
        <v>*</v>
      </c>
      <c r="K557" s="83">
        <f>IF(SP_SUL!AK557="","*",SP_SUL!AK557)</f>
        <v>0</v>
      </c>
      <c r="L557" s="83" t="str">
        <f>IF(SP_SUL!AM557="","*",SP_SUL!AM557)</f>
        <v>-</v>
      </c>
      <c r="M557" s="83">
        <f>IF(SP_SUL!AP557="","*",SP_SUL!AP557)</f>
        <v>0</v>
      </c>
      <c r="N557" s="83" t="str">
        <f>IF(SP_SUL!AM557="","*",SP_SUL!AM557)</f>
        <v>-</v>
      </c>
      <c r="O557" s="110" t="str">
        <f>IF(SP_SUL!BH557="","*",SP_SUL!BH557)</f>
        <v>*</v>
      </c>
      <c r="P557" s="147" t="str">
        <f>IF($A$2=1,IF(SP_SUL!BJ557="","*",SP_SUL!BJ557),IF(SP_SUL!BK557="","*",SP_SUL!BK557))</f>
        <v>*</v>
      </c>
    </row>
    <row r="558" spans="1:16" hidden="1">
      <c r="A558" s="82" t="str">
        <f>IF(SP_SUL!B558="","*",SP_SUL!B558)</f>
        <v>*</v>
      </c>
      <c r="B558" s="83" t="str">
        <f>IF(SP_SUL!X558="","*",SP_SUL!X558)</f>
        <v>*</v>
      </c>
      <c r="C558" s="83" t="str">
        <f>IF(SP_SUL!S558="","*",SP_SUL!S558)</f>
        <v>-</v>
      </c>
      <c r="D558" s="83" t="str">
        <f>IF(SP_SUL!T558="","*",SP_SUL!T558)</f>
        <v>-</v>
      </c>
      <c r="E558" s="83" t="str">
        <f>IF(SP_SUL!D558="","*",SP_SUL!D558)</f>
        <v>*</v>
      </c>
      <c r="F558" s="83" t="str">
        <f>IF(SP_SUL!H558="","*",SP_SUL!H558)</f>
        <v>*</v>
      </c>
      <c r="G558" s="83" t="str">
        <f>IF(SP_SUL!M558="","*",SP_SUL!M558)</f>
        <v>-</v>
      </c>
      <c r="H558" s="116" t="str">
        <f>IF(SP_SUL!K558="","*",SP_SUL!K558)</f>
        <v>*</v>
      </c>
      <c r="I558" s="113" t="str">
        <f>IF(SP_SUL!O558="","*",SP_SUL!O558)</f>
        <v>*</v>
      </c>
      <c r="J558" s="113" t="str">
        <f>IF(SP_SUL!P558="","*",SP_SUL!P558)</f>
        <v>*</v>
      </c>
      <c r="K558" s="83">
        <f>IF(SP_SUL!AK558="","*",SP_SUL!AK558)</f>
        <v>0</v>
      </c>
      <c r="L558" s="83" t="str">
        <f>IF(SP_SUL!AM558="","*",SP_SUL!AM558)</f>
        <v>-</v>
      </c>
      <c r="M558" s="83">
        <f>IF(SP_SUL!AP558="","*",SP_SUL!AP558)</f>
        <v>0</v>
      </c>
      <c r="N558" s="83" t="str">
        <f>IF(SP_SUL!AM558="","*",SP_SUL!AM558)</f>
        <v>-</v>
      </c>
      <c r="O558" s="110" t="str">
        <f>IF(SP_SUL!BH558="","*",SP_SUL!BH558)</f>
        <v>*</v>
      </c>
      <c r="P558" s="147" t="str">
        <f>IF($A$2=1,IF(SP_SUL!BJ558="","*",SP_SUL!BJ558),IF(SP_SUL!BK558="","*",SP_SUL!BK558))</f>
        <v>*</v>
      </c>
    </row>
    <row r="559" spans="1:16" hidden="1">
      <c r="A559" s="82" t="str">
        <f>IF(SP_SUL!B559="","*",SP_SUL!B559)</f>
        <v>*</v>
      </c>
      <c r="B559" s="83" t="str">
        <f>IF(SP_SUL!X559="","*",SP_SUL!X559)</f>
        <v>*</v>
      </c>
      <c r="C559" s="83" t="str">
        <f>IF(SP_SUL!S559="","*",SP_SUL!S559)</f>
        <v>-</v>
      </c>
      <c r="D559" s="83" t="str">
        <f>IF(SP_SUL!T559="","*",SP_SUL!T559)</f>
        <v>-</v>
      </c>
      <c r="E559" s="83" t="str">
        <f>IF(SP_SUL!D559="","*",SP_SUL!D559)</f>
        <v>*</v>
      </c>
      <c r="F559" s="83" t="str">
        <f>IF(SP_SUL!H559="","*",SP_SUL!H559)</f>
        <v>*</v>
      </c>
      <c r="G559" s="83" t="str">
        <f>IF(SP_SUL!M559="","*",SP_SUL!M559)</f>
        <v>-</v>
      </c>
      <c r="H559" s="116" t="str">
        <f>IF(SP_SUL!K559="","*",SP_SUL!K559)</f>
        <v>*</v>
      </c>
      <c r="I559" s="113" t="str">
        <f>IF(SP_SUL!O559="","*",SP_SUL!O559)</f>
        <v>*</v>
      </c>
      <c r="J559" s="113" t="str">
        <f>IF(SP_SUL!P559="","*",SP_SUL!P559)</f>
        <v>*</v>
      </c>
      <c r="K559" s="83">
        <f>IF(SP_SUL!AK559="","*",SP_SUL!AK559)</f>
        <v>0</v>
      </c>
      <c r="L559" s="83" t="str">
        <f>IF(SP_SUL!AM559="","*",SP_SUL!AM559)</f>
        <v>-</v>
      </c>
      <c r="M559" s="83">
        <f>IF(SP_SUL!AP559="","*",SP_SUL!AP559)</f>
        <v>0</v>
      </c>
      <c r="N559" s="83" t="str">
        <f>IF(SP_SUL!AM559="","*",SP_SUL!AM559)</f>
        <v>-</v>
      </c>
      <c r="O559" s="110" t="str">
        <f>IF(SP_SUL!BH559="","*",SP_SUL!BH559)</f>
        <v>*</v>
      </c>
      <c r="P559" s="147" t="str">
        <f>IF($A$2=1,IF(SP_SUL!BJ559="","*",SP_SUL!BJ559),IF(SP_SUL!BK559="","*",SP_SUL!BK559))</f>
        <v>*</v>
      </c>
    </row>
    <row r="560" spans="1:16" hidden="1">
      <c r="A560" s="82" t="str">
        <f>IF(SP_SUL!B560="","*",SP_SUL!B560)</f>
        <v>*</v>
      </c>
      <c r="B560" s="83" t="str">
        <f>IF(SP_SUL!X560="","*",SP_SUL!X560)</f>
        <v>*</v>
      </c>
      <c r="C560" s="83" t="str">
        <f>IF(SP_SUL!S560="","*",SP_SUL!S560)</f>
        <v>-</v>
      </c>
      <c r="D560" s="83" t="str">
        <f>IF(SP_SUL!T560="","*",SP_SUL!T560)</f>
        <v>-</v>
      </c>
      <c r="E560" s="83" t="str">
        <f>IF(SP_SUL!D560="","*",SP_SUL!D560)</f>
        <v>*</v>
      </c>
      <c r="F560" s="83" t="str">
        <f>IF(SP_SUL!H560="","*",SP_SUL!H560)</f>
        <v>*</v>
      </c>
      <c r="G560" s="83" t="str">
        <f>IF(SP_SUL!M560="","*",SP_SUL!M560)</f>
        <v>-</v>
      </c>
      <c r="H560" s="116" t="str">
        <f>IF(SP_SUL!K560="","*",SP_SUL!K560)</f>
        <v>*</v>
      </c>
      <c r="I560" s="113" t="str">
        <f>IF(SP_SUL!O560="","*",SP_SUL!O560)</f>
        <v>*</v>
      </c>
      <c r="J560" s="113" t="str">
        <f>IF(SP_SUL!P560="","*",SP_SUL!P560)</f>
        <v>*</v>
      </c>
      <c r="K560" s="83">
        <f>IF(SP_SUL!AK560="","*",SP_SUL!AK560)</f>
        <v>0</v>
      </c>
      <c r="L560" s="83" t="str">
        <f>IF(SP_SUL!AM560="","*",SP_SUL!AM560)</f>
        <v>-</v>
      </c>
      <c r="M560" s="83">
        <f>IF(SP_SUL!AP560="","*",SP_SUL!AP560)</f>
        <v>0</v>
      </c>
      <c r="N560" s="83" t="str">
        <f>IF(SP_SUL!AM560="","*",SP_SUL!AM560)</f>
        <v>-</v>
      </c>
      <c r="O560" s="110" t="str">
        <f>IF(SP_SUL!BH560="","*",SP_SUL!BH560)</f>
        <v>*</v>
      </c>
      <c r="P560" s="147" t="str">
        <f>IF($A$2=1,IF(SP_SUL!BJ560="","*",SP_SUL!BJ560),IF(SP_SUL!BK560="","*",SP_SUL!BK560))</f>
        <v>*</v>
      </c>
    </row>
    <row r="561" spans="1:16" hidden="1">
      <c r="A561" s="82" t="str">
        <f>IF(SP_SUL!B561="","*",SP_SUL!B561)</f>
        <v>*</v>
      </c>
      <c r="B561" s="83" t="str">
        <f>IF(SP_SUL!X561="","*",SP_SUL!X561)</f>
        <v>*</v>
      </c>
      <c r="C561" s="83" t="str">
        <f>IF(SP_SUL!S561="","*",SP_SUL!S561)</f>
        <v>-</v>
      </c>
      <c r="D561" s="83" t="str">
        <f>IF(SP_SUL!T561="","*",SP_SUL!T561)</f>
        <v>-</v>
      </c>
      <c r="E561" s="83" t="str">
        <f>IF(SP_SUL!D561="","*",SP_SUL!D561)</f>
        <v>*</v>
      </c>
      <c r="F561" s="83" t="str">
        <f>IF(SP_SUL!H561="","*",SP_SUL!H561)</f>
        <v>*</v>
      </c>
      <c r="G561" s="83" t="str">
        <f>IF(SP_SUL!M561="","*",SP_SUL!M561)</f>
        <v>-</v>
      </c>
      <c r="H561" s="116" t="str">
        <f>IF(SP_SUL!K561="","*",SP_SUL!K561)</f>
        <v>*</v>
      </c>
      <c r="I561" s="113" t="str">
        <f>IF(SP_SUL!O561="","*",SP_SUL!O561)</f>
        <v>*</v>
      </c>
      <c r="J561" s="113" t="str">
        <f>IF(SP_SUL!P561="","*",SP_SUL!P561)</f>
        <v>*</v>
      </c>
      <c r="K561" s="83">
        <f>IF(SP_SUL!AK561="","*",SP_SUL!AK561)</f>
        <v>0</v>
      </c>
      <c r="L561" s="83" t="str">
        <f>IF(SP_SUL!AM561="","*",SP_SUL!AM561)</f>
        <v>-</v>
      </c>
      <c r="M561" s="83">
        <f>IF(SP_SUL!AP561="","*",SP_SUL!AP561)</f>
        <v>0</v>
      </c>
      <c r="N561" s="83" t="str">
        <f>IF(SP_SUL!AM561="","*",SP_SUL!AM561)</f>
        <v>-</v>
      </c>
      <c r="O561" s="110" t="str">
        <f>IF(SP_SUL!BH561="","*",SP_SUL!BH561)</f>
        <v>*</v>
      </c>
      <c r="P561" s="147" t="str">
        <f>IF($A$2=1,IF(SP_SUL!BJ561="","*",SP_SUL!BJ561),IF(SP_SUL!BK561="","*",SP_SUL!BK561))</f>
        <v>*</v>
      </c>
    </row>
    <row r="562" spans="1:16" hidden="1">
      <c r="A562" s="82" t="str">
        <f>IF(SP_SUL!B562="","*",SP_SUL!B562)</f>
        <v>*</v>
      </c>
      <c r="B562" s="83" t="str">
        <f>IF(SP_SUL!X562="","*",SP_SUL!X562)</f>
        <v>*</v>
      </c>
      <c r="C562" s="83" t="str">
        <f>IF(SP_SUL!S562="","*",SP_SUL!S562)</f>
        <v>-</v>
      </c>
      <c r="D562" s="83" t="str">
        <f>IF(SP_SUL!T562="","*",SP_SUL!T562)</f>
        <v>-</v>
      </c>
      <c r="E562" s="83" t="str">
        <f>IF(SP_SUL!D562="","*",SP_SUL!D562)</f>
        <v>*</v>
      </c>
      <c r="F562" s="83" t="str">
        <f>IF(SP_SUL!H562="","*",SP_SUL!H562)</f>
        <v>*</v>
      </c>
      <c r="G562" s="83" t="str">
        <f>IF(SP_SUL!M562="","*",SP_SUL!M562)</f>
        <v>-</v>
      </c>
      <c r="H562" s="116" t="str">
        <f>IF(SP_SUL!K562="","*",SP_SUL!K562)</f>
        <v>*</v>
      </c>
      <c r="I562" s="113" t="str">
        <f>IF(SP_SUL!O562="","*",SP_SUL!O562)</f>
        <v>*</v>
      </c>
      <c r="J562" s="113" t="str">
        <f>IF(SP_SUL!P562="","*",SP_SUL!P562)</f>
        <v>*</v>
      </c>
      <c r="K562" s="83">
        <f>IF(SP_SUL!AK562="","*",SP_SUL!AK562)</f>
        <v>0</v>
      </c>
      <c r="L562" s="83" t="str">
        <f>IF(SP_SUL!AM562="","*",SP_SUL!AM562)</f>
        <v>-</v>
      </c>
      <c r="M562" s="83">
        <f>IF(SP_SUL!AP562="","*",SP_SUL!AP562)</f>
        <v>0</v>
      </c>
      <c r="N562" s="83" t="str">
        <f>IF(SP_SUL!AM562="","*",SP_SUL!AM562)</f>
        <v>-</v>
      </c>
      <c r="O562" s="110" t="str">
        <f>IF(SP_SUL!BH562="","*",SP_SUL!BH562)</f>
        <v>*</v>
      </c>
      <c r="P562" s="147" t="str">
        <f>IF($A$2=1,IF(SP_SUL!BJ562="","*",SP_SUL!BJ562),IF(SP_SUL!BK562="","*",SP_SUL!BK562))</f>
        <v>*</v>
      </c>
    </row>
    <row r="563" spans="1:16" hidden="1">
      <c r="A563" s="82" t="str">
        <f>IF(SP_SUL!B563="","*",SP_SUL!B563)</f>
        <v>*</v>
      </c>
      <c r="B563" s="83" t="str">
        <f>IF(SP_SUL!X563="","*",SP_SUL!X563)</f>
        <v>*</v>
      </c>
      <c r="C563" s="83" t="str">
        <f>IF(SP_SUL!S563="","*",SP_SUL!S563)</f>
        <v>-</v>
      </c>
      <c r="D563" s="83" t="str">
        <f>IF(SP_SUL!T563="","*",SP_SUL!T563)</f>
        <v>-</v>
      </c>
      <c r="E563" s="83" t="str">
        <f>IF(SP_SUL!D563="","*",SP_SUL!D563)</f>
        <v>*</v>
      </c>
      <c r="F563" s="83" t="str">
        <f>IF(SP_SUL!H563="","*",SP_SUL!H563)</f>
        <v>*</v>
      </c>
      <c r="G563" s="83" t="str">
        <f>IF(SP_SUL!M563="","*",SP_SUL!M563)</f>
        <v>-</v>
      </c>
      <c r="H563" s="116" t="str">
        <f>IF(SP_SUL!K563="","*",SP_SUL!K563)</f>
        <v>*</v>
      </c>
      <c r="I563" s="113" t="str">
        <f>IF(SP_SUL!O563="","*",SP_SUL!O563)</f>
        <v>*</v>
      </c>
      <c r="J563" s="113" t="str">
        <f>IF(SP_SUL!P563="","*",SP_SUL!P563)</f>
        <v>*</v>
      </c>
      <c r="K563" s="83">
        <f>IF(SP_SUL!AK563="","*",SP_SUL!AK563)</f>
        <v>0</v>
      </c>
      <c r="L563" s="83" t="str">
        <f>IF(SP_SUL!AM563="","*",SP_SUL!AM563)</f>
        <v>-</v>
      </c>
      <c r="M563" s="83">
        <f>IF(SP_SUL!AP563="","*",SP_SUL!AP563)</f>
        <v>0</v>
      </c>
      <c r="N563" s="83" t="str">
        <f>IF(SP_SUL!AM563="","*",SP_SUL!AM563)</f>
        <v>-</v>
      </c>
      <c r="O563" s="110" t="str">
        <f>IF(SP_SUL!BH563="","*",SP_SUL!BH563)</f>
        <v>*</v>
      </c>
      <c r="P563" s="147" t="str">
        <f>IF($A$2=1,IF(SP_SUL!BJ563="","*",SP_SUL!BJ563),IF(SP_SUL!BK563="","*",SP_SUL!BK563))</f>
        <v>*</v>
      </c>
    </row>
    <row r="564" spans="1:16" hidden="1">
      <c r="A564" s="82" t="str">
        <f>IF(SP_SUL!B564="","*",SP_SUL!B564)</f>
        <v>*</v>
      </c>
      <c r="B564" s="83" t="str">
        <f>IF(SP_SUL!X564="","*",SP_SUL!X564)</f>
        <v>*</v>
      </c>
      <c r="C564" s="83" t="str">
        <f>IF(SP_SUL!S564="","*",SP_SUL!S564)</f>
        <v>-</v>
      </c>
      <c r="D564" s="83" t="str">
        <f>IF(SP_SUL!T564="","*",SP_SUL!T564)</f>
        <v>-</v>
      </c>
      <c r="E564" s="83" t="str">
        <f>IF(SP_SUL!D564="","*",SP_SUL!D564)</f>
        <v>*</v>
      </c>
      <c r="F564" s="83" t="str">
        <f>IF(SP_SUL!H564="","*",SP_SUL!H564)</f>
        <v>*</v>
      </c>
      <c r="G564" s="83" t="str">
        <f>IF(SP_SUL!M564="","*",SP_SUL!M564)</f>
        <v>-</v>
      </c>
      <c r="H564" s="116" t="str">
        <f>IF(SP_SUL!K564="","*",SP_SUL!K564)</f>
        <v>*</v>
      </c>
      <c r="I564" s="113" t="str">
        <f>IF(SP_SUL!O564="","*",SP_SUL!O564)</f>
        <v>*</v>
      </c>
      <c r="J564" s="113" t="str">
        <f>IF(SP_SUL!P564="","*",SP_SUL!P564)</f>
        <v>*</v>
      </c>
      <c r="K564" s="83">
        <f>IF(SP_SUL!AK564="","*",SP_SUL!AK564)</f>
        <v>0</v>
      </c>
      <c r="L564" s="83" t="str">
        <f>IF(SP_SUL!AM564="","*",SP_SUL!AM564)</f>
        <v>-</v>
      </c>
      <c r="M564" s="83">
        <f>IF(SP_SUL!AP564="","*",SP_SUL!AP564)</f>
        <v>0</v>
      </c>
      <c r="N564" s="83" t="str">
        <f>IF(SP_SUL!AM564="","*",SP_SUL!AM564)</f>
        <v>-</v>
      </c>
      <c r="O564" s="110" t="str">
        <f>IF(SP_SUL!BH564="","*",SP_SUL!BH564)</f>
        <v>*</v>
      </c>
      <c r="P564" s="147" t="str">
        <f>IF($A$2=1,IF(SP_SUL!BJ564="","*",SP_SUL!BJ564),IF(SP_SUL!BK564="","*",SP_SUL!BK564))</f>
        <v>*</v>
      </c>
    </row>
    <row r="565" spans="1:16" hidden="1">
      <c r="A565" s="82" t="str">
        <f>IF(SP_SUL!B565="","*",SP_SUL!B565)</f>
        <v>*</v>
      </c>
      <c r="B565" s="83" t="str">
        <f>IF(SP_SUL!X565="","*",SP_SUL!X565)</f>
        <v>*</v>
      </c>
      <c r="C565" s="83" t="str">
        <f>IF(SP_SUL!S565="","*",SP_SUL!S565)</f>
        <v>-</v>
      </c>
      <c r="D565" s="83" t="str">
        <f>IF(SP_SUL!T565="","*",SP_SUL!T565)</f>
        <v>-</v>
      </c>
      <c r="E565" s="83" t="str">
        <f>IF(SP_SUL!D565="","*",SP_SUL!D565)</f>
        <v>*</v>
      </c>
      <c r="F565" s="83" t="str">
        <f>IF(SP_SUL!H565="","*",SP_SUL!H565)</f>
        <v>*</v>
      </c>
      <c r="G565" s="83" t="str">
        <f>IF(SP_SUL!M565="","*",SP_SUL!M565)</f>
        <v>-</v>
      </c>
      <c r="H565" s="116" t="str">
        <f>IF(SP_SUL!K565="","*",SP_SUL!K565)</f>
        <v>*</v>
      </c>
      <c r="I565" s="113" t="str">
        <f>IF(SP_SUL!O565="","*",SP_SUL!O565)</f>
        <v>*</v>
      </c>
      <c r="J565" s="113" t="str">
        <f>IF(SP_SUL!P565="","*",SP_SUL!P565)</f>
        <v>*</v>
      </c>
      <c r="K565" s="83">
        <f>IF(SP_SUL!AK565="","*",SP_SUL!AK565)</f>
        <v>0</v>
      </c>
      <c r="L565" s="83" t="str">
        <f>IF(SP_SUL!AM565="","*",SP_SUL!AM565)</f>
        <v>-</v>
      </c>
      <c r="M565" s="83">
        <f>IF(SP_SUL!AP565="","*",SP_SUL!AP565)</f>
        <v>0</v>
      </c>
      <c r="N565" s="83" t="str">
        <f>IF(SP_SUL!AM565="","*",SP_SUL!AM565)</f>
        <v>-</v>
      </c>
      <c r="O565" s="110" t="str">
        <f>IF(SP_SUL!BH565="","*",SP_SUL!BH565)</f>
        <v>*</v>
      </c>
      <c r="P565" s="147" t="str">
        <f>IF($A$2=1,IF(SP_SUL!BJ565="","*",SP_SUL!BJ565),IF(SP_SUL!BK565="","*",SP_SUL!BK565))</f>
        <v>*</v>
      </c>
    </row>
    <row r="566" spans="1:16" hidden="1">
      <c r="A566" s="82" t="str">
        <f>IF(SP_SUL!B566="","*",SP_SUL!B566)</f>
        <v>*</v>
      </c>
      <c r="B566" s="83" t="str">
        <f>IF(SP_SUL!X566="","*",SP_SUL!X566)</f>
        <v>*</v>
      </c>
      <c r="C566" s="83" t="str">
        <f>IF(SP_SUL!S566="","*",SP_SUL!S566)</f>
        <v>-</v>
      </c>
      <c r="D566" s="83" t="str">
        <f>IF(SP_SUL!T566="","*",SP_SUL!T566)</f>
        <v>-</v>
      </c>
      <c r="E566" s="83" t="str">
        <f>IF(SP_SUL!D566="","*",SP_SUL!D566)</f>
        <v>*</v>
      </c>
      <c r="F566" s="83" t="str">
        <f>IF(SP_SUL!H566="","*",SP_SUL!H566)</f>
        <v>*</v>
      </c>
      <c r="G566" s="83" t="str">
        <f>IF(SP_SUL!M566="","*",SP_SUL!M566)</f>
        <v>-</v>
      </c>
      <c r="H566" s="116" t="str">
        <f>IF(SP_SUL!K566="","*",SP_SUL!K566)</f>
        <v>*</v>
      </c>
      <c r="I566" s="113" t="str">
        <f>IF(SP_SUL!O566="","*",SP_SUL!O566)</f>
        <v>*</v>
      </c>
      <c r="J566" s="113" t="str">
        <f>IF(SP_SUL!P566="","*",SP_SUL!P566)</f>
        <v>*</v>
      </c>
      <c r="K566" s="83">
        <f>IF(SP_SUL!AK566="","*",SP_SUL!AK566)</f>
        <v>0</v>
      </c>
      <c r="L566" s="83" t="str">
        <f>IF(SP_SUL!AM566="","*",SP_SUL!AM566)</f>
        <v>-</v>
      </c>
      <c r="M566" s="83">
        <f>IF(SP_SUL!AP566="","*",SP_SUL!AP566)</f>
        <v>0</v>
      </c>
      <c r="N566" s="83" t="str">
        <f>IF(SP_SUL!AM566="","*",SP_SUL!AM566)</f>
        <v>-</v>
      </c>
      <c r="O566" s="110" t="str">
        <f>IF(SP_SUL!BH566="","*",SP_SUL!BH566)</f>
        <v>*</v>
      </c>
      <c r="P566" s="147" t="str">
        <f>IF($A$2=1,IF(SP_SUL!BJ566="","*",SP_SUL!BJ566),IF(SP_SUL!BK566="","*",SP_SUL!BK566))</f>
        <v>*</v>
      </c>
    </row>
    <row r="567" spans="1:16" hidden="1">
      <c r="A567" s="82" t="str">
        <f>IF(SP_SUL!B567="","*",SP_SUL!B567)</f>
        <v>*</v>
      </c>
      <c r="B567" s="83" t="str">
        <f>IF(SP_SUL!X567="","*",SP_SUL!X567)</f>
        <v>*</v>
      </c>
      <c r="C567" s="83" t="str">
        <f>IF(SP_SUL!S567="","*",SP_SUL!S567)</f>
        <v>-</v>
      </c>
      <c r="D567" s="83" t="str">
        <f>IF(SP_SUL!T567="","*",SP_SUL!T567)</f>
        <v>-</v>
      </c>
      <c r="E567" s="83" t="str">
        <f>IF(SP_SUL!D567="","*",SP_SUL!D567)</f>
        <v>*</v>
      </c>
      <c r="F567" s="83" t="str">
        <f>IF(SP_SUL!H567="","*",SP_SUL!H567)</f>
        <v>*</v>
      </c>
      <c r="G567" s="83" t="str">
        <f>IF(SP_SUL!M567="","*",SP_SUL!M567)</f>
        <v>-</v>
      </c>
      <c r="H567" s="116" t="str">
        <f>IF(SP_SUL!K567="","*",SP_SUL!K567)</f>
        <v>*</v>
      </c>
      <c r="I567" s="113" t="str">
        <f>IF(SP_SUL!O567="","*",SP_SUL!O567)</f>
        <v>*</v>
      </c>
      <c r="J567" s="113" t="str">
        <f>IF(SP_SUL!P567="","*",SP_SUL!P567)</f>
        <v>*</v>
      </c>
      <c r="K567" s="83">
        <f>IF(SP_SUL!AK567="","*",SP_SUL!AK567)</f>
        <v>0</v>
      </c>
      <c r="L567" s="83" t="str">
        <f>IF(SP_SUL!AM567="","*",SP_SUL!AM567)</f>
        <v>-</v>
      </c>
      <c r="M567" s="83">
        <f>IF(SP_SUL!AP567="","*",SP_SUL!AP567)</f>
        <v>0</v>
      </c>
      <c r="N567" s="83" t="str">
        <f>IF(SP_SUL!AM567="","*",SP_SUL!AM567)</f>
        <v>-</v>
      </c>
      <c r="O567" s="110" t="str">
        <f>IF(SP_SUL!BH567="","*",SP_SUL!BH567)</f>
        <v>*</v>
      </c>
      <c r="P567" s="147" t="str">
        <f>IF($A$2=1,IF(SP_SUL!BJ567="","*",SP_SUL!BJ567),IF(SP_SUL!BK567="","*",SP_SUL!BK567))</f>
        <v>*</v>
      </c>
    </row>
    <row r="568" spans="1:16" hidden="1">
      <c r="A568" s="82" t="str">
        <f>IF(SP_SUL!B568="","*",SP_SUL!B568)</f>
        <v>*</v>
      </c>
      <c r="B568" s="83" t="str">
        <f>IF(SP_SUL!X568="","*",SP_SUL!X568)</f>
        <v>*</v>
      </c>
      <c r="C568" s="83" t="str">
        <f>IF(SP_SUL!S568="","*",SP_SUL!S568)</f>
        <v>-</v>
      </c>
      <c r="D568" s="83" t="str">
        <f>IF(SP_SUL!T568="","*",SP_SUL!T568)</f>
        <v>-</v>
      </c>
      <c r="E568" s="83" t="str">
        <f>IF(SP_SUL!D568="","*",SP_SUL!D568)</f>
        <v>*</v>
      </c>
      <c r="F568" s="83" t="str">
        <f>IF(SP_SUL!H568="","*",SP_SUL!H568)</f>
        <v>*</v>
      </c>
      <c r="G568" s="83" t="str">
        <f>IF(SP_SUL!M568="","*",SP_SUL!M568)</f>
        <v>-</v>
      </c>
      <c r="H568" s="116" t="str">
        <f>IF(SP_SUL!K568="","*",SP_SUL!K568)</f>
        <v>*</v>
      </c>
      <c r="I568" s="113" t="str">
        <f>IF(SP_SUL!O568="","*",SP_SUL!O568)</f>
        <v>*</v>
      </c>
      <c r="J568" s="113" t="str">
        <f>IF(SP_SUL!P568="","*",SP_SUL!P568)</f>
        <v>*</v>
      </c>
      <c r="K568" s="83">
        <f>IF(SP_SUL!AK568="","*",SP_SUL!AK568)</f>
        <v>0</v>
      </c>
      <c r="L568" s="83" t="str">
        <f>IF(SP_SUL!AM568="","*",SP_SUL!AM568)</f>
        <v>-</v>
      </c>
      <c r="M568" s="83">
        <f>IF(SP_SUL!AP568="","*",SP_SUL!AP568)</f>
        <v>0</v>
      </c>
      <c r="N568" s="83" t="str">
        <f>IF(SP_SUL!AM568="","*",SP_SUL!AM568)</f>
        <v>-</v>
      </c>
      <c r="O568" s="110" t="str">
        <f>IF(SP_SUL!BH568="","*",SP_SUL!BH568)</f>
        <v>*</v>
      </c>
      <c r="P568" s="147" t="str">
        <f>IF($A$2=1,IF(SP_SUL!BJ568="","*",SP_SUL!BJ568),IF(SP_SUL!BK568="","*",SP_SUL!BK568))</f>
        <v>*</v>
      </c>
    </row>
    <row r="569" spans="1:16" hidden="1">
      <c r="A569" s="82" t="str">
        <f>IF(SP_SUL!B569="","*",SP_SUL!B569)</f>
        <v>*</v>
      </c>
      <c r="B569" s="83" t="str">
        <f>IF(SP_SUL!X569="","*",SP_SUL!X569)</f>
        <v>*</v>
      </c>
      <c r="C569" s="83" t="str">
        <f>IF(SP_SUL!S569="","*",SP_SUL!S569)</f>
        <v>-</v>
      </c>
      <c r="D569" s="83" t="str">
        <f>IF(SP_SUL!T569="","*",SP_SUL!T569)</f>
        <v>-</v>
      </c>
      <c r="E569" s="83" t="str">
        <f>IF(SP_SUL!D569="","*",SP_SUL!D569)</f>
        <v>*</v>
      </c>
      <c r="F569" s="83" t="str">
        <f>IF(SP_SUL!H569="","*",SP_SUL!H569)</f>
        <v>*</v>
      </c>
      <c r="G569" s="83" t="str">
        <f>IF(SP_SUL!M569="","*",SP_SUL!M569)</f>
        <v>-</v>
      </c>
      <c r="H569" s="116" t="str">
        <f>IF(SP_SUL!K569="","*",SP_SUL!K569)</f>
        <v>*</v>
      </c>
      <c r="I569" s="113" t="str">
        <f>IF(SP_SUL!O569="","*",SP_SUL!O569)</f>
        <v>*</v>
      </c>
      <c r="J569" s="113" t="str">
        <f>IF(SP_SUL!P569="","*",SP_SUL!P569)</f>
        <v>*</v>
      </c>
      <c r="K569" s="83">
        <f>IF(SP_SUL!AK569="","*",SP_SUL!AK569)</f>
        <v>0</v>
      </c>
      <c r="L569" s="83" t="str">
        <f>IF(SP_SUL!AM569="","*",SP_SUL!AM569)</f>
        <v>-</v>
      </c>
      <c r="M569" s="83">
        <f>IF(SP_SUL!AP569="","*",SP_SUL!AP569)</f>
        <v>0</v>
      </c>
      <c r="N569" s="83" t="str">
        <f>IF(SP_SUL!AM569="","*",SP_SUL!AM569)</f>
        <v>-</v>
      </c>
      <c r="O569" s="110" t="str">
        <f>IF(SP_SUL!BH569="","*",SP_SUL!BH569)</f>
        <v>*</v>
      </c>
      <c r="P569" s="147" t="str">
        <f>IF($A$2=1,IF(SP_SUL!BJ569="","*",SP_SUL!BJ569),IF(SP_SUL!BK569="","*",SP_SUL!BK569))</f>
        <v>*</v>
      </c>
    </row>
    <row r="570" spans="1:16" hidden="1">
      <c r="A570" s="82" t="str">
        <f>IF(SP_SUL!B570="","*",SP_SUL!B570)</f>
        <v>*</v>
      </c>
      <c r="B570" s="83" t="str">
        <f>IF(SP_SUL!X570="","*",SP_SUL!X570)</f>
        <v>*</v>
      </c>
      <c r="C570" s="83" t="str">
        <f>IF(SP_SUL!S570="","*",SP_SUL!S570)</f>
        <v>-</v>
      </c>
      <c r="D570" s="83" t="str">
        <f>IF(SP_SUL!T570="","*",SP_SUL!T570)</f>
        <v>-</v>
      </c>
      <c r="E570" s="83" t="str">
        <f>IF(SP_SUL!D570="","*",SP_SUL!D570)</f>
        <v>*</v>
      </c>
      <c r="F570" s="83" t="str">
        <f>IF(SP_SUL!H570="","*",SP_SUL!H570)</f>
        <v>*</v>
      </c>
      <c r="G570" s="83" t="str">
        <f>IF(SP_SUL!M570="","*",SP_SUL!M570)</f>
        <v>-</v>
      </c>
      <c r="H570" s="116" t="str">
        <f>IF(SP_SUL!K570="","*",SP_SUL!K570)</f>
        <v>*</v>
      </c>
      <c r="I570" s="113" t="str">
        <f>IF(SP_SUL!O570="","*",SP_SUL!O570)</f>
        <v>*</v>
      </c>
      <c r="J570" s="113" t="str">
        <f>IF(SP_SUL!P570="","*",SP_SUL!P570)</f>
        <v>*</v>
      </c>
      <c r="K570" s="83">
        <f>IF(SP_SUL!AK570="","*",SP_SUL!AK570)</f>
        <v>0</v>
      </c>
      <c r="L570" s="83" t="str">
        <f>IF(SP_SUL!AM570="","*",SP_SUL!AM570)</f>
        <v>-</v>
      </c>
      <c r="M570" s="83">
        <f>IF(SP_SUL!AP570="","*",SP_SUL!AP570)</f>
        <v>0</v>
      </c>
      <c r="N570" s="83" t="str">
        <f>IF(SP_SUL!AM570="","*",SP_SUL!AM570)</f>
        <v>-</v>
      </c>
      <c r="O570" s="110" t="str">
        <f>IF(SP_SUL!BH570="","*",SP_SUL!BH570)</f>
        <v>*</v>
      </c>
      <c r="P570" s="147" t="str">
        <f>IF($A$2=1,IF(SP_SUL!BJ570="","*",SP_SUL!BJ570),IF(SP_SUL!BK570="","*",SP_SUL!BK570))</f>
        <v>*</v>
      </c>
    </row>
    <row r="571" spans="1:16" hidden="1">
      <c r="A571" s="82" t="str">
        <f>IF(SP_SUL!B571="","*",SP_SUL!B571)</f>
        <v>*</v>
      </c>
      <c r="B571" s="83" t="str">
        <f>IF(SP_SUL!X571="","*",SP_SUL!X571)</f>
        <v>*</v>
      </c>
      <c r="C571" s="83" t="str">
        <f>IF(SP_SUL!S571="","*",SP_SUL!S571)</f>
        <v>-</v>
      </c>
      <c r="D571" s="83" t="str">
        <f>IF(SP_SUL!T571="","*",SP_SUL!T571)</f>
        <v>-</v>
      </c>
      <c r="E571" s="83" t="str">
        <f>IF(SP_SUL!D571="","*",SP_SUL!D571)</f>
        <v>*</v>
      </c>
      <c r="F571" s="83" t="str">
        <f>IF(SP_SUL!H571="","*",SP_SUL!H571)</f>
        <v>*</v>
      </c>
      <c r="G571" s="83" t="str">
        <f>IF(SP_SUL!M571="","*",SP_SUL!M571)</f>
        <v>-</v>
      </c>
      <c r="H571" s="116" t="str">
        <f>IF(SP_SUL!K571="","*",SP_SUL!K571)</f>
        <v>*</v>
      </c>
      <c r="I571" s="113" t="str">
        <f>IF(SP_SUL!O571="","*",SP_SUL!O571)</f>
        <v>*</v>
      </c>
      <c r="J571" s="113" t="str">
        <f>IF(SP_SUL!P571="","*",SP_SUL!P571)</f>
        <v>*</v>
      </c>
      <c r="K571" s="83">
        <f>IF(SP_SUL!AK571="","*",SP_SUL!AK571)</f>
        <v>0</v>
      </c>
      <c r="L571" s="83" t="str">
        <f>IF(SP_SUL!AM571="","*",SP_SUL!AM571)</f>
        <v>-</v>
      </c>
      <c r="M571" s="83">
        <f>IF(SP_SUL!AP571="","*",SP_SUL!AP571)</f>
        <v>0</v>
      </c>
      <c r="N571" s="83" t="str">
        <f>IF(SP_SUL!AM571="","*",SP_SUL!AM571)</f>
        <v>-</v>
      </c>
      <c r="O571" s="110" t="str">
        <f>IF(SP_SUL!BH571="","*",SP_SUL!BH571)</f>
        <v>*</v>
      </c>
      <c r="P571" s="147" t="str">
        <f>IF($A$2=1,IF(SP_SUL!BJ571="","*",SP_SUL!BJ571),IF(SP_SUL!BK571="","*",SP_SUL!BK571))</f>
        <v>*</v>
      </c>
    </row>
    <row r="572" spans="1:16" hidden="1">
      <c r="A572" s="82" t="str">
        <f>IF(SP_SUL!B572="","*",SP_SUL!B572)</f>
        <v>*</v>
      </c>
      <c r="B572" s="83" t="str">
        <f>IF(SP_SUL!X572="","*",SP_SUL!X572)</f>
        <v>*</v>
      </c>
      <c r="C572" s="83" t="str">
        <f>IF(SP_SUL!S572="","*",SP_SUL!S572)</f>
        <v>-</v>
      </c>
      <c r="D572" s="83" t="str">
        <f>IF(SP_SUL!T572="","*",SP_SUL!T572)</f>
        <v>-</v>
      </c>
      <c r="E572" s="83" t="str">
        <f>IF(SP_SUL!D572="","*",SP_SUL!D572)</f>
        <v>*</v>
      </c>
      <c r="F572" s="83" t="str">
        <f>IF(SP_SUL!H572="","*",SP_SUL!H572)</f>
        <v>*</v>
      </c>
      <c r="G572" s="83" t="str">
        <f>IF(SP_SUL!M572="","*",SP_SUL!M572)</f>
        <v>-</v>
      </c>
      <c r="H572" s="116" t="str">
        <f>IF(SP_SUL!K572="","*",SP_SUL!K572)</f>
        <v>*</v>
      </c>
      <c r="I572" s="113" t="str">
        <f>IF(SP_SUL!O572="","*",SP_SUL!O572)</f>
        <v>*</v>
      </c>
      <c r="J572" s="113" t="str">
        <f>IF(SP_SUL!P572="","*",SP_SUL!P572)</f>
        <v>*</v>
      </c>
      <c r="K572" s="83">
        <f>IF(SP_SUL!AK572="","*",SP_SUL!AK572)</f>
        <v>0</v>
      </c>
      <c r="L572" s="83" t="str">
        <f>IF(SP_SUL!AM572="","*",SP_SUL!AM572)</f>
        <v>-</v>
      </c>
      <c r="M572" s="83">
        <f>IF(SP_SUL!AP572="","*",SP_SUL!AP572)</f>
        <v>0</v>
      </c>
      <c r="N572" s="83" t="str">
        <f>IF(SP_SUL!AM572="","*",SP_SUL!AM572)</f>
        <v>-</v>
      </c>
      <c r="O572" s="110" t="str">
        <f>IF(SP_SUL!BH572="","*",SP_SUL!BH572)</f>
        <v>*</v>
      </c>
      <c r="P572" s="147" t="str">
        <f>IF($A$2=1,IF(SP_SUL!BJ572="","*",SP_SUL!BJ572),IF(SP_SUL!BK572="","*",SP_SUL!BK572))</f>
        <v>*</v>
      </c>
    </row>
    <row r="573" spans="1:16" hidden="1">
      <c r="A573" s="82" t="str">
        <f>IF(SP_SUL!B573="","*",SP_SUL!B573)</f>
        <v>*</v>
      </c>
      <c r="B573" s="83" t="str">
        <f>IF(SP_SUL!X573="","*",SP_SUL!X573)</f>
        <v>*</v>
      </c>
      <c r="C573" s="83" t="str">
        <f>IF(SP_SUL!S573="","*",SP_SUL!S573)</f>
        <v>-</v>
      </c>
      <c r="D573" s="83" t="str">
        <f>IF(SP_SUL!T573="","*",SP_SUL!T573)</f>
        <v>-</v>
      </c>
      <c r="E573" s="83" t="str">
        <f>IF(SP_SUL!D573="","*",SP_SUL!D573)</f>
        <v>*</v>
      </c>
      <c r="F573" s="83" t="str">
        <f>IF(SP_SUL!H573="","*",SP_SUL!H573)</f>
        <v>*</v>
      </c>
      <c r="G573" s="83" t="str">
        <f>IF(SP_SUL!M573="","*",SP_SUL!M573)</f>
        <v>-</v>
      </c>
      <c r="H573" s="116" t="str">
        <f>IF(SP_SUL!K573="","*",SP_SUL!K573)</f>
        <v>*</v>
      </c>
      <c r="I573" s="113" t="str">
        <f>IF(SP_SUL!O573="","*",SP_SUL!O573)</f>
        <v>*</v>
      </c>
      <c r="J573" s="113" t="str">
        <f>IF(SP_SUL!P573="","*",SP_SUL!P573)</f>
        <v>*</v>
      </c>
      <c r="K573" s="83">
        <f>IF(SP_SUL!AK573="","*",SP_SUL!AK573)</f>
        <v>0</v>
      </c>
      <c r="L573" s="83" t="str">
        <f>IF(SP_SUL!AM573="","*",SP_SUL!AM573)</f>
        <v>-</v>
      </c>
      <c r="M573" s="83">
        <f>IF(SP_SUL!AP573="","*",SP_SUL!AP573)</f>
        <v>0</v>
      </c>
      <c r="N573" s="83" t="str">
        <f>IF(SP_SUL!AM573="","*",SP_SUL!AM573)</f>
        <v>-</v>
      </c>
      <c r="O573" s="110" t="str">
        <f>IF(SP_SUL!BH573="","*",SP_SUL!BH573)</f>
        <v>*</v>
      </c>
      <c r="P573" s="147" t="str">
        <f>IF($A$2=1,IF(SP_SUL!BJ573="","*",SP_SUL!BJ573),IF(SP_SUL!BK573="","*",SP_SUL!BK573))</f>
        <v>*</v>
      </c>
    </row>
    <row r="574" spans="1:16" hidden="1">
      <c r="A574" s="82" t="str">
        <f>IF(SP_SUL!B574="","*",SP_SUL!B574)</f>
        <v>*</v>
      </c>
      <c r="B574" s="83" t="str">
        <f>IF(SP_SUL!X574="","*",SP_SUL!X574)</f>
        <v>*</v>
      </c>
      <c r="C574" s="83" t="str">
        <f>IF(SP_SUL!S574="","*",SP_SUL!S574)</f>
        <v>-</v>
      </c>
      <c r="D574" s="83" t="str">
        <f>IF(SP_SUL!T574="","*",SP_SUL!T574)</f>
        <v>-</v>
      </c>
      <c r="E574" s="83" t="str">
        <f>IF(SP_SUL!D574="","*",SP_SUL!D574)</f>
        <v>*</v>
      </c>
      <c r="F574" s="83" t="str">
        <f>IF(SP_SUL!H574="","*",SP_SUL!H574)</f>
        <v>*</v>
      </c>
      <c r="G574" s="83" t="str">
        <f>IF(SP_SUL!M574="","*",SP_SUL!M574)</f>
        <v>-</v>
      </c>
      <c r="H574" s="116" t="str">
        <f>IF(SP_SUL!K574="","*",SP_SUL!K574)</f>
        <v>*</v>
      </c>
      <c r="I574" s="113" t="str">
        <f>IF(SP_SUL!O574="","*",SP_SUL!O574)</f>
        <v>*</v>
      </c>
      <c r="J574" s="113" t="str">
        <f>IF(SP_SUL!P574="","*",SP_SUL!P574)</f>
        <v>*</v>
      </c>
      <c r="K574" s="83">
        <f>IF(SP_SUL!AK574="","*",SP_SUL!AK574)</f>
        <v>0</v>
      </c>
      <c r="L574" s="83" t="str">
        <f>IF(SP_SUL!AM574="","*",SP_SUL!AM574)</f>
        <v>-</v>
      </c>
      <c r="M574" s="83">
        <f>IF(SP_SUL!AP574="","*",SP_SUL!AP574)</f>
        <v>0</v>
      </c>
      <c r="N574" s="83" t="str">
        <f>IF(SP_SUL!AM574="","*",SP_SUL!AM574)</f>
        <v>-</v>
      </c>
      <c r="O574" s="110" t="str">
        <f>IF(SP_SUL!BH574="","*",SP_SUL!BH574)</f>
        <v>*</v>
      </c>
      <c r="P574" s="147" t="str">
        <f>IF($A$2=1,IF(SP_SUL!BJ574="","*",SP_SUL!BJ574),IF(SP_SUL!BK574="","*",SP_SUL!BK574))</f>
        <v>*</v>
      </c>
    </row>
    <row r="575" spans="1:16" hidden="1">
      <c r="A575" s="82" t="str">
        <f>IF(SP_SUL!B575="","*",SP_SUL!B575)</f>
        <v>*</v>
      </c>
      <c r="B575" s="83" t="str">
        <f>IF(SP_SUL!X575="","*",SP_SUL!X575)</f>
        <v>*</v>
      </c>
      <c r="C575" s="83" t="str">
        <f>IF(SP_SUL!S575="","*",SP_SUL!S575)</f>
        <v>-</v>
      </c>
      <c r="D575" s="83" t="str">
        <f>IF(SP_SUL!T575="","*",SP_SUL!T575)</f>
        <v>-</v>
      </c>
      <c r="E575" s="83" t="str">
        <f>IF(SP_SUL!D575="","*",SP_SUL!D575)</f>
        <v>*</v>
      </c>
      <c r="F575" s="83" t="str">
        <f>IF(SP_SUL!H575="","*",SP_SUL!H575)</f>
        <v>*</v>
      </c>
      <c r="G575" s="83" t="str">
        <f>IF(SP_SUL!M575="","*",SP_SUL!M575)</f>
        <v>-</v>
      </c>
      <c r="H575" s="116" t="str">
        <f>IF(SP_SUL!K575="","*",SP_SUL!K575)</f>
        <v>*</v>
      </c>
      <c r="I575" s="113" t="str">
        <f>IF(SP_SUL!O575="","*",SP_SUL!O575)</f>
        <v>*</v>
      </c>
      <c r="J575" s="113" t="str">
        <f>IF(SP_SUL!P575="","*",SP_SUL!P575)</f>
        <v>*</v>
      </c>
      <c r="K575" s="83">
        <f>IF(SP_SUL!AK575="","*",SP_SUL!AK575)</f>
        <v>0</v>
      </c>
      <c r="L575" s="83" t="str">
        <f>IF(SP_SUL!AM575="","*",SP_SUL!AM575)</f>
        <v>-</v>
      </c>
      <c r="M575" s="83">
        <f>IF(SP_SUL!AP575="","*",SP_SUL!AP575)</f>
        <v>0</v>
      </c>
      <c r="N575" s="83" t="str">
        <f>IF(SP_SUL!AM575="","*",SP_SUL!AM575)</f>
        <v>-</v>
      </c>
      <c r="O575" s="110" t="str">
        <f>IF(SP_SUL!BH575="","*",SP_SUL!BH575)</f>
        <v>*</v>
      </c>
      <c r="P575" s="147" t="str">
        <f>IF($A$2=1,IF(SP_SUL!BJ575="","*",SP_SUL!BJ575),IF(SP_SUL!BK575="","*",SP_SUL!BK575))</f>
        <v>*</v>
      </c>
    </row>
    <row r="576" spans="1:16" hidden="1">
      <c r="A576" s="82" t="str">
        <f>IF(SP_SUL!B576="","*",SP_SUL!B576)</f>
        <v>*</v>
      </c>
      <c r="B576" s="83" t="str">
        <f>IF(SP_SUL!X576="","*",SP_SUL!X576)</f>
        <v>*</v>
      </c>
      <c r="C576" s="83" t="str">
        <f>IF(SP_SUL!S576="","*",SP_SUL!S576)</f>
        <v>-</v>
      </c>
      <c r="D576" s="83" t="str">
        <f>IF(SP_SUL!T576="","*",SP_SUL!T576)</f>
        <v>-</v>
      </c>
      <c r="E576" s="83" t="str">
        <f>IF(SP_SUL!D576="","*",SP_SUL!D576)</f>
        <v>*</v>
      </c>
      <c r="F576" s="83" t="str">
        <f>IF(SP_SUL!H576="","*",SP_SUL!H576)</f>
        <v>*</v>
      </c>
      <c r="G576" s="83" t="str">
        <f>IF(SP_SUL!M576="","*",SP_SUL!M576)</f>
        <v>-</v>
      </c>
      <c r="H576" s="116" t="str">
        <f>IF(SP_SUL!K576="","*",SP_SUL!K576)</f>
        <v>*</v>
      </c>
      <c r="I576" s="113" t="str">
        <f>IF(SP_SUL!O576="","*",SP_SUL!O576)</f>
        <v>*</v>
      </c>
      <c r="J576" s="113" t="str">
        <f>IF(SP_SUL!P576="","*",SP_SUL!P576)</f>
        <v>*</v>
      </c>
      <c r="K576" s="83">
        <f>IF(SP_SUL!AK576="","*",SP_SUL!AK576)</f>
        <v>0</v>
      </c>
      <c r="L576" s="83" t="str">
        <f>IF(SP_SUL!AM576="","*",SP_SUL!AM576)</f>
        <v>-</v>
      </c>
      <c r="M576" s="83">
        <f>IF(SP_SUL!AP576="","*",SP_SUL!AP576)</f>
        <v>0</v>
      </c>
      <c r="N576" s="83" t="str">
        <f>IF(SP_SUL!AM576="","*",SP_SUL!AM576)</f>
        <v>-</v>
      </c>
      <c r="O576" s="110" t="str">
        <f>IF(SP_SUL!BH576="","*",SP_SUL!BH576)</f>
        <v>*</v>
      </c>
      <c r="P576" s="147" t="str">
        <f>IF($A$2=1,IF(SP_SUL!BJ576="","*",SP_SUL!BJ576),IF(SP_SUL!BK576="","*",SP_SUL!BK576))</f>
        <v>*</v>
      </c>
    </row>
    <row r="577" spans="1:16" hidden="1">
      <c r="A577" s="82" t="str">
        <f>IF(SP_SUL!B577="","*",SP_SUL!B577)</f>
        <v>*</v>
      </c>
      <c r="B577" s="83" t="str">
        <f>IF(SP_SUL!X577="","*",SP_SUL!X577)</f>
        <v>*</v>
      </c>
      <c r="C577" s="83" t="str">
        <f>IF(SP_SUL!S577="","*",SP_SUL!S577)</f>
        <v>-</v>
      </c>
      <c r="D577" s="83" t="str">
        <f>IF(SP_SUL!T577="","*",SP_SUL!T577)</f>
        <v>-</v>
      </c>
      <c r="E577" s="83" t="str">
        <f>IF(SP_SUL!D577="","*",SP_SUL!D577)</f>
        <v>*</v>
      </c>
      <c r="F577" s="83" t="str">
        <f>IF(SP_SUL!H577="","*",SP_SUL!H577)</f>
        <v>*</v>
      </c>
      <c r="G577" s="83" t="str">
        <f>IF(SP_SUL!M577="","*",SP_SUL!M577)</f>
        <v>-</v>
      </c>
      <c r="H577" s="116" t="str">
        <f>IF(SP_SUL!K577="","*",SP_SUL!K577)</f>
        <v>*</v>
      </c>
      <c r="I577" s="113" t="str">
        <f>IF(SP_SUL!O577="","*",SP_SUL!O577)</f>
        <v>*</v>
      </c>
      <c r="J577" s="113" t="str">
        <f>IF(SP_SUL!P577="","*",SP_SUL!P577)</f>
        <v>*</v>
      </c>
      <c r="K577" s="83">
        <f>IF(SP_SUL!AK577="","*",SP_SUL!AK577)</f>
        <v>0</v>
      </c>
      <c r="L577" s="83" t="str">
        <f>IF(SP_SUL!AM577="","*",SP_SUL!AM577)</f>
        <v>-</v>
      </c>
      <c r="M577" s="83">
        <f>IF(SP_SUL!AP577="","*",SP_SUL!AP577)</f>
        <v>0</v>
      </c>
      <c r="N577" s="83" t="str">
        <f>IF(SP_SUL!AM577="","*",SP_SUL!AM577)</f>
        <v>-</v>
      </c>
      <c r="O577" s="110" t="str">
        <f>IF(SP_SUL!BH577="","*",SP_SUL!BH577)</f>
        <v>*</v>
      </c>
      <c r="P577" s="147" t="str">
        <f>IF($A$2=1,IF(SP_SUL!BJ577="","*",SP_SUL!BJ577),IF(SP_SUL!BK577="","*",SP_SUL!BK577))</f>
        <v>*</v>
      </c>
    </row>
    <row r="578" spans="1:16" hidden="1">
      <c r="A578" s="82" t="str">
        <f>IF(SP_SUL!B578="","*",SP_SUL!B578)</f>
        <v>*</v>
      </c>
      <c r="B578" s="83" t="str">
        <f>IF(SP_SUL!X578="","*",SP_SUL!X578)</f>
        <v>*</v>
      </c>
      <c r="C578" s="83" t="str">
        <f>IF(SP_SUL!S578="","*",SP_SUL!S578)</f>
        <v>-</v>
      </c>
      <c r="D578" s="83" t="str">
        <f>IF(SP_SUL!T578="","*",SP_SUL!T578)</f>
        <v>-</v>
      </c>
      <c r="E578" s="83" t="str">
        <f>IF(SP_SUL!D578="","*",SP_SUL!D578)</f>
        <v>*</v>
      </c>
      <c r="F578" s="83" t="str">
        <f>IF(SP_SUL!H578="","*",SP_SUL!H578)</f>
        <v>*</v>
      </c>
      <c r="G578" s="83" t="str">
        <f>IF(SP_SUL!M578="","*",SP_SUL!M578)</f>
        <v>-</v>
      </c>
      <c r="H578" s="116" t="str">
        <f>IF(SP_SUL!K578="","*",SP_SUL!K578)</f>
        <v>*</v>
      </c>
      <c r="I578" s="113" t="str">
        <f>IF(SP_SUL!O578="","*",SP_SUL!O578)</f>
        <v>*</v>
      </c>
      <c r="J578" s="113" t="str">
        <f>IF(SP_SUL!P578="","*",SP_SUL!P578)</f>
        <v>*</v>
      </c>
      <c r="K578" s="83">
        <f>IF(SP_SUL!AK578="","*",SP_SUL!AK578)</f>
        <v>0</v>
      </c>
      <c r="L578" s="83" t="str">
        <f>IF(SP_SUL!AM578="","*",SP_SUL!AM578)</f>
        <v>-</v>
      </c>
      <c r="M578" s="83">
        <f>IF(SP_SUL!AP578="","*",SP_SUL!AP578)</f>
        <v>0</v>
      </c>
      <c r="N578" s="83" t="str">
        <f>IF(SP_SUL!AM578="","*",SP_SUL!AM578)</f>
        <v>-</v>
      </c>
      <c r="O578" s="110" t="str">
        <f>IF(SP_SUL!BH578="","*",SP_SUL!BH578)</f>
        <v>*</v>
      </c>
      <c r="P578" s="147" t="str">
        <f>IF($A$2=1,IF(SP_SUL!BJ578="","*",SP_SUL!BJ578),IF(SP_SUL!BK578="","*",SP_SUL!BK578))</f>
        <v>*</v>
      </c>
    </row>
    <row r="579" spans="1:16" hidden="1">
      <c r="A579" s="82" t="str">
        <f>IF(SP_SUL!B579="","*",SP_SUL!B579)</f>
        <v>*</v>
      </c>
      <c r="B579" s="83" t="str">
        <f>IF(SP_SUL!X579="","*",SP_SUL!X579)</f>
        <v>*</v>
      </c>
      <c r="C579" s="83" t="str">
        <f>IF(SP_SUL!S579="","*",SP_SUL!S579)</f>
        <v>-</v>
      </c>
      <c r="D579" s="83" t="str">
        <f>IF(SP_SUL!T579="","*",SP_SUL!T579)</f>
        <v>-</v>
      </c>
      <c r="E579" s="83" t="str">
        <f>IF(SP_SUL!D579="","*",SP_SUL!D579)</f>
        <v>*</v>
      </c>
      <c r="F579" s="83" t="str">
        <f>IF(SP_SUL!H579="","*",SP_SUL!H579)</f>
        <v>*</v>
      </c>
      <c r="G579" s="83" t="str">
        <f>IF(SP_SUL!M579="","*",SP_SUL!M579)</f>
        <v>-</v>
      </c>
      <c r="H579" s="116" t="str">
        <f>IF(SP_SUL!K579="","*",SP_SUL!K579)</f>
        <v>*</v>
      </c>
      <c r="I579" s="113" t="str">
        <f>IF(SP_SUL!O579="","*",SP_SUL!O579)</f>
        <v>*</v>
      </c>
      <c r="J579" s="113" t="str">
        <f>IF(SP_SUL!P579="","*",SP_SUL!P579)</f>
        <v>*</v>
      </c>
      <c r="K579" s="83">
        <f>IF(SP_SUL!AK579="","*",SP_SUL!AK579)</f>
        <v>0</v>
      </c>
      <c r="L579" s="83" t="str">
        <f>IF(SP_SUL!AM579="","*",SP_SUL!AM579)</f>
        <v>-</v>
      </c>
      <c r="M579" s="83">
        <f>IF(SP_SUL!AP579="","*",SP_SUL!AP579)</f>
        <v>0</v>
      </c>
      <c r="N579" s="83" t="str">
        <f>IF(SP_SUL!AM579="","*",SP_SUL!AM579)</f>
        <v>-</v>
      </c>
      <c r="O579" s="110" t="str">
        <f>IF(SP_SUL!BH579="","*",SP_SUL!BH579)</f>
        <v>*</v>
      </c>
      <c r="P579" s="147" t="str">
        <f>IF($A$2=1,IF(SP_SUL!BJ579="","*",SP_SUL!BJ579),IF(SP_SUL!BK579="","*",SP_SUL!BK579))</f>
        <v>*</v>
      </c>
    </row>
    <row r="580" spans="1:16" hidden="1">
      <c r="A580" s="82" t="str">
        <f>IF(SP_SUL!B580="","*",SP_SUL!B580)</f>
        <v>*</v>
      </c>
      <c r="B580" s="83" t="str">
        <f>IF(SP_SUL!X580="","*",SP_SUL!X580)</f>
        <v>*</v>
      </c>
      <c r="C580" s="83" t="str">
        <f>IF(SP_SUL!S580="","*",SP_SUL!S580)</f>
        <v>-</v>
      </c>
      <c r="D580" s="83" t="str">
        <f>IF(SP_SUL!T580="","*",SP_SUL!T580)</f>
        <v>-</v>
      </c>
      <c r="E580" s="83" t="str">
        <f>IF(SP_SUL!D580="","*",SP_SUL!D580)</f>
        <v>*</v>
      </c>
      <c r="F580" s="83" t="str">
        <f>IF(SP_SUL!H580="","*",SP_SUL!H580)</f>
        <v>*</v>
      </c>
      <c r="G580" s="83" t="str">
        <f>IF(SP_SUL!M580="","*",SP_SUL!M580)</f>
        <v>-</v>
      </c>
      <c r="H580" s="116" t="str">
        <f>IF(SP_SUL!K580="","*",SP_SUL!K580)</f>
        <v>*</v>
      </c>
      <c r="I580" s="113" t="str">
        <f>IF(SP_SUL!O580="","*",SP_SUL!O580)</f>
        <v>*</v>
      </c>
      <c r="J580" s="113" t="str">
        <f>IF(SP_SUL!P580="","*",SP_SUL!P580)</f>
        <v>*</v>
      </c>
      <c r="K580" s="83">
        <f>IF(SP_SUL!AK580="","*",SP_SUL!AK580)</f>
        <v>0</v>
      </c>
      <c r="L580" s="83" t="str">
        <f>IF(SP_SUL!AM580="","*",SP_SUL!AM580)</f>
        <v>-</v>
      </c>
      <c r="M580" s="83">
        <f>IF(SP_SUL!AP580="","*",SP_SUL!AP580)</f>
        <v>0</v>
      </c>
      <c r="N580" s="83" t="str">
        <f>IF(SP_SUL!AM580="","*",SP_SUL!AM580)</f>
        <v>-</v>
      </c>
      <c r="O580" s="110" t="str">
        <f>IF(SP_SUL!BH580="","*",SP_SUL!BH580)</f>
        <v>*</v>
      </c>
      <c r="P580" s="147" t="str">
        <f>IF($A$2=1,IF(SP_SUL!BJ580="","*",SP_SUL!BJ580),IF(SP_SUL!BK580="","*",SP_SUL!BK580))</f>
        <v>*</v>
      </c>
    </row>
    <row r="581" spans="1:16" hidden="1">
      <c r="A581" s="82" t="str">
        <f>IF(SP_SUL!B581="","*",SP_SUL!B581)</f>
        <v>*</v>
      </c>
      <c r="B581" s="83" t="str">
        <f>IF(SP_SUL!X581="","*",SP_SUL!X581)</f>
        <v>*</v>
      </c>
      <c r="C581" s="83" t="str">
        <f>IF(SP_SUL!S581="","*",SP_SUL!S581)</f>
        <v>-</v>
      </c>
      <c r="D581" s="83" t="str">
        <f>IF(SP_SUL!T581="","*",SP_SUL!T581)</f>
        <v>-</v>
      </c>
      <c r="E581" s="83" t="str">
        <f>IF(SP_SUL!D581="","*",SP_SUL!D581)</f>
        <v>*</v>
      </c>
      <c r="F581" s="83" t="str">
        <f>IF(SP_SUL!H581="","*",SP_SUL!H581)</f>
        <v>*</v>
      </c>
      <c r="G581" s="83" t="str">
        <f>IF(SP_SUL!M581="","*",SP_SUL!M581)</f>
        <v>-</v>
      </c>
      <c r="H581" s="116" t="str">
        <f>IF(SP_SUL!K581="","*",SP_SUL!K581)</f>
        <v>*</v>
      </c>
      <c r="I581" s="113" t="str">
        <f>IF(SP_SUL!O581="","*",SP_SUL!O581)</f>
        <v>*</v>
      </c>
      <c r="J581" s="113" t="str">
        <f>IF(SP_SUL!P581="","*",SP_SUL!P581)</f>
        <v>*</v>
      </c>
      <c r="K581" s="83">
        <f>IF(SP_SUL!AK581="","*",SP_SUL!AK581)</f>
        <v>0</v>
      </c>
      <c r="L581" s="83" t="str">
        <f>IF(SP_SUL!AM581="","*",SP_SUL!AM581)</f>
        <v>-</v>
      </c>
      <c r="M581" s="83">
        <f>IF(SP_SUL!AP581="","*",SP_SUL!AP581)</f>
        <v>0</v>
      </c>
      <c r="N581" s="83" t="str">
        <f>IF(SP_SUL!AM581="","*",SP_SUL!AM581)</f>
        <v>-</v>
      </c>
      <c r="O581" s="110" t="str">
        <f>IF(SP_SUL!BH581="","*",SP_SUL!BH581)</f>
        <v>*</v>
      </c>
      <c r="P581" s="147" t="str">
        <f>IF($A$2=1,IF(SP_SUL!BJ581="","*",SP_SUL!BJ581),IF(SP_SUL!BK581="","*",SP_SUL!BK581))</f>
        <v>*</v>
      </c>
    </row>
    <row r="582" spans="1:16" hidden="1">
      <c r="A582" s="82" t="str">
        <f>IF(SP_SUL!B582="","*",SP_SUL!B582)</f>
        <v>*</v>
      </c>
      <c r="B582" s="83" t="str">
        <f>IF(SP_SUL!X582="","*",SP_SUL!X582)</f>
        <v>*</v>
      </c>
      <c r="C582" s="83" t="str">
        <f>IF(SP_SUL!S582="","*",SP_SUL!S582)</f>
        <v>-</v>
      </c>
      <c r="D582" s="83" t="str">
        <f>IF(SP_SUL!T582="","*",SP_SUL!T582)</f>
        <v>-</v>
      </c>
      <c r="E582" s="83" t="str">
        <f>IF(SP_SUL!D582="","*",SP_SUL!D582)</f>
        <v>*</v>
      </c>
      <c r="F582" s="83" t="str">
        <f>IF(SP_SUL!H582="","*",SP_SUL!H582)</f>
        <v>*</v>
      </c>
      <c r="G582" s="83" t="str">
        <f>IF(SP_SUL!M582="","*",SP_SUL!M582)</f>
        <v>-</v>
      </c>
      <c r="H582" s="116" t="str">
        <f>IF(SP_SUL!K582="","*",SP_SUL!K582)</f>
        <v>*</v>
      </c>
      <c r="I582" s="113" t="str">
        <f>IF(SP_SUL!O582="","*",SP_SUL!O582)</f>
        <v>*</v>
      </c>
      <c r="J582" s="113" t="str">
        <f>IF(SP_SUL!P582="","*",SP_SUL!P582)</f>
        <v>*</v>
      </c>
      <c r="K582" s="83">
        <f>IF(SP_SUL!AK582="","*",SP_SUL!AK582)</f>
        <v>0</v>
      </c>
      <c r="L582" s="83" t="str">
        <f>IF(SP_SUL!AM582="","*",SP_SUL!AM582)</f>
        <v>-</v>
      </c>
      <c r="M582" s="83">
        <f>IF(SP_SUL!AP582="","*",SP_SUL!AP582)</f>
        <v>0</v>
      </c>
      <c r="N582" s="83" t="str">
        <f>IF(SP_SUL!AM582="","*",SP_SUL!AM582)</f>
        <v>-</v>
      </c>
      <c r="O582" s="110" t="str">
        <f>IF(SP_SUL!BH582="","*",SP_SUL!BH582)</f>
        <v>*</v>
      </c>
      <c r="P582" s="147" t="str">
        <f>IF($A$2=1,IF(SP_SUL!BJ582="","*",SP_SUL!BJ582),IF(SP_SUL!BK582="","*",SP_SUL!BK582))</f>
        <v>*</v>
      </c>
    </row>
    <row r="583" spans="1:16" hidden="1">
      <c r="A583" s="82" t="str">
        <f>IF(SP_SUL!B583="","*",SP_SUL!B583)</f>
        <v>*</v>
      </c>
      <c r="B583" s="83" t="str">
        <f>IF(SP_SUL!X583="","*",SP_SUL!X583)</f>
        <v>*</v>
      </c>
      <c r="C583" s="83" t="str">
        <f>IF(SP_SUL!S583="","*",SP_SUL!S583)</f>
        <v>-</v>
      </c>
      <c r="D583" s="83" t="str">
        <f>IF(SP_SUL!T583="","*",SP_SUL!T583)</f>
        <v>-</v>
      </c>
      <c r="E583" s="83" t="str">
        <f>IF(SP_SUL!D583="","*",SP_SUL!D583)</f>
        <v>*</v>
      </c>
      <c r="F583" s="83" t="str">
        <f>IF(SP_SUL!H583="","*",SP_SUL!H583)</f>
        <v>*</v>
      </c>
      <c r="G583" s="83" t="str">
        <f>IF(SP_SUL!M583="","*",SP_SUL!M583)</f>
        <v>-</v>
      </c>
      <c r="H583" s="116" t="str">
        <f>IF(SP_SUL!K583="","*",SP_SUL!K583)</f>
        <v>*</v>
      </c>
      <c r="I583" s="113" t="str">
        <f>IF(SP_SUL!O583="","*",SP_SUL!O583)</f>
        <v>*</v>
      </c>
      <c r="J583" s="113" t="str">
        <f>IF(SP_SUL!P583="","*",SP_SUL!P583)</f>
        <v>*</v>
      </c>
      <c r="K583" s="83">
        <f>IF(SP_SUL!AK583="","*",SP_SUL!AK583)</f>
        <v>0</v>
      </c>
      <c r="L583" s="83" t="str">
        <f>IF(SP_SUL!AM583="","*",SP_SUL!AM583)</f>
        <v>-</v>
      </c>
      <c r="M583" s="83">
        <f>IF(SP_SUL!AP583="","*",SP_SUL!AP583)</f>
        <v>0</v>
      </c>
      <c r="N583" s="83" t="str">
        <f>IF(SP_SUL!AM583="","*",SP_SUL!AM583)</f>
        <v>-</v>
      </c>
      <c r="O583" s="110" t="str">
        <f>IF(SP_SUL!BH583="","*",SP_SUL!BH583)</f>
        <v>*</v>
      </c>
      <c r="P583" s="147" t="str">
        <f>IF($A$2=1,IF(SP_SUL!BJ583="","*",SP_SUL!BJ583),IF(SP_SUL!BK583="","*",SP_SUL!BK583))</f>
        <v>*</v>
      </c>
    </row>
    <row r="584" spans="1:16" hidden="1">
      <c r="A584" s="82" t="str">
        <f>IF(SP_SUL!B584="","*",SP_SUL!B584)</f>
        <v>*</v>
      </c>
      <c r="B584" s="83" t="str">
        <f>IF(SP_SUL!X584="","*",SP_SUL!X584)</f>
        <v>*</v>
      </c>
      <c r="C584" s="83" t="str">
        <f>IF(SP_SUL!S584="","*",SP_SUL!S584)</f>
        <v>-</v>
      </c>
      <c r="D584" s="83" t="str">
        <f>IF(SP_SUL!T584="","*",SP_SUL!T584)</f>
        <v>-</v>
      </c>
      <c r="E584" s="83" t="str">
        <f>IF(SP_SUL!D584="","*",SP_SUL!D584)</f>
        <v>*</v>
      </c>
      <c r="F584" s="83" t="str">
        <f>IF(SP_SUL!H584="","*",SP_SUL!H584)</f>
        <v>*</v>
      </c>
      <c r="G584" s="83" t="str">
        <f>IF(SP_SUL!M584="","*",SP_SUL!M584)</f>
        <v>-</v>
      </c>
      <c r="H584" s="116" t="str">
        <f>IF(SP_SUL!K584="","*",SP_SUL!K584)</f>
        <v>*</v>
      </c>
      <c r="I584" s="113" t="str">
        <f>IF(SP_SUL!O584="","*",SP_SUL!O584)</f>
        <v>*</v>
      </c>
      <c r="J584" s="113" t="str">
        <f>IF(SP_SUL!P584="","*",SP_SUL!P584)</f>
        <v>*</v>
      </c>
      <c r="K584" s="83">
        <f>IF(SP_SUL!AK584="","*",SP_SUL!AK584)</f>
        <v>0</v>
      </c>
      <c r="L584" s="83" t="str">
        <f>IF(SP_SUL!AM584="","*",SP_SUL!AM584)</f>
        <v>-</v>
      </c>
      <c r="M584" s="83">
        <f>IF(SP_SUL!AP584="","*",SP_SUL!AP584)</f>
        <v>0</v>
      </c>
      <c r="N584" s="83" t="str">
        <f>IF(SP_SUL!AM584="","*",SP_SUL!AM584)</f>
        <v>-</v>
      </c>
      <c r="O584" s="110" t="str">
        <f>IF(SP_SUL!BH584="","*",SP_SUL!BH584)</f>
        <v>*</v>
      </c>
      <c r="P584" s="147" t="str">
        <f>IF($A$2=1,IF(SP_SUL!BJ584="","*",SP_SUL!BJ584),IF(SP_SUL!BK584="","*",SP_SUL!BK584))</f>
        <v>*</v>
      </c>
    </row>
    <row r="585" spans="1:16" hidden="1">
      <c r="A585" s="82" t="str">
        <f>IF(SP_SUL!B585="","*",SP_SUL!B585)</f>
        <v>*</v>
      </c>
      <c r="B585" s="83" t="str">
        <f>IF(SP_SUL!X585="","*",SP_SUL!X585)</f>
        <v>*</v>
      </c>
      <c r="C585" s="83" t="str">
        <f>IF(SP_SUL!S585="","*",SP_SUL!S585)</f>
        <v>-</v>
      </c>
      <c r="D585" s="83" t="str">
        <f>IF(SP_SUL!T585="","*",SP_SUL!T585)</f>
        <v>-</v>
      </c>
      <c r="E585" s="83" t="str">
        <f>IF(SP_SUL!D585="","*",SP_SUL!D585)</f>
        <v>*</v>
      </c>
      <c r="F585" s="83" t="str">
        <f>IF(SP_SUL!H585="","*",SP_SUL!H585)</f>
        <v>*</v>
      </c>
      <c r="G585" s="83" t="str">
        <f>IF(SP_SUL!M585="","*",SP_SUL!M585)</f>
        <v>-</v>
      </c>
      <c r="H585" s="116" t="str">
        <f>IF(SP_SUL!K585="","*",SP_SUL!K585)</f>
        <v>*</v>
      </c>
      <c r="I585" s="113" t="str">
        <f>IF(SP_SUL!O585="","*",SP_SUL!O585)</f>
        <v>*</v>
      </c>
      <c r="J585" s="113" t="str">
        <f>IF(SP_SUL!P585="","*",SP_SUL!P585)</f>
        <v>*</v>
      </c>
      <c r="K585" s="83">
        <f>IF(SP_SUL!AK585="","*",SP_SUL!AK585)</f>
        <v>0</v>
      </c>
      <c r="L585" s="83" t="str">
        <f>IF(SP_SUL!AM585="","*",SP_SUL!AM585)</f>
        <v>-</v>
      </c>
      <c r="M585" s="83">
        <f>IF(SP_SUL!AP585="","*",SP_SUL!AP585)</f>
        <v>0</v>
      </c>
      <c r="N585" s="83" t="str">
        <f>IF(SP_SUL!AM585="","*",SP_SUL!AM585)</f>
        <v>-</v>
      </c>
      <c r="O585" s="110" t="str">
        <f>IF(SP_SUL!BH585="","*",SP_SUL!BH585)</f>
        <v>*</v>
      </c>
      <c r="P585" s="147" t="str">
        <f>IF($A$2=1,IF(SP_SUL!BJ585="","*",SP_SUL!BJ585),IF(SP_SUL!BK585="","*",SP_SUL!BK585))</f>
        <v>*</v>
      </c>
    </row>
    <row r="586" spans="1:16" hidden="1">
      <c r="A586" s="82" t="str">
        <f>IF(SP_SUL!B586="","*",SP_SUL!B586)</f>
        <v>*</v>
      </c>
      <c r="B586" s="83" t="str">
        <f>IF(SP_SUL!X586="","*",SP_SUL!X586)</f>
        <v>*</v>
      </c>
      <c r="C586" s="83" t="str">
        <f>IF(SP_SUL!S586="","*",SP_SUL!S586)</f>
        <v>-</v>
      </c>
      <c r="D586" s="83" t="str">
        <f>IF(SP_SUL!T586="","*",SP_SUL!T586)</f>
        <v>-</v>
      </c>
      <c r="E586" s="83" t="str">
        <f>IF(SP_SUL!D586="","*",SP_SUL!D586)</f>
        <v>*</v>
      </c>
      <c r="F586" s="83" t="str">
        <f>IF(SP_SUL!H586="","*",SP_SUL!H586)</f>
        <v>*</v>
      </c>
      <c r="G586" s="83" t="str">
        <f>IF(SP_SUL!M586="","*",SP_SUL!M586)</f>
        <v>-</v>
      </c>
      <c r="H586" s="116" t="str">
        <f>IF(SP_SUL!K586="","*",SP_SUL!K586)</f>
        <v>*</v>
      </c>
      <c r="I586" s="113" t="str">
        <f>IF(SP_SUL!O586="","*",SP_SUL!O586)</f>
        <v>*</v>
      </c>
      <c r="J586" s="113" t="str">
        <f>IF(SP_SUL!P586="","*",SP_SUL!P586)</f>
        <v>*</v>
      </c>
      <c r="K586" s="83">
        <f>IF(SP_SUL!AK586="","*",SP_SUL!AK586)</f>
        <v>0</v>
      </c>
      <c r="L586" s="83" t="str">
        <f>IF(SP_SUL!AM586="","*",SP_SUL!AM586)</f>
        <v>-</v>
      </c>
      <c r="M586" s="83">
        <f>IF(SP_SUL!AP586="","*",SP_SUL!AP586)</f>
        <v>0</v>
      </c>
      <c r="N586" s="83" t="str">
        <f>IF(SP_SUL!AM586="","*",SP_SUL!AM586)</f>
        <v>-</v>
      </c>
      <c r="O586" s="110" t="str">
        <f>IF(SP_SUL!BH586="","*",SP_SUL!BH586)</f>
        <v>*</v>
      </c>
      <c r="P586" s="147" t="str">
        <f>IF($A$2=1,IF(SP_SUL!BJ586="","*",SP_SUL!BJ586),IF(SP_SUL!BK586="","*",SP_SUL!BK586))</f>
        <v>*</v>
      </c>
    </row>
    <row r="587" spans="1:16" hidden="1">
      <c r="A587" s="82" t="str">
        <f>IF(SP_SUL!B587="","*",SP_SUL!B587)</f>
        <v>*</v>
      </c>
      <c r="B587" s="83" t="str">
        <f>IF(SP_SUL!X587="","*",SP_SUL!X587)</f>
        <v>*</v>
      </c>
      <c r="C587" s="83" t="str">
        <f>IF(SP_SUL!S587="","*",SP_SUL!S587)</f>
        <v>-</v>
      </c>
      <c r="D587" s="83" t="str">
        <f>IF(SP_SUL!T587="","*",SP_SUL!T587)</f>
        <v>-</v>
      </c>
      <c r="E587" s="83" t="str">
        <f>IF(SP_SUL!D587="","*",SP_SUL!D587)</f>
        <v>*</v>
      </c>
      <c r="F587" s="83" t="str">
        <f>IF(SP_SUL!H587="","*",SP_SUL!H587)</f>
        <v>*</v>
      </c>
      <c r="G587" s="83" t="str">
        <f>IF(SP_SUL!M587="","*",SP_SUL!M587)</f>
        <v>-</v>
      </c>
      <c r="H587" s="116" t="str">
        <f>IF(SP_SUL!K587="","*",SP_SUL!K587)</f>
        <v>*</v>
      </c>
      <c r="I587" s="113" t="str">
        <f>IF(SP_SUL!O587="","*",SP_SUL!O587)</f>
        <v>*</v>
      </c>
      <c r="J587" s="113" t="str">
        <f>IF(SP_SUL!P587="","*",SP_SUL!P587)</f>
        <v>*</v>
      </c>
      <c r="K587" s="83">
        <f>IF(SP_SUL!AK587="","*",SP_SUL!AK587)</f>
        <v>0</v>
      </c>
      <c r="L587" s="83" t="str">
        <f>IF(SP_SUL!AM587="","*",SP_SUL!AM587)</f>
        <v>-</v>
      </c>
      <c r="M587" s="83">
        <f>IF(SP_SUL!AP587="","*",SP_SUL!AP587)</f>
        <v>0</v>
      </c>
      <c r="N587" s="83" t="str">
        <f>IF(SP_SUL!AM587="","*",SP_SUL!AM587)</f>
        <v>-</v>
      </c>
      <c r="O587" s="110" t="str">
        <f>IF(SP_SUL!BH587="","*",SP_SUL!BH587)</f>
        <v>*</v>
      </c>
      <c r="P587" s="147" t="str">
        <f>IF($A$2=1,IF(SP_SUL!BJ587="","*",SP_SUL!BJ587),IF(SP_SUL!BK587="","*",SP_SUL!BK587))</f>
        <v>*</v>
      </c>
    </row>
    <row r="588" spans="1:16" hidden="1">
      <c r="A588" s="82" t="str">
        <f>IF(SP_SUL!B588="","*",SP_SUL!B588)</f>
        <v>*</v>
      </c>
      <c r="B588" s="83" t="str">
        <f>IF(SP_SUL!X588="","*",SP_SUL!X588)</f>
        <v>*</v>
      </c>
      <c r="C588" s="83" t="str">
        <f>IF(SP_SUL!S588="","*",SP_SUL!S588)</f>
        <v>-</v>
      </c>
      <c r="D588" s="83" t="str">
        <f>IF(SP_SUL!T588="","*",SP_SUL!T588)</f>
        <v>-</v>
      </c>
      <c r="E588" s="83" t="str">
        <f>IF(SP_SUL!D588="","*",SP_SUL!D588)</f>
        <v>*</v>
      </c>
      <c r="F588" s="83" t="str">
        <f>IF(SP_SUL!H588="","*",SP_SUL!H588)</f>
        <v>*</v>
      </c>
      <c r="G588" s="83" t="str">
        <f>IF(SP_SUL!M588="","*",SP_SUL!M588)</f>
        <v>-</v>
      </c>
      <c r="H588" s="116" t="str">
        <f>IF(SP_SUL!K588="","*",SP_SUL!K588)</f>
        <v>*</v>
      </c>
      <c r="I588" s="113" t="str">
        <f>IF(SP_SUL!O588="","*",SP_SUL!O588)</f>
        <v>*</v>
      </c>
      <c r="J588" s="113" t="str">
        <f>IF(SP_SUL!P588="","*",SP_SUL!P588)</f>
        <v>*</v>
      </c>
      <c r="K588" s="83">
        <f>IF(SP_SUL!AK588="","*",SP_SUL!AK588)</f>
        <v>0</v>
      </c>
      <c r="L588" s="83" t="str">
        <f>IF(SP_SUL!AM588="","*",SP_SUL!AM588)</f>
        <v>-</v>
      </c>
      <c r="M588" s="83">
        <f>IF(SP_SUL!AP588="","*",SP_SUL!AP588)</f>
        <v>0</v>
      </c>
      <c r="N588" s="83" t="str">
        <f>IF(SP_SUL!AM588="","*",SP_SUL!AM588)</f>
        <v>-</v>
      </c>
      <c r="O588" s="110" t="str">
        <f>IF(SP_SUL!BH588="","*",SP_SUL!BH588)</f>
        <v>*</v>
      </c>
      <c r="P588" s="147" t="str">
        <f>IF($A$2=1,IF(SP_SUL!BJ588="","*",SP_SUL!BJ588),IF(SP_SUL!BK588="","*",SP_SUL!BK588))</f>
        <v>*</v>
      </c>
    </row>
    <row r="589" spans="1:16" hidden="1">
      <c r="A589" s="82" t="str">
        <f>IF(SP_SUL!B589="","*",SP_SUL!B589)</f>
        <v>*</v>
      </c>
      <c r="B589" s="83" t="str">
        <f>IF(SP_SUL!X589="","*",SP_SUL!X589)</f>
        <v>*</v>
      </c>
      <c r="C589" s="83" t="str">
        <f>IF(SP_SUL!S589="","*",SP_SUL!S589)</f>
        <v>-</v>
      </c>
      <c r="D589" s="83" t="str">
        <f>IF(SP_SUL!T589="","*",SP_SUL!T589)</f>
        <v>-</v>
      </c>
      <c r="E589" s="83" t="str">
        <f>IF(SP_SUL!D589="","*",SP_SUL!D589)</f>
        <v>*</v>
      </c>
      <c r="F589" s="83" t="str">
        <f>IF(SP_SUL!H589="","*",SP_SUL!H589)</f>
        <v>*</v>
      </c>
      <c r="G589" s="83" t="str">
        <f>IF(SP_SUL!M589="","*",SP_SUL!M589)</f>
        <v>-</v>
      </c>
      <c r="H589" s="116" t="str">
        <f>IF(SP_SUL!K589="","*",SP_SUL!K589)</f>
        <v>*</v>
      </c>
      <c r="I589" s="113" t="str">
        <f>IF(SP_SUL!O589="","*",SP_SUL!O589)</f>
        <v>*</v>
      </c>
      <c r="J589" s="113" t="str">
        <f>IF(SP_SUL!P589="","*",SP_SUL!P589)</f>
        <v>*</v>
      </c>
      <c r="K589" s="83">
        <f>IF(SP_SUL!AK589="","*",SP_SUL!AK589)</f>
        <v>0</v>
      </c>
      <c r="L589" s="83" t="str">
        <f>IF(SP_SUL!AM589="","*",SP_SUL!AM589)</f>
        <v>-</v>
      </c>
      <c r="M589" s="83">
        <f>IF(SP_SUL!AP589="","*",SP_SUL!AP589)</f>
        <v>0</v>
      </c>
      <c r="N589" s="83" t="str">
        <f>IF(SP_SUL!AM589="","*",SP_SUL!AM589)</f>
        <v>-</v>
      </c>
      <c r="O589" s="110" t="str">
        <f>IF(SP_SUL!BH589="","*",SP_SUL!BH589)</f>
        <v>*</v>
      </c>
      <c r="P589" s="147" t="str">
        <f>IF($A$2=1,IF(SP_SUL!BJ589="","*",SP_SUL!BJ589),IF(SP_SUL!BK589="","*",SP_SUL!BK589))</f>
        <v>*</v>
      </c>
    </row>
    <row r="590" spans="1:16" hidden="1">
      <c r="A590" s="82" t="str">
        <f>IF(SP_SUL!B590="","*",SP_SUL!B590)</f>
        <v>*</v>
      </c>
      <c r="B590" s="83" t="str">
        <f>IF(SP_SUL!X590="","*",SP_SUL!X590)</f>
        <v>*</v>
      </c>
      <c r="C590" s="83" t="str">
        <f>IF(SP_SUL!S590="","*",SP_SUL!S590)</f>
        <v>-</v>
      </c>
      <c r="D590" s="83" t="str">
        <f>IF(SP_SUL!T590="","*",SP_SUL!T590)</f>
        <v>-</v>
      </c>
      <c r="E590" s="83" t="str">
        <f>IF(SP_SUL!D590="","*",SP_SUL!D590)</f>
        <v>*</v>
      </c>
      <c r="F590" s="83" t="str">
        <f>IF(SP_SUL!H590="","*",SP_SUL!H590)</f>
        <v>*</v>
      </c>
      <c r="G590" s="83" t="str">
        <f>IF(SP_SUL!M590="","*",SP_SUL!M590)</f>
        <v>-</v>
      </c>
      <c r="H590" s="116" t="str">
        <f>IF(SP_SUL!K590="","*",SP_SUL!K590)</f>
        <v>*</v>
      </c>
      <c r="I590" s="113" t="str">
        <f>IF(SP_SUL!O590="","*",SP_SUL!O590)</f>
        <v>*</v>
      </c>
      <c r="J590" s="113" t="str">
        <f>IF(SP_SUL!P590="","*",SP_SUL!P590)</f>
        <v>*</v>
      </c>
      <c r="K590" s="83">
        <f>IF(SP_SUL!AK590="","*",SP_SUL!AK590)</f>
        <v>0</v>
      </c>
      <c r="L590" s="83" t="str">
        <f>IF(SP_SUL!AM590="","*",SP_SUL!AM590)</f>
        <v>-</v>
      </c>
      <c r="M590" s="83">
        <f>IF(SP_SUL!AP590="","*",SP_SUL!AP590)</f>
        <v>0</v>
      </c>
      <c r="N590" s="83" t="str">
        <f>IF(SP_SUL!AM590="","*",SP_SUL!AM590)</f>
        <v>-</v>
      </c>
      <c r="O590" s="110" t="str">
        <f>IF(SP_SUL!BH590="","*",SP_SUL!BH590)</f>
        <v>*</v>
      </c>
      <c r="P590" s="147" t="str">
        <f>IF($A$2=1,IF(SP_SUL!BJ590="","*",SP_SUL!BJ590),IF(SP_SUL!BK590="","*",SP_SUL!BK590))</f>
        <v>*</v>
      </c>
    </row>
    <row r="591" spans="1:16" hidden="1">
      <c r="A591" s="82" t="str">
        <f>IF(SP_SUL!B591="","*",SP_SUL!B591)</f>
        <v>*</v>
      </c>
      <c r="B591" s="83" t="str">
        <f>IF(SP_SUL!X591="","*",SP_SUL!X591)</f>
        <v>*</v>
      </c>
      <c r="C591" s="83" t="str">
        <f>IF(SP_SUL!S591="","*",SP_SUL!S591)</f>
        <v>-</v>
      </c>
      <c r="D591" s="83" t="str">
        <f>IF(SP_SUL!T591="","*",SP_SUL!T591)</f>
        <v>-</v>
      </c>
      <c r="E591" s="83" t="str">
        <f>IF(SP_SUL!D591="","*",SP_SUL!D591)</f>
        <v>*</v>
      </c>
      <c r="F591" s="83" t="str">
        <f>IF(SP_SUL!H591="","*",SP_SUL!H591)</f>
        <v>*</v>
      </c>
      <c r="G591" s="83" t="str">
        <f>IF(SP_SUL!M591="","*",SP_SUL!M591)</f>
        <v>-</v>
      </c>
      <c r="H591" s="116" t="str">
        <f>IF(SP_SUL!K591="","*",SP_SUL!K591)</f>
        <v>*</v>
      </c>
      <c r="I591" s="113" t="str">
        <f>IF(SP_SUL!O591="","*",SP_SUL!O591)</f>
        <v>*</v>
      </c>
      <c r="J591" s="113" t="str">
        <f>IF(SP_SUL!P591="","*",SP_SUL!P591)</f>
        <v>*</v>
      </c>
      <c r="K591" s="83">
        <f>IF(SP_SUL!AK591="","*",SP_SUL!AK591)</f>
        <v>0</v>
      </c>
      <c r="L591" s="83" t="str">
        <f>IF(SP_SUL!AM591="","*",SP_SUL!AM591)</f>
        <v>-</v>
      </c>
      <c r="M591" s="83">
        <f>IF(SP_SUL!AP591="","*",SP_SUL!AP591)</f>
        <v>0</v>
      </c>
      <c r="N591" s="83" t="str">
        <f>IF(SP_SUL!AM591="","*",SP_SUL!AM591)</f>
        <v>-</v>
      </c>
      <c r="O591" s="110" t="str">
        <f>IF(SP_SUL!BH591="","*",SP_SUL!BH591)</f>
        <v>*</v>
      </c>
      <c r="P591" s="147" t="str">
        <f>IF($A$2=1,IF(SP_SUL!BJ591="","*",SP_SUL!BJ591),IF(SP_SUL!BK591="","*",SP_SUL!BK591))</f>
        <v>*</v>
      </c>
    </row>
    <row r="592" spans="1:16" hidden="1">
      <c r="A592" s="82" t="str">
        <f>IF(SP_SUL!B592="","*",SP_SUL!B592)</f>
        <v>*</v>
      </c>
      <c r="B592" s="83" t="str">
        <f>IF(SP_SUL!X592="","*",SP_SUL!X592)</f>
        <v>*</v>
      </c>
      <c r="C592" s="83" t="str">
        <f>IF(SP_SUL!S592="","*",SP_SUL!S592)</f>
        <v>-</v>
      </c>
      <c r="D592" s="83" t="str">
        <f>IF(SP_SUL!T592="","*",SP_SUL!T592)</f>
        <v>-</v>
      </c>
      <c r="E592" s="83" t="str">
        <f>IF(SP_SUL!D592="","*",SP_SUL!D592)</f>
        <v>*</v>
      </c>
      <c r="F592" s="83" t="str">
        <f>IF(SP_SUL!H592="","*",SP_SUL!H592)</f>
        <v>*</v>
      </c>
      <c r="G592" s="83" t="str">
        <f>IF(SP_SUL!M592="","*",SP_SUL!M592)</f>
        <v>-</v>
      </c>
      <c r="H592" s="116" t="str">
        <f>IF(SP_SUL!K592="","*",SP_SUL!K592)</f>
        <v>*</v>
      </c>
      <c r="I592" s="113" t="str">
        <f>IF(SP_SUL!O592="","*",SP_SUL!O592)</f>
        <v>*</v>
      </c>
      <c r="J592" s="113" t="str">
        <f>IF(SP_SUL!P592="","*",SP_SUL!P592)</f>
        <v>*</v>
      </c>
      <c r="K592" s="83">
        <f>IF(SP_SUL!AK592="","*",SP_SUL!AK592)</f>
        <v>0</v>
      </c>
      <c r="L592" s="83" t="str">
        <f>IF(SP_SUL!AM592="","*",SP_SUL!AM592)</f>
        <v>-</v>
      </c>
      <c r="M592" s="83">
        <f>IF(SP_SUL!AP592="","*",SP_SUL!AP592)</f>
        <v>0</v>
      </c>
      <c r="N592" s="83" t="str">
        <f>IF(SP_SUL!AM592="","*",SP_SUL!AM592)</f>
        <v>-</v>
      </c>
      <c r="O592" s="110" t="str">
        <f>IF(SP_SUL!BH592="","*",SP_SUL!BH592)</f>
        <v>*</v>
      </c>
      <c r="P592" s="147" t="str">
        <f>IF($A$2=1,IF(SP_SUL!BJ592="","*",SP_SUL!BJ592),IF(SP_SUL!BK592="","*",SP_SUL!BK592))</f>
        <v>*</v>
      </c>
    </row>
    <row r="593" spans="1:16" hidden="1">
      <c r="A593" s="82" t="str">
        <f>IF(SP_SUL!B593="","*",SP_SUL!B593)</f>
        <v>*</v>
      </c>
      <c r="B593" s="83" t="str">
        <f>IF(SP_SUL!X593="","*",SP_SUL!X593)</f>
        <v>*</v>
      </c>
      <c r="C593" s="83" t="str">
        <f>IF(SP_SUL!S593="","*",SP_SUL!S593)</f>
        <v>-</v>
      </c>
      <c r="D593" s="83" t="str">
        <f>IF(SP_SUL!T593="","*",SP_SUL!T593)</f>
        <v>-</v>
      </c>
      <c r="E593" s="83" t="str">
        <f>IF(SP_SUL!D593="","*",SP_SUL!D593)</f>
        <v>*</v>
      </c>
      <c r="F593" s="83" t="str">
        <f>IF(SP_SUL!H593="","*",SP_SUL!H593)</f>
        <v>*</v>
      </c>
      <c r="G593" s="83" t="str">
        <f>IF(SP_SUL!M593="","*",SP_SUL!M593)</f>
        <v>-</v>
      </c>
      <c r="H593" s="116" t="str">
        <f>IF(SP_SUL!K593="","*",SP_SUL!K593)</f>
        <v>*</v>
      </c>
      <c r="I593" s="113" t="str">
        <f>IF(SP_SUL!O593="","*",SP_SUL!O593)</f>
        <v>*</v>
      </c>
      <c r="J593" s="113" t="str">
        <f>IF(SP_SUL!P593="","*",SP_SUL!P593)</f>
        <v>*</v>
      </c>
      <c r="K593" s="83">
        <f>IF(SP_SUL!AK593="","*",SP_SUL!AK593)</f>
        <v>0</v>
      </c>
      <c r="L593" s="83" t="str">
        <f>IF(SP_SUL!AM593="","*",SP_SUL!AM593)</f>
        <v>-</v>
      </c>
      <c r="M593" s="83">
        <f>IF(SP_SUL!AP593="","*",SP_SUL!AP593)</f>
        <v>0</v>
      </c>
      <c r="N593" s="83" t="str">
        <f>IF(SP_SUL!AM593="","*",SP_SUL!AM593)</f>
        <v>-</v>
      </c>
      <c r="O593" s="110" t="str">
        <f>IF(SP_SUL!BH593="","*",SP_SUL!BH593)</f>
        <v>*</v>
      </c>
      <c r="P593" s="147" t="str">
        <f>IF($A$2=1,IF(SP_SUL!BJ593="","*",SP_SUL!BJ593),IF(SP_SUL!BK593="","*",SP_SUL!BK593))</f>
        <v>*</v>
      </c>
    </row>
    <row r="594" spans="1:16" hidden="1">
      <c r="A594" s="82" t="str">
        <f>IF(SP_SUL!B594="","*",SP_SUL!B594)</f>
        <v>*</v>
      </c>
      <c r="B594" s="83" t="str">
        <f>IF(SP_SUL!X594="","*",SP_SUL!X594)</f>
        <v>*</v>
      </c>
      <c r="C594" s="83" t="str">
        <f>IF(SP_SUL!S594="","*",SP_SUL!S594)</f>
        <v>-</v>
      </c>
      <c r="D594" s="83" t="str">
        <f>IF(SP_SUL!T594="","*",SP_SUL!T594)</f>
        <v>-</v>
      </c>
      <c r="E594" s="83" t="str">
        <f>IF(SP_SUL!D594="","*",SP_SUL!D594)</f>
        <v>*</v>
      </c>
      <c r="F594" s="83" t="str">
        <f>IF(SP_SUL!H594="","*",SP_SUL!H594)</f>
        <v>*</v>
      </c>
      <c r="G594" s="83" t="str">
        <f>IF(SP_SUL!M594="","*",SP_SUL!M594)</f>
        <v>-</v>
      </c>
      <c r="H594" s="116" t="str">
        <f>IF(SP_SUL!K594="","*",SP_SUL!K594)</f>
        <v>*</v>
      </c>
      <c r="I594" s="113" t="str">
        <f>IF(SP_SUL!O594="","*",SP_SUL!O594)</f>
        <v>*</v>
      </c>
      <c r="J594" s="113" t="str">
        <f>IF(SP_SUL!P594="","*",SP_SUL!P594)</f>
        <v>*</v>
      </c>
      <c r="K594" s="83">
        <f>IF(SP_SUL!AK594="","*",SP_SUL!AK594)</f>
        <v>0</v>
      </c>
      <c r="L594" s="83" t="str">
        <f>IF(SP_SUL!AM594="","*",SP_SUL!AM594)</f>
        <v>-</v>
      </c>
      <c r="M594" s="83">
        <f>IF(SP_SUL!AP594="","*",SP_SUL!AP594)</f>
        <v>0</v>
      </c>
      <c r="N594" s="83" t="str">
        <f>IF(SP_SUL!AM594="","*",SP_SUL!AM594)</f>
        <v>-</v>
      </c>
      <c r="O594" s="110" t="str">
        <f>IF(SP_SUL!BH594="","*",SP_SUL!BH594)</f>
        <v>*</v>
      </c>
      <c r="P594" s="147" t="str">
        <f>IF($A$2=1,IF(SP_SUL!BJ594="","*",SP_SUL!BJ594),IF(SP_SUL!BK594="","*",SP_SUL!BK594))</f>
        <v>*</v>
      </c>
    </row>
    <row r="595" spans="1:16" hidden="1">
      <c r="A595" s="82" t="str">
        <f>IF(SP_SUL!B595="","*",SP_SUL!B595)</f>
        <v>*</v>
      </c>
      <c r="B595" s="83" t="str">
        <f>IF(SP_SUL!X595="","*",SP_SUL!X595)</f>
        <v>*</v>
      </c>
      <c r="C595" s="83" t="str">
        <f>IF(SP_SUL!S595="","*",SP_SUL!S595)</f>
        <v>-</v>
      </c>
      <c r="D595" s="83" t="str">
        <f>IF(SP_SUL!T595="","*",SP_SUL!T595)</f>
        <v>-</v>
      </c>
      <c r="E595" s="83" t="str">
        <f>IF(SP_SUL!D595="","*",SP_SUL!D595)</f>
        <v>*</v>
      </c>
      <c r="F595" s="83" t="str">
        <f>IF(SP_SUL!H595="","*",SP_SUL!H595)</f>
        <v>*</v>
      </c>
      <c r="G595" s="83" t="str">
        <f>IF(SP_SUL!M595="","*",SP_SUL!M595)</f>
        <v>-</v>
      </c>
      <c r="H595" s="116" t="str">
        <f>IF(SP_SUL!K595="","*",SP_SUL!K595)</f>
        <v>*</v>
      </c>
      <c r="I595" s="113" t="str">
        <f>IF(SP_SUL!O595="","*",SP_SUL!O595)</f>
        <v>*</v>
      </c>
      <c r="J595" s="113" t="str">
        <f>IF(SP_SUL!P595="","*",SP_SUL!P595)</f>
        <v>*</v>
      </c>
      <c r="K595" s="83">
        <f>IF(SP_SUL!AK595="","*",SP_SUL!AK595)</f>
        <v>0</v>
      </c>
      <c r="L595" s="83" t="str">
        <f>IF(SP_SUL!AM595="","*",SP_SUL!AM595)</f>
        <v>-</v>
      </c>
      <c r="M595" s="83">
        <f>IF(SP_SUL!AP595="","*",SP_SUL!AP595)</f>
        <v>0</v>
      </c>
      <c r="N595" s="83" t="str">
        <f>IF(SP_SUL!AM595="","*",SP_SUL!AM595)</f>
        <v>-</v>
      </c>
      <c r="O595" s="110" t="str">
        <f>IF(SP_SUL!BH595="","*",SP_SUL!BH595)</f>
        <v>*</v>
      </c>
      <c r="P595" s="147" t="str">
        <f>IF($A$2=1,IF(SP_SUL!BJ595="","*",SP_SUL!BJ595),IF(SP_SUL!BK595="","*",SP_SUL!BK595))</f>
        <v>*</v>
      </c>
    </row>
    <row r="596" spans="1:16" hidden="1">
      <c r="A596" s="82" t="str">
        <f>IF(SP_SUL!B596="","*",SP_SUL!B596)</f>
        <v>*</v>
      </c>
      <c r="B596" s="83" t="str">
        <f>IF(SP_SUL!X596="","*",SP_SUL!X596)</f>
        <v>*</v>
      </c>
      <c r="C596" s="83" t="str">
        <f>IF(SP_SUL!S596="","*",SP_SUL!S596)</f>
        <v>-</v>
      </c>
      <c r="D596" s="83" t="str">
        <f>IF(SP_SUL!T596="","*",SP_SUL!T596)</f>
        <v>-</v>
      </c>
      <c r="E596" s="83" t="str">
        <f>IF(SP_SUL!D596="","*",SP_SUL!D596)</f>
        <v>*</v>
      </c>
      <c r="F596" s="83" t="str">
        <f>IF(SP_SUL!H596="","*",SP_SUL!H596)</f>
        <v>*</v>
      </c>
      <c r="G596" s="83" t="str">
        <f>IF(SP_SUL!M596="","*",SP_SUL!M596)</f>
        <v>-</v>
      </c>
      <c r="H596" s="116" t="str">
        <f>IF(SP_SUL!K596="","*",SP_SUL!K596)</f>
        <v>*</v>
      </c>
      <c r="I596" s="113" t="str">
        <f>IF(SP_SUL!O596="","*",SP_SUL!O596)</f>
        <v>*</v>
      </c>
      <c r="J596" s="113" t="str">
        <f>IF(SP_SUL!P596="","*",SP_SUL!P596)</f>
        <v>*</v>
      </c>
      <c r="K596" s="83">
        <f>IF(SP_SUL!AK596="","*",SP_SUL!AK596)</f>
        <v>0</v>
      </c>
      <c r="L596" s="83" t="str">
        <f>IF(SP_SUL!AM596="","*",SP_SUL!AM596)</f>
        <v>-</v>
      </c>
      <c r="M596" s="83">
        <f>IF(SP_SUL!AP596="","*",SP_SUL!AP596)</f>
        <v>0</v>
      </c>
      <c r="N596" s="83" t="str">
        <f>IF(SP_SUL!AM596="","*",SP_SUL!AM596)</f>
        <v>-</v>
      </c>
      <c r="O596" s="110" t="str">
        <f>IF(SP_SUL!BH596="","*",SP_SUL!BH596)</f>
        <v>*</v>
      </c>
      <c r="P596" s="147" t="str">
        <f>IF($A$2=1,IF(SP_SUL!BJ596="","*",SP_SUL!BJ596),IF(SP_SUL!BK596="","*",SP_SUL!BK596))</f>
        <v>*</v>
      </c>
    </row>
    <row r="597" spans="1:16" hidden="1">
      <c r="A597" s="82" t="str">
        <f>IF(SP_SUL!B597="","*",SP_SUL!B597)</f>
        <v>*</v>
      </c>
      <c r="B597" s="83" t="str">
        <f>IF(SP_SUL!X597="","*",SP_SUL!X597)</f>
        <v>*</v>
      </c>
      <c r="C597" s="83" t="str">
        <f>IF(SP_SUL!S597="","*",SP_SUL!S597)</f>
        <v>-</v>
      </c>
      <c r="D597" s="83" t="str">
        <f>IF(SP_SUL!T597="","*",SP_SUL!T597)</f>
        <v>-</v>
      </c>
      <c r="E597" s="83" t="str">
        <f>IF(SP_SUL!D597="","*",SP_SUL!D597)</f>
        <v>*</v>
      </c>
      <c r="F597" s="83" t="str">
        <f>IF(SP_SUL!H597="","*",SP_SUL!H597)</f>
        <v>*</v>
      </c>
      <c r="G597" s="83" t="str">
        <f>IF(SP_SUL!M597="","*",SP_SUL!M597)</f>
        <v>-</v>
      </c>
      <c r="H597" s="116" t="str">
        <f>IF(SP_SUL!K597="","*",SP_SUL!K597)</f>
        <v>*</v>
      </c>
      <c r="I597" s="113" t="str">
        <f>IF(SP_SUL!O597="","*",SP_SUL!O597)</f>
        <v>*</v>
      </c>
      <c r="J597" s="113" t="str">
        <f>IF(SP_SUL!P597="","*",SP_SUL!P597)</f>
        <v>*</v>
      </c>
      <c r="K597" s="83">
        <f>IF(SP_SUL!AK597="","*",SP_SUL!AK597)</f>
        <v>0</v>
      </c>
      <c r="L597" s="83" t="str">
        <f>IF(SP_SUL!AM597="","*",SP_SUL!AM597)</f>
        <v>-</v>
      </c>
      <c r="M597" s="83">
        <f>IF(SP_SUL!AP597="","*",SP_SUL!AP597)</f>
        <v>0</v>
      </c>
      <c r="N597" s="83" t="str">
        <f>IF(SP_SUL!AM597="","*",SP_SUL!AM597)</f>
        <v>-</v>
      </c>
      <c r="O597" s="110" t="str">
        <f>IF(SP_SUL!BH597="","*",SP_SUL!BH597)</f>
        <v>*</v>
      </c>
      <c r="P597" s="147" t="str">
        <f>IF($A$2=1,IF(SP_SUL!BJ597="","*",SP_SUL!BJ597),IF(SP_SUL!BK597="","*",SP_SUL!BK597))</f>
        <v>*</v>
      </c>
    </row>
    <row r="598" spans="1:16" hidden="1">
      <c r="A598" s="82" t="str">
        <f>IF(SP_SUL!B598="","*",SP_SUL!B598)</f>
        <v>*</v>
      </c>
      <c r="B598" s="83" t="str">
        <f>IF(SP_SUL!X598="","*",SP_SUL!X598)</f>
        <v>*</v>
      </c>
      <c r="C598" s="83" t="str">
        <f>IF(SP_SUL!S598="","*",SP_SUL!S598)</f>
        <v>-</v>
      </c>
      <c r="D598" s="83" t="str">
        <f>IF(SP_SUL!T598="","*",SP_SUL!T598)</f>
        <v>-</v>
      </c>
      <c r="E598" s="83" t="str">
        <f>IF(SP_SUL!D598="","*",SP_SUL!D598)</f>
        <v>*</v>
      </c>
      <c r="F598" s="83" t="str">
        <f>IF(SP_SUL!H598="","*",SP_SUL!H598)</f>
        <v>*</v>
      </c>
      <c r="G598" s="83" t="str">
        <f>IF(SP_SUL!M598="","*",SP_SUL!M598)</f>
        <v>-</v>
      </c>
      <c r="H598" s="116" t="str">
        <f>IF(SP_SUL!K598="","*",SP_SUL!K598)</f>
        <v>*</v>
      </c>
      <c r="I598" s="113" t="str">
        <f>IF(SP_SUL!O598="","*",SP_SUL!O598)</f>
        <v>*</v>
      </c>
      <c r="J598" s="113" t="str">
        <f>IF(SP_SUL!P598="","*",SP_SUL!P598)</f>
        <v>*</v>
      </c>
      <c r="K598" s="83">
        <f>IF(SP_SUL!AK598="","*",SP_SUL!AK598)</f>
        <v>0</v>
      </c>
      <c r="L598" s="83" t="str">
        <f>IF(SP_SUL!AM598="","*",SP_SUL!AM598)</f>
        <v>-</v>
      </c>
      <c r="M598" s="83">
        <f>IF(SP_SUL!AP598="","*",SP_SUL!AP598)</f>
        <v>0</v>
      </c>
      <c r="N598" s="83" t="str">
        <f>IF(SP_SUL!AM598="","*",SP_SUL!AM598)</f>
        <v>-</v>
      </c>
      <c r="O598" s="110" t="str">
        <f>IF(SP_SUL!BH598="","*",SP_SUL!BH598)</f>
        <v>*</v>
      </c>
      <c r="P598" s="147" t="str">
        <f>IF($A$2=1,IF(SP_SUL!BJ598="","*",SP_SUL!BJ598),IF(SP_SUL!BK598="","*",SP_SUL!BK598))</f>
        <v>*</v>
      </c>
    </row>
    <row r="599" spans="1:16" hidden="1">
      <c r="A599" s="82" t="str">
        <f>IF(SP_SUL!B599="","*",SP_SUL!B599)</f>
        <v>*</v>
      </c>
      <c r="B599" s="83" t="str">
        <f>IF(SP_SUL!X599="","*",SP_SUL!X599)</f>
        <v>*</v>
      </c>
      <c r="C599" s="83" t="str">
        <f>IF(SP_SUL!S599="","*",SP_SUL!S599)</f>
        <v>-</v>
      </c>
      <c r="D599" s="83" t="str">
        <f>IF(SP_SUL!T599="","*",SP_SUL!T599)</f>
        <v>-</v>
      </c>
      <c r="E599" s="83" t="str">
        <f>IF(SP_SUL!D599="","*",SP_SUL!D599)</f>
        <v>*</v>
      </c>
      <c r="F599" s="83" t="str">
        <f>IF(SP_SUL!H599="","*",SP_SUL!H599)</f>
        <v>*</v>
      </c>
      <c r="G599" s="83" t="str">
        <f>IF(SP_SUL!M599="","*",SP_SUL!M599)</f>
        <v>-</v>
      </c>
      <c r="H599" s="116" t="str">
        <f>IF(SP_SUL!K599="","*",SP_SUL!K599)</f>
        <v>*</v>
      </c>
      <c r="I599" s="113" t="str">
        <f>IF(SP_SUL!O599="","*",SP_SUL!O599)</f>
        <v>*</v>
      </c>
      <c r="J599" s="113" t="str">
        <f>IF(SP_SUL!P599="","*",SP_SUL!P599)</f>
        <v>*</v>
      </c>
      <c r="K599" s="83">
        <f>IF(SP_SUL!AK599="","*",SP_SUL!AK599)</f>
        <v>0</v>
      </c>
      <c r="L599" s="83" t="str">
        <f>IF(SP_SUL!AM599="","*",SP_SUL!AM599)</f>
        <v>-</v>
      </c>
      <c r="M599" s="83">
        <f>IF(SP_SUL!AP599="","*",SP_SUL!AP599)</f>
        <v>0</v>
      </c>
      <c r="N599" s="83" t="str">
        <f>IF(SP_SUL!AM599="","*",SP_SUL!AM599)</f>
        <v>-</v>
      </c>
      <c r="O599" s="110" t="str">
        <f>IF(SP_SUL!BH599="","*",SP_SUL!BH599)</f>
        <v>*</v>
      </c>
      <c r="P599" s="147" t="str">
        <f>IF($A$2=1,IF(SP_SUL!BJ599="","*",SP_SUL!BJ599),IF(SP_SUL!BK599="","*",SP_SUL!BK599))</f>
        <v>*</v>
      </c>
    </row>
    <row r="600" spans="1:16" hidden="1">
      <c r="A600" s="82" t="str">
        <f>IF(SP_SUL!B600="","*",SP_SUL!B600)</f>
        <v>*</v>
      </c>
      <c r="B600" s="83" t="str">
        <f>IF(SP_SUL!X600="","*",SP_SUL!X600)</f>
        <v>*</v>
      </c>
      <c r="C600" s="83" t="str">
        <f>IF(SP_SUL!S600="","*",SP_SUL!S600)</f>
        <v>-</v>
      </c>
      <c r="D600" s="83" t="str">
        <f>IF(SP_SUL!T600="","*",SP_SUL!T600)</f>
        <v>-</v>
      </c>
      <c r="E600" s="83" t="str">
        <f>IF(SP_SUL!D600="","*",SP_SUL!D600)</f>
        <v>*</v>
      </c>
      <c r="F600" s="83" t="str">
        <f>IF(SP_SUL!H600="","*",SP_SUL!H600)</f>
        <v>*</v>
      </c>
      <c r="G600" s="83" t="str">
        <f>IF(SP_SUL!M600="","*",SP_SUL!M600)</f>
        <v>-</v>
      </c>
      <c r="H600" s="116" t="str">
        <f>IF(SP_SUL!K600="","*",SP_SUL!K600)</f>
        <v>*</v>
      </c>
      <c r="I600" s="113" t="str">
        <f>IF(SP_SUL!O600="","*",SP_SUL!O600)</f>
        <v>*</v>
      </c>
      <c r="J600" s="113" t="str">
        <f>IF(SP_SUL!P600="","*",SP_SUL!P600)</f>
        <v>*</v>
      </c>
      <c r="K600" s="83">
        <f>IF(SP_SUL!AK600="","*",SP_SUL!AK600)</f>
        <v>0</v>
      </c>
      <c r="L600" s="83" t="str">
        <f>IF(SP_SUL!AM600="","*",SP_SUL!AM600)</f>
        <v>-</v>
      </c>
      <c r="M600" s="83">
        <f>IF(SP_SUL!AP600="","*",SP_SUL!AP600)</f>
        <v>0</v>
      </c>
      <c r="N600" s="83" t="str">
        <f>IF(SP_SUL!AM600="","*",SP_SUL!AM600)</f>
        <v>-</v>
      </c>
      <c r="O600" s="110" t="str">
        <f>IF(SP_SUL!BH600="","*",SP_SUL!BH600)</f>
        <v>*</v>
      </c>
      <c r="P600" s="147" t="str">
        <f>IF($A$2=1,IF(SP_SUL!BJ600="","*",SP_SUL!BJ600),IF(SP_SUL!BK600="","*",SP_SUL!BK600))</f>
        <v>*</v>
      </c>
    </row>
    <row r="601" spans="1:16" hidden="1">
      <c r="A601" s="82" t="str">
        <f>IF(SP_SUL!B601="","*",SP_SUL!B601)</f>
        <v>*</v>
      </c>
      <c r="B601" s="83" t="str">
        <f>IF(SP_SUL!X601="","*",SP_SUL!X601)</f>
        <v>*</v>
      </c>
      <c r="C601" s="83" t="str">
        <f>IF(SP_SUL!S601="","*",SP_SUL!S601)</f>
        <v>-</v>
      </c>
      <c r="D601" s="83" t="str">
        <f>IF(SP_SUL!T601="","*",SP_SUL!T601)</f>
        <v>-</v>
      </c>
      <c r="E601" s="83" t="str">
        <f>IF(SP_SUL!D601="","*",SP_SUL!D601)</f>
        <v>*</v>
      </c>
      <c r="F601" s="83" t="str">
        <f>IF(SP_SUL!H601="","*",SP_SUL!H601)</f>
        <v>*</v>
      </c>
      <c r="G601" s="83" t="str">
        <f>IF(SP_SUL!M601="","*",SP_SUL!M601)</f>
        <v>-</v>
      </c>
      <c r="H601" s="116" t="str">
        <f>IF(SP_SUL!K601="","*",SP_SUL!K601)</f>
        <v>*</v>
      </c>
      <c r="I601" s="113" t="str">
        <f>IF(SP_SUL!O601="","*",SP_SUL!O601)</f>
        <v>*</v>
      </c>
      <c r="J601" s="113" t="str">
        <f>IF(SP_SUL!P601="","*",SP_SUL!P601)</f>
        <v>*</v>
      </c>
      <c r="K601" s="83">
        <f>IF(SP_SUL!AK601="","*",SP_SUL!AK601)</f>
        <v>0</v>
      </c>
      <c r="L601" s="83" t="str">
        <f>IF(SP_SUL!AM601="","*",SP_SUL!AM601)</f>
        <v>-</v>
      </c>
      <c r="M601" s="83">
        <f>IF(SP_SUL!AP601="","*",SP_SUL!AP601)</f>
        <v>0</v>
      </c>
      <c r="N601" s="83" t="str">
        <f>IF(SP_SUL!AM601="","*",SP_SUL!AM601)</f>
        <v>-</v>
      </c>
      <c r="O601" s="110" t="str">
        <f>IF(SP_SUL!BH601="","*",SP_SUL!BH601)</f>
        <v>*</v>
      </c>
      <c r="P601" s="147" t="str">
        <f>IF($A$2=1,IF(SP_SUL!BJ601="","*",SP_SUL!BJ601),IF(SP_SUL!BK601="","*",SP_SUL!BK601))</f>
        <v>*</v>
      </c>
    </row>
    <row r="602" spans="1:16" hidden="1">
      <c r="A602" s="82" t="str">
        <f>IF(SP_SUL!B602="","*",SP_SUL!B602)</f>
        <v>*</v>
      </c>
      <c r="B602" s="83" t="str">
        <f>IF(SP_SUL!X602="","*",SP_SUL!X602)</f>
        <v>*</v>
      </c>
      <c r="C602" s="83" t="str">
        <f>IF(SP_SUL!S602="","*",SP_SUL!S602)</f>
        <v>-</v>
      </c>
      <c r="D602" s="83" t="str">
        <f>IF(SP_SUL!T602="","*",SP_SUL!T602)</f>
        <v>-</v>
      </c>
      <c r="E602" s="83" t="str">
        <f>IF(SP_SUL!D602="","*",SP_SUL!D602)</f>
        <v>*</v>
      </c>
      <c r="F602" s="83" t="str">
        <f>IF(SP_SUL!H602="","*",SP_SUL!H602)</f>
        <v>*</v>
      </c>
      <c r="G602" s="83" t="str">
        <f>IF(SP_SUL!M602="","*",SP_SUL!M602)</f>
        <v>-</v>
      </c>
      <c r="H602" s="116" t="str">
        <f>IF(SP_SUL!K602="","*",SP_SUL!K602)</f>
        <v>*</v>
      </c>
      <c r="I602" s="113" t="str">
        <f>IF(SP_SUL!O602="","*",SP_SUL!O602)</f>
        <v>*</v>
      </c>
      <c r="J602" s="113" t="str">
        <f>IF(SP_SUL!P602="","*",SP_SUL!P602)</f>
        <v>*</v>
      </c>
      <c r="K602" s="83">
        <f>IF(SP_SUL!AK602="","*",SP_SUL!AK602)</f>
        <v>0</v>
      </c>
      <c r="L602" s="83" t="str">
        <f>IF(SP_SUL!AM602="","*",SP_SUL!AM602)</f>
        <v>-</v>
      </c>
      <c r="M602" s="83">
        <f>IF(SP_SUL!AP602="","*",SP_SUL!AP602)</f>
        <v>0</v>
      </c>
      <c r="N602" s="83" t="str">
        <f>IF(SP_SUL!AM602="","*",SP_SUL!AM602)</f>
        <v>-</v>
      </c>
      <c r="O602" s="110" t="str">
        <f>IF(SP_SUL!BH602="","*",SP_SUL!BH602)</f>
        <v>*</v>
      </c>
      <c r="P602" s="147" t="str">
        <f>IF($A$2=1,IF(SP_SUL!BJ602="","*",SP_SUL!BJ602),IF(SP_SUL!BK602="","*",SP_SUL!BK602))</f>
        <v>*</v>
      </c>
    </row>
    <row r="603" spans="1:16" hidden="1">
      <c r="A603" s="82" t="str">
        <f>IF(SP_SUL!B603="","*",SP_SUL!B603)</f>
        <v>*</v>
      </c>
      <c r="B603" s="83" t="str">
        <f>IF(SP_SUL!X603="","*",SP_SUL!X603)</f>
        <v>*</v>
      </c>
      <c r="C603" s="83" t="str">
        <f>IF(SP_SUL!S603="","*",SP_SUL!S603)</f>
        <v>-</v>
      </c>
      <c r="D603" s="83" t="str">
        <f>IF(SP_SUL!T603="","*",SP_SUL!T603)</f>
        <v>-</v>
      </c>
      <c r="E603" s="83" t="str">
        <f>IF(SP_SUL!D603="","*",SP_SUL!D603)</f>
        <v>*</v>
      </c>
      <c r="F603" s="83" t="str">
        <f>IF(SP_SUL!H603="","*",SP_SUL!H603)</f>
        <v>*</v>
      </c>
      <c r="G603" s="83" t="str">
        <f>IF(SP_SUL!M603="","*",SP_SUL!M603)</f>
        <v>-</v>
      </c>
      <c r="H603" s="116" t="str">
        <f>IF(SP_SUL!K603="","*",SP_SUL!K603)</f>
        <v>*</v>
      </c>
      <c r="I603" s="113" t="str">
        <f>IF(SP_SUL!O603="","*",SP_SUL!O603)</f>
        <v>*</v>
      </c>
      <c r="J603" s="113" t="str">
        <f>IF(SP_SUL!P603="","*",SP_SUL!P603)</f>
        <v>*</v>
      </c>
      <c r="K603" s="83">
        <f>IF(SP_SUL!AK603="","*",SP_SUL!AK603)</f>
        <v>0</v>
      </c>
      <c r="L603" s="83" t="str">
        <f>IF(SP_SUL!AM603="","*",SP_SUL!AM603)</f>
        <v>-</v>
      </c>
      <c r="M603" s="83">
        <f>IF(SP_SUL!AP603="","*",SP_SUL!AP603)</f>
        <v>0</v>
      </c>
      <c r="N603" s="83" t="str">
        <f>IF(SP_SUL!AM603="","*",SP_SUL!AM603)</f>
        <v>-</v>
      </c>
      <c r="O603" s="110" t="str">
        <f>IF(SP_SUL!BH603="","*",SP_SUL!BH603)</f>
        <v>*</v>
      </c>
      <c r="P603" s="147" t="str">
        <f>IF($A$2=1,IF(SP_SUL!BJ603="","*",SP_SUL!BJ603),IF(SP_SUL!BK603="","*",SP_SUL!BK603))</f>
        <v>*</v>
      </c>
    </row>
    <row r="604" spans="1:16" hidden="1">
      <c r="A604" s="82" t="str">
        <f>IF(SP_SUL!B604="","*",SP_SUL!B604)</f>
        <v>*</v>
      </c>
      <c r="B604" s="83" t="str">
        <f>IF(SP_SUL!X604="","*",SP_SUL!X604)</f>
        <v>*</v>
      </c>
      <c r="C604" s="83" t="str">
        <f>IF(SP_SUL!S604="","*",SP_SUL!S604)</f>
        <v>-</v>
      </c>
      <c r="D604" s="83" t="str">
        <f>IF(SP_SUL!T604="","*",SP_SUL!T604)</f>
        <v>-</v>
      </c>
      <c r="E604" s="83" t="str">
        <f>IF(SP_SUL!D604="","*",SP_SUL!D604)</f>
        <v>*</v>
      </c>
      <c r="F604" s="83" t="str">
        <f>IF(SP_SUL!H604="","*",SP_SUL!H604)</f>
        <v>*</v>
      </c>
      <c r="G604" s="83" t="str">
        <f>IF(SP_SUL!M604="","*",SP_SUL!M604)</f>
        <v>-</v>
      </c>
      <c r="H604" s="116" t="str">
        <f>IF(SP_SUL!K604="","*",SP_SUL!K604)</f>
        <v>*</v>
      </c>
      <c r="I604" s="113" t="str">
        <f>IF(SP_SUL!O604="","*",SP_SUL!O604)</f>
        <v>*</v>
      </c>
      <c r="J604" s="113" t="str">
        <f>IF(SP_SUL!P604="","*",SP_SUL!P604)</f>
        <v>*</v>
      </c>
      <c r="K604" s="83">
        <f>IF(SP_SUL!AK604="","*",SP_SUL!AK604)</f>
        <v>0</v>
      </c>
      <c r="L604" s="83" t="str">
        <f>IF(SP_SUL!AM604="","*",SP_SUL!AM604)</f>
        <v>-</v>
      </c>
      <c r="M604" s="83">
        <f>IF(SP_SUL!AP604="","*",SP_SUL!AP604)</f>
        <v>0</v>
      </c>
      <c r="N604" s="83" t="str">
        <f>IF(SP_SUL!AM604="","*",SP_SUL!AM604)</f>
        <v>-</v>
      </c>
      <c r="O604" s="110" t="str">
        <f>IF(SP_SUL!BH604="","*",SP_SUL!BH604)</f>
        <v>*</v>
      </c>
      <c r="P604" s="147" t="str">
        <f>IF($A$2=1,IF(SP_SUL!BJ604="","*",SP_SUL!BJ604),IF(SP_SUL!BK604="","*",SP_SUL!BK604))</f>
        <v>*</v>
      </c>
    </row>
    <row r="605" spans="1:16" hidden="1">
      <c r="A605" s="82" t="str">
        <f>IF(SP_SUL!B605="","*",SP_SUL!B605)</f>
        <v>*</v>
      </c>
      <c r="B605" s="83" t="str">
        <f>IF(SP_SUL!X605="","*",SP_SUL!X605)</f>
        <v>*</v>
      </c>
      <c r="C605" s="83" t="str">
        <f>IF(SP_SUL!S605="","*",SP_SUL!S605)</f>
        <v>-</v>
      </c>
      <c r="D605" s="83" t="str">
        <f>IF(SP_SUL!T605="","*",SP_SUL!T605)</f>
        <v>-</v>
      </c>
      <c r="E605" s="83" t="str">
        <f>IF(SP_SUL!D605="","*",SP_SUL!D605)</f>
        <v>*</v>
      </c>
      <c r="F605" s="83" t="str">
        <f>IF(SP_SUL!H605="","*",SP_SUL!H605)</f>
        <v>*</v>
      </c>
      <c r="G605" s="83" t="str">
        <f>IF(SP_SUL!M605="","*",SP_SUL!M605)</f>
        <v>-</v>
      </c>
      <c r="H605" s="116" t="str">
        <f>IF(SP_SUL!K605="","*",SP_SUL!K605)</f>
        <v>*</v>
      </c>
      <c r="I605" s="113" t="str">
        <f>IF(SP_SUL!O605="","*",SP_SUL!O605)</f>
        <v>*</v>
      </c>
      <c r="J605" s="113" t="str">
        <f>IF(SP_SUL!P605="","*",SP_SUL!P605)</f>
        <v>*</v>
      </c>
      <c r="K605" s="83">
        <f>IF(SP_SUL!AK605="","*",SP_SUL!AK605)</f>
        <v>0</v>
      </c>
      <c r="L605" s="83" t="str">
        <f>IF(SP_SUL!AM605="","*",SP_SUL!AM605)</f>
        <v>-</v>
      </c>
      <c r="M605" s="83">
        <f>IF(SP_SUL!AP605="","*",SP_SUL!AP605)</f>
        <v>0</v>
      </c>
      <c r="N605" s="83" t="str">
        <f>IF(SP_SUL!AM605="","*",SP_SUL!AM605)</f>
        <v>-</v>
      </c>
      <c r="O605" s="110" t="str">
        <f>IF(SP_SUL!BH605="","*",SP_SUL!BH605)</f>
        <v>*</v>
      </c>
      <c r="P605" s="147" t="str">
        <f>IF($A$2=1,IF(SP_SUL!BJ605="","*",SP_SUL!BJ605),IF(SP_SUL!BK605="","*",SP_SUL!BK605))</f>
        <v>*</v>
      </c>
    </row>
    <row r="606" spans="1:16" hidden="1">
      <c r="A606" s="82" t="str">
        <f>IF(SP_SUL!B606="","*",SP_SUL!B606)</f>
        <v>*</v>
      </c>
      <c r="B606" s="83" t="str">
        <f>IF(SP_SUL!X606="","*",SP_SUL!X606)</f>
        <v>*</v>
      </c>
      <c r="C606" s="83" t="str">
        <f>IF(SP_SUL!S606="","*",SP_SUL!S606)</f>
        <v>-</v>
      </c>
      <c r="D606" s="83" t="str">
        <f>IF(SP_SUL!T606="","*",SP_SUL!T606)</f>
        <v>-</v>
      </c>
      <c r="E606" s="83" t="str">
        <f>IF(SP_SUL!D606="","*",SP_SUL!D606)</f>
        <v>*</v>
      </c>
      <c r="F606" s="83" t="str">
        <f>IF(SP_SUL!H606="","*",SP_SUL!H606)</f>
        <v>*</v>
      </c>
      <c r="G606" s="83" t="str">
        <f>IF(SP_SUL!M606="","*",SP_SUL!M606)</f>
        <v>-</v>
      </c>
      <c r="H606" s="116" t="str">
        <f>IF(SP_SUL!K606="","*",SP_SUL!K606)</f>
        <v>*</v>
      </c>
      <c r="I606" s="113" t="str">
        <f>IF(SP_SUL!O606="","*",SP_SUL!O606)</f>
        <v>*</v>
      </c>
      <c r="J606" s="113" t="str">
        <f>IF(SP_SUL!P606="","*",SP_SUL!P606)</f>
        <v>*</v>
      </c>
      <c r="K606" s="83">
        <f>IF(SP_SUL!AK606="","*",SP_SUL!AK606)</f>
        <v>0</v>
      </c>
      <c r="L606" s="83" t="str">
        <f>IF(SP_SUL!AM606="","*",SP_SUL!AM606)</f>
        <v>-</v>
      </c>
      <c r="M606" s="83">
        <f>IF(SP_SUL!AP606="","*",SP_SUL!AP606)</f>
        <v>0</v>
      </c>
      <c r="N606" s="83" t="str">
        <f>IF(SP_SUL!AM606="","*",SP_SUL!AM606)</f>
        <v>-</v>
      </c>
      <c r="O606" s="110" t="str">
        <f>IF(SP_SUL!BH606="","*",SP_SUL!BH606)</f>
        <v>*</v>
      </c>
      <c r="P606" s="147" t="str">
        <f>IF($A$2=1,IF(SP_SUL!BJ606="","*",SP_SUL!BJ606),IF(SP_SUL!BK606="","*",SP_SUL!BK606))</f>
        <v>*</v>
      </c>
    </row>
    <row r="607" spans="1:16" hidden="1">
      <c r="A607" s="82" t="str">
        <f>IF(SP_SUL!B607="","*",SP_SUL!B607)</f>
        <v>*</v>
      </c>
      <c r="B607" s="83" t="str">
        <f>IF(SP_SUL!X607="","*",SP_SUL!X607)</f>
        <v>*</v>
      </c>
      <c r="C607" s="83" t="str">
        <f>IF(SP_SUL!S607="","*",SP_SUL!S607)</f>
        <v>-</v>
      </c>
      <c r="D607" s="83" t="str">
        <f>IF(SP_SUL!T607="","*",SP_SUL!T607)</f>
        <v>-</v>
      </c>
      <c r="E607" s="83" t="str">
        <f>IF(SP_SUL!D607="","*",SP_SUL!D607)</f>
        <v>*</v>
      </c>
      <c r="F607" s="83" t="str">
        <f>IF(SP_SUL!H607="","*",SP_SUL!H607)</f>
        <v>*</v>
      </c>
      <c r="G607" s="83" t="str">
        <f>IF(SP_SUL!M607="","*",SP_SUL!M607)</f>
        <v>-</v>
      </c>
      <c r="H607" s="116" t="str">
        <f>IF(SP_SUL!K607="","*",SP_SUL!K607)</f>
        <v>*</v>
      </c>
      <c r="I607" s="113" t="str">
        <f>IF(SP_SUL!O607="","*",SP_SUL!O607)</f>
        <v>*</v>
      </c>
      <c r="J607" s="113" t="str">
        <f>IF(SP_SUL!P607="","*",SP_SUL!P607)</f>
        <v>*</v>
      </c>
      <c r="K607" s="83">
        <f>IF(SP_SUL!AK607="","*",SP_SUL!AK607)</f>
        <v>0</v>
      </c>
      <c r="L607" s="83" t="str">
        <f>IF(SP_SUL!AM607="","*",SP_SUL!AM607)</f>
        <v>-</v>
      </c>
      <c r="M607" s="83">
        <f>IF(SP_SUL!AP607="","*",SP_SUL!AP607)</f>
        <v>0</v>
      </c>
      <c r="N607" s="83" t="str">
        <f>IF(SP_SUL!AM607="","*",SP_SUL!AM607)</f>
        <v>-</v>
      </c>
      <c r="O607" s="110" t="str">
        <f>IF(SP_SUL!BH607="","*",SP_SUL!BH607)</f>
        <v>*</v>
      </c>
      <c r="P607" s="147" t="str">
        <f>IF($A$2=1,IF(SP_SUL!BJ607="","*",SP_SUL!BJ607),IF(SP_SUL!BK607="","*",SP_SUL!BK607))</f>
        <v>*</v>
      </c>
    </row>
    <row r="608" spans="1:16" hidden="1">
      <c r="A608" s="82" t="str">
        <f>IF(SP_SUL!B608="","*",SP_SUL!B608)</f>
        <v>*</v>
      </c>
      <c r="B608" s="83" t="str">
        <f>IF(SP_SUL!X608="","*",SP_SUL!X608)</f>
        <v>*</v>
      </c>
      <c r="C608" s="83" t="str">
        <f>IF(SP_SUL!S608="","*",SP_SUL!S608)</f>
        <v>-</v>
      </c>
      <c r="D608" s="83" t="str">
        <f>IF(SP_SUL!T608="","*",SP_SUL!T608)</f>
        <v>-</v>
      </c>
      <c r="E608" s="83" t="str">
        <f>IF(SP_SUL!D608="","*",SP_SUL!D608)</f>
        <v>*</v>
      </c>
      <c r="F608" s="83" t="str">
        <f>IF(SP_SUL!H608="","*",SP_SUL!H608)</f>
        <v>*</v>
      </c>
      <c r="G608" s="83" t="str">
        <f>IF(SP_SUL!M608="","*",SP_SUL!M608)</f>
        <v>-</v>
      </c>
      <c r="H608" s="116" t="str">
        <f>IF(SP_SUL!K608="","*",SP_SUL!K608)</f>
        <v>*</v>
      </c>
      <c r="I608" s="113" t="str">
        <f>IF(SP_SUL!O608="","*",SP_SUL!O608)</f>
        <v>*</v>
      </c>
      <c r="J608" s="113" t="str">
        <f>IF(SP_SUL!P608="","*",SP_SUL!P608)</f>
        <v>*</v>
      </c>
      <c r="K608" s="83">
        <f>IF(SP_SUL!AK608="","*",SP_SUL!AK608)</f>
        <v>0</v>
      </c>
      <c r="L608" s="83" t="str">
        <f>IF(SP_SUL!AM608="","*",SP_SUL!AM608)</f>
        <v>-</v>
      </c>
      <c r="M608" s="83">
        <f>IF(SP_SUL!AP608="","*",SP_SUL!AP608)</f>
        <v>0</v>
      </c>
      <c r="N608" s="83" t="str">
        <f>IF(SP_SUL!AM608="","*",SP_SUL!AM608)</f>
        <v>-</v>
      </c>
      <c r="O608" s="110" t="str">
        <f>IF(SP_SUL!BH608="","*",SP_SUL!BH608)</f>
        <v>*</v>
      </c>
      <c r="P608" s="147" t="str">
        <f>IF($A$2=1,IF(SP_SUL!BJ608="","*",SP_SUL!BJ608),IF(SP_SUL!BK608="","*",SP_SUL!BK608))</f>
        <v>*</v>
      </c>
    </row>
    <row r="609" spans="1:16" hidden="1">
      <c r="A609" s="82" t="str">
        <f>IF(SP_SUL!B609="","*",SP_SUL!B609)</f>
        <v>*</v>
      </c>
      <c r="B609" s="83" t="str">
        <f>IF(SP_SUL!X609="","*",SP_SUL!X609)</f>
        <v>*</v>
      </c>
      <c r="C609" s="83" t="str">
        <f>IF(SP_SUL!S609="","*",SP_SUL!S609)</f>
        <v>-</v>
      </c>
      <c r="D609" s="83" t="str">
        <f>IF(SP_SUL!T609="","*",SP_SUL!T609)</f>
        <v>-</v>
      </c>
      <c r="E609" s="83" t="str">
        <f>IF(SP_SUL!D609="","*",SP_SUL!D609)</f>
        <v>*</v>
      </c>
      <c r="F609" s="83" t="str">
        <f>IF(SP_SUL!H609="","*",SP_SUL!H609)</f>
        <v>*</v>
      </c>
      <c r="G609" s="83" t="str">
        <f>IF(SP_SUL!M609="","*",SP_SUL!M609)</f>
        <v>-</v>
      </c>
      <c r="H609" s="116" t="str">
        <f>IF(SP_SUL!K609="","*",SP_SUL!K609)</f>
        <v>*</v>
      </c>
      <c r="I609" s="113" t="str">
        <f>IF(SP_SUL!O609="","*",SP_SUL!O609)</f>
        <v>*</v>
      </c>
      <c r="J609" s="113" t="str">
        <f>IF(SP_SUL!P609="","*",SP_SUL!P609)</f>
        <v>*</v>
      </c>
      <c r="K609" s="83">
        <f>IF(SP_SUL!AK609="","*",SP_SUL!AK609)</f>
        <v>0</v>
      </c>
      <c r="L609" s="83" t="str">
        <f>IF(SP_SUL!AM609="","*",SP_SUL!AM609)</f>
        <v>-</v>
      </c>
      <c r="M609" s="83">
        <f>IF(SP_SUL!AP609="","*",SP_SUL!AP609)</f>
        <v>0</v>
      </c>
      <c r="N609" s="83" t="str">
        <f>IF(SP_SUL!AM609="","*",SP_SUL!AM609)</f>
        <v>-</v>
      </c>
      <c r="O609" s="110" t="str">
        <f>IF(SP_SUL!BH609="","*",SP_SUL!BH609)</f>
        <v>*</v>
      </c>
      <c r="P609" s="147" t="str">
        <f>IF($A$2=1,IF(SP_SUL!BJ609="","*",SP_SUL!BJ609),IF(SP_SUL!BK609="","*",SP_SUL!BK609))</f>
        <v>*</v>
      </c>
    </row>
    <row r="610" spans="1:16" hidden="1">
      <c r="A610" s="82" t="str">
        <f>IF(SP_SUL!B610="","*",SP_SUL!B610)</f>
        <v>*</v>
      </c>
      <c r="B610" s="83" t="str">
        <f>IF(SP_SUL!X610="","*",SP_SUL!X610)</f>
        <v>*</v>
      </c>
      <c r="C610" s="83" t="str">
        <f>IF(SP_SUL!S610="","*",SP_SUL!S610)</f>
        <v>-</v>
      </c>
      <c r="D610" s="83" t="str">
        <f>IF(SP_SUL!T610="","*",SP_SUL!T610)</f>
        <v>-</v>
      </c>
      <c r="E610" s="83" t="str">
        <f>IF(SP_SUL!D610="","*",SP_SUL!D610)</f>
        <v>*</v>
      </c>
      <c r="F610" s="83" t="str">
        <f>IF(SP_SUL!H610="","*",SP_SUL!H610)</f>
        <v>*</v>
      </c>
      <c r="G610" s="83" t="str">
        <f>IF(SP_SUL!M610="","*",SP_SUL!M610)</f>
        <v>-</v>
      </c>
      <c r="H610" s="116" t="str">
        <f>IF(SP_SUL!K610="","*",SP_SUL!K610)</f>
        <v>*</v>
      </c>
      <c r="I610" s="113" t="str">
        <f>IF(SP_SUL!O610="","*",SP_SUL!O610)</f>
        <v>*</v>
      </c>
      <c r="J610" s="113" t="str">
        <f>IF(SP_SUL!P610="","*",SP_SUL!P610)</f>
        <v>*</v>
      </c>
      <c r="K610" s="83">
        <f>IF(SP_SUL!AK610="","*",SP_SUL!AK610)</f>
        <v>0</v>
      </c>
      <c r="L610" s="83" t="str">
        <f>IF(SP_SUL!AM610="","*",SP_SUL!AM610)</f>
        <v>-</v>
      </c>
      <c r="M610" s="83">
        <f>IF(SP_SUL!AP610="","*",SP_SUL!AP610)</f>
        <v>0</v>
      </c>
      <c r="N610" s="83" t="str">
        <f>IF(SP_SUL!AM610="","*",SP_SUL!AM610)</f>
        <v>-</v>
      </c>
      <c r="O610" s="110" t="str">
        <f>IF(SP_SUL!BH610="","*",SP_SUL!BH610)</f>
        <v>*</v>
      </c>
      <c r="P610" s="147" t="str">
        <f>IF($A$2=1,IF(SP_SUL!BJ610="","*",SP_SUL!BJ610),IF(SP_SUL!BK610="","*",SP_SUL!BK610))</f>
        <v>*</v>
      </c>
    </row>
    <row r="611" spans="1:16" hidden="1">
      <c r="A611" s="82" t="str">
        <f>IF(SP_SUL!B611="","*",SP_SUL!B611)</f>
        <v>*</v>
      </c>
      <c r="B611" s="83" t="str">
        <f>IF(SP_SUL!X611="","*",SP_SUL!X611)</f>
        <v>*</v>
      </c>
      <c r="C611" s="83" t="str">
        <f>IF(SP_SUL!S611="","*",SP_SUL!S611)</f>
        <v>-</v>
      </c>
      <c r="D611" s="83" t="str">
        <f>IF(SP_SUL!T611="","*",SP_SUL!T611)</f>
        <v>-</v>
      </c>
      <c r="E611" s="83" t="str">
        <f>IF(SP_SUL!D611="","*",SP_SUL!D611)</f>
        <v>*</v>
      </c>
      <c r="F611" s="83" t="str">
        <f>IF(SP_SUL!H611="","*",SP_SUL!H611)</f>
        <v>*</v>
      </c>
      <c r="G611" s="83" t="str">
        <f>IF(SP_SUL!M611="","*",SP_SUL!M611)</f>
        <v>-</v>
      </c>
      <c r="H611" s="116" t="str">
        <f>IF(SP_SUL!K611="","*",SP_SUL!K611)</f>
        <v>*</v>
      </c>
      <c r="I611" s="113" t="str">
        <f>IF(SP_SUL!O611="","*",SP_SUL!O611)</f>
        <v>*</v>
      </c>
      <c r="J611" s="113" t="str">
        <f>IF(SP_SUL!P611="","*",SP_SUL!P611)</f>
        <v>*</v>
      </c>
      <c r="K611" s="83">
        <f>IF(SP_SUL!AK611="","*",SP_SUL!AK611)</f>
        <v>0</v>
      </c>
      <c r="L611" s="83" t="str">
        <f>IF(SP_SUL!AM611="","*",SP_SUL!AM611)</f>
        <v>-</v>
      </c>
      <c r="M611" s="83">
        <f>IF(SP_SUL!AP611="","*",SP_SUL!AP611)</f>
        <v>0</v>
      </c>
      <c r="N611" s="83" t="str">
        <f>IF(SP_SUL!AM611="","*",SP_SUL!AM611)</f>
        <v>-</v>
      </c>
      <c r="O611" s="110" t="str">
        <f>IF(SP_SUL!BH611="","*",SP_SUL!BH611)</f>
        <v>*</v>
      </c>
      <c r="P611" s="147" t="str">
        <f>IF($A$2=1,IF(SP_SUL!BJ611="","*",SP_SUL!BJ611),IF(SP_SUL!BK611="","*",SP_SUL!BK611))</f>
        <v>*</v>
      </c>
    </row>
    <row r="612" spans="1:16" hidden="1">
      <c r="A612" s="82" t="str">
        <f>IF(SP_SUL!B612="","*",SP_SUL!B612)</f>
        <v>*</v>
      </c>
      <c r="B612" s="83" t="str">
        <f>IF(SP_SUL!X612="","*",SP_SUL!X612)</f>
        <v>*</v>
      </c>
      <c r="C612" s="83" t="str">
        <f>IF(SP_SUL!S612="","*",SP_SUL!S612)</f>
        <v>-</v>
      </c>
      <c r="D612" s="83" t="str">
        <f>IF(SP_SUL!T612="","*",SP_SUL!T612)</f>
        <v>-</v>
      </c>
      <c r="E612" s="83" t="str">
        <f>IF(SP_SUL!D612="","*",SP_SUL!D612)</f>
        <v>*</v>
      </c>
      <c r="F612" s="83" t="str">
        <f>IF(SP_SUL!H612="","*",SP_SUL!H612)</f>
        <v>*</v>
      </c>
      <c r="G612" s="83" t="str">
        <f>IF(SP_SUL!M612="","*",SP_SUL!M612)</f>
        <v>-</v>
      </c>
      <c r="H612" s="116" t="str">
        <f>IF(SP_SUL!K612="","*",SP_SUL!K612)</f>
        <v>*</v>
      </c>
      <c r="I612" s="113" t="str">
        <f>IF(SP_SUL!O612="","*",SP_SUL!O612)</f>
        <v>*</v>
      </c>
      <c r="J612" s="113" t="str">
        <f>IF(SP_SUL!P612="","*",SP_SUL!P612)</f>
        <v>*</v>
      </c>
      <c r="K612" s="83">
        <f>IF(SP_SUL!AK612="","*",SP_SUL!AK612)</f>
        <v>0</v>
      </c>
      <c r="L612" s="83" t="str">
        <f>IF(SP_SUL!AM612="","*",SP_SUL!AM612)</f>
        <v>-</v>
      </c>
      <c r="M612" s="83">
        <f>IF(SP_SUL!AP612="","*",SP_SUL!AP612)</f>
        <v>0</v>
      </c>
      <c r="N612" s="83" t="str">
        <f>IF(SP_SUL!AM612="","*",SP_SUL!AM612)</f>
        <v>-</v>
      </c>
      <c r="O612" s="110" t="str">
        <f>IF(SP_SUL!BH612="","*",SP_SUL!BH612)</f>
        <v>*</v>
      </c>
      <c r="P612" s="147" t="str">
        <f>IF($A$2=1,IF(SP_SUL!BJ612="","*",SP_SUL!BJ612),IF(SP_SUL!BK612="","*",SP_SUL!BK612))</f>
        <v>*</v>
      </c>
    </row>
    <row r="613" spans="1:16" hidden="1">
      <c r="A613" s="82" t="str">
        <f>IF(SP_SUL!B613="","*",SP_SUL!B613)</f>
        <v>*</v>
      </c>
      <c r="B613" s="83" t="str">
        <f>IF(SP_SUL!X613="","*",SP_SUL!X613)</f>
        <v>*</v>
      </c>
      <c r="C613" s="83" t="str">
        <f>IF(SP_SUL!S613="","*",SP_SUL!S613)</f>
        <v>-</v>
      </c>
      <c r="D613" s="83" t="str">
        <f>IF(SP_SUL!T613="","*",SP_SUL!T613)</f>
        <v>-</v>
      </c>
      <c r="E613" s="83" t="str">
        <f>IF(SP_SUL!D613="","*",SP_SUL!D613)</f>
        <v>*</v>
      </c>
      <c r="F613" s="83" t="str">
        <f>IF(SP_SUL!H613="","*",SP_SUL!H613)</f>
        <v>*</v>
      </c>
      <c r="G613" s="83" t="str">
        <f>IF(SP_SUL!M613="","*",SP_SUL!M613)</f>
        <v>-</v>
      </c>
      <c r="H613" s="116" t="str">
        <f>IF(SP_SUL!K613="","*",SP_SUL!K613)</f>
        <v>*</v>
      </c>
      <c r="I613" s="113" t="str">
        <f>IF(SP_SUL!O613="","*",SP_SUL!O613)</f>
        <v>*</v>
      </c>
      <c r="J613" s="113" t="str">
        <f>IF(SP_SUL!P613="","*",SP_SUL!P613)</f>
        <v>*</v>
      </c>
      <c r="K613" s="83">
        <f>IF(SP_SUL!AK613="","*",SP_SUL!AK613)</f>
        <v>0</v>
      </c>
      <c r="L613" s="83" t="str">
        <f>IF(SP_SUL!AM613="","*",SP_SUL!AM613)</f>
        <v>-</v>
      </c>
      <c r="M613" s="83">
        <f>IF(SP_SUL!AP613="","*",SP_SUL!AP613)</f>
        <v>0</v>
      </c>
      <c r="N613" s="83" t="str">
        <f>IF(SP_SUL!AM613="","*",SP_SUL!AM613)</f>
        <v>-</v>
      </c>
      <c r="O613" s="110" t="str">
        <f>IF(SP_SUL!BH613="","*",SP_SUL!BH613)</f>
        <v>*</v>
      </c>
      <c r="P613" s="147" t="str">
        <f>IF($A$2=1,IF(SP_SUL!BJ613="","*",SP_SUL!BJ613),IF(SP_SUL!BK613="","*",SP_SUL!BK613))</f>
        <v>*</v>
      </c>
    </row>
    <row r="614" spans="1:16" hidden="1">
      <c r="A614" s="82" t="str">
        <f>IF(SP_SUL!B614="","*",SP_SUL!B614)</f>
        <v>*</v>
      </c>
      <c r="B614" s="83" t="str">
        <f>IF(SP_SUL!X614="","*",SP_SUL!X614)</f>
        <v>*</v>
      </c>
      <c r="C614" s="83" t="str">
        <f>IF(SP_SUL!S614="","*",SP_SUL!S614)</f>
        <v>-</v>
      </c>
      <c r="D614" s="83" t="str">
        <f>IF(SP_SUL!T614="","*",SP_SUL!T614)</f>
        <v>-</v>
      </c>
      <c r="E614" s="83" t="str">
        <f>IF(SP_SUL!D614="","*",SP_SUL!D614)</f>
        <v>*</v>
      </c>
      <c r="F614" s="83" t="str">
        <f>IF(SP_SUL!H614="","*",SP_SUL!H614)</f>
        <v>*</v>
      </c>
      <c r="G614" s="83" t="str">
        <f>IF(SP_SUL!M614="","*",SP_SUL!M614)</f>
        <v>-</v>
      </c>
      <c r="H614" s="116" t="str">
        <f>IF(SP_SUL!K614="","*",SP_SUL!K614)</f>
        <v>*</v>
      </c>
      <c r="I614" s="113" t="str">
        <f>IF(SP_SUL!O614="","*",SP_SUL!O614)</f>
        <v>*</v>
      </c>
      <c r="J614" s="113" t="str">
        <f>IF(SP_SUL!P614="","*",SP_SUL!P614)</f>
        <v>*</v>
      </c>
      <c r="K614" s="83">
        <f>IF(SP_SUL!AK614="","*",SP_SUL!AK614)</f>
        <v>0</v>
      </c>
      <c r="L614" s="83" t="str">
        <f>IF(SP_SUL!AM614="","*",SP_SUL!AM614)</f>
        <v>-</v>
      </c>
      <c r="M614" s="83">
        <f>IF(SP_SUL!AP614="","*",SP_SUL!AP614)</f>
        <v>0</v>
      </c>
      <c r="N614" s="83" t="str">
        <f>IF(SP_SUL!AM614="","*",SP_SUL!AM614)</f>
        <v>-</v>
      </c>
      <c r="O614" s="110" t="str">
        <f>IF(SP_SUL!BH614="","*",SP_SUL!BH614)</f>
        <v>*</v>
      </c>
      <c r="P614" s="147" t="str">
        <f>IF($A$2=1,IF(SP_SUL!BJ614="","*",SP_SUL!BJ614),IF(SP_SUL!BK614="","*",SP_SUL!BK614))</f>
        <v>*</v>
      </c>
    </row>
    <row r="615" spans="1:16" hidden="1">
      <c r="A615" s="82" t="str">
        <f>IF(SP_SUL!B615="","*",SP_SUL!B615)</f>
        <v>*</v>
      </c>
      <c r="B615" s="83" t="str">
        <f>IF(SP_SUL!X615="","*",SP_SUL!X615)</f>
        <v>*</v>
      </c>
      <c r="C615" s="83" t="str">
        <f>IF(SP_SUL!S615="","*",SP_SUL!S615)</f>
        <v>-</v>
      </c>
      <c r="D615" s="83" t="str">
        <f>IF(SP_SUL!T615="","*",SP_SUL!T615)</f>
        <v>-</v>
      </c>
      <c r="E615" s="83" t="str">
        <f>IF(SP_SUL!D615="","*",SP_SUL!D615)</f>
        <v>*</v>
      </c>
      <c r="F615" s="83" t="str">
        <f>IF(SP_SUL!H615="","*",SP_SUL!H615)</f>
        <v>*</v>
      </c>
      <c r="G615" s="83" t="str">
        <f>IF(SP_SUL!M615="","*",SP_SUL!M615)</f>
        <v>-</v>
      </c>
      <c r="H615" s="116" t="str">
        <f>IF(SP_SUL!K615="","*",SP_SUL!K615)</f>
        <v>*</v>
      </c>
      <c r="I615" s="113" t="str">
        <f>IF(SP_SUL!O615="","*",SP_SUL!O615)</f>
        <v>*</v>
      </c>
      <c r="J615" s="113" t="str">
        <f>IF(SP_SUL!P615="","*",SP_SUL!P615)</f>
        <v>*</v>
      </c>
      <c r="K615" s="83">
        <f>IF(SP_SUL!AK615="","*",SP_SUL!AK615)</f>
        <v>0</v>
      </c>
      <c r="L615" s="83" t="str">
        <f>IF(SP_SUL!AM615="","*",SP_SUL!AM615)</f>
        <v>-</v>
      </c>
      <c r="M615" s="83">
        <f>IF(SP_SUL!AP615="","*",SP_SUL!AP615)</f>
        <v>0</v>
      </c>
      <c r="N615" s="83" t="str">
        <f>IF(SP_SUL!AM615="","*",SP_SUL!AM615)</f>
        <v>-</v>
      </c>
      <c r="O615" s="110" t="str">
        <f>IF(SP_SUL!BH615="","*",SP_SUL!BH615)</f>
        <v>*</v>
      </c>
      <c r="P615" s="147" t="str">
        <f>IF($A$2=1,IF(SP_SUL!BJ615="","*",SP_SUL!BJ615),IF(SP_SUL!BK615="","*",SP_SUL!BK615))</f>
        <v>*</v>
      </c>
    </row>
    <row r="616" spans="1:16" hidden="1">
      <c r="A616" s="82" t="str">
        <f>IF(SP_SUL!B616="","*",SP_SUL!B616)</f>
        <v>*</v>
      </c>
      <c r="B616" s="83" t="str">
        <f>IF(SP_SUL!X616="","*",SP_SUL!X616)</f>
        <v>*</v>
      </c>
      <c r="C616" s="83" t="str">
        <f>IF(SP_SUL!S616="","*",SP_SUL!S616)</f>
        <v>-</v>
      </c>
      <c r="D616" s="83" t="str">
        <f>IF(SP_SUL!T616="","*",SP_SUL!T616)</f>
        <v>-</v>
      </c>
      <c r="E616" s="83" t="str">
        <f>IF(SP_SUL!D616="","*",SP_SUL!D616)</f>
        <v>*</v>
      </c>
      <c r="F616" s="83" t="str">
        <f>IF(SP_SUL!H616="","*",SP_SUL!H616)</f>
        <v>*</v>
      </c>
      <c r="G616" s="83" t="str">
        <f>IF(SP_SUL!M616="","*",SP_SUL!M616)</f>
        <v>-</v>
      </c>
      <c r="H616" s="116" t="str">
        <f>IF(SP_SUL!K616="","*",SP_SUL!K616)</f>
        <v>*</v>
      </c>
      <c r="I616" s="113" t="str">
        <f>IF(SP_SUL!O616="","*",SP_SUL!O616)</f>
        <v>*</v>
      </c>
      <c r="J616" s="113" t="str">
        <f>IF(SP_SUL!P616="","*",SP_SUL!P616)</f>
        <v>*</v>
      </c>
      <c r="K616" s="83">
        <f>IF(SP_SUL!AK616="","*",SP_SUL!AK616)</f>
        <v>0</v>
      </c>
      <c r="L616" s="83" t="str">
        <f>IF(SP_SUL!AM616="","*",SP_SUL!AM616)</f>
        <v>-</v>
      </c>
      <c r="M616" s="83">
        <f>IF(SP_SUL!AP616="","*",SP_SUL!AP616)</f>
        <v>0</v>
      </c>
      <c r="N616" s="83" t="str">
        <f>IF(SP_SUL!AM616="","*",SP_SUL!AM616)</f>
        <v>-</v>
      </c>
      <c r="O616" s="110" t="str">
        <f>IF(SP_SUL!BH616="","*",SP_SUL!BH616)</f>
        <v>*</v>
      </c>
      <c r="P616" s="147" t="str">
        <f>IF($A$2=1,IF(SP_SUL!BJ616="","*",SP_SUL!BJ616),IF(SP_SUL!BK616="","*",SP_SUL!BK616))</f>
        <v>*</v>
      </c>
    </row>
    <row r="617" spans="1:16" hidden="1">
      <c r="A617" s="82" t="str">
        <f>IF(SP_SUL!B617="","*",SP_SUL!B617)</f>
        <v>*</v>
      </c>
      <c r="B617" s="83" t="str">
        <f>IF(SP_SUL!X617="","*",SP_SUL!X617)</f>
        <v>*</v>
      </c>
      <c r="C617" s="83" t="str">
        <f>IF(SP_SUL!S617="","*",SP_SUL!S617)</f>
        <v>-</v>
      </c>
      <c r="D617" s="83" t="str">
        <f>IF(SP_SUL!T617="","*",SP_SUL!T617)</f>
        <v>-</v>
      </c>
      <c r="E617" s="83" t="str">
        <f>IF(SP_SUL!D617="","*",SP_SUL!D617)</f>
        <v>*</v>
      </c>
      <c r="F617" s="83" t="str">
        <f>IF(SP_SUL!H617="","*",SP_SUL!H617)</f>
        <v>*</v>
      </c>
      <c r="G617" s="83" t="str">
        <f>IF(SP_SUL!M617="","*",SP_SUL!M617)</f>
        <v>-</v>
      </c>
      <c r="H617" s="116" t="str">
        <f>IF(SP_SUL!K617="","*",SP_SUL!K617)</f>
        <v>*</v>
      </c>
      <c r="I617" s="113" t="str">
        <f>IF(SP_SUL!O617="","*",SP_SUL!O617)</f>
        <v>*</v>
      </c>
      <c r="J617" s="113" t="str">
        <f>IF(SP_SUL!P617="","*",SP_SUL!P617)</f>
        <v>*</v>
      </c>
      <c r="K617" s="83">
        <f>IF(SP_SUL!AK617="","*",SP_SUL!AK617)</f>
        <v>0</v>
      </c>
      <c r="L617" s="83" t="str">
        <f>IF(SP_SUL!AM617="","*",SP_SUL!AM617)</f>
        <v>-</v>
      </c>
      <c r="M617" s="83">
        <f>IF(SP_SUL!AP617="","*",SP_SUL!AP617)</f>
        <v>0</v>
      </c>
      <c r="N617" s="83" t="str">
        <f>IF(SP_SUL!AM617="","*",SP_SUL!AM617)</f>
        <v>-</v>
      </c>
      <c r="O617" s="110" t="str">
        <f>IF(SP_SUL!BH617="","*",SP_SUL!BH617)</f>
        <v>*</v>
      </c>
      <c r="P617" s="147" t="str">
        <f>IF($A$2=1,IF(SP_SUL!BJ617="","*",SP_SUL!BJ617),IF(SP_SUL!BK617="","*",SP_SUL!BK617))</f>
        <v>*</v>
      </c>
    </row>
    <row r="618" spans="1:16" hidden="1">
      <c r="A618" s="82" t="str">
        <f>IF(SP_SUL!B618="","*",SP_SUL!B618)</f>
        <v>*</v>
      </c>
      <c r="B618" s="83" t="str">
        <f>IF(SP_SUL!X618="","*",SP_SUL!X618)</f>
        <v>*</v>
      </c>
      <c r="C618" s="83" t="str">
        <f>IF(SP_SUL!S618="","*",SP_SUL!S618)</f>
        <v>-</v>
      </c>
      <c r="D618" s="83" t="str">
        <f>IF(SP_SUL!T618="","*",SP_SUL!T618)</f>
        <v>-</v>
      </c>
      <c r="E618" s="83" t="str">
        <f>IF(SP_SUL!D618="","*",SP_SUL!D618)</f>
        <v>*</v>
      </c>
      <c r="F618" s="83" t="str">
        <f>IF(SP_SUL!H618="","*",SP_SUL!H618)</f>
        <v>*</v>
      </c>
      <c r="G618" s="83" t="str">
        <f>IF(SP_SUL!M618="","*",SP_SUL!M618)</f>
        <v>-</v>
      </c>
      <c r="H618" s="116" t="str">
        <f>IF(SP_SUL!K618="","*",SP_SUL!K618)</f>
        <v>*</v>
      </c>
      <c r="I618" s="113" t="str">
        <f>IF(SP_SUL!O618="","*",SP_SUL!O618)</f>
        <v>*</v>
      </c>
      <c r="J618" s="113" t="str">
        <f>IF(SP_SUL!P618="","*",SP_SUL!P618)</f>
        <v>*</v>
      </c>
      <c r="K618" s="83">
        <f>IF(SP_SUL!AK618="","*",SP_SUL!AK618)</f>
        <v>0</v>
      </c>
      <c r="L618" s="83" t="str">
        <f>IF(SP_SUL!AM618="","*",SP_SUL!AM618)</f>
        <v>-</v>
      </c>
      <c r="M618" s="83">
        <f>IF(SP_SUL!AP618="","*",SP_SUL!AP618)</f>
        <v>0</v>
      </c>
      <c r="N618" s="83" t="str">
        <f>IF(SP_SUL!AM618="","*",SP_SUL!AM618)</f>
        <v>-</v>
      </c>
      <c r="O618" s="110" t="str">
        <f>IF(SP_SUL!BH618="","*",SP_SUL!BH618)</f>
        <v>*</v>
      </c>
      <c r="P618" s="147" t="str">
        <f>IF($A$2=1,IF(SP_SUL!BJ618="","*",SP_SUL!BJ618),IF(SP_SUL!BK618="","*",SP_SUL!BK618))</f>
        <v>*</v>
      </c>
    </row>
    <row r="619" spans="1:16" hidden="1">
      <c r="A619" s="82" t="str">
        <f>IF(SP_SUL!B619="","*",SP_SUL!B619)</f>
        <v>*</v>
      </c>
      <c r="B619" s="83" t="str">
        <f>IF(SP_SUL!X619="","*",SP_SUL!X619)</f>
        <v>*</v>
      </c>
      <c r="C619" s="83" t="str">
        <f>IF(SP_SUL!S619="","*",SP_SUL!S619)</f>
        <v>-</v>
      </c>
      <c r="D619" s="83" t="str">
        <f>IF(SP_SUL!T619="","*",SP_SUL!T619)</f>
        <v>-</v>
      </c>
      <c r="E619" s="83" t="str">
        <f>IF(SP_SUL!D619="","*",SP_SUL!D619)</f>
        <v>*</v>
      </c>
      <c r="F619" s="83" t="str">
        <f>IF(SP_SUL!H619="","*",SP_SUL!H619)</f>
        <v>*</v>
      </c>
      <c r="G619" s="83" t="str">
        <f>IF(SP_SUL!M619="","*",SP_SUL!M619)</f>
        <v>-</v>
      </c>
      <c r="H619" s="116" t="str">
        <f>IF(SP_SUL!K619="","*",SP_SUL!K619)</f>
        <v>*</v>
      </c>
      <c r="I619" s="113" t="str">
        <f>IF(SP_SUL!O619="","*",SP_SUL!O619)</f>
        <v>*</v>
      </c>
      <c r="J619" s="113" t="str">
        <f>IF(SP_SUL!P619="","*",SP_SUL!P619)</f>
        <v>*</v>
      </c>
      <c r="K619" s="83">
        <f>IF(SP_SUL!AK619="","*",SP_SUL!AK619)</f>
        <v>0</v>
      </c>
      <c r="L619" s="83" t="str">
        <f>IF(SP_SUL!AM619="","*",SP_SUL!AM619)</f>
        <v>-</v>
      </c>
      <c r="M619" s="83">
        <f>IF(SP_SUL!AP619="","*",SP_SUL!AP619)</f>
        <v>0</v>
      </c>
      <c r="N619" s="83" t="str">
        <f>IF(SP_SUL!AM619="","*",SP_SUL!AM619)</f>
        <v>-</v>
      </c>
      <c r="O619" s="110" t="str">
        <f>IF(SP_SUL!BH619="","*",SP_SUL!BH619)</f>
        <v>*</v>
      </c>
      <c r="P619" s="147" t="str">
        <f>IF($A$2=1,IF(SP_SUL!BJ619="","*",SP_SUL!BJ619),IF(SP_SUL!BK619="","*",SP_SUL!BK619))</f>
        <v>*</v>
      </c>
    </row>
    <row r="620" spans="1:16" hidden="1">
      <c r="A620" s="82" t="str">
        <f>IF(SP_SUL!B620="","*",SP_SUL!B620)</f>
        <v>*</v>
      </c>
      <c r="B620" s="83" t="str">
        <f>IF(SP_SUL!X620="","*",SP_SUL!X620)</f>
        <v>*</v>
      </c>
      <c r="C620" s="83" t="str">
        <f>IF(SP_SUL!S620="","*",SP_SUL!S620)</f>
        <v>-</v>
      </c>
      <c r="D620" s="83" t="str">
        <f>IF(SP_SUL!T620="","*",SP_SUL!T620)</f>
        <v>-</v>
      </c>
      <c r="E620" s="83" t="str">
        <f>IF(SP_SUL!D620="","*",SP_SUL!D620)</f>
        <v>*</v>
      </c>
      <c r="F620" s="83" t="str">
        <f>IF(SP_SUL!H620="","*",SP_SUL!H620)</f>
        <v>*</v>
      </c>
      <c r="G620" s="83" t="str">
        <f>IF(SP_SUL!M620="","*",SP_SUL!M620)</f>
        <v>-</v>
      </c>
      <c r="H620" s="116" t="str">
        <f>IF(SP_SUL!K620="","*",SP_SUL!K620)</f>
        <v>*</v>
      </c>
      <c r="I620" s="113" t="str">
        <f>IF(SP_SUL!O620="","*",SP_SUL!O620)</f>
        <v>*</v>
      </c>
      <c r="J620" s="113" t="str">
        <f>IF(SP_SUL!P620="","*",SP_SUL!P620)</f>
        <v>*</v>
      </c>
      <c r="K620" s="83">
        <f>IF(SP_SUL!AK620="","*",SP_SUL!AK620)</f>
        <v>0</v>
      </c>
      <c r="L620" s="83" t="str">
        <f>IF(SP_SUL!AM620="","*",SP_SUL!AM620)</f>
        <v>-</v>
      </c>
      <c r="M620" s="83">
        <f>IF(SP_SUL!AP620="","*",SP_SUL!AP620)</f>
        <v>0</v>
      </c>
      <c r="N620" s="83" t="str">
        <f>IF(SP_SUL!AM620="","*",SP_SUL!AM620)</f>
        <v>-</v>
      </c>
      <c r="O620" s="110" t="str">
        <f>IF(SP_SUL!BH620="","*",SP_SUL!BH620)</f>
        <v>*</v>
      </c>
      <c r="P620" s="147" t="str">
        <f>IF($A$2=1,IF(SP_SUL!BJ620="","*",SP_SUL!BJ620),IF(SP_SUL!BK620="","*",SP_SUL!BK620))</f>
        <v>*</v>
      </c>
    </row>
    <row r="621" spans="1:16" hidden="1">
      <c r="A621" s="82" t="str">
        <f>IF(SP_SUL!B621="","*",SP_SUL!B621)</f>
        <v>*</v>
      </c>
      <c r="B621" s="83" t="str">
        <f>IF(SP_SUL!X621="","*",SP_SUL!X621)</f>
        <v>*</v>
      </c>
      <c r="C621" s="83" t="str">
        <f>IF(SP_SUL!S621="","*",SP_SUL!S621)</f>
        <v>-</v>
      </c>
      <c r="D621" s="83" t="str">
        <f>IF(SP_SUL!T621="","*",SP_SUL!T621)</f>
        <v>-</v>
      </c>
      <c r="E621" s="83" t="str">
        <f>IF(SP_SUL!D621="","*",SP_SUL!D621)</f>
        <v>*</v>
      </c>
      <c r="F621" s="83" t="str">
        <f>IF(SP_SUL!H621="","*",SP_SUL!H621)</f>
        <v>*</v>
      </c>
      <c r="G621" s="83" t="str">
        <f>IF(SP_SUL!M621="","*",SP_SUL!M621)</f>
        <v>-</v>
      </c>
      <c r="H621" s="116" t="str">
        <f>IF(SP_SUL!K621="","*",SP_SUL!K621)</f>
        <v>*</v>
      </c>
      <c r="I621" s="113" t="str">
        <f>IF(SP_SUL!O621="","*",SP_SUL!O621)</f>
        <v>*</v>
      </c>
      <c r="J621" s="113" t="str">
        <f>IF(SP_SUL!P621="","*",SP_SUL!P621)</f>
        <v>*</v>
      </c>
      <c r="K621" s="83">
        <f>IF(SP_SUL!AK621="","*",SP_SUL!AK621)</f>
        <v>0</v>
      </c>
      <c r="L621" s="83" t="str">
        <f>IF(SP_SUL!AM621="","*",SP_SUL!AM621)</f>
        <v>-</v>
      </c>
      <c r="M621" s="83">
        <f>IF(SP_SUL!AP621="","*",SP_SUL!AP621)</f>
        <v>0</v>
      </c>
      <c r="N621" s="83" t="str">
        <f>IF(SP_SUL!AM621="","*",SP_SUL!AM621)</f>
        <v>-</v>
      </c>
      <c r="O621" s="110" t="str">
        <f>IF(SP_SUL!BH621="","*",SP_SUL!BH621)</f>
        <v>*</v>
      </c>
      <c r="P621" s="147" t="str">
        <f>IF($A$2=1,IF(SP_SUL!BJ621="","*",SP_SUL!BJ621),IF(SP_SUL!BK621="","*",SP_SUL!BK621))</f>
        <v>*</v>
      </c>
    </row>
    <row r="622" spans="1:16" hidden="1">
      <c r="A622" s="82" t="str">
        <f>IF(SP_SUL!B622="","*",SP_SUL!B622)</f>
        <v>*</v>
      </c>
      <c r="B622" s="83" t="str">
        <f>IF(SP_SUL!X622="","*",SP_SUL!X622)</f>
        <v>*</v>
      </c>
      <c r="C622" s="83" t="str">
        <f>IF(SP_SUL!S622="","*",SP_SUL!S622)</f>
        <v>-</v>
      </c>
      <c r="D622" s="83" t="str">
        <f>IF(SP_SUL!T622="","*",SP_SUL!T622)</f>
        <v>-</v>
      </c>
      <c r="E622" s="83" t="str">
        <f>IF(SP_SUL!D622="","*",SP_SUL!D622)</f>
        <v>*</v>
      </c>
      <c r="F622" s="83" t="str">
        <f>IF(SP_SUL!H622="","*",SP_SUL!H622)</f>
        <v>*</v>
      </c>
      <c r="G622" s="83" t="str">
        <f>IF(SP_SUL!M622="","*",SP_SUL!M622)</f>
        <v>-</v>
      </c>
      <c r="H622" s="116" t="str">
        <f>IF(SP_SUL!K622="","*",SP_SUL!K622)</f>
        <v>*</v>
      </c>
      <c r="I622" s="113" t="str">
        <f>IF(SP_SUL!O622="","*",SP_SUL!O622)</f>
        <v>*</v>
      </c>
      <c r="J622" s="113" t="str">
        <f>IF(SP_SUL!P622="","*",SP_SUL!P622)</f>
        <v>*</v>
      </c>
      <c r="K622" s="83">
        <f>IF(SP_SUL!AK622="","*",SP_SUL!AK622)</f>
        <v>0</v>
      </c>
      <c r="L622" s="83" t="str">
        <f>IF(SP_SUL!AM622="","*",SP_SUL!AM622)</f>
        <v>-</v>
      </c>
      <c r="M622" s="83">
        <f>IF(SP_SUL!AP622="","*",SP_SUL!AP622)</f>
        <v>0</v>
      </c>
      <c r="N622" s="83" t="str">
        <f>IF(SP_SUL!AM622="","*",SP_SUL!AM622)</f>
        <v>-</v>
      </c>
      <c r="O622" s="110" t="str">
        <f>IF(SP_SUL!BH622="","*",SP_SUL!BH622)</f>
        <v>*</v>
      </c>
      <c r="P622" s="147" t="str">
        <f>IF($A$2=1,IF(SP_SUL!BJ622="","*",SP_SUL!BJ622),IF(SP_SUL!BK622="","*",SP_SUL!BK622))</f>
        <v>*</v>
      </c>
    </row>
    <row r="623" spans="1:16" hidden="1">
      <c r="A623" s="82" t="str">
        <f>IF(SP_SUL!B623="","*",SP_SUL!B623)</f>
        <v>*</v>
      </c>
      <c r="B623" s="83" t="str">
        <f>IF(SP_SUL!X623="","*",SP_SUL!X623)</f>
        <v>*</v>
      </c>
      <c r="C623" s="83" t="str">
        <f>IF(SP_SUL!S623="","*",SP_SUL!S623)</f>
        <v>-</v>
      </c>
      <c r="D623" s="83" t="str">
        <f>IF(SP_SUL!T623="","*",SP_SUL!T623)</f>
        <v>-</v>
      </c>
      <c r="E623" s="83" t="str">
        <f>IF(SP_SUL!D623="","*",SP_SUL!D623)</f>
        <v>*</v>
      </c>
      <c r="F623" s="83" t="str">
        <f>IF(SP_SUL!H623="","*",SP_SUL!H623)</f>
        <v>*</v>
      </c>
      <c r="G623" s="83" t="str">
        <f>IF(SP_SUL!M623="","*",SP_SUL!M623)</f>
        <v>-</v>
      </c>
      <c r="H623" s="116" t="str">
        <f>IF(SP_SUL!K623="","*",SP_SUL!K623)</f>
        <v>*</v>
      </c>
      <c r="I623" s="113" t="str">
        <f>IF(SP_SUL!O623="","*",SP_SUL!O623)</f>
        <v>*</v>
      </c>
      <c r="J623" s="113" t="str">
        <f>IF(SP_SUL!P623="","*",SP_SUL!P623)</f>
        <v>*</v>
      </c>
      <c r="K623" s="83">
        <f>IF(SP_SUL!AK623="","*",SP_SUL!AK623)</f>
        <v>0</v>
      </c>
      <c r="L623" s="83" t="str">
        <f>IF(SP_SUL!AM623="","*",SP_SUL!AM623)</f>
        <v>-</v>
      </c>
      <c r="M623" s="83">
        <f>IF(SP_SUL!AP623="","*",SP_SUL!AP623)</f>
        <v>0</v>
      </c>
      <c r="N623" s="83" t="str">
        <f>IF(SP_SUL!AM623="","*",SP_SUL!AM623)</f>
        <v>-</v>
      </c>
      <c r="O623" s="110" t="str">
        <f>IF(SP_SUL!BH623="","*",SP_SUL!BH623)</f>
        <v>*</v>
      </c>
      <c r="P623" s="147" t="str">
        <f>IF($A$2=1,IF(SP_SUL!BJ623="","*",SP_SUL!BJ623),IF(SP_SUL!BK623="","*",SP_SUL!BK623))</f>
        <v>*</v>
      </c>
    </row>
    <row r="624" spans="1:16" hidden="1">
      <c r="A624" s="82" t="str">
        <f>IF(SP_SUL!B624="","*",SP_SUL!B624)</f>
        <v>*</v>
      </c>
      <c r="B624" s="83" t="str">
        <f>IF(SP_SUL!X624="","*",SP_SUL!X624)</f>
        <v>*</v>
      </c>
      <c r="C624" s="83" t="str">
        <f>IF(SP_SUL!S624="","*",SP_SUL!S624)</f>
        <v>-</v>
      </c>
      <c r="D624" s="83" t="str">
        <f>IF(SP_SUL!T624="","*",SP_SUL!T624)</f>
        <v>-</v>
      </c>
      <c r="E624" s="83" t="str">
        <f>IF(SP_SUL!D624="","*",SP_SUL!D624)</f>
        <v>*</v>
      </c>
      <c r="F624" s="83" t="str">
        <f>IF(SP_SUL!H624="","*",SP_SUL!H624)</f>
        <v>*</v>
      </c>
      <c r="G624" s="83" t="str">
        <f>IF(SP_SUL!M624="","*",SP_SUL!M624)</f>
        <v>-</v>
      </c>
      <c r="H624" s="116" t="str">
        <f>IF(SP_SUL!K624="","*",SP_SUL!K624)</f>
        <v>*</v>
      </c>
      <c r="I624" s="113" t="str">
        <f>IF(SP_SUL!O624="","*",SP_SUL!O624)</f>
        <v>*</v>
      </c>
      <c r="J624" s="113" t="str">
        <f>IF(SP_SUL!P624="","*",SP_SUL!P624)</f>
        <v>*</v>
      </c>
      <c r="K624" s="83">
        <f>IF(SP_SUL!AK624="","*",SP_SUL!AK624)</f>
        <v>0</v>
      </c>
      <c r="L624" s="83" t="str">
        <f>IF(SP_SUL!AM624="","*",SP_SUL!AM624)</f>
        <v>-</v>
      </c>
      <c r="M624" s="83">
        <f>IF(SP_SUL!AP624="","*",SP_SUL!AP624)</f>
        <v>0</v>
      </c>
      <c r="N624" s="83" t="str">
        <f>IF(SP_SUL!AM624="","*",SP_SUL!AM624)</f>
        <v>-</v>
      </c>
      <c r="O624" s="110" t="str">
        <f>IF(SP_SUL!BH624="","*",SP_SUL!BH624)</f>
        <v>*</v>
      </c>
      <c r="P624" s="147" t="str">
        <f>IF($A$2=1,IF(SP_SUL!BJ624="","*",SP_SUL!BJ624),IF(SP_SUL!BK624="","*",SP_SUL!BK624))</f>
        <v>*</v>
      </c>
    </row>
    <row r="625" spans="1:16" hidden="1">
      <c r="A625" s="82" t="str">
        <f>IF(SP_SUL!B625="","*",SP_SUL!B625)</f>
        <v>*</v>
      </c>
      <c r="B625" s="83" t="str">
        <f>IF(SP_SUL!X625="","*",SP_SUL!X625)</f>
        <v>*</v>
      </c>
      <c r="C625" s="83" t="str">
        <f>IF(SP_SUL!S625="","*",SP_SUL!S625)</f>
        <v>-</v>
      </c>
      <c r="D625" s="83" t="str">
        <f>IF(SP_SUL!T625="","*",SP_SUL!T625)</f>
        <v>-</v>
      </c>
      <c r="E625" s="83" t="str">
        <f>IF(SP_SUL!D625="","*",SP_SUL!D625)</f>
        <v>*</v>
      </c>
      <c r="F625" s="83" t="str">
        <f>IF(SP_SUL!H625="","*",SP_SUL!H625)</f>
        <v>*</v>
      </c>
      <c r="G625" s="83" t="str">
        <f>IF(SP_SUL!M625="","*",SP_SUL!M625)</f>
        <v>-</v>
      </c>
      <c r="H625" s="116" t="str">
        <f>IF(SP_SUL!K625="","*",SP_SUL!K625)</f>
        <v>*</v>
      </c>
      <c r="I625" s="113" t="str">
        <f>IF(SP_SUL!O625="","*",SP_SUL!O625)</f>
        <v>*</v>
      </c>
      <c r="J625" s="113" t="str">
        <f>IF(SP_SUL!P625="","*",SP_SUL!P625)</f>
        <v>*</v>
      </c>
      <c r="K625" s="83">
        <f>IF(SP_SUL!AK625="","*",SP_SUL!AK625)</f>
        <v>0</v>
      </c>
      <c r="L625" s="83" t="str">
        <f>IF(SP_SUL!AM625="","*",SP_SUL!AM625)</f>
        <v>-</v>
      </c>
      <c r="M625" s="83">
        <f>IF(SP_SUL!AP625="","*",SP_SUL!AP625)</f>
        <v>0</v>
      </c>
      <c r="N625" s="83" t="str">
        <f>IF(SP_SUL!AM625="","*",SP_SUL!AM625)</f>
        <v>-</v>
      </c>
      <c r="O625" s="110" t="str">
        <f>IF(SP_SUL!BH625="","*",SP_SUL!BH625)</f>
        <v>*</v>
      </c>
      <c r="P625" s="147" t="str">
        <f>IF($A$2=1,IF(SP_SUL!BJ625="","*",SP_SUL!BJ625),IF(SP_SUL!BK625="","*",SP_SUL!BK625))</f>
        <v>*</v>
      </c>
    </row>
    <row r="626" spans="1:16" hidden="1">
      <c r="A626" s="82" t="str">
        <f>IF(SP_SUL!B626="","*",SP_SUL!B626)</f>
        <v>*</v>
      </c>
      <c r="B626" s="83" t="str">
        <f>IF(SP_SUL!X626="","*",SP_SUL!X626)</f>
        <v>*</v>
      </c>
      <c r="C626" s="83" t="str">
        <f>IF(SP_SUL!S626="","*",SP_SUL!S626)</f>
        <v>-</v>
      </c>
      <c r="D626" s="83" t="str">
        <f>IF(SP_SUL!T626="","*",SP_SUL!T626)</f>
        <v>-</v>
      </c>
      <c r="E626" s="83" t="str">
        <f>IF(SP_SUL!D626="","*",SP_SUL!D626)</f>
        <v>*</v>
      </c>
      <c r="F626" s="83" t="str">
        <f>IF(SP_SUL!H626="","*",SP_SUL!H626)</f>
        <v>*</v>
      </c>
      <c r="G626" s="83" t="str">
        <f>IF(SP_SUL!M626="","*",SP_SUL!M626)</f>
        <v>-</v>
      </c>
      <c r="H626" s="116" t="str">
        <f>IF(SP_SUL!K626="","*",SP_SUL!K626)</f>
        <v>*</v>
      </c>
      <c r="I626" s="113" t="str">
        <f>IF(SP_SUL!O626="","*",SP_SUL!O626)</f>
        <v>*</v>
      </c>
      <c r="J626" s="113" t="str">
        <f>IF(SP_SUL!P626="","*",SP_SUL!P626)</f>
        <v>*</v>
      </c>
      <c r="K626" s="83">
        <f>IF(SP_SUL!AK626="","*",SP_SUL!AK626)</f>
        <v>0</v>
      </c>
      <c r="L626" s="83" t="str">
        <f>IF(SP_SUL!AM626="","*",SP_SUL!AM626)</f>
        <v>-</v>
      </c>
      <c r="M626" s="83">
        <f>IF(SP_SUL!AP626="","*",SP_SUL!AP626)</f>
        <v>0</v>
      </c>
      <c r="N626" s="83" t="str">
        <f>IF(SP_SUL!AM626="","*",SP_SUL!AM626)</f>
        <v>-</v>
      </c>
      <c r="O626" s="110" t="str">
        <f>IF(SP_SUL!BH626="","*",SP_SUL!BH626)</f>
        <v>*</v>
      </c>
      <c r="P626" s="147" t="str">
        <f>IF($A$2=1,IF(SP_SUL!BJ626="","*",SP_SUL!BJ626),IF(SP_SUL!BK626="","*",SP_SUL!BK626))</f>
        <v>*</v>
      </c>
    </row>
    <row r="627" spans="1:16" hidden="1">
      <c r="A627" s="82" t="str">
        <f>IF(SP_SUL!B627="","*",SP_SUL!B627)</f>
        <v>*</v>
      </c>
      <c r="B627" s="83" t="str">
        <f>IF(SP_SUL!X627="","*",SP_SUL!X627)</f>
        <v>*</v>
      </c>
      <c r="C627" s="83" t="str">
        <f>IF(SP_SUL!S627="","*",SP_SUL!S627)</f>
        <v>-</v>
      </c>
      <c r="D627" s="83" t="str">
        <f>IF(SP_SUL!T627="","*",SP_SUL!T627)</f>
        <v>-</v>
      </c>
      <c r="E627" s="83" t="str">
        <f>IF(SP_SUL!D627="","*",SP_SUL!D627)</f>
        <v>*</v>
      </c>
      <c r="F627" s="83" t="str">
        <f>IF(SP_SUL!H627="","*",SP_SUL!H627)</f>
        <v>*</v>
      </c>
      <c r="G627" s="83" t="str">
        <f>IF(SP_SUL!M627="","*",SP_SUL!M627)</f>
        <v>-</v>
      </c>
      <c r="H627" s="116" t="str">
        <f>IF(SP_SUL!K627="","*",SP_SUL!K627)</f>
        <v>*</v>
      </c>
      <c r="I627" s="113" t="str">
        <f>IF(SP_SUL!O627="","*",SP_SUL!O627)</f>
        <v>*</v>
      </c>
      <c r="J627" s="113" t="str">
        <f>IF(SP_SUL!P627="","*",SP_SUL!P627)</f>
        <v>*</v>
      </c>
      <c r="K627" s="83">
        <f>IF(SP_SUL!AK627="","*",SP_SUL!AK627)</f>
        <v>0</v>
      </c>
      <c r="L627" s="83" t="str">
        <f>IF(SP_SUL!AM627="","*",SP_SUL!AM627)</f>
        <v>-</v>
      </c>
      <c r="M627" s="83">
        <f>IF(SP_SUL!AP627="","*",SP_SUL!AP627)</f>
        <v>0</v>
      </c>
      <c r="N627" s="83" t="str">
        <f>IF(SP_SUL!AM627="","*",SP_SUL!AM627)</f>
        <v>-</v>
      </c>
      <c r="O627" s="110" t="str">
        <f>IF(SP_SUL!BH627="","*",SP_SUL!BH627)</f>
        <v>*</v>
      </c>
      <c r="P627" s="147" t="str">
        <f>IF($A$2=1,IF(SP_SUL!BJ627="","*",SP_SUL!BJ627),IF(SP_SUL!BK627="","*",SP_SUL!BK627))</f>
        <v>*</v>
      </c>
    </row>
    <row r="628" spans="1:16" hidden="1">
      <c r="A628" s="82" t="str">
        <f>IF(SP_SUL!B628="","*",SP_SUL!B628)</f>
        <v>*</v>
      </c>
      <c r="B628" s="83" t="str">
        <f>IF(SP_SUL!X628="","*",SP_SUL!X628)</f>
        <v>*</v>
      </c>
      <c r="C628" s="83" t="str">
        <f>IF(SP_SUL!S628="","*",SP_SUL!S628)</f>
        <v>-</v>
      </c>
      <c r="D628" s="83" t="str">
        <f>IF(SP_SUL!T628="","*",SP_SUL!T628)</f>
        <v>-</v>
      </c>
      <c r="E628" s="83" t="str">
        <f>IF(SP_SUL!D628="","*",SP_SUL!D628)</f>
        <v>*</v>
      </c>
      <c r="F628" s="83" t="str">
        <f>IF(SP_SUL!H628="","*",SP_SUL!H628)</f>
        <v>*</v>
      </c>
      <c r="G628" s="83" t="str">
        <f>IF(SP_SUL!M628="","*",SP_SUL!M628)</f>
        <v>-</v>
      </c>
      <c r="H628" s="116" t="str">
        <f>IF(SP_SUL!K628="","*",SP_SUL!K628)</f>
        <v>*</v>
      </c>
      <c r="I628" s="113" t="str">
        <f>IF(SP_SUL!O628="","*",SP_SUL!O628)</f>
        <v>*</v>
      </c>
      <c r="J628" s="113" t="str">
        <f>IF(SP_SUL!P628="","*",SP_SUL!P628)</f>
        <v>*</v>
      </c>
      <c r="K628" s="83">
        <f>IF(SP_SUL!AK628="","*",SP_SUL!AK628)</f>
        <v>0</v>
      </c>
      <c r="L628" s="83" t="str">
        <f>IF(SP_SUL!AM628="","*",SP_SUL!AM628)</f>
        <v>-</v>
      </c>
      <c r="M628" s="83">
        <f>IF(SP_SUL!AP628="","*",SP_SUL!AP628)</f>
        <v>0</v>
      </c>
      <c r="N628" s="83" t="str">
        <f>IF(SP_SUL!AM628="","*",SP_SUL!AM628)</f>
        <v>-</v>
      </c>
      <c r="O628" s="110" t="str">
        <f>IF(SP_SUL!BH628="","*",SP_SUL!BH628)</f>
        <v>*</v>
      </c>
      <c r="P628" s="147" t="str">
        <f>IF($A$2=1,IF(SP_SUL!BJ628="","*",SP_SUL!BJ628),IF(SP_SUL!BK628="","*",SP_SUL!BK628))</f>
        <v>*</v>
      </c>
    </row>
    <row r="629" spans="1:16" hidden="1">
      <c r="A629" s="82" t="str">
        <f>IF(SP_SUL!B629="","*",SP_SUL!B629)</f>
        <v>*</v>
      </c>
      <c r="B629" s="83" t="str">
        <f>IF(SP_SUL!X629="","*",SP_SUL!X629)</f>
        <v>*</v>
      </c>
      <c r="C629" s="83" t="str">
        <f>IF(SP_SUL!S629="","*",SP_SUL!S629)</f>
        <v>-</v>
      </c>
      <c r="D629" s="83" t="str">
        <f>IF(SP_SUL!T629="","*",SP_SUL!T629)</f>
        <v>-</v>
      </c>
      <c r="E629" s="83" t="str">
        <f>IF(SP_SUL!D629="","*",SP_SUL!D629)</f>
        <v>*</v>
      </c>
      <c r="F629" s="83" t="str">
        <f>IF(SP_SUL!H629="","*",SP_SUL!H629)</f>
        <v>*</v>
      </c>
      <c r="G629" s="83" t="str">
        <f>IF(SP_SUL!M629="","*",SP_SUL!M629)</f>
        <v>-</v>
      </c>
      <c r="H629" s="116" t="str">
        <f>IF(SP_SUL!K629="","*",SP_SUL!K629)</f>
        <v>*</v>
      </c>
      <c r="I629" s="113" t="str">
        <f>IF(SP_SUL!O629="","*",SP_SUL!O629)</f>
        <v>*</v>
      </c>
      <c r="J629" s="113" t="str">
        <f>IF(SP_SUL!P629="","*",SP_SUL!P629)</f>
        <v>*</v>
      </c>
      <c r="K629" s="83">
        <f>IF(SP_SUL!AK629="","*",SP_SUL!AK629)</f>
        <v>0</v>
      </c>
      <c r="L629" s="83" t="str">
        <f>IF(SP_SUL!AM629="","*",SP_SUL!AM629)</f>
        <v>-</v>
      </c>
      <c r="M629" s="83">
        <f>IF(SP_SUL!AP629="","*",SP_SUL!AP629)</f>
        <v>0</v>
      </c>
      <c r="N629" s="83" t="str">
        <f>IF(SP_SUL!AM629="","*",SP_SUL!AM629)</f>
        <v>-</v>
      </c>
      <c r="O629" s="110" t="str">
        <f>IF(SP_SUL!BH629="","*",SP_SUL!BH629)</f>
        <v>*</v>
      </c>
      <c r="P629" s="147" t="str">
        <f>IF($A$2=1,IF(SP_SUL!BJ629="","*",SP_SUL!BJ629),IF(SP_SUL!BK629="","*",SP_SUL!BK629))</f>
        <v>*</v>
      </c>
    </row>
    <row r="630" spans="1:16" hidden="1">
      <c r="A630" s="82" t="str">
        <f>IF(SP_SUL!B630="","*",SP_SUL!B630)</f>
        <v>*</v>
      </c>
      <c r="B630" s="83" t="str">
        <f>IF(SP_SUL!X630="","*",SP_SUL!X630)</f>
        <v>*</v>
      </c>
      <c r="C630" s="83" t="str">
        <f>IF(SP_SUL!S630="","*",SP_SUL!S630)</f>
        <v>-</v>
      </c>
      <c r="D630" s="83" t="str">
        <f>IF(SP_SUL!T630="","*",SP_SUL!T630)</f>
        <v>-</v>
      </c>
      <c r="E630" s="83" t="str">
        <f>IF(SP_SUL!D630="","*",SP_SUL!D630)</f>
        <v>*</v>
      </c>
      <c r="F630" s="83" t="str">
        <f>IF(SP_SUL!H630="","*",SP_SUL!H630)</f>
        <v>*</v>
      </c>
      <c r="G630" s="83" t="str">
        <f>IF(SP_SUL!M630="","*",SP_SUL!M630)</f>
        <v>-</v>
      </c>
      <c r="H630" s="116" t="str">
        <f>IF(SP_SUL!K630="","*",SP_SUL!K630)</f>
        <v>*</v>
      </c>
      <c r="I630" s="113" t="str">
        <f>IF(SP_SUL!O630="","*",SP_SUL!O630)</f>
        <v>*</v>
      </c>
      <c r="J630" s="113" t="str">
        <f>IF(SP_SUL!P630="","*",SP_SUL!P630)</f>
        <v>*</v>
      </c>
      <c r="K630" s="83">
        <f>IF(SP_SUL!AK630="","*",SP_SUL!AK630)</f>
        <v>0</v>
      </c>
      <c r="L630" s="83" t="str">
        <f>IF(SP_SUL!AM630="","*",SP_SUL!AM630)</f>
        <v>-</v>
      </c>
      <c r="M630" s="83">
        <f>IF(SP_SUL!AP630="","*",SP_SUL!AP630)</f>
        <v>0</v>
      </c>
      <c r="N630" s="83" t="str">
        <f>IF(SP_SUL!AM630="","*",SP_SUL!AM630)</f>
        <v>-</v>
      </c>
      <c r="O630" s="110" t="str">
        <f>IF(SP_SUL!BH630="","*",SP_SUL!BH630)</f>
        <v>*</v>
      </c>
      <c r="P630" s="147" t="str">
        <f>IF($A$2=1,IF(SP_SUL!BJ630="","*",SP_SUL!BJ630),IF(SP_SUL!BK630="","*",SP_SUL!BK630))</f>
        <v>*</v>
      </c>
    </row>
    <row r="631" spans="1:16" hidden="1">
      <c r="A631" s="82" t="str">
        <f>IF(SP_SUL!B631="","*",SP_SUL!B631)</f>
        <v>*</v>
      </c>
      <c r="B631" s="83" t="str">
        <f>IF(SP_SUL!X631="","*",SP_SUL!X631)</f>
        <v>*</v>
      </c>
      <c r="C631" s="83" t="str">
        <f>IF(SP_SUL!S631="","*",SP_SUL!S631)</f>
        <v>-</v>
      </c>
      <c r="D631" s="83" t="str">
        <f>IF(SP_SUL!T631="","*",SP_SUL!T631)</f>
        <v>-</v>
      </c>
      <c r="E631" s="83" t="str">
        <f>IF(SP_SUL!D631="","*",SP_SUL!D631)</f>
        <v>*</v>
      </c>
      <c r="F631" s="83" t="str">
        <f>IF(SP_SUL!H631="","*",SP_SUL!H631)</f>
        <v>*</v>
      </c>
      <c r="G631" s="83" t="str">
        <f>IF(SP_SUL!M631="","*",SP_SUL!M631)</f>
        <v>-</v>
      </c>
      <c r="H631" s="116" t="str">
        <f>IF(SP_SUL!K631="","*",SP_SUL!K631)</f>
        <v>*</v>
      </c>
      <c r="I631" s="113" t="str">
        <f>IF(SP_SUL!O631="","*",SP_SUL!O631)</f>
        <v>*</v>
      </c>
      <c r="J631" s="113" t="str">
        <f>IF(SP_SUL!P631="","*",SP_SUL!P631)</f>
        <v>*</v>
      </c>
      <c r="K631" s="83">
        <f>IF(SP_SUL!AK631="","*",SP_SUL!AK631)</f>
        <v>0</v>
      </c>
      <c r="L631" s="83" t="str">
        <f>IF(SP_SUL!AM631="","*",SP_SUL!AM631)</f>
        <v>-</v>
      </c>
      <c r="M631" s="83">
        <f>IF(SP_SUL!AP631="","*",SP_SUL!AP631)</f>
        <v>0</v>
      </c>
      <c r="N631" s="83" t="str">
        <f>IF(SP_SUL!AM631="","*",SP_SUL!AM631)</f>
        <v>-</v>
      </c>
      <c r="O631" s="110" t="str">
        <f>IF(SP_SUL!BH631="","*",SP_SUL!BH631)</f>
        <v>*</v>
      </c>
      <c r="P631" s="147" t="str">
        <f>IF($A$2=1,IF(SP_SUL!BJ631="","*",SP_SUL!BJ631),IF(SP_SUL!BK631="","*",SP_SUL!BK631))</f>
        <v>*</v>
      </c>
    </row>
    <row r="632" spans="1:16" hidden="1">
      <c r="A632" s="82" t="str">
        <f>IF(SP_SUL!B632="","*",SP_SUL!B632)</f>
        <v>*</v>
      </c>
      <c r="B632" s="83" t="str">
        <f>IF(SP_SUL!X632="","*",SP_SUL!X632)</f>
        <v>*</v>
      </c>
      <c r="C632" s="83" t="str">
        <f>IF(SP_SUL!S632="","*",SP_SUL!S632)</f>
        <v>-</v>
      </c>
      <c r="D632" s="83" t="str">
        <f>IF(SP_SUL!T632="","*",SP_SUL!T632)</f>
        <v>-</v>
      </c>
      <c r="E632" s="83" t="str">
        <f>IF(SP_SUL!D632="","*",SP_SUL!D632)</f>
        <v>*</v>
      </c>
      <c r="F632" s="83" t="str">
        <f>IF(SP_SUL!H632="","*",SP_SUL!H632)</f>
        <v>*</v>
      </c>
      <c r="G632" s="83" t="str">
        <f>IF(SP_SUL!M632="","*",SP_SUL!M632)</f>
        <v>-</v>
      </c>
      <c r="H632" s="116" t="str">
        <f>IF(SP_SUL!K632="","*",SP_SUL!K632)</f>
        <v>*</v>
      </c>
      <c r="I632" s="113" t="str">
        <f>IF(SP_SUL!O632="","*",SP_SUL!O632)</f>
        <v>*</v>
      </c>
      <c r="J632" s="113" t="str">
        <f>IF(SP_SUL!P632="","*",SP_SUL!P632)</f>
        <v>*</v>
      </c>
      <c r="K632" s="83">
        <f>IF(SP_SUL!AK632="","*",SP_SUL!AK632)</f>
        <v>0</v>
      </c>
      <c r="L632" s="83" t="str">
        <f>IF(SP_SUL!AM632="","*",SP_SUL!AM632)</f>
        <v>-</v>
      </c>
      <c r="M632" s="83">
        <f>IF(SP_SUL!AP632="","*",SP_SUL!AP632)</f>
        <v>0</v>
      </c>
      <c r="N632" s="83" t="str">
        <f>IF(SP_SUL!AM632="","*",SP_SUL!AM632)</f>
        <v>-</v>
      </c>
      <c r="O632" s="110" t="str">
        <f>IF(SP_SUL!BH632="","*",SP_SUL!BH632)</f>
        <v>*</v>
      </c>
      <c r="P632" s="147" t="str">
        <f>IF($A$2=1,IF(SP_SUL!BJ632="","*",SP_SUL!BJ632),IF(SP_SUL!BK632="","*",SP_SUL!BK632))</f>
        <v>*</v>
      </c>
    </row>
    <row r="633" spans="1:16" hidden="1">
      <c r="A633" s="82" t="str">
        <f>IF(SP_SUL!B633="","*",SP_SUL!B633)</f>
        <v>*</v>
      </c>
      <c r="B633" s="83" t="str">
        <f>IF(SP_SUL!X633="","*",SP_SUL!X633)</f>
        <v>*</v>
      </c>
      <c r="C633" s="83" t="str">
        <f>IF(SP_SUL!S633="","*",SP_SUL!S633)</f>
        <v>-</v>
      </c>
      <c r="D633" s="83" t="str">
        <f>IF(SP_SUL!T633="","*",SP_SUL!T633)</f>
        <v>-</v>
      </c>
      <c r="E633" s="83" t="str">
        <f>IF(SP_SUL!D633="","*",SP_SUL!D633)</f>
        <v>*</v>
      </c>
      <c r="F633" s="83" t="str">
        <f>IF(SP_SUL!H633="","*",SP_SUL!H633)</f>
        <v>*</v>
      </c>
      <c r="G633" s="83" t="str">
        <f>IF(SP_SUL!M633="","*",SP_SUL!M633)</f>
        <v>-</v>
      </c>
      <c r="H633" s="116" t="str">
        <f>IF(SP_SUL!K633="","*",SP_SUL!K633)</f>
        <v>*</v>
      </c>
      <c r="I633" s="113" t="str">
        <f>IF(SP_SUL!O633="","*",SP_SUL!O633)</f>
        <v>*</v>
      </c>
      <c r="J633" s="113" t="str">
        <f>IF(SP_SUL!P633="","*",SP_SUL!P633)</f>
        <v>*</v>
      </c>
      <c r="K633" s="83">
        <f>IF(SP_SUL!AK633="","*",SP_SUL!AK633)</f>
        <v>0</v>
      </c>
      <c r="L633" s="83" t="str">
        <f>IF(SP_SUL!AM633="","*",SP_SUL!AM633)</f>
        <v>-</v>
      </c>
      <c r="M633" s="83">
        <f>IF(SP_SUL!AP633="","*",SP_SUL!AP633)</f>
        <v>0</v>
      </c>
      <c r="N633" s="83" t="str">
        <f>IF(SP_SUL!AM633="","*",SP_SUL!AM633)</f>
        <v>-</v>
      </c>
      <c r="O633" s="110" t="str">
        <f>IF(SP_SUL!BH633="","*",SP_SUL!BH633)</f>
        <v>*</v>
      </c>
      <c r="P633" s="147" t="str">
        <f>IF($A$2=1,IF(SP_SUL!BJ633="","*",SP_SUL!BJ633),IF(SP_SUL!BK633="","*",SP_SUL!BK633))</f>
        <v>*</v>
      </c>
    </row>
    <row r="634" spans="1:16" hidden="1">
      <c r="A634" s="82" t="str">
        <f>IF(SP_SUL!B634="","*",SP_SUL!B634)</f>
        <v>*</v>
      </c>
      <c r="B634" s="83" t="str">
        <f>IF(SP_SUL!X634="","*",SP_SUL!X634)</f>
        <v>*</v>
      </c>
      <c r="C634" s="83" t="str">
        <f>IF(SP_SUL!S634="","*",SP_SUL!S634)</f>
        <v>-</v>
      </c>
      <c r="D634" s="83" t="str">
        <f>IF(SP_SUL!T634="","*",SP_SUL!T634)</f>
        <v>-</v>
      </c>
      <c r="E634" s="83" t="str">
        <f>IF(SP_SUL!D634="","*",SP_SUL!D634)</f>
        <v>*</v>
      </c>
      <c r="F634" s="83" t="str">
        <f>IF(SP_SUL!H634="","*",SP_SUL!H634)</f>
        <v>*</v>
      </c>
      <c r="G634" s="83" t="str">
        <f>IF(SP_SUL!M634="","*",SP_SUL!M634)</f>
        <v>-</v>
      </c>
      <c r="H634" s="116" t="str">
        <f>IF(SP_SUL!K634="","*",SP_SUL!K634)</f>
        <v>*</v>
      </c>
      <c r="I634" s="113" t="str">
        <f>IF(SP_SUL!O634="","*",SP_SUL!O634)</f>
        <v>*</v>
      </c>
      <c r="J634" s="113" t="str">
        <f>IF(SP_SUL!P634="","*",SP_SUL!P634)</f>
        <v>*</v>
      </c>
      <c r="K634" s="83">
        <f>IF(SP_SUL!AK634="","*",SP_SUL!AK634)</f>
        <v>0</v>
      </c>
      <c r="L634" s="83" t="str">
        <f>IF(SP_SUL!AM634="","*",SP_SUL!AM634)</f>
        <v>-</v>
      </c>
      <c r="M634" s="83">
        <f>IF(SP_SUL!AP634="","*",SP_SUL!AP634)</f>
        <v>0</v>
      </c>
      <c r="N634" s="83" t="str">
        <f>IF(SP_SUL!AM634="","*",SP_SUL!AM634)</f>
        <v>-</v>
      </c>
      <c r="O634" s="110" t="str">
        <f>IF(SP_SUL!BH634="","*",SP_SUL!BH634)</f>
        <v>*</v>
      </c>
      <c r="P634" s="147" t="str">
        <f>IF($A$2=1,IF(SP_SUL!BJ634="","*",SP_SUL!BJ634),IF(SP_SUL!BK634="","*",SP_SUL!BK634))</f>
        <v>*</v>
      </c>
    </row>
    <row r="635" spans="1:16" hidden="1">
      <c r="A635" s="82" t="str">
        <f>IF(SP_SUL!B635="","*",SP_SUL!B635)</f>
        <v>*</v>
      </c>
      <c r="B635" s="83" t="str">
        <f>IF(SP_SUL!X635="","*",SP_SUL!X635)</f>
        <v>*</v>
      </c>
      <c r="C635" s="83" t="str">
        <f>IF(SP_SUL!S635="","*",SP_SUL!S635)</f>
        <v>-</v>
      </c>
      <c r="D635" s="83" t="str">
        <f>IF(SP_SUL!T635="","*",SP_SUL!T635)</f>
        <v>-</v>
      </c>
      <c r="E635" s="83" t="str">
        <f>IF(SP_SUL!D635="","*",SP_SUL!D635)</f>
        <v>*</v>
      </c>
      <c r="F635" s="83" t="str">
        <f>IF(SP_SUL!H635="","*",SP_SUL!H635)</f>
        <v>*</v>
      </c>
      <c r="G635" s="83" t="str">
        <f>IF(SP_SUL!M635="","*",SP_SUL!M635)</f>
        <v>-</v>
      </c>
      <c r="H635" s="116" t="str">
        <f>IF(SP_SUL!K635="","*",SP_SUL!K635)</f>
        <v>*</v>
      </c>
      <c r="I635" s="113" t="str">
        <f>IF(SP_SUL!O635="","*",SP_SUL!O635)</f>
        <v>*</v>
      </c>
      <c r="J635" s="113" t="str">
        <f>IF(SP_SUL!P635="","*",SP_SUL!P635)</f>
        <v>*</v>
      </c>
      <c r="K635" s="83">
        <f>IF(SP_SUL!AK635="","*",SP_SUL!AK635)</f>
        <v>0</v>
      </c>
      <c r="L635" s="83" t="str">
        <f>IF(SP_SUL!AM635="","*",SP_SUL!AM635)</f>
        <v>-</v>
      </c>
      <c r="M635" s="83">
        <f>IF(SP_SUL!AP635="","*",SP_SUL!AP635)</f>
        <v>0</v>
      </c>
      <c r="N635" s="83" t="str">
        <f>IF(SP_SUL!AM635="","*",SP_SUL!AM635)</f>
        <v>-</v>
      </c>
      <c r="O635" s="110" t="str">
        <f>IF(SP_SUL!BH635="","*",SP_SUL!BH635)</f>
        <v>*</v>
      </c>
      <c r="P635" s="147" t="str">
        <f>IF($A$2=1,IF(SP_SUL!BJ635="","*",SP_SUL!BJ635),IF(SP_SUL!BK635="","*",SP_SUL!BK635))</f>
        <v>*</v>
      </c>
    </row>
    <row r="636" spans="1:16" hidden="1">
      <c r="A636" s="82" t="str">
        <f>IF(SP_SUL!B636="","*",SP_SUL!B636)</f>
        <v>*</v>
      </c>
      <c r="B636" s="83" t="str">
        <f>IF(SP_SUL!X636="","*",SP_SUL!X636)</f>
        <v>*</v>
      </c>
      <c r="C636" s="83" t="str">
        <f>IF(SP_SUL!S636="","*",SP_SUL!S636)</f>
        <v>-</v>
      </c>
      <c r="D636" s="83" t="str">
        <f>IF(SP_SUL!T636="","*",SP_SUL!T636)</f>
        <v>-</v>
      </c>
      <c r="E636" s="83" t="str">
        <f>IF(SP_SUL!D636="","*",SP_SUL!D636)</f>
        <v>*</v>
      </c>
      <c r="F636" s="83" t="str">
        <f>IF(SP_SUL!H636="","*",SP_SUL!H636)</f>
        <v>*</v>
      </c>
      <c r="G636" s="83" t="str">
        <f>IF(SP_SUL!M636="","*",SP_SUL!M636)</f>
        <v>-</v>
      </c>
      <c r="H636" s="116" t="str">
        <f>IF(SP_SUL!K636="","*",SP_SUL!K636)</f>
        <v>*</v>
      </c>
      <c r="I636" s="113" t="str">
        <f>IF(SP_SUL!O636="","*",SP_SUL!O636)</f>
        <v>*</v>
      </c>
      <c r="J636" s="113" t="str">
        <f>IF(SP_SUL!P636="","*",SP_SUL!P636)</f>
        <v>*</v>
      </c>
      <c r="K636" s="83">
        <f>IF(SP_SUL!AK636="","*",SP_SUL!AK636)</f>
        <v>0</v>
      </c>
      <c r="L636" s="83" t="str">
        <f>IF(SP_SUL!AM636="","*",SP_SUL!AM636)</f>
        <v>-</v>
      </c>
      <c r="M636" s="83">
        <f>IF(SP_SUL!AP636="","*",SP_SUL!AP636)</f>
        <v>0</v>
      </c>
      <c r="N636" s="83" t="str">
        <f>IF(SP_SUL!AM636="","*",SP_SUL!AM636)</f>
        <v>-</v>
      </c>
      <c r="O636" s="110" t="str">
        <f>IF(SP_SUL!BH636="","*",SP_SUL!BH636)</f>
        <v>*</v>
      </c>
      <c r="P636" s="147" t="str">
        <f>IF($A$2=1,IF(SP_SUL!BJ636="","*",SP_SUL!BJ636),IF(SP_SUL!BK636="","*",SP_SUL!BK636))</f>
        <v>*</v>
      </c>
    </row>
    <row r="637" spans="1:16" hidden="1">
      <c r="A637" s="82" t="str">
        <f>IF(SP_SUL!B637="","*",SP_SUL!B637)</f>
        <v>*</v>
      </c>
      <c r="B637" s="83" t="str">
        <f>IF(SP_SUL!X637="","*",SP_SUL!X637)</f>
        <v>*</v>
      </c>
      <c r="C637" s="83" t="str">
        <f>IF(SP_SUL!S637="","*",SP_SUL!S637)</f>
        <v>-</v>
      </c>
      <c r="D637" s="83" t="str">
        <f>IF(SP_SUL!T637="","*",SP_SUL!T637)</f>
        <v>-</v>
      </c>
      <c r="E637" s="83" t="str">
        <f>IF(SP_SUL!D637="","*",SP_SUL!D637)</f>
        <v>*</v>
      </c>
      <c r="F637" s="83" t="str">
        <f>IF(SP_SUL!H637="","*",SP_SUL!H637)</f>
        <v>*</v>
      </c>
      <c r="G637" s="83" t="str">
        <f>IF(SP_SUL!M637="","*",SP_SUL!M637)</f>
        <v>-</v>
      </c>
      <c r="H637" s="116" t="str">
        <f>IF(SP_SUL!K637="","*",SP_SUL!K637)</f>
        <v>*</v>
      </c>
      <c r="I637" s="113" t="str">
        <f>IF(SP_SUL!O637="","*",SP_SUL!O637)</f>
        <v>*</v>
      </c>
      <c r="J637" s="113" t="str">
        <f>IF(SP_SUL!P637="","*",SP_SUL!P637)</f>
        <v>*</v>
      </c>
      <c r="K637" s="83">
        <f>IF(SP_SUL!AK637="","*",SP_SUL!AK637)</f>
        <v>0</v>
      </c>
      <c r="L637" s="83" t="str">
        <f>IF(SP_SUL!AM637="","*",SP_SUL!AM637)</f>
        <v>-</v>
      </c>
      <c r="M637" s="83">
        <f>IF(SP_SUL!AP637="","*",SP_SUL!AP637)</f>
        <v>0</v>
      </c>
      <c r="N637" s="83" t="str">
        <f>IF(SP_SUL!AM637="","*",SP_SUL!AM637)</f>
        <v>-</v>
      </c>
      <c r="O637" s="110" t="str">
        <f>IF(SP_SUL!BH637="","*",SP_SUL!BH637)</f>
        <v>*</v>
      </c>
      <c r="P637" s="147" t="str">
        <f>IF($A$2=1,IF(SP_SUL!BJ637="","*",SP_SUL!BJ637),IF(SP_SUL!BK637="","*",SP_SUL!BK637))</f>
        <v>*</v>
      </c>
    </row>
    <row r="638" spans="1:16" hidden="1">
      <c r="A638" s="82" t="str">
        <f>IF(SP_SUL!B638="","*",SP_SUL!B638)</f>
        <v>*</v>
      </c>
      <c r="B638" s="83" t="str">
        <f>IF(SP_SUL!X638="","*",SP_SUL!X638)</f>
        <v>*</v>
      </c>
      <c r="C638" s="83" t="str">
        <f>IF(SP_SUL!S638="","*",SP_SUL!S638)</f>
        <v>-</v>
      </c>
      <c r="D638" s="83" t="str">
        <f>IF(SP_SUL!T638="","*",SP_SUL!T638)</f>
        <v>-</v>
      </c>
      <c r="E638" s="83" t="str">
        <f>IF(SP_SUL!D638="","*",SP_SUL!D638)</f>
        <v>*</v>
      </c>
      <c r="F638" s="83" t="str">
        <f>IF(SP_SUL!H638="","*",SP_SUL!H638)</f>
        <v>*</v>
      </c>
      <c r="G638" s="83" t="str">
        <f>IF(SP_SUL!M638="","*",SP_SUL!M638)</f>
        <v>-</v>
      </c>
      <c r="H638" s="116" t="str">
        <f>IF(SP_SUL!K638="","*",SP_SUL!K638)</f>
        <v>*</v>
      </c>
      <c r="I638" s="113" t="str">
        <f>IF(SP_SUL!O638="","*",SP_SUL!O638)</f>
        <v>*</v>
      </c>
      <c r="J638" s="113" t="str">
        <f>IF(SP_SUL!P638="","*",SP_SUL!P638)</f>
        <v>*</v>
      </c>
      <c r="K638" s="83">
        <f>IF(SP_SUL!AK638="","*",SP_SUL!AK638)</f>
        <v>0</v>
      </c>
      <c r="L638" s="83" t="str">
        <f>IF(SP_SUL!AM638="","*",SP_SUL!AM638)</f>
        <v>-</v>
      </c>
      <c r="M638" s="83">
        <f>IF(SP_SUL!AP638="","*",SP_SUL!AP638)</f>
        <v>0</v>
      </c>
      <c r="N638" s="83" t="str">
        <f>IF(SP_SUL!AM638="","*",SP_SUL!AM638)</f>
        <v>-</v>
      </c>
      <c r="O638" s="110" t="str">
        <f>IF(SP_SUL!BH638="","*",SP_SUL!BH638)</f>
        <v>*</v>
      </c>
      <c r="P638" s="147" t="str">
        <f>IF($A$2=1,IF(SP_SUL!BJ638="","*",SP_SUL!BJ638),IF(SP_SUL!BK638="","*",SP_SUL!BK638))</f>
        <v>*</v>
      </c>
    </row>
    <row r="639" spans="1:16" hidden="1">
      <c r="A639" s="82" t="str">
        <f>IF(SP_SUL!B639="","*",SP_SUL!B639)</f>
        <v>*</v>
      </c>
      <c r="B639" s="83" t="str">
        <f>IF(SP_SUL!X639="","*",SP_SUL!X639)</f>
        <v>*</v>
      </c>
      <c r="C639" s="83" t="str">
        <f>IF(SP_SUL!S639="","*",SP_SUL!S639)</f>
        <v>-</v>
      </c>
      <c r="D639" s="83" t="str">
        <f>IF(SP_SUL!T639="","*",SP_SUL!T639)</f>
        <v>-</v>
      </c>
      <c r="E639" s="83" t="str">
        <f>IF(SP_SUL!D639="","*",SP_SUL!D639)</f>
        <v>*</v>
      </c>
      <c r="F639" s="83" t="str">
        <f>IF(SP_SUL!H639="","*",SP_SUL!H639)</f>
        <v>*</v>
      </c>
      <c r="G639" s="83" t="str">
        <f>IF(SP_SUL!M639="","*",SP_SUL!M639)</f>
        <v>-</v>
      </c>
      <c r="H639" s="116" t="str">
        <f>IF(SP_SUL!K639="","*",SP_SUL!K639)</f>
        <v>*</v>
      </c>
      <c r="I639" s="113" t="str">
        <f>IF(SP_SUL!O639="","*",SP_SUL!O639)</f>
        <v>*</v>
      </c>
      <c r="J639" s="113" t="str">
        <f>IF(SP_SUL!P639="","*",SP_SUL!P639)</f>
        <v>*</v>
      </c>
      <c r="K639" s="83">
        <f>IF(SP_SUL!AK639="","*",SP_SUL!AK639)</f>
        <v>0</v>
      </c>
      <c r="L639" s="83" t="str">
        <f>IF(SP_SUL!AM639="","*",SP_SUL!AM639)</f>
        <v>-</v>
      </c>
      <c r="M639" s="83">
        <f>IF(SP_SUL!AP639="","*",SP_SUL!AP639)</f>
        <v>0</v>
      </c>
      <c r="N639" s="83" t="str">
        <f>IF(SP_SUL!AM639="","*",SP_SUL!AM639)</f>
        <v>-</v>
      </c>
      <c r="O639" s="110" t="str">
        <f>IF(SP_SUL!BH639="","*",SP_SUL!BH639)</f>
        <v>*</v>
      </c>
      <c r="P639" s="147" t="str">
        <f>IF($A$2=1,IF(SP_SUL!BJ639="","*",SP_SUL!BJ639),IF(SP_SUL!BK639="","*",SP_SUL!BK639))</f>
        <v>*</v>
      </c>
    </row>
    <row r="640" spans="1:16" hidden="1">
      <c r="A640" s="82" t="str">
        <f>IF(SP_SUL!B640="","*",SP_SUL!B640)</f>
        <v>*</v>
      </c>
      <c r="B640" s="83" t="str">
        <f>IF(SP_SUL!X640="","*",SP_SUL!X640)</f>
        <v>*</v>
      </c>
      <c r="C640" s="83" t="str">
        <f>IF(SP_SUL!S640="","*",SP_SUL!S640)</f>
        <v>-</v>
      </c>
      <c r="D640" s="83" t="str">
        <f>IF(SP_SUL!T640="","*",SP_SUL!T640)</f>
        <v>-</v>
      </c>
      <c r="E640" s="83" t="str">
        <f>IF(SP_SUL!D640="","*",SP_SUL!D640)</f>
        <v>*</v>
      </c>
      <c r="F640" s="83" t="str">
        <f>IF(SP_SUL!H640="","*",SP_SUL!H640)</f>
        <v>*</v>
      </c>
      <c r="G640" s="83" t="str">
        <f>IF(SP_SUL!M640="","*",SP_SUL!M640)</f>
        <v>-</v>
      </c>
      <c r="H640" s="116" t="str">
        <f>IF(SP_SUL!K640="","*",SP_SUL!K640)</f>
        <v>*</v>
      </c>
      <c r="I640" s="113" t="str">
        <f>IF(SP_SUL!O640="","*",SP_SUL!O640)</f>
        <v>*</v>
      </c>
      <c r="J640" s="113" t="str">
        <f>IF(SP_SUL!P640="","*",SP_SUL!P640)</f>
        <v>*</v>
      </c>
      <c r="K640" s="83">
        <f>IF(SP_SUL!AK640="","*",SP_SUL!AK640)</f>
        <v>0</v>
      </c>
      <c r="L640" s="83" t="str">
        <f>IF(SP_SUL!AM640="","*",SP_SUL!AM640)</f>
        <v>-</v>
      </c>
      <c r="M640" s="83">
        <f>IF(SP_SUL!AP640="","*",SP_SUL!AP640)</f>
        <v>0</v>
      </c>
      <c r="N640" s="83" t="str">
        <f>IF(SP_SUL!AM640="","*",SP_SUL!AM640)</f>
        <v>-</v>
      </c>
      <c r="O640" s="110" t="str">
        <f>IF(SP_SUL!BH640="","*",SP_SUL!BH640)</f>
        <v>*</v>
      </c>
      <c r="P640" s="147" t="str">
        <f>IF($A$2=1,IF(SP_SUL!BJ640="","*",SP_SUL!BJ640),IF(SP_SUL!BK640="","*",SP_SUL!BK640))</f>
        <v>*</v>
      </c>
    </row>
    <row r="641" spans="1:16" hidden="1">
      <c r="A641" s="82" t="str">
        <f>IF(SP_SUL!B641="","*",SP_SUL!B641)</f>
        <v>*</v>
      </c>
      <c r="B641" s="83" t="str">
        <f>IF(SP_SUL!X641="","*",SP_SUL!X641)</f>
        <v>*</v>
      </c>
      <c r="C641" s="83" t="str">
        <f>IF(SP_SUL!S641="","*",SP_SUL!S641)</f>
        <v>-</v>
      </c>
      <c r="D641" s="83" t="str">
        <f>IF(SP_SUL!T641="","*",SP_SUL!T641)</f>
        <v>-</v>
      </c>
      <c r="E641" s="83" t="str">
        <f>IF(SP_SUL!D641="","*",SP_SUL!D641)</f>
        <v>*</v>
      </c>
      <c r="F641" s="83" t="str">
        <f>IF(SP_SUL!H641="","*",SP_SUL!H641)</f>
        <v>*</v>
      </c>
      <c r="G641" s="83" t="str">
        <f>IF(SP_SUL!M641="","*",SP_SUL!M641)</f>
        <v>-</v>
      </c>
      <c r="H641" s="116" t="str">
        <f>IF(SP_SUL!K641="","*",SP_SUL!K641)</f>
        <v>*</v>
      </c>
      <c r="I641" s="113" t="str">
        <f>IF(SP_SUL!O641="","*",SP_SUL!O641)</f>
        <v>*</v>
      </c>
      <c r="J641" s="113" t="str">
        <f>IF(SP_SUL!P641="","*",SP_SUL!P641)</f>
        <v>*</v>
      </c>
      <c r="K641" s="83">
        <f>IF(SP_SUL!AK641="","*",SP_SUL!AK641)</f>
        <v>0</v>
      </c>
      <c r="L641" s="83" t="str">
        <f>IF(SP_SUL!AM641="","*",SP_SUL!AM641)</f>
        <v>-</v>
      </c>
      <c r="M641" s="83">
        <f>IF(SP_SUL!AP641="","*",SP_SUL!AP641)</f>
        <v>0</v>
      </c>
      <c r="N641" s="83" t="str">
        <f>IF(SP_SUL!AM641="","*",SP_SUL!AM641)</f>
        <v>-</v>
      </c>
      <c r="O641" s="110" t="str">
        <f>IF(SP_SUL!BH641="","*",SP_SUL!BH641)</f>
        <v>*</v>
      </c>
      <c r="P641" s="147" t="str">
        <f>IF($A$2=1,IF(SP_SUL!BJ641="","*",SP_SUL!BJ641),IF(SP_SUL!BK641="","*",SP_SUL!BK641))</f>
        <v>*</v>
      </c>
    </row>
    <row r="642" spans="1:16" hidden="1">
      <c r="A642" s="82" t="str">
        <f>IF(SP_SUL!B642="","*",SP_SUL!B642)</f>
        <v>*</v>
      </c>
      <c r="B642" s="83" t="str">
        <f>IF(SP_SUL!X642="","*",SP_SUL!X642)</f>
        <v>*</v>
      </c>
      <c r="C642" s="83" t="str">
        <f>IF(SP_SUL!S642="","*",SP_SUL!S642)</f>
        <v>-</v>
      </c>
      <c r="D642" s="83" t="str">
        <f>IF(SP_SUL!T642="","*",SP_SUL!T642)</f>
        <v>-</v>
      </c>
      <c r="E642" s="83" t="str">
        <f>IF(SP_SUL!D642="","*",SP_SUL!D642)</f>
        <v>*</v>
      </c>
      <c r="F642" s="83" t="str">
        <f>IF(SP_SUL!H642="","*",SP_SUL!H642)</f>
        <v>*</v>
      </c>
      <c r="G642" s="83" t="str">
        <f>IF(SP_SUL!M642="","*",SP_SUL!M642)</f>
        <v>-</v>
      </c>
      <c r="H642" s="116" t="str">
        <f>IF(SP_SUL!K642="","*",SP_SUL!K642)</f>
        <v>*</v>
      </c>
      <c r="I642" s="113" t="str">
        <f>IF(SP_SUL!O642="","*",SP_SUL!O642)</f>
        <v>*</v>
      </c>
      <c r="J642" s="113" t="str">
        <f>IF(SP_SUL!P642="","*",SP_SUL!P642)</f>
        <v>*</v>
      </c>
      <c r="K642" s="83">
        <f>IF(SP_SUL!AK642="","*",SP_SUL!AK642)</f>
        <v>0</v>
      </c>
      <c r="L642" s="83" t="str">
        <f>IF(SP_SUL!AM642="","*",SP_SUL!AM642)</f>
        <v>-</v>
      </c>
      <c r="M642" s="83">
        <f>IF(SP_SUL!AP642="","*",SP_SUL!AP642)</f>
        <v>0</v>
      </c>
      <c r="N642" s="83" t="str">
        <f>IF(SP_SUL!AM642="","*",SP_SUL!AM642)</f>
        <v>-</v>
      </c>
      <c r="O642" s="110" t="str">
        <f>IF(SP_SUL!BH642="","*",SP_SUL!BH642)</f>
        <v>*</v>
      </c>
      <c r="P642" s="147" t="str">
        <f>IF($A$2=1,IF(SP_SUL!BJ642="","*",SP_SUL!BJ642),IF(SP_SUL!BK642="","*",SP_SUL!BK642))</f>
        <v>*</v>
      </c>
    </row>
    <row r="643" spans="1:16" hidden="1">
      <c r="A643" s="82" t="str">
        <f>IF(SP_SUL!B643="","*",SP_SUL!B643)</f>
        <v>*</v>
      </c>
      <c r="B643" s="83" t="str">
        <f>IF(SP_SUL!X643="","*",SP_SUL!X643)</f>
        <v>*</v>
      </c>
      <c r="C643" s="83" t="str">
        <f>IF(SP_SUL!S643="","*",SP_SUL!S643)</f>
        <v>-</v>
      </c>
      <c r="D643" s="83" t="str">
        <f>IF(SP_SUL!T643="","*",SP_SUL!T643)</f>
        <v>-</v>
      </c>
      <c r="E643" s="83" t="str">
        <f>IF(SP_SUL!D643="","*",SP_SUL!D643)</f>
        <v>*</v>
      </c>
      <c r="F643" s="83" t="str">
        <f>IF(SP_SUL!H643="","*",SP_SUL!H643)</f>
        <v>*</v>
      </c>
      <c r="G643" s="83" t="str">
        <f>IF(SP_SUL!M643="","*",SP_SUL!M643)</f>
        <v>-</v>
      </c>
      <c r="H643" s="116" t="str">
        <f>IF(SP_SUL!K643="","*",SP_SUL!K643)</f>
        <v>*</v>
      </c>
      <c r="I643" s="113" t="str">
        <f>IF(SP_SUL!O643="","*",SP_SUL!O643)</f>
        <v>*</v>
      </c>
      <c r="J643" s="113" t="str">
        <f>IF(SP_SUL!P643="","*",SP_SUL!P643)</f>
        <v>*</v>
      </c>
      <c r="K643" s="83">
        <f>IF(SP_SUL!AK643="","*",SP_SUL!AK643)</f>
        <v>0</v>
      </c>
      <c r="L643" s="83" t="str">
        <f>IF(SP_SUL!AM643="","*",SP_SUL!AM643)</f>
        <v>-</v>
      </c>
      <c r="M643" s="83">
        <f>IF(SP_SUL!AP643="","*",SP_SUL!AP643)</f>
        <v>0</v>
      </c>
      <c r="N643" s="83" t="str">
        <f>IF(SP_SUL!AM643="","*",SP_SUL!AM643)</f>
        <v>-</v>
      </c>
      <c r="O643" s="110" t="str">
        <f>IF(SP_SUL!BH643="","*",SP_SUL!BH643)</f>
        <v>*</v>
      </c>
      <c r="P643" s="147" t="str">
        <f>IF($A$2=1,IF(SP_SUL!BJ643="","*",SP_SUL!BJ643),IF(SP_SUL!BK643="","*",SP_SUL!BK643))</f>
        <v>*</v>
      </c>
    </row>
    <row r="644" spans="1:16" hidden="1">
      <c r="A644" s="82" t="str">
        <f>IF(SP_SUL!B644="","*",SP_SUL!B644)</f>
        <v>*</v>
      </c>
      <c r="B644" s="83" t="str">
        <f>IF(SP_SUL!X644="","*",SP_SUL!X644)</f>
        <v>*</v>
      </c>
      <c r="C644" s="83" t="str">
        <f>IF(SP_SUL!S644="","*",SP_SUL!S644)</f>
        <v>-</v>
      </c>
      <c r="D644" s="83" t="str">
        <f>IF(SP_SUL!T644="","*",SP_SUL!T644)</f>
        <v>-</v>
      </c>
      <c r="E644" s="83" t="str">
        <f>IF(SP_SUL!D644="","*",SP_SUL!D644)</f>
        <v>*</v>
      </c>
      <c r="F644" s="83" t="str">
        <f>IF(SP_SUL!H644="","*",SP_SUL!H644)</f>
        <v>*</v>
      </c>
      <c r="G644" s="83" t="str">
        <f>IF(SP_SUL!M644="","*",SP_SUL!M644)</f>
        <v>-</v>
      </c>
      <c r="H644" s="116" t="str">
        <f>IF(SP_SUL!K644="","*",SP_SUL!K644)</f>
        <v>*</v>
      </c>
      <c r="I644" s="113" t="str">
        <f>IF(SP_SUL!O644="","*",SP_SUL!O644)</f>
        <v>*</v>
      </c>
      <c r="J644" s="113" t="str">
        <f>IF(SP_SUL!P644="","*",SP_SUL!P644)</f>
        <v>*</v>
      </c>
      <c r="K644" s="83">
        <f>IF(SP_SUL!AK644="","*",SP_SUL!AK644)</f>
        <v>0</v>
      </c>
      <c r="L644" s="83" t="str">
        <f>IF(SP_SUL!AM644="","*",SP_SUL!AM644)</f>
        <v>-</v>
      </c>
      <c r="M644" s="83">
        <f>IF(SP_SUL!AP644="","*",SP_SUL!AP644)</f>
        <v>0</v>
      </c>
      <c r="N644" s="83" t="str">
        <f>IF(SP_SUL!AM644="","*",SP_SUL!AM644)</f>
        <v>-</v>
      </c>
      <c r="O644" s="110" t="str">
        <f>IF(SP_SUL!BH644="","*",SP_SUL!BH644)</f>
        <v>*</v>
      </c>
      <c r="P644" s="147" t="str">
        <f>IF($A$2=1,IF(SP_SUL!BJ644="","*",SP_SUL!BJ644),IF(SP_SUL!BK644="","*",SP_SUL!BK644))</f>
        <v>*</v>
      </c>
    </row>
    <row r="645" spans="1:16" hidden="1">
      <c r="A645" s="82" t="str">
        <f>IF(SP_SUL!B645="","*",SP_SUL!B645)</f>
        <v>*</v>
      </c>
      <c r="B645" s="83" t="str">
        <f>IF(SP_SUL!X645="","*",SP_SUL!X645)</f>
        <v>*</v>
      </c>
      <c r="C645" s="83" t="str">
        <f>IF(SP_SUL!S645="","*",SP_SUL!S645)</f>
        <v>-</v>
      </c>
      <c r="D645" s="83" t="str">
        <f>IF(SP_SUL!T645="","*",SP_SUL!T645)</f>
        <v>-</v>
      </c>
      <c r="E645" s="83" t="str">
        <f>IF(SP_SUL!D645="","*",SP_SUL!D645)</f>
        <v>*</v>
      </c>
      <c r="F645" s="83" t="str">
        <f>IF(SP_SUL!H645="","*",SP_SUL!H645)</f>
        <v>*</v>
      </c>
      <c r="G645" s="83" t="str">
        <f>IF(SP_SUL!M645="","*",SP_SUL!M645)</f>
        <v>-</v>
      </c>
      <c r="H645" s="116" t="str">
        <f>IF(SP_SUL!K645="","*",SP_SUL!K645)</f>
        <v>*</v>
      </c>
      <c r="I645" s="113" t="str">
        <f>IF(SP_SUL!O645="","*",SP_SUL!O645)</f>
        <v>*</v>
      </c>
      <c r="J645" s="113" t="str">
        <f>IF(SP_SUL!P645="","*",SP_SUL!P645)</f>
        <v>*</v>
      </c>
      <c r="K645" s="83">
        <f>IF(SP_SUL!AK645="","*",SP_SUL!AK645)</f>
        <v>0</v>
      </c>
      <c r="L645" s="83" t="str">
        <f>IF(SP_SUL!AM645="","*",SP_SUL!AM645)</f>
        <v>-</v>
      </c>
      <c r="M645" s="83">
        <f>IF(SP_SUL!AP645="","*",SP_SUL!AP645)</f>
        <v>0</v>
      </c>
      <c r="N645" s="83" t="str">
        <f>IF(SP_SUL!AM645="","*",SP_SUL!AM645)</f>
        <v>-</v>
      </c>
      <c r="O645" s="110" t="str">
        <f>IF(SP_SUL!BH645="","*",SP_SUL!BH645)</f>
        <v>*</v>
      </c>
      <c r="P645" s="147" t="str">
        <f>IF($A$2=1,IF(SP_SUL!BJ645="","*",SP_SUL!BJ645),IF(SP_SUL!BK645="","*",SP_SUL!BK645))</f>
        <v>*</v>
      </c>
    </row>
    <row r="646" spans="1:16" hidden="1">
      <c r="A646" s="82" t="str">
        <f>IF(SP_SUL!B646="","*",SP_SUL!B646)</f>
        <v>*</v>
      </c>
      <c r="B646" s="83" t="str">
        <f>IF(SP_SUL!X646="","*",SP_SUL!X646)</f>
        <v>*</v>
      </c>
      <c r="C646" s="83" t="str">
        <f>IF(SP_SUL!S646="","*",SP_SUL!S646)</f>
        <v>-</v>
      </c>
      <c r="D646" s="83" t="str">
        <f>IF(SP_SUL!T646="","*",SP_SUL!T646)</f>
        <v>-</v>
      </c>
      <c r="E646" s="83" t="str">
        <f>IF(SP_SUL!D646="","*",SP_SUL!D646)</f>
        <v>*</v>
      </c>
      <c r="F646" s="83" t="str">
        <f>IF(SP_SUL!H646="","*",SP_SUL!H646)</f>
        <v>*</v>
      </c>
      <c r="G646" s="83" t="str">
        <f>IF(SP_SUL!M646="","*",SP_SUL!M646)</f>
        <v>-</v>
      </c>
      <c r="H646" s="116" t="str">
        <f>IF(SP_SUL!K646="","*",SP_SUL!K646)</f>
        <v>*</v>
      </c>
      <c r="I646" s="113" t="str">
        <f>IF(SP_SUL!O646="","*",SP_SUL!O646)</f>
        <v>*</v>
      </c>
      <c r="J646" s="113" t="str">
        <f>IF(SP_SUL!P646="","*",SP_SUL!P646)</f>
        <v>*</v>
      </c>
      <c r="K646" s="83">
        <f>IF(SP_SUL!AK646="","*",SP_SUL!AK646)</f>
        <v>0</v>
      </c>
      <c r="L646" s="83" t="str">
        <f>IF(SP_SUL!AM646="","*",SP_SUL!AM646)</f>
        <v>-</v>
      </c>
      <c r="M646" s="83">
        <f>IF(SP_SUL!AP646="","*",SP_SUL!AP646)</f>
        <v>0</v>
      </c>
      <c r="N646" s="83" t="str">
        <f>IF(SP_SUL!AM646="","*",SP_SUL!AM646)</f>
        <v>-</v>
      </c>
      <c r="O646" s="110" t="str">
        <f>IF(SP_SUL!BH646="","*",SP_SUL!BH646)</f>
        <v>*</v>
      </c>
      <c r="P646" s="147" t="str">
        <f>IF($A$2=1,IF(SP_SUL!BJ646="","*",SP_SUL!BJ646),IF(SP_SUL!BK646="","*",SP_SUL!BK646))</f>
        <v>*</v>
      </c>
    </row>
    <row r="647" spans="1:16" hidden="1">
      <c r="A647" s="82" t="str">
        <f>IF(SP_SUL!B647="","*",SP_SUL!B647)</f>
        <v>*</v>
      </c>
      <c r="B647" s="83" t="str">
        <f>IF(SP_SUL!X647="","*",SP_SUL!X647)</f>
        <v>*</v>
      </c>
      <c r="C647" s="83" t="str">
        <f>IF(SP_SUL!S647="","*",SP_SUL!S647)</f>
        <v>-</v>
      </c>
      <c r="D647" s="83" t="str">
        <f>IF(SP_SUL!T647="","*",SP_SUL!T647)</f>
        <v>-</v>
      </c>
      <c r="E647" s="83" t="str">
        <f>IF(SP_SUL!D647="","*",SP_SUL!D647)</f>
        <v>*</v>
      </c>
      <c r="F647" s="83" t="str">
        <f>IF(SP_SUL!H647="","*",SP_SUL!H647)</f>
        <v>*</v>
      </c>
      <c r="G647" s="83" t="str">
        <f>IF(SP_SUL!M647="","*",SP_SUL!M647)</f>
        <v>-</v>
      </c>
      <c r="H647" s="116" t="str">
        <f>IF(SP_SUL!K647="","*",SP_SUL!K647)</f>
        <v>*</v>
      </c>
      <c r="I647" s="113" t="str">
        <f>IF(SP_SUL!O647="","*",SP_SUL!O647)</f>
        <v>*</v>
      </c>
      <c r="J647" s="113" t="str">
        <f>IF(SP_SUL!P647="","*",SP_SUL!P647)</f>
        <v>*</v>
      </c>
      <c r="K647" s="83">
        <f>IF(SP_SUL!AK647="","*",SP_SUL!AK647)</f>
        <v>0</v>
      </c>
      <c r="L647" s="83" t="str">
        <f>IF(SP_SUL!AM647="","*",SP_SUL!AM647)</f>
        <v>-</v>
      </c>
      <c r="M647" s="83">
        <f>IF(SP_SUL!AP647="","*",SP_SUL!AP647)</f>
        <v>0</v>
      </c>
      <c r="N647" s="83" t="str">
        <f>IF(SP_SUL!AM647="","*",SP_SUL!AM647)</f>
        <v>-</v>
      </c>
      <c r="O647" s="110" t="str">
        <f>IF(SP_SUL!BH647="","*",SP_SUL!BH647)</f>
        <v>*</v>
      </c>
      <c r="P647" s="147" t="str">
        <f>IF($A$2=1,IF(SP_SUL!BJ647="","*",SP_SUL!BJ647),IF(SP_SUL!BK647="","*",SP_SUL!BK647))</f>
        <v>*</v>
      </c>
    </row>
    <row r="648" spans="1:16" hidden="1">
      <c r="A648" s="82" t="str">
        <f>IF(SP_SUL!B648="","*",SP_SUL!B648)</f>
        <v>*</v>
      </c>
      <c r="B648" s="83" t="str">
        <f>IF(SP_SUL!X648="","*",SP_SUL!X648)</f>
        <v>*</v>
      </c>
      <c r="C648" s="83" t="str">
        <f>IF(SP_SUL!S648="","*",SP_SUL!S648)</f>
        <v>-</v>
      </c>
      <c r="D648" s="83" t="str">
        <f>IF(SP_SUL!T648="","*",SP_SUL!T648)</f>
        <v>-</v>
      </c>
      <c r="E648" s="83" t="str">
        <f>IF(SP_SUL!D648="","*",SP_SUL!D648)</f>
        <v>*</v>
      </c>
      <c r="F648" s="83" t="str">
        <f>IF(SP_SUL!H648="","*",SP_SUL!H648)</f>
        <v>*</v>
      </c>
      <c r="G648" s="83" t="str">
        <f>IF(SP_SUL!M648="","*",SP_SUL!M648)</f>
        <v>-</v>
      </c>
      <c r="H648" s="116" t="str">
        <f>IF(SP_SUL!K648="","*",SP_SUL!K648)</f>
        <v>*</v>
      </c>
      <c r="I648" s="113" t="str">
        <f>IF(SP_SUL!O648="","*",SP_SUL!O648)</f>
        <v>*</v>
      </c>
      <c r="J648" s="113" t="str">
        <f>IF(SP_SUL!P648="","*",SP_SUL!P648)</f>
        <v>*</v>
      </c>
      <c r="K648" s="83">
        <f>IF(SP_SUL!AK648="","*",SP_SUL!AK648)</f>
        <v>0</v>
      </c>
      <c r="L648" s="83" t="str">
        <f>IF(SP_SUL!AM648="","*",SP_SUL!AM648)</f>
        <v>-</v>
      </c>
      <c r="M648" s="83">
        <f>IF(SP_SUL!AP648="","*",SP_SUL!AP648)</f>
        <v>0</v>
      </c>
      <c r="N648" s="83" t="str">
        <f>IF(SP_SUL!AM648="","*",SP_SUL!AM648)</f>
        <v>-</v>
      </c>
      <c r="O648" s="110" t="str">
        <f>IF(SP_SUL!BH648="","*",SP_SUL!BH648)</f>
        <v>*</v>
      </c>
      <c r="P648" s="147" t="str">
        <f>IF($A$2=1,IF(SP_SUL!BJ648="","*",SP_SUL!BJ648),IF(SP_SUL!BK648="","*",SP_SUL!BK648))</f>
        <v>*</v>
      </c>
    </row>
    <row r="649" spans="1:16" hidden="1">
      <c r="A649" s="82" t="str">
        <f>IF(SP_SUL!B649="","*",SP_SUL!B649)</f>
        <v>*</v>
      </c>
      <c r="B649" s="83" t="str">
        <f>IF(SP_SUL!X649="","*",SP_SUL!X649)</f>
        <v>*</v>
      </c>
      <c r="C649" s="83" t="str">
        <f>IF(SP_SUL!S649="","*",SP_SUL!S649)</f>
        <v>-</v>
      </c>
      <c r="D649" s="83" t="str">
        <f>IF(SP_SUL!T649="","*",SP_SUL!T649)</f>
        <v>-</v>
      </c>
      <c r="E649" s="83" t="str">
        <f>IF(SP_SUL!D649="","*",SP_SUL!D649)</f>
        <v>*</v>
      </c>
      <c r="F649" s="83" t="str">
        <f>IF(SP_SUL!H649="","*",SP_SUL!H649)</f>
        <v>*</v>
      </c>
      <c r="G649" s="83" t="str">
        <f>IF(SP_SUL!M649="","*",SP_SUL!M649)</f>
        <v>-</v>
      </c>
      <c r="H649" s="116" t="str">
        <f>IF(SP_SUL!K649="","*",SP_SUL!K649)</f>
        <v>*</v>
      </c>
      <c r="I649" s="113" t="str">
        <f>IF(SP_SUL!O649="","*",SP_SUL!O649)</f>
        <v>*</v>
      </c>
      <c r="J649" s="113" t="str">
        <f>IF(SP_SUL!P649="","*",SP_SUL!P649)</f>
        <v>*</v>
      </c>
      <c r="K649" s="83">
        <f>IF(SP_SUL!AK649="","*",SP_SUL!AK649)</f>
        <v>0</v>
      </c>
      <c r="L649" s="83" t="str">
        <f>IF(SP_SUL!AM649="","*",SP_SUL!AM649)</f>
        <v>-</v>
      </c>
      <c r="M649" s="83">
        <f>IF(SP_SUL!AP649="","*",SP_SUL!AP649)</f>
        <v>0</v>
      </c>
      <c r="N649" s="83" t="str">
        <f>IF(SP_SUL!AM649="","*",SP_SUL!AM649)</f>
        <v>-</v>
      </c>
      <c r="O649" s="110" t="str">
        <f>IF(SP_SUL!BH649="","*",SP_SUL!BH649)</f>
        <v>*</v>
      </c>
      <c r="P649" s="147" t="str">
        <f>IF($A$2=1,IF(SP_SUL!BJ649="","*",SP_SUL!BJ649),IF(SP_SUL!BK649="","*",SP_SUL!BK649))</f>
        <v>*</v>
      </c>
    </row>
    <row r="650" spans="1:16" hidden="1">
      <c r="A650" s="82" t="str">
        <f>IF(SP_SUL!B650="","*",SP_SUL!B650)</f>
        <v>*</v>
      </c>
      <c r="B650" s="83" t="str">
        <f>IF(SP_SUL!X650="","*",SP_SUL!X650)</f>
        <v>*</v>
      </c>
      <c r="C650" s="83" t="str">
        <f>IF(SP_SUL!S650="","*",SP_SUL!S650)</f>
        <v>-</v>
      </c>
      <c r="D650" s="83" t="str">
        <f>IF(SP_SUL!T650="","*",SP_SUL!T650)</f>
        <v>-</v>
      </c>
      <c r="E650" s="83" t="str">
        <f>IF(SP_SUL!D650="","*",SP_SUL!D650)</f>
        <v>*</v>
      </c>
      <c r="F650" s="83" t="str">
        <f>IF(SP_SUL!H650="","*",SP_SUL!H650)</f>
        <v>*</v>
      </c>
      <c r="G650" s="83" t="str">
        <f>IF(SP_SUL!M650="","*",SP_SUL!M650)</f>
        <v>-</v>
      </c>
      <c r="H650" s="116" t="str">
        <f>IF(SP_SUL!K650="","*",SP_SUL!K650)</f>
        <v>*</v>
      </c>
      <c r="I650" s="113" t="str">
        <f>IF(SP_SUL!O650="","*",SP_SUL!O650)</f>
        <v>*</v>
      </c>
      <c r="J650" s="113" t="str">
        <f>IF(SP_SUL!P650="","*",SP_SUL!P650)</f>
        <v>*</v>
      </c>
      <c r="K650" s="83">
        <f>IF(SP_SUL!AK650="","*",SP_SUL!AK650)</f>
        <v>0</v>
      </c>
      <c r="L650" s="83" t="str">
        <f>IF(SP_SUL!AM650="","*",SP_SUL!AM650)</f>
        <v>-</v>
      </c>
      <c r="M650" s="83">
        <f>IF(SP_SUL!AP650="","*",SP_SUL!AP650)</f>
        <v>0</v>
      </c>
      <c r="N650" s="83" t="str">
        <f>IF(SP_SUL!AM650="","*",SP_SUL!AM650)</f>
        <v>-</v>
      </c>
      <c r="O650" s="110" t="str">
        <f>IF(SP_SUL!BH650="","*",SP_SUL!BH650)</f>
        <v>*</v>
      </c>
      <c r="P650" s="147" t="str">
        <f>IF($A$2=1,IF(SP_SUL!BJ650="","*",SP_SUL!BJ650),IF(SP_SUL!BK650="","*",SP_SUL!BK650))</f>
        <v>*</v>
      </c>
    </row>
    <row r="651" spans="1:16" hidden="1">
      <c r="A651" s="82" t="str">
        <f>IF(SP_SUL!B651="","*",SP_SUL!B651)</f>
        <v>*</v>
      </c>
      <c r="B651" s="83" t="str">
        <f>IF(SP_SUL!X651="","*",SP_SUL!X651)</f>
        <v>*</v>
      </c>
      <c r="C651" s="83" t="str">
        <f>IF(SP_SUL!S651="","*",SP_SUL!S651)</f>
        <v>-</v>
      </c>
      <c r="D651" s="83" t="str">
        <f>IF(SP_SUL!T651="","*",SP_SUL!T651)</f>
        <v>-</v>
      </c>
      <c r="E651" s="83" t="str">
        <f>IF(SP_SUL!D651="","*",SP_SUL!D651)</f>
        <v>*</v>
      </c>
      <c r="F651" s="83" t="str">
        <f>IF(SP_SUL!H651="","*",SP_SUL!H651)</f>
        <v>*</v>
      </c>
      <c r="G651" s="83" t="str">
        <f>IF(SP_SUL!M651="","*",SP_SUL!M651)</f>
        <v>-</v>
      </c>
      <c r="H651" s="116" t="str">
        <f>IF(SP_SUL!K651="","*",SP_SUL!K651)</f>
        <v>*</v>
      </c>
      <c r="I651" s="113" t="str">
        <f>IF(SP_SUL!O651="","*",SP_SUL!O651)</f>
        <v>*</v>
      </c>
      <c r="J651" s="113" t="str">
        <f>IF(SP_SUL!P651="","*",SP_SUL!P651)</f>
        <v>*</v>
      </c>
      <c r="K651" s="83">
        <f>IF(SP_SUL!AK651="","*",SP_SUL!AK651)</f>
        <v>0</v>
      </c>
      <c r="L651" s="83" t="str">
        <f>IF(SP_SUL!AM651="","*",SP_SUL!AM651)</f>
        <v>-</v>
      </c>
      <c r="M651" s="83">
        <f>IF(SP_SUL!AP651="","*",SP_SUL!AP651)</f>
        <v>0</v>
      </c>
      <c r="N651" s="83" t="str">
        <f>IF(SP_SUL!AM651="","*",SP_SUL!AM651)</f>
        <v>-</v>
      </c>
      <c r="O651" s="110" t="str">
        <f>IF(SP_SUL!BH651="","*",SP_SUL!BH651)</f>
        <v>*</v>
      </c>
      <c r="P651" s="147" t="str">
        <f>IF($A$2=1,IF(SP_SUL!BJ651="","*",SP_SUL!BJ651),IF(SP_SUL!BK651="","*",SP_SUL!BK651))</f>
        <v>*</v>
      </c>
    </row>
    <row r="652" spans="1:16" hidden="1">
      <c r="A652" s="82" t="str">
        <f>IF(SP_SUL!B652="","*",SP_SUL!B652)</f>
        <v>*</v>
      </c>
      <c r="B652" s="83" t="str">
        <f>IF(SP_SUL!X652="","*",SP_SUL!X652)</f>
        <v>*</v>
      </c>
      <c r="C652" s="83" t="str">
        <f>IF(SP_SUL!S652="","*",SP_SUL!S652)</f>
        <v>-</v>
      </c>
      <c r="D652" s="83" t="str">
        <f>IF(SP_SUL!T652="","*",SP_SUL!T652)</f>
        <v>-</v>
      </c>
      <c r="E652" s="83" t="str">
        <f>IF(SP_SUL!D652="","*",SP_SUL!D652)</f>
        <v>*</v>
      </c>
      <c r="F652" s="83" t="str">
        <f>IF(SP_SUL!H652="","*",SP_SUL!H652)</f>
        <v>*</v>
      </c>
      <c r="G652" s="83" t="str">
        <f>IF(SP_SUL!M652="","*",SP_SUL!M652)</f>
        <v>-</v>
      </c>
      <c r="H652" s="116" t="str">
        <f>IF(SP_SUL!K652="","*",SP_SUL!K652)</f>
        <v>*</v>
      </c>
      <c r="I652" s="113" t="str">
        <f>IF(SP_SUL!O652="","*",SP_SUL!O652)</f>
        <v>*</v>
      </c>
      <c r="J652" s="113" t="str">
        <f>IF(SP_SUL!P652="","*",SP_SUL!P652)</f>
        <v>*</v>
      </c>
      <c r="K652" s="83">
        <f>IF(SP_SUL!AK652="","*",SP_SUL!AK652)</f>
        <v>0</v>
      </c>
      <c r="L652" s="83" t="str">
        <f>IF(SP_SUL!AM652="","*",SP_SUL!AM652)</f>
        <v>-</v>
      </c>
      <c r="M652" s="83">
        <f>IF(SP_SUL!AP652="","*",SP_SUL!AP652)</f>
        <v>0</v>
      </c>
      <c r="N652" s="83" t="str">
        <f>IF(SP_SUL!AM652="","*",SP_SUL!AM652)</f>
        <v>-</v>
      </c>
      <c r="O652" s="110" t="str">
        <f>IF(SP_SUL!BH652="","*",SP_SUL!BH652)</f>
        <v>*</v>
      </c>
      <c r="P652" s="147" t="str">
        <f>IF($A$2=1,IF(SP_SUL!BJ652="","*",SP_SUL!BJ652),IF(SP_SUL!BK652="","*",SP_SUL!BK652))</f>
        <v>*</v>
      </c>
    </row>
    <row r="653" spans="1:16" hidden="1">
      <c r="A653" s="82" t="str">
        <f>IF(SP_SUL!B653="","*",SP_SUL!B653)</f>
        <v>*</v>
      </c>
      <c r="B653" s="83" t="str">
        <f>IF(SP_SUL!X653="","*",SP_SUL!X653)</f>
        <v>*</v>
      </c>
      <c r="C653" s="83" t="str">
        <f>IF(SP_SUL!S653="","*",SP_SUL!S653)</f>
        <v>-</v>
      </c>
      <c r="D653" s="83" t="str">
        <f>IF(SP_SUL!T653="","*",SP_SUL!T653)</f>
        <v>-</v>
      </c>
      <c r="E653" s="83" t="str">
        <f>IF(SP_SUL!D653="","*",SP_SUL!D653)</f>
        <v>*</v>
      </c>
      <c r="F653" s="83" t="str">
        <f>IF(SP_SUL!H653="","*",SP_SUL!H653)</f>
        <v>*</v>
      </c>
      <c r="G653" s="83" t="str">
        <f>IF(SP_SUL!M653="","*",SP_SUL!M653)</f>
        <v>-</v>
      </c>
      <c r="H653" s="116" t="str">
        <f>IF(SP_SUL!K653="","*",SP_SUL!K653)</f>
        <v>*</v>
      </c>
      <c r="I653" s="113" t="str">
        <f>IF(SP_SUL!O653="","*",SP_SUL!O653)</f>
        <v>*</v>
      </c>
      <c r="J653" s="113" t="str">
        <f>IF(SP_SUL!P653="","*",SP_SUL!P653)</f>
        <v>*</v>
      </c>
      <c r="K653" s="83">
        <f>IF(SP_SUL!AK653="","*",SP_SUL!AK653)</f>
        <v>0</v>
      </c>
      <c r="L653" s="83" t="str">
        <f>IF(SP_SUL!AM653="","*",SP_SUL!AM653)</f>
        <v>-</v>
      </c>
      <c r="M653" s="83">
        <f>IF(SP_SUL!AP653="","*",SP_SUL!AP653)</f>
        <v>0</v>
      </c>
      <c r="N653" s="83" t="str">
        <f>IF(SP_SUL!AM653="","*",SP_SUL!AM653)</f>
        <v>-</v>
      </c>
      <c r="O653" s="110" t="str">
        <f>IF(SP_SUL!BH653="","*",SP_SUL!BH653)</f>
        <v>*</v>
      </c>
      <c r="P653" s="147" t="str">
        <f>IF($A$2=1,IF(SP_SUL!BJ653="","*",SP_SUL!BJ653),IF(SP_SUL!BK653="","*",SP_SUL!BK653))</f>
        <v>*</v>
      </c>
    </row>
    <row r="654" spans="1:16" hidden="1">
      <c r="A654" s="82" t="str">
        <f>IF(SP_SUL!B654="","*",SP_SUL!B654)</f>
        <v>*</v>
      </c>
      <c r="B654" s="83" t="str">
        <f>IF(SP_SUL!X654="","*",SP_SUL!X654)</f>
        <v>*</v>
      </c>
      <c r="C654" s="83" t="str">
        <f>IF(SP_SUL!S654="","*",SP_SUL!S654)</f>
        <v>-</v>
      </c>
      <c r="D654" s="83" t="str">
        <f>IF(SP_SUL!T654="","*",SP_SUL!T654)</f>
        <v>-</v>
      </c>
      <c r="E654" s="83" t="str">
        <f>IF(SP_SUL!D654="","*",SP_SUL!D654)</f>
        <v>*</v>
      </c>
      <c r="F654" s="83" t="str">
        <f>IF(SP_SUL!H654="","*",SP_SUL!H654)</f>
        <v>*</v>
      </c>
      <c r="G654" s="83" t="str">
        <f>IF(SP_SUL!M654="","*",SP_SUL!M654)</f>
        <v>-</v>
      </c>
      <c r="H654" s="116" t="str">
        <f>IF(SP_SUL!K654="","*",SP_SUL!K654)</f>
        <v>*</v>
      </c>
      <c r="I654" s="113" t="str">
        <f>IF(SP_SUL!O654="","*",SP_SUL!O654)</f>
        <v>*</v>
      </c>
      <c r="J654" s="113" t="str">
        <f>IF(SP_SUL!P654="","*",SP_SUL!P654)</f>
        <v>*</v>
      </c>
      <c r="K654" s="83">
        <f>IF(SP_SUL!AK654="","*",SP_SUL!AK654)</f>
        <v>0</v>
      </c>
      <c r="L654" s="83" t="str">
        <f>IF(SP_SUL!AM654="","*",SP_SUL!AM654)</f>
        <v>-</v>
      </c>
      <c r="M654" s="83">
        <f>IF(SP_SUL!AP654="","*",SP_SUL!AP654)</f>
        <v>0</v>
      </c>
      <c r="N654" s="83" t="str">
        <f>IF(SP_SUL!AM654="","*",SP_SUL!AM654)</f>
        <v>-</v>
      </c>
      <c r="O654" s="110" t="str">
        <f>IF(SP_SUL!BH654="","*",SP_SUL!BH654)</f>
        <v>*</v>
      </c>
      <c r="P654" s="147" t="str">
        <f>IF($A$2=1,IF(SP_SUL!BJ654="","*",SP_SUL!BJ654),IF(SP_SUL!BK654="","*",SP_SUL!BK654))</f>
        <v>*</v>
      </c>
    </row>
    <row r="655" spans="1:16" hidden="1">
      <c r="A655" s="82" t="str">
        <f>IF(SP_SUL!B655="","*",SP_SUL!B655)</f>
        <v>*</v>
      </c>
      <c r="B655" s="83" t="str">
        <f>IF(SP_SUL!X655="","*",SP_SUL!X655)</f>
        <v>*</v>
      </c>
      <c r="C655" s="83" t="str">
        <f>IF(SP_SUL!S655="","*",SP_SUL!S655)</f>
        <v>-</v>
      </c>
      <c r="D655" s="83" t="str">
        <f>IF(SP_SUL!T655="","*",SP_SUL!T655)</f>
        <v>-</v>
      </c>
      <c r="E655" s="83" t="str">
        <f>IF(SP_SUL!D655="","*",SP_SUL!D655)</f>
        <v>*</v>
      </c>
      <c r="F655" s="83" t="str">
        <f>IF(SP_SUL!H655="","*",SP_SUL!H655)</f>
        <v>*</v>
      </c>
      <c r="G655" s="83" t="str">
        <f>IF(SP_SUL!M655="","*",SP_SUL!M655)</f>
        <v>-</v>
      </c>
      <c r="H655" s="116" t="str">
        <f>IF(SP_SUL!K655="","*",SP_SUL!K655)</f>
        <v>*</v>
      </c>
      <c r="I655" s="113" t="str">
        <f>IF(SP_SUL!O655="","*",SP_SUL!O655)</f>
        <v>*</v>
      </c>
      <c r="J655" s="113" t="str">
        <f>IF(SP_SUL!P655="","*",SP_SUL!P655)</f>
        <v>*</v>
      </c>
      <c r="K655" s="83">
        <f>IF(SP_SUL!AK655="","*",SP_SUL!AK655)</f>
        <v>0</v>
      </c>
      <c r="L655" s="83" t="str">
        <f>IF(SP_SUL!AM655="","*",SP_SUL!AM655)</f>
        <v>-</v>
      </c>
      <c r="M655" s="83">
        <f>IF(SP_SUL!AP655="","*",SP_SUL!AP655)</f>
        <v>0</v>
      </c>
      <c r="N655" s="83" t="str">
        <f>IF(SP_SUL!AM655="","*",SP_SUL!AM655)</f>
        <v>-</v>
      </c>
      <c r="O655" s="110" t="str">
        <f>IF(SP_SUL!BH655="","*",SP_SUL!BH655)</f>
        <v>*</v>
      </c>
      <c r="P655" s="147" t="str">
        <f>IF($A$2=1,IF(SP_SUL!BJ655="","*",SP_SUL!BJ655),IF(SP_SUL!BK655="","*",SP_SUL!BK655))</f>
        <v>*</v>
      </c>
    </row>
    <row r="656" spans="1:16" hidden="1">
      <c r="A656" s="82" t="str">
        <f>IF(SP_SUL!B656="","*",SP_SUL!B656)</f>
        <v>*</v>
      </c>
      <c r="B656" s="83" t="str">
        <f>IF(SP_SUL!X656="","*",SP_SUL!X656)</f>
        <v>*</v>
      </c>
      <c r="C656" s="83" t="str">
        <f>IF(SP_SUL!S656="","*",SP_SUL!S656)</f>
        <v>-</v>
      </c>
      <c r="D656" s="83" t="str">
        <f>IF(SP_SUL!T656="","*",SP_SUL!T656)</f>
        <v>-</v>
      </c>
      <c r="E656" s="83" t="str">
        <f>IF(SP_SUL!D656="","*",SP_SUL!D656)</f>
        <v>*</v>
      </c>
      <c r="F656" s="83" t="str">
        <f>IF(SP_SUL!H656="","*",SP_SUL!H656)</f>
        <v>*</v>
      </c>
      <c r="G656" s="83" t="str">
        <f>IF(SP_SUL!M656="","*",SP_SUL!M656)</f>
        <v>-</v>
      </c>
      <c r="H656" s="116" t="str">
        <f>IF(SP_SUL!K656="","*",SP_SUL!K656)</f>
        <v>*</v>
      </c>
      <c r="I656" s="113" t="str">
        <f>IF(SP_SUL!O656="","*",SP_SUL!O656)</f>
        <v>*</v>
      </c>
      <c r="J656" s="113" t="str">
        <f>IF(SP_SUL!P656="","*",SP_SUL!P656)</f>
        <v>*</v>
      </c>
      <c r="K656" s="83">
        <f>IF(SP_SUL!AK656="","*",SP_SUL!AK656)</f>
        <v>0</v>
      </c>
      <c r="L656" s="83" t="str">
        <f>IF(SP_SUL!AM656="","*",SP_SUL!AM656)</f>
        <v>-</v>
      </c>
      <c r="M656" s="83">
        <f>IF(SP_SUL!AP656="","*",SP_SUL!AP656)</f>
        <v>0</v>
      </c>
      <c r="N656" s="83" t="str">
        <f>IF(SP_SUL!AM656="","*",SP_SUL!AM656)</f>
        <v>-</v>
      </c>
      <c r="O656" s="110" t="str">
        <f>IF(SP_SUL!BH656="","*",SP_SUL!BH656)</f>
        <v>*</v>
      </c>
      <c r="P656" s="147" t="str">
        <f>IF($A$2=1,IF(SP_SUL!BJ656="","*",SP_SUL!BJ656),IF(SP_SUL!BK656="","*",SP_SUL!BK656))</f>
        <v>*</v>
      </c>
    </row>
    <row r="657" spans="1:16" hidden="1">
      <c r="A657" s="82" t="str">
        <f>IF(SP_SUL!B657="","*",SP_SUL!B657)</f>
        <v>*</v>
      </c>
      <c r="B657" s="83" t="str">
        <f>IF(SP_SUL!X657="","*",SP_SUL!X657)</f>
        <v>*</v>
      </c>
      <c r="C657" s="83" t="str">
        <f>IF(SP_SUL!S657="","*",SP_SUL!S657)</f>
        <v>-</v>
      </c>
      <c r="D657" s="83" t="str">
        <f>IF(SP_SUL!T657="","*",SP_SUL!T657)</f>
        <v>-</v>
      </c>
      <c r="E657" s="83" t="str">
        <f>IF(SP_SUL!D657="","*",SP_SUL!D657)</f>
        <v>*</v>
      </c>
      <c r="F657" s="83" t="str">
        <f>IF(SP_SUL!H657="","*",SP_SUL!H657)</f>
        <v>*</v>
      </c>
      <c r="G657" s="83" t="str">
        <f>IF(SP_SUL!M657="","*",SP_SUL!M657)</f>
        <v>-</v>
      </c>
      <c r="H657" s="116" t="str">
        <f>IF(SP_SUL!K657="","*",SP_SUL!K657)</f>
        <v>*</v>
      </c>
      <c r="I657" s="113" t="str">
        <f>IF(SP_SUL!O657="","*",SP_SUL!O657)</f>
        <v>*</v>
      </c>
      <c r="J657" s="113" t="str">
        <f>IF(SP_SUL!P657="","*",SP_SUL!P657)</f>
        <v>*</v>
      </c>
      <c r="K657" s="83">
        <f>IF(SP_SUL!AK657="","*",SP_SUL!AK657)</f>
        <v>0</v>
      </c>
      <c r="L657" s="83" t="str">
        <f>IF(SP_SUL!AM657="","*",SP_SUL!AM657)</f>
        <v>-</v>
      </c>
      <c r="M657" s="83">
        <f>IF(SP_SUL!AP657="","*",SP_SUL!AP657)</f>
        <v>0</v>
      </c>
      <c r="N657" s="83" t="str">
        <f>IF(SP_SUL!AM657="","*",SP_SUL!AM657)</f>
        <v>-</v>
      </c>
      <c r="O657" s="110" t="str">
        <f>IF(SP_SUL!BH657="","*",SP_SUL!BH657)</f>
        <v>*</v>
      </c>
      <c r="P657" s="147" t="str">
        <f>IF($A$2=1,IF(SP_SUL!BJ657="","*",SP_SUL!BJ657),IF(SP_SUL!BK657="","*",SP_SUL!BK657))</f>
        <v>*</v>
      </c>
    </row>
    <row r="658" spans="1:16" hidden="1">
      <c r="A658" s="82" t="str">
        <f>IF(SP_SUL!B658="","*",SP_SUL!B658)</f>
        <v>*</v>
      </c>
      <c r="B658" s="83" t="str">
        <f>IF(SP_SUL!X658="","*",SP_SUL!X658)</f>
        <v>*</v>
      </c>
      <c r="C658" s="83" t="str">
        <f>IF(SP_SUL!S658="","*",SP_SUL!S658)</f>
        <v>-</v>
      </c>
      <c r="D658" s="83" t="str">
        <f>IF(SP_SUL!T658="","*",SP_SUL!T658)</f>
        <v>-</v>
      </c>
      <c r="E658" s="83" t="str">
        <f>IF(SP_SUL!D658="","*",SP_SUL!D658)</f>
        <v>*</v>
      </c>
      <c r="F658" s="83" t="str">
        <f>IF(SP_SUL!H658="","*",SP_SUL!H658)</f>
        <v>*</v>
      </c>
      <c r="G658" s="83" t="str">
        <f>IF(SP_SUL!M658="","*",SP_SUL!M658)</f>
        <v>-</v>
      </c>
      <c r="H658" s="116" t="str">
        <f>IF(SP_SUL!K658="","*",SP_SUL!K658)</f>
        <v>*</v>
      </c>
      <c r="I658" s="113" t="str">
        <f>IF(SP_SUL!O658="","*",SP_SUL!O658)</f>
        <v>*</v>
      </c>
      <c r="J658" s="113" t="str">
        <f>IF(SP_SUL!P658="","*",SP_SUL!P658)</f>
        <v>*</v>
      </c>
      <c r="K658" s="83">
        <f>IF(SP_SUL!AK658="","*",SP_SUL!AK658)</f>
        <v>0</v>
      </c>
      <c r="L658" s="83" t="str">
        <f>IF(SP_SUL!AM658="","*",SP_SUL!AM658)</f>
        <v>-</v>
      </c>
      <c r="M658" s="83">
        <f>IF(SP_SUL!AP658="","*",SP_SUL!AP658)</f>
        <v>0</v>
      </c>
      <c r="N658" s="83" t="str">
        <f>IF(SP_SUL!AM658="","*",SP_SUL!AM658)</f>
        <v>-</v>
      </c>
      <c r="O658" s="110" t="str">
        <f>IF(SP_SUL!BH658="","*",SP_SUL!BH658)</f>
        <v>*</v>
      </c>
      <c r="P658" s="147" t="str">
        <f>IF($A$2=1,IF(SP_SUL!BJ658="","*",SP_SUL!BJ658),IF(SP_SUL!BK658="","*",SP_SUL!BK658))</f>
        <v>*</v>
      </c>
    </row>
    <row r="659" spans="1:16" hidden="1">
      <c r="A659" s="82" t="str">
        <f>IF(SP_SUL!B659="","*",SP_SUL!B659)</f>
        <v>*</v>
      </c>
      <c r="B659" s="83" t="str">
        <f>IF(SP_SUL!X659="","*",SP_SUL!X659)</f>
        <v>*</v>
      </c>
      <c r="C659" s="83" t="str">
        <f>IF(SP_SUL!S659="","*",SP_SUL!S659)</f>
        <v>-</v>
      </c>
      <c r="D659" s="83" t="str">
        <f>IF(SP_SUL!T659="","*",SP_SUL!T659)</f>
        <v>-</v>
      </c>
      <c r="E659" s="83" t="str">
        <f>IF(SP_SUL!D659="","*",SP_SUL!D659)</f>
        <v>*</v>
      </c>
      <c r="F659" s="83" t="str">
        <f>IF(SP_SUL!H659="","*",SP_SUL!H659)</f>
        <v>*</v>
      </c>
      <c r="G659" s="83" t="str">
        <f>IF(SP_SUL!M659="","*",SP_SUL!M659)</f>
        <v>-</v>
      </c>
      <c r="H659" s="116" t="str">
        <f>IF(SP_SUL!K659="","*",SP_SUL!K659)</f>
        <v>*</v>
      </c>
      <c r="I659" s="113" t="str">
        <f>IF(SP_SUL!O659="","*",SP_SUL!O659)</f>
        <v>*</v>
      </c>
      <c r="J659" s="113" t="str">
        <f>IF(SP_SUL!P659="","*",SP_SUL!P659)</f>
        <v>*</v>
      </c>
      <c r="K659" s="83">
        <f>IF(SP_SUL!AK659="","*",SP_SUL!AK659)</f>
        <v>0</v>
      </c>
      <c r="L659" s="83" t="str">
        <f>IF(SP_SUL!AM659="","*",SP_SUL!AM659)</f>
        <v>-</v>
      </c>
      <c r="M659" s="83">
        <f>IF(SP_SUL!AP659="","*",SP_SUL!AP659)</f>
        <v>0</v>
      </c>
      <c r="N659" s="83" t="str">
        <f>IF(SP_SUL!AM659="","*",SP_SUL!AM659)</f>
        <v>-</v>
      </c>
      <c r="O659" s="110" t="str">
        <f>IF(SP_SUL!BH659="","*",SP_SUL!BH659)</f>
        <v>*</v>
      </c>
      <c r="P659" s="147" t="str">
        <f>IF($A$2=1,IF(SP_SUL!BJ659="","*",SP_SUL!BJ659),IF(SP_SUL!BK659="","*",SP_SUL!BK659))</f>
        <v>*</v>
      </c>
    </row>
    <row r="660" spans="1:16" hidden="1">
      <c r="A660" s="82" t="str">
        <f>IF(SP_SUL!B660="","*",SP_SUL!B660)</f>
        <v>*</v>
      </c>
      <c r="B660" s="83" t="str">
        <f>IF(SP_SUL!X660="","*",SP_SUL!X660)</f>
        <v>*</v>
      </c>
      <c r="C660" s="83" t="str">
        <f>IF(SP_SUL!S660="","*",SP_SUL!S660)</f>
        <v>-</v>
      </c>
      <c r="D660" s="83" t="str">
        <f>IF(SP_SUL!T660="","*",SP_SUL!T660)</f>
        <v>-</v>
      </c>
      <c r="E660" s="83" t="str">
        <f>IF(SP_SUL!D660="","*",SP_SUL!D660)</f>
        <v>*</v>
      </c>
      <c r="F660" s="83" t="str">
        <f>IF(SP_SUL!H660="","*",SP_SUL!H660)</f>
        <v>*</v>
      </c>
      <c r="G660" s="83" t="str">
        <f>IF(SP_SUL!M660="","*",SP_SUL!M660)</f>
        <v>-</v>
      </c>
      <c r="H660" s="116" t="str">
        <f>IF(SP_SUL!K660="","*",SP_SUL!K660)</f>
        <v>*</v>
      </c>
      <c r="I660" s="113" t="str">
        <f>IF(SP_SUL!O660="","*",SP_SUL!O660)</f>
        <v>*</v>
      </c>
      <c r="J660" s="113" t="str">
        <f>IF(SP_SUL!P660="","*",SP_SUL!P660)</f>
        <v>*</v>
      </c>
      <c r="K660" s="83">
        <f>IF(SP_SUL!AK660="","*",SP_SUL!AK660)</f>
        <v>0</v>
      </c>
      <c r="L660" s="83" t="str">
        <f>IF(SP_SUL!AM660="","*",SP_SUL!AM660)</f>
        <v>-</v>
      </c>
      <c r="M660" s="83">
        <f>IF(SP_SUL!AP660="","*",SP_SUL!AP660)</f>
        <v>0</v>
      </c>
      <c r="N660" s="83" t="str">
        <f>IF(SP_SUL!AM660="","*",SP_SUL!AM660)</f>
        <v>-</v>
      </c>
      <c r="O660" s="110" t="str">
        <f>IF(SP_SUL!BH660="","*",SP_SUL!BH660)</f>
        <v>*</v>
      </c>
      <c r="P660" s="147" t="str">
        <f>IF($A$2=1,IF(SP_SUL!BJ660="","*",SP_SUL!BJ660),IF(SP_SUL!BK660="","*",SP_SUL!BK660))</f>
        <v>*</v>
      </c>
    </row>
    <row r="661" spans="1:16" hidden="1">
      <c r="A661" s="82" t="str">
        <f>IF(SP_SUL!B661="","*",SP_SUL!B661)</f>
        <v>*</v>
      </c>
      <c r="B661" s="83" t="str">
        <f>IF(SP_SUL!X661="","*",SP_SUL!X661)</f>
        <v>*</v>
      </c>
      <c r="C661" s="83" t="str">
        <f>IF(SP_SUL!S661="","*",SP_SUL!S661)</f>
        <v>-</v>
      </c>
      <c r="D661" s="83" t="str">
        <f>IF(SP_SUL!T661="","*",SP_SUL!T661)</f>
        <v>-</v>
      </c>
      <c r="E661" s="83" t="str">
        <f>IF(SP_SUL!D661="","*",SP_SUL!D661)</f>
        <v>*</v>
      </c>
      <c r="F661" s="83" t="str">
        <f>IF(SP_SUL!H661="","*",SP_SUL!H661)</f>
        <v>*</v>
      </c>
      <c r="G661" s="83" t="str">
        <f>IF(SP_SUL!M661="","*",SP_SUL!M661)</f>
        <v>-</v>
      </c>
      <c r="H661" s="116" t="str">
        <f>IF(SP_SUL!K661="","*",SP_SUL!K661)</f>
        <v>*</v>
      </c>
      <c r="I661" s="113" t="str">
        <f>IF(SP_SUL!O661="","*",SP_SUL!O661)</f>
        <v>*</v>
      </c>
      <c r="J661" s="113" t="str">
        <f>IF(SP_SUL!P661="","*",SP_SUL!P661)</f>
        <v>*</v>
      </c>
      <c r="K661" s="83">
        <f>IF(SP_SUL!AK661="","*",SP_SUL!AK661)</f>
        <v>0</v>
      </c>
      <c r="L661" s="83" t="str">
        <f>IF(SP_SUL!AM661="","*",SP_SUL!AM661)</f>
        <v>-</v>
      </c>
      <c r="M661" s="83">
        <f>IF(SP_SUL!AP661="","*",SP_SUL!AP661)</f>
        <v>0</v>
      </c>
      <c r="N661" s="83" t="str">
        <f>IF(SP_SUL!AM661="","*",SP_SUL!AM661)</f>
        <v>-</v>
      </c>
      <c r="O661" s="110" t="str">
        <f>IF(SP_SUL!BH661="","*",SP_SUL!BH661)</f>
        <v>*</v>
      </c>
      <c r="P661" s="147" t="str">
        <f>IF($A$2=1,IF(SP_SUL!BJ661="","*",SP_SUL!BJ661),IF(SP_SUL!BK661="","*",SP_SUL!BK661))</f>
        <v>*</v>
      </c>
    </row>
    <row r="662" spans="1:16" hidden="1">
      <c r="A662" s="82" t="str">
        <f>IF(SP_SUL!B662="","*",SP_SUL!B662)</f>
        <v>*</v>
      </c>
      <c r="B662" s="83" t="str">
        <f>IF(SP_SUL!X662="","*",SP_SUL!X662)</f>
        <v>*</v>
      </c>
      <c r="C662" s="83" t="str">
        <f>IF(SP_SUL!S662="","*",SP_SUL!S662)</f>
        <v>-</v>
      </c>
      <c r="D662" s="83" t="str">
        <f>IF(SP_SUL!T662="","*",SP_SUL!T662)</f>
        <v>-</v>
      </c>
      <c r="E662" s="83" t="str">
        <f>IF(SP_SUL!D662="","*",SP_SUL!D662)</f>
        <v>*</v>
      </c>
      <c r="F662" s="83" t="str">
        <f>IF(SP_SUL!H662="","*",SP_SUL!H662)</f>
        <v>*</v>
      </c>
      <c r="G662" s="83" t="str">
        <f>IF(SP_SUL!M662="","*",SP_SUL!M662)</f>
        <v>-</v>
      </c>
      <c r="H662" s="116" t="str">
        <f>IF(SP_SUL!K662="","*",SP_SUL!K662)</f>
        <v>*</v>
      </c>
      <c r="I662" s="113" t="str">
        <f>IF(SP_SUL!O662="","*",SP_SUL!O662)</f>
        <v>*</v>
      </c>
      <c r="J662" s="113" t="str">
        <f>IF(SP_SUL!P662="","*",SP_SUL!P662)</f>
        <v>*</v>
      </c>
      <c r="K662" s="83">
        <f>IF(SP_SUL!AK662="","*",SP_SUL!AK662)</f>
        <v>0</v>
      </c>
      <c r="L662" s="83" t="str">
        <f>IF(SP_SUL!AM662="","*",SP_SUL!AM662)</f>
        <v>-</v>
      </c>
      <c r="M662" s="83">
        <f>IF(SP_SUL!AP662="","*",SP_SUL!AP662)</f>
        <v>0</v>
      </c>
      <c r="N662" s="83" t="str">
        <f>IF(SP_SUL!AM662="","*",SP_SUL!AM662)</f>
        <v>-</v>
      </c>
      <c r="O662" s="110" t="str">
        <f>IF(SP_SUL!BH662="","*",SP_SUL!BH662)</f>
        <v>*</v>
      </c>
      <c r="P662" s="147" t="str">
        <f>IF($A$2=1,IF(SP_SUL!BJ662="","*",SP_SUL!BJ662),IF(SP_SUL!BK662="","*",SP_SUL!BK662))</f>
        <v>*</v>
      </c>
    </row>
    <row r="663" spans="1:16" hidden="1">
      <c r="A663" s="82" t="str">
        <f>IF(SP_SUL!B663="","*",SP_SUL!B663)</f>
        <v>*</v>
      </c>
      <c r="B663" s="83" t="str">
        <f>IF(SP_SUL!X663="","*",SP_SUL!X663)</f>
        <v>*</v>
      </c>
      <c r="C663" s="83" t="str">
        <f>IF(SP_SUL!S663="","*",SP_SUL!S663)</f>
        <v>-</v>
      </c>
      <c r="D663" s="83" t="str">
        <f>IF(SP_SUL!T663="","*",SP_SUL!T663)</f>
        <v>-</v>
      </c>
      <c r="E663" s="83" t="str">
        <f>IF(SP_SUL!D663="","*",SP_SUL!D663)</f>
        <v>*</v>
      </c>
      <c r="F663" s="83" t="str">
        <f>IF(SP_SUL!H663="","*",SP_SUL!H663)</f>
        <v>*</v>
      </c>
      <c r="G663" s="83" t="str">
        <f>IF(SP_SUL!M663="","*",SP_SUL!M663)</f>
        <v>-</v>
      </c>
      <c r="H663" s="116" t="str">
        <f>IF(SP_SUL!K663="","*",SP_SUL!K663)</f>
        <v>*</v>
      </c>
      <c r="I663" s="113" t="str">
        <f>IF(SP_SUL!O663="","*",SP_SUL!O663)</f>
        <v>*</v>
      </c>
      <c r="J663" s="113" t="str">
        <f>IF(SP_SUL!P663="","*",SP_SUL!P663)</f>
        <v>*</v>
      </c>
      <c r="K663" s="83">
        <f>IF(SP_SUL!AK663="","*",SP_SUL!AK663)</f>
        <v>0</v>
      </c>
      <c r="L663" s="83" t="str">
        <f>IF(SP_SUL!AM663="","*",SP_SUL!AM663)</f>
        <v>-</v>
      </c>
      <c r="M663" s="83">
        <f>IF(SP_SUL!AP663="","*",SP_SUL!AP663)</f>
        <v>0</v>
      </c>
      <c r="N663" s="83" t="str">
        <f>IF(SP_SUL!AM663="","*",SP_SUL!AM663)</f>
        <v>-</v>
      </c>
      <c r="O663" s="110" t="str">
        <f>IF(SP_SUL!BH663="","*",SP_SUL!BH663)</f>
        <v>*</v>
      </c>
      <c r="P663" s="147" t="str">
        <f>IF($A$2=1,IF(SP_SUL!BJ663="","*",SP_SUL!BJ663),IF(SP_SUL!BK663="","*",SP_SUL!BK663))</f>
        <v>*</v>
      </c>
    </row>
    <row r="664" spans="1:16" hidden="1">
      <c r="A664" s="82" t="str">
        <f>IF(SP_SUL!B664="","*",SP_SUL!B664)</f>
        <v>*</v>
      </c>
      <c r="B664" s="83" t="str">
        <f>IF(SP_SUL!X664="","*",SP_SUL!X664)</f>
        <v>*</v>
      </c>
      <c r="C664" s="83" t="str">
        <f>IF(SP_SUL!S664="","*",SP_SUL!S664)</f>
        <v>-</v>
      </c>
      <c r="D664" s="83" t="str">
        <f>IF(SP_SUL!T664="","*",SP_SUL!T664)</f>
        <v>-</v>
      </c>
      <c r="E664" s="83" t="str">
        <f>IF(SP_SUL!D664="","*",SP_SUL!D664)</f>
        <v>*</v>
      </c>
      <c r="F664" s="83" t="str">
        <f>IF(SP_SUL!H664="","*",SP_SUL!H664)</f>
        <v>*</v>
      </c>
      <c r="G664" s="83" t="str">
        <f>IF(SP_SUL!M664="","*",SP_SUL!M664)</f>
        <v>-</v>
      </c>
      <c r="H664" s="116" t="str">
        <f>IF(SP_SUL!K664="","*",SP_SUL!K664)</f>
        <v>*</v>
      </c>
      <c r="I664" s="113" t="str">
        <f>IF(SP_SUL!O664="","*",SP_SUL!O664)</f>
        <v>*</v>
      </c>
      <c r="J664" s="113" t="str">
        <f>IF(SP_SUL!P664="","*",SP_SUL!P664)</f>
        <v>*</v>
      </c>
      <c r="K664" s="83">
        <f>IF(SP_SUL!AK664="","*",SP_SUL!AK664)</f>
        <v>0</v>
      </c>
      <c r="L664" s="83" t="str">
        <f>IF(SP_SUL!AM664="","*",SP_SUL!AM664)</f>
        <v>-</v>
      </c>
      <c r="M664" s="83">
        <f>IF(SP_SUL!AP664="","*",SP_SUL!AP664)</f>
        <v>0</v>
      </c>
      <c r="N664" s="83" t="str">
        <f>IF(SP_SUL!AM664="","*",SP_SUL!AM664)</f>
        <v>-</v>
      </c>
      <c r="O664" s="110" t="str">
        <f>IF(SP_SUL!BH664="","*",SP_SUL!BH664)</f>
        <v>*</v>
      </c>
      <c r="P664" s="147" t="str">
        <f>IF($A$2=1,IF(SP_SUL!BJ664="","*",SP_SUL!BJ664),IF(SP_SUL!BK664="","*",SP_SUL!BK664))</f>
        <v>*</v>
      </c>
    </row>
    <row r="665" spans="1:16" hidden="1">
      <c r="A665" s="82" t="str">
        <f>IF(SP_SUL!B665="","*",SP_SUL!B665)</f>
        <v>*</v>
      </c>
      <c r="B665" s="83" t="str">
        <f>IF(SP_SUL!X665="","*",SP_SUL!X665)</f>
        <v>*</v>
      </c>
      <c r="C665" s="83" t="str">
        <f>IF(SP_SUL!S665="","*",SP_SUL!S665)</f>
        <v>-</v>
      </c>
      <c r="D665" s="83" t="str">
        <f>IF(SP_SUL!T665="","*",SP_SUL!T665)</f>
        <v>-</v>
      </c>
      <c r="E665" s="83" t="str">
        <f>IF(SP_SUL!D665="","*",SP_SUL!D665)</f>
        <v>*</v>
      </c>
      <c r="F665" s="83" t="str">
        <f>IF(SP_SUL!H665="","*",SP_SUL!H665)</f>
        <v>*</v>
      </c>
      <c r="G665" s="83" t="str">
        <f>IF(SP_SUL!M665="","*",SP_SUL!M665)</f>
        <v>-</v>
      </c>
      <c r="H665" s="116" t="str">
        <f>IF(SP_SUL!K665="","*",SP_SUL!K665)</f>
        <v>*</v>
      </c>
      <c r="I665" s="113" t="str">
        <f>IF(SP_SUL!O665="","*",SP_SUL!O665)</f>
        <v>*</v>
      </c>
      <c r="J665" s="113" t="str">
        <f>IF(SP_SUL!P665="","*",SP_SUL!P665)</f>
        <v>*</v>
      </c>
      <c r="K665" s="83">
        <f>IF(SP_SUL!AK665="","*",SP_SUL!AK665)</f>
        <v>0</v>
      </c>
      <c r="L665" s="83" t="str">
        <f>IF(SP_SUL!AM665="","*",SP_SUL!AM665)</f>
        <v>-</v>
      </c>
      <c r="M665" s="83">
        <f>IF(SP_SUL!AP665="","*",SP_SUL!AP665)</f>
        <v>0</v>
      </c>
      <c r="N665" s="83" t="str">
        <f>IF(SP_SUL!AM665="","*",SP_SUL!AM665)</f>
        <v>-</v>
      </c>
      <c r="O665" s="110" t="str">
        <f>IF(SP_SUL!BH665="","*",SP_SUL!BH665)</f>
        <v>*</v>
      </c>
      <c r="P665" s="147" t="str">
        <f>IF($A$2=1,IF(SP_SUL!BJ665="","*",SP_SUL!BJ665),IF(SP_SUL!BK665="","*",SP_SUL!BK665))</f>
        <v>*</v>
      </c>
    </row>
    <row r="666" spans="1:16" hidden="1">
      <c r="A666" s="82" t="str">
        <f>IF(SP_SUL!B666="","*",SP_SUL!B666)</f>
        <v>*</v>
      </c>
      <c r="B666" s="83" t="str">
        <f>IF(SP_SUL!X666="","*",SP_SUL!X666)</f>
        <v>*</v>
      </c>
      <c r="C666" s="83" t="str">
        <f>IF(SP_SUL!S666="","*",SP_SUL!S666)</f>
        <v>-</v>
      </c>
      <c r="D666" s="83" t="str">
        <f>IF(SP_SUL!T666="","*",SP_SUL!T666)</f>
        <v>-</v>
      </c>
      <c r="E666" s="83" t="str">
        <f>IF(SP_SUL!D666="","*",SP_SUL!D666)</f>
        <v>*</v>
      </c>
      <c r="F666" s="83" t="str">
        <f>IF(SP_SUL!H666="","*",SP_SUL!H666)</f>
        <v>*</v>
      </c>
      <c r="G666" s="83" t="str">
        <f>IF(SP_SUL!M666="","*",SP_SUL!M666)</f>
        <v>-</v>
      </c>
      <c r="H666" s="116" t="str">
        <f>IF(SP_SUL!K666="","*",SP_SUL!K666)</f>
        <v>*</v>
      </c>
      <c r="I666" s="113" t="str">
        <f>IF(SP_SUL!O666="","*",SP_SUL!O666)</f>
        <v>*</v>
      </c>
      <c r="J666" s="113" t="str">
        <f>IF(SP_SUL!P666="","*",SP_SUL!P666)</f>
        <v>*</v>
      </c>
      <c r="K666" s="83">
        <f>IF(SP_SUL!AK666="","*",SP_SUL!AK666)</f>
        <v>0</v>
      </c>
      <c r="L666" s="83" t="str">
        <f>IF(SP_SUL!AM666="","*",SP_SUL!AM666)</f>
        <v>-</v>
      </c>
      <c r="M666" s="83">
        <f>IF(SP_SUL!AP666="","*",SP_SUL!AP666)</f>
        <v>0</v>
      </c>
      <c r="N666" s="83" t="str">
        <f>IF(SP_SUL!AM666="","*",SP_SUL!AM666)</f>
        <v>-</v>
      </c>
      <c r="O666" s="110" t="str">
        <f>IF(SP_SUL!BH666="","*",SP_SUL!BH666)</f>
        <v>*</v>
      </c>
      <c r="P666" s="147" t="str">
        <f>IF($A$2=1,IF(SP_SUL!BJ666="","*",SP_SUL!BJ666),IF(SP_SUL!BK666="","*",SP_SUL!BK666))</f>
        <v>*</v>
      </c>
    </row>
    <row r="667" spans="1:16" hidden="1">
      <c r="A667" s="82" t="str">
        <f>IF(SP_SUL!B667="","*",SP_SUL!B667)</f>
        <v>*</v>
      </c>
      <c r="B667" s="83" t="str">
        <f>IF(SP_SUL!X667="","*",SP_SUL!X667)</f>
        <v>*</v>
      </c>
      <c r="C667" s="83" t="str">
        <f>IF(SP_SUL!S667="","*",SP_SUL!S667)</f>
        <v>-</v>
      </c>
      <c r="D667" s="83" t="str">
        <f>IF(SP_SUL!T667="","*",SP_SUL!T667)</f>
        <v>-</v>
      </c>
      <c r="E667" s="83" t="str">
        <f>IF(SP_SUL!D667="","*",SP_SUL!D667)</f>
        <v>*</v>
      </c>
      <c r="F667" s="83" t="str">
        <f>IF(SP_SUL!H667="","*",SP_SUL!H667)</f>
        <v>*</v>
      </c>
      <c r="G667" s="83" t="str">
        <f>IF(SP_SUL!M667="","*",SP_SUL!M667)</f>
        <v>-</v>
      </c>
      <c r="H667" s="116" t="str">
        <f>IF(SP_SUL!K667="","*",SP_SUL!K667)</f>
        <v>*</v>
      </c>
      <c r="I667" s="113" t="str">
        <f>IF(SP_SUL!O667="","*",SP_SUL!O667)</f>
        <v>*</v>
      </c>
      <c r="J667" s="113" t="str">
        <f>IF(SP_SUL!P667="","*",SP_SUL!P667)</f>
        <v>*</v>
      </c>
      <c r="K667" s="83">
        <f>IF(SP_SUL!AK667="","*",SP_SUL!AK667)</f>
        <v>0</v>
      </c>
      <c r="L667" s="83" t="str">
        <f>IF(SP_SUL!AM667="","*",SP_SUL!AM667)</f>
        <v>-</v>
      </c>
      <c r="M667" s="83">
        <f>IF(SP_SUL!AP667="","*",SP_SUL!AP667)</f>
        <v>0</v>
      </c>
      <c r="N667" s="83" t="str">
        <f>IF(SP_SUL!AM667="","*",SP_SUL!AM667)</f>
        <v>-</v>
      </c>
      <c r="O667" s="110" t="str">
        <f>IF(SP_SUL!BH667="","*",SP_SUL!BH667)</f>
        <v>*</v>
      </c>
      <c r="P667" s="147" t="str">
        <f>IF($A$2=1,IF(SP_SUL!BJ667="","*",SP_SUL!BJ667),IF(SP_SUL!BK667="","*",SP_SUL!BK667))</f>
        <v>*</v>
      </c>
    </row>
    <row r="668" spans="1:16" hidden="1">
      <c r="A668" s="82" t="str">
        <f>IF(SP_SUL!B668="","*",SP_SUL!B668)</f>
        <v>*</v>
      </c>
      <c r="B668" s="83" t="str">
        <f>IF(SP_SUL!X668="","*",SP_SUL!X668)</f>
        <v>*</v>
      </c>
      <c r="C668" s="83" t="str">
        <f>IF(SP_SUL!S668="","*",SP_SUL!S668)</f>
        <v>-</v>
      </c>
      <c r="D668" s="83" t="str">
        <f>IF(SP_SUL!T668="","*",SP_SUL!T668)</f>
        <v>-</v>
      </c>
      <c r="E668" s="83" t="str">
        <f>IF(SP_SUL!D668="","*",SP_SUL!D668)</f>
        <v>*</v>
      </c>
      <c r="F668" s="83" t="str">
        <f>IF(SP_SUL!H668="","*",SP_SUL!H668)</f>
        <v>*</v>
      </c>
      <c r="G668" s="83" t="str">
        <f>IF(SP_SUL!M668="","*",SP_SUL!M668)</f>
        <v>-</v>
      </c>
      <c r="H668" s="116" t="str">
        <f>IF(SP_SUL!K668="","*",SP_SUL!K668)</f>
        <v>*</v>
      </c>
      <c r="I668" s="113" t="str">
        <f>IF(SP_SUL!O668="","*",SP_SUL!O668)</f>
        <v>*</v>
      </c>
      <c r="J668" s="113" t="str">
        <f>IF(SP_SUL!P668="","*",SP_SUL!P668)</f>
        <v>*</v>
      </c>
      <c r="K668" s="83">
        <f>IF(SP_SUL!AK668="","*",SP_SUL!AK668)</f>
        <v>0</v>
      </c>
      <c r="L668" s="83" t="str">
        <f>IF(SP_SUL!AM668="","*",SP_SUL!AM668)</f>
        <v>-</v>
      </c>
      <c r="M668" s="83">
        <f>IF(SP_SUL!AP668="","*",SP_SUL!AP668)</f>
        <v>0</v>
      </c>
      <c r="N668" s="83" t="str">
        <f>IF(SP_SUL!AM668="","*",SP_SUL!AM668)</f>
        <v>-</v>
      </c>
      <c r="O668" s="110" t="str">
        <f>IF(SP_SUL!BH668="","*",SP_SUL!BH668)</f>
        <v>*</v>
      </c>
      <c r="P668" s="147" t="str">
        <f>IF($A$2=1,IF(SP_SUL!BJ668="","*",SP_SUL!BJ668),IF(SP_SUL!BK668="","*",SP_SUL!BK668))</f>
        <v>*</v>
      </c>
    </row>
    <row r="669" spans="1:16" hidden="1">
      <c r="A669" s="82" t="str">
        <f>IF(SP_SUL!B669="","*",SP_SUL!B669)</f>
        <v>*</v>
      </c>
      <c r="B669" s="83" t="str">
        <f>IF(SP_SUL!X669="","*",SP_SUL!X669)</f>
        <v>*</v>
      </c>
      <c r="C669" s="83" t="str">
        <f>IF(SP_SUL!S669="","*",SP_SUL!S669)</f>
        <v>-</v>
      </c>
      <c r="D669" s="83" t="str">
        <f>IF(SP_SUL!T669="","*",SP_SUL!T669)</f>
        <v>-</v>
      </c>
      <c r="E669" s="83" t="str">
        <f>IF(SP_SUL!D669="","*",SP_SUL!D669)</f>
        <v>*</v>
      </c>
      <c r="F669" s="83" t="str">
        <f>IF(SP_SUL!H669="","*",SP_SUL!H669)</f>
        <v>*</v>
      </c>
      <c r="G669" s="83" t="str">
        <f>IF(SP_SUL!M669="","*",SP_SUL!M669)</f>
        <v>-</v>
      </c>
      <c r="H669" s="116" t="str">
        <f>IF(SP_SUL!K669="","*",SP_SUL!K669)</f>
        <v>*</v>
      </c>
      <c r="I669" s="113" t="str">
        <f>IF(SP_SUL!O669="","*",SP_SUL!O669)</f>
        <v>*</v>
      </c>
      <c r="J669" s="113" t="str">
        <f>IF(SP_SUL!P669="","*",SP_SUL!P669)</f>
        <v>*</v>
      </c>
      <c r="K669" s="83">
        <f>IF(SP_SUL!AK669="","*",SP_SUL!AK669)</f>
        <v>0</v>
      </c>
      <c r="L669" s="83" t="str">
        <f>IF(SP_SUL!AM669="","*",SP_SUL!AM669)</f>
        <v>-</v>
      </c>
      <c r="M669" s="83">
        <f>IF(SP_SUL!AP669="","*",SP_SUL!AP669)</f>
        <v>0</v>
      </c>
      <c r="N669" s="83" t="str">
        <f>IF(SP_SUL!AM669="","*",SP_SUL!AM669)</f>
        <v>-</v>
      </c>
      <c r="O669" s="110" t="str">
        <f>IF(SP_SUL!BH669="","*",SP_SUL!BH669)</f>
        <v>*</v>
      </c>
      <c r="P669" s="147" t="str">
        <f>IF($A$2=1,IF(SP_SUL!BJ669="","*",SP_SUL!BJ669),IF(SP_SUL!BK669="","*",SP_SUL!BK669))</f>
        <v>*</v>
      </c>
    </row>
    <row r="670" spans="1:16" hidden="1">
      <c r="A670" s="82" t="str">
        <f>IF(SP_SUL!B670="","*",SP_SUL!B670)</f>
        <v>*</v>
      </c>
      <c r="B670" s="83" t="str">
        <f>IF(SP_SUL!X670="","*",SP_SUL!X670)</f>
        <v>*</v>
      </c>
      <c r="C670" s="83" t="str">
        <f>IF(SP_SUL!S670="","*",SP_SUL!S670)</f>
        <v>-</v>
      </c>
      <c r="D670" s="83" t="str">
        <f>IF(SP_SUL!T670="","*",SP_SUL!T670)</f>
        <v>-</v>
      </c>
      <c r="E670" s="83" t="str">
        <f>IF(SP_SUL!D670="","*",SP_SUL!D670)</f>
        <v>*</v>
      </c>
      <c r="F670" s="83" t="str">
        <f>IF(SP_SUL!H670="","*",SP_SUL!H670)</f>
        <v>*</v>
      </c>
      <c r="G670" s="83" t="str">
        <f>IF(SP_SUL!M670="","*",SP_SUL!M670)</f>
        <v>-</v>
      </c>
      <c r="H670" s="116" t="str">
        <f>IF(SP_SUL!K670="","*",SP_SUL!K670)</f>
        <v>*</v>
      </c>
      <c r="I670" s="113" t="str">
        <f>IF(SP_SUL!O670="","*",SP_SUL!O670)</f>
        <v>*</v>
      </c>
      <c r="J670" s="113" t="str">
        <f>IF(SP_SUL!P670="","*",SP_SUL!P670)</f>
        <v>*</v>
      </c>
      <c r="K670" s="83">
        <f>IF(SP_SUL!AK670="","*",SP_SUL!AK670)</f>
        <v>0</v>
      </c>
      <c r="L670" s="83" t="str">
        <f>IF(SP_SUL!AM670="","*",SP_SUL!AM670)</f>
        <v>-</v>
      </c>
      <c r="M670" s="83">
        <f>IF(SP_SUL!AP670="","*",SP_SUL!AP670)</f>
        <v>0</v>
      </c>
      <c r="N670" s="83" t="str">
        <f>IF(SP_SUL!AM670="","*",SP_SUL!AM670)</f>
        <v>-</v>
      </c>
      <c r="O670" s="110" t="str">
        <f>IF(SP_SUL!BH670="","*",SP_SUL!BH670)</f>
        <v>*</v>
      </c>
      <c r="P670" s="147" t="str">
        <f>IF($A$2=1,IF(SP_SUL!BJ670="","*",SP_SUL!BJ670),IF(SP_SUL!BK670="","*",SP_SUL!BK670))</f>
        <v>*</v>
      </c>
    </row>
    <row r="671" spans="1:16" hidden="1">
      <c r="A671" s="82" t="str">
        <f>IF(SP_SUL!B671="","*",SP_SUL!B671)</f>
        <v>*</v>
      </c>
      <c r="B671" s="83" t="str">
        <f>IF(SP_SUL!X671="","*",SP_SUL!X671)</f>
        <v>*</v>
      </c>
      <c r="C671" s="83" t="str">
        <f>IF(SP_SUL!S671="","*",SP_SUL!S671)</f>
        <v>-</v>
      </c>
      <c r="D671" s="83" t="str">
        <f>IF(SP_SUL!T671="","*",SP_SUL!T671)</f>
        <v>-</v>
      </c>
      <c r="E671" s="83" t="str">
        <f>IF(SP_SUL!D671="","*",SP_SUL!D671)</f>
        <v>*</v>
      </c>
      <c r="F671" s="83" t="str">
        <f>IF(SP_SUL!H671="","*",SP_SUL!H671)</f>
        <v>*</v>
      </c>
      <c r="G671" s="83" t="str">
        <f>IF(SP_SUL!M671="","*",SP_SUL!M671)</f>
        <v>-</v>
      </c>
      <c r="H671" s="116" t="str">
        <f>IF(SP_SUL!K671="","*",SP_SUL!K671)</f>
        <v>*</v>
      </c>
      <c r="I671" s="113" t="str">
        <f>IF(SP_SUL!O671="","*",SP_SUL!O671)</f>
        <v>*</v>
      </c>
      <c r="J671" s="113" t="str">
        <f>IF(SP_SUL!P671="","*",SP_SUL!P671)</f>
        <v>*</v>
      </c>
      <c r="K671" s="83">
        <f>IF(SP_SUL!AK671="","*",SP_SUL!AK671)</f>
        <v>0</v>
      </c>
      <c r="L671" s="83" t="str">
        <f>IF(SP_SUL!AM671="","*",SP_SUL!AM671)</f>
        <v>-</v>
      </c>
      <c r="M671" s="83">
        <f>IF(SP_SUL!AP671="","*",SP_SUL!AP671)</f>
        <v>0</v>
      </c>
      <c r="N671" s="83" t="str">
        <f>IF(SP_SUL!AM671="","*",SP_SUL!AM671)</f>
        <v>-</v>
      </c>
      <c r="O671" s="110" t="str">
        <f>IF(SP_SUL!BH671="","*",SP_SUL!BH671)</f>
        <v>*</v>
      </c>
      <c r="P671" s="147" t="str">
        <f>IF($A$2=1,IF(SP_SUL!BJ671="","*",SP_SUL!BJ671),IF(SP_SUL!BK671="","*",SP_SUL!BK671))</f>
        <v>*</v>
      </c>
    </row>
    <row r="672" spans="1:16" hidden="1">
      <c r="A672" s="82" t="str">
        <f>IF(SP_SUL!B672="","*",SP_SUL!B672)</f>
        <v>*</v>
      </c>
      <c r="B672" s="83" t="str">
        <f>IF(SP_SUL!X672="","*",SP_SUL!X672)</f>
        <v>*</v>
      </c>
      <c r="C672" s="83" t="str">
        <f>IF(SP_SUL!S672="","*",SP_SUL!S672)</f>
        <v>-</v>
      </c>
      <c r="D672" s="83" t="str">
        <f>IF(SP_SUL!T672="","*",SP_SUL!T672)</f>
        <v>-</v>
      </c>
      <c r="E672" s="83" t="str">
        <f>IF(SP_SUL!D672="","*",SP_SUL!D672)</f>
        <v>*</v>
      </c>
      <c r="F672" s="83" t="str">
        <f>IF(SP_SUL!H672="","*",SP_SUL!H672)</f>
        <v>*</v>
      </c>
      <c r="G672" s="83" t="str">
        <f>IF(SP_SUL!M672="","*",SP_SUL!M672)</f>
        <v>-</v>
      </c>
      <c r="H672" s="116" t="str">
        <f>IF(SP_SUL!K672="","*",SP_SUL!K672)</f>
        <v>*</v>
      </c>
      <c r="I672" s="113" t="str">
        <f>IF(SP_SUL!O672="","*",SP_SUL!O672)</f>
        <v>*</v>
      </c>
      <c r="J672" s="113" t="str">
        <f>IF(SP_SUL!P672="","*",SP_SUL!P672)</f>
        <v>*</v>
      </c>
      <c r="K672" s="83">
        <f>IF(SP_SUL!AK672="","*",SP_SUL!AK672)</f>
        <v>0</v>
      </c>
      <c r="L672" s="83" t="str">
        <f>IF(SP_SUL!AM672="","*",SP_SUL!AM672)</f>
        <v>-</v>
      </c>
      <c r="M672" s="83">
        <f>IF(SP_SUL!AP672="","*",SP_SUL!AP672)</f>
        <v>0</v>
      </c>
      <c r="N672" s="83" t="str">
        <f>IF(SP_SUL!AM672="","*",SP_SUL!AM672)</f>
        <v>-</v>
      </c>
      <c r="O672" s="110" t="str">
        <f>IF(SP_SUL!BH672="","*",SP_SUL!BH672)</f>
        <v>*</v>
      </c>
      <c r="P672" s="147" t="str">
        <f>IF($A$2=1,IF(SP_SUL!BJ672="","*",SP_SUL!BJ672),IF(SP_SUL!BK672="","*",SP_SUL!BK672))</f>
        <v>*</v>
      </c>
    </row>
    <row r="673" spans="1:16" hidden="1">
      <c r="A673" s="82" t="str">
        <f>IF(SP_SUL!B673="","*",SP_SUL!B673)</f>
        <v>*</v>
      </c>
      <c r="B673" s="83" t="str">
        <f>IF(SP_SUL!X673="","*",SP_SUL!X673)</f>
        <v>*</v>
      </c>
      <c r="C673" s="83" t="str">
        <f>IF(SP_SUL!S673="","*",SP_SUL!S673)</f>
        <v>-</v>
      </c>
      <c r="D673" s="83" t="str">
        <f>IF(SP_SUL!T673="","*",SP_SUL!T673)</f>
        <v>-</v>
      </c>
      <c r="E673" s="83" t="str">
        <f>IF(SP_SUL!D673="","*",SP_SUL!D673)</f>
        <v>*</v>
      </c>
      <c r="F673" s="83" t="str">
        <f>IF(SP_SUL!H673="","*",SP_SUL!H673)</f>
        <v>*</v>
      </c>
      <c r="G673" s="83" t="str">
        <f>IF(SP_SUL!M673="","*",SP_SUL!M673)</f>
        <v>-</v>
      </c>
      <c r="H673" s="116" t="str">
        <f>IF(SP_SUL!K673="","*",SP_SUL!K673)</f>
        <v>*</v>
      </c>
      <c r="I673" s="113" t="str">
        <f>IF(SP_SUL!O673="","*",SP_SUL!O673)</f>
        <v>*</v>
      </c>
      <c r="J673" s="113" t="str">
        <f>IF(SP_SUL!P673="","*",SP_SUL!P673)</f>
        <v>*</v>
      </c>
      <c r="K673" s="83">
        <f>IF(SP_SUL!AK673="","*",SP_SUL!AK673)</f>
        <v>0</v>
      </c>
      <c r="L673" s="83" t="str">
        <f>IF(SP_SUL!AM673="","*",SP_SUL!AM673)</f>
        <v>-</v>
      </c>
      <c r="M673" s="83">
        <f>IF(SP_SUL!AP673="","*",SP_SUL!AP673)</f>
        <v>0</v>
      </c>
      <c r="N673" s="83" t="str">
        <f>IF(SP_SUL!AM673="","*",SP_SUL!AM673)</f>
        <v>-</v>
      </c>
      <c r="O673" s="110" t="str">
        <f>IF(SP_SUL!BH673="","*",SP_SUL!BH673)</f>
        <v>*</v>
      </c>
      <c r="P673" s="147" t="str">
        <f>IF($A$2=1,IF(SP_SUL!BJ673="","*",SP_SUL!BJ673),IF(SP_SUL!BK673="","*",SP_SUL!BK673))</f>
        <v>*</v>
      </c>
    </row>
    <row r="674" spans="1:16" hidden="1">
      <c r="A674" s="82" t="str">
        <f>IF(SP_SUL!B674="","*",SP_SUL!B674)</f>
        <v>*</v>
      </c>
      <c r="B674" s="83" t="str">
        <f>IF(SP_SUL!X674="","*",SP_SUL!X674)</f>
        <v>*</v>
      </c>
      <c r="C674" s="83" t="str">
        <f>IF(SP_SUL!S674="","*",SP_SUL!S674)</f>
        <v>-</v>
      </c>
      <c r="D674" s="83" t="str">
        <f>IF(SP_SUL!T674="","*",SP_SUL!T674)</f>
        <v>-</v>
      </c>
      <c r="E674" s="83" t="str">
        <f>IF(SP_SUL!D674="","*",SP_SUL!D674)</f>
        <v>*</v>
      </c>
      <c r="F674" s="83" t="str">
        <f>IF(SP_SUL!H674="","*",SP_SUL!H674)</f>
        <v>*</v>
      </c>
      <c r="G674" s="83" t="str">
        <f>IF(SP_SUL!M674="","*",SP_SUL!M674)</f>
        <v>-</v>
      </c>
      <c r="H674" s="116" t="str">
        <f>IF(SP_SUL!K674="","*",SP_SUL!K674)</f>
        <v>*</v>
      </c>
      <c r="I674" s="113" t="str">
        <f>IF(SP_SUL!O674="","*",SP_SUL!O674)</f>
        <v>*</v>
      </c>
      <c r="J674" s="113" t="str">
        <f>IF(SP_SUL!P674="","*",SP_SUL!P674)</f>
        <v>*</v>
      </c>
      <c r="K674" s="83">
        <f>IF(SP_SUL!AK674="","*",SP_SUL!AK674)</f>
        <v>0</v>
      </c>
      <c r="L674" s="83" t="str">
        <f>IF(SP_SUL!AM674="","*",SP_SUL!AM674)</f>
        <v>-</v>
      </c>
      <c r="M674" s="83">
        <f>IF(SP_SUL!AP674="","*",SP_SUL!AP674)</f>
        <v>0</v>
      </c>
      <c r="N674" s="83" t="str">
        <f>IF(SP_SUL!AM674="","*",SP_SUL!AM674)</f>
        <v>-</v>
      </c>
      <c r="O674" s="110" t="str">
        <f>IF(SP_SUL!BH674="","*",SP_SUL!BH674)</f>
        <v>*</v>
      </c>
      <c r="P674" s="147" t="str">
        <f>IF($A$2=1,IF(SP_SUL!BJ674="","*",SP_SUL!BJ674),IF(SP_SUL!BK674="","*",SP_SUL!BK674))</f>
        <v>*</v>
      </c>
    </row>
    <row r="675" spans="1:16" hidden="1">
      <c r="A675" s="82" t="str">
        <f>IF(SP_SUL!B675="","*",SP_SUL!B675)</f>
        <v>*</v>
      </c>
      <c r="B675" s="83" t="str">
        <f>IF(SP_SUL!X675="","*",SP_SUL!X675)</f>
        <v>*</v>
      </c>
      <c r="C675" s="83" t="str">
        <f>IF(SP_SUL!S675="","*",SP_SUL!S675)</f>
        <v>-</v>
      </c>
      <c r="D675" s="83" t="str">
        <f>IF(SP_SUL!T675="","*",SP_SUL!T675)</f>
        <v>-</v>
      </c>
      <c r="E675" s="83" t="str">
        <f>IF(SP_SUL!D675="","*",SP_SUL!D675)</f>
        <v>*</v>
      </c>
      <c r="F675" s="83" t="str">
        <f>IF(SP_SUL!H675="","*",SP_SUL!H675)</f>
        <v>*</v>
      </c>
      <c r="G675" s="83" t="str">
        <f>IF(SP_SUL!M675="","*",SP_SUL!M675)</f>
        <v>-</v>
      </c>
      <c r="H675" s="116" t="str">
        <f>IF(SP_SUL!K675="","*",SP_SUL!K675)</f>
        <v>*</v>
      </c>
      <c r="I675" s="113" t="str">
        <f>IF(SP_SUL!O675="","*",SP_SUL!O675)</f>
        <v>*</v>
      </c>
      <c r="J675" s="113" t="str">
        <f>IF(SP_SUL!P675="","*",SP_SUL!P675)</f>
        <v>*</v>
      </c>
      <c r="K675" s="83">
        <f>IF(SP_SUL!AK675="","*",SP_SUL!AK675)</f>
        <v>0</v>
      </c>
      <c r="L675" s="83" t="str">
        <f>IF(SP_SUL!AM675="","*",SP_SUL!AM675)</f>
        <v>-</v>
      </c>
      <c r="M675" s="83">
        <f>IF(SP_SUL!AP675="","*",SP_SUL!AP675)</f>
        <v>0</v>
      </c>
      <c r="N675" s="83" t="str">
        <f>IF(SP_SUL!AM675="","*",SP_SUL!AM675)</f>
        <v>-</v>
      </c>
      <c r="O675" s="110" t="str">
        <f>IF(SP_SUL!BH675="","*",SP_SUL!BH675)</f>
        <v>*</v>
      </c>
      <c r="P675" s="147" t="str">
        <f>IF($A$2=1,IF(SP_SUL!BJ675="","*",SP_SUL!BJ675),IF(SP_SUL!BK675="","*",SP_SUL!BK675))</f>
        <v>*</v>
      </c>
    </row>
    <row r="676" spans="1:16" hidden="1">
      <c r="A676" s="82" t="str">
        <f>IF(SP_SUL!B676="","*",SP_SUL!B676)</f>
        <v>*</v>
      </c>
      <c r="B676" s="83" t="str">
        <f>IF(SP_SUL!X676="","*",SP_SUL!X676)</f>
        <v>*</v>
      </c>
      <c r="C676" s="83" t="str">
        <f>IF(SP_SUL!S676="","*",SP_SUL!S676)</f>
        <v>-</v>
      </c>
      <c r="D676" s="83" t="str">
        <f>IF(SP_SUL!T676="","*",SP_SUL!T676)</f>
        <v>-</v>
      </c>
      <c r="E676" s="83" t="str">
        <f>IF(SP_SUL!D676="","*",SP_SUL!D676)</f>
        <v>*</v>
      </c>
      <c r="F676" s="83" t="str">
        <f>IF(SP_SUL!H676="","*",SP_SUL!H676)</f>
        <v>*</v>
      </c>
      <c r="G676" s="83" t="str">
        <f>IF(SP_SUL!M676="","*",SP_SUL!M676)</f>
        <v>-</v>
      </c>
      <c r="H676" s="116" t="str">
        <f>IF(SP_SUL!K676="","*",SP_SUL!K676)</f>
        <v>*</v>
      </c>
      <c r="I676" s="113" t="str">
        <f>IF(SP_SUL!O676="","*",SP_SUL!O676)</f>
        <v>*</v>
      </c>
      <c r="J676" s="113" t="str">
        <f>IF(SP_SUL!P676="","*",SP_SUL!P676)</f>
        <v>*</v>
      </c>
      <c r="K676" s="83">
        <f>IF(SP_SUL!AK676="","*",SP_SUL!AK676)</f>
        <v>0</v>
      </c>
      <c r="L676" s="83" t="str">
        <f>IF(SP_SUL!AM676="","*",SP_SUL!AM676)</f>
        <v>-</v>
      </c>
      <c r="M676" s="83">
        <f>IF(SP_SUL!AP676="","*",SP_SUL!AP676)</f>
        <v>0</v>
      </c>
      <c r="N676" s="83" t="str">
        <f>IF(SP_SUL!AM676="","*",SP_SUL!AM676)</f>
        <v>-</v>
      </c>
      <c r="O676" s="110" t="str">
        <f>IF(SP_SUL!BH676="","*",SP_SUL!BH676)</f>
        <v>*</v>
      </c>
      <c r="P676" s="147" t="str">
        <f>IF($A$2=1,IF(SP_SUL!BJ676="","*",SP_SUL!BJ676),IF(SP_SUL!BK676="","*",SP_SUL!BK676))</f>
        <v>*</v>
      </c>
    </row>
    <row r="677" spans="1:16" hidden="1">
      <c r="A677" s="82" t="str">
        <f>IF(SP_SUL!B677="","*",SP_SUL!B677)</f>
        <v>*</v>
      </c>
      <c r="B677" s="83" t="str">
        <f>IF(SP_SUL!X677="","*",SP_SUL!X677)</f>
        <v>*</v>
      </c>
      <c r="C677" s="83" t="str">
        <f>IF(SP_SUL!S677="","*",SP_SUL!S677)</f>
        <v>-</v>
      </c>
      <c r="D677" s="83" t="str">
        <f>IF(SP_SUL!T677="","*",SP_SUL!T677)</f>
        <v>-</v>
      </c>
      <c r="E677" s="83" t="str">
        <f>IF(SP_SUL!D677="","*",SP_SUL!D677)</f>
        <v>*</v>
      </c>
      <c r="F677" s="83" t="str">
        <f>IF(SP_SUL!H677="","*",SP_SUL!H677)</f>
        <v>*</v>
      </c>
      <c r="G677" s="83" t="str">
        <f>IF(SP_SUL!M677="","*",SP_SUL!M677)</f>
        <v>-</v>
      </c>
      <c r="H677" s="116" t="str">
        <f>IF(SP_SUL!K677="","*",SP_SUL!K677)</f>
        <v>*</v>
      </c>
      <c r="I677" s="113" t="str">
        <f>IF(SP_SUL!O677="","*",SP_SUL!O677)</f>
        <v>*</v>
      </c>
      <c r="J677" s="113" t="str">
        <f>IF(SP_SUL!P677="","*",SP_SUL!P677)</f>
        <v>*</v>
      </c>
      <c r="K677" s="83">
        <f>IF(SP_SUL!AK677="","*",SP_SUL!AK677)</f>
        <v>0</v>
      </c>
      <c r="L677" s="83" t="str">
        <f>IF(SP_SUL!AM677="","*",SP_SUL!AM677)</f>
        <v>-</v>
      </c>
      <c r="M677" s="83">
        <f>IF(SP_SUL!AP677="","*",SP_SUL!AP677)</f>
        <v>0</v>
      </c>
      <c r="N677" s="83" t="str">
        <f>IF(SP_SUL!AM677="","*",SP_SUL!AM677)</f>
        <v>-</v>
      </c>
      <c r="O677" s="110" t="str">
        <f>IF(SP_SUL!BH677="","*",SP_SUL!BH677)</f>
        <v>*</v>
      </c>
      <c r="P677" s="147" t="str">
        <f>IF($A$2=1,IF(SP_SUL!BJ677="","*",SP_SUL!BJ677),IF(SP_SUL!BK677="","*",SP_SUL!BK677))</f>
        <v>*</v>
      </c>
    </row>
    <row r="678" spans="1:16" hidden="1">
      <c r="A678" s="82" t="str">
        <f>IF(SP_SUL!B678="","*",SP_SUL!B678)</f>
        <v>*</v>
      </c>
      <c r="B678" s="83" t="str">
        <f>IF(SP_SUL!X678="","*",SP_SUL!X678)</f>
        <v>*</v>
      </c>
      <c r="C678" s="83" t="str">
        <f>IF(SP_SUL!S678="","*",SP_SUL!S678)</f>
        <v>-</v>
      </c>
      <c r="D678" s="83" t="str">
        <f>IF(SP_SUL!T678="","*",SP_SUL!T678)</f>
        <v>-</v>
      </c>
      <c r="E678" s="83" t="str">
        <f>IF(SP_SUL!D678="","*",SP_SUL!D678)</f>
        <v>*</v>
      </c>
      <c r="F678" s="83" t="str">
        <f>IF(SP_SUL!H678="","*",SP_SUL!H678)</f>
        <v>*</v>
      </c>
      <c r="G678" s="83" t="str">
        <f>IF(SP_SUL!M678="","*",SP_SUL!M678)</f>
        <v>-</v>
      </c>
      <c r="H678" s="116" t="str">
        <f>IF(SP_SUL!K678="","*",SP_SUL!K678)</f>
        <v>*</v>
      </c>
      <c r="I678" s="113" t="str">
        <f>IF(SP_SUL!O678="","*",SP_SUL!O678)</f>
        <v>*</v>
      </c>
      <c r="J678" s="113" t="str">
        <f>IF(SP_SUL!P678="","*",SP_SUL!P678)</f>
        <v>*</v>
      </c>
      <c r="K678" s="83">
        <f>IF(SP_SUL!AK678="","*",SP_SUL!AK678)</f>
        <v>0</v>
      </c>
      <c r="L678" s="83" t="str">
        <f>IF(SP_SUL!AM678="","*",SP_SUL!AM678)</f>
        <v>-</v>
      </c>
      <c r="M678" s="83">
        <f>IF(SP_SUL!AP678="","*",SP_SUL!AP678)</f>
        <v>0</v>
      </c>
      <c r="N678" s="83" t="str">
        <f>IF(SP_SUL!AM678="","*",SP_SUL!AM678)</f>
        <v>-</v>
      </c>
      <c r="O678" s="110" t="str">
        <f>IF(SP_SUL!BH678="","*",SP_SUL!BH678)</f>
        <v>*</v>
      </c>
      <c r="P678" s="147" t="str">
        <f>IF($A$2=1,IF(SP_SUL!BJ678="","*",SP_SUL!BJ678),IF(SP_SUL!BK678="","*",SP_SUL!BK678))</f>
        <v>*</v>
      </c>
    </row>
    <row r="679" spans="1:16" hidden="1">
      <c r="A679" s="82" t="str">
        <f>IF(SP_SUL!B679="","*",SP_SUL!B679)</f>
        <v>*</v>
      </c>
      <c r="B679" s="83" t="str">
        <f>IF(SP_SUL!X679="","*",SP_SUL!X679)</f>
        <v>*</v>
      </c>
      <c r="C679" s="83" t="str">
        <f>IF(SP_SUL!S679="","*",SP_SUL!S679)</f>
        <v>-</v>
      </c>
      <c r="D679" s="83" t="str">
        <f>IF(SP_SUL!T679="","*",SP_SUL!T679)</f>
        <v>-</v>
      </c>
      <c r="E679" s="83" t="str">
        <f>IF(SP_SUL!D679="","*",SP_SUL!D679)</f>
        <v>*</v>
      </c>
      <c r="F679" s="83" t="str">
        <f>IF(SP_SUL!H679="","*",SP_SUL!H679)</f>
        <v>*</v>
      </c>
      <c r="G679" s="83" t="str">
        <f>IF(SP_SUL!M679="","*",SP_SUL!M679)</f>
        <v>-</v>
      </c>
      <c r="H679" s="116" t="str">
        <f>IF(SP_SUL!K679="","*",SP_SUL!K679)</f>
        <v>*</v>
      </c>
      <c r="I679" s="113" t="str">
        <f>IF(SP_SUL!O679="","*",SP_SUL!O679)</f>
        <v>*</v>
      </c>
      <c r="J679" s="113" t="str">
        <f>IF(SP_SUL!P679="","*",SP_SUL!P679)</f>
        <v>*</v>
      </c>
      <c r="K679" s="83">
        <f>IF(SP_SUL!AK679="","*",SP_SUL!AK679)</f>
        <v>0</v>
      </c>
      <c r="L679" s="83" t="str">
        <f>IF(SP_SUL!AM679="","*",SP_SUL!AM679)</f>
        <v>-</v>
      </c>
      <c r="M679" s="83">
        <f>IF(SP_SUL!AP679="","*",SP_SUL!AP679)</f>
        <v>0</v>
      </c>
      <c r="N679" s="83" t="str">
        <f>IF(SP_SUL!AM679="","*",SP_SUL!AM679)</f>
        <v>-</v>
      </c>
      <c r="O679" s="110" t="str">
        <f>IF(SP_SUL!BH679="","*",SP_SUL!BH679)</f>
        <v>*</v>
      </c>
      <c r="P679" s="147" t="str">
        <f>IF($A$2=1,IF(SP_SUL!BJ679="","*",SP_SUL!BJ679),IF(SP_SUL!BK679="","*",SP_SUL!BK679))</f>
        <v>*</v>
      </c>
    </row>
    <row r="680" spans="1:16" hidden="1">
      <c r="A680" s="82" t="str">
        <f>IF(SP_SUL!B680="","*",SP_SUL!B680)</f>
        <v>*</v>
      </c>
      <c r="B680" s="83" t="str">
        <f>IF(SP_SUL!X680="","*",SP_SUL!X680)</f>
        <v>*</v>
      </c>
      <c r="C680" s="83" t="str">
        <f>IF(SP_SUL!S680="","*",SP_SUL!S680)</f>
        <v>-</v>
      </c>
      <c r="D680" s="83" t="str">
        <f>IF(SP_SUL!T680="","*",SP_SUL!T680)</f>
        <v>-</v>
      </c>
      <c r="E680" s="83" t="str">
        <f>IF(SP_SUL!D680="","*",SP_SUL!D680)</f>
        <v>*</v>
      </c>
      <c r="F680" s="83" t="str">
        <f>IF(SP_SUL!H680="","*",SP_SUL!H680)</f>
        <v>*</v>
      </c>
      <c r="G680" s="83" t="str">
        <f>IF(SP_SUL!M680="","*",SP_SUL!M680)</f>
        <v>-</v>
      </c>
      <c r="H680" s="116" t="str">
        <f>IF(SP_SUL!K680="","*",SP_SUL!K680)</f>
        <v>*</v>
      </c>
      <c r="I680" s="113" t="str">
        <f>IF(SP_SUL!O680="","*",SP_SUL!O680)</f>
        <v>*</v>
      </c>
      <c r="J680" s="113" t="str">
        <f>IF(SP_SUL!P680="","*",SP_SUL!P680)</f>
        <v>*</v>
      </c>
      <c r="K680" s="83">
        <f>IF(SP_SUL!AK680="","*",SP_SUL!AK680)</f>
        <v>0</v>
      </c>
      <c r="L680" s="83" t="str">
        <f>IF(SP_SUL!AM680="","*",SP_SUL!AM680)</f>
        <v>-</v>
      </c>
      <c r="M680" s="83">
        <f>IF(SP_SUL!AP680="","*",SP_SUL!AP680)</f>
        <v>0</v>
      </c>
      <c r="N680" s="83" t="str">
        <f>IF(SP_SUL!AM680="","*",SP_SUL!AM680)</f>
        <v>-</v>
      </c>
      <c r="O680" s="110" t="str">
        <f>IF(SP_SUL!BH680="","*",SP_SUL!BH680)</f>
        <v>*</v>
      </c>
      <c r="P680" s="147" t="str">
        <f>IF($A$2=1,IF(SP_SUL!BJ680="","*",SP_SUL!BJ680),IF(SP_SUL!BK680="","*",SP_SUL!BK680))</f>
        <v>*</v>
      </c>
    </row>
    <row r="681" spans="1:16" hidden="1">
      <c r="A681" s="82" t="str">
        <f>IF(SP_SUL!B681="","*",SP_SUL!B681)</f>
        <v>*</v>
      </c>
      <c r="B681" s="83" t="str">
        <f>IF(SP_SUL!X681="","*",SP_SUL!X681)</f>
        <v>*</v>
      </c>
      <c r="C681" s="83" t="str">
        <f>IF(SP_SUL!S681="","*",SP_SUL!S681)</f>
        <v>-</v>
      </c>
      <c r="D681" s="83" t="str">
        <f>IF(SP_SUL!T681="","*",SP_SUL!T681)</f>
        <v>-</v>
      </c>
      <c r="E681" s="83" t="str">
        <f>IF(SP_SUL!D681="","*",SP_SUL!D681)</f>
        <v>*</v>
      </c>
      <c r="F681" s="83" t="str">
        <f>IF(SP_SUL!H681="","*",SP_SUL!H681)</f>
        <v>*</v>
      </c>
      <c r="G681" s="83" t="str">
        <f>IF(SP_SUL!M681="","*",SP_SUL!M681)</f>
        <v>-</v>
      </c>
      <c r="H681" s="116" t="str">
        <f>IF(SP_SUL!K681="","*",SP_SUL!K681)</f>
        <v>*</v>
      </c>
      <c r="I681" s="113" t="str">
        <f>IF(SP_SUL!O681="","*",SP_SUL!O681)</f>
        <v>*</v>
      </c>
      <c r="J681" s="113" t="str">
        <f>IF(SP_SUL!P681="","*",SP_SUL!P681)</f>
        <v>*</v>
      </c>
      <c r="K681" s="83">
        <f>IF(SP_SUL!AK681="","*",SP_SUL!AK681)</f>
        <v>0</v>
      </c>
      <c r="L681" s="83" t="str">
        <f>IF(SP_SUL!AM681="","*",SP_SUL!AM681)</f>
        <v>-</v>
      </c>
      <c r="M681" s="83">
        <f>IF(SP_SUL!AP681="","*",SP_SUL!AP681)</f>
        <v>0</v>
      </c>
      <c r="N681" s="83" t="str">
        <f>IF(SP_SUL!AM681="","*",SP_SUL!AM681)</f>
        <v>-</v>
      </c>
      <c r="O681" s="110" t="str">
        <f>IF(SP_SUL!BH681="","*",SP_SUL!BH681)</f>
        <v>*</v>
      </c>
      <c r="P681" s="147" t="str">
        <f>IF($A$2=1,IF(SP_SUL!BJ681="","*",SP_SUL!BJ681),IF(SP_SUL!BK681="","*",SP_SUL!BK681))</f>
        <v>*</v>
      </c>
    </row>
    <row r="682" spans="1:16" hidden="1">
      <c r="A682" s="82" t="str">
        <f>IF(SP_SUL!B682="","*",SP_SUL!B682)</f>
        <v>*</v>
      </c>
      <c r="B682" s="83" t="str">
        <f>IF(SP_SUL!X682="","*",SP_SUL!X682)</f>
        <v>*</v>
      </c>
      <c r="C682" s="83" t="str">
        <f>IF(SP_SUL!S682="","*",SP_SUL!S682)</f>
        <v>-</v>
      </c>
      <c r="D682" s="83" t="str">
        <f>IF(SP_SUL!T682="","*",SP_SUL!T682)</f>
        <v>-</v>
      </c>
      <c r="E682" s="83" t="str">
        <f>IF(SP_SUL!D682="","*",SP_SUL!D682)</f>
        <v>*</v>
      </c>
      <c r="F682" s="83" t="str">
        <f>IF(SP_SUL!H682="","*",SP_SUL!H682)</f>
        <v>*</v>
      </c>
      <c r="G682" s="83" t="str">
        <f>IF(SP_SUL!M682="","*",SP_SUL!M682)</f>
        <v>-</v>
      </c>
      <c r="H682" s="116" t="str">
        <f>IF(SP_SUL!K682="","*",SP_SUL!K682)</f>
        <v>*</v>
      </c>
      <c r="I682" s="113" t="str">
        <f>IF(SP_SUL!O682="","*",SP_SUL!O682)</f>
        <v>*</v>
      </c>
      <c r="J682" s="113" t="str">
        <f>IF(SP_SUL!P682="","*",SP_SUL!P682)</f>
        <v>*</v>
      </c>
      <c r="K682" s="83">
        <f>IF(SP_SUL!AK682="","*",SP_SUL!AK682)</f>
        <v>0</v>
      </c>
      <c r="L682" s="83" t="str">
        <f>IF(SP_SUL!AM682="","*",SP_SUL!AM682)</f>
        <v>-</v>
      </c>
      <c r="M682" s="83">
        <f>IF(SP_SUL!AP682="","*",SP_SUL!AP682)</f>
        <v>0</v>
      </c>
      <c r="N682" s="83" t="str">
        <f>IF(SP_SUL!AM682="","*",SP_SUL!AM682)</f>
        <v>-</v>
      </c>
      <c r="O682" s="110" t="str">
        <f>IF(SP_SUL!BH682="","*",SP_SUL!BH682)</f>
        <v>*</v>
      </c>
      <c r="P682" s="147" t="str">
        <f>IF($A$2=1,IF(SP_SUL!BJ682="","*",SP_SUL!BJ682),IF(SP_SUL!BK682="","*",SP_SUL!BK682))</f>
        <v>*</v>
      </c>
    </row>
    <row r="683" spans="1:16" hidden="1">
      <c r="A683" s="82" t="str">
        <f>IF(SP_SUL!B683="","*",SP_SUL!B683)</f>
        <v>*</v>
      </c>
      <c r="B683" s="83" t="str">
        <f>IF(SP_SUL!X683="","*",SP_SUL!X683)</f>
        <v>*</v>
      </c>
      <c r="C683" s="83" t="str">
        <f>IF(SP_SUL!S683="","*",SP_SUL!S683)</f>
        <v>-</v>
      </c>
      <c r="D683" s="83" t="str">
        <f>IF(SP_SUL!T683="","*",SP_SUL!T683)</f>
        <v>-</v>
      </c>
      <c r="E683" s="83" t="str">
        <f>IF(SP_SUL!D683="","*",SP_SUL!D683)</f>
        <v>*</v>
      </c>
      <c r="F683" s="83" t="str">
        <f>IF(SP_SUL!H683="","*",SP_SUL!H683)</f>
        <v>*</v>
      </c>
      <c r="G683" s="83" t="str">
        <f>IF(SP_SUL!M683="","*",SP_SUL!M683)</f>
        <v>-</v>
      </c>
      <c r="H683" s="116" t="str">
        <f>IF(SP_SUL!K683="","*",SP_SUL!K683)</f>
        <v>*</v>
      </c>
      <c r="I683" s="113" t="str">
        <f>IF(SP_SUL!O683="","*",SP_SUL!O683)</f>
        <v>*</v>
      </c>
      <c r="J683" s="113" t="str">
        <f>IF(SP_SUL!P683="","*",SP_SUL!P683)</f>
        <v>*</v>
      </c>
      <c r="K683" s="83">
        <f>IF(SP_SUL!AK683="","*",SP_SUL!AK683)</f>
        <v>0</v>
      </c>
      <c r="L683" s="83" t="str">
        <f>IF(SP_SUL!AM683="","*",SP_SUL!AM683)</f>
        <v>-</v>
      </c>
      <c r="M683" s="83">
        <f>IF(SP_SUL!AP683="","*",SP_SUL!AP683)</f>
        <v>0</v>
      </c>
      <c r="N683" s="83" t="str">
        <f>IF(SP_SUL!AM683="","*",SP_SUL!AM683)</f>
        <v>-</v>
      </c>
      <c r="O683" s="110" t="str">
        <f>IF(SP_SUL!BH683="","*",SP_SUL!BH683)</f>
        <v>*</v>
      </c>
      <c r="P683" s="147" t="str">
        <f>IF($A$2=1,IF(SP_SUL!BJ683="","*",SP_SUL!BJ683),IF(SP_SUL!BK683="","*",SP_SUL!BK683))</f>
        <v>*</v>
      </c>
    </row>
    <row r="684" spans="1:16" hidden="1">
      <c r="A684" s="82" t="str">
        <f>IF(SP_SUL!B684="","*",SP_SUL!B684)</f>
        <v>*</v>
      </c>
      <c r="B684" s="83" t="str">
        <f>IF(SP_SUL!X684="","*",SP_SUL!X684)</f>
        <v>*</v>
      </c>
      <c r="C684" s="83" t="str">
        <f>IF(SP_SUL!S684="","*",SP_SUL!S684)</f>
        <v>-</v>
      </c>
      <c r="D684" s="83" t="str">
        <f>IF(SP_SUL!T684="","*",SP_SUL!T684)</f>
        <v>-</v>
      </c>
      <c r="E684" s="83" t="str">
        <f>IF(SP_SUL!D684="","*",SP_SUL!D684)</f>
        <v>*</v>
      </c>
      <c r="F684" s="83" t="str">
        <f>IF(SP_SUL!H684="","*",SP_SUL!H684)</f>
        <v>*</v>
      </c>
      <c r="G684" s="83" t="str">
        <f>IF(SP_SUL!M684="","*",SP_SUL!M684)</f>
        <v>-</v>
      </c>
      <c r="H684" s="116" t="str">
        <f>IF(SP_SUL!K684="","*",SP_SUL!K684)</f>
        <v>*</v>
      </c>
      <c r="I684" s="113" t="str">
        <f>IF(SP_SUL!O684="","*",SP_SUL!O684)</f>
        <v>*</v>
      </c>
      <c r="J684" s="113" t="str">
        <f>IF(SP_SUL!P684="","*",SP_SUL!P684)</f>
        <v>*</v>
      </c>
      <c r="K684" s="83">
        <f>IF(SP_SUL!AK684="","*",SP_SUL!AK684)</f>
        <v>0</v>
      </c>
      <c r="L684" s="83" t="str">
        <f>IF(SP_SUL!AM684="","*",SP_SUL!AM684)</f>
        <v>-</v>
      </c>
      <c r="M684" s="83">
        <f>IF(SP_SUL!AP684="","*",SP_SUL!AP684)</f>
        <v>0</v>
      </c>
      <c r="N684" s="83" t="str">
        <f>IF(SP_SUL!AM684="","*",SP_SUL!AM684)</f>
        <v>-</v>
      </c>
      <c r="O684" s="110" t="str">
        <f>IF(SP_SUL!BH684="","*",SP_SUL!BH684)</f>
        <v>*</v>
      </c>
      <c r="P684" s="147" t="str">
        <f>IF($A$2=1,IF(SP_SUL!BJ684="","*",SP_SUL!BJ684),IF(SP_SUL!BK684="","*",SP_SUL!BK684))</f>
        <v>*</v>
      </c>
    </row>
    <row r="685" spans="1:16" hidden="1">
      <c r="A685" s="82" t="str">
        <f>IF(SP_SUL!B685="","*",SP_SUL!B685)</f>
        <v>*</v>
      </c>
      <c r="B685" s="83" t="str">
        <f>IF(SP_SUL!X685="","*",SP_SUL!X685)</f>
        <v>*</v>
      </c>
      <c r="C685" s="83" t="str">
        <f>IF(SP_SUL!S685="","*",SP_SUL!S685)</f>
        <v>-</v>
      </c>
      <c r="D685" s="83" t="str">
        <f>IF(SP_SUL!T685="","*",SP_SUL!T685)</f>
        <v>-</v>
      </c>
      <c r="E685" s="83" t="str">
        <f>IF(SP_SUL!D685="","*",SP_SUL!D685)</f>
        <v>*</v>
      </c>
      <c r="F685" s="83" t="str">
        <f>IF(SP_SUL!H685="","*",SP_SUL!H685)</f>
        <v>*</v>
      </c>
      <c r="G685" s="83" t="str">
        <f>IF(SP_SUL!M685="","*",SP_SUL!M685)</f>
        <v>-</v>
      </c>
      <c r="H685" s="116" t="str">
        <f>IF(SP_SUL!K685="","*",SP_SUL!K685)</f>
        <v>*</v>
      </c>
      <c r="I685" s="113" t="str">
        <f>IF(SP_SUL!O685="","*",SP_SUL!O685)</f>
        <v>*</v>
      </c>
      <c r="J685" s="113" t="str">
        <f>IF(SP_SUL!P685="","*",SP_SUL!P685)</f>
        <v>*</v>
      </c>
      <c r="K685" s="83">
        <f>IF(SP_SUL!AK685="","*",SP_SUL!AK685)</f>
        <v>0</v>
      </c>
      <c r="L685" s="83" t="str">
        <f>IF(SP_SUL!AM685="","*",SP_SUL!AM685)</f>
        <v>-</v>
      </c>
      <c r="M685" s="83">
        <f>IF(SP_SUL!AP685="","*",SP_SUL!AP685)</f>
        <v>0</v>
      </c>
      <c r="N685" s="83" t="str">
        <f>IF(SP_SUL!AM685="","*",SP_SUL!AM685)</f>
        <v>-</v>
      </c>
      <c r="O685" s="110" t="str">
        <f>IF(SP_SUL!BH685="","*",SP_SUL!BH685)</f>
        <v>*</v>
      </c>
      <c r="P685" s="147" t="str">
        <f>IF($A$2=1,IF(SP_SUL!BJ685="","*",SP_SUL!BJ685),IF(SP_SUL!BK685="","*",SP_SUL!BK685))</f>
        <v>*</v>
      </c>
    </row>
    <row r="686" spans="1:16" hidden="1">
      <c r="A686" s="82" t="str">
        <f>IF(SP_SUL!B686="","*",SP_SUL!B686)</f>
        <v>*</v>
      </c>
      <c r="B686" s="83" t="str">
        <f>IF(SP_SUL!X686="","*",SP_SUL!X686)</f>
        <v>*</v>
      </c>
      <c r="C686" s="83" t="str">
        <f>IF(SP_SUL!S686="","*",SP_SUL!S686)</f>
        <v>-</v>
      </c>
      <c r="D686" s="83" t="str">
        <f>IF(SP_SUL!T686="","*",SP_SUL!T686)</f>
        <v>-</v>
      </c>
      <c r="E686" s="83" t="str">
        <f>IF(SP_SUL!D686="","*",SP_SUL!D686)</f>
        <v>*</v>
      </c>
      <c r="F686" s="83" t="str">
        <f>IF(SP_SUL!H686="","*",SP_SUL!H686)</f>
        <v>*</v>
      </c>
      <c r="G686" s="83" t="str">
        <f>IF(SP_SUL!M686="","*",SP_SUL!M686)</f>
        <v>-</v>
      </c>
      <c r="H686" s="116" t="str">
        <f>IF(SP_SUL!K686="","*",SP_SUL!K686)</f>
        <v>*</v>
      </c>
      <c r="I686" s="113" t="str">
        <f>IF(SP_SUL!O686="","*",SP_SUL!O686)</f>
        <v>*</v>
      </c>
      <c r="J686" s="113" t="str">
        <f>IF(SP_SUL!P686="","*",SP_SUL!P686)</f>
        <v>*</v>
      </c>
      <c r="K686" s="83">
        <f>IF(SP_SUL!AK686="","*",SP_SUL!AK686)</f>
        <v>0</v>
      </c>
      <c r="L686" s="83" t="str">
        <f>IF(SP_SUL!AM686="","*",SP_SUL!AM686)</f>
        <v>-</v>
      </c>
      <c r="M686" s="83">
        <f>IF(SP_SUL!AP686="","*",SP_SUL!AP686)</f>
        <v>0</v>
      </c>
      <c r="N686" s="83" t="str">
        <f>IF(SP_SUL!AM686="","*",SP_SUL!AM686)</f>
        <v>-</v>
      </c>
      <c r="O686" s="110" t="str">
        <f>IF(SP_SUL!BH686="","*",SP_SUL!BH686)</f>
        <v>*</v>
      </c>
      <c r="P686" s="147" t="str">
        <f>IF($A$2=1,IF(SP_SUL!BJ686="","*",SP_SUL!BJ686),IF(SP_SUL!BK686="","*",SP_SUL!BK686))</f>
        <v>*</v>
      </c>
    </row>
    <row r="687" spans="1:16" hidden="1">
      <c r="A687" s="82" t="str">
        <f>IF(SP_SUL!B687="","*",SP_SUL!B687)</f>
        <v>*</v>
      </c>
      <c r="B687" s="83" t="str">
        <f>IF(SP_SUL!X687="","*",SP_SUL!X687)</f>
        <v>*</v>
      </c>
      <c r="C687" s="83" t="str">
        <f>IF(SP_SUL!S687="","*",SP_SUL!S687)</f>
        <v>-</v>
      </c>
      <c r="D687" s="83" t="str">
        <f>IF(SP_SUL!T687="","*",SP_SUL!T687)</f>
        <v>-</v>
      </c>
      <c r="E687" s="83" t="str">
        <f>IF(SP_SUL!D687="","*",SP_SUL!D687)</f>
        <v>*</v>
      </c>
      <c r="F687" s="83" t="str">
        <f>IF(SP_SUL!H687="","*",SP_SUL!H687)</f>
        <v>*</v>
      </c>
      <c r="G687" s="83" t="str">
        <f>IF(SP_SUL!M687="","*",SP_SUL!M687)</f>
        <v>-</v>
      </c>
      <c r="H687" s="116" t="str">
        <f>IF(SP_SUL!K687="","*",SP_SUL!K687)</f>
        <v>*</v>
      </c>
      <c r="I687" s="113" t="str">
        <f>IF(SP_SUL!O687="","*",SP_SUL!O687)</f>
        <v>*</v>
      </c>
      <c r="J687" s="113" t="str">
        <f>IF(SP_SUL!P687="","*",SP_SUL!P687)</f>
        <v>*</v>
      </c>
      <c r="K687" s="83">
        <f>IF(SP_SUL!AK687="","*",SP_SUL!AK687)</f>
        <v>0</v>
      </c>
      <c r="L687" s="83" t="str">
        <f>IF(SP_SUL!AM687="","*",SP_SUL!AM687)</f>
        <v>-</v>
      </c>
      <c r="M687" s="83">
        <f>IF(SP_SUL!AP687="","*",SP_SUL!AP687)</f>
        <v>0</v>
      </c>
      <c r="N687" s="83" t="str">
        <f>IF(SP_SUL!AM687="","*",SP_SUL!AM687)</f>
        <v>-</v>
      </c>
      <c r="O687" s="110" t="str">
        <f>IF(SP_SUL!BH687="","*",SP_SUL!BH687)</f>
        <v>*</v>
      </c>
      <c r="P687" s="147" t="str">
        <f>IF($A$2=1,IF(SP_SUL!BJ687="","*",SP_SUL!BJ687),IF(SP_SUL!BK687="","*",SP_SUL!BK687))</f>
        <v>*</v>
      </c>
    </row>
    <row r="688" spans="1:16" hidden="1">
      <c r="A688" s="82" t="str">
        <f>IF(SP_SUL!B688="","*",SP_SUL!B688)</f>
        <v>*</v>
      </c>
      <c r="B688" s="83" t="str">
        <f>IF(SP_SUL!X688="","*",SP_SUL!X688)</f>
        <v>*</v>
      </c>
      <c r="C688" s="83" t="str">
        <f>IF(SP_SUL!S688="","*",SP_SUL!S688)</f>
        <v>-</v>
      </c>
      <c r="D688" s="83" t="str">
        <f>IF(SP_SUL!T688="","*",SP_SUL!T688)</f>
        <v>-</v>
      </c>
      <c r="E688" s="83" t="str">
        <f>IF(SP_SUL!D688="","*",SP_SUL!D688)</f>
        <v>*</v>
      </c>
      <c r="F688" s="83" t="str">
        <f>IF(SP_SUL!H688="","*",SP_SUL!H688)</f>
        <v>*</v>
      </c>
      <c r="G688" s="83" t="str">
        <f>IF(SP_SUL!M688="","*",SP_SUL!M688)</f>
        <v>-</v>
      </c>
      <c r="H688" s="116" t="str">
        <f>IF(SP_SUL!K688="","*",SP_SUL!K688)</f>
        <v>*</v>
      </c>
      <c r="I688" s="113" t="str">
        <f>IF(SP_SUL!O688="","*",SP_SUL!O688)</f>
        <v>*</v>
      </c>
      <c r="J688" s="113" t="str">
        <f>IF(SP_SUL!P688="","*",SP_SUL!P688)</f>
        <v>*</v>
      </c>
      <c r="K688" s="83">
        <f>IF(SP_SUL!AK688="","*",SP_SUL!AK688)</f>
        <v>0</v>
      </c>
      <c r="L688" s="83" t="str">
        <f>IF(SP_SUL!AM688="","*",SP_SUL!AM688)</f>
        <v>-</v>
      </c>
      <c r="M688" s="83">
        <f>IF(SP_SUL!AP688="","*",SP_SUL!AP688)</f>
        <v>0</v>
      </c>
      <c r="N688" s="83" t="str">
        <f>IF(SP_SUL!AM688="","*",SP_SUL!AM688)</f>
        <v>-</v>
      </c>
      <c r="O688" s="110" t="str">
        <f>IF(SP_SUL!BH688="","*",SP_SUL!BH688)</f>
        <v>*</v>
      </c>
      <c r="P688" s="147" t="str">
        <f>IF($A$2=1,IF(SP_SUL!BJ688="","*",SP_SUL!BJ688),IF(SP_SUL!BK688="","*",SP_SUL!BK688))</f>
        <v>*</v>
      </c>
    </row>
    <row r="689" spans="1:16" hidden="1">
      <c r="A689" s="82" t="str">
        <f>IF(SP_SUL!B689="","*",SP_SUL!B689)</f>
        <v>*</v>
      </c>
      <c r="B689" s="83" t="str">
        <f>IF(SP_SUL!X689="","*",SP_SUL!X689)</f>
        <v>*</v>
      </c>
      <c r="C689" s="83" t="str">
        <f>IF(SP_SUL!S689="","*",SP_SUL!S689)</f>
        <v>-</v>
      </c>
      <c r="D689" s="83" t="str">
        <f>IF(SP_SUL!T689="","*",SP_SUL!T689)</f>
        <v>-</v>
      </c>
      <c r="E689" s="83" t="str">
        <f>IF(SP_SUL!D689="","*",SP_SUL!D689)</f>
        <v>*</v>
      </c>
      <c r="F689" s="83" t="str">
        <f>IF(SP_SUL!H689="","*",SP_SUL!H689)</f>
        <v>*</v>
      </c>
      <c r="G689" s="83" t="str">
        <f>IF(SP_SUL!M689="","*",SP_SUL!M689)</f>
        <v>-</v>
      </c>
      <c r="H689" s="116" t="str">
        <f>IF(SP_SUL!K689="","*",SP_SUL!K689)</f>
        <v>*</v>
      </c>
      <c r="I689" s="113" t="str">
        <f>IF(SP_SUL!O689="","*",SP_SUL!O689)</f>
        <v>*</v>
      </c>
      <c r="J689" s="113" t="str">
        <f>IF(SP_SUL!P689="","*",SP_SUL!P689)</f>
        <v>*</v>
      </c>
      <c r="K689" s="83">
        <f>IF(SP_SUL!AK689="","*",SP_SUL!AK689)</f>
        <v>0</v>
      </c>
      <c r="L689" s="83" t="str">
        <f>IF(SP_SUL!AM689="","*",SP_SUL!AM689)</f>
        <v>-</v>
      </c>
      <c r="M689" s="83">
        <f>IF(SP_SUL!AP689="","*",SP_SUL!AP689)</f>
        <v>0</v>
      </c>
      <c r="N689" s="83" t="str">
        <f>IF(SP_SUL!AM689="","*",SP_SUL!AM689)</f>
        <v>-</v>
      </c>
      <c r="O689" s="110" t="str">
        <f>IF(SP_SUL!BH689="","*",SP_SUL!BH689)</f>
        <v>*</v>
      </c>
      <c r="P689" s="147" t="str">
        <f>IF($A$2=1,IF(SP_SUL!BJ689="","*",SP_SUL!BJ689),IF(SP_SUL!BK689="","*",SP_SUL!BK689))</f>
        <v>*</v>
      </c>
    </row>
    <row r="690" spans="1:16" hidden="1">
      <c r="A690" s="82" t="str">
        <f>IF(SP_SUL!B690="","*",SP_SUL!B690)</f>
        <v>*</v>
      </c>
      <c r="B690" s="83" t="str">
        <f>IF(SP_SUL!X690="","*",SP_SUL!X690)</f>
        <v>*</v>
      </c>
      <c r="C690" s="83" t="str">
        <f>IF(SP_SUL!S690="","*",SP_SUL!S690)</f>
        <v>-</v>
      </c>
      <c r="D690" s="83" t="str">
        <f>IF(SP_SUL!T690="","*",SP_SUL!T690)</f>
        <v>-</v>
      </c>
      <c r="E690" s="83" t="str">
        <f>IF(SP_SUL!D690="","*",SP_SUL!D690)</f>
        <v>*</v>
      </c>
      <c r="F690" s="83" t="str">
        <f>IF(SP_SUL!H690="","*",SP_SUL!H690)</f>
        <v>*</v>
      </c>
      <c r="G690" s="83" t="str">
        <f>IF(SP_SUL!M690="","*",SP_SUL!M690)</f>
        <v>-</v>
      </c>
      <c r="H690" s="116" t="str">
        <f>IF(SP_SUL!K690="","*",SP_SUL!K690)</f>
        <v>*</v>
      </c>
      <c r="I690" s="113" t="str">
        <f>IF(SP_SUL!O690="","*",SP_SUL!O690)</f>
        <v>*</v>
      </c>
      <c r="J690" s="113" t="str">
        <f>IF(SP_SUL!P690="","*",SP_SUL!P690)</f>
        <v>*</v>
      </c>
      <c r="K690" s="83">
        <f>IF(SP_SUL!AK690="","*",SP_SUL!AK690)</f>
        <v>0</v>
      </c>
      <c r="L690" s="83" t="str">
        <f>IF(SP_SUL!AM690="","*",SP_SUL!AM690)</f>
        <v>-</v>
      </c>
      <c r="M690" s="83">
        <f>IF(SP_SUL!AP690="","*",SP_SUL!AP690)</f>
        <v>0</v>
      </c>
      <c r="N690" s="83" t="str">
        <f>IF(SP_SUL!AM690="","*",SP_SUL!AM690)</f>
        <v>-</v>
      </c>
      <c r="O690" s="110" t="str">
        <f>IF(SP_SUL!BH690="","*",SP_SUL!BH690)</f>
        <v>*</v>
      </c>
      <c r="P690" s="147" t="str">
        <f>IF($A$2=1,IF(SP_SUL!BJ690="","*",SP_SUL!BJ690),IF(SP_SUL!BK690="","*",SP_SUL!BK690))</f>
        <v>*</v>
      </c>
    </row>
    <row r="691" spans="1:16" hidden="1">
      <c r="A691" s="82" t="str">
        <f>IF(SP_SUL!B691="","*",SP_SUL!B691)</f>
        <v>*</v>
      </c>
      <c r="B691" s="83" t="str">
        <f>IF(SP_SUL!X691="","*",SP_SUL!X691)</f>
        <v>*</v>
      </c>
      <c r="C691" s="83" t="str">
        <f>IF(SP_SUL!S691="","*",SP_SUL!S691)</f>
        <v>-</v>
      </c>
      <c r="D691" s="83" t="str">
        <f>IF(SP_SUL!T691="","*",SP_SUL!T691)</f>
        <v>-</v>
      </c>
      <c r="E691" s="83" t="str">
        <f>IF(SP_SUL!D691="","*",SP_SUL!D691)</f>
        <v>*</v>
      </c>
      <c r="F691" s="83" t="str">
        <f>IF(SP_SUL!H691="","*",SP_SUL!H691)</f>
        <v>*</v>
      </c>
      <c r="G691" s="83" t="str">
        <f>IF(SP_SUL!M691="","*",SP_SUL!M691)</f>
        <v>-</v>
      </c>
      <c r="H691" s="116" t="str">
        <f>IF(SP_SUL!K691="","*",SP_SUL!K691)</f>
        <v>*</v>
      </c>
      <c r="I691" s="113" t="str">
        <f>IF(SP_SUL!O691="","*",SP_SUL!O691)</f>
        <v>*</v>
      </c>
      <c r="J691" s="113" t="str">
        <f>IF(SP_SUL!P691="","*",SP_SUL!P691)</f>
        <v>*</v>
      </c>
      <c r="K691" s="83">
        <f>IF(SP_SUL!AK691="","*",SP_SUL!AK691)</f>
        <v>0</v>
      </c>
      <c r="L691" s="83" t="str">
        <f>IF(SP_SUL!AM691="","*",SP_SUL!AM691)</f>
        <v>-</v>
      </c>
      <c r="M691" s="83">
        <f>IF(SP_SUL!AP691="","*",SP_SUL!AP691)</f>
        <v>0</v>
      </c>
      <c r="N691" s="83" t="str">
        <f>IF(SP_SUL!AM691="","*",SP_SUL!AM691)</f>
        <v>-</v>
      </c>
      <c r="O691" s="110" t="str">
        <f>IF(SP_SUL!BH691="","*",SP_SUL!BH691)</f>
        <v>*</v>
      </c>
      <c r="P691" s="147" t="str">
        <f>IF($A$2=1,IF(SP_SUL!BJ691="","*",SP_SUL!BJ691),IF(SP_SUL!BK691="","*",SP_SUL!BK691))</f>
        <v>*</v>
      </c>
    </row>
    <row r="692" spans="1:16" hidden="1">
      <c r="A692" s="82" t="str">
        <f>IF(SP_SUL!B692="","*",SP_SUL!B692)</f>
        <v>*</v>
      </c>
      <c r="B692" s="83" t="str">
        <f>IF(SP_SUL!X692="","*",SP_SUL!X692)</f>
        <v>*</v>
      </c>
      <c r="C692" s="83" t="str">
        <f>IF(SP_SUL!S692="","*",SP_SUL!S692)</f>
        <v>-</v>
      </c>
      <c r="D692" s="83" t="str">
        <f>IF(SP_SUL!T692="","*",SP_SUL!T692)</f>
        <v>-</v>
      </c>
      <c r="E692" s="83" t="str">
        <f>IF(SP_SUL!D692="","*",SP_SUL!D692)</f>
        <v>*</v>
      </c>
      <c r="F692" s="83" t="str">
        <f>IF(SP_SUL!H692="","*",SP_SUL!H692)</f>
        <v>*</v>
      </c>
      <c r="G692" s="83" t="str">
        <f>IF(SP_SUL!M692="","*",SP_SUL!M692)</f>
        <v>-</v>
      </c>
      <c r="H692" s="116" t="str">
        <f>IF(SP_SUL!K692="","*",SP_SUL!K692)</f>
        <v>*</v>
      </c>
      <c r="I692" s="113" t="str">
        <f>IF(SP_SUL!O692="","*",SP_SUL!O692)</f>
        <v>*</v>
      </c>
      <c r="J692" s="113" t="str">
        <f>IF(SP_SUL!P692="","*",SP_SUL!P692)</f>
        <v>*</v>
      </c>
      <c r="K692" s="83">
        <f>IF(SP_SUL!AK692="","*",SP_SUL!AK692)</f>
        <v>0</v>
      </c>
      <c r="L692" s="83" t="str">
        <f>IF(SP_SUL!AM692="","*",SP_SUL!AM692)</f>
        <v>-</v>
      </c>
      <c r="M692" s="83">
        <f>IF(SP_SUL!AP692="","*",SP_SUL!AP692)</f>
        <v>0</v>
      </c>
      <c r="N692" s="83" t="str">
        <f>IF(SP_SUL!AM692="","*",SP_SUL!AM692)</f>
        <v>-</v>
      </c>
      <c r="O692" s="110" t="str">
        <f>IF(SP_SUL!BH692="","*",SP_SUL!BH692)</f>
        <v>*</v>
      </c>
      <c r="P692" s="147" t="str">
        <f>IF($A$2=1,IF(SP_SUL!BJ692="","*",SP_SUL!BJ692),IF(SP_SUL!BK692="","*",SP_SUL!BK692))</f>
        <v>*</v>
      </c>
    </row>
    <row r="693" spans="1:16" hidden="1">
      <c r="A693" s="82" t="str">
        <f>IF(SP_SUL!B693="","*",SP_SUL!B693)</f>
        <v>*</v>
      </c>
      <c r="B693" s="83" t="str">
        <f>IF(SP_SUL!X693="","*",SP_SUL!X693)</f>
        <v>*</v>
      </c>
      <c r="C693" s="83" t="str">
        <f>IF(SP_SUL!S693="","*",SP_SUL!S693)</f>
        <v>-</v>
      </c>
      <c r="D693" s="83" t="str">
        <f>IF(SP_SUL!T693="","*",SP_SUL!T693)</f>
        <v>-</v>
      </c>
      <c r="E693" s="83" t="str">
        <f>IF(SP_SUL!D693="","*",SP_SUL!D693)</f>
        <v>*</v>
      </c>
      <c r="F693" s="83" t="str">
        <f>IF(SP_SUL!H693="","*",SP_SUL!H693)</f>
        <v>*</v>
      </c>
      <c r="G693" s="83" t="str">
        <f>IF(SP_SUL!M693="","*",SP_SUL!M693)</f>
        <v>-</v>
      </c>
      <c r="H693" s="116" t="str">
        <f>IF(SP_SUL!K693="","*",SP_SUL!K693)</f>
        <v>*</v>
      </c>
      <c r="I693" s="113" t="str">
        <f>IF(SP_SUL!O693="","*",SP_SUL!O693)</f>
        <v>*</v>
      </c>
      <c r="J693" s="113" t="str">
        <f>IF(SP_SUL!P693="","*",SP_SUL!P693)</f>
        <v>*</v>
      </c>
      <c r="K693" s="83">
        <f>IF(SP_SUL!AK693="","*",SP_SUL!AK693)</f>
        <v>0</v>
      </c>
      <c r="L693" s="83" t="str">
        <f>IF(SP_SUL!AM693="","*",SP_SUL!AM693)</f>
        <v>-</v>
      </c>
      <c r="M693" s="83">
        <f>IF(SP_SUL!AP693="","*",SP_SUL!AP693)</f>
        <v>0</v>
      </c>
      <c r="N693" s="83" t="str">
        <f>IF(SP_SUL!AM693="","*",SP_SUL!AM693)</f>
        <v>-</v>
      </c>
      <c r="O693" s="110" t="str">
        <f>IF(SP_SUL!BH693="","*",SP_SUL!BH693)</f>
        <v>*</v>
      </c>
      <c r="P693" s="147" t="str">
        <f>IF($A$2=1,IF(SP_SUL!BJ693="","*",SP_SUL!BJ693),IF(SP_SUL!BK693="","*",SP_SUL!BK693))</f>
        <v>*</v>
      </c>
    </row>
    <row r="694" spans="1:16" hidden="1">
      <c r="A694" s="82" t="str">
        <f>IF(SP_SUL!B694="","*",SP_SUL!B694)</f>
        <v>*</v>
      </c>
      <c r="B694" s="83" t="str">
        <f>IF(SP_SUL!X694="","*",SP_SUL!X694)</f>
        <v>*</v>
      </c>
      <c r="C694" s="83" t="str">
        <f>IF(SP_SUL!S694="","*",SP_SUL!S694)</f>
        <v>-</v>
      </c>
      <c r="D694" s="83" t="str">
        <f>IF(SP_SUL!T694="","*",SP_SUL!T694)</f>
        <v>-</v>
      </c>
      <c r="E694" s="83" t="str">
        <f>IF(SP_SUL!D694="","*",SP_SUL!D694)</f>
        <v>*</v>
      </c>
      <c r="F694" s="83" t="str">
        <f>IF(SP_SUL!H694="","*",SP_SUL!H694)</f>
        <v>*</v>
      </c>
      <c r="G694" s="83" t="str">
        <f>IF(SP_SUL!M694="","*",SP_SUL!M694)</f>
        <v>-</v>
      </c>
      <c r="H694" s="116" t="str">
        <f>IF(SP_SUL!K694="","*",SP_SUL!K694)</f>
        <v>*</v>
      </c>
      <c r="I694" s="113" t="str">
        <f>IF(SP_SUL!O694="","*",SP_SUL!O694)</f>
        <v>*</v>
      </c>
      <c r="J694" s="113" t="str">
        <f>IF(SP_SUL!P694="","*",SP_SUL!P694)</f>
        <v>*</v>
      </c>
      <c r="K694" s="83">
        <f>IF(SP_SUL!AK694="","*",SP_SUL!AK694)</f>
        <v>0</v>
      </c>
      <c r="L694" s="83" t="str">
        <f>IF(SP_SUL!AM694="","*",SP_SUL!AM694)</f>
        <v>-</v>
      </c>
      <c r="M694" s="83">
        <f>IF(SP_SUL!AP694="","*",SP_SUL!AP694)</f>
        <v>0</v>
      </c>
      <c r="N694" s="83" t="str">
        <f>IF(SP_SUL!AM694="","*",SP_SUL!AM694)</f>
        <v>-</v>
      </c>
      <c r="O694" s="110" t="str">
        <f>IF(SP_SUL!BH694="","*",SP_SUL!BH694)</f>
        <v>*</v>
      </c>
      <c r="P694" s="147" t="str">
        <f>IF($A$2=1,IF(SP_SUL!BJ694="","*",SP_SUL!BJ694),IF(SP_SUL!BK694="","*",SP_SUL!BK694))</f>
        <v>*</v>
      </c>
    </row>
    <row r="695" spans="1:16" hidden="1">
      <c r="A695" s="82" t="str">
        <f>IF(SP_SUL!B695="","*",SP_SUL!B695)</f>
        <v>*</v>
      </c>
      <c r="B695" s="83" t="str">
        <f>IF(SP_SUL!X695="","*",SP_SUL!X695)</f>
        <v>*</v>
      </c>
      <c r="C695" s="83" t="str">
        <f>IF(SP_SUL!S695="","*",SP_SUL!S695)</f>
        <v>-</v>
      </c>
      <c r="D695" s="83" t="str">
        <f>IF(SP_SUL!T695="","*",SP_SUL!T695)</f>
        <v>-</v>
      </c>
      <c r="E695" s="83" t="str">
        <f>IF(SP_SUL!D695="","*",SP_SUL!D695)</f>
        <v>*</v>
      </c>
      <c r="F695" s="83" t="str">
        <f>IF(SP_SUL!H695="","*",SP_SUL!H695)</f>
        <v>*</v>
      </c>
      <c r="G695" s="83" t="str">
        <f>IF(SP_SUL!M695="","*",SP_SUL!M695)</f>
        <v>-</v>
      </c>
      <c r="H695" s="116" t="str">
        <f>IF(SP_SUL!K695="","*",SP_SUL!K695)</f>
        <v>*</v>
      </c>
      <c r="I695" s="113" t="str">
        <f>IF(SP_SUL!O695="","*",SP_SUL!O695)</f>
        <v>*</v>
      </c>
      <c r="J695" s="113" t="str">
        <f>IF(SP_SUL!P695="","*",SP_SUL!P695)</f>
        <v>*</v>
      </c>
      <c r="K695" s="83">
        <f>IF(SP_SUL!AK695="","*",SP_SUL!AK695)</f>
        <v>0</v>
      </c>
      <c r="L695" s="83" t="str">
        <f>IF(SP_SUL!AM695="","*",SP_SUL!AM695)</f>
        <v>-</v>
      </c>
      <c r="M695" s="83">
        <f>IF(SP_SUL!AP695="","*",SP_SUL!AP695)</f>
        <v>0</v>
      </c>
      <c r="N695" s="83" t="str">
        <f>IF(SP_SUL!AM695="","*",SP_SUL!AM695)</f>
        <v>-</v>
      </c>
      <c r="O695" s="110" t="str">
        <f>IF(SP_SUL!BH695="","*",SP_SUL!BH695)</f>
        <v>*</v>
      </c>
      <c r="P695" s="147" t="str">
        <f>IF($A$2=1,IF(SP_SUL!BJ695="","*",SP_SUL!BJ695),IF(SP_SUL!BK695="","*",SP_SUL!BK695))</f>
        <v>*</v>
      </c>
    </row>
    <row r="696" spans="1:16" hidden="1">
      <c r="A696" s="82" t="str">
        <f>IF(SP_SUL!B696="","*",SP_SUL!B696)</f>
        <v>*</v>
      </c>
      <c r="B696" s="83" t="str">
        <f>IF(SP_SUL!X696="","*",SP_SUL!X696)</f>
        <v>*</v>
      </c>
      <c r="C696" s="83" t="str">
        <f>IF(SP_SUL!S696="","*",SP_SUL!S696)</f>
        <v>-</v>
      </c>
      <c r="D696" s="83" t="str">
        <f>IF(SP_SUL!T696="","*",SP_SUL!T696)</f>
        <v>-</v>
      </c>
      <c r="E696" s="83" t="str">
        <f>IF(SP_SUL!D696="","*",SP_SUL!D696)</f>
        <v>*</v>
      </c>
      <c r="F696" s="83" t="str">
        <f>IF(SP_SUL!H696="","*",SP_SUL!H696)</f>
        <v>*</v>
      </c>
      <c r="G696" s="83" t="str">
        <f>IF(SP_SUL!M696="","*",SP_SUL!M696)</f>
        <v>-</v>
      </c>
      <c r="H696" s="116" t="str">
        <f>IF(SP_SUL!K696="","*",SP_SUL!K696)</f>
        <v>*</v>
      </c>
      <c r="I696" s="113" t="str">
        <f>IF(SP_SUL!O696="","*",SP_SUL!O696)</f>
        <v>*</v>
      </c>
      <c r="J696" s="113" t="str">
        <f>IF(SP_SUL!P696="","*",SP_SUL!P696)</f>
        <v>*</v>
      </c>
      <c r="K696" s="83">
        <f>IF(SP_SUL!AK696="","*",SP_SUL!AK696)</f>
        <v>0</v>
      </c>
      <c r="L696" s="83" t="str">
        <f>IF(SP_SUL!AM696="","*",SP_SUL!AM696)</f>
        <v>-</v>
      </c>
      <c r="M696" s="83">
        <f>IF(SP_SUL!AP696="","*",SP_SUL!AP696)</f>
        <v>0</v>
      </c>
      <c r="N696" s="83" t="str">
        <f>IF(SP_SUL!AM696="","*",SP_SUL!AM696)</f>
        <v>-</v>
      </c>
      <c r="O696" s="110" t="str">
        <f>IF(SP_SUL!BH696="","*",SP_SUL!BH696)</f>
        <v>*</v>
      </c>
      <c r="P696" s="147" t="str">
        <f>IF($A$2=1,IF(SP_SUL!BJ696="","*",SP_SUL!BJ696),IF(SP_SUL!BK696="","*",SP_SUL!BK696))</f>
        <v>*</v>
      </c>
    </row>
    <row r="697" spans="1:16" hidden="1">
      <c r="A697" s="82" t="str">
        <f>IF(SP_SUL!B697="","*",SP_SUL!B697)</f>
        <v>*</v>
      </c>
      <c r="B697" s="83" t="str">
        <f>IF(SP_SUL!X697="","*",SP_SUL!X697)</f>
        <v>*</v>
      </c>
      <c r="C697" s="83" t="str">
        <f>IF(SP_SUL!S697="","*",SP_SUL!S697)</f>
        <v>-</v>
      </c>
      <c r="D697" s="83" t="str">
        <f>IF(SP_SUL!T697="","*",SP_SUL!T697)</f>
        <v>-</v>
      </c>
      <c r="E697" s="83" t="str">
        <f>IF(SP_SUL!D697="","*",SP_SUL!D697)</f>
        <v>*</v>
      </c>
      <c r="F697" s="83" t="str">
        <f>IF(SP_SUL!H697="","*",SP_SUL!H697)</f>
        <v>*</v>
      </c>
      <c r="G697" s="83" t="str">
        <f>IF(SP_SUL!M697="","*",SP_SUL!M697)</f>
        <v>-</v>
      </c>
      <c r="H697" s="116" t="str">
        <f>IF(SP_SUL!K697="","*",SP_SUL!K697)</f>
        <v>*</v>
      </c>
      <c r="I697" s="113" t="str">
        <f>IF(SP_SUL!O697="","*",SP_SUL!O697)</f>
        <v>*</v>
      </c>
      <c r="J697" s="113" t="str">
        <f>IF(SP_SUL!P697="","*",SP_SUL!P697)</f>
        <v>*</v>
      </c>
      <c r="K697" s="83">
        <f>IF(SP_SUL!AK697="","*",SP_SUL!AK697)</f>
        <v>0</v>
      </c>
      <c r="L697" s="83" t="str">
        <f>IF(SP_SUL!AM697="","*",SP_SUL!AM697)</f>
        <v>-</v>
      </c>
      <c r="M697" s="83">
        <f>IF(SP_SUL!AP697="","*",SP_SUL!AP697)</f>
        <v>0</v>
      </c>
      <c r="N697" s="83" t="str">
        <f>IF(SP_SUL!AM697="","*",SP_SUL!AM697)</f>
        <v>-</v>
      </c>
      <c r="O697" s="110" t="str">
        <f>IF(SP_SUL!BH697="","*",SP_SUL!BH697)</f>
        <v>*</v>
      </c>
      <c r="P697" s="147" t="str">
        <f>IF($A$2=1,IF(SP_SUL!BJ697="","*",SP_SUL!BJ697),IF(SP_SUL!BK697="","*",SP_SUL!BK697))</f>
        <v>*</v>
      </c>
    </row>
    <row r="698" spans="1:16" hidden="1">
      <c r="A698" s="82" t="str">
        <f>IF(SP_SUL!B698="","*",SP_SUL!B698)</f>
        <v>*</v>
      </c>
      <c r="B698" s="83" t="str">
        <f>IF(SP_SUL!X698="","*",SP_SUL!X698)</f>
        <v>*</v>
      </c>
      <c r="C698" s="83" t="str">
        <f>IF(SP_SUL!S698="","*",SP_SUL!S698)</f>
        <v>-</v>
      </c>
      <c r="D698" s="83" t="str">
        <f>IF(SP_SUL!T698="","*",SP_SUL!T698)</f>
        <v>-</v>
      </c>
      <c r="E698" s="83" t="str">
        <f>IF(SP_SUL!D698="","*",SP_SUL!D698)</f>
        <v>*</v>
      </c>
      <c r="F698" s="83" t="str">
        <f>IF(SP_SUL!H698="","*",SP_SUL!H698)</f>
        <v>*</v>
      </c>
      <c r="G698" s="83" t="str">
        <f>IF(SP_SUL!M698="","*",SP_SUL!M698)</f>
        <v>-</v>
      </c>
      <c r="H698" s="116" t="str">
        <f>IF(SP_SUL!K698="","*",SP_SUL!K698)</f>
        <v>*</v>
      </c>
      <c r="I698" s="113" t="str">
        <f>IF(SP_SUL!O698="","*",SP_SUL!O698)</f>
        <v>*</v>
      </c>
      <c r="J698" s="113" t="str">
        <f>IF(SP_SUL!P698="","*",SP_SUL!P698)</f>
        <v>*</v>
      </c>
      <c r="K698" s="83">
        <f>IF(SP_SUL!AK698="","*",SP_SUL!AK698)</f>
        <v>0</v>
      </c>
      <c r="L698" s="83" t="str">
        <f>IF(SP_SUL!AM698="","*",SP_SUL!AM698)</f>
        <v>-</v>
      </c>
      <c r="M698" s="83">
        <f>IF(SP_SUL!AP698="","*",SP_SUL!AP698)</f>
        <v>0</v>
      </c>
      <c r="N698" s="83" t="str">
        <f>IF(SP_SUL!AM698="","*",SP_SUL!AM698)</f>
        <v>-</v>
      </c>
      <c r="O698" s="110" t="str">
        <f>IF(SP_SUL!BH698="","*",SP_SUL!BH698)</f>
        <v>*</v>
      </c>
      <c r="P698" s="147" t="str">
        <f>IF($A$2=1,IF(SP_SUL!BJ698="","*",SP_SUL!BJ698),IF(SP_SUL!BK698="","*",SP_SUL!BK698))</f>
        <v>*</v>
      </c>
    </row>
    <row r="699" spans="1:16" hidden="1">
      <c r="A699" s="82" t="str">
        <f>IF(SP_SUL!B699="","*",SP_SUL!B699)</f>
        <v>*</v>
      </c>
      <c r="B699" s="83" t="str">
        <f>IF(SP_SUL!X699="","*",SP_SUL!X699)</f>
        <v>*</v>
      </c>
      <c r="C699" s="83" t="str">
        <f>IF(SP_SUL!S699="","*",SP_SUL!S699)</f>
        <v>-</v>
      </c>
      <c r="D699" s="83" t="str">
        <f>IF(SP_SUL!T699="","*",SP_SUL!T699)</f>
        <v>-</v>
      </c>
      <c r="E699" s="83" t="str">
        <f>IF(SP_SUL!D699="","*",SP_SUL!D699)</f>
        <v>*</v>
      </c>
      <c r="F699" s="83" t="str">
        <f>IF(SP_SUL!H699="","*",SP_SUL!H699)</f>
        <v>*</v>
      </c>
      <c r="G699" s="83" t="str">
        <f>IF(SP_SUL!M699="","*",SP_SUL!M699)</f>
        <v>-</v>
      </c>
      <c r="H699" s="116" t="str">
        <f>IF(SP_SUL!K699="","*",SP_SUL!K699)</f>
        <v>*</v>
      </c>
      <c r="I699" s="113" t="str">
        <f>IF(SP_SUL!O699="","*",SP_SUL!O699)</f>
        <v>*</v>
      </c>
      <c r="J699" s="113" t="str">
        <f>IF(SP_SUL!P699="","*",SP_SUL!P699)</f>
        <v>*</v>
      </c>
      <c r="K699" s="83">
        <f>IF(SP_SUL!AK699="","*",SP_SUL!AK699)</f>
        <v>0</v>
      </c>
      <c r="L699" s="83" t="str">
        <f>IF(SP_SUL!AM699="","*",SP_SUL!AM699)</f>
        <v>-</v>
      </c>
      <c r="M699" s="83">
        <f>IF(SP_SUL!AP699="","*",SP_SUL!AP699)</f>
        <v>0</v>
      </c>
      <c r="N699" s="83" t="str">
        <f>IF(SP_SUL!AM699="","*",SP_SUL!AM699)</f>
        <v>-</v>
      </c>
      <c r="O699" s="110" t="str">
        <f>IF(SP_SUL!BH699="","*",SP_SUL!BH699)</f>
        <v>*</v>
      </c>
      <c r="P699" s="147" t="str">
        <f>IF($A$2=1,IF(SP_SUL!BJ699="","*",SP_SUL!BJ699),IF(SP_SUL!BK699="","*",SP_SUL!BK699))</f>
        <v>*</v>
      </c>
    </row>
    <row r="700" spans="1:16" hidden="1">
      <c r="A700" s="82" t="str">
        <f>IF(SP_SUL!B700="","*",SP_SUL!B700)</f>
        <v>*</v>
      </c>
      <c r="B700" s="83" t="str">
        <f>IF(SP_SUL!X700="","*",SP_SUL!X700)</f>
        <v>*</v>
      </c>
      <c r="C700" s="83" t="str">
        <f>IF(SP_SUL!S700="","*",SP_SUL!S700)</f>
        <v>-</v>
      </c>
      <c r="D700" s="83" t="str">
        <f>IF(SP_SUL!T700="","*",SP_SUL!T700)</f>
        <v>-</v>
      </c>
      <c r="E700" s="83" t="str">
        <f>IF(SP_SUL!D700="","*",SP_SUL!D700)</f>
        <v>*</v>
      </c>
      <c r="F700" s="83" t="str">
        <f>IF(SP_SUL!H700="","*",SP_SUL!H700)</f>
        <v>*</v>
      </c>
      <c r="G700" s="83" t="str">
        <f>IF(SP_SUL!M700="","*",SP_SUL!M700)</f>
        <v>-</v>
      </c>
      <c r="H700" s="116" t="str">
        <f>IF(SP_SUL!K700="","*",SP_SUL!K700)</f>
        <v>*</v>
      </c>
      <c r="I700" s="113" t="str">
        <f>IF(SP_SUL!O700="","*",SP_SUL!O700)</f>
        <v>*</v>
      </c>
      <c r="J700" s="113" t="str">
        <f>IF(SP_SUL!P700="","*",SP_SUL!P700)</f>
        <v>*</v>
      </c>
      <c r="K700" s="83">
        <f>IF(SP_SUL!AK700="","*",SP_SUL!AK700)</f>
        <v>0</v>
      </c>
      <c r="L700" s="83" t="str">
        <f>IF(SP_SUL!AM700="","*",SP_SUL!AM700)</f>
        <v>-</v>
      </c>
      <c r="M700" s="83">
        <f>IF(SP_SUL!AP700="","*",SP_SUL!AP700)</f>
        <v>0</v>
      </c>
      <c r="N700" s="83" t="str">
        <f>IF(SP_SUL!AM700="","*",SP_SUL!AM700)</f>
        <v>-</v>
      </c>
      <c r="O700" s="110" t="str">
        <f>IF(SP_SUL!BH700="","*",SP_SUL!BH700)</f>
        <v>*</v>
      </c>
      <c r="P700" s="147" t="str">
        <f>IF($A$2=1,IF(SP_SUL!BJ700="","*",SP_SUL!BJ700),IF(SP_SUL!BK700="","*",SP_SUL!BK700))</f>
        <v>*</v>
      </c>
    </row>
    <row r="701" spans="1:16" hidden="1">
      <c r="A701" s="82" t="str">
        <f>IF(SP_SUL!B701="","*",SP_SUL!B701)</f>
        <v>*</v>
      </c>
      <c r="B701" s="83" t="str">
        <f>IF(SP_SUL!X701="","*",SP_SUL!X701)</f>
        <v>*</v>
      </c>
      <c r="C701" s="83" t="str">
        <f>IF(SP_SUL!S701="","*",SP_SUL!S701)</f>
        <v>-</v>
      </c>
      <c r="D701" s="83" t="str">
        <f>IF(SP_SUL!T701="","*",SP_SUL!T701)</f>
        <v>-</v>
      </c>
      <c r="E701" s="83" t="str">
        <f>IF(SP_SUL!D701="","*",SP_SUL!D701)</f>
        <v>*</v>
      </c>
      <c r="F701" s="83" t="str">
        <f>IF(SP_SUL!H701="","*",SP_SUL!H701)</f>
        <v>*</v>
      </c>
      <c r="G701" s="83" t="str">
        <f>IF(SP_SUL!M701="","*",SP_SUL!M701)</f>
        <v>-</v>
      </c>
      <c r="H701" s="116" t="str">
        <f>IF(SP_SUL!K701="","*",SP_SUL!K701)</f>
        <v>*</v>
      </c>
      <c r="I701" s="113" t="str">
        <f>IF(SP_SUL!O701="","*",SP_SUL!O701)</f>
        <v>*</v>
      </c>
      <c r="J701" s="113" t="str">
        <f>IF(SP_SUL!P701="","*",SP_SUL!P701)</f>
        <v>*</v>
      </c>
      <c r="K701" s="83">
        <f>IF(SP_SUL!AK701="","*",SP_SUL!AK701)</f>
        <v>0</v>
      </c>
      <c r="L701" s="83" t="str">
        <f>IF(SP_SUL!AM701="","*",SP_SUL!AM701)</f>
        <v>-</v>
      </c>
      <c r="M701" s="83">
        <f>IF(SP_SUL!AP701="","*",SP_SUL!AP701)</f>
        <v>0</v>
      </c>
      <c r="N701" s="83" t="str">
        <f>IF(SP_SUL!AM701="","*",SP_SUL!AM701)</f>
        <v>-</v>
      </c>
      <c r="O701" s="110" t="str">
        <f>IF(SP_SUL!BH701="","*",SP_SUL!BH701)</f>
        <v>*</v>
      </c>
      <c r="P701" s="147" t="str">
        <f>IF($A$2=1,IF(SP_SUL!BJ701="","*",SP_SUL!BJ701),IF(SP_SUL!BK701="","*",SP_SUL!BK701))</f>
        <v>*</v>
      </c>
    </row>
    <row r="702" spans="1:16" hidden="1">
      <c r="A702" s="82" t="str">
        <f>IF(SP_SUL!B702="","*",SP_SUL!B702)</f>
        <v>*</v>
      </c>
      <c r="B702" s="83" t="str">
        <f>IF(SP_SUL!X702="","*",SP_SUL!X702)</f>
        <v>*</v>
      </c>
      <c r="C702" s="83" t="str">
        <f>IF(SP_SUL!S702="","*",SP_SUL!S702)</f>
        <v>-</v>
      </c>
      <c r="D702" s="83" t="str">
        <f>IF(SP_SUL!T702="","*",SP_SUL!T702)</f>
        <v>-</v>
      </c>
      <c r="E702" s="83" t="str">
        <f>IF(SP_SUL!D702="","*",SP_SUL!D702)</f>
        <v>*</v>
      </c>
      <c r="F702" s="83" t="str">
        <f>IF(SP_SUL!H702="","*",SP_SUL!H702)</f>
        <v>*</v>
      </c>
      <c r="G702" s="83" t="str">
        <f>IF(SP_SUL!M702="","*",SP_SUL!M702)</f>
        <v>-</v>
      </c>
      <c r="H702" s="116" t="str">
        <f>IF(SP_SUL!K702="","*",SP_SUL!K702)</f>
        <v>*</v>
      </c>
      <c r="I702" s="113" t="str">
        <f>IF(SP_SUL!O702="","*",SP_SUL!O702)</f>
        <v>*</v>
      </c>
      <c r="J702" s="113" t="str">
        <f>IF(SP_SUL!P702="","*",SP_SUL!P702)</f>
        <v>*</v>
      </c>
      <c r="K702" s="83">
        <f>IF(SP_SUL!AK702="","*",SP_SUL!AK702)</f>
        <v>0</v>
      </c>
      <c r="L702" s="83" t="str">
        <f>IF(SP_SUL!AM702="","*",SP_SUL!AM702)</f>
        <v>-</v>
      </c>
      <c r="M702" s="83">
        <f>IF(SP_SUL!AP702="","*",SP_SUL!AP702)</f>
        <v>0</v>
      </c>
      <c r="N702" s="83" t="str">
        <f>IF(SP_SUL!AM702="","*",SP_SUL!AM702)</f>
        <v>-</v>
      </c>
      <c r="O702" s="110" t="str">
        <f>IF(SP_SUL!BH702="","*",SP_SUL!BH702)</f>
        <v>*</v>
      </c>
      <c r="P702" s="147" t="str">
        <f>IF($A$2=1,IF(SP_SUL!BJ702="","*",SP_SUL!BJ702),IF(SP_SUL!BK702="","*",SP_SUL!BK702))</f>
        <v>*</v>
      </c>
    </row>
    <row r="703" spans="1:16" hidden="1">
      <c r="A703" s="82" t="str">
        <f>IF(SP_SUL!B703="","*",SP_SUL!B703)</f>
        <v>*</v>
      </c>
      <c r="B703" s="83" t="str">
        <f>IF(SP_SUL!X703="","*",SP_SUL!X703)</f>
        <v>*</v>
      </c>
      <c r="C703" s="83" t="str">
        <f>IF(SP_SUL!S703="","*",SP_SUL!S703)</f>
        <v>-</v>
      </c>
      <c r="D703" s="83" t="str">
        <f>IF(SP_SUL!T703="","*",SP_SUL!T703)</f>
        <v>-</v>
      </c>
      <c r="E703" s="83" t="str">
        <f>IF(SP_SUL!D703="","*",SP_SUL!D703)</f>
        <v>*</v>
      </c>
      <c r="F703" s="83" t="str">
        <f>IF(SP_SUL!H703="","*",SP_SUL!H703)</f>
        <v>*</v>
      </c>
      <c r="G703" s="83" t="str">
        <f>IF(SP_SUL!M703="","*",SP_SUL!M703)</f>
        <v>-</v>
      </c>
      <c r="H703" s="116" t="str">
        <f>IF(SP_SUL!K703="","*",SP_SUL!K703)</f>
        <v>*</v>
      </c>
      <c r="I703" s="113" t="str">
        <f>IF(SP_SUL!O703="","*",SP_SUL!O703)</f>
        <v>*</v>
      </c>
      <c r="J703" s="113" t="str">
        <f>IF(SP_SUL!P703="","*",SP_SUL!P703)</f>
        <v>*</v>
      </c>
      <c r="K703" s="83">
        <f>IF(SP_SUL!AK703="","*",SP_SUL!AK703)</f>
        <v>0</v>
      </c>
      <c r="L703" s="83" t="str">
        <f>IF(SP_SUL!AM703="","*",SP_SUL!AM703)</f>
        <v>-</v>
      </c>
      <c r="M703" s="83">
        <f>IF(SP_SUL!AP703="","*",SP_SUL!AP703)</f>
        <v>0</v>
      </c>
      <c r="N703" s="83" t="str">
        <f>IF(SP_SUL!AM703="","*",SP_SUL!AM703)</f>
        <v>-</v>
      </c>
      <c r="O703" s="110" t="str">
        <f>IF(SP_SUL!BH703="","*",SP_SUL!BH703)</f>
        <v>*</v>
      </c>
      <c r="P703" s="147" t="str">
        <f>IF($A$2=1,IF(SP_SUL!BJ703="","*",SP_SUL!BJ703),IF(SP_SUL!BK703="","*",SP_SUL!BK703))</f>
        <v>*</v>
      </c>
    </row>
    <row r="704" spans="1:16" hidden="1">
      <c r="A704" s="82" t="str">
        <f>IF(SP_SUL!B704="","*",SP_SUL!B704)</f>
        <v>*</v>
      </c>
      <c r="B704" s="83" t="str">
        <f>IF(SP_SUL!X704="","*",SP_SUL!X704)</f>
        <v>*</v>
      </c>
      <c r="C704" s="83" t="str">
        <f>IF(SP_SUL!S704="","*",SP_SUL!S704)</f>
        <v>-</v>
      </c>
      <c r="D704" s="83" t="str">
        <f>IF(SP_SUL!T704="","*",SP_SUL!T704)</f>
        <v>-</v>
      </c>
      <c r="E704" s="83" t="str">
        <f>IF(SP_SUL!D704="","*",SP_SUL!D704)</f>
        <v>*</v>
      </c>
      <c r="F704" s="83" t="str">
        <f>IF(SP_SUL!H704="","*",SP_SUL!H704)</f>
        <v>*</v>
      </c>
      <c r="G704" s="83" t="str">
        <f>IF(SP_SUL!M704="","*",SP_SUL!M704)</f>
        <v>-</v>
      </c>
      <c r="H704" s="116" t="str">
        <f>IF(SP_SUL!K704="","*",SP_SUL!K704)</f>
        <v>*</v>
      </c>
      <c r="I704" s="113" t="str">
        <f>IF(SP_SUL!O704="","*",SP_SUL!O704)</f>
        <v>*</v>
      </c>
      <c r="J704" s="113" t="str">
        <f>IF(SP_SUL!P704="","*",SP_SUL!P704)</f>
        <v>*</v>
      </c>
      <c r="K704" s="83">
        <f>IF(SP_SUL!AK704="","*",SP_SUL!AK704)</f>
        <v>0</v>
      </c>
      <c r="L704" s="83" t="str">
        <f>IF(SP_SUL!AM704="","*",SP_SUL!AM704)</f>
        <v>-</v>
      </c>
      <c r="M704" s="83">
        <f>IF(SP_SUL!AP704="","*",SP_SUL!AP704)</f>
        <v>0</v>
      </c>
      <c r="N704" s="83" t="str">
        <f>IF(SP_SUL!AM704="","*",SP_SUL!AM704)</f>
        <v>-</v>
      </c>
      <c r="O704" s="110" t="str">
        <f>IF(SP_SUL!BH704="","*",SP_SUL!BH704)</f>
        <v>*</v>
      </c>
      <c r="P704" s="147" t="str">
        <f>IF($A$2=1,IF(SP_SUL!BJ704="","*",SP_SUL!BJ704),IF(SP_SUL!BK704="","*",SP_SUL!BK704))</f>
        <v>*</v>
      </c>
    </row>
    <row r="705" spans="1:16" hidden="1">
      <c r="A705" s="82" t="str">
        <f>IF(SP_SUL!B705="","*",SP_SUL!B705)</f>
        <v>*</v>
      </c>
      <c r="B705" s="83" t="str">
        <f>IF(SP_SUL!X705="","*",SP_SUL!X705)</f>
        <v>*</v>
      </c>
      <c r="C705" s="83" t="str">
        <f>IF(SP_SUL!S705="","*",SP_SUL!S705)</f>
        <v>-</v>
      </c>
      <c r="D705" s="83" t="str">
        <f>IF(SP_SUL!T705="","*",SP_SUL!T705)</f>
        <v>-</v>
      </c>
      <c r="E705" s="83" t="str">
        <f>IF(SP_SUL!D705="","*",SP_SUL!D705)</f>
        <v>*</v>
      </c>
      <c r="F705" s="83" t="str">
        <f>IF(SP_SUL!H705="","*",SP_SUL!H705)</f>
        <v>*</v>
      </c>
      <c r="G705" s="83" t="str">
        <f>IF(SP_SUL!M705="","*",SP_SUL!M705)</f>
        <v>-</v>
      </c>
      <c r="H705" s="116" t="str">
        <f>IF(SP_SUL!K705="","*",SP_SUL!K705)</f>
        <v>*</v>
      </c>
      <c r="I705" s="113" t="str">
        <f>IF(SP_SUL!O705="","*",SP_SUL!O705)</f>
        <v>*</v>
      </c>
      <c r="J705" s="113" t="str">
        <f>IF(SP_SUL!P705="","*",SP_SUL!P705)</f>
        <v>*</v>
      </c>
      <c r="K705" s="83">
        <f>IF(SP_SUL!AK705="","*",SP_SUL!AK705)</f>
        <v>0</v>
      </c>
      <c r="L705" s="83" t="str">
        <f>IF(SP_SUL!AM705="","*",SP_SUL!AM705)</f>
        <v>-</v>
      </c>
      <c r="M705" s="83">
        <f>IF(SP_SUL!AP705="","*",SP_SUL!AP705)</f>
        <v>0</v>
      </c>
      <c r="N705" s="83" t="str">
        <f>IF(SP_SUL!AM705="","*",SP_SUL!AM705)</f>
        <v>-</v>
      </c>
      <c r="O705" s="110" t="str">
        <f>IF(SP_SUL!BH705="","*",SP_SUL!BH705)</f>
        <v>*</v>
      </c>
      <c r="P705" s="147" t="str">
        <f>IF($A$2=1,IF(SP_SUL!BJ705="","*",SP_SUL!BJ705),IF(SP_SUL!BK705="","*",SP_SUL!BK705))</f>
        <v>*</v>
      </c>
    </row>
    <row r="706" spans="1:16" hidden="1">
      <c r="A706" s="82" t="str">
        <f>IF(SP_SUL!B706="","*",SP_SUL!B706)</f>
        <v>*</v>
      </c>
      <c r="B706" s="83" t="str">
        <f>IF(SP_SUL!X706="","*",SP_SUL!X706)</f>
        <v>*</v>
      </c>
      <c r="C706" s="83" t="str">
        <f>IF(SP_SUL!S706="","*",SP_SUL!S706)</f>
        <v>-</v>
      </c>
      <c r="D706" s="83" t="str">
        <f>IF(SP_SUL!T706="","*",SP_SUL!T706)</f>
        <v>-</v>
      </c>
      <c r="E706" s="83" t="str">
        <f>IF(SP_SUL!D706="","*",SP_SUL!D706)</f>
        <v>*</v>
      </c>
      <c r="F706" s="83" t="str">
        <f>IF(SP_SUL!H706="","*",SP_SUL!H706)</f>
        <v>*</v>
      </c>
      <c r="G706" s="83" t="str">
        <f>IF(SP_SUL!M706="","*",SP_SUL!M706)</f>
        <v>-</v>
      </c>
      <c r="H706" s="116" t="str">
        <f>IF(SP_SUL!K706="","*",SP_SUL!K706)</f>
        <v>*</v>
      </c>
      <c r="I706" s="113" t="str">
        <f>IF(SP_SUL!O706="","*",SP_SUL!O706)</f>
        <v>*</v>
      </c>
      <c r="J706" s="113" t="str">
        <f>IF(SP_SUL!P706="","*",SP_SUL!P706)</f>
        <v>*</v>
      </c>
      <c r="K706" s="83">
        <f>IF(SP_SUL!AK706="","*",SP_SUL!AK706)</f>
        <v>0</v>
      </c>
      <c r="L706" s="83" t="str">
        <f>IF(SP_SUL!AM706="","*",SP_SUL!AM706)</f>
        <v>-</v>
      </c>
      <c r="M706" s="83">
        <f>IF(SP_SUL!AP706="","*",SP_SUL!AP706)</f>
        <v>0</v>
      </c>
      <c r="N706" s="83" t="str">
        <f>IF(SP_SUL!AM706="","*",SP_SUL!AM706)</f>
        <v>-</v>
      </c>
      <c r="O706" s="110" t="str">
        <f>IF(SP_SUL!BH706="","*",SP_SUL!BH706)</f>
        <v>*</v>
      </c>
      <c r="P706" s="147" t="str">
        <f>IF($A$2=1,IF(SP_SUL!BJ706="","*",SP_SUL!BJ706),IF(SP_SUL!BK706="","*",SP_SUL!BK706))</f>
        <v>*</v>
      </c>
    </row>
    <row r="707" spans="1:16" hidden="1">
      <c r="A707" s="82" t="str">
        <f>IF(SP_SUL!B707="","*",SP_SUL!B707)</f>
        <v>*</v>
      </c>
      <c r="B707" s="83" t="str">
        <f>IF(SP_SUL!X707="","*",SP_SUL!X707)</f>
        <v>*</v>
      </c>
      <c r="C707" s="83" t="str">
        <f>IF(SP_SUL!S707="","*",SP_SUL!S707)</f>
        <v>-</v>
      </c>
      <c r="D707" s="83" t="str">
        <f>IF(SP_SUL!T707="","*",SP_SUL!T707)</f>
        <v>-</v>
      </c>
      <c r="E707" s="83" t="str">
        <f>IF(SP_SUL!D707="","*",SP_SUL!D707)</f>
        <v>*</v>
      </c>
      <c r="F707" s="83" t="str">
        <f>IF(SP_SUL!H707="","*",SP_SUL!H707)</f>
        <v>*</v>
      </c>
      <c r="G707" s="83" t="str">
        <f>IF(SP_SUL!M707="","*",SP_SUL!M707)</f>
        <v>-</v>
      </c>
      <c r="H707" s="116" t="str">
        <f>IF(SP_SUL!K707="","*",SP_SUL!K707)</f>
        <v>*</v>
      </c>
      <c r="I707" s="113" t="str">
        <f>IF(SP_SUL!O707="","*",SP_SUL!O707)</f>
        <v>*</v>
      </c>
      <c r="J707" s="113" t="str">
        <f>IF(SP_SUL!P707="","*",SP_SUL!P707)</f>
        <v>*</v>
      </c>
      <c r="K707" s="83">
        <f>IF(SP_SUL!AK707="","*",SP_SUL!AK707)</f>
        <v>0</v>
      </c>
      <c r="L707" s="83" t="str">
        <f>IF(SP_SUL!AM707="","*",SP_SUL!AM707)</f>
        <v>-</v>
      </c>
      <c r="M707" s="83">
        <f>IF(SP_SUL!AP707="","*",SP_SUL!AP707)</f>
        <v>0</v>
      </c>
      <c r="N707" s="83" t="str">
        <f>IF(SP_SUL!AM707="","*",SP_SUL!AM707)</f>
        <v>-</v>
      </c>
      <c r="O707" s="110" t="str">
        <f>IF(SP_SUL!BH707="","*",SP_SUL!BH707)</f>
        <v>*</v>
      </c>
      <c r="P707" s="147" t="str">
        <f>IF($A$2=1,IF(SP_SUL!BJ707="","*",SP_SUL!BJ707),IF(SP_SUL!BK707="","*",SP_SUL!BK707))</f>
        <v>*</v>
      </c>
    </row>
    <row r="708" spans="1:16" hidden="1">
      <c r="A708" s="82" t="str">
        <f>IF(SP_SUL!B708="","*",SP_SUL!B708)</f>
        <v>*</v>
      </c>
      <c r="B708" s="83" t="str">
        <f>IF(SP_SUL!X708="","*",SP_SUL!X708)</f>
        <v>*</v>
      </c>
      <c r="C708" s="83" t="str">
        <f>IF(SP_SUL!S708="","*",SP_SUL!S708)</f>
        <v>-</v>
      </c>
      <c r="D708" s="83" t="str">
        <f>IF(SP_SUL!T708="","*",SP_SUL!T708)</f>
        <v>-</v>
      </c>
      <c r="E708" s="83" t="str">
        <f>IF(SP_SUL!D708="","*",SP_SUL!D708)</f>
        <v>*</v>
      </c>
      <c r="F708" s="83" t="str">
        <f>IF(SP_SUL!H708="","*",SP_SUL!H708)</f>
        <v>*</v>
      </c>
      <c r="G708" s="83" t="str">
        <f>IF(SP_SUL!M708="","*",SP_SUL!M708)</f>
        <v>-</v>
      </c>
      <c r="H708" s="116" t="str">
        <f>IF(SP_SUL!K708="","*",SP_SUL!K708)</f>
        <v>*</v>
      </c>
      <c r="I708" s="113" t="str">
        <f>IF(SP_SUL!O708="","*",SP_SUL!O708)</f>
        <v>*</v>
      </c>
      <c r="J708" s="113" t="str">
        <f>IF(SP_SUL!P708="","*",SP_SUL!P708)</f>
        <v>*</v>
      </c>
      <c r="K708" s="83">
        <f>IF(SP_SUL!AK708="","*",SP_SUL!AK708)</f>
        <v>0</v>
      </c>
      <c r="L708" s="83" t="str">
        <f>IF(SP_SUL!AM708="","*",SP_SUL!AM708)</f>
        <v>-</v>
      </c>
      <c r="M708" s="83">
        <f>IF(SP_SUL!AP708="","*",SP_SUL!AP708)</f>
        <v>0</v>
      </c>
      <c r="N708" s="83" t="str">
        <f>IF(SP_SUL!AM708="","*",SP_SUL!AM708)</f>
        <v>-</v>
      </c>
      <c r="O708" s="110" t="str">
        <f>IF(SP_SUL!BH708="","*",SP_SUL!BH708)</f>
        <v>*</v>
      </c>
      <c r="P708" s="147" t="str">
        <f>IF($A$2=1,IF(SP_SUL!BJ708="","*",SP_SUL!BJ708),IF(SP_SUL!BK708="","*",SP_SUL!BK708))</f>
        <v>*</v>
      </c>
    </row>
    <row r="709" spans="1:16" hidden="1">
      <c r="A709" s="82" t="str">
        <f>IF(SP_SUL!B709="","*",SP_SUL!B709)</f>
        <v>*</v>
      </c>
      <c r="B709" s="83" t="str">
        <f>IF(SP_SUL!X709="","*",SP_SUL!X709)</f>
        <v>*</v>
      </c>
      <c r="C709" s="83" t="str">
        <f>IF(SP_SUL!S709="","*",SP_SUL!S709)</f>
        <v>-</v>
      </c>
      <c r="D709" s="83" t="str">
        <f>IF(SP_SUL!T709="","*",SP_SUL!T709)</f>
        <v>-</v>
      </c>
      <c r="E709" s="83" t="str">
        <f>IF(SP_SUL!D709="","*",SP_SUL!D709)</f>
        <v>*</v>
      </c>
      <c r="F709" s="83" t="str">
        <f>IF(SP_SUL!H709="","*",SP_SUL!H709)</f>
        <v>*</v>
      </c>
      <c r="G709" s="83" t="str">
        <f>IF(SP_SUL!M709="","*",SP_SUL!M709)</f>
        <v>-</v>
      </c>
      <c r="H709" s="116" t="str">
        <f>IF(SP_SUL!K709="","*",SP_SUL!K709)</f>
        <v>*</v>
      </c>
      <c r="I709" s="113" t="str">
        <f>IF(SP_SUL!O709="","*",SP_SUL!O709)</f>
        <v>*</v>
      </c>
      <c r="J709" s="113" t="str">
        <f>IF(SP_SUL!P709="","*",SP_SUL!P709)</f>
        <v>*</v>
      </c>
      <c r="K709" s="83">
        <f>IF(SP_SUL!AK709="","*",SP_SUL!AK709)</f>
        <v>0</v>
      </c>
      <c r="L709" s="83" t="str">
        <f>IF(SP_SUL!AM709="","*",SP_SUL!AM709)</f>
        <v>-</v>
      </c>
      <c r="M709" s="83">
        <f>IF(SP_SUL!AP709="","*",SP_SUL!AP709)</f>
        <v>0</v>
      </c>
      <c r="N709" s="83" t="str">
        <f>IF(SP_SUL!AM709="","*",SP_SUL!AM709)</f>
        <v>-</v>
      </c>
      <c r="O709" s="110" t="str">
        <f>IF(SP_SUL!BH709="","*",SP_SUL!BH709)</f>
        <v>*</v>
      </c>
      <c r="P709" s="147" t="str">
        <f>IF($A$2=1,IF(SP_SUL!BJ709="","*",SP_SUL!BJ709),IF(SP_SUL!BK709="","*",SP_SUL!BK709))</f>
        <v>*</v>
      </c>
    </row>
    <row r="710" spans="1:16" hidden="1">
      <c r="A710" s="82" t="str">
        <f>IF(SP_SUL!B710="","*",SP_SUL!B710)</f>
        <v>*</v>
      </c>
      <c r="B710" s="83" t="str">
        <f>IF(SP_SUL!X710="","*",SP_SUL!X710)</f>
        <v>*</v>
      </c>
      <c r="C710" s="83" t="str">
        <f>IF(SP_SUL!S710="","*",SP_SUL!S710)</f>
        <v>-</v>
      </c>
      <c r="D710" s="83" t="str">
        <f>IF(SP_SUL!T710="","*",SP_SUL!T710)</f>
        <v>-</v>
      </c>
      <c r="E710" s="83" t="str">
        <f>IF(SP_SUL!D710="","*",SP_SUL!D710)</f>
        <v>*</v>
      </c>
      <c r="F710" s="83" t="str">
        <f>IF(SP_SUL!H710="","*",SP_SUL!H710)</f>
        <v>*</v>
      </c>
      <c r="G710" s="83" t="str">
        <f>IF(SP_SUL!M710="","*",SP_SUL!M710)</f>
        <v>-</v>
      </c>
      <c r="H710" s="116" t="str">
        <f>IF(SP_SUL!K710="","*",SP_SUL!K710)</f>
        <v>*</v>
      </c>
      <c r="I710" s="113" t="str">
        <f>IF(SP_SUL!O710="","*",SP_SUL!O710)</f>
        <v>*</v>
      </c>
      <c r="J710" s="113" t="str">
        <f>IF(SP_SUL!P710="","*",SP_SUL!P710)</f>
        <v>*</v>
      </c>
      <c r="K710" s="83">
        <f>IF(SP_SUL!AK710="","*",SP_SUL!AK710)</f>
        <v>0</v>
      </c>
      <c r="L710" s="83" t="str">
        <f>IF(SP_SUL!AM710="","*",SP_SUL!AM710)</f>
        <v>-</v>
      </c>
      <c r="M710" s="83">
        <f>IF(SP_SUL!AP710="","*",SP_SUL!AP710)</f>
        <v>0</v>
      </c>
      <c r="N710" s="83" t="str">
        <f>IF(SP_SUL!AM710="","*",SP_SUL!AM710)</f>
        <v>-</v>
      </c>
      <c r="O710" s="110" t="str">
        <f>IF(SP_SUL!BH710="","*",SP_SUL!BH710)</f>
        <v>*</v>
      </c>
      <c r="P710" s="147" t="str">
        <f>IF($A$2=1,IF(SP_SUL!BJ710="","*",SP_SUL!BJ710),IF(SP_SUL!BK710="","*",SP_SUL!BK710))</f>
        <v>*</v>
      </c>
    </row>
    <row r="711" spans="1:16" hidden="1">
      <c r="A711" s="82" t="str">
        <f>IF(SP_SUL!B711="","*",SP_SUL!B711)</f>
        <v>*</v>
      </c>
      <c r="B711" s="83" t="str">
        <f>IF(SP_SUL!X711="","*",SP_SUL!X711)</f>
        <v>*</v>
      </c>
      <c r="C711" s="83" t="str">
        <f>IF(SP_SUL!S711="","*",SP_SUL!S711)</f>
        <v>-</v>
      </c>
      <c r="D711" s="83" t="str">
        <f>IF(SP_SUL!T711="","*",SP_SUL!T711)</f>
        <v>-</v>
      </c>
      <c r="E711" s="83" t="str">
        <f>IF(SP_SUL!D711="","*",SP_SUL!D711)</f>
        <v>*</v>
      </c>
      <c r="F711" s="83" t="str">
        <f>IF(SP_SUL!H711="","*",SP_SUL!H711)</f>
        <v>*</v>
      </c>
      <c r="G711" s="83" t="str">
        <f>IF(SP_SUL!M711="","*",SP_SUL!M711)</f>
        <v>-</v>
      </c>
      <c r="H711" s="116" t="str">
        <f>IF(SP_SUL!K711="","*",SP_SUL!K711)</f>
        <v>*</v>
      </c>
      <c r="I711" s="113" t="str">
        <f>IF(SP_SUL!O711="","*",SP_SUL!O711)</f>
        <v>*</v>
      </c>
      <c r="J711" s="113" t="str">
        <f>IF(SP_SUL!P711="","*",SP_SUL!P711)</f>
        <v>*</v>
      </c>
      <c r="K711" s="83">
        <f>IF(SP_SUL!AK711="","*",SP_SUL!AK711)</f>
        <v>0</v>
      </c>
      <c r="L711" s="83" t="str">
        <f>IF(SP_SUL!AM711="","*",SP_SUL!AM711)</f>
        <v>-</v>
      </c>
      <c r="M711" s="83">
        <f>IF(SP_SUL!AP711="","*",SP_SUL!AP711)</f>
        <v>0</v>
      </c>
      <c r="N711" s="83" t="str">
        <f>IF(SP_SUL!AM711="","*",SP_SUL!AM711)</f>
        <v>-</v>
      </c>
      <c r="O711" s="110" t="str">
        <f>IF(SP_SUL!BH711="","*",SP_SUL!BH711)</f>
        <v>*</v>
      </c>
      <c r="P711" s="147" t="str">
        <f>IF($A$2=1,IF(SP_SUL!BJ711="","*",SP_SUL!BJ711),IF(SP_SUL!BK711="","*",SP_SUL!BK711))</f>
        <v>*</v>
      </c>
    </row>
    <row r="712" spans="1:16" hidden="1">
      <c r="A712" s="82" t="str">
        <f>IF(SP_SUL!B712="","*",SP_SUL!B712)</f>
        <v>*</v>
      </c>
      <c r="B712" s="83" t="str">
        <f>IF(SP_SUL!X712="","*",SP_SUL!X712)</f>
        <v>*</v>
      </c>
      <c r="C712" s="83" t="str">
        <f>IF(SP_SUL!S712="","*",SP_SUL!S712)</f>
        <v>-</v>
      </c>
      <c r="D712" s="83" t="str">
        <f>IF(SP_SUL!T712="","*",SP_SUL!T712)</f>
        <v>-</v>
      </c>
      <c r="E712" s="83" t="str">
        <f>IF(SP_SUL!D712="","*",SP_SUL!D712)</f>
        <v>*</v>
      </c>
      <c r="F712" s="83" t="str">
        <f>IF(SP_SUL!H712="","*",SP_SUL!H712)</f>
        <v>*</v>
      </c>
      <c r="G712" s="83" t="str">
        <f>IF(SP_SUL!M712="","*",SP_SUL!M712)</f>
        <v>-</v>
      </c>
      <c r="H712" s="116" t="str">
        <f>IF(SP_SUL!K712="","*",SP_SUL!K712)</f>
        <v>*</v>
      </c>
      <c r="I712" s="113" t="str">
        <f>IF(SP_SUL!O712="","*",SP_SUL!O712)</f>
        <v>*</v>
      </c>
      <c r="J712" s="113" t="str">
        <f>IF(SP_SUL!P712="","*",SP_SUL!P712)</f>
        <v>*</v>
      </c>
      <c r="K712" s="83">
        <f>IF(SP_SUL!AK712="","*",SP_SUL!AK712)</f>
        <v>0</v>
      </c>
      <c r="L712" s="83" t="str">
        <f>IF(SP_SUL!AM712="","*",SP_SUL!AM712)</f>
        <v>-</v>
      </c>
      <c r="M712" s="83">
        <f>IF(SP_SUL!AP712="","*",SP_SUL!AP712)</f>
        <v>0</v>
      </c>
      <c r="N712" s="83" t="str">
        <f>IF(SP_SUL!AM712="","*",SP_SUL!AM712)</f>
        <v>-</v>
      </c>
      <c r="O712" s="110" t="str">
        <f>IF(SP_SUL!BH712="","*",SP_SUL!BH712)</f>
        <v>*</v>
      </c>
      <c r="P712" s="147" t="str">
        <f>IF($A$2=1,IF(SP_SUL!BJ712="","*",SP_SUL!BJ712),IF(SP_SUL!BK712="","*",SP_SUL!BK712))</f>
        <v>*</v>
      </c>
    </row>
    <row r="713" spans="1:16" hidden="1">
      <c r="A713" s="82" t="str">
        <f>IF(SP_SUL!B713="","*",SP_SUL!B713)</f>
        <v>*</v>
      </c>
      <c r="B713" s="83" t="str">
        <f>IF(SP_SUL!X713="","*",SP_SUL!X713)</f>
        <v>*</v>
      </c>
      <c r="C713" s="83" t="str">
        <f>IF(SP_SUL!S713="","*",SP_SUL!S713)</f>
        <v>-</v>
      </c>
      <c r="D713" s="83" t="str">
        <f>IF(SP_SUL!T713="","*",SP_SUL!T713)</f>
        <v>-</v>
      </c>
      <c r="E713" s="83" t="str">
        <f>IF(SP_SUL!D713="","*",SP_SUL!D713)</f>
        <v>*</v>
      </c>
      <c r="F713" s="83" t="str">
        <f>IF(SP_SUL!H713="","*",SP_SUL!H713)</f>
        <v>*</v>
      </c>
      <c r="G713" s="83" t="str">
        <f>IF(SP_SUL!M713="","*",SP_SUL!M713)</f>
        <v>-</v>
      </c>
      <c r="H713" s="116" t="str">
        <f>IF(SP_SUL!K713="","*",SP_SUL!K713)</f>
        <v>*</v>
      </c>
      <c r="I713" s="113" t="str">
        <f>IF(SP_SUL!O713="","*",SP_SUL!O713)</f>
        <v>*</v>
      </c>
      <c r="J713" s="113" t="str">
        <f>IF(SP_SUL!P713="","*",SP_SUL!P713)</f>
        <v>*</v>
      </c>
      <c r="K713" s="83">
        <f>IF(SP_SUL!AK713="","*",SP_SUL!AK713)</f>
        <v>0</v>
      </c>
      <c r="L713" s="83" t="str">
        <f>IF(SP_SUL!AM713="","*",SP_SUL!AM713)</f>
        <v>-</v>
      </c>
      <c r="M713" s="83">
        <f>IF(SP_SUL!AP713="","*",SP_SUL!AP713)</f>
        <v>0</v>
      </c>
      <c r="N713" s="83" t="str">
        <f>IF(SP_SUL!AM713="","*",SP_SUL!AM713)</f>
        <v>-</v>
      </c>
      <c r="O713" s="110" t="str">
        <f>IF(SP_SUL!BH713="","*",SP_SUL!BH713)</f>
        <v>*</v>
      </c>
      <c r="P713" s="147" t="str">
        <f>IF($A$2=1,IF(SP_SUL!BJ713="","*",SP_SUL!BJ713),IF(SP_SUL!BK713="","*",SP_SUL!BK713))</f>
        <v>*</v>
      </c>
    </row>
    <row r="714" spans="1:16" hidden="1">
      <c r="A714" s="82" t="str">
        <f>IF(SP_SUL!B714="","*",SP_SUL!B714)</f>
        <v>*</v>
      </c>
      <c r="B714" s="83" t="str">
        <f>IF(SP_SUL!X714="","*",SP_SUL!X714)</f>
        <v>*</v>
      </c>
      <c r="C714" s="83" t="str">
        <f>IF(SP_SUL!S714="","*",SP_SUL!S714)</f>
        <v>-</v>
      </c>
      <c r="D714" s="83" t="str">
        <f>IF(SP_SUL!T714="","*",SP_SUL!T714)</f>
        <v>-</v>
      </c>
      <c r="E714" s="83" t="str">
        <f>IF(SP_SUL!D714="","*",SP_SUL!D714)</f>
        <v>*</v>
      </c>
      <c r="F714" s="83" t="str">
        <f>IF(SP_SUL!H714="","*",SP_SUL!H714)</f>
        <v>*</v>
      </c>
      <c r="G714" s="83" t="str">
        <f>IF(SP_SUL!M714="","*",SP_SUL!M714)</f>
        <v>-</v>
      </c>
      <c r="H714" s="116" t="str">
        <f>IF(SP_SUL!K714="","*",SP_SUL!K714)</f>
        <v>*</v>
      </c>
      <c r="I714" s="113" t="str">
        <f>IF(SP_SUL!O714="","*",SP_SUL!O714)</f>
        <v>*</v>
      </c>
      <c r="J714" s="113" t="str">
        <f>IF(SP_SUL!P714="","*",SP_SUL!P714)</f>
        <v>*</v>
      </c>
      <c r="K714" s="83">
        <f>IF(SP_SUL!AK714="","*",SP_SUL!AK714)</f>
        <v>0</v>
      </c>
      <c r="L714" s="83" t="str">
        <f>IF(SP_SUL!AM714="","*",SP_SUL!AM714)</f>
        <v>-</v>
      </c>
      <c r="M714" s="83">
        <f>IF(SP_SUL!AP714="","*",SP_SUL!AP714)</f>
        <v>0</v>
      </c>
      <c r="N714" s="83" t="str">
        <f>IF(SP_SUL!AM714="","*",SP_SUL!AM714)</f>
        <v>-</v>
      </c>
      <c r="O714" s="110" t="str">
        <f>IF(SP_SUL!BH714="","*",SP_SUL!BH714)</f>
        <v>*</v>
      </c>
      <c r="P714" s="147" t="str">
        <f>IF($A$2=1,IF(SP_SUL!BJ714="","*",SP_SUL!BJ714),IF(SP_SUL!BK714="","*",SP_SUL!BK714))</f>
        <v>*</v>
      </c>
    </row>
    <row r="715" spans="1:16" hidden="1">
      <c r="A715" s="82" t="str">
        <f>IF(SP_SUL!B715="","*",SP_SUL!B715)</f>
        <v>*</v>
      </c>
      <c r="B715" s="83" t="str">
        <f>IF(SP_SUL!X715="","*",SP_SUL!X715)</f>
        <v>*</v>
      </c>
      <c r="C715" s="83" t="str">
        <f>IF(SP_SUL!S715="","*",SP_SUL!S715)</f>
        <v>-</v>
      </c>
      <c r="D715" s="83" t="str">
        <f>IF(SP_SUL!T715="","*",SP_SUL!T715)</f>
        <v>-</v>
      </c>
      <c r="E715" s="83" t="str">
        <f>IF(SP_SUL!D715="","*",SP_SUL!D715)</f>
        <v>*</v>
      </c>
      <c r="F715" s="83" t="str">
        <f>IF(SP_SUL!H715="","*",SP_SUL!H715)</f>
        <v>*</v>
      </c>
      <c r="G715" s="83" t="str">
        <f>IF(SP_SUL!M715="","*",SP_SUL!M715)</f>
        <v>-</v>
      </c>
      <c r="H715" s="116" t="str">
        <f>IF(SP_SUL!K715="","*",SP_SUL!K715)</f>
        <v>*</v>
      </c>
      <c r="I715" s="113" t="str">
        <f>IF(SP_SUL!O715="","*",SP_SUL!O715)</f>
        <v>*</v>
      </c>
      <c r="J715" s="113" t="str">
        <f>IF(SP_SUL!P715="","*",SP_SUL!P715)</f>
        <v>*</v>
      </c>
      <c r="K715" s="83">
        <f>IF(SP_SUL!AK715="","*",SP_SUL!AK715)</f>
        <v>0</v>
      </c>
      <c r="L715" s="83" t="str">
        <f>IF(SP_SUL!AM715="","*",SP_SUL!AM715)</f>
        <v>-</v>
      </c>
      <c r="M715" s="83">
        <f>IF(SP_SUL!AP715="","*",SP_SUL!AP715)</f>
        <v>0</v>
      </c>
      <c r="N715" s="83" t="str">
        <f>IF(SP_SUL!AM715="","*",SP_SUL!AM715)</f>
        <v>-</v>
      </c>
      <c r="O715" s="110" t="str">
        <f>IF(SP_SUL!BH715="","*",SP_SUL!BH715)</f>
        <v>*</v>
      </c>
      <c r="P715" s="147" t="str">
        <f>IF($A$2=1,IF(SP_SUL!BJ715="","*",SP_SUL!BJ715),IF(SP_SUL!BK715="","*",SP_SUL!BK715))</f>
        <v>*</v>
      </c>
    </row>
    <row r="716" spans="1:16" hidden="1">
      <c r="A716" s="82" t="str">
        <f>IF(SP_SUL!B716="","*",SP_SUL!B716)</f>
        <v>*</v>
      </c>
      <c r="B716" s="83" t="str">
        <f>IF(SP_SUL!X716="","*",SP_SUL!X716)</f>
        <v>*</v>
      </c>
      <c r="C716" s="83" t="str">
        <f>IF(SP_SUL!S716="","*",SP_SUL!S716)</f>
        <v>-</v>
      </c>
      <c r="D716" s="83" t="str">
        <f>IF(SP_SUL!T716="","*",SP_SUL!T716)</f>
        <v>-</v>
      </c>
      <c r="E716" s="83" t="str">
        <f>IF(SP_SUL!D716="","*",SP_SUL!D716)</f>
        <v>*</v>
      </c>
      <c r="F716" s="83" t="str">
        <f>IF(SP_SUL!H716="","*",SP_SUL!H716)</f>
        <v>*</v>
      </c>
      <c r="G716" s="83" t="str">
        <f>IF(SP_SUL!M716="","*",SP_SUL!M716)</f>
        <v>-</v>
      </c>
      <c r="H716" s="116" t="str">
        <f>IF(SP_SUL!K716="","*",SP_SUL!K716)</f>
        <v>*</v>
      </c>
      <c r="I716" s="113" t="str">
        <f>IF(SP_SUL!O716="","*",SP_SUL!O716)</f>
        <v>*</v>
      </c>
      <c r="J716" s="113" t="str">
        <f>IF(SP_SUL!P716="","*",SP_SUL!P716)</f>
        <v>*</v>
      </c>
      <c r="K716" s="83">
        <f>IF(SP_SUL!AK716="","*",SP_SUL!AK716)</f>
        <v>0</v>
      </c>
      <c r="L716" s="83" t="str">
        <f>IF(SP_SUL!AM716="","*",SP_SUL!AM716)</f>
        <v>-</v>
      </c>
      <c r="M716" s="83">
        <f>IF(SP_SUL!AP716="","*",SP_SUL!AP716)</f>
        <v>0</v>
      </c>
      <c r="N716" s="83" t="str">
        <f>IF(SP_SUL!AM716="","*",SP_SUL!AM716)</f>
        <v>-</v>
      </c>
      <c r="O716" s="110" t="str">
        <f>IF(SP_SUL!BH716="","*",SP_SUL!BH716)</f>
        <v>*</v>
      </c>
      <c r="P716" s="147" t="str">
        <f>IF($A$2=1,IF(SP_SUL!BJ716="","*",SP_SUL!BJ716),IF(SP_SUL!BK716="","*",SP_SUL!BK716))</f>
        <v>*</v>
      </c>
    </row>
    <row r="717" spans="1:16" hidden="1">
      <c r="A717" s="82" t="str">
        <f>IF(SP_SUL!B717="","*",SP_SUL!B717)</f>
        <v>*</v>
      </c>
      <c r="B717" s="83" t="str">
        <f>IF(SP_SUL!X717="","*",SP_SUL!X717)</f>
        <v>*</v>
      </c>
      <c r="C717" s="83" t="str">
        <f>IF(SP_SUL!S717="","*",SP_SUL!S717)</f>
        <v>-</v>
      </c>
      <c r="D717" s="83" t="str">
        <f>IF(SP_SUL!T717="","*",SP_SUL!T717)</f>
        <v>-</v>
      </c>
      <c r="E717" s="83" t="str">
        <f>IF(SP_SUL!D717="","*",SP_SUL!D717)</f>
        <v>*</v>
      </c>
      <c r="F717" s="83" t="str">
        <f>IF(SP_SUL!H717="","*",SP_SUL!H717)</f>
        <v>*</v>
      </c>
      <c r="G717" s="83" t="str">
        <f>IF(SP_SUL!M717="","*",SP_SUL!M717)</f>
        <v>-</v>
      </c>
      <c r="H717" s="116" t="str">
        <f>IF(SP_SUL!K717="","*",SP_SUL!K717)</f>
        <v>*</v>
      </c>
      <c r="I717" s="113" t="str">
        <f>IF(SP_SUL!O717="","*",SP_SUL!O717)</f>
        <v>*</v>
      </c>
      <c r="J717" s="113" t="str">
        <f>IF(SP_SUL!P717="","*",SP_SUL!P717)</f>
        <v>*</v>
      </c>
      <c r="K717" s="83">
        <f>IF(SP_SUL!AK717="","*",SP_SUL!AK717)</f>
        <v>0</v>
      </c>
      <c r="L717" s="83" t="str">
        <f>IF(SP_SUL!AM717="","*",SP_SUL!AM717)</f>
        <v>-</v>
      </c>
      <c r="M717" s="83">
        <f>IF(SP_SUL!AP717="","*",SP_SUL!AP717)</f>
        <v>0</v>
      </c>
      <c r="N717" s="83" t="str">
        <f>IF(SP_SUL!AM717="","*",SP_SUL!AM717)</f>
        <v>-</v>
      </c>
      <c r="O717" s="110" t="str">
        <f>IF(SP_SUL!BH717="","*",SP_SUL!BH717)</f>
        <v>*</v>
      </c>
      <c r="P717" s="147" t="str">
        <f>IF($A$2=1,IF(SP_SUL!BJ717="","*",SP_SUL!BJ717),IF(SP_SUL!BK717="","*",SP_SUL!BK717))</f>
        <v>*</v>
      </c>
    </row>
    <row r="718" spans="1:16" hidden="1">
      <c r="A718" s="82" t="str">
        <f>IF(SP_SUL!B718="","*",SP_SUL!B718)</f>
        <v>*</v>
      </c>
      <c r="B718" s="83" t="str">
        <f>IF(SP_SUL!X718="","*",SP_SUL!X718)</f>
        <v>*</v>
      </c>
      <c r="C718" s="83" t="str">
        <f>IF(SP_SUL!S718="","*",SP_SUL!S718)</f>
        <v>-</v>
      </c>
      <c r="D718" s="83" t="str">
        <f>IF(SP_SUL!T718="","*",SP_SUL!T718)</f>
        <v>-</v>
      </c>
      <c r="E718" s="83" t="str">
        <f>IF(SP_SUL!D718="","*",SP_SUL!D718)</f>
        <v>*</v>
      </c>
      <c r="F718" s="83" t="str">
        <f>IF(SP_SUL!H718="","*",SP_SUL!H718)</f>
        <v>*</v>
      </c>
      <c r="G718" s="83" t="str">
        <f>IF(SP_SUL!M718="","*",SP_SUL!M718)</f>
        <v>-</v>
      </c>
      <c r="H718" s="116" t="str">
        <f>IF(SP_SUL!K718="","*",SP_SUL!K718)</f>
        <v>*</v>
      </c>
      <c r="I718" s="113" t="str">
        <f>IF(SP_SUL!O718="","*",SP_SUL!O718)</f>
        <v>*</v>
      </c>
      <c r="J718" s="113" t="str">
        <f>IF(SP_SUL!P718="","*",SP_SUL!P718)</f>
        <v>*</v>
      </c>
      <c r="K718" s="83">
        <f>IF(SP_SUL!AK718="","*",SP_SUL!AK718)</f>
        <v>0</v>
      </c>
      <c r="L718" s="83" t="str">
        <f>IF(SP_SUL!AM718="","*",SP_SUL!AM718)</f>
        <v>-</v>
      </c>
      <c r="M718" s="83">
        <f>IF(SP_SUL!AP718="","*",SP_SUL!AP718)</f>
        <v>0</v>
      </c>
      <c r="N718" s="83" t="str">
        <f>IF(SP_SUL!AM718="","*",SP_SUL!AM718)</f>
        <v>-</v>
      </c>
      <c r="O718" s="110" t="str">
        <f>IF(SP_SUL!BH718="","*",SP_SUL!BH718)</f>
        <v>*</v>
      </c>
      <c r="P718" s="147" t="str">
        <f>IF($A$2=1,IF(SP_SUL!BJ718="","*",SP_SUL!BJ718),IF(SP_SUL!BK718="","*",SP_SUL!BK718))</f>
        <v>*</v>
      </c>
    </row>
    <row r="719" spans="1:16" hidden="1">
      <c r="A719" s="82" t="str">
        <f>IF(SP_SUL!B719="","*",SP_SUL!B719)</f>
        <v>*</v>
      </c>
      <c r="B719" s="83" t="str">
        <f>IF(SP_SUL!X719="","*",SP_SUL!X719)</f>
        <v>*</v>
      </c>
      <c r="C719" s="83" t="str">
        <f>IF(SP_SUL!S719="","*",SP_SUL!S719)</f>
        <v>-</v>
      </c>
      <c r="D719" s="83" t="str">
        <f>IF(SP_SUL!T719="","*",SP_SUL!T719)</f>
        <v>-</v>
      </c>
      <c r="E719" s="83" t="str">
        <f>IF(SP_SUL!D719="","*",SP_SUL!D719)</f>
        <v>*</v>
      </c>
      <c r="F719" s="83" t="str">
        <f>IF(SP_SUL!H719="","*",SP_SUL!H719)</f>
        <v>*</v>
      </c>
      <c r="G719" s="83" t="str">
        <f>IF(SP_SUL!M719="","*",SP_SUL!M719)</f>
        <v>-</v>
      </c>
      <c r="H719" s="116" t="str">
        <f>IF(SP_SUL!K719="","*",SP_SUL!K719)</f>
        <v>*</v>
      </c>
      <c r="I719" s="113" t="str">
        <f>IF(SP_SUL!O719="","*",SP_SUL!O719)</f>
        <v>*</v>
      </c>
      <c r="J719" s="113" t="str">
        <f>IF(SP_SUL!P719="","*",SP_SUL!P719)</f>
        <v>*</v>
      </c>
      <c r="K719" s="83">
        <f>IF(SP_SUL!AK719="","*",SP_SUL!AK719)</f>
        <v>0</v>
      </c>
      <c r="L719" s="83" t="str">
        <f>IF(SP_SUL!AM719="","*",SP_SUL!AM719)</f>
        <v>-</v>
      </c>
      <c r="M719" s="83">
        <f>IF(SP_SUL!AP719="","*",SP_SUL!AP719)</f>
        <v>0</v>
      </c>
      <c r="N719" s="83" t="str">
        <f>IF(SP_SUL!AM719="","*",SP_SUL!AM719)</f>
        <v>-</v>
      </c>
      <c r="O719" s="110" t="str">
        <f>IF(SP_SUL!BH719="","*",SP_SUL!BH719)</f>
        <v>*</v>
      </c>
      <c r="P719" s="147" t="str">
        <f>IF($A$2=1,IF(SP_SUL!BJ719="","*",SP_SUL!BJ719),IF(SP_SUL!BK719="","*",SP_SUL!BK719))</f>
        <v>*</v>
      </c>
    </row>
    <row r="720" spans="1:16" hidden="1">
      <c r="A720" s="82" t="str">
        <f>IF(SP_SUL!B720="","*",SP_SUL!B720)</f>
        <v>*</v>
      </c>
      <c r="B720" s="83" t="str">
        <f>IF(SP_SUL!X720="","*",SP_SUL!X720)</f>
        <v>*</v>
      </c>
      <c r="C720" s="83" t="str">
        <f>IF(SP_SUL!S720="","*",SP_SUL!S720)</f>
        <v>-</v>
      </c>
      <c r="D720" s="83" t="str">
        <f>IF(SP_SUL!T720="","*",SP_SUL!T720)</f>
        <v>-</v>
      </c>
      <c r="E720" s="83" t="str">
        <f>IF(SP_SUL!D720="","*",SP_SUL!D720)</f>
        <v>*</v>
      </c>
      <c r="F720" s="83" t="str">
        <f>IF(SP_SUL!H720="","*",SP_SUL!H720)</f>
        <v>*</v>
      </c>
      <c r="G720" s="83" t="str">
        <f>IF(SP_SUL!M720="","*",SP_SUL!M720)</f>
        <v>-</v>
      </c>
      <c r="H720" s="116" t="str">
        <f>IF(SP_SUL!K720="","*",SP_SUL!K720)</f>
        <v>*</v>
      </c>
      <c r="I720" s="113" t="str">
        <f>IF(SP_SUL!O720="","*",SP_SUL!O720)</f>
        <v>*</v>
      </c>
      <c r="J720" s="113" t="str">
        <f>IF(SP_SUL!P720="","*",SP_SUL!P720)</f>
        <v>*</v>
      </c>
      <c r="K720" s="83">
        <f>IF(SP_SUL!AK720="","*",SP_SUL!AK720)</f>
        <v>0</v>
      </c>
      <c r="L720" s="83" t="str">
        <f>IF(SP_SUL!AM720="","*",SP_SUL!AM720)</f>
        <v>-</v>
      </c>
      <c r="M720" s="83">
        <f>IF(SP_SUL!AP720="","*",SP_SUL!AP720)</f>
        <v>0</v>
      </c>
      <c r="N720" s="83" t="str">
        <f>IF(SP_SUL!AM720="","*",SP_SUL!AM720)</f>
        <v>-</v>
      </c>
      <c r="O720" s="110" t="str">
        <f>IF(SP_SUL!BH720="","*",SP_SUL!BH720)</f>
        <v>*</v>
      </c>
      <c r="P720" s="147" t="str">
        <f>IF($A$2=1,IF(SP_SUL!BJ720="","*",SP_SUL!BJ720),IF(SP_SUL!BK720="","*",SP_SUL!BK720))</f>
        <v>*</v>
      </c>
    </row>
    <row r="721" spans="1:16" hidden="1">
      <c r="A721" s="82" t="str">
        <f>IF(SP_SUL!B721="","*",SP_SUL!B721)</f>
        <v>*</v>
      </c>
      <c r="B721" s="83" t="str">
        <f>IF(SP_SUL!X721="","*",SP_SUL!X721)</f>
        <v>*</v>
      </c>
      <c r="C721" s="83" t="str">
        <f>IF(SP_SUL!S721="","*",SP_SUL!S721)</f>
        <v>-</v>
      </c>
      <c r="D721" s="83" t="str">
        <f>IF(SP_SUL!T721="","*",SP_SUL!T721)</f>
        <v>-</v>
      </c>
      <c r="E721" s="83" t="str">
        <f>IF(SP_SUL!D721="","*",SP_SUL!D721)</f>
        <v>*</v>
      </c>
      <c r="F721" s="83" t="str">
        <f>IF(SP_SUL!H721="","*",SP_SUL!H721)</f>
        <v>*</v>
      </c>
      <c r="G721" s="83" t="str">
        <f>IF(SP_SUL!M721="","*",SP_SUL!M721)</f>
        <v>-</v>
      </c>
      <c r="H721" s="116" t="str">
        <f>IF(SP_SUL!K721="","*",SP_SUL!K721)</f>
        <v>*</v>
      </c>
      <c r="I721" s="113" t="str">
        <f>IF(SP_SUL!O721="","*",SP_SUL!O721)</f>
        <v>*</v>
      </c>
      <c r="J721" s="113" t="str">
        <f>IF(SP_SUL!P721="","*",SP_SUL!P721)</f>
        <v>*</v>
      </c>
      <c r="K721" s="83">
        <f>IF(SP_SUL!AK721="","*",SP_SUL!AK721)</f>
        <v>0</v>
      </c>
      <c r="L721" s="83" t="str">
        <f>IF(SP_SUL!AM721="","*",SP_SUL!AM721)</f>
        <v>-</v>
      </c>
      <c r="M721" s="83">
        <f>IF(SP_SUL!AP721="","*",SP_SUL!AP721)</f>
        <v>0</v>
      </c>
      <c r="N721" s="83" t="str">
        <f>IF(SP_SUL!AM721="","*",SP_SUL!AM721)</f>
        <v>-</v>
      </c>
      <c r="O721" s="110" t="str">
        <f>IF(SP_SUL!BH721="","*",SP_SUL!BH721)</f>
        <v>*</v>
      </c>
      <c r="P721" s="147" t="str">
        <f>IF($A$2=1,IF(SP_SUL!BJ721="","*",SP_SUL!BJ721),IF(SP_SUL!BK721="","*",SP_SUL!BK721))</f>
        <v>*</v>
      </c>
    </row>
    <row r="722" spans="1:16" hidden="1">
      <c r="A722" s="82" t="str">
        <f>IF(SP_SUL!B722="","*",SP_SUL!B722)</f>
        <v>*</v>
      </c>
      <c r="B722" s="83" t="str">
        <f>IF(SP_SUL!X722="","*",SP_SUL!X722)</f>
        <v>*</v>
      </c>
      <c r="C722" s="83" t="str">
        <f>IF(SP_SUL!S722="","*",SP_SUL!S722)</f>
        <v>-</v>
      </c>
      <c r="D722" s="83" t="str">
        <f>IF(SP_SUL!T722="","*",SP_SUL!T722)</f>
        <v>-</v>
      </c>
      <c r="E722" s="83" t="str">
        <f>IF(SP_SUL!D722="","*",SP_SUL!D722)</f>
        <v>*</v>
      </c>
      <c r="F722" s="83" t="str">
        <f>IF(SP_SUL!H722="","*",SP_SUL!H722)</f>
        <v>*</v>
      </c>
      <c r="G722" s="83" t="str">
        <f>IF(SP_SUL!M722="","*",SP_SUL!M722)</f>
        <v>-</v>
      </c>
      <c r="H722" s="116" t="str">
        <f>IF(SP_SUL!K722="","*",SP_SUL!K722)</f>
        <v>*</v>
      </c>
      <c r="I722" s="113" t="str">
        <f>IF(SP_SUL!O722="","*",SP_SUL!O722)</f>
        <v>*</v>
      </c>
      <c r="J722" s="113" t="str">
        <f>IF(SP_SUL!P722="","*",SP_SUL!P722)</f>
        <v>*</v>
      </c>
      <c r="K722" s="83">
        <f>IF(SP_SUL!AK722="","*",SP_SUL!AK722)</f>
        <v>0</v>
      </c>
      <c r="L722" s="83" t="str">
        <f>IF(SP_SUL!AM722="","*",SP_SUL!AM722)</f>
        <v>-</v>
      </c>
      <c r="M722" s="83">
        <f>IF(SP_SUL!AP722="","*",SP_SUL!AP722)</f>
        <v>0</v>
      </c>
      <c r="N722" s="83" t="str">
        <f>IF(SP_SUL!AM722="","*",SP_SUL!AM722)</f>
        <v>-</v>
      </c>
      <c r="O722" s="110" t="str">
        <f>IF(SP_SUL!BH722="","*",SP_SUL!BH722)</f>
        <v>*</v>
      </c>
      <c r="P722" s="147" t="str">
        <f>IF($A$2=1,IF(SP_SUL!BJ722="","*",SP_SUL!BJ722),IF(SP_SUL!BK722="","*",SP_SUL!BK722))</f>
        <v>*</v>
      </c>
    </row>
    <row r="723" spans="1:16" hidden="1">
      <c r="A723" s="82" t="str">
        <f>IF(SP_SUL!B723="","*",SP_SUL!B723)</f>
        <v>*</v>
      </c>
      <c r="B723" s="83" t="str">
        <f>IF(SP_SUL!X723="","*",SP_SUL!X723)</f>
        <v>*</v>
      </c>
      <c r="C723" s="83" t="str">
        <f>IF(SP_SUL!S723="","*",SP_SUL!S723)</f>
        <v>-</v>
      </c>
      <c r="D723" s="83" t="str">
        <f>IF(SP_SUL!T723="","*",SP_SUL!T723)</f>
        <v>-</v>
      </c>
      <c r="E723" s="83" t="str">
        <f>IF(SP_SUL!D723="","*",SP_SUL!D723)</f>
        <v>*</v>
      </c>
      <c r="F723" s="83" t="str">
        <f>IF(SP_SUL!H723="","*",SP_SUL!H723)</f>
        <v>*</v>
      </c>
      <c r="G723" s="83" t="str">
        <f>IF(SP_SUL!M723="","*",SP_SUL!M723)</f>
        <v>-</v>
      </c>
      <c r="H723" s="116" t="str">
        <f>IF(SP_SUL!K723="","*",SP_SUL!K723)</f>
        <v>*</v>
      </c>
      <c r="I723" s="113" t="str">
        <f>IF(SP_SUL!O723="","*",SP_SUL!O723)</f>
        <v>*</v>
      </c>
      <c r="J723" s="113" t="str">
        <f>IF(SP_SUL!P723="","*",SP_SUL!P723)</f>
        <v>*</v>
      </c>
      <c r="K723" s="83">
        <f>IF(SP_SUL!AK723="","*",SP_SUL!AK723)</f>
        <v>0</v>
      </c>
      <c r="L723" s="83" t="str">
        <f>IF(SP_SUL!AM723="","*",SP_SUL!AM723)</f>
        <v>-</v>
      </c>
      <c r="M723" s="83">
        <f>IF(SP_SUL!AP723="","*",SP_SUL!AP723)</f>
        <v>0</v>
      </c>
      <c r="N723" s="83" t="str">
        <f>IF(SP_SUL!AM723="","*",SP_SUL!AM723)</f>
        <v>-</v>
      </c>
      <c r="O723" s="110" t="str">
        <f>IF(SP_SUL!BH723="","*",SP_SUL!BH723)</f>
        <v>*</v>
      </c>
      <c r="P723" s="147" t="str">
        <f>IF($A$2=1,IF(SP_SUL!BJ723="","*",SP_SUL!BJ723),IF(SP_SUL!BK723="","*",SP_SUL!BK723))</f>
        <v>*</v>
      </c>
    </row>
    <row r="724" spans="1:16" hidden="1">
      <c r="A724" s="82" t="str">
        <f>IF(SP_SUL!B724="","*",SP_SUL!B724)</f>
        <v>*</v>
      </c>
      <c r="B724" s="83" t="str">
        <f>IF(SP_SUL!X724="","*",SP_SUL!X724)</f>
        <v>*</v>
      </c>
      <c r="C724" s="83" t="str">
        <f>IF(SP_SUL!S724="","*",SP_SUL!S724)</f>
        <v>-</v>
      </c>
      <c r="D724" s="83" t="str">
        <f>IF(SP_SUL!T724="","*",SP_SUL!T724)</f>
        <v>-</v>
      </c>
      <c r="E724" s="83" t="str">
        <f>IF(SP_SUL!D724="","*",SP_SUL!D724)</f>
        <v>*</v>
      </c>
      <c r="F724" s="83" t="str">
        <f>IF(SP_SUL!H724="","*",SP_SUL!H724)</f>
        <v>*</v>
      </c>
      <c r="G724" s="83" t="str">
        <f>IF(SP_SUL!M724="","*",SP_SUL!M724)</f>
        <v>-</v>
      </c>
      <c r="H724" s="116" t="str">
        <f>IF(SP_SUL!K724="","*",SP_SUL!K724)</f>
        <v>*</v>
      </c>
      <c r="I724" s="113" t="str">
        <f>IF(SP_SUL!O724="","*",SP_SUL!O724)</f>
        <v>*</v>
      </c>
      <c r="J724" s="113" t="str">
        <f>IF(SP_SUL!P724="","*",SP_SUL!P724)</f>
        <v>*</v>
      </c>
      <c r="K724" s="83">
        <f>IF(SP_SUL!AK724="","*",SP_SUL!AK724)</f>
        <v>0</v>
      </c>
      <c r="L724" s="83" t="str">
        <f>IF(SP_SUL!AM724="","*",SP_SUL!AM724)</f>
        <v>-</v>
      </c>
      <c r="M724" s="83">
        <f>IF(SP_SUL!AP724="","*",SP_SUL!AP724)</f>
        <v>0</v>
      </c>
      <c r="N724" s="83" t="str">
        <f>IF(SP_SUL!AM724="","*",SP_SUL!AM724)</f>
        <v>-</v>
      </c>
      <c r="O724" s="110" t="str">
        <f>IF(SP_SUL!BH724="","*",SP_SUL!BH724)</f>
        <v>*</v>
      </c>
      <c r="P724" s="147" t="str">
        <f>IF($A$2=1,IF(SP_SUL!BJ724="","*",SP_SUL!BJ724),IF(SP_SUL!BK724="","*",SP_SUL!BK724))</f>
        <v>*</v>
      </c>
    </row>
    <row r="725" spans="1:16" hidden="1">
      <c r="A725" s="82" t="str">
        <f>IF(SP_SUL!B725="","*",SP_SUL!B725)</f>
        <v>*</v>
      </c>
      <c r="B725" s="83" t="str">
        <f>IF(SP_SUL!X725="","*",SP_SUL!X725)</f>
        <v>*</v>
      </c>
      <c r="C725" s="83" t="str">
        <f>IF(SP_SUL!S725="","*",SP_SUL!S725)</f>
        <v>-</v>
      </c>
      <c r="D725" s="83" t="str">
        <f>IF(SP_SUL!T725="","*",SP_SUL!T725)</f>
        <v>-</v>
      </c>
      <c r="E725" s="83" t="str">
        <f>IF(SP_SUL!D725="","*",SP_SUL!D725)</f>
        <v>*</v>
      </c>
      <c r="F725" s="83" t="str">
        <f>IF(SP_SUL!H725="","*",SP_SUL!H725)</f>
        <v>*</v>
      </c>
      <c r="G725" s="83" t="str">
        <f>IF(SP_SUL!M725="","*",SP_SUL!M725)</f>
        <v>-</v>
      </c>
      <c r="H725" s="116" t="str">
        <f>IF(SP_SUL!K725="","*",SP_SUL!K725)</f>
        <v>*</v>
      </c>
      <c r="I725" s="113" t="str">
        <f>IF(SP_SUL!O725="","*",SP_SUL!O725)</f>
        <v>*</v>
      </c>
      <c r="J725" s="113" t="str">
        <f>IF(SP_SUL!P725="","*",SP_SUL!P725)</f>
        <v>*</v>
      </c>
      <c r="K725" s="83">
        <f>IF(SP_SUL!AK725="","*",SP_SUL!AK725)</f>
        <v>0</v>
      </c>
      <c r="L725" s="83" t="str">
        <f>IF(SP_SUL!AM725="","*",SP_SUL!AM725)</f>
        <v>-</v>
      </c>
      <c r="M725" s="83">
        <f>IF(SP_SUL!AP725="","*",SP_SUL!AP725)</f>
        <v>0</v>
      </c>
      <c r="N725" s="83" t="str">
        <f>IF(SP_SUL!AM725="","*",SP_SUL!AM725)</f>
        <v>-</v>
      </c>
      <c r="O725" s="110" t="str">
        <f>IF(SP_SUL!BH725="","*",SP_SUL!BH725)</f>
        <v>*</v>
      </c>
      <c r="P725" s="147" t="str">
        <f>IF($A$2=1,IF(SP_SUL!BJ725="","*",SP_SUL!BJ725),IF(SP_SUL!BK725="","*",SP_SUL!BK725))</f>
        <v>*</v>
      </c>
    </row>
    <row r="726" spans="1:16" hidden="1">
      <c r="A726" s="82" t="str">
        <f>IF(SP_SUL!B726="","*",SP_SUL!B726)</f>
        <v>*</v>
      </c>
      <c r="B726" s="83" t="str">
        <f>IF(SP_SUL!X726="","*",SP_SUL!X726)</f>
        <v>*</v>
      </c>
      <c r="C726" s="83" t="str">
        <f>IF(SP_SUL!S726="","*",SP_SUL!S726)</f>
        <v>-</v>
      </c>
      <c r="D726" s="83" t="str">
        <f>IF(SP_SUL!T726="","*",SP_SUL!T726)</f>
        <v>-</v>
      </c>
      <c r="E726" s="83" t="str">
        <f>IF(SP_SUL!D726="","*",SP_SUL!D726)</f>
        <v>*</v>
      </c>
      <c r="F726" s="83" t="str">
        <f>IF(SP_SUL!H726="","*",SP_SUL!H726)</f>
        <v>*</v>
      </c>
      <c r="G726" s="83" t="str">
        <f>IF(SP_SUL!M726="","*",SP_SUL!M726)</f>
        <v>-</v>
      </c>
      <c r="H726" s="116" t="str">
        <f>IF(SP_SUL!K726="","*",SP_SUL!K726)</f>
        <v>*</v>
      </c>
      <c r="I726" s="113" t="str">
        <f>IF(SP_SUL!O726="","*",SP_SUL!O726)</f>
        <v>*</v>
      </c>
      <c r="J726" s="113" t="str">
        <f>IF(SP_SUL!P726="","*",SP_SUL!P726)</f>
        <v>*</v>
      </c>
      <c r="K726" s="83">
        <f>IF(SP_SUL!AK726="","*",SP_SUL!AK726)</f>
        <v>0</v>
      </c>
      <c r="L726" s="83" t="str">
        <f>IF(SP_SUL!AM726="","*",SP_SUL!AM726)</f>
        <v>-</v>
      </c>
      <c r="M726" s="83">
        <f>IF(SP_SUL!AP726="","*",SP_SUL!AP726)</f>
        <v>0</v>
      </c>
      <c r="N726" s="83" t="str">
        <f>IF(SP_SUL!AM726="","*",SP_SUL!AM726)</f>
        <v>-</v>
      </c>
      <c r="O726" s="110" t="str">
        <f>IF(SP_SUL!BH726="","*",SP_SUL!BH726)</f>
        <v>*</v>
      </c>
      <c r="P726" s="147" t="str">
        <f>IF($A$2=1,IF(SP_SUL!BJ726="","*",SP_SUL!BJ726),IF(SP_SUL!BK726="","*",SP_SUL!BK726))</f>
        <v>*</v>
      </c>
    </row>
    <row r="727" spans="1:16" hidden="1">
      <c r="A727" s="82" t="str">
        <f>IF(SP_SUL!B727="","*",SP_SUL!B727)</f>
        <v>*</v>
      </c>
      <c r="B727" s="83" t="str">
        <f>IF(SP_SUL!X727="","*",SP_SUL!X727)</f>
        <v>*</v>
      </c>
      <c r="C727" s="83" t="str">
        <f>IF(SP_SUL!S727="","*",SP_SUL!S727)</f>
        <v>-</v>
      </c>
      <c r="D727" s="83" t="str">
        <f>IF(SP_SUL!T727="","*",SP_SUL!T727)</f>
        <v>-</v>
      </c>
      <c r="E727" s="83" t="str">
        <f>IF(SP_SUL!D727="","*",SP_SUL!D727)</f>
        <v>*</v>
      </c>
      <c r="F727" s="83" t="str">
        <f>IF(SP_SUL!H727="","*",SP_SUL!H727)</f>
        <v>*</v>
      </c>
      <c r="G727" s="83" t="str">
        <f>IF(SP_SUL!M727="","*",SP_SUL!M727)</f>
        <v>-</v>
      </c>
      <c r="H727" s="116" t="str">
        <f>IF(SP_SUL!K727="","*",SP_SUL!K727)</f>
        <v>*</v>
      </c>
      <c r="I727" s="113" t="str">
        <f>IF(SP_SUL!O727="","*",SP_SUL!O727)</f>
        <v>*</v>
      </c>
      <c r="J727" s="113" t="str">
        <f>IF(SP_SUL!P727="","*",SP_SUL!P727)</f>
        <v>*</v>
      </c>
      <c r="K727" s="83">
        <f>IF(SP_SUL!AK727="","*",SP_SUL!AK727)</f>
        <v>0</v>
      </c>
      <c r="L727" s="83" t="str">
        <f>IF(SP_SUL!AM727="","*",SP_SUL!AM727)</f>
        <v>-</v>
      </c>
      <c r="M727" s="83">
        <f>IF(SP_SUL!AP727="","*",SP_SUL!AP727)</f>
        <v>0</v>
      </c>
      <c r="N727" s="83" t="str">
        <f>IF(SP_SUL!AM727="","*",SP_SUL!AM727)</f>
        <v>-</v>
      </c>
      <c r="O727" s="110" t="str">
        <f>IF(SP_SUL!BH727="","*",SP_SUL!BH727)</f>
        <v>*</v>
      </c>
      <c r="P727" s="147" t="str">
        <f>IF($A$2=1,IF(SP_SUL!BJ727="","*",SP_SUL!BJ727),IF(SP_SUL!BK727="","*",SP_SUL!BK727))</f>
        <v>*</v>
      </c>
    </row>
    <row r="728" spans="1:16" hidden="1">
      <c r="A728" s="82" t="str">
        <f>IF(SP_SUL!B728="","*",SP_SUL!B728)</f>
        <v>*</v>
      </c>
      <c r="B728" s="83" t="str">
        <f>IF(SP_SUL!X728="","*",SP_SUL!X728)</f>
        <v>*</v>
      </c>
      <c r="C728" s="83" t="str">
        <f>IF(SP_SUL!S728="","*",SP_SUL!S728)</f>
        <v>-</v>
      </c>
      <c r="D728" s="83" t="str">
        <f>IF(SP_SUL!T728="","*",SP_SUL!T728)</f>
        <v>-</v>
      </c>
      <c r="E728" s="83" t="str">
        <f>IF(SP_SUL!D728="","*",SP_SUL!D728)</f>
        <v>*</v>
      </c>
      <c r="F728" s="83" t="str">
        <f>IF(SP_SUL!H728="","*",SP_SUL!H728)</f>
        <v>*</v>
      </c>
      <c r="G728" s="83" t="str">
        <f>IF(SP_SUL!M728="","*",SP_SUL!M728)</f>
        <v>-</v>
      </c>
      <c r="H728" s="116" t="str">
        <f>IF(SP_SUL!K728="","*",SP_SUL!K728)</f>
        <v>*</v>
      </c>
      <c r="I728" s="113" t="str">
        <f>IF(SP_SUL!O728="","*",SP_SUL!O728)</f>
        <v>*</v>
      </c>
      <c r="J728" s="113" t="str">
        <f>IF(SP_SUL!P728="","*",SP_SUL!P728)</f>
        <v>*</v>
      </c>
      <c r="K728" s="83">
        <f>IF(SP_SUL!AK728="","*",SP_SUL!AK728)</f>
        <v>0</v>
      </c>
      <c r="L728" s="83" t="str">
        <f>IF(SP_SUL!AM728="","*",SP_SUL!AM728)</f>
        <v>-</v>
      </c>
      <c r="M728" s="83">
        <f>IF(SP_SUL!AP728="","*",SP_SUL!AP728)</f>
        <v>0</v>
      </c>
      <c r="N728" s="83" t="str">
        <f>IF(SP_SUL!AM728="","*",SP_SUL!AM728)</f>
        <v>-</v>
      </c>
      <c r="O728" s="110" t="str">
        <f>IF(SP_SUL!BH728="","*",SP_SUL!BH728)</f>
        <v>*</v>
      </c>
      <c r="P728" s="147" t="str">
        <f>IF($A$2=1,IF(SP_SUL!BJ728="","*",SP_SUL!BJ728),IF(SP_SUL!BK728="","*",SP_SUL!BK728))</f>
        <v>*</v>
      </c>
    </row>
    <row r="729" spans="1:16" hidden="1">
      <c r="A729" s="82" t="str">
        <f>IF(SP_SUL!B729="","*",SP_SUL!B729)</f>
        <v>*</v>
      </c>
      <c r="B729" s="83" t="str">
        <f>IF(SP_SUL!X729="","*",SP_SUL!X729)</f>
        <v>*</v>
      </c>
      <c r="C729" s="83" t="str">
        <f>IF(SP_SUL!S729="","*",SP_SUL!S729)</f>
        <v>-</v>
      </c>
      <c r="D729" s="83" t="str">
        <f>IF(SP_SUL!T729="","*",SP_SUL!T729)</f>
        <v>-</v>
      </c>
      <c r="E729" s="83" t="str">
        <f>IF(SP_SUL!D729="","*",SP_SUL!D729)</f>
        <v>*</v>
      </c>
      <c r="F729" s="83" t="str">
        <f>IF(SP_SUL!H729="","*",SP_SUL!H729)</f>
        <v>*</v>
      </c>
      <c r="G729" s="83" t="str">
        <f>IF(SP_SUL!M729="","*",SP_SUL!M729)</f>
        <v>-</v>
      </c>
      <c r="H729" s="116" t="str">
        <f>IF(SP_SUL!K729="","*",SP_SUL!K729)</f>
        <v>*</v>
      </c>
      <c r="I729" s="113" t="str">
        <f>IF(SP_SUL!O729="","*",SP_SUL!O729)</f>
        <v>*</v>
      </c>
      <c r="J729" s="113" t="str">
        <f>IF(SP_SUL!P729="","*",SP_SUL!P729)</f>
        <v>*</v>
      </c>
      <c r="K729" s="83">
        <f>IF(SP_SUL!AK729="","*",SP_SUL!AK729)</f>
        <v>0</v>
      </c>
      <c r="L729" s="83" t="str">
        <f>IF(SP_SUL!AM729="","*",SP_SUL!AM729)</f>
        <v>-</v>
      </c>
      <c r="M729" s="83">
        <f>IF(SP_SUL!AP729="","*",SP_SUL!AP729)</f>
        <v>0</v>
      </c>
      <c r="N729" s="83" t="str">
        <f>IF(SP_SUL!AM729="","*",SP_SUL!AM729)</f>
        <v>-</v>
      </c>
      <c r="O729" s="110" t="str">
        <f>IF(SP_SUL!BH729="","*",SP_SUL!BH729)</f>
        <v>*</v>
      </c>
      <c r="P729" s="147" t="str">
        <f>IF($A$2=1,IF(SP_SUL!BJ729="","*",SP_SUL!BJ729),IF(SP_SUL!BK729="","*",SP_SUL!BK729))</f>
        <v>*</v>
      </c>
    </row>
    <row r="730" spans="1:16" hidden="1">
      <c r="A730" s="82" t="str">
        <f>IF(SP_SUL!B730="","*",SP_SUL!B730)</f>
        <v>*</v>
      </c>
      <c r="B730" s="83" t="str">
        <f>IF(SP_SUL!X730="","*",SP_SUL!X730)</f>
        <v>*</v>
      </c>
      <c r="C730" s="83" t="str">
        <f>IF(SP_SUL!S730="","*",SP_SUL!S730)</f>
        <v>-</v>
      </c>
      <c r="D730" s="83" t="str">
        <f>IF(SP_SUL!T730="","*",SP_SUL!T730)</f>
        <v>-</v>
      </c>
      <c r="E730" s="83" t="str">
        <f>IF(SP_SUL!D730="","*",SP_SUL!D730)</f>
        <v>*</v>
      </c>
      <c r="F730" s="83" t="str">
        <f>IF(SP_SUL!H730="","*",SP_SUL!H730)</f>
        <v>*</v>
      </c>
      <c r="G730" s="83" t="str">
        <f>IF(SP_SUL!M730="","*",SP_SUL!M730)</f>
        <v>-</v>
      </c>
      <c r="H730" s="116" t="str">
        <f>IF(SP_SUL!K730="","*",SP_SUL!K730)</f>
        <v>*</v>
      </c>
      <c r="I730" s="113" t="str">
        <f>IF(SP_SUL!O730="","*",SP_SUL!O730)</f>
        <v>*</v>
      </c>
      <c r="J730" s="113" t="str">
        <f>IF(SP_SUL!P730="","*",SP_SUL!P730)</f>
        <v>*</v>
      </c>
      <c r="K730" s="83">
        <f>IF(SP_SUL!AK730="","*",SP_SUL!AK730)</f>
        <v>0</v>
      </c>
      <c r="L730" s="83" t="str">
        <f>IF(SP_SUL!AM730="","*",SP_SUL!AM730)</f>
        <v>-</v>
      </c>
      <c r="M730" s="83">
        <f>IF(SP_SUL!AP730="","*",SP_SUL!AP730)</f>
        <v>0</v>
      </c>
      <c r="N730" s="83" t="str">
        <f>IF(SP_SUL!AM730="","*",SP_SUL!AM730)</f>
        <v>-</v>
      </c>
      <c r="O730" s="110" t="str">
        <f>IF(SP_SUL!BH730="","*",SP_SUL!BH730)</f>
        <v>*</v>
      </c>
      <c r="P730" s="147" t="str">
        <f>IF($A$2=1,IF(SP_SUL!BJ730="","*",SP_SUL!BJ730),IF(SP_SUL!BK730="","*",SP_SUL!BK730))</f>
        <v>*</v>
      </c>
    </row>
    <row r="731" spans="1:16" hidden="1">
      <c r="A731" s="82" t="str">
        <f>IF(SP_SUL!B731="","*",SP_SUL!B731)</f>
        <v>*</v>
      </c>
      <c r="B731" s="83" t="str">
        <f>IF(SP_SUL!X731="","*",SP_SUL!X731)</f>
        <v>*</v>
      </c>
      <c r="C731" s="83" t="str">
        <f>IF(SP_SUL!S731="","*",SP_SUL!S731)</f>
        <v>-</v>
      </c>
      <c r="D731" s="83" t="str">
        <f>IF(SP_SUL!T731="","*",SP_SUL!T731)</f>
        <v>-</v>
      </c>
      <c r="E731" s="83" t="str">
        <f>IF(SP_SUL!D731="","*",SP_SUL!D731)</f>
        <v>*</v>
      </c>
      <c r="F731" s="83" t="str">
        <f>IF(SP_SUL!H731="","*",SP_SUL!H731)</f>
        <v>*</v>
      </c>
      <c r="G731" s="83" t="str">
        <f>IF(SP_SUL!M731="","*",SP_SUL!M731)</f>
        <v>-</v>
      </c>
      <c r="H731" s="116" t="str">
        <f>IF(SP_SUL!K731="","*",SP_SUL!K731)</f>
        <v>*</v>
      </c>
      <c r="I731" s="113" t="str">
        <f>IF(SP_SUL!O731="","*",SP_SUL!O731)</f>
        <v>*</v>
      </c>
      <c r="J731" s="113" t="str">
        <f>IF(SP_SUL!P731="","*",SP_SUL!P731)</f>
        <v>*</v>
      </c>
      <c r="K731" s="83">
        <f>IF(SP_SUL!AK731="","*",SP_SUL!AK731)</f>
        <v>0</v>
      </c>
      <c r="L731" s="83" t="str">
        <f>IF(SP_SUL!AM731="","*",SP_SUL!AM731)</f>
        <v>-</v>
      </c>
      <c r="M731" s="83">
        <f>IF(SP_SUL!AP731="","*",SP_SUL!AP731)</f>
        <v>0</v>
      </c>
      <c r="N731" s="83" t="str">
        <f>IF(SP_SUL!AM731="","*",SP_SUL!AM731)</f>
        <v>-</v>
      </c>
      <c r="O731" s="110" t="str">
        <f>IF(SP_SUL!BH731="","*",SP_SUL!BH731)</f>
        <v>*</v>
      </c>
      <c r="P731" s="147" t="str">
        <f>IF($A$2=1,IF(SP_SUL!BJ731="","*",SP_SUL!BJ731),IF(SP_SUL!BK731="","*",SP_SUL!BK731))</f>
        <v>*</v>
      </c>
    </row>
    <row r="732" spans="1:16" hidden="1">
      <c r="A732" s="82" t="str">
        <f>IF(SP_SUL!B732="","*",SP_SUL!B732)</f>
        <v>*</v>
      </c>
      <c r="B732" s="83" t="str">
        <f>IF(SP_SUL!X732="","*",SP_SUL!X732)</f>
        <v>*</v>
      </c>
      <c r="C732" s="83" t="str">
        <f>IF(SP_SUL!S732="","*",SP_SUL!S732)</f>
        <v>-</v>
      </c>
      <c r="D732" s="83" t="str">
        <f>IF(SP_SUL!T732="","*",SP_SUL!T732)</f>
        <v>-</v>
      </c>
      <c r="E732" s="83" t="str">
        <f>IF(SP_SUL!D732="","*",SP_SUL!D732)</f>
        <v>*</v>
      </c>
      <c r="F732" s="83" t="str">
        <f>IF(SP_SUL!H732="","*",SP_SUL!H732)</f>
        <v>*</v>
      </c>
      <c r="G732" s="83" t="str">
        <f>IF(SP_SUL!M732="","*",SP_SUL!M732)</f>
        <v>-</v>
      </c>
      <c r="H732" s="116" t="str">
        <f>IF(SP_SUL!K732="","*",SP_SUL!K732)</f>
        <v>*</v>
      </c>
      <c r="I732" s="113" t="str">
        <f>IF(SP_SUL!O732="","*",SP_SUL!O732)</f>
        <v>*</v>
      </c>
      <c r="J732" s="113" t="str">
        <f>IF(SP_SUL!P732="","*",SP_SUL!P732)</f>
        <v>*</v>
      </c>
      <c r="K732" s="83">
        <f>IF(SP_SUL!AK732="","*",SP_SUL!AK732)</f>
        <v>0</v>
      </c>
      <c r="L732" s="83" t="str">
        <f>IF(SP_SUL!AM732="","*",SP_SUL!AM732)</f>
        <v>-</v>
      </c>
      <c r="M732" s="83">
        <f>IF(SP_SUL!AP732="","*",SP_SUL!AP732)</f>
        <v>0</v>
      </c>
      <c r="N732" s="83" t="str">
        <f>IF(SP_SUL!AM732="","*",SP_SUL!AM732)</f>
        <v>-</v>
      </c>
      <c r="O732" s="110" t="str">
        <f>IF(SP_SUL!BH732="","*",SP_SUL!BH732)</f>
        <v>*</v>
      </c>
      <c r="P732" s="147" t="str">
        <f>IF($A$2=1,IF(SP_SUL!BJ732="","*",SP_SUL!BJ732),IF(SP_SUL!BK732="","*",SP_SUL!BK732))</f>
        <v>*</v>
      </c>
    </row>
    <row r="733" spans="1:16" hidden="1">
      <c r="A733" s="82" t="str">
        <f>IF(SP_SUL!B733="","*",SP_SUL!B733)</f>
        <v>*</v>
      </c>
      <c r="B733" s="83" t="str">
        <f>IF(SP_SUL!X733="","*",SP_SUL!X733)</f>
        <v>*</v>
      </c>
      <c r="C733" s="83" t="str">
        <f>IF(SP_SUL!S733="","*",SP_SUL!S733)</f>
        <v>-</v>
      </c>
      <c r="D733" s="83" t="str">
        <f>IF(SP_SUL!T733="","*",SP_SUL!T733)</f>
        <v>-</v>
      </c>
      <c r="E733" s="83" t="str">
        <f>IF(SP_SUL!D733="","*",SP_SUL!D733)</f>
        <v>*</v>
      </c>
      <c r="F733" s="83" t="str">
        <f>IF(SP_SUL!H733="","*",SP_SUL!H733)</f>
        <v>*</v>
      </c>
      <c r="G733" s="83" t="str">
        <f>IF(SP_SUL!M733="","*",SP_SUL!M733)</f>
        <v>-</v>
      </c>
      <c r="H733" s="116" t="str">
        <f>IF(SP_SUL!K733="","*",SP_SUL!K733)</f>
        <v>*</v>
      </c>
      <c r="I733" s="113" t="str">
        <f>IF(SP_SUL!O733="","*",SP_SUL!O733)</f>
        <v>*</v>
      </c>
      <c r="J733" s="113" t="str">
        <f>IF(SP_SUL!P733="","*",SP_SUL!P733)</f>
        <v>*</v>
      </c>
      <c r="K733" s="83">
        <f>IF(SP_SUL!AK733="","*",SP_SUL!AK733)</f>
        <v>0</v>
      </c>
      <c r="L733" s="83" t="str">
        <f>IF(SP_SUL!AM733="","*",SP_SUL!AM733)</f>
        <v>-</v>
      </c>
      <c r="M733" s="83">
        <f>IF(SP_SUL!AP733="","*",SP_SUL!AP733)</f>
        <v>0</v>
      </c>
      <c r="N733" s="83" t="str">
        <f>IF(SP_SUL!AM733="","*",SP_SUL!AM733)</f>
        <v>-</v>
      </c>
      <c r="O733" s="110" t="str">
        <f>IF(SP_SUL!BH733="","*",SP_SUL!BH733)</f>
        <v>*</v>
      </c>
      <c r="P733" s="147" t="str">
        <f>IF($A$2=1,IF(SP_SUL!BJ733="","*",SP_SUL!BJ733),IF(SP_SUL!BK733="","*",SP_SUL!BK733))</f>
        <v>*</v>
      </c>
    </row>
    <row r="734" spans="1:16" hidden="1">
      <c r="A734" s="82" t="str">
        <f>IF(SP_SUL!B734="","*",SP_SUL!B734)</f>
        <v>*</v>
      </c>
      <c r="B734" s="83" t="str">
        <f>IF(SP_SUL!X734="","*",SP_SUL!X734)</f>
        <v>*</v>
      </c>
      <c r="C734" s="83" t="str">
        <f>IF(SP_SUL!S734="","*",SP_SUL!S734)</f>
        <v>-</v>
      </c>
      <c r="D734" s="83" t="str">
        <f>IF(SP_SUL!T734="","*",SP_SUL!T734)</f>
        <v>-</v>
      </c>
      <c r="E734" s="83" t="str">
        <f>IF(SP_SUL!D734="","*",SP_SUL!D734)</f>
        <v>*</v>
      </c>
      <c r="F734" s="83" t="str">
        <f>IF(SP_SUL!H734="","*",SP_SUL!H734)</f>
        <v>*</v>
      </c>
      <c r="G734" s="83" t="str">
        <f>IF(SP_SUL!M734="","*",SP_SUL!M734)</f>
        <v>-</v>
      </c>
      <c r="H734" s="116" t="str">
        <f>IF(SP_SUL!K734="","*",SP_SUL!K734)</f>
        <v>*</v>
      </c>
      <c r="I734" s="113" t="str">
        <f>IF(SP_SUL!O734="","*",SP_SUL!O734)</f>
        <v>*</v>
      </c>
      <c r="J734" s="113" t="str">
        <f>IF(SP_SUL!P734="","*",SP_SUL!P734)</f>
        <v>*</v>
      </c>
      <c r="K734" s="83">
        <f>IF(SP_SUL!AK734="","*",SP_SUL!AK734)</f>
        <v>0</v>
      </c>
      <c r="L734" s="83" t="str">
        <f>IF(SP_SUL!AM734="","*",SP_SUL!AM734)</f>
        <v>-</v>
      </c>
      <c r="M734" s="83">
        <f>IF(SP_SUL!AP734="","*",SP_SUL!AP734)</f>
        <v>0</v>
      </c>
      <c r="N734" s="83" t="str">
        <f>IF(SP_SUL!AM734="","*",SP_SUL!AM734)</f>
        <v>-</v>
      </c>
      <c r="O734" s="110" t="str">
        <f>IF(SP_SUL!BH734="","*",SP_SUL!BH734)</f>
        <v>*</v>
      </c>
      <c r="P734" s="147" t="str">
        <f>IF($A$2=1,IF(SP_SUL!BJ734="","*",SP_SUL!BJ734),IF(SP_SUL!BK734="","*",SP_SUL!BK734))</f>
        <v>*</v>
      </c>
    </row>
    <row r="735" spans="1:16" hidden="1">
      <c r="A735" s="82" t="str">
        <f>IF(SP_SUL!B735="","*",SP_SUL!B735)</f>
        <v>*</v>
      </c>
      <c r="B735" s="83" t="str">
        <f>IF(SP_SUL!X735="","*",SP_SUL!X735)</f>
        <v>*</v>
      </c>
      <c r="C735" s="83" t="str">
        <f>IF(SP_SUL!S735="","*",SP_SUL!S735)</f>
        <v>-</v>
      </c>
      <c r="D735" s="83" t="str">
        <f>IF(SP_SUL!T735="","*",SP_SUL!T735)</f>
        <v>-</v>
      </c>
      <c r="E735" s="83" t="str">
        <f>IF(SP_SUL!D735="","*",SP_SUL!D735)</f>
        <v>*</v>
      </c>
      <c r="F735" s="83" t="str">
        <f>IF(SP_SUL!H735="","*",SP_SUL!H735)</f>
        <v>*</v>
      </c>
      <c r="G735" s="83" t="str">
        <f>IF(SP_SUL!M735="","*",SP_SUL!M735)</f>
        <v>-</v>
      </c>
      <c r="H735" s="116" t="str">
        <f>IF(SP_SUL!K735="","*",SP_SUL!K735)</f>
        <v>*</v>
      </c>
      <c r="I735" s="113" t="str">
        <f>IF(SP_SUL!O735="","*",SP_SUL!O735)</f>
        <v>*</v>
      </c>
      <c r="J735" s="113" t="str">
        <f>IF(SP_SUL!P735="","*",SP_SUL!P735)</f>
        <v>*</v>
      </c>
      <c r="K735" s="83">
        <f>IF(SP_SUL!AK735="","*",SP_SUL!AK735)</f>
        <v>0</v>
      </c>
      <c r="L735" s="83" t="str">
        <f>IF(SP_SUL!AM735="","*",SP_SUL!AM735)</f>
        <v>-</v>
      </c>
      <c r="M735" s="83">
        <f>IF(SP_SUL!AP735="","*",SP_SUL!AP735)</f>
        <v>0</v>
      </c>
      <c r="N735" s="83" t="str">
        <f>IF(SP_SUL!AM735="","*",SP_SUL!AM735)</f>
        <v>-</v>
      </c>
      <c r="O735" s="110" t="str">
        <f>IF(SP_SUL!BH735="","*",SP_SUL!BH735)</f>
        <v>*</v>
      </c>
      <c r="P735" s="147" t="str">
        <f>IF($A$2=1,IF(SP_SUL!BJ735="","*",SP_SUL!BJ735),IF(SP_SUL!BK735="","*",SP_SUL!BK735))</f>
        <v>*</v>
      </c>
    </row>
    <row r="736" spans="1:16" hidden="1">
      <c r="A736" s="82" t="str">
        <f>IF(SP_SUL!B736="","*",SP_SUL!B736)</f>
        <v>*</v>
      </c>
      <c r="B736" s="83" t="str">
        <f>IF(SP_SUL!X736="","*",SP_SUL!X736)</f>
        <v>*</v>
      </c>
      <c r="C736" s="83" t="str">
        <f>IF(SP_SUL!S736="","*",SP_SUL!S736)</f>
        <v>-</v>
      </c>
      <c r="D736" s="83" t="str">
        <f>IF(SP_SUL!T736="","*",SP_SUL!T736)</f>
        <v>-</v>
      </c>
      <c r="E736" s="83" t="str">
        <f>IF(SP_SUL!D736="","*",SP_SUL!D736)</f>
        <v>*</v>
      </c>
      <c r="F736" s="83" t="str">
        <f>IF(SP_SUL!H736="","*",SP_SUL!H736)</f>
        <v>*</v>
      </c>
      <c r="G736" s="83" t="str">
        <f>IF(SP_SUL!M736="","*",SP_SUL!M736)</f>
        <v>-</v>
      </c>
      <c r="H736" s="116" t="str">
        <f>IF(SP_SUL!K736="","*",SP_SUL!K736)</f>
        <v>*</v>
      </c>
      <c r="I736" s="113" t="str">
        <f>IF(SP_SUL!O736="","*",SP_SUL!O736)</f>
        <v>*</v>
      </c>
      <c r="J736" s="113" t="str">
        <f>IF(SP_SUL!P736="","*",SP_SUL!P736)</f>
        <v>*</v>
      </c>
      <c r="K736" s="83">
        <f>IF(SP_SUL!AK736="","*",SP_SUL!AK736)</f>
        <v>0</v>
      </c>
      <c r="L736" s="83" t="str">
        <f>IF(SP_SUL!AM736="","*",SP_SUL!AM736)</f>
        <v>-</v>
      </c>
      <c r="M736" s="83">
        <f>IF(SP_SUL!AP736="","*",SP_SUL!AP736)</f>
        <v>0</v>
      </c>
      <c r="N736" s="83" t="str">
        <f>IF(SP_SUL!AM736="","*",SP_SUL!AM736)</f>
        <v>-</v>
      </c>
      <c r="O736" s="110" t="str">
        <f>IF(SP_SUL!BH736="","*",SP_SUL!BH736)</f>
        <v>*</v>
      </c>
      <c r="P736" s="147" t="str">
        <f>IF($A$2=1,IF(SP_SUL!BJ736="","*",SP_SUL!BJ736),IF(SP_SUL!BK736="","*",SP_SUL!BK736))</f>
        <v>*</v>
      </c>
    </row>
    <row r="737" spans="1:16" hidden="1">
      <c r="A737" s="82" t="str">
        <f>IF(SP_SUL!B737="","*",SP_SUL!B737)</f>
        <v>*</v>
      </c>
      <c r="B737" s="83" t="str">
        <f>IF(SP_SUL!X737="","*",SP_SUL!X737)</f>
        <v>*</v>
      </c>
      <c r="C737" s="83" t="str">
        <f>IF(SP_SUL!S737="","*",SP_SUL!S737)</f>
        <v>-</v>
      </c>
      <c r="D737" s="83" t="str">
        <f>IF(SP_SUL!T737="","*",SP_SUL!T737)</f>
        <v>-</v>
      </c>
      <c r="E737" s="83" t="str">
        <f>IF(SP_SUL!D737="","*",SP_SUL!D737)</f>
        <v>*</v>
      </c>
      <c r="F737" s="83" t="str">
        <f>IF(SP_SUL!H737="","*",SP_SUL!H737)</f>
        <v>*</v>
      </c>
      <c r="G737" s="83" t="str">
        <f>IF(SP_SUL!M737="","*",SP_SUL!M737)</f>
        <v>-</v>
      </c>
      <c r="H737" s="116" t="str">
        <f>IF(SP_SUL!K737="","*",SP_SUL!K737)</f>
        <v>*</v>
      </c>
      <c r="I737" s="113" t="str">
        <f>IF(SP_SUL!O737="","*",SP_SUL!O737)</f>
        <v>*</v>
      </c>
      <c r="J737" s="113" t="str">
        <f>IF(SP_SUL!P737="","*",SP_SUL!P737)</f>
        <v>*</v>
      </c>
      <c r="K737" s="83">
        <f>IF(SP_SUL!AK737="","*",SP_SUL!AK737)</f>
        <v>0</v>
      </c>
      <c r="L737" s="83" t="str">
        <f>IF(SP_SUL!AM737="","*",SP_SUL!AM737)</f>
        <v>-</v>
      </c>
      <c r="M737" s="83">
        <f>IF(SP_SUL!AP737="","*",SP_SUL!AP737)</f>
        <v>0</v>
      </c>
      <c r="N737" s="83" t="str">
        <f>IF(SP_SUL!AM737="","*",SP_SUL!AM737)</f>
        <v>-</v>
      </c>
      <c r="O737" s="110" t="str">
        <f>IF(SP_SUL!BH737="","*",SP_SUL!BH737)</f>
        <v>*</v>
      </c>
      <c r="P737" s="147" t="str">
        <f>IF($A$2=1,IF(SP_SUL!BJ737="","*",SP_SUL!BJ737),IF(SP_SUL!BK737="","*",SP_SUL!BK737))</f>
        <v>*</v>
      </c>
    </row>
    <row r="738" spans="1:16" hidden="1">
      <c r="A738" s="82" t="str">
        <f>IF(SP_SUL!B738="","*",SP_SUL!B738)</f>
        <v>*</v>
      </c>
      <c r="B738" s="83" t="str">
        <f>IF(SP_SUL!X738="","*",SP_SUL!X738)</f>
        <v>*</v>
      </c>
      <c r="C738" s="83" t="str">
        <f>IF(SP_SUL!S738="","*",SP_SUL!S738)</f>
        <v>-</v>
      </c>
      <c r="D738" s="83" t="str">
        <f>IF(SP_SUL!T738="","*",SP_SUL!T738)</f>
        <v>-</v>
      </c>
      <c r="E738" s="83" t="str">
        <f>IF(SP_SUL!D738="","*",SP_SUL!D738)</f>
        <v>*</v>
      </c>
      <c r="F738" s="83" t="str">
        <f>IF(SP_SUL!H738="","*",SP_SUL!H738)</f>
        <v>*</v>
      </c>
      <c r="G738" s="83" t="str">
        <f>IF(SP_SUL!M738="","*",SP_SUL!M738)</f>
        <v>-</v>
      </c>
      <c r="H738" s="116" t="str">
        <f>IF(SP_SUL!K738="","*",SP_SUL!K738)</f>
        <v>*</v>
      </c>
      <c r="I738" s="113" t="str">
        <f>IF(SP_SUL!O738="","*",SP_SUL!O738)</f>
        <v>*</v>
      </c>
      <c r="J738" s="113" t="str">
        <f>IF(SP_SUL!P738="","*",SP_SUL!P738)</f>
        <v>*</v>
      </c>
      <c r="K738" s="83">
        <f>IF(SP_SUL!AK738="","*",SP_SUL!AK738)</f>
        <v>0</v>
      </c>
      <c r="L738" s="83" t="str">
        <f>IF(SP_SUL!AM738="","*",SP_SUL!AM738)</f>
        <v>-</v>
      </c>
      <c r="M738" s="83">
        <f>IF(SP_SUL!AP738="","*",SP_SUL!AP738)</f>
        <v>0</v>
      </c>
      <c r="N738" s="83" t="str">
        <f>IF(SP_SUL!AM738="","*",SP_SUL!AM738)</f>
        <v>-</v>
      </c>
      <c r="O738" s="110" t="str">
        <f>IF(SP_SUL!BH738="","*",SP_SUL!BH738)</f>
        <v>*</v>
      </c>
      <c r="P738" s="147" t="str">
        <f>IF($A$2=1,IF(SP_SUL!BJ738="","*",SP_SUL!BJ738),IF(SP_SUL!BK738="","*",SP_SUL!BK738))</f>
        <v>*</v>
      </c>
    </row>
    <row r="739" spans="1:16" hidden="1">
      <c r="A739" s="82" t="str">
        <f>IF(SP_SUL!B739="","*",SP_SUL!B739)</f>
        <v>*</v>
      </c>
      <c r="B739" s="83" t="str">
        <f>IF(SP_SUL!X739="","*",SP_SUL!X739)</f>
        <v>*</v>
      </c>
      <c r="C739" s="83" t="str">
        <f>IF(SP_SUL!S739="","*",SP_SUL!S739)</f>
        <v>-</v>
      </c>
      <c r="D739" s="83" t="str">
        <f>IF(SP_SUL!T739="","*",SP_SUL!T739)</f>
        <v>-</v>
      </c>
      <c r="E739" s="83" t="str">
        <f>IF(SP_SUL!D739="","*",SP_SUL!D739)</f>
        <v>*</v>
      </c>
      <c r="F739" s="83" t="str">
        <f>IF(SP_SUL!H739="","*",SP_SUL!H739)</f>
        <v>*</v>
      </c>
      <c r="G739" s="83" t="str">
        <f>IF(SP_SUL!M739="","*",SP_SUL!M739)</f>
        <v>-</v>
      </c>
      <c r="H739" s="116" t="str">
        <f>IF(SP_SUL!K739="","*",SP_SUL!K739)</f>
        <v>*</v>
      </c>
      <c r="I739" s="113" t="str">
        <f>IF(SP_SUL!O739="","*",SP_SUL!O739)</f>
        <v>*</v>
      </c>
      <c r="J739" s="113" t="str">
        <f>IF(SP_SUL!P739="","*",SP_SUL!P739)</f>
        <v>*</v>
      </c>
      <c r="K739" s="83">
        <f>IF(SP_SUL!AK739="","*",SP_SUL!AK739)</f>
        <v>0</v>
      </c>
      <c r="L739" s="83" t="str">
        <f>IF(SP_SUL!AM739="","*",SP_SUL!AM739)</f>
        <v>-</v>
      </c>
      <c r="M739" s="83">
        <f>IF(SP_SUL!AP739="","*",SP_SUL!AP739)</f>
        <v>0</v>
      </c>
      <c r="N739" s="83" t="str">
        <f>IF(SP_SUL!AM739="","*",SP_SUL!AM739)</f>
        <v>-</v>
      </c>
      <c r="O739" s="110" t="str">
        <f>IF(SP_SUL!BH739="","*",SP_SUL!BH739)</f>
        <v>*</v>
      </c>
      <c r="P739" s="147" t="str">
        <f>IF($A$2=1,IF(SP_SUL!BJ739="","*",SP_SUL!BJ739),IF(SP_SUL!BK739="","*",SP_SUL!BK739))</f>
        <v>*</v>
      </c>
    </row>
    <row r="740" spans="1:16" hidden="1">
      <c r="A740" s="82" t="str">
        <f>IF(SP_SUL!B740="","*",SP_SUL!B740)</f>
        <v>*</v>
      </c>
      <c r="B740" s="83" t="str">
        <f>IF(SP_SUL!X740="","*",SP_SUL!X740)</f>
        <v>*</v>
      </c>
      <c r="C740" s="83" t="str">
        <f>IF(SP_SUL!S740="","*",SP_SUL!S740)</f>
        <v>-</v>
      </c>
      <c r="D740" s="83" t="str">
        <f>IF(SP_SUL!T740="","*",SP_SUL!T740)</f>
        <v>-</v>
      </c>
      <c r="E740" s="83" t="str">
        <f>IF(SP_SUL!D740="","*",SP_SUL!D740)</f>
        <v>*</v>
      </c>
      <c r="F740" s="83" t="str">
        <f>IF(SP_SUL!H740="","*",SP_SUL!H740)</f>
        <v>*</v>
      </c>
      <c r="G740" s="83" t="str">
        <f>IF(SP_SUL!M740="","*",SP_SUL!M740)</f>
        <v>-</v>
      </c>
      <c r="H740" s="116" t="str">
        <f>IF(SP_SUL!K740="","*",SP_SUL!K740)</f>
        <v>*</v>
      </c>
      <c r="I740" s="113" t="str">
        <f>IF(SP_SUL!O740="","*",SP_SUL!O740)</f>
        <v>*</v>
      </c>
      <c r="J740" s="113" t="str">
        <f>IF(SP_SUL!P740="","*",SP_SUL!P740)</f>
        <v>*</v>
      </c>
      <c r="K740" s="83">
        <f>IF(SP_SUL!AK740="","*",SP_SUL!AK740)</f>
        <v>0</v>
      </c>
      <c r="L740" s="83" t="str">
        <f>IF(SP_SUL!AM740="","*",SP_SUL!AM740)</f>
        <v>-</v>
      </c>
      <c r="M740" s="83">
        <f>IF(SP_SUL!AP740="","*",SP_SUL!AP740)</f>
        <v>0</v>
      </c>
      <c r="N740" s="83" t="str">
        <f>IF(SP_SUL!AM740="","*",SP_SUL!AM740)</f>
        <v>-</v>
      </c>
      <c r="O740" s="110" t="str">
        <f>IF(SP_SUL!BH740="","*",SP_SUL!BH740)</f>
        <v>*</v>
      </c>
      <c r="P740" s="147" t="str">
        <f>IF($A$2=1,IF(SP_SUL!BJ740="","*",SP_SUL!BJ740),IF(SP_SUL!BK740="","*",SP_SUL!BK740))</f>
        <v>*</v>
      </c>
    </row>
    <row r="741" spans="1:16" hidden="1">
      <c r="A741" s="82" t="str">
        <f>IF(SP_SUL!B741="","*",SP_SUL!B741)</f>
        <v>*</v>
      </c>
      <c r="B741" s="83" t="str">
        <f>IF(SP_SUL!X741="","*",SP_SUL!X741)</f>
        <v>*</v>
      </c>
      <c r="C741" s="83" t="str">
        <f>IF(SP_SUL!S741="","*",SP_SUL!S741)</f>
        <v>-</v>
      </c>
      <c r="D741" s="83" t="str">
        <f>IF(SP_SUL!T741="","*",SP_SUL!T741)</f>
        <v>-</v>
      </c>
      <c r="E741" s="83" t="str">
        <f>IF(SP_SUL!D741="","*",SP_SUL!D741)</f>
        <v>*</v>
      </c>
      <c r="F741" s="83" t="str">
        <f>IF(SP_SUL!H741="","*",SP_SUL!H741)</f>
        <v>*</v>
      </c>
      <c r="G741" s="83" t="str">
        <f>IF(SP_SUL!M741="","*",SP_SUL!M741)</f>
        <v>-</v>
      </c>
      <c r="H741" s="116" t="str">
        <f>IF(SP_SUL!K741="","*",SP_SUL!K741)</f>
        <v>*</v>
      </c>
      <c r="I741" s="113" t="str">
        <f>IF(SP_SUL!O741="","*",SP_SUL!O741)</f>
        <v>*</v>
      </c>
      <c r="J741" s="113" t="str">
        <f>IF(SP_SUL!P741="","*",SP_SUL!P741)</f>
        <v>*</v>
      </c>
      <c r="K741" s="83">
        <f>IF(SP_SUL!AK741="","*",SP_SUL!AK741)</f>
        <v>0</v>
      </c>
      <c r="L741" s="83" t="str">
        <f>IF(SP_SUL!AM741="","*",SP_SUL!AM741)</f>
        <v>-</v>
      </c>
      <c r="M741" s="83">
        <f>IF(SP_SUL!AP741="","*",SP_SUL!AP741)</f>
        <v>0</v>
      </c>
      <c r="N741" s="83" t="str">
        <f>IF(SP_SUL!AM741="","*",SP_SUL!AM741)</f>
        <v>-</v>
      </c>
      <c r="O741" s="110" t="str">
        <f>IF(SP_SUL!BH741="","*",SP_SUL!BH741)</f>
        <v>*</v>
      </c>
      <c r="P741" s="147" t="str">
        <f>IF($A$2=1,IF(SP_SUL!BJ741="","*",SP_SUL!BJ741),IF(SP_SUL!BK741="","*",SP_SUL!BK741))</f>
        <v>*</v>
      </c>
    </row>
    <row r="742" spans="1:16" hidden="1">
      <c r="A742" s="82" t="str">
        <f>IF(SP_SUL!B742="","*",SP_SUL!B742)</f>
        <v>*</v>
      </c>
      <c r="B742" s="83" t="str">
        <f>IF(SP_SUL!X742="","*",SP_SUL!X742)</f>
        <v>*</v>
      </c>
      <c r="C742" s="83" t="str">
        <f>IF(SP_SUL!S742="","*",SP_SUL!S742)</f>
        <v>-</v>
      </c>
      <c r="D742" s="83" t="str">
        <f>IF(SP_SUL!T742="","*",SP_SUL!T742)</f>
        <v>-</v>
      </c>
      <c r="E742" s="83" t="str">
        <f>IF(SP_SUL!D742="","*",SP_SUL!D742)</f>
        <v>*</v>
      </c>
      <c r="F742" s="83" t="str">
        <f>IF(SP_SUL!H742="","*",SP_SUL!H742)</f>
        <v>*</v>
      </c>
      <c r="G742" s="83" t="str">
        <f>IF(SP_SUL!M742="","*",SP_SUL!M742)</f>
        <v>-</v>
      </c>
      <c r="H742" s="116" t="str">
        <f>IF(SP_SUL!K742="","*",SP_SUL!K742)</f>
        <v>*</v>
      </c>
      <c r="I742" s="113" t="str">
        <f>IF(SP_SUL!O742="","*",SP_SUL!O742)</f>
        <v>*</v>
      </c>
      <c r="J742" s="113" t="str">
        <f>IF(SP_SUL!P742="","*",SP_SUL!P742)</f>
        <v>*</v>
      </c>
      <c r="K742" s="83">
        <f>IF(SP_SUL!AK742="","*",SP_SUL!AK742)</f>
        <v>0</v>
      </c>
      <c r="L742" s="83" t="str">
        <f>IF(SP_SUL!AM742="","*",SP_SUL!AM742)</f>
        <v>-</v>
      </c>
      <c r="M742" s="83">
        <f>IF(SP_SUL!AP742="","*",SP_SUL!AP742)</f>
        <v>0</v>
      </c>
      <c r="N742" s="83" t="str">
        <f>IF(SP_SUL!AM742="","*",SP_SUL!AM742)</f>
        <v>-</v>
      </c>
      <c r="O742" s="110" t="str">
        <f>IF(SP_SUL!BH742="","*",SP_SUL!BH742)</f>
        <v>*</v>
      </c>
      <c r="P742" s="147" t="str">
        <f>IF($A$2=1,IF(SP_SUL!BJ742="","*",SP_SUL!BJ742),IF(SP_SUL!BK742="","*",SP_SUL!BK742))</f>
        <v>*</v>
      </c>
    </row>
    <row r="743" spans="1:16" hidden="1">
      <c r="A743" s="82" t="str">
        <f>IF(SP_SUL!B743="","*",SP_SUL!B743)</f>
        <v>*</v>
      </c>
      <c r="B743" s="83" t="str">
        <f>IF(SP_SUL!X743="","*",SP_SUL!X743)</f>
        <v>*</v>
      </c>
      <c r="C743" s="83" t="str">
        <f>IF(SP_SUL!S743="","*",SP_SUL!S743)</f>
        <v>-</v>
      </c>
      <c r="D743" s="83" t="str">
        <f>IF(SP_SUL!T743="","*",SP_SUL!T743)</f>
        <v>-</v>
      </c>
      <c r="E743" s="83" t="str">
        <f>IF(SP_SUL!D743="","*",SP_SUL!D743)</f>
        <v>*</v>
      </c>
      <c r="F743" s="83" t="str">
        <f>IF(SP_SUL!H743="","*",SP_SUL!H743)</f>
        <v>*</v>
      </c>
      <c r="G743" s="83" t="str">
        <f>IF(SP_SUL!M743="","*",SP_SUL!M743)</f>
        <v>-</v>
      </c>
      <c r="H743" s="116" t="str">
        <f>IF(SP_SUL!K743="","*",SP_SUL!K743)</f>
        <v>*</v>
      </c>
      <c r="I743" s="113" t="str">
        <f>IF(SP_SUL!O743="","*",SP_SUL!O743)</f>
        <v>*</v>
      </c>
      <c r="J743" s="113" t="str">
        <f>IF(SP_SUL!P743="","*",SP_SUL!P743)</f>
        <v>*</v>
      </c>
      <c r="K743" s="83">
        <f>IF(SP_SUL!AK743="","*",SP_SUL!AK743)</f>
        <v>0</v>
      </c>
      <c r="L743" s="83" t="str">
        <f>IF(SP_SUL!AM743="","*",SP_SUL!AM743)</f>
        <v>-</v>
      </c>
      <c r="M743" s="83">
        <f>IF(SP_SUL!AP743="","*",SP_SUL!AP743)</f>
        <v>0</v>
      </c>
      <c r="N743" s="83" t="str">
        <f>IF(SP_SUL!AM743="","*",SP_SUL!AM743)</f>
        <v>-</v>
      </c>
      <c r="O743" s="110" t="str">
        <f>IF(SP_SUL!BH743="","*",SP_SUL!BH743)</f>
        <v>*</v>
      </c>
      <c r="P743" s="147" t="str">
        <f>IF($A$2=1,IF(SP_SUL!BJ743="","*",SP_SUL!BJ743),IF(SP_SUL!BK743="","*",SP_SUL!BK743))</f>
        <v>*</v>
      </c>
    </row>
    <row r="744" spans="1:16" hidden="1">
      <c r="A744" s="82" t="str">
        <f>IF(SP_SUL!B744="","*",SP_SUL!B744)</f>
        <v>*</v>
      </c>
      <c r="B744" s="83" t="str">
        <f>IF(SP_SUL!X744="","*",SP_SUL!X744)</f>
        <v>*</v>
      </c>
      <c r="C744" s="83" t="str">
        <f>IF(SP_SUL!S744="","*",SP_SUL!S744)</f>
        <v>-</v>
      </c>
      <c r="D744" s="83" t="str">
        <f>IF(SP_SUL!T744="","*",SP_SUL!T744)</f>
        <v>-</v>
      </c>
      <c r="E744" s="83" t="str">
        <f>IF(SP_SUL!D744="","*",SP_SUL!D744)</f>
        <v>*</v>
      </c>
      <c r="F744" s="83" t="str">
        <f>IF(SP_SUL!H744="","*",SP_SUL!H744)</f>
        <v>*</v>
      </c>
      <c r="G744" s="83" t="str">
        <f>IF(SP_SUL!M744="","*",SP_SUL!M744)</f>
        <v>-</v>
      </c>
      <c r="H744" s="116" t="str">
        <f>IF(SP_SUL!K744="","*",SP_SUL!K744)</f>
        <v>*</v>
      </c>
      <c r="I744" s="113" t="str">
        <f>IF(SP_SUL!O744="","*",SP_SUL!O744)</f>
        <v>*</v>
      </c>
      <c r="J744" s="113" t="str">
        <f>IF(SP_SUL!P744="","*",SP_SUL!P744)</f>
        <v>*</v>
      </c>
      <c r="K744" s="83">
        <f>IF(SP_SUL!AK744="","*",SP_SUL!AK744)</f>
        <v>0</v>
      </c>
      <c r="L744" s="83" t="str">
        <f>IF(SP_SUL!AM744="","*",SP_SUL!AM744)</f>
        <v>-</v>
      </c>
      <c r="M744" s="83">
        <f>IF(SP_SUL!AP744="","*",SP_SUL!AP744)</f>
        <v>0</v>
      </c>
      <c r="N744" s="83" t="str">
        <f>IF(SP_SUL!AM744="","*",SP_SUL!AM744)</f>
        <v>-</v>
      </c>
      <c r="O744" s="110" t="str">
        <f>IF(SP_SUL!BH744="","*",SP_SUL!BH744)</f>
        <v>*</v>
      </c>
      <c r="P744" s="147" t="str">
        <f>IF($A$2=1,IF(SP_SUL!BJ744="","*",SP_SUL!BJ744),IF(SP_SUL!BK744="","*",SP_SUL!BK744))</f>
        <v>*</v>
      </c>
    </row>
    <row r="745" spans="1:16" hidden="1">
      <c r="A745" s="82" t="str">
        <f>IF(SP_SUL!B745="","*",SP_SUL!B745)</f>
        <v>*</v>
      </c>
      <c r="B745" s="83" t="str">
        <f>IF(SP_SUL!X745="","*",SP_SUL!X745)</f>
        <v>*</v>
      </c>
      <c r="C745" s="83" t="str">
        <f>IF(SP_SUL!S745="","*",SP_SUL!S745)</f>
        <v>-</v>
      </c>
      <c r="D745" s="83" t="str">
        <f>IF(SP_SUL!T745="","*",SP_SUL!T745)</f>
        <v>-</v>
      </c>
      <c r="E745" s="83" t="str">
        <f>IF(SP_SUL!D745="","*",SP_SUL!D745)</f>
        <v>*</v>
      </c>
      <c r="F745" s="83" t="str">
        <f>IF(SP_SUL!H745="","*",SP_SUL!H745)</f>
        <v>*</v>
      </c>
      <c r="G745" s="83" t="str">
        <f>IF(SP_SUL!M745="","*",SP_SUL!M745)</f>
        <v>-</v>
      </c>
      <c r="H745" s="116" t="str">
        <f>IF(SP_SUL!K745="","*",SP_SUL!K745)</f>
        <v>*</v>
      </c>
      <c r="I745" s="113" t="str">
        <f>IF(SP_SUL!O745="","*",SP_SUL!O745)</f>
        <v>*</v>
      </c>
      <c r="J745" s="113" t="str">
        <f>IF(SP_SUL!P745="","*",SP_SUL!P745)</f>
        <v>*</v>
      </c>
      <c r="K745" s="83">
        <f>IF(SP_SUL!AK745="","*",SP_SUL!AK745)</f>
        <v>0</v>
      </c>
      <c r="L745" s="83" t="str">
        <f>IF(SP_SUL!AM745="","*",SP_SUL!AM745)</f>
        <v>-</v>
      </c>
      <c r="M745" s="83">
        <f>IF(SP_SUL!AP745="","*",SP_SUL!AP745)</f>
        <v>0</v>
      </c>
      <c r="N745" s="83" t="str">
        <f>IF(SP_SUL!AM745="","*",SP_SUL!AM745)</f>
        <v>-</v>
      </c>
      <c r="O745" s="110" t="str">
        <f>IF(SP_SUL!BH745="","*",SP_SUL!BH745)</f>
        <v>*</v>
      </c>
      <c r="P745" s="147" t="str">
        <f>IF($A$2=1,IF(SP_SUL!BJ745="","*",SP_SUL!BJ745),IF(SP_SUL!BK745="","*",SP_SUL!BK745))</f>
        <v>*</v>
      </c>
    </row>
    <row r="746" spans="1:16" hidden="1">
      <c r="A746" s="82" t="str">
        <f>IF(SP_SUL!B746="","*",SP_SUL!B746)</f>
        <v>*</v>
      </c>
      <c r="B746" s="83" t="str">
        <f>IF(SP_SUL!X746="","*",SP_SUL!X746)</f>
        <v>*</v>
      </c>
      <c r="C746" s="83" t="str">
        <f>IF(SP_SUL!S746="","*",SP_SUL!S746)</f>
        <v>-</v>
      </c>
      <c r="D746" s="83" t="str">
        <f>IF(SP_SUL!T746="","*",SP_SUL!T746)</f>
        <v>-</v>
      </c>
      <c r="E746" s="83" t="str">
        <f>IF(SP_SUL!D746="","*",SP_SUL!D746)</f>
        <v>*</v>
      </c>
      <c r="F746" s="83" t="str">
        <f>IF(SP_SUL!H746="","*",SP_SUL!H746)</f>
        <v>*</v>
      </c>
      <c r="G746" s="83" t="str">
        <f>IF(SP_SUL!M746="","*",SP_SUL!M746)</f>
        <v>-</v>
      </c>
      <c r="H746" s="116" t="str">
        <f>IF(SP_SUL!K746="","*",SP_SUL!K746)</f>
        <v>*</v>
      </c>
      <c r="I746" s="113" t="str">
        <f>IF(SP_SUL!O746="","*",SP_SUL!O746)</f>
        <v>*</v>
      </c>
      <c r="J746" s="113" t="str">
        <f>IF(SP_SUL!P746="","*",SP_SUL!P746)</f>
        <v>*</v>
      </c>
      <c r="K746" s="83">
        <f>IF(SP_SUL!AK746="","*",SP_SUL!AK746)</f>
        <v>0</v>
      </c>
      <c r="L746" s="83" t="str">
        <f>IF(SP_SUL!AM746="","*",SP_SUL!AM746)</f>
        <v>-</v>
      </c>
      <c r="M746" s="83">
        <f>IF(SP_SUL!AP746="","*",SP_SUL!AP746)</f>
        <v>0</v>
      </c>
      <c r="N746" s="83" t="str">
        <f>IF(SP_SUL!AM746="","*",SP_SUL!AM746)</f>
        <v>-</v>
      </c>
      <c r="O746" s="110" t="str">
        <f>IF(SP_SUL!BH746="","*",SP_SUL!BH746)</f>
        <v>*</v>
      </c>
      <c r="P746" s="147" t="str">
        <f>IF($A$2=1,IF(SP_SUL!BJ746="","*",SP_SUL!BJ746),IF(SP_SUL!BK746="","*",SP_SUL!BK746))</f>
        <v>*</v>
      </c>
    </row>
    <row r="747" spans="1:16" hidden="1">
      <c r="A747" s="82" t="str">
        <f>IF(SP_SUL!B747="","*",SP_SUL!B747)</f>
        <v>*</v>
      </c>
      <c r="B747" s="83" t="str">
        <f>IF(SP_SUL!X747="","*",SP_SUL!X747)</f>
        <v>*</v>
      </c>
      <c r="C747" s="83" t="str">
        <f>IF(SP_SUL!S747="","*",SP_SUL!S747)</f>
        <v>-</v>
      </c>
      <c r="D747" s="83" t="str">
        <f>IF(SP_SUL!T747="","*",SP_SUL!T747)</f>
        <v>-</v>
      </c>
      <c r="E747" s="83" t="str">
        <f>IF(SP_SUL!D747="","*",SP_SUL!D747)</f>
        <v>*</v>
      </c>
      <c r="F747" s="83" t="str">
        <f>IF(SP_SUL!H747="","*",SP_SUL!H747)</f>
        <v>*</v>
      </c>
      <c r="G747" s="83" t="str">
        <f>IF(SP_SUL!M747="","*",SP_SUL!M747)</f>
        <v>-</v>
      </c>
      <c r="H747" s="116" t="str">
        <f>IF(SP_SUL!K747="","*",SP_SUL!K747)</f>
        <v>*</v>
      </c>
      <c r="I747" s="113" t="str">
        <f>IF(SP_SUL!O747="","*",SP_SUL!O747)</f>
        <v>*</v>
      </c>
      <c r="J747" s="113" t="str">
        <f>IF(SP_SUL!P747="","*",SP_SUL!P747)</f>
        <v>*</v>
      </c>
      <c r="K747" s="83">
        <f>IF(SP_SUL!AK747="","*",SP_SUL!AK747)</f>
        <v>0</v>
      </c>
      <c r="L747" s="83" t="str">
        <f>IF(SP_SUL!AM747="","*",SP_SUL!AM747)</f>
        <v>-</v>
      </c>
      <c r="M747" s="83">
        <f>IF(SP_SUL!AP747="","*",SP_SUL!AP747)</f>
        <v>0</v>
      </c>
      <c r="N747" s="83" t="str">
        <f>IF(SP_SUL!AM747="","*",SP_SUL!AM747)</f>
        <v>-</v>
      </c>
      <c r="O747" s="110" t="str">
        <f>IF(SP_SUL!BH747="","*",SP_SUL!BH747)</f>
        <v>*</v>
      </c>
      <c r="P747" s="147" t="str">
        <f>IF($A$2=1,IF(SP_SUL!BJ747="","*",SP_SUL!BJ747),IF(SP_SUL!BK747="","*",SP_SUL!BK747))</f>
        <v>*</v>
      </c>
    </row>
    <row r="748" spans="1:16" hidden="1">
      <c r="A748" s="82" t="str">
        <f>IF(SP_SUL!B748="","*",SP_SUL!B748)</f>
        <v>*</v>
      </c>
      <c r="B748" s="83" t="str">
        <f>IF(SP_SUL!X748="","*",SP_SUL!X748)</f>
        <v>*</v>
      </c>
      <c r="C748" s="83" t="str">
        <f>IF(SP_SUL!S748="","*",SP_SUL!S748)</f>
        <v>-</v>
      </c>
      <c r="D748" s="83" t="str">
        <f>IF(SP_SUL!T748="","*",SP_SUL!T748)</f>
        <v>-</v>
      </c>
      <c r="E748" s="83" t="str">
        <f>IF(SP_SUL!D748="","*",SP_SUL!D748)</f>
        <v>*</v>
      </c>
      <c r="F748" s="83" t="str">
        <f>IF(SP_SUL!H748="","*",SP_SUL!H748)</f>
        <v>*</v>
      </c>
      <c r="G748" s="83" t="str">
        <f>IF(SP_SUL!M748="","*",SP_SUL!M748)</f>
        <v>-</v>
      </c>
      <c r="H748" s="116" t="str">
        <f>IF(SP_SUL!K748="","*",SP_SUL!K748)</f>
        <v>*</v>
      </c>
      <c r="I748" s="113" t="str">
        <f>IF(SP_SUL!O748="","*",SP_SUL!O748)</f>
        <v>*</v>
      </c>
      <c r="J748" s="113" t="str">
        <f>IF(SP_SUL!P748="","*",SP_SUL!P748)</f>
        <v>*</v>
      </c>
      <c r="K748" s="83">
        <f>IF(SP_SUL!AK748="","*",SP_SUL!AK748)</f>
        <v>0</v>
      </c>
      <c r="L748" s="83" t="str">
        <f>IF(SP_SUL!AM748="","*",SP_SUL!AM748)</f>
        <v>-</v>
      </c>
      <c r="M748" s="83">
        <f>IF(SP_SUL!AP748="","*",SP_SUL!AP748)</f>
        <v>0</v>
      </c>
      <c r="N748" s="83" t="str">
        <f>IF(SP_SUL!AM748="","*",SP_SUL!AM748)</f>
        <v>-</v>
      </c>
      <c r="O748" s="110" t="str">
        <f>IF(SP_SUL!BH748="","*",SP_SUL!BH748)</f>
        <v>*</v>
      </c>
      <c r="P748" s="147" t="str">
        <f>IF($A$2=1,IF(SP_SUL!BJ748="","*",SP_SUL!BJ748),IF(SP_SUL!BK748="","*",SP_SUL!BK748))</f>
        <v>*</v>
      </c>
    </row>
    <row r="749" spans="1:16" hidden="1">
      <c r="A749" s="82" t="str">
        <f>IF(SP_SUL!B749="","*",SP_SUL!B749)</f>
        <v>*</v>
      </c>
      <c r="B749" s="83" t="str">
        <f>IF(SP_SUL!X749="","*",SP_SUL!X749)</f>
        <v>*</v>
      </c>
      <c r="C749" s="83" t="str">
        <f>IF(SP_SUL!S749="","*",SP_SUL!S749)</f>
        <v>-</v>
      </c>
      <c r="D749" s="83" t="str">
        <f>IF(SP_SUL!T749="","*",SP_SUL!T749)</f>
        <v>-</v>
      </c>
      <c r="E749" s="83" t="str">
        <f>IF(SP_SUL!D749="","*",SP_SUL!D749)</f>
        <v>*</v>
      </c>
      <c r="F749" s="83" t="str">
        <f>IF(SP_SUL!H749="","*",SP_SUL!H749)</f>
        <v>*</v>
      </c>
      <c r="G749" s="83" t="str">
        <f>IF(SP_SUL!M749="","*",SP_SUL!M749)</f>
        <v>-</v>
      </c>
      <c r="H749" s="116" t="str">
        <f>IF(SP_SUL!K749="","*",SP_SUL!K749)</f>
        <v>*</v>
      </c>
      <c r="I749" s="113" t="str">
        <f>IF(SP_SUL!O749="","*",SP_SUL!O749)</f>
        <v>*</v>
      </c>
      <c r="J749" s="113" t="str">
        <f>IF(SP_SUL!P749="","*",SP_SUL!P749)</f>
        <v>*</v>
      </c>
      <c r="K749" s="83">
        <f>IF(SP_SUL!AK749="","*",SP_SUL!AK749)</f>
        <v>0</v>
      </c>
      <c r="L749" s="83" t="str">
        <f>IF(SP_SUL!AM749="","*",SP_SUL!AM749)</f>
        <v>-</v>
      </c>
      <c r="M749" s="83">
        <f>IF(SP_SUL!AP749="","*",SP_SUL!AP749)</f>
        <v>0</v>
      </c>
      <c r="N749" s="83" t="str">
        <f>IF(SP_SUL!AM749="","*",SP_SUL!AM749)</f>
        <v>-</v>
      </c>
      <c r="O749" s="110" t="str">
        <f>IF(SP_SUL!BH749="","*",SP_SUL!BH749)</f>
        <v>*</v>
      </c>
      <c r="P749" s="147" t="str">
        <f>IF($A$2=1,IF(SP_SUL!BJ749="","*",SP_SUL!BJ749),IF(SP_SUL!BK749="","*",SP_SUL!BK749))</f>
        <v>*</v>
      </c>
    </row>
    <row r="750" spans="1:16" hidden="1">
      <c r="A750" s="82" t="str">
        <f>IF(SP_SUL!B750="","*",SP_SUL!B750)</f>
        <v>*</v>
      </c>
      <c r="B750" s="83" t="str">
        <f>IF(SP_SUL!X750="","*",SP_SUL!X750)</f>
        <v>*</v>
      </c>
      <c r="C750" s="83" t="str">
        <f>IF(SP_SUL!S750="","*",SP_SUL!S750)</f>
        <v>-</v>
      </c>
      <c r="D750" s="83" t="str">
        <f>IF(SP_SUL!T750="","*",SP_SUL!T750)</f>
        <v>-</v>
      </c>
      <c r="E750" s="83" t="str">
        <f>IF(SP_SUL!D750="","*",SP_SUL!D750)</f>
        <v>*</v>
      </c>
      <c r="F750" s="83" t="str">
        <f>IF(SP_SUL!H750="","*",SP_SUL!H750)</f>
        <v>*</v>
      </c>
      <c r="G750" s="83" t="str">
        <f>IF(SP_SUL!M750="","*",SP_SUL!M750)</f>
        <v>-</v>
      </c>
      <c r="H750" s="116" t="str">
        <f>IF(SP_SUL!K750="","*",SP_SUL!K750)</f>
        <v>*</v>
      </c>
      <c r="I750" s="113" t="str">
        <f>IF(SP_SUL!O750="","*",SP_SUL!O750)</f>
        <v>*</v>
      </c>
      <c r="J750" s="113" t="str">
        <f>IF(SP_SUL!P750="","*",SP_SUL!P750)</f>
        <v>*</v>
      </c>
      <c r="K750" s="83">
        <f>IF(SP_SUL!AK750="","*",SP_SUL!AK750)</f>
        <v>0</v>
      </c>
      <c r="L750" s="83" t="str">
        <f>IF(SP_SUL!AM750="","*",SP_SUL!AM750)</f>
        <v>-</v>
      </c>
      <c r="M750" s="83">
        <f>IF(SP_SUL!AP750="","*",SP_SUL!AP750)</f>
        <v>0</v>
      </c>
      <c r="N750" s="83" t="str">
        <f>IF(SP_SUL!AM750="","*",SP_SUL!AM750)</f>
        <v>-</v>
      </c>
      <c r="O750" s="110" t="str">
        <f>IF(SP_SUL!BH750="","*",SP_SUL!BH750)</f>
        <v>*</v>
      </c>
      <c r="P750" s="147" t="str">
        <f>IF($A$2=1,IF(SP_SUL!BJ750="","*",SP_SUL!BJ750),IF(SP_SUL!BK750="","*",SP_SUL!BK750))</f>
        <v>*</v>
      </c>
    </row>
    <row r="751" spans="1:16" hidden="1">
      <c r="A751" s="82" t="str">
        <f>IF(SP_SUL!B751="","*",SP_SUL!B751)</f>
        <v>*</v>
      </c>
      <c r="B751" s="83" t="str">
        <f>IF(SP_SUL!X751="","*",SP_SUL!X751)</f>
        <v>*</v>
      </c>
      <c r="C751" s="83" t="str">
        <f>IF(SP_SUL!S751="","*",SP_SUL!S751)</f>
        <v>-</v>
      </c>
      <c r="D751" s="83" t="str">
        <f>IF(SP_SUL!T751="","*",SP_SUL!T751)</f>
        <v>-</v>
      </c>
      <c r="E751" s="83" t="str">
        <f>IF(SP_SUL!D751="","*",SP_SUL!D751)</f>
        <v>*</v>
      </c>
      <c r="F751" s="83" t="str">
        <f>IF(SP_SUL!H751="","*",SP_SUL!H751)</f>
        <v>*</v>
      </c>
      <c r="G751" s="83" t="str">
        <f>IF(SP_SUL!M751="","*",SP_SUL!M751)</f>
        <v>-</v>
      </c>
      <c r="H751" s="116" t="str">
        <f>IF(SP_SUL!K751="","*",SP_SUL!K751)</f>
        <v>*</v>
      </c>
      <c r="I751" s="113" t="str">
        <f>IF(SP_SUL!O751="","*",SP_SUL!O751)</f>
        <v>*</v>
      </c>
      <c r="J751" s="113" t="str">
        <f>IF(SP_SUL!P751="","*",SP_SUL!P751)</f>
        <v>*</v>
      </c>
      <c r="K751" s="83">
        <f>IF(SP_SUL!AK751="","*",SP_SUL!AK751)</f>
        <v>0</v>
      </c>
      <c r="L751" s="83" t="str">
        <f>IF(SP_SUL!AM751="","*",SP_SUL!AM751)</f>
        <v>-</v>
      </c>
      <c r="M751" s="83">
        <f>IF(SP_SUL!AP751="","*",SP_SUL!AP751)</f>
        <v>0</v>
      </c>
      <c r="N751" s="83" t="str">
        <f>IF(SP_SUL!AM751="","*",SP_SUL!AM751)</f>
        <v>-</v>
      </c>
      <c r="O751" s="110" t="str">
        <f>IF(SP_SUL!BH751="","*",SP_SUL!BH751)</f>
        <v>*</v>
      </c>
      <c r="P751" s="147" t="str">
        <f>IF($A$2=1,IF(SP_SUL!BJ751="","*",SP_SUL!BJ751),IF(SP_SUL!BK751="","*",SP_SUL!BK751))</f>
        <v>*</v>
      </c>
    </row>
    <row r="752" spans="1:16" hidden="1">
      <c r="A752" s="82" t="str">
        <f>IF(SP_SUL!B752="","*",SP_SUL!B752)</f>
        <v>*</v>
      </c>
      <c r="B752" s="83" t="str">
        <f>IF(SP_SUL!X752="","*",SP_SUL!X752)</f>
        <v>*</v>
      </c>
      <c r="C752" s="83" t="str">
        <f>IF(SP_SUL!S752="","*",SP_SUL!S752)</f>
        <v>-</v>
      </c>
      <c r="D752" s="83" t="str">
        <f>IF(SP_SUL!T752="","*",SP_SUL!T752)</f>
        <v>-</v>
      </c>
      <c r="E752" s="83" t="str">
        <f>IF(SP_SUL!D752="","*",SP_SUL!D752)</f>
        <v>*</v>
      </c>
      <c r="F752" s="83" t="str">
        <f>IF(SP_SUL!H752="","*",SP_SUL!H752)</f>
        <v>*</v>
      </c>
      <c r="G752" s="83" t="str">
        <f>IF(SP_SUL!M752="","*",SP_SUL!M752)</f>
        <v>-</v>
      </c>
      <c r="H752" s="116" t="str">
        <f>IF(SP_SUL!K752="","*",SP_SUL!K752)</f>
        <v>*</v>
      </c>
      <c r="I752" s="113" t="str">
        <f>IF(SP_SUL!O752="","*",SP_SUL!O752)</f>
        <v>*</v>
      </c>
      <c r="J752" s="113" t="str">
        <f>IF(SP_SUL!P752="","*",SP_SUL!P752)</f>
        <v>*</v>
      </c>
      <c r="K752" s="83">
        <f>IF(SP_SUL!AK752="","*",SP_SUL!AK752)</f>
        <v>0</v>
      </c>
      <c r="L752" s="83" t="str">
        <f>IF(SP_SUL!AM752="","*",SP_SUL!AM752)</f>
        <v>-</v>
      </c>
      <c r="M752" s="83">
        <f>IF(SP_SUL!AP752="","*",SP_SUL!AP752)</f>
        <v>0</v>
      </c>
      <c r="N752" s="83" t="str">
        <f>IF(SP_SUL!AM752="","*",SP_SUL!AM752)</f>
        <v>-</v>
      </c>
      <c r="O752" s="110" t="str">
        <f>IF(SP_SUL!BH752="","*",SP_SUL!BH752)</f>
        <v>*</v>
      </c>
      <c r="P752" s="147" t="str">
        <f>IF($A$2=1,IF(SP_SUL!BJ752="","*",SP_SUL!BJ752),IF(SP_SUL!BK752="","*",SP_SUL!BK752))</f>
        <v>*</v>
      </c>
    </row>
    <row r="753" spans="1:16" hidden="1">
      <c r="A753" s="82" t="str">
        <f>IF(SP_SUL!B753="","*",SP_SUL!B753)</f>
        <v>*</v>
      </c>
      <c r="B753" s="83" t="str">
        <f>IF(SP_SUL!X753="","*",SP_SUL!X753)</f>
        <v>*</v>
      </c>
      <c r="C753" s="83" t="str">
        <f>IF(SP_SUL!S753="","*",SP_SUL!S753)</f>
        <v>-</v>
      </c>
      <c r="D753" s="83" t="str">
        <f>IF(SP_SUL!T753="","*",SP_SUL!T753)</f>
        <v>-</v>
      </c>
      <c r="E753" s="83" t="str">
        <f>IF(SP_SUL!D753="","*",SP_SUL!D753)</f>
        <v>*</v>
      </c>
      <c r="F753" s="83" t="str">
        <f>IF(SP_SUL!H753="","*",SP_SUL!H753)</f>
        <v>*</v>
      </c>
      <c r="G753" s="83" t="str">
        <f>IF(SP_SUL!M753="","*",SP_SUL!M753)</f>
        <v>-</v>
      </c>
      <c r="H753" s="116" t="str">
        <f>IF(SP_SUL!K753="","*",SP_SUL!K753)</f>
        <v>*</v>
      </c>
      <c r="I753" s="113" t="str">
        <f>IF(SP_SUL!O753="","*",SP_SUL!O753)</f>
        <v>*</v>
      </c>
      <c r="J753" s="113" t="str">
        <f>IF(SP_SUL!P753="","*",SP_SUL!P753)</f>
        <v>*</v>
      </c>
      <c r="K753" s="83">
        <f>IF(SP_SUL!AK753="","*",SP_SUL!AK753)</f>
        <v>0</v>
      </c>
      <c r="L753" s="83" t="str">
        <f>IF(SP_SUL!AM753="","*",SP_SUL!AM753)</f>
        <v>-</v>
      </c>
      <c r="M753" s="83">
        <f>IF(SP_SUL!AP753="","*",SP_SUL!AP753)</f>
        <v>0</v>
      </c>
      <c r="N753" s="83" t="str">
        <f>IF(SP_SUL!AM753="","*",SP_SUL!AM753)</f>
        <v>-</v>
      </c>
      <c r="O753" s="110" t="str">
        <f>IF(SP_SUL!BH753="","*",SP_SUL!BH753)</f>
        <v>*</v>
      </c>
      <c r="P753" s="147" t="str">
        <f>IF($A$2=1,IF(SP_SUL!BJ753="","*",SP_SUL!BJ753),IF(SP_SUL!BK753="","*",SP_SUL!BK753))</f>
        <v>*</v>
      </c>
    </row>
    <row r="754" spans="1:16" hidden="1">
      <c r="A754" s="82" t="str">
        <f>IF(SP_SUL!B754="","*",SP_SUL!B754)</f>
        <v>*</v>
      </c>
      <c r="B754" s="83" t="str">
        <f>IF(SP_SUL!X754="","*",SP_SUL!X754)</f>
        <v>*</v>
      </c>
      <c r="C754" s="83" t="str">
        <f>IF(SP_SUL!S754="","*",SP_SUL!S754)</f>
        <v>-</v>
      </c>
      <c r="D754" s="83" t="str">
        <f>IF(SP_SUL!T754="","*",SP_SUL!T754)</f>
        <v>-</v>
      </c>
      <c r="E754" s="83" t="str">
        <f>IF(SP_SUL!D754="","*",SP_SUL!D754)</f>
        <v>*</v>
      </c>
      <c r="F754" s="83" t="str">
        <f>IF(SP_SUL!H754="","*",SP_SUL!H754)</f>
        <v>*</v>
      </c>
      <c r="G754" s="83" t="str">
        <f>IF(SP_SUL!M754="","*",SP_SUL!M754)</f>
        <v>-</v>
      </c>
      <c r="H754" s="116" t="str">
        <f>IF(SP_SUL!K754="","*",SP_SUL!K754)</f>
        <v>*</v>
      </c>
      <c r="I754" s="113" t="str">
        <f>IF(SP_SUL!O754="","*",SP_SUL!O754)</f>
        <v>*</v>
      </c>
      <c r="J754" s="113" t="str">
        <f>IF(SP_SUL!P754="","*",SP_SUL!P754)</f>
        <v>*</v>
      </c>
      <c r="K754" s="83">
        <f>IF(SP_SUL!AK754="","*",SP_SUL!AK754)</f>
        <v>0</v>
      </c>
      <c r="L754" s="83" t="str">
        <f>IF(SP_SUL!AM754="","*",SP_SUL!AM754)</f>
        <v>-</v>
      </c>
      <c r="M754" s="83">
        <f>IF(SP_SUL!AP754="","*",SP_SUL!AP754)</f>
        <v>0</v>
      </c>
      <c r="N754" s="83" t="str">
        <f>IF(SP_SUL!AM754="","*",SP_SUL!AM754)</f>
        <v>-</v>
      </c>
      <c r="O754" s="110" t="str">
        <f>IF(SP_SUL!BH754="","*",SP_SUL!BH754)</f>
        <v>*</v>
      </c>
      <c r="P754" s="147" t="str">
        <f>IF($A$2=1,IF(SP_SUL!BJ754="","*",SP_SUL!BJ754),IF(SP_SUL!BK754="","*",SP_SUL!BK754))</f>
        <v>*</v>
      </c>
    </row>
    <row r="755" spans="1:16" hidden="1">
      <c r="A755" s="82" t="str">
        <f>IF(SP_SUL!B755="","*",SP_SUL!B755)</f>
        <v>*</v>
      </c>
      <c r="B755" s="83" t="str">
        <f>IF(SP_SUL!X755="","*",SP_SUL!X755)</f>
        <v>*</v>
      </c>
      <c r="C755" s="83" t="str">
        <f>IF(SP_SUL!S755="","*",SP_SUL!S755)</f>
        <v>-</v>
      </c>
      <c r="D755" s="83" t="str">
        <f>IF(SP_SUL!T755="","*",SP_SUL!T755)</f>
        <v>-</v>
      </c>
      <c r="E755" s="83" t="str">
        <f>IF(SP_SUL!D755="","*",SP_SUL!D755)</f>
        <v>*</v>
      </c>
      <c r="F755" s="83" t="str">
        <f>IF(SP_SUL!H755="","*",SP_SUL!H755)</f>
        <v>*</v>
      </c>
      <c r="G755" s="83" t="str">
        <f>IF(SP_SUL!M755="","*",SP_SUL!M755)</f>
        <v>-</v>
      </c>
      <c r="H755" s="116" t="str">
        <f>IF(SP_SUL!K755="","*",SP_SUL!K755)</f>
        <v>*</v>
      </c>
      <c r="I755" s="113" t="str">
        <f>IF(SP_SUL!O755="","*",SP_SUL!O755)</f>
        <v>*</v>
      </c>
      <c r="J755" s="113" t="str">
        <f>IF(SP_SUL!P755="","*",SP_SUL!P755)</f>
        <v>*</v>
      </c>
      <c r="K755" s="83">
        <f>IF(SP_SUL!AK755="","*",SP_SUL!AK755)</f>
        <v>0</v>
      </c>
      <c r="L755" s="83" t="str">
        <f>IF(SP_SUL!AM755="","*",SP_SUL!AM755)</f>
        <v>-</v>
      </c>
      <c r="M755" s="83">
        <f>IF(SP_SUL!AP755="","*",SP_SUL!AP755)</f>
        <v>0</v>
      </c>
      <c r="N755" s="83" t="str">
        <f>IF(SP_SUL!AM755="","*",SP_SUL!AM755)</f>
        <v>-</v>
      </c>
      <c r="O755" s="110" t="str">
        <f>IF(SP_SUL!BH755="","*",SP_SUL!BH755)</f>
        <v>*</v>
      </c>
      <c r="P755" s="147" t="str">
        <f>IF($A$2=1,IF(SP_SUL!BJ755="","*",SP_SUL!BJ755),IF(SP_SUL!BK755="","*",SP_SUL!BK755))</f>
        <v>*</v>
      </c>
    </row>
    <row r="756" spans="1:16" hidden="1">
      <c r="A756" s="82" t="str">
        <f>IF(SP_SUL!B756="","*",SP_SUL!B756)</f>
        <v>*</v>
      </c>
      <c r="B756" s="83" t="str">
        <f>IF(SP_SUL!X756="","*",SP_SUL!X756)</f>
        <v>*</v>
      </c>
      <c r="C756" s="83" t="str">
        <f>IF(SP_SUL!S756="","*",SP_SUL!S756)</f>
        <v>-</v>
      </c>
      <c r="D756" s="83" t="str">
        <f>IF(SP_SUL!T756="","*",SP_SUL!T756)</f>
        <v>-</v>
      </c>
      <c r="E756" s="83" t="str">
        <f>IF(SP_SUL!D756="","*",SP_SUL!D756)</f>
        <v>*</v>
      </c>
      <c r="F756" s="83" t="str">
        <f>IF(SP_SUL!H756="","*",SP_SUL!H756)</f>
        <v>*</v>
      </c>
      <c r="G756" s="83" t="str">
        <f>IF(SP_SUL!M756="","*",SP_SUL!M756)</f>
        <v>-</v>
      </c>
      <c r="H756" s="116" t="str">
        <f>IF(SP_SUL!K756="","*",SP_SUL!K756)</f>
        <v>*</v>
      </c>
      <c r="I756" s="113" t="str">
        <f>IF(SP_SUL!O756="","*",SP_SUL!O756)</f>
        <v>*</v>
      </c>
      <c r="J756" s="113" t="str">
        <f>IF(SP_SUL!P756="","*",SP_SUL!P756)</f>
        <v>*</v>
      </c>
      <c r="K756" s="83">
        <f>IF(SP_SUL!AK756="","*",SP_SUL!AK756)</f>
        <v>0</v>
      </c>
      <c r="L756" s="83" t="str">
        <f>IF(SP_SUL!AM756="","*",SP_SUL!AM756)</f>
        <v>-</v>
      </c>
      <c r="M756" s="83">
        <f>IF(SP_SUL!AP756="","*",SP_SUL!AP756)</f>
        <v>0</v>
      </c>
      <c r="N756" s="83" t="str">
        <f>IF(SP_SUL!AM756="","*",SP_SUL!AM756)</f>
        <v>-</v>
      </c>
      <c r="O756" s="110" t="str">
        <f>IF(SP_SUL!BH756="","*",SP_SUL!BH756)</f>
        <v>*</v>
      </c>
      <c r="P756" s="147" t="str">
        <f>IF($A$2=1,IF(SP_SUL!BJ756="","*",SP_SUL!BJ756),IF(SP_SUL!BK756="","*",SP_SUL!BK756))</f>
        <v>*</v>
      </c>
    </row>
    <row r="757" spans="1:16" hidden="1">
      <c r="A757" s="82" t="str">
        <f>IF(SP_SUL!B757="","*",SP_SUL!B757)</f>
        <v>*</v>
      </c>
      <c r="B757" s="83" t="str">
        <f>IF(SP_SUL!X757="","*",SP_SUL!X757)</f>
        <v>*</v>
      </c>
      <c r="C757" s="83" t="str">
        <f>IF(SP_SUL!S757="","*",SP_SUL!S757)</f>
        <v>-</v>
      </c>
      <c r="D757" s="83" t="str">
        <f>IF(SP_SUL!T757="","*",SP_SUL!T757)</f>
        <v>-</v>
      </c>
      <c r="E757" s="83" t="str">
        <f>IF(SP_SUL!D757="","*",SP_SUL!D757)</f>
        <v>*</v>
      </c>
      <c r="F757" s="83" t="str">
        <f>IF(SP_SUL!H757="","*",SP_SUL!H757)</f>
        <v>*</v>
      </c>
      <c r="G757" s="83" t="str">
        <f>IF(SP_SUL!M757="","*",SP_SUL!M757)</f>
        <v>-</v>
      </c>
      <c r="H757" s="116" t="str">
        <f>IF(SP_SUL!K757="","*",SP_SUL!K757)</f>
        <v>*</v>
      </c>
      <c r="I757" s="113" t="str">
        <f>IF(SP_SUL!O757="","*",SP_SUL!O757)</f>
        <v>*</v>
      </c>
      <c r="J757" s="113" t="str">
        <f>IF(SP_SUL!P757="","*",SP_SUL!P757)</f>
        <v>*</v>
      </c>
      <c r="K757" s="83">
        <f>IF(SP_SUL!AK757="","*",SP_SUL!AK757)</f>
        <v>0</v>
      </c>
      <c r="L757" s="83" t="str">
        <f>IF(SP_SUL!AM757="","*",SP_SUL!AM757)</f>
        <v>-</v>
      </c>
      <c r="M757" s="83">
        <f>IF(SP_SUL!AP757="","*",SP_SUL!AP757)</f>
        <v>0</v>
      </c>
      <c r="N757" s="83" t="str">
        <f>IF(SP_SUL!AM757="","*",SP_SUL!AM757)</f>
        <v>-</v>
      </c>
      <c r="O757" s="110" t="str">
        <f>IF(SP_SUL!BH757="","*",SP_SUL!BH757)</f>
        <v>*</v>
      </c>
      <c r="P757" s="147" t="str">
        <f>IF($A$2=1,IF(SP_SUL!BJ757="","*",SP_SUL!BJ757),IF(SP_SUL!BK757="","*",SP_SUL!BK757))</f>
        <v>*</v>
      </c>
    </row>
    <row r="758" spans="1:16" hidden="1">
      <c r="A758" s="82" t="str">
        <f>IF(SP_SUL!B758="","*",SP_SUL!B758)</f>
        <v>*</v>
      </c>
      <c r="B758" s="83" t="str">
        <f>IF(SP_SUL!X758="","*",SP_SUL!X758)</f>
        <v>*</v>
      </c>
      <c r="C758" s="83" t="str">
        <f>IF(SP_SUL!S758="","*",SP_SUL!S758)</f>
        <v>-</v>
      </c>
      <c r="D758" s="83" t="str">
        <f>IF(SP_SUL!T758="","*",SP_SUL!T758)</f>
        <v>-</v>
      </c>
      <c r="E758" s="83" t="str">
        <f>IF(SP_SUL!D758="","*",SP_SUL!D758)</f>
        <v>*</v>
      </c>
      <c r="F758" s="83" t="str">
        <f>IF(SP_SUL!H758="","*",SP_SUL!H758)</f>
        <v>*</v>
      </c>
      <c r="G758" s="83" t="str">
        <f>IF(SP_SUL!M758="","*",SP_SUL!M758)</f>
        <v>-</v>
      </c>
      <c r="H758" s="116" t="str">
        <f>IF(SP_SUL!K758="","*",SP_SUL!K758)</f>
        <v>*</v>
      </c>
      <c r="I758" s="113" t="str">
        <f>IF(SP_SUL!O758="","*",SP_SUL!O758)</f>
        <v>*</v>
      </c>
      <c r="J758" s="113" t="str">
        <f>IF(SP_SUL!P758="","*",SP_SUL!P758)</f>
        <v>*</v>
      </c>
      <c r="K758" s="83">
        <f>IF(SP_SUL!AK758="","*",SP_SUL!AK758)</f>
        <v>0</v>
      </c>
      <c r="L758" s="83" t="str">
        <f>IF(SP_SUL!AM758="","*",SP_SUL!AM758)</f>
        <v>-</v>
      </c>
      <c r="M758" s="83">
        <f>IF(SP_SUL!AP758="","*",SP_SUL!AP758)</f>
        <v>0</v>
      </c>
      <c r="N758" s="83" t="str">
        <f>IF(SP_SUL!AM758="","*",SP_SUL!AM758)</f>
        <v>-</v>
      </c>
      <c r="O758" s="110" t="str">
        <f>IF(SP_SUL!BH758="","*",SP_SUL!BH758)</f>
        <v>*</v>
      </c>
      <c r="P758" s="147" t="str">
        <f>IF($A$2=1,IF(SP_SUL!BJ758="","*",SP_SUL!BJ758),IF(SP_SUL!BK758="","*",SP_SUL!BK758))</f>
        <v>*</v>
      </c>
    </row>
    <row r="759" spans="1:16" hidden="1">
      <c r="A759" s="82" t="str">
        <f>IF(SP_SUL!B759="","*",SP_SUL!B759)</f>
        <v>*</v>
      </c>
      <c r="B759" s="83" t="str">
        <f>IF(SP_SUL!X759="","*",SP_SUL!X759)</f>
        <v>*</v>
      </c>
      <c r="C759" s="83" t="str">
        <f>IF(SP_SUL!S759="","*",SP_SUL!S759)</f>
        <v>-</v>
      </c>
      <c r="D759" s="83" t="str">
        <f>IF(SP_SUL!T759="","*",SP_SUL!T759)</f>
        <v>-</v>
      </c>
      <c r="E759" s="83" t="str">
        <f>IF(SP_SUL!D759="","*",SP_SUL!D759)</f>
        <v>*</v>
      </c>
      <c r="F759" s="83" t="str">
        <f>IF(SP_SUL!H759="","*",SP_SUL!H759)</f>
        <v>*</v>
      </c>
      <c r="G759" s="83" t="str">
        <f>IF(SP_SUL!M759="","*",SP_SUL!M759)</f>
        <v>-</v>
      </c>
      <c r="H759" s="116" t="str">
        <f>IF(SP_SUL!K759="","*",SP_SUL!K759)</f>
        <v>*</v>
      </c>
      <c r="I759" s="113" t="str">
        <f>IF(SP_SUL!O759="","*",SP_SUL!O759)</f>
        <v>*</v>
      </c>
      <c r="J759" s="113" t="str">
        <f>IF(SP_SUL!P759="","*",SP_SUL!P759)</f>
        <v>*</v>
      </c>
      <c r="K759" s="83">
        <f>IF(SP_SUL!AK759="","*",SP_SUL!AK759)</f>
        <v>0</v>
      </c>
      <c r="L759" s="83" t="str">
        <f>IF(SP_SUL!AM759="","*",SP_SUL!AM759)</f>
        <v>-</v>
      </c>
      <c r="M759" s="83">
        <f>IF(SP_SUL!AP759="","*",SP_SUL!AP759)</f>
        <v>0</v>
      </c>
      <c r="N759" s="83" t="str">
        <f>IF(SP_SUL!AM759="","*",SP_SUL!AM759)</f>
        <v>-</v>
      </c>
      <c r="O759" s="110" t="str">
        <f>IF(SP_SUL!BH759="","*",SP_SUL!BH759)</f>
        <v>*</v>
      </c>
      <c r="P759" s="147" t="str">
        <f>IF($A$2=1,IF(SP_SUL!BJ759="","*",SP_SUL!BJ759),IF(SP_SUL!BK759="","*",SP_SUL!BK759))</f>
        <v>*</v>
      </c>
    </row>
    <row r="760" spans="1:16" hidden="1">
      <c r="A760" s="82" t="str">
        <f>IF(SP_SUL!B760="","*",SP_SUL!B760)</f>
        <v>*</v>
      </c>
      <c r="B760" s="83" t="str">
        <f>IF(SP_SUL!X760="","*",SP_SUL!X760)</f>
        <v>*</v>
      </c>
      <c r="C760" s="83" t="str">
        <f>IF(SP_SUL!S760="","*",SP_SUL!S760)</f>
        <v>-</v>
      </c>
      <c r="D760" s="83" t="str">
        <f>IF(SP_SUL!T760="","*",SP_SUL!T760)</f>
        <v>-</v>
      </c>
      <c r="E760" s="83" t="str">
        <f>IF(SP_SUL!D760="","*",SP_SUL!D760)</f>
        <v>*</v>
      </c>
      <c r="F760" s="83" t="str">
        <f>IF(SP_SUL!H760="","*",SP_SUL!H760)</f>
        <v>*</v>
      </c>
      <c r="G760" s="83" t="str">
        <f>IF(SP_SUL!M760="","*",SP_SUL!M760)</f>
        <v>-</v>
      </c>
      <c r="H760" s="116" t="str">
        <f>IF(SP_SUL!K760="","*",SP_SUL!K760)</f>
        <v>*</v>
      </c>
      <c r="I760" s="113" t="str">
        <f>IF(SP_SUL!O760="","*",SP_SUL!O760)</f>
        <v>*</v>
      </c>
      <c r="J760" s="113" t="str">
        <f>IF(SP_SUL!P760="","*",SP_SUL!P760)</f>
        <v>*</v>
      </c>
      <c r="K760" s="83">
        <f>IF(SP_SUL!AK760="","*",SP_SUL!AK760)</f>
        <v>0</v>
      </c>
      <c r="L760" s="83" t="str">
        <f>IF(SP_SUL!AM760="","*",SP_SUL!AM760)</f>
        <v>-</v>
      </c>
      <c r="M760" s="83">
        <f>IF(SP_SUL!AP760="","*",SP_SUL!AP760)</f>
        <v>0</v>
      </c>
      <c r="N760" s="83" t="str">
        <f>IF(SP_SUL!AM760="","*",SP_SUL!AM760)</f>
        <v>-</v>
      </c>
      <c r="O760" s="110" t="str">
        <f>IF(SP_SUL!BH760="","*",SP_SUL!BH760)</f>
        <v>*</v>
      </c>
      <c r="P760" s="147" t="str">
        <f>IF($A$2=1,IF(SP_SUL!BJ760="","*",SP_SUL!BJ760),IF(SP_SUL!BK760="","*",SP_SUL!BK760))</f>
        <v>*</v>
      </c>
    </row>
    <row r="761" spans="1:16" hidden="1">
      <c r="A761" s="82" t="str">
        <f>IF(SP_SUL!B761="","*",SP_SUL!B761)</f>
        <v>*</v>
      </c>
      <c r="B761" s="83" t="str">
        <f>IF(SP_SUL!X761="","*",SP_SUL!X761)</f>
        <v>*</v>
      </c>
      <c r="C761" s="83" t="str">
        <f>IF(SP_SUL!S761="","*",SP_SUL!S761)</f>
        <v>-</v>
      </c>
      <c r="D761" s="83" t="str">
        <f>IF(SP_SUL!T761="","*",SP_SUL!T761)</f>
        <v>-</v>
      </c>
      <c r="E761" s="83" t="str">
        <f>IF(SP_SUL!D761="","*",SP_SUL!D761)</f>
        <v>*</v>
      </c>
      <c r="F761" s="83" t="str">
        <f>IF(SP_SUL!H761="","*",SP_SUL!H761)</f>
        <v>*</v>
      </c>
      <c r="G761" s="83" t="str">
        <f>IF(SP_SUL!M761="","*",SP_SUL!M761)</f>
        <v>-</v>
      </c>
      <c r="H761" s="116" t="str">
        <f>IF(SP_SUL!K761="","*",SP_SUL!K761)</f>
        <v>*</v>
      </c>
      <c r="I761" s="113" t="str">
        <f>IF(SP_SUL!O761="","*",SP_SUL!O761)</f>
        <v>*</v>
      </c>
      <c r="J761" s="113" t="str">
        <f>IF(SP_SUL!P761="","*",SP_SUL!P761)</f>
        <v>*</v>
      </c>
      <c r="K761" s="83">
        <f>IF(SP_SUL!AK761="","*",SP_SUL!AK761)</f>
        <v>0</v>
      </c>
      <c r="L761" s="83" t="str">
        <f>IF(SP_SUL!AM761="","*",SP_SUL!AM761)</f>
        <v>-</v>
      </c>
      <c r="M761" s="83">
        <f>IF(SP_SUL!AP761="","*",SP_SUL!AP761)</f>
        <v>0</v>
      </c>
      <c r="N761" s="83" t="str">
        <f>IF(SP_SUL!AM761="","*",SP_SUL!AM761)</f>
        <v>-</v>
      </c>
      <c r="O761" s="110" t="str">
        <f>IF(SP_SUL!BH761="","*",SP_SUL!BH761)</f>
        <v>*</v>
      </c>
      <c r="P761" s="147" t="str">
        <f>IF($A$2=1,IF(SP_SUL!BJ761="","*",SP_SUL!BJ761),IF(SP_SUL!BK761="","*",SP_SUL!BK761))</f>
        <v>*</v>
      </c>
    </row>
    <row r="762" spans="1:16" hidden="1">
      <c r="A762" s="82" t="str">
        <f>IF(SP_SUL!B762="","*",SP_SUL!B762)</f>
        <v>*</v>
      </c>
      <c r="B762" s="83" t="str">
        <f>IF(SP_SUL!X762="","*",SP_SUL!X762)</f>
        <v>*</v>
      </c>
      <c r="C762" s="83" t="str">
        <f>IF(SP_SUL!S762="","*",SP_SUL!S762)</f>
        <v>-</v>
      </c>
      <c r="D762" s="83" t="str">
        <f>IF(SP_SUL!T762="","*",SP_SUL!T762)</f>
        <v>-</v>
      </c>
      <c r="E762" s="83" t="str">
        <f>IF(SP_SUL!D762="","*",SP_SUL!D762)</f>
        <v>*</v>
      </c>
      <c r="F762" s="83" t="str">
        <f>IF(SP_SUL!H762="","*",SP_SUL!H762)</f>
        <v>*</v>
      </c>
      <c r="G762" s="83" t="str">
        <f>IF(SP_SUL!M762="","*",SP_SUL!M762)</f>
        <v>-</v>
      </c>
      <c r="H762" s="116" t="str">
        <f>IF(SP_SUL!K762="","*",SP_SUL!K762)</f>
        <v>*</v>
      </c>
      <c r="I762" s="113" t="str">
        <f>IF(SP_SUL!O762="","*",SP_SUL!O762)</f>
        <v>*</v>
      </c>
      <c r="J762" s="113" t="str">
        <f>IF(SP_SUL!P762="","*",SP_SUL!P762)</f>
        <v>*</v>
      </c>
      <c r="K762" s="83">
        <f>IF(SP_SUL!AK762="","*",SP_SUL!AK762)</f>
        <v>0</v>
      </c>
      <c r="L762" s="83" t="str">
        <f>IF(SP_SUL!AM762="","*",SP_SUL!AM762)</f>
        <v>-</v>
      </c>
      <c r="M762" s="83">
        <f>IF(SP_SUL!AP762="","*",SP_SUL!AP762)</f>
        <v>0</v>
      </c>
      <c r="N762" s="83" t="str">
        <f>IF(SP_SUL!AM762="","*",SP_SUL!AM762)</f>
        <v>-</v>
      </c>
      <c r="O762" s="110" t="str">
        <f>IF(SP_SUL!BH762="","*",SP_SUL!BH762)</f>
        <v>*</v>
      </c>
      <c r="P762" s="147" t="str">
        <f>IF($A$2=1,IF(SP_SUL!BJ762="","*",SP_SUL!BJ762),IF(SP_SUL!BK762="","*",SP_SUL!BK762))</f>
        <v>*</v>
      </c>
    </row>
    <row r="763" spans="1:16" hidden="1">
      <c r="A763" s="82" t="str">
        <f>IF(SP_SUL!B763="","*",SP_SUL!B763)</f>
        <v>*</v>
      </c>
      <c r="B763" s="83" t="str">
        <f>IF(SP_SUL!X763="","*",SP_SUL!X763)</f>
        <v>*</v>
      </c>
      <c r="C763" s="83" t="str">
        <f>IF(SP_SUL!S763="","*",SP_SUL!S763)</f>
        <v>-</v>
      </c>
      <c r="D763" s="83" t="str">
        <f>IF(SP_SUL!T763="","*",SP_SUL!T763)</f>
        <v>-</v>
      </c>
      <c r="E763" s="83" t="str">
        <f>IF(SP_SUL!D763="","*",SP_SUL!D763)</f>
        <v>*</v>
      </c>
      <c r="F763" s="83" t="str">
        <f>IF(SP_SUL!H763="","*",SP_SUL!H763)</f>
        <v>*</v>
      </c>
      <c r="G763" s="83" t="str">
        <f>IF(SP_SUL!M763="","*",SP_SUL!M763)</f>
        <v>-</v>
      </c>
      <c r="H763" s="116" t="str">
        <f>IF(SP_SUL!K763="","*",SP_SUL!K763)</f>
        <v>*</v>
      </c>
      <c r="I763" s="113" t="str">
        <f>IF(SP_SUL!O763="","*",SP_SUL!O763)</f>
        <v>*</v>
      </c>
      <c r="J763" s="113" t="str">
        <f>IF(SP_SUL!P763="","*",SP_SUL!P763)</f>
        <v>*</v>
      </c>
      <c r="K763" s="83">
        <f>IF(SP_SUL!AK763="","*",SP_SUL!AK763)</f>
        <v>0</v>
      </c>
      <c r="L763" s="83" t="str">
        <f>IF(SP_SUL!AM763="","*",SP_SUL!AM763)</f>
        <v>-</v>
      </c>
      <c r="M763" s="83">
        <f>IF(SP_SUL!AP763="","*",SP_SUL!AP763)</f>
        <v>0</v>
      </c>
      <c r="N763" s="83" t="str">
        <f>IF(SP_SUL!AM763="","*",SP_SUL!AM763)</f>
        <v>-</v>
      </c>
      <c r="O763" s="110" t="str">
        <f>IF(SP_SUL!BH763="","*",SP_SUL!BH763)</f>
        <v>*</v>
      </c>
      <c r="P763" s="147" t="str">
        <f>IF($A$2=1,IF(SP_SUL!BJ763="","*",SP_SUL!BJ763),IF(SP_SUL!BK763="","*",SP_SUL!BK763))</f>
        <v>*</v>
      </c>
    </row>
    <row r="764" spans="1:16" hidden="1">
      <c r="A764" s="82" t="str">
        <f>IF(SP_SUL!B764="","*",SP_SUL!B764)</f>
        <v>*</v>
      </c>
      <c r="B764" s="83" t="str">
        <f>IF(SP_SUL!X764="","*",SP_SUL!X764)</f>
        <v>*</v>
      </c>
      <c r="C764" s="83" t="str">
        <f>IF(SP_SUL!S764="","*",SP_SUL!S764)</f>
        <v>-</v>
      </c>
      <c r="D764" s="83" t="str">
        <f>IF(SP_SUL!T764="","*",SP_SUL!T764)</f>
        <v>-</v>
      </c>
      <c r="E764" s="83" t="str">
        <f>IF(SP_SUL!D764="","*",SP_SUL!D764)</f>
        <v>*</v>
      </c>
      <c r="F764" s="83" t="str">
        <f>IF(SP_SUL!H764="","*",SP_SUL!H764)</f>
        <v>*</v>
      </c>
      <c r="G764" s="83" t="str">
        <f>IF(SP_SUL!M764="","*",SP_SUL!M764)</f>
        <v>-</v>
      </c>
      <c r="H764" s="116" t="str">
        <f>IF(SP_SUL!K764="","*",SP_SUL!K764)</f>
        <v>*</v>
      </c>
      <c r="I764" s="113" t="str">
        <f>IF(SP_SUL!O764="","*",SP_SUL!O764)</f>
        <v>*</v>
      </c>
      <c r="J764" s="113" t="str">
        <f>IF(SP_SUL!P764="","*",SP_SUL!P764)</f>
        <v>*</v>
      </c>
      <c r="K764" s="83">
        <f>IF(SP_SUL!AK764="","*",SP_SUL!AK764)</f>
        <v>0</v>
      </c>
      <c r="L764" s="83" t="str">
        <f>IF(SP_SUL!AM764="","*",SP_SUL!AM764)</f>
        <v>-</v>
      </c>
      <c r="M764" s="83">
        <f>IF(SP_SUL!AP764="","*",SP_SUL!AP764)</f>
        <v>0</v>
      </c>
      <c r="N764" s="83" t="str">
        <f>IF(SP_SUL!AM764="","*",SP_SUL!AM764)</f>
        <v>-</v>
      </c>
      <c r="O764" s="110" t="str">
        <f>IF(SP_SUL!BH764="","*",SP_SUL!BH764)</f>
        <v>*</v>
      </c>
      <c r="P764" s="147" t="str">
        <f>IF($A$2=1,IF(SP_SUL!BJ764="","*",SP_SUL!BJ764),IF(SP_SUL!BK764="","*",SP_SUL!BK764))</f>
        <v>*</v>
      </c>
    </row>
    <row r="765" spans="1:16" hidden="1">
      <c r="A765" s="82" t="str">
        <f>IF(SP_SUL!B765="","*",SP_SUL!B765)</f>
        <v>*</v>
      </c>
      <c r="B765" s="83" t="str">
        <f>IF(SP_SUL!X765="","*",SP_SUL!X765)</f>
        <v>*</v>
      </c>
      <c r="C765" s="83" t="str">
        <f>IF(SP_SUL!S765="","*",SP_SUL!S765)</f>
        <v>-</v>
      </c>
      <c r="D765" s="83" t="str">
        <f>IF(SP_SUL!T765="","*",SP_SUL!T765)</f>
        <v>-</v>
      </c>
      <c r="E765" s="83" t="str">
        <f>IF(SP_SUL!D765="","*",SP_SUL!D765)</f>
        <v>*</v>
      </c>
      <c r="F765" s="83" t="str">
        <f>IF(SP_SUL!H765="","*",SP_SUL!H765)</f>
        <v>*</v>
      </c>
      <c r="G765" s="83" t="str">
        <f>IF(SP_SUL!M765="","*",SP_SUL!M765)</f>
        <v>-</v>
      </c>
      <c r="H765" s="116" t="str">
        <f>IF(SP_SUL!K765="","*",SP_SUL!K765)</f>
        <v>*</v>
      </c>
      <c r="I765" s="113" t="str">
        <f>IF(SP_SUL!O765="","*",SP_SUL!O765)</f>
        <v>*</v>
      </c>
      <c r="J765" s="113" t="str">
        <f>IF(SP_SUL!P765="","*",SP_SUL!P765)</f>
        <v>*</v>
      </c>
      <c r="K765" s="83">
        <f>IF(SP_SUL!AK765="","*",SP_SUL!AK765)</f>
        <v>0</v>
      </c>
      <c r="L765" s="83" t="str">
        <f>IF(SP_SUL!AM765="","*",SP_SUL!AM765)</f>
        <v>-</v>
      </c>
      <c r="M765" s="83">
        <f>IF(SP_SUL!AP765="","*",SP_SUL!AP765)</f>
        <v>0</v>
      </c>
      <c r="N765" s="83" t="str">
        <f>IF(SP_SUL!AM765="","*",SP_SUL!AM765)</f>
        <v>-</v>
      </c>
      <c r="O765" s="110" t="str">
        <f>IF(SP_SUL!BH765="","*",SP_SUL!BH765)</f>
        <v>*</v>
      </c>
      <c r="P765" s="147" t="str">
        <f>IF($A$2=1,IF(SP_SUL!BJ765="","*",SP_SUL!BJ765),IF(SP_SUL!BK765="","*",SP_SUL!BK765))</f>
        <v>*</v>
      </c>
    </row>
    <row r="766" spans="1:16" hidden="1">
      <c r="A766" s="82" t="str">
        <f>IF(SP_SUL!B766="","*",SP_SUL!B766)</f>
        <v>*</v>
      </c>
      <c r="B766" s="83" t="str">
        <f>IF(SP_SUL!X766="","*",SP_SUL!X766)</f>
        <v>*</v>
      </c>
      <c r="C766" s="83" t="str">
        <f>IF(SP_SUL!S766="","*",SP_SUL!S766)</f>
        <v>-</v>
      </c>
      <c r="D766" s="83" t="str">
        <f>IF(SP_SUL!T766="","*",SP_SUL!T766)</f>
        <v>-</v>
      </c>
      <c r="E766" s="83" t="str">
        <f>IF(SP_SUL!D766="","*",SP_SUL!D766)</f>
        <v>*</v>
      </c>
      <c r="F766" s="83" t="str">
        <f>IF(SP_SUL!H766="","*",SP_SUL!H766)</f>
        <v>*</v>
      </c>
      <c r="G766" s="83" t="str">
        <f>IF(SP_SUL!M766="","*",SP_SUL!M766)</f>
        <v>-</v>
      </c>
      <c r="H766" s="116" t="str">
        <f>IF(SP_SUL!K766="","*",SP_SUL!K766)</f>
        <v>*</v>
      </c>
      <c r="I766" s="113" t="str">
        <f>IF(SP_SUL!O766="","*",SP_SUL!O766)</f>
        <v>*</v>
      </c>
      <c r="J766" s="113" t="str">
        <f>IF(SP_SUL!P766="","*",SP_SUL!P766)</f>
        <v>*</v>
      </c>
      <c r="K766" s="83">
        <f>IF(SP_SUL!AK766="","*",SP_SUL!AK766)</f>
        <v>0</v>
      </c>
      <c r="L766" s="83" t="str">
        <f>IF(SP_SUL!AM766="","*",SP_SUL!AM766)</f>
        <v>-</v>
      </c>
      <c r="M766" s="83">
        <f>IF(SP_SUL!AP766="","*",SP_SUL!AP766)</f>
        <v>0</v>
      </c>
      <c r="N766" s="83" t="str">
        <f>IF(SP_SUL!AM766="","*",SP_SUL!AM766)</f>
        <v>-</v>
      </c>
      <c r="O766" s="110" t="str">
        <f>IF(SP_SUL!BH766="","*",SP_SUL!BH766)</f>
        <v>*</v>
      </c>
      <c r="P766" s="147" t="str">
        <f>IF($A$2=1,IF(SP_SUL!BJ766="","*",SP_SUL!BJ766),IF(SP_SUL!BK766="","*",SP_SUL!BK766))</f>
        <v>*</v>
      </c>
    </row>
    <row r="767" spans="1:16" hidden="1">
      <c r="A767" s="82" t="str">
        <f>IF(SP_SUL!B767="","*",SP_SUL!B767)</f>
        <v>*</v>
      </c>
      <c r="B767" s="83" t="str">
        <f>IF(SP_SUL!X767="","*",SP_SUL!X767)</f>
        <v>*</v>
      </c>
      <c r="C767" s="83" t="str">
        <f>IF(SP_SUL!S767="","*",SP_SUL!S767)</f>
        <v>-</v>
      </c>
      <c r="D767" s="83" t="str">
        <f>IF(SP_SUL!T767="","*",SP_SUL!T767)</f>
        <v>-</v>
      </c>
      <c r="E767" s="83" t="str">
        <f>IF(SP_SUL!D767="","*",SP_SUL!D767)</f>
        <v>*</v>
      </c>
      <c r="F767" s="83" t="str">
        <f>IF(SP_SUL!H767="","*",SP_SUL!H767)</f>
        <v>*</v>
      </c>
      <c r="G767" s="83" t="str">
        <f>IF(SP_SUL!M767="","*",SP_SUL!M767)</f>
        <v>-</v>
      </c>
      <c r="H767" s="116" t="str">
        <f>IF(SP_SUL!K767="","*",SP_SUL!K767)</f>
        <v>*</v>
      </c>
      <c r="I767" s="113" t="str">
        <f>IF(SP_SUL!O767="","*",SP_SUL!O767)</f>
        <v>*</v>
      </c>
      <c r="J767" s="113" t="str">
        <f>IF(SP_SUL!P767="","*",SP_SUL!P767)</f>
        <v>*</v>
      </c>
      <c r="K767" s="83">
        <f>IF(SP_SUL!AK767="","*",SP_SUL!AK767)</f>
        <v>0</v>
      </c>
      <c r="L767" s="83" t="str">
        <f>IF(SP_SUL!AM767="","*",SP_SUL!AM767)</f>
        <v>-</v>
      </c>
      <c r="M767" s="83">
        <f>IF(SP_SUL!AP767="","*",SP_SUL!AP767)</f>
        <v>0</v>
      </c>
      <c r="N767" s="83" t="str">
        <f>IF(SP_SUL!AM767="","*",SP_SUL!AM767)</f>
        <v>-</v>
      </c>
      <c r="O767" s="110" t="str">
        <f>IF(SP_SUL!BH767="","*",SP_SUL!BH767)</f>
        <v>*</v>
      </c>
      <c r="P767" s="147" t="str">
        <f>IF($A$2=1,IF(SP_SUL!BJ767="","*",SP_SUL!BJ767),IF(SP_SUL!BK767="","*",SP_SUL!BK767))</f>
        <v>*</v>
      </c>
    </row>
    <row r="768" spans="1:16" hidden="1">
      <c r="A768" s="82" t="str">
        <f>IF(SP_SUL!B768="","*",SP_SUL!B768)</f>
        <v>*</v>
      </c>
      <c r="B768" s="83" t="str">
        <f>IF(SP_SUL!X768="","*",SP_SUL!X768)</f>
        <v>*</v>
      </c>
      <c r="C768" s="83" t="str">
        <f>IF(SP_SUL!S768="","*",SP_SUL!S768)</f>
        <v>-</v>
      </c>
      <c r="D768" s="83" t="str">
        <f>IF(SP_SUL!T768="","*",SP_SUL!T768)</f>
        <v>-</v>
      </c>
      <c r="E768" s="83" t="str">
        <f>IF(SP_SUL!D768="","*",SP_SUL!D768)</f>
        <v>*</v>
      </c>
      <c r="F768" s="83" t="str">
        <f>IF(SP_SUL!H768="","*",SP_SUL!H768)</f>
        <v>*</v>
      </c>
      <c r="G768" s="83" t="str">
        <f>IF(SP_SUL!M768="","*",SP_SUL!M768)</f>
        <v>-</v>
      </c>
      <c r="H768" s="116" t="str">
        <f>IF(SP_SUL!K768="","*",SP_SUL!K768)</f>
        <v>*</v>
      </c>
      <c r="I768" s="113" t="str">
        <f>IF(SP_SUL!O768="","*",SP_SUL!O768)</f>
        <v>*</v>
      </c>
      <c r="J768" s="113" t="str">
        <f>IF(SP_SUL!P768="","*",SP_SUL!P768)</f>
        <v>*</v>
      </c>
      <c r="K768" s="83">
        <f>IF(SP_SUL!AK768="","*",SP_SUL!AK768)</f>
        <v>0</v>
      </c>
      <c r="L768" s="83" t="str">
        <f>IF(SP_SUL!AM768="","*",SP_SUL!AM768)</f>
        <v>-</v>
      </c>
      <c r="M768" s="83">
        <f>IF(SP_SUL!AP768="","*",SP_SUL!AP768)</f>
        <v>0</v>
      </c>
      <c r="N768" s="83" t="str">
        <f>IF(SP_SUL!AM768="","*",SP_SUL!AM768)</f>
        <v>-</v>
      </c>
      <c r="O768" s="110" t="str">
        <f>IF(SP_SUL!BH768="","*",SP_SUL!BH768)</f>
        <v>*</v>
      </c>
      <c r="P768" s="147" t="str">
        <f>IF($A$2=1,IF(SP_SUL!BJ768="","*",SP_SUL!BJ768),IF(SP_SUL!BK768="","*",SP_SUL!BK768))</f>
        <v>*</v>
      </c>
    </row>
    <row r="769" spans="1:16" hidden="1">
      <c r="A769" s="82" t="str">
        <f>IF(SP_SUL!B769="","*",SP_SUL!B769)</f>
        <v>*</v>
      </c>
      <c r="B769" s="83" t="str">
        <f>IF(SP_SUL!X769="","*",SP_SUL!X769)</f>
        <v>*</v>
      </c>
      <c r="C769" s="83" t="str">
        <f>IF(SP_SUL!S769="","*",SP_SUL!S769)</f>
        <v>-</v>
      </c>
      <c r="D769" s="83" t="str">
        <f>IF(SP_SUL!T769="","*",SP_SUL!T769)</f>
        <v>-</v>
      </c>
      <c r="E769" s="83" t="str">
        <f>IF(SP_SUL!D769="","*",SP_SUL!D769)</f>
        <v>*</v>
      </c>
      <c r="F769" s="83" t="str">
        <f>IF(SP_SUL!H769="","*",SP_SUL!H769)</f>
        <v>*</v>
      </c>
      <c r="G769" s="83" t="str">
        <f>IF(SP_SUL!M769="","*",SP_SUL!M769)</f>
        <v>-</v>
      </c>
      <c r="H769" s="116" t="str">
        <f>IF(SP_SUL!K769="","*",SP_SUL!K769)</f>
        <v>*</v>
      </c>
      <c r="I769" s="113" t="str">
        <f>IF(SP_SUL!O769="","*",SP_SUL!O769)</f>
        <v>*</v>
      </c>
      <c r="J769" s="113" t="str">
        <f>IF(SP_SUL!P769="","*",SP_SUL!P769)</f>
        <v>*</v>
      </c>
      <c r="K769" s="83">
        <f>IF(SP_SUL!AK769="","*",SP_SUL!AK769)</f>
        <v>0</v>
      </c>
      <c r="L769" s="83" t="str">
        <f>IF(SP_SUL!AM769="","*",SP_SUL!AM769)</f>
        <v>-</v>
      </c>
      <c r="M769" s="83">
        <f>IF(SP_SUL!AP769="","*",SP_SUL!AP769)</f>
        <v>0</v>
      </c>
      <c r="N769" s="83" t="str">
        <f>IF(SP_SUL!AM769="","*",SP_SUL!AM769)</f>
        <v>-</v>
      </c>
      <c r="O769" s="110" t="str">
        <f>IF(SP_SUL!BH769="","*",SP_SUL!BH769)</f>
        <v>*</v>
      </c>
      <c r="P769" s="147" t="str">
        <f>IF($A$2=1,IF(SP_SUL!BJ769="","*",SP_SUL!BJ769),IF(SP_SUL!BK769="","*",SP_SUL!BK769))</f>
        <v>*</v>
      </c>
    </row>
    <row r="770" spans="1:16" hidden="1">
      <c r="A770" s="82" t="str">
        <f>IF(SP_SUL!B770="","*",SP_SUL!B770)</f>
        <v>*</v>
      </c>
      <c r="B770" s="83" t="str">
        <f>IF(SP_SUL!X770="","*",SP_SUL!X770)</f>
        <v>*</v>
      </c>
      <c r="C770" s="83" t="str">
        <f>IF(SP_SUL!S770="","*",SP_SUL!S770)</f>
        <v>-</v>
      </c>
      <c r="D770" s="83" t="str">
        <f>IF(SP_SUL!T770="","*",SP_SUL!T770)</f>
        <v>-</v>
      </c>
      <c r="E770" s="83" t="str">
        <f>IF(SP_SUL!D770="","*",SP_SUL!D770)</f>
        <v>*</v>
      </c>
      <c r="F770" s="83" t="str">
        <f>IF(SP_SUL!H770="","*",SP_SUL!H770)</f>
        <v>*</v>
      </c>
      <c r="G770" s="83" t="str">
        <f>IF(SP_SUL!M770="","*",SP_SUL!M770)</f>
        <v>-</v>
      </c>
      <c r="H770" s="116" t="str">
        <f>IF(SP_SUL!K770="","*",SP_SUL!K770)</f>
        <v>*</v>
      </c>
      <c r="I770" s="113" t="str">
        <f>IF(SP_SUL!O770="","*",SP_SUL!O770)</f>
        <v>*</v>
      </c>
      <c r="J770" s="113" t="str">
        <f>IF(SP_SUL!P770="","*",SP_SUL!P770)</f>
        <v>*</v>
      </c>
      <c r="K770" s="83">
        <f>IF(SP_SUL!AK770="","*",SP_SUL!AK770)</f>
        <v>0</v>
      </c>
      <c r="L770" s="83" t="str">
        <f>IF(SP_SUL!AM770="","*",SP_SUL!AM770)</f>
        <v>-</v>
      </c>
      <c r="M770" s="83">
        <f>IF(SP_SUL!AP770="","*",SP_SUL!AP770)</f>
        <v>0</v>
      </c>
      <c r="N770" s="83" t="str">
        <f>IF(SP_SUL!AM770="","*",SP_SUL!AM770)</f>
        <v>-</v>
      </c>
      <c r="O770" s="110" t="str">
        <f>IF(SP_SUL!BH770="","*",SP_SUL!BH770)</f>
        <v>*</v>
      </c>
      <c r="P770" s="147" t="str">
        <f>IF($A$2=1,IF(SP_SUL!BJ770="","*",SP_SUL!BJ770),IF(SP_SUL!BK770="","*",SP_SUL!BK770))</f>
        <v>*</v>
      </c>
    </row>
    <row r="771" spans="1:16" hidden="1">
      <c r="A771" s="82" t="str">
        <f>IF(SP_SUL!B771="","*",SP_SUL!B771)</f>
        <v>*</v>
      </c>
      <c r="B771" s="83" t="str">
        <f>IF(SP_SUL!X771="","*",SP_SUL!X771)</f>
        <v>*</v>
      </c>
      <c r="C771" s="83" t="str">
        <f>IF(SP_SUL!S771="","*",SP_SUL!S771)</f>
        <v>-</v>
      </c>
      <c r="D771" s="83" t="str">
        <f>IF(SP_SUL!T771="","*",SP_SUL!T771)</f>
        <v>-</v>
      </c>
      <c r="E771" s="83" t="str">
        <f>IF(SP_SUL!D771="","*",SP_SUL!D771)</f>
        <v>*</v>
      </c>
      <c r="F771" s="83" t="str">
        <f>IF(SP_SUL!H771="","*",SP_SUL!H771)</f>
        <v>*</v>
      </c>
      <c r="G771" s="83" t="str">
        <f>IF(SP_SUL!M771="","*",SP_SUL!M771)</f>
        <v>-</v>
      </c>
      <c r="H771" s="116" t="str">
        <f>IF(SP_SUL!K771="","*",SP_SUL!K771)</f>
        <v>*</v>
      </c>
      <c r="I771" s="113" t="str">
        <f>IF(SP_SUL!O771="","*",SP_SUL!O771)</f>
        <v>*</v>
      </c>
      <c r="J771" s="113" t="str">
        <f>IF(SP_SUL!P771="","*",SP_SUL!P771)</f>
        <v>*</v>
      </c>
      <c r="K771" s="83">
        <f>IF(SP_SUL!AK771="","*",SP_SUL!AK771)</f>
        <v>0</v>
      </c>
      <c r="L771" s="83" t="str">
        <f>IF(SP_SUL!AM771="","*",SP_SUL!AM771)</f>
        <v>-</v>
      </c>
      <c r="M771" s="83">
        <f>IF(SP_SUL!AP771="","*",SP_SUL!AP771)</f>
        <v>0</v>
      </c>
      <c r="N771" s="83" t="str">
        <f>IF(SP_SUL!AM771="","*",SP_SUL!AM771)</f>
        <v>-</v>
      </c>
      <c r="O771" s="110" t="str">
        <f>IF(SP_SUL!BH771="","*",SP_SUL!BH771)</f>
        <v>*</v>
      </c>
      <c r="P771" s="147" t="str">
        <f>IF($A$2=1,IF(SP_SUL!BJ771="","*",SP_SUL!BJ771),IF(SP_SUL!BK771="","*",SP_SUL!BK771))</f>
        <v>*</v>
      </c>
    </row>
    <row r="772" spans="1:16" hidden="1">
      <c r="A772" s="82" t="str">
        <f>IF(SP_SUL!B772="","*",SP_SUL!B772)</f>
        <v>*</v>
      </c>
      <c r="B772" s="83" t="str">
        <f>IF(SP_SUL!X772="","*",SP_SUL!X772)</f>
        <v>*</v>
      </c>
      <c r="C772" s="83" t="str">
        <f>IF(SP_SUL!S772="","*",SP_SUL!S772)</f>
        <v>-</v>
      </c>
      <c r="D772" s="83" t="str">
        <f>IF(SP_SUL!T772="","*",SP_SUL!T772)</f>
        <v>-</v>
      </c>
      <c r="E772" s="83" t="str">
        <f>IF(SP_SUL!D772="","*",SP_SUL!D772)</f>
        <v>*</v>
      </c>
      <c r="F772" s="83" t="str">
        <f>IF(SP_SUL!H772="","*",SP_SUL!H772)</f>
        <v>*</v>
      </c>
      <c r="G772" s="83" t="str">
        <f>IF(SP_SUL!M772="","*",SP_SUL!M772)</f>
        <v>-</v>
      </c>
      <c r="H772" s="116" t="str">
        <f>IF(SP_SUL!K772="","*",SP_SUL!K772)</f>
        <v>*</v>
      </c>
      <c r="I772" s="113" t="str">
        <f>IF(SP_SUL!O772="","*",SP_SUL!O772)</f>
        <v>*</v>
      </c>
      <c r="J772" s="113" t="str">
        <f>IF(SP_SUL!P772="","*",SP_SUL!P772)</f>
        <v>*</v>
      </c>
      <c r="K772" s="83">
        <f>IF(SP_SUL!AK772="","*",SP_SUL!AK772)</f>
        <v>0</v>
      </c>
      <c r="L772" s="83" t="str">
        <f>IF(SP_SUL!AM772="","*",SP_SUL!AM772)</f>
        <v>-</v>
      </c>
      <c r="M772" s="83">
        <f>IF(SP_SUL!AP772="","*",SP_SUL!AP772)</f>
        <v>0</v>
      </c>
      <c r="N772" s="83" t="str">
        <f>IF(SP_SUL!AM772="","*",SP_SUL!AM772)</f>
        <v>-</v>
      </c>
      <c r="O772" s="110" t="str">
        <f>IF(SP_SUL!BH772="","*",SP_SUL!BH772)</f>
        <v>*</v>
      </c>
      <c r="P772" s="147" t="str">
        <f>IF($A$2=1,IF(SP_SUL!BJ772="","*",SP_SUL!BJ772),IF(SP_SUL!BK772="","*",SP_SUL!BK772))</f>
        <v>*</v>
      </c>
    </row>
    <row r="773" spans="1:16" hidden="1">
      <c r="A773" s="82" t="str">
        <f>IF(SP_SUL!B773="","*",SP_SUL!B773)</f>
        <v>*</v>
      </c>
      <c r="B773" s="83" t="str">
        <f>IF(SP_SUL!X773="","*",SP_SUL!X773)</f>
        <v>*</v>
      </c>
      <c r="C773" s="83" t="str">
        <f>IF(SP_SUL!S773="","*",SP_SUL!S773)</f>
        <v>-</v>
      </c>
      <c r="D773" s="83" t="str">
        <f>IF(SP_SUL!T773="","*",SP_SUL!T773)</f>
        <v>-</v>
      </c>
      <c r="E773" s="83" t="str">
        <f>IF(SP_SUL!D773="","*",SP_SUL!D773)</f>
        <v>*</v>
      </c>
      <c r="F773" s="83" t="str">
        <f>IF(SP_SUL!H773="","*",SP_SUL!H773)</f>
        <v>*</v>
      </c>
      <c r="G773" s="83" t="str">
        <f>IF(SP_SUL!M773="","*",SP_SUL!M773)</f>
        <v>-</v>
      </c>
      <c r="H773" s="116" t="str">
        <f>IF(SP_SUL!K773="","*",SP_SUL!K773)</f>
        <v>*</v>
      </c>
      <c r="I773" s="113" t="str">
        <f>IF(SP_SUL!O773="","*",SP_SUL!O773)</f>
        <v>*</v>
      </c>
      <c r="J773" s="113" t="str">
        <f>IF(SP_SUL!P773="","*",SP_SUL!P773)</f>
        <v>*</v>
      </c>
      <c r="K773" s="83">
        <f>IF(SP_SUL!AK773="","*",SP_SUL!AK773)</f>
        <v>0</v>
      </c>
      <c r="L773" s="83" t="str">
        <f>IF(SP_SUL!AM773="","*",SP_SUL!AM773)</f>
        <v>-</v>
      </c>
      <c r="M773" s="83">
        <f>IF(SP_SUL!AP773="","*",SP_SUL!AP773)</f>
        <v>0</v>
      </c>
      <c r="N773" s="83" t="str">
        <f>IF(SP_SUL!AM773="","*",SP_SUL!AM773)</f>
        <v>-</v>
      </c>
      <c r="O773" s="110" t="str">
        <f>IF(SP_SUL!BH773="","*",SP_SUL!BH773)</f>
        <v>*</v>
      </c>
      <c r="P773" s="147" t="str">
        <f>IF($A$2=1,IF(SP_SUL!BJ773="","*",SP_SUL!BJ773),IF(SP_SUL!BK773="","*",SP_SUL!BK773))</f>
        <v>*</v>
      </c>
    </row>
    <row r="774" spans="1:16" hidden="1">
      <c r="A774" s="82" t="str">
        <f>IF(SP_SUL!B774="","*",SP_SUL!B774)</f>
        <v>*</v>
      </c>
      <c r="B774" s="83" t="str">
        <f>IF(SP_SUL!X774="","*",SP_SUL!X774)</f>
        <v>*</v>
      </c>
      <c r="C774" s="83" t="str">
        <f>IF(SP_SUL!S774="","*",SP_SUL!S774)</f>
        <v>-</v>
      </c>
      <c r="D774" s="83" t="str">
        <f>IF(SP_SUL!T774="","*",SP_SUL!T774)</f>
        <v>-</v>
      </c>
      <c r="E774" s="83" t="str">
        <f>IF(SP_SUL!D774="","*",SP_SUL!D774)</f>
        <v>*</v>
      </c>
      <c r="F774" s="83" t="str">
        <f>IF(SP_SUL!H774="","*",SP_SUL!H774)</f>
        <v>*</v>
      </c>
      <c r="G774" s="83" t="str">
        <f>IF(SP_SUL!M774="","*",SP_SUL!M774)</f>
        <v>-</v>
      </c>
      <c r="H774" s="116" t="str">
        <f>IF(SP_SUL!K774="","*",SP_SUL!K774)</f>
        <v>*</v>
      </c>
      <c r="I774" s="113" t="str">
        <f>IF(SP_SUL!O774="","*",SP_SUL!O774)</f>
        <v>*</v>
      </c>
      <c r="J774" s="113" t="str">
        <f>IF(SP_SUL!P774="","*",SP_SUL!P774)</f>
        <v>*</v>
      </c>
      <c r="K774" s="83">
        <f>IF(SP_SUL!AK774="","*",SP_SUL!AK774)</f>
        <v>0</v>
      </c>
      <c r="L774" s="83" t="str">
        <f>IF(SP_SUL!AM774="","*",SP_SUL!AM774)</f>
        <v>-</v>
      </c>
      <c r="M774" s="83">
        <f>IF(SP_SUL!AP774="","*",SP_SUL!AP774)</f>
        <v>0</v>
      </c>
      <c r="N774" s="83" t="str">
        <f>IF(SP_SUL!AM774="","*",SP_SUL!AM774)</f>
        <v>-</v>
      </c>
      <c r="O774" s="110" t="str">
        <f>IF(SP_SUL!BH774="","*",SP_SUL!BH774)</f>
        <v>*</v>
      </c>
      <c r="P774" s="147" t="str">
        <f>IF($A$2=1,IF(SP_SUL!BJ774="","*",SP_SUL!BJ774),IF(SP_SUL!BK774="","*",SP_SUL!BK774))</f>
        <v>*</v>
      </c>
    </row>
    <row r="775" spans="1:16" hidden="1">
      <c r="A775" s="82" t="str">
        <f>IF(SP_SUL!B775="","*",SP_SUL!B775)</f>
        <v>*</v>
      </c>
      <c r="B775" s="83" t="str">
        <f>IF(SP_SUL!X775="","*",SP_SUL!X775)</f>
        <v>*</v>
      </c>
      <c r="C775" s="83" t="str">
        <f>IF(SP_SUL!S775="","*",SP_SUL!S775)</f>
        <v>-</v>
      </c>
      <c r="D775" s="83" t="str">
        <f>IF(SP_SUL!T775="","*",SP_SUL!T775)</f>
        <v>-</v>
      </c>
      <c r="E775" s="83" t="str">
        <f>IF(SP_SUL!D775="","*",SP_SUL!D775)</f>
        <v>*</v>
      </c>
      <c r="F775" s="83" t="str">
        <f>IF(SP_SUL!H775="","*",SP_SUL!H775)</f>
        <v>*</v>
      </c>
      <c r="G775" s="83" t="str">
        <f>IF(SP_SUL!M775="","*",SP_SUL!M775)</f>
        <v>-</v>
      </c>
      <c r="H775" s="116" t="str">
        <f>IF(SP_SUL!K775="","*",SP_SUL!K775)</f>
        <v>*</v>
      </c>
      <c r="I775" s="113" t="str">
        <f>IF(SP_SUL!O775="","*",SP_SUL!O775)</f>
        <v>*</v>
      </c>
      <c r="J775" s="113" t="str">
        <f>IF(SP_SUL!P775="","*",SP_SUL!P775)</f>
        <v>*</v>
      </c>
      <c r="K775" s="83">
        <f>IF(SP_SUL!AK775="","*",SP_SUL!AK775)</f>
        <v>0</v>
      </c>
      <c r="L775" s="83" t="str">
        <f>IF(SP_SUL!AM775="","*",SP_SUL!AM775)</f>
        <v>-</v>
      </c>
      <c r="M775" s="83">
        <f>IF(SP_SUL!AP775="","*",SP_SUL!AP775)</f>
        <v>0</v>
      </c>
      <c r="N775" s="83" t="str">
        <f>IF(SP_SUL!AM775="","*",SP_SUL!AM775)</f>
        <v>-</v>
      </c>
      <c r="O775" s="110" t="str">
        <f>IF(SP_SUL!BH775="","*",SP_SUL!BH775)</f>
        <v>*</v>
      </c>
      <c r="P775" s="147" t="str">
        <f>IF($A$2=1,IF(SP_SUL!BJ775="","*",SP_SUL!BJ775),IF(SP_SUL!BK775="","*",SP_SUL!BK775))</f>
        <v>*</v>
      </c>
    </row>
    <row r="776" spans="1:16" hidden="1">
      <c r="A776" s="82" t="str">
        <f>IF(SP_SUL!B776="","*",SP_SUL!B776)</f>
        <v>*</v>
      </c>
      <c r="B776" s="83" t="str">
        <f>IF(SP_SUL!X776="","*",SP_SUL!X776)</f>
        <v>*</v>
      </c>
      <c r="C776" s="83" t="str">
        <f>IF(SP_SUL!S776="","*",SP_SUL!S776)</f>
        <v>-</v>
      </c>
      <c r="D776" s="83" t="str">
        <f>IF(SP_SUL!T776="","*",SP_SUL!T776)</f>
        <v>-</v>
      </c>
      <c r="E776" s="83" t="str">
        <f>IF(SP_SUL!D776="","*",SP_SUL!D776)</f>
        <v>*</v>
      </c>
      <c r="F776" s="83" t="str">
        <f>IF(SP_SUL!H776="","*",SP_SUL!H776)</f>
        <v>*</v>
      </c>
      <c r="G776" s="83" t="str">
        <f>IF(SP_SUL!M776="","*",SP_SUL!M776)</f>
        <v>-</v>
      </c>
      <c r="H776" s="116" t="str">
        <f>IF(SP_SUL!K776="","*",SP_SUL!K776)</f>
        <v>*</v>
      </c>
      <c r="I776" s="113" t="str">
        <f>IF(SP_SUL!O776="","*",SP_SUL!O776)</f>
        <v>*</v>
      </c>
      <c r="J776" s="113" t="str">
        <f>IF(SP_SUL!P776="","*",SP_SUL!P776)</f>
        <v>*</v>
      </c>
      <c r="K776" s="83">
        <f>IF(SP_SUL!AK776="","*",SP_SUL!AK776)</f>
        <v>0</v>
      </c>
      <c r="L776" s="83" t="str">
        <f>IF(SP_SUL!AM776="","*",SP_SUL!AM776)</f>
        <v>-</v>
      </c>
      <c r="M776" s="83">
        <f>IF(SP_SUL!AP776="","*",SP_SUL!AP776)</f>
        <v>0</v>
      </c>
      <c r="N776" s="83" t="str">
        <f>IF(SP_SUL!AM776="","*",SP_SUL!AM776)</f>
        <v>-</v>
      </c>
      <c r="O776" s="110" t="str">
        <f>IF(SP_SUL!BH776="","*",SP_SUL!BH776)</f>
        <v>*</v>
      </c>
      <c r="P776" s="147" t="str">
        <f>IF($A$2=1,IF(SP_SUL!BJ776="","*",SP_SUL!BJ776),IF(SP_SUL!BK776="","*",SP_SUL!BK776))</f>
        <v>*</v>
      </c>
    </row>
    <row r="777" spans="1:16" hidden="1">
      <c r="A777" s="82" t="str">
        <f>IF(SP_SUL!B777="","*",SP_SUL!B777)</f>
        <v>*</v>
      </c>
      <c r="B777" s="83" t="str">
        <f>IF(SP_SUL!X777="","*",SP_SUL!X777)</f>
        <v>*</v>
      </c>
      <c r="C777" s="83" t="str">
        <f>IF(SP_SUL!S777="","*",SP_SUL!S777)</f>
        <v>-</v>
      </c>
      <c r="D777" s="83" t="str">
        <f>IF(SP_SUL!T777="","*",SP_SUL!T777)</f>
        <v>-</v>
      </c>
      <c r="E777" s="83" t="str">
        <f>IF(SP_SUL!D777="","*",SP_SUL!D777)</f>
        <v>*</v>
      </c>
      <c r="F777" s="83" t="str">
        <f>IF(SP_SUL!H777="","*",SP_SUL!H777)</f>
        <v>*</v>
      </c>
      <c r="G777" s="83" t="str">
        <f>IF(SP_SUL!M777="","*",SP_SUL!M777)</f>
        <v>-</v>
      </c>
      <c r="H777" s="116" t="str">
        <f>IF(SP_SUL!K777="","*",SP_SUL!K777)</f>
        <v>*</v>
      </c>
      <c r="I777" s="113" t="str">
        <f>IF(SP_SUL!O777="","*",SP_SUL!O777)</f>
        <v>*</v>
      </c>
      <c r="J777" s="113" t="str">
        <f>IF(SP_SUL!P777="","*",SP_SUL!P777)</f>
        <v>*</v>
      </c>
      <c r="K777" s="83">
        <f>IF(SP_SUL!AK777="","*",SP_SUL!AK777)</f>
        <v>0</v>
      </c>
      <c r="L777" s="83" t="str">
        <f>IF(SP_SUL!AM777="","*",SP_SUL!AM777)</f>
        <v>-</v>
      </c>
      <c r="M777" s="83">
        <f>IF(SP_SUL!AP777="","*",SP_SUL!AP777)</f>
        <v>0</v>
      </c>
      <c r="N777" s="83" t="str">
        <f>IF(SP_SUL!AM777="","*",SP_SUL!AM777)</f>
        <v>-</v>
      </c>
      <c r="O777" s="110" t="str">
        <f>IF(SP_SUL!BH777="","*",SP_SUL!BH777)</f>
        <v>*</v>
      </c>
      <c r="P777" s="147" t="str">
        <f>IF($A$2=1,IF(SP_SUL!BJ777="","*",SP_SUL!BJ777),IF(SP_SUL!BK777="","*",SP_SUL!BK777))</f>
        <v>*</v>
      </c>
    </row>
    <row r="778" spans="1:16" hidden="1">
      <c r="A778" s="82" t="str">
        <f>IF(SP_SUL!B778="","*",SP_SUL!B778)</f>
        <v>*</v>
      </c>
      <c r="B778" s="83" t="str">
        <f>IF(SP_SUL!X778="","*",SP_SUL!X778)</f>
        <v>*</v>
      </c>
      <c r="C778" s="83" t="str">
        <f>IF(SP_SUL!S778="","*",SP_SUL!S778)</f>
        <v>-</v>
      </c>
      <c r="D778" s="83" t="str">
        <f>IF(SP_SUL!T778="","*",SP_SUL!T778)</f>
        <v>-</v>
      </c>
      <c r="E778" s="83" t="str">
        <f>IF(SP_SUL!D778="","*",SP_SUL!D778)</f>
        <v>*</v>
      </c>
      <c r="F778" s="83" t="str">
        <f>IF(SP_SUL!H778="","*",SP_SUL!H778)</f>
        <v>*</v>
      </c>
      <c r="G778" s="83" t="str">
        <f>IF(SP_SUL!M778="","*",SP_SUL!M778)</f>
        <v>-</v>
      </c>
      <c r="H778" s="116" t="str">
        <f>IF(SP_SUL!K778="","*",SP_SUL!K778)</f>
        <v>*</v>
      </c>
      <c r="I778" s="113" t="str">
        <f>IF(SP_SUL!O778="","*",SP_SUL!O778)</f>
        <v>*</v>
      </c>
      <c r="J778" s="113" t="str">
        <f>IF(SP_SUL!P778="","*",SP_SUL!P778)</f>
        <v>*</v>
      </c>
      <c r="K778" s="83">
        <f>IF(SP_SUL!AK778="","*",SP_SUL!AK778)</f>
        <v>0</v>
      </c>
      <c r="L778" s="83" t="str">
        <f>IF(SP_SUL!AM778="","*",SP_SUL!AM778)</f>
        <v>-</v>
      </c>
      <c r="M778" s="83">
        <f>IF(SP_SUL!AP778="","*",SP_SUL!AP778)</f>
        <v>0</v>
      </c>
      <c r="N778" s="83" t="str">
        <f>IF(SP_SUL!AM778="","*",SP_SUL!AM778)</f>
        <v>-</v>
      </c>
      <c r="O778" s="110" t="str">
        <f>IF(SP_SUL!BH778="","*",SP_SUL!BH778)</f>
        <v>*</v>
      </c>
      <c r="P778" s="147" t="str">
        <f>IF($A$2=1,IF(SP_SUL!BJ778="","*",SP_SUL!BJ778),IF(SP_SUL!BK778="","*",SP_SUL!BK778))</f>
        <v>*</v>
      </c>
    </row>
    <row r="779" spans="1:16" hidden="1">
      <c r="A779" s="82" t="str">
        <f>IF(SP_SUL!B779="","*",SP_SUL!B779)</f>
        <v>*</v>
      </c>
      <c r="B779" s="83" t="str">
        <f>IF(SP_SUL!X779="","*",SP_SUL!X779)</f>
        <v>*</v>
      </c>
      <c r="C779" s="83" t="str">
        <f>IF(SP_SUL!S779="","*",SP_SUL!S779)</f>
        <v>-</v>
      </c>
      <c r="D779" s="83" t="str">
        <f>IF(SP_SUL!T779="","*",SP_SUL!T779)</f>
        <v>-</v>
      </c>
      <c r="E779" s="83" t="str">
        <f>IF(SP_SUL!D779="","*",SP_SUL!D779)</f>
        <v>*</v>
      </c>
      <c r="F779" s="83" t="str">
        <f>IF(SP_SUL!H779="","*",SP_SUL!H779)</f>
        <v>*</v>
      </c>
      <c r="G779" s="83" t="str">
        <f>IF(SP_SUL!M779="","*",SP_SUL!M779)</f>
        <v>-</v>
      </c>
      <c r="H779" s="116" t="str">
        <f>IF(SP_SUL!K779="","*",SP_SUL!K779)</f>
        <v>*</v>
      </c>
      <c r="I779" s="113" t="str">
        <f>IF(SP_SUL!O779="","*",SP_SUL!O779)</f>
        <v>*</v>
      </c>
      <c r="J779" s="113" t="str">
        <f>IF(SP_SUL!P779="","*",SP_SUL!P779)</f>
        <v>*</v>
      </c>
      <c r="K779" s="83">
        <f>IF(SP_SUL!AK779="","*",SP_SUL!AK779)</f>
        <v>0</v>
      </c>
      <c r="L779" s="83" t="str">
        <f>IF(SP_SUL!AM779="","*",SP_SUL!AM779)</f>
        <v>-</v>
      </c>
      <c r="M779" s="83">
        <f>IF(SP_SUL!AP779="","*",SP_SUL!AP779)</f>
        <v>0</v>
      </c>
      <c r="N779" s="83" t="str">
        <f>IF(SP_SUL!AM779="","*",SP_SUL!AM779)</f>
        <v>-</v>
      </c>
      <c r="O779" s="110" t="str">
        <f>IF(SP_SUL!BH779="","*",SP_SUL!BH779)</f>
        <v>*</v>
      </c>
      <c r="P779" s="147" t="str">
        <f>IF($A$2=1,IF(SP_SUL!BJ779="","*",SP_SUL!BJ779),IF(SP_SUL!BK779="","*",SP_SUL!BK779))</f>
        <v>*</v>
      </c>
    </row>
    <row r="780" spans="1:16" hidden="1">
      <c r="A780" s="82" t="str">
        <f>IF(SP_SUL!B780="","*",SP_SUL!B780)</f>
        <v>*</v>
      </c>
      <c r="B780" s="83" t="str">
        <f>IF(SP_SUL!X780="","*",SP_SUL!X780)</f>
        <v>*</v>
      </c>
      <c r="C780" s="83" t="str">
        <f>IF(SP_SUL!S780="","*",SP_SUL!S780)</f>
        <v>-</v>
      </c>
      <c r="D780" s="83" t="str">
        <f>IF(SP_SUL!T780="","*",SP_SUL!T780)</f>
        <v>-</v>
      </c>
      <c r="E780" s="83" t="str">
        <f>IF(SP_SUL!D780="","*",SP_SUL!D780)</f>
        <v>*</v>
      </c>
      <c r="F780" s="83" t="str">
        <f>IF(SP_SUL!H780="","*",SP_SUL!H780)</f>
        <v>*</v>
      </c>
      <c r="G780" s="83" t="str">
        <f>IF(SP_SUL!M780="","*",SP_SUL!M780)</f>
        <v>-</v>
      </c>
      <c r="H780" s="116" t="str">
        <f>IF(SP_SUL!K780="","*",SP_SUL!K780)</f>
        <v>*</v>
      </c>
      <c r="I780" s="113" t="str">
        <f>IF(SP_SUL!O780="","*",SP_SUL!O780)</f>
        <v>*</v>
      </c>
      <c r="J780" s="113" t="str">
        <f>IF(SP_SUL!P780="","*",SP_SUL!P780)</f>
        <v>*</v>
      </c>
      <c r="K780" s="83">
        <f>IF(SP_SUL!AK780="","*",SP_SUL!AK780)</f>
        <v>0</v>
      </c>
      <c r="L780" s="83" t="str">
        <f>IF(SP_SUL!AM780="","*",SP_SUL!AM780)</f>
        <v>-</v>
      </c>
      <c r="M780" s="83">
        <f>IF(SP_SUL!AP780="","*",SP_SUL!AP780)</f>
        <v>0</v>
      </c>
      <c r="N780" s="83" t="str">
        <f>IF(SP_SUL!AM780="","*",SP_SUL!AM780)</f>
        <v>-</v>
      </c>
      <c r="O780" s="110" t="str">
        <f>IF(SP_SUL!BH780="","*",SP_SUL!BH780)</f>
        <v>*</v>
      </c>
      <c r="P780" s="147" t="str">
        <f>IF($A$2=1,IF(SP_SUL!BJ780="","*",SP_SUL!BJ780),IF(SP_SUL!BK780="","*",SP_SUL!BK780))</f>
        <v>*</v>
      </c>
    </row>
    <row r="781" spans="1:16" hidden="1">
      <c r="A781" s="82" t="str">
        <f>IF(SP_SUL!B781="","*",SP_SUL!B781)</f>
        <v>*</v>
      </c>
      <c r="B781" s="83" t="str">
        <f>IF(SP_SUL!X781="","*",SP_SUL!X781)</f>
        <v>*</v>
      </c>
      <c r="C781" s="83" t="str">
        <f>IF(SP_SUL!S781="","*",SP_SUL!S781)</f>
        <v>-</v>
      </c>
      <c r="D781" s="83" t="str">
        <f>IF(SP_SUL!T781="","*",SP_SUL!T781)</f>
        <v>-</v>
      </c>
      <c r="E781" s="83" t="str">
        <f>IF(SP_SUL!D781="","*",SP_SUL!D781)</f>
        <v>*</v>
      </c>
      <c r="F781" s="83" t="str">
        <f>IF(SP_SUL!H781="","*",SP_SUL!H781)</f>
        <v>*</v>
      </c>
      <c r="G781" s="83" t="str">
        <f>IF(SP_SUL!M781="","*",SP_SUL!M781)</f>
        <v>-</v>
      </c>
      <c r="H781" s="116" t="str">
        <f>IF(SP_SUL!K781="","*",SP_SUL!K781)</f>
        <v>*</v>
      </c>
      <c r="I781" s="113" t="str">
        <f>IF(SP_SUL!O781="","*",SP_SUL!O781)</f>
        <v>*</v>
      </c>
      <c r="J781" s="113" t="str">
        <f>IF(SP_SUL!P781="","*",SP_SUL!P781)</f>
        <v>*</v>
      </c>
      <c r="K781" s="83">
        <f>IF(SP_SUL!AK781="","*",SP_SUL!AK781)</f>
        <v>0</v>
      </c>
      <c r="L781" s="83" t="str">
        <f>IF(SP_SUL!AM781="","*",SP_SUL!AM781)</f>
        <v>-</v>
      </c>
      <c r="M781" s="83">
        <f>IF(SP_SUL!AP781="","*",SP_SUL!AP781)</f>
        <v>0</v>
      </c>
      <c r="N781" s="83" t="str">
        <f>IF(SP_SUL!AM781="","*",SP_SUL!AM781)</f>
        <v>-</v>
      </c>
      <c r="O781" s="110" t="str">
        <f>IF(SP_SUL!BH781="","*",SP_SUL!BH781)</f>
        <v>*</v>
      </c>
      <c r="P781" s="147" t="str">
        <f>IF($A$2=1,IF(SP_SUL!BJ781="","*",SP_SUL!BJ781),IF(SP_SUL!BK781="","*",SP_SUL!BK781))</f>
        <v>*</v>
      </c>
    </row>
    <row r="782" spans="1:16" hidden="1">
      <c r="A782" s="82" t="str">
        <f>IF(SP_SUL!B782="","*",SP_SUL!B782)</f>
        <v>*</v>
      </c>
      <c r="B782" s="83" t="str">
        <f>IF(SP_SUL!X782="","*",SP_SUL!X782)</f>
        <v>*</v>
      </c>
      <c r="C782" s="83" t="str">
        <f>IF(SP_SUL!S782="","*",SP_SUL!S782)</f>
        <v>-</v>
      </c>
      <c r="D782" s="83" t="str">
        <f>IF(SP_SUL!T782="","*",SP_SUL!T782)</f>
        <v>-</v>
      </c>
      <c r="E782" s="83" t="str">
        <f>IF(SP_SUL!D782="","*",SP_SUL!D782)</f>
        <v>*</v>
      </c>
      <c r="F782" s="83" t="str">
        <f>IF(SP_SUL!H782="","*",SP_SUL!H782)</f>
        <v>*</v>
      </c>
      <c r="G782" s="83" t="str">
        <f>IF(SP_SUL!M782="","*",SP_SUL!M782)</f>
        <v>-</v>
      </c>
      <c r="H782" s="116" t="str">
        <f>IF(SP_SUL!K782="","*",SP_SUL!K782)</f>
        <v>*</v>
      </c>
      <c r="I782" s="113" t="str">
        <f>IF(SP_SUL!O782="","*",SP_SUL!O782)</f>
        <v>*</v>
      </c>
      <c r="J782" s="113" t="str">
        <f>IF(SP_SUL!P782="","*",SP_SUL!P782)</f>
        <v>*</v>
      </c>
      <c r="K782" s="83">
        <f>IF(SP_SUL!AK782="","*",SP_SUL!AK782)</f>
        <v>0</v>
      </c>
      <c r="L782" s="83" t="str">
        <f>IF(SP_SUL!AM782="","*",SP_SUL!AM782)</f>
        <v>-</v>
      </c>
      <c r="M782" s="83">
        <f>IF(SP_SUL!AP782="","*",SP_SUL!AP782)</f>
        <v>0</v>
      </c>
      <c r="N782" s="83" t="str">
        <f>IF(SP_SUL!AM782="","*",SP_SUL!AM782)</f>
        <v>-</v>
      </c>
      <c r="O782" s="110" t="str">
        <f>IF(SP_SUL!BH782="","*",SP_SUL!BH782)</f>
        <v>*</v>
      </c>
      <c r="P782" s="147" t="str">
        <f>IF($A$2=1,IF(SP_SUL!BJ782="","*",SP_SUL!BJ782),IF(SP_SUL!BK782="","*",SP_SUL!BK782))</f>
        <v>*</v>
      </c>
    </row>
    <row r="783" spans="1:16" hidden="1">
      <c r="A783" s="82" t="str">
        <f>IF(SP_SUL!B783="","*",SP_SUL!B783)</f>
        <v>*</v>
      </c>
      <c r="B783" s="83" t="str">
        <f>IF(SP_SUL!X783="","*",SP_SUL!X783)</f>
        <v>*</v>
      </c>
      <c r="C783" s="83" t="str">
        <f>IF(SP_SUL!S783="","*",SP_SUL!S783)</f>
        <v>-</v>
      </c>
      <c r="D783" s="83" t="str">
        <f>IF(SP_SUL!T783="","*",SP_SUL!T783)</f>
        <v>-</v>
      </c>
      <c r="E783" s="83" t="str">
        <f>IF(SP_SUL!D783="","*",SP_SUL!D783)</f>
        <v>*</v>
      </c>
      <c r="F783" s="83" t="str">
        <f>IF(SP_SUL!H783="","*",SP_SUL!H783)</f>
        <v>*</v>
      </c>
      <c r="G783" s="83" t="str">
        <f>IF(SP_SUL!M783="","*",SP_SUL!M783)</f>
        <v>-</v>
      </c>
      <c r="H783" s="116" t="str">
        <f>IF(SP_SUL!K783="","*",SP_SUL!K783)</f>
        <v>*</v>
      </c>
      <c r="I783" s="113" t="str">
        <f>IF(SP_SUL!O783="","*",SP_SUL!O783)</f>
        <v>*</v>
      </c>
      <c r="J783" s="113" t="str">
        <f>IF(SP_SUL!P783="","*",SP_SUL!P783)</f>
        <v>*</v>
      </c>
      <c r="K783" s="83">
        <f>IF(SP_SUL!AK783="","*",SP_SUL!AK783)</f>
        <v>0</v>
      </c>
      <c r="L783" s="83" t="str">
        <f>IF(SP_SUL!AM783="","*",SP_SUL!AM783)</f>
        <v>-</v>
      </c>
      <c r="M783" s="83">
        <f>IF(SP_SUL!AP783="","*",SP_SUL!AP783)</f>
        <v>0</v>
      </c>
      <c r="N783" s="83" t="str">
        <f>IF(SP_SUL!AM783="","*",SP_SUL!AM783)</f>
        <v>-</v>
      </c>
      <c r="O783" s="110" t="str">
        <f>IF(SP_SUL!BH783="","*",SP_SUL!BH783)</f>
        <v>*</v>
      </c>
      <c r="P783" s="147" t="str">
        <f>IF($A$2=1,IF(SP_SUL!BJ783="","*",SP_SUL!BJ783),IF(SP_SUL!BK783="","*",SP_SUL!BK783))</f>
        <v>*</v>
      </c>
    </row>
    <row r="784" spans="1:16" hidden="1">
      <c r="A784" s="82" t="str">
        <f>IF(SP_SUL!B784="","*",SP_SUL!B784)</f>
        <v>*</v>
      </c>
      <c r="B784" s="83" t="str">
        <f>IF(SP_SUL!X784="","*",SP_SUL!X784)</f>
        <v>*</v>
      </c>
      <c r="C784" s="83" t="str">
        <f>IF(SP_SUL!S784="","*",SP_SUL!S784)</f>
        <v>-</v>
      </c>
      <c r="D784" s="83" t="str">
        <f>IF(SP_SUL!T784="","*",SP_SUL!T784)</f>
        <v>-</v>
      </c>
      <c r="E784" s="83" t="str">
        <f>IF(SP_SUL!D784="","*",SP_SUL!D784)</f>
        <v>*</v>
      </c>
      <c r="F784" s="83" t="str">
        <f>IF(SP_SUL!H784="","*",SP_SUL!H784)</f>
        <v>*</v>
      </c>
      <c r="G784" s="83" t="str">
        <f>IF(SP_SUL!M784="","*",SP_SUL!M784)</f>
        <v>-</v>
      </c>
      <c r="H784" s="116" t="str">
        <f>IF(SP_SUL!K784="","*",SP_SUL!K784)</f>
        <v>*</v>
      </c>
      <c r="I784" s="113" t="str">
        <f>IF(SP_SUL!O784="","*",SP_SUL!O784)</f>
        <v>*</v>
      </c>
      <c r="J784" s="113" t="str">
        <f>IF(SP_SUL!P784="","*",SP_SUL!P784)</f>
        <v>*</v>
      </c>
      <c r="K784" s="83">
        <f>IF(SP_SUL!AK784="","*",SP_SUL!AK784)</f>
        <v>0</v>
      </c>
      <c r="L784" s="83" t="str">
        <f>IF(SP_SUL!AM784="","*",SP_SUL!AM784)</f>
        <v>-</v>
      </c>
      <c r="M784" s="83">
        <f>IF(SP_SUL!AP784="","*",SP_SUL!AP784)</f>
        <v>0</v>
      </c>
      <c r="N784" s="83" t="str">
        <f>IF(SP_SUL!AM784="","*",SP_SUL!AM784)</f>
        <v>-</v>
      </c>
      <c r="O784" s="110" t="str">
        <f>IF(SP_SUL!BH784="","*",SP_SUL!BH784)</f>
        <v>*</v>
      </c>
      <c r="P784" s="147" t="str">
        <f>IF($A$2=1,IF(SP_SUL!BJ784="","*",SP_SUL!BJ784),IF(SP_SUL!BK784="","*",SP_SUL!BK784))</f>
        <v>*</v>
      </c>
    </row>
    <row r="785" spans="1:16" hidden="1">
      <c r="A785" s="82" t="str">
        <f>IF(SP_SUL!B785="","*",SP_SUL!B785)</f>
        <v>*</v>
      </c>
      <c r="B785" s="83" t="str">
        <f>IF(SP_SUL!X785="","*",SP_SUL!X785)</f>
        <v>*</v>
      </c>
      <c r="C785" s="83" t="str">
        <f>IF(SP_SUL!S785="","*",SP_SUL!S785)</f>
        <v>-</v>
      </c>
      <c r="D785" s="83" t="str">
        <f>IF(SP_SUL!T785="","*",SP_SUL!T785)</f>
        <v>-</v>
      </c>
      <c r="E785" s="83" t="str">
        <f>IF(SP_SUL!D785="","*",SP_SUL!D785)</f>
        <v>*</v>
      </c>
      <c r="F785" s="83" t="str">
        <f>IF(SP_SUL!H785="","*",SP_SUL!H785)</f>
        <v>*</v>
      </c>
      <c r="G785" s="83" t="str">
        <f>IF(SP_SUL!M785="","*",SP_SUL!M785)</f>
        <v>-</v>
      </c>
      <c r="H785" s="116" t="str">
        <f>IF(SP_SUL!K785="","*",SP_SUL!K785)</f>
        <v>*</v>
      </c>
      <c r="I785" s="113" t="str">
        <f>IF(SP_SUL!O785="","*",SP_SUL!O785)</f>
        <v>*</v>
      </c>
      <c r="J785" s="113" t="str">
        <f>IF(SP_SUL!P785="","*",SP_SUL!P785)</f>
        <v>*</v>
      </c>
      <c r="K785" s="83">
        <f>IF(SP_SUL!AK785="","*",SP_SUL!AK785)</f>
        <v>0</v>
      </c>
      <c r="L785" s="83" t="str">
        <f>IF(SP_SUL!AM785="","*",SP_SUL!AM785)</f>
        <v>-</v>
      </c>
      <c r="M785" s="83">
        <f>IF(SP_SUL!AP785="","*",SP_SUL!AP785)</f>
        <v>0</v>
      </c>
      <c r="N785" s="83" t="str">
        <f>IF(SP_SUL!AM785="","*",SP_SUL!AM785)</f>
        <v>-</v>
      </c>
      <c r="O785" s="110" t="str">
        <f>IF(SP_SUL!BH785="","*",SP_SUL!BH785)</f>
        <v>*</v>
      </c>
      <c r="P785" s="147" t="str">
        <f>IF($A$2=1,IF(SP_SUL!BJ785="","*",SP_SUL!BJ785),IF(SP_SUL!BK785="","*",SP_SUL!BK785))</f>
        <v>*</v>
      </c>
    </row>
    <row r="786" spans="1:16" hidden="1">
      <c r="A786" s="82" t="str">
        <f>IF(SP_SUL!B786="","*",SP_SUL!B786)</f>
        <v>*</v>
      </c>
      <c r="B786" s="83" t="str">
        <f>IF(SP_SUL!X786="","*",SP_SUL!X786)</f>
        <v>*</v>
      </c>
      <c r="C786" s="83" t="str">
        <f>IF(SP_SUL!S786="","*",SP_SUL!S786)</f>
        <v>-</v>
      </c>
      <c r="D786" s="83" t="str">
        <f>IF(SP_SUL!T786="","*",SP_SUL!T786)</f>
        <v>-</v>
      </c>
      <c r="E786" s="83" t="str">
        <f>IF(SP_SUL!D786="","*",SP_SUL!D786)</f>
        <v>*</v>
      </c>
      <c r="F786" s="83" t="str">
        <f>IF(SP_SUL!H786="","*",SP_SUL!H786)</f>
        <v>*</v>
      </c>
      <c r="G786" s="83" t="str">
        <f>IF(SP_SUL!M786="","*",SP_SUL!M786)</f>
        <v>-</v>
      </c>
      <c r="H786" s="116" t="str">
        <f>IF(SP_SUL!K786="","*",SP_SUL!K786)</f>
        <v>*</v>
      </c>
      <c r="I786" s="113" t="str">
        <f>IF(SP_SUL!O786="","*",SP_SUL!O786)</f>
        <v>*</v>
      </c>
      <c r="J786" s="113" t="str">
        <f>IF(SP_SUL!P786="","*",SP_SUL!P786)</f>
        <v>*</v>
      </c>
      <c r="K786" s="83">
        <f>IF(SP_SUL!AK786="","*",SP_SUL!AK786)</f>
        <v>0</v>
      </c>
      <c r="L786" s="83" t="str">
        <f>IF(SP_SUL!AM786="","*",SP_SUL!AM786)</f>
        <v>-</v>
      </c>
      <c r="M786" s="83">
        <f>IF(SP_SUL!AP786="","*",SP_SUL!AP786)</f>
        <v>0</v>
      </c>
      <c r="N786" s="83" t="str">
        <f>IF(SP_SUL!AM786="","*",SP_SUL!AM786)</f>
        <v>-</v>
      </c>
      <c r="O786" s="110" t="str">
        <f>IF(SP_SUL!BH786="","*",SP_SUL!BH786)</f>
        <v>*</v>
      </c>
      <c r="P786" s="147" t="str">
        <f>IF($A$2=1,IF(SP_SUL!BJ786="","*",SP_SUL!BJ786),IF(SP_SUL!BK786="","*",SP_SUL!BK786))</f>
        <v>*</v>
      </c>
    </row>
    <row r="787" spans="1:16" hidden="1">
      <c r="A787" s="82" t="str">
        <f>IF(SP_SUL!B787="","*",SP_SUL!B787)</f>
        <v>*</v>
      </c>
      <c r="B787" s="83" t="str">
        <f>IF(SP_SUL!X787="","*",SP_SUL!X787)</f>
        <v>*</v>
      </c>
      <c r="C787" s="83" t="str">
        <f>IF(SP_SUL!S787="","*",SP_SUL!S787)</f>
        <v>-</v>
      </c>
      <c r="D787" s="83" t="str">
        <f>IF(SP_SUL!T787="","*",SP_SUL!T787)</f>
        <v>-</v>
      </c>
      <c r="E787" s="83" t="str">
        <f>IF(SP_SUL!D787="","*",SP_SUL!D787)</f>
        <v>*</v>
      </c>
      <c r="F787" s="83" t="str">
        <f>IF(SP_SUL!H787="","*",SP_SUL!H787)</f>
        <v>*</v>
      </c>
      <c r="G787" s="83" t="str">
        <f>IF(SP_SUL!M787="","*",SP_SUL!M787)</f>
        <v>-</v>
      </c>
      <c r="H787" s="116" t="str">
        <f>IF(SP_SUL!K787="","*",SP_SUL!K787)</f>
        <v>*</v>
      </c>
      <c r="I787" s="113" t="str">
        <f>IF(SP_SUL!O787="","*",SP_SUL!O787)</f>
        <v>*</v>
      </c>
      <c r="J787" s="113" t="str">
        <f>IF(SP_SUL!P787="","*",SP_SUL!P787)</f>
        <v>*</v>
      </c>
      <c r="K787" s="83">
        <f>IF(SP_SUL!AK787="","*",SP_SUL!AK787)</f>
        <v>0</v>
      </c>
      <c r="L787" s="83" t="str">
        <f>IF(SP_SUL!AM787="","*",SP_SUL!AM787)</f>
        <v>-</v>
      </c>
      <c r="M787" s="83">
        <f>IF(SP_SUL!AP787="","*",SP_SUL!AP787)</f>
        <v>0</v>
      </c>
      <c r="N787" s="83" t="str">
        <f>IF(SP_SUL!AM787="","*",SP_SUL!AM787)</f>
        <v>-</v>
      </c>
      <c r="O787" s="110" t="str">
        <f>IF(SP_SUL!BH787="","*",SP_SUL!BH787)</f>
        <v>*</v>
      </c>
      <c r="P787" s="147" t="str">
        <f>IF($A$2=1,IF(SP_SUL!BJ787="","*",SP_SUL!BJ787),IF(SP_SUL!BK787="","*",SP_SUL!BK787))</f>
        <v>*</v>
      </c>
    </row>
    <row r="788" spans="1:16" hidden="1">
      <c r="A788" s="82" t="str">
        <f>IF(SP_SUL!B788="","*",SP_SUL!B788)</f>
        <v>*</v>
      </c>
      <c r="B788" s="83" t="str">
        <f>IF(SP_SUL!X788="","*",SP_SUL!X788)</f>
        <v>*</v>
      </c>
      <c r="C788" s="83" t="str">
        <f>IF(SP_SUL!S788="","*",SP_SUL!S788)</f>
        <v>-</v>
      </c>
      <c r="D788" s="83" t="str">
        <f>IF(SP_SUL!T788="","*",SP_SUL!T788)</f>
        <v>-</v>
      </c>
      <c r="E788" s="83" t="str">
        <f>IF(SP_SUL!D788="","*",SP_SUL!D788)</f>
        <v>*</v>
      </c>
      <c r="F788" s="83" t="str">
        <f>IF(SP_SUL!H788="","*",SP_SUL!H788)</f>
        <v>*</v>
      </c>
      <c r="G788" s="83" t="str">
        <f>IF(SP_SUL!M788="","*",SP_SUL!M788)</f>
        <v>-</v>
      </c>
      <c r="H788" s="116" t="str">
        <f>IF(SP_SUL!K788="","*",SP_SUL!K788)</f>
        <v>*</v>
      </c>
      <c r="I788" s="113" t="str">
        <f>IF(SP_SUL!O788="","*",SP_SUL!O788)</f>
        <v>*</v>
      </c>
      <c r="J788" s="113" t="str">
        <f>IF(SP_SUL!P788="","*",SP_SUL!P788)</f>
        <v>*</v>
      </c>
      <c r="K788" s="83">
        <f>IF(SP_SUL!AK788="","*",SP_SUL!AK788)</f>
        <v>0</v>
      </c>
      <c r="L788" s="83" t="str">
        <f>IF(SP_SUL!AM788="","*",SP_SUL!AM788)</f>
        <v>-</v>
      </c>
      <c r="M788" s="83">
        <f>IF(SP_SUL!AP788="","*",SP_SUL!AP788)</f>
        <v>0</v>
      </c>
      <c r="N788" s="83" t="str">
        <f>IF(SP_SUL!AM788="","*",SP_SUL!AM788)</f>
        <v>-</v>
      </c>
      <c r="O788" s="110" t="str">
        <f>IF(SP_SUL!BH788="","*",SP_SUL!BH788)</f>
        <v>*</v>
      </c>
      <c r="P788" s="147" t="str">
        <f>IF($A$2=1,IF(SP_SUL!BJ788="","*",SP_SUL!BJ788),IF(SP_SUL!BK788="","*",SP_SUL!BK788))</f>
        <v>*</v>
      </c>
    </row>
    <row r="789" spans="1:16" hidden="1">
      <c r="A789" s="82" t="str">
        <f>IF(SP_SUL!B789="","*",SP_SUL!B789)</f>
        <v>*</v>
      </c>
      <c r="B789" s="83" t="str">
        <f>IF(SP_SUL!X789="","*",SP_SUL!X789)</f>
        <v>*</v>
      </c>
      <c r="C789" s="83" t="str">
        <f>IF(SP_SUL!S789="","*",SP_SUL!S789)</f>
        <v>-</v>
      </c>
      <c r="D789" s="83" t="str">
        <f>IF(SP_SUL!T789="","*",SP_SUL!T789)</f>
        <v>-</v>
      </c>
      <c r="E789" s="83" t="str">
        <f>IF(SP_SUL!D789="","*",SP_SUL!D789)</f>
        <v>*</v>
      </c>
      <c r="F789" s="83" t="str">
        <f>IF(SP_SUL!H789="","*",SP_SUL!H789)</f>
        <v>*</v>
      </c>
      <c r="G789" s="83" t="str">
        <f>IF(SP_SUL!M789="","*",SP_SUL!M789)</f>
        <v>-</v>
      </c>
      <c r="H789" s="116" t="str">
        <f>IF(SP_SUL!K789="","*",SP_SUL!K789)</f>
        <v>*</v>
      </c>
      <c r="I789" s="113" t="str">
        <f>IF(SP_SUL!O789="","*",SP_SUL!O789)</f>
        <v>*</v>
      </c>
      <c r="J789" s="113" t="str">
        <f>IF(SP_SUL!P789="","*",SP_SUL!P789)</f>
        <v>*</v>
      </c>
      <c r="K789" s="83">
        <f>IF(SP_SUL!AK789="","*",SP_SUL!AK789)</f>
        <v>0</v>
      </c>
      <c r="L789" s="83" t="str">
        <f>IF(SP_SUL!AM789="","*",SP_SUL!AM789)</f>
        <v>-</v>
      </c>
      <c r="M789" s="83">
        <f>IF(SP_SUL!AP789="","*",SP_SUL!AP789)</f>
        <v>0</v>
      </c>
      <c r="N789" s="83" t="str">
        <f>IF(SP_SUL!AM789="","*",SP_SUL!AM789)</f>
        <v>-</v>
      </c>
      <c r="O789" s="110" t="str">
        <f>IF(SP_SUL!BH789="","*",SP_SUL!BH789)</f>
        <v>*</v>
      </c>
      <c r="P789" s="147" t="str">
        <f>IF($A$2=1,IF(SP_SUL!BJ789="","*",SP_SUL!BJ789),IF(SP_SUL!BK789="","*",SP_SUL!BK789))</f>
        <v>*</v>
      </c>
    </row>
    <row r="790" spans="1:16" hidden="1">
      <c r="A790" s="82" t="str">
        <f>IF(SP_SUL!B790="","*",SP_SUL!B790)</f>
        <v>*</v>
      </c>
      <c r="B790" s="83" t="str">
        <f>IF(SP_SUL!X790="","*",SP_SUL!X790)</f>
        <v>*</v>
      </c>
      <c r="C790" s="83" t="str">
        <f>IF(SP_SUL!S790="","*",SP_SUL!S790)</f>
        <v>-</v>
      </c>
      <c r="D790" s="83" t="str">
        <f>IF(SP_SUL!T790="","*",SP_SUL!T790)</f>
        <v>-</v>
      </c>
      <c r="E790" s="83" t="str">
        <f>IF(SP_SUL!D790="","*",SP_SUL!D790)</f>
        <v>*</v>
      </c>
      <c r="F790" s="83" t="str">
        <f>IF(SP_SUL!H790="","*",SP_SUL!H790)</f>
        <v>*</v>
      </c>
      <c r="G790" s="83" t="str">
        <f>IF(SP_SUL!M790="","*",SP_SUL!M790)</f>
        <v>-</v>
      </c>
      <c r="H790" s="116" t="str">
        <f>IF(SP_SUL!K790="","*",SP_SUL!K790)</f>
        <v>*</v>
      </c>
      <c r="I790" s="113" t="str">
        <f>IF(SP_SUL!O790="","*",SP_SUL!O790)</f>
        <v>*</v>
      </c>
      <c r="J790" s="113" t="str">
        <f>IF(SP_SUL!P790="","*",SP_SUL!P790)</f>
        <v>*</v>
      </c>
      <c r="K790" s="83">
        <f>IF(SP_SUL!AK790="","*",SP_SUL!AK790)</f>
        <v>0</v>
      </c>
      <c r="L790" s="83" t="str">
        <f>IF(SP_SUL!AM790="","*",SP_SUL!AM790)</f>
        <v>-</v>
      </c>
      <c r="M790" s="83">
        <f>IF(SP_SUL!AP790="","*",SP_SUL!AP790)</f>
        <v>0</v>
      </c>
      <c r="N790" s="83" t="str">
        <f>IF(SP_SUL!AM790="","*",SP_SUL!AM790)</f>
        <v>-</v>
      </c>
      <c r="O790" s="110" t="str">
        <f>IF(SP_SUL!BH790="","*",SP_SUL!BH790)</f>
        <v>*</v>
      </c>
      <c r="P790" s="147" t="str">
        <f>IF($A$2=1,IF(SP_SUL!BJ790="","*",SP_SUL!BJ790),IF(SP_SUL!BK790="","*",SP_SUL!BK790))</f>
        <v>*</v>
      </c>
    </row>
    <row r="791" spans="1:16" hidden="1">
      <c r="A791" s="82" t="str">
        <f>IF(SP_SUL!B791="","*",SP_SUL!B791)</f>
        <v>*</v>
      </c>
      <c r="B791" s="83" t="str">
        <f>IF(SP_SUL!X791="","*",SP_SUL!X791)</f>
        <v>*</v>
      </c>
      <c r="C791" s="83" t="str">
        <f>IF(SP_SUL!S791="","*",SP_SUL!S791)</f>
        <v>-</v>
      </c>
      <c r="D791" s="83" t="str">
        <f>IF(SP_SUL!T791="","*",SP_SUL!T791)</f>
        <v>-</v>
      </c>
      <c r="E791" s="83" t="str">
        <f>IF(SP_SUL!D791="","*",SP_SUL!D791)</f>
        <v>*</v>
      </c>
      <c r="F791" s="83" t="str">
        <f>IF(SP_SUL!H791="","*",SP_SUL!H791)</f>
        <v>*</v>
      </c>
      <c r="G791" s="83" t="str">
        <f>IF(SP_SUL!M791="","*",SP_SUL!M791)</f>
        <v>-</v>
      </c>
      <c r="H791" s="116" t="str">
        <f>IF(SP_SUL!K791="","*",SP_SUL!K791)</f>
        <v>*</v>
      </c>
      <c r="I791" s="113" t="str">
        <f>IF(SP_SUL!O791="","*",SP_SUL!O791)</f>
        <v>*</v>
      </c>
      <c r="J791" s="113" t="str">
        <f>IF(SP_SUL!P791="","*",SP_SUL!P791)</f>
        <v>*</v>
      </c>
      <c r="K791" s="83">
        <f>IF(SP_SUL!AK791="","*",SP_SUL!AK791)</f>
        <v>0</v>
      </c>
      <c r="L791" s="83" t="str">
        <f>IF(SP_SUL!AM791="","*",SP_SUL!AM791)</f>
        <v>-</v>
      </c>
      <c r="M791" s="83">
        <f>IF(SP_SUL!AP791="","*",SP_SUL!AP791)</f>
        <v>0</v>
      </c>
      <c r="N791" s="83" t="str">
        <f>IF(SP_SUL!AM791="","*",SP_SUL!AM791)</f>
        <v>-</v>
      </c>
      <c r="O791" s="110" t="str">
        <f>IF(SP_SUL!BH791="","*",SP_SUL!BH791)</f>
        <v>*</v>
      </c>
      <c r="P791" s="147" t="str">
        <f>IF($A$2=1,IF(SP_SUL!BJ791="","*",SP_SUL!BJ791),IF(SP_SUL!BK791="","*",SP_SUL!BK791))</f>
        <v>*</v>
      </c>
    </row>
    <row r="792" spans="1:16" hidden="1">
      <c r="A792" s="82" t="str">
        <f>IF(SP_SUL!B792="","*",SP_SUL!B792)</f>
        <v>*</v>
      </c>
      <c r="B792" s="83" t="str">
        <f>IF(SP_SUL!X792="","*",SP_SUL!X792)</f>
        <v>*</v>
      </c>
      <c r="C792" s="83" t="str">
        <f>IF(SP_SUL!S792="","*",SP_SUL!S792)</f>
        <v>-</v>
      </c>
      <c r="D792" s="83" t="str">
        <f>IF(SP_SUL!T792="","*",SP_SUL!T792)</f>
        <v>-</v>
      </c>
      <c r="E792" s="83" t="str">
        <f>IF(SP_SUL!D792="","*",SP_SUL!D792)</f>
        <v>*</v>
      </c>
      <c r="F792" s="83" t="str">
        <f>IF(SP_SUL!H792="","*",SP_SUL!H792)</f>
        <v>*</v>
      </c>
      <c r="G792" s="83" t="str">
        <f>IF(SP_SUL!M792="","*",SP_SUL!M792)</f>
        <v>-</v>
      </c>
      <c r="H792" s="116" t="str">
        <f>IF(SP_SUL!K792="","*",SP_SUL!K792)</f>
        <v>*</v>
      </c>
      <c r="I792" s="113" t="str">
        <f>IF(SP_SUL!O792="","*",SP_SUL!O792)</f>
        <v>*</v>
      </c>
      <c r="J792" s="113" t="str">
        <f>IF(SP_SUL!P792="","*",SP_SUL!P792)</f>
        <v>*</v>
      </c>
      <c r="K792" s="83">
        <f>IF(SP_SUL!AK792="","*",SP_SUL!AK792)</f>
        <v>0</v>
      </c>
      <c r="L792" s="83" t="str">
        <f>IF(SP_SUL!AM792="","*",SP_SUL!AM792)</f>
        <v>-</v>
      </c>
      <c r="M792" s="83">
        <f>IF(SP_SUL!AP792="","*",SP_SUL!AP792)</f>
        <v>0</v>
      </c>
      <c r="N792" s="83" t="str">
        <f>IF(SP_SUL!AM792="","*",SP_SUL!AM792)</f>
        <v>-</v>
      </c>
      <c r="O792" s="110" t="str">
        <f>IF(SP_SUL!BH792="","*",SP_SUL!BH792)</f>
        <v>*</v>
      </c>
      <c r="P792" s="147" t="str">
        <f>IF($A$2=1,IF(SP_SUL!BJ792="","*",SP_SUL!BJ792),IF(SP_SUL!BK792="","*",SP_SUL!BK792))</f>
        <v>*</v>
      </c>
    </row>
    <row r="793" spans="1:16" hidden="1">
      <c r="A793" s="82" t="str">
        <f>IF(SP_SUL!B793="","*",SP_SUL!B793)</f>
        <v>*</v>
      </c>
      <c r="B793" s="83" t="str">
        <f>IF(SP_SUL!X793="","*",SP_SUL!X793)</f>
        <v>*</v>
      </c>
      <c r="C793" s="83" t="str">
        <f>IF(SP_SUL!S793="","*",SP_SUL!S793)</f>
        <v>-</v>
      </c>
      <c r="D793" s="83" t="str">
        <f>IF(SP_SUL!T793="","*",SP_SUL!T793)</f>
        <v>-</v>
      </c>
      <c r="E793" s="83" t="str">
        <f>IF(SP_SUL!D793="","*",SP_SUL!D793)</f>
        <v>*</v>
      </c>
      <c r="F793" s="83" t="str">
        <f>IF(SP_SUL!H793="","*",SP_SUL!H793)</f>
        <v>*</v>
      </c>
      <c r="G793" s="83" t="str">
        <f>IF(SP_SUL!M793="","*",SP_SUL!M793)</f>
        <v>-</v>
      </c>
      <c r="H793" s="116" t="str">
        <f>IF(SP_SUL!K793="","*",SP_SUL!K793)</f>
        <v>*</v>
      </c>
      <c r="I793" s="113" t="str">
        <f>IF(SP_SUL!O793="","*",SP_SUL!O793)</f>
        <v>*</v>
      </c>
      <c r="J793" s="113" t="str">
        <f>IF(SP_SUL!P793="","*",SP_SUL!P793)</f>
        <v>*</v>
      </c>
      <c r="K793" s="83">
        <f>IF(SP_SUL!AK793="","*",SP_SUL!AK793)</f>
        <v>0</v>
      </c>
      <c r="L793" s="83" t="str">
        <f>IF(SP_SUL!AM793="","*",SP_SUL!AM793)</f>
        <v>-</v>
      </c>
      <c r="M793" s="83">
        <f>IF(SP_SUL!AP793="","*",SP_SUL!AP793)</f>
        <v>0</v>
      </c>
      <c r="N793" s="83" t="str">
        <f>IF(SP_SUL!AM793="","*",SP_SUL!AM793)</f>
        <v>-</v>
      </c>
      <c r="O793" s="110" t="str">
        <f>IF(SP_SUL!BH793="","*",SP_SUL!BH793)</f>
        <v>*</v>
      </c>
      <c r="P793" s="147" t="str">
        <f>IF($A$2=1,IF(SP_SUL!BJ793="","*",SP_SUL!BJ793),IF(SP_SUL!BK793="","*",SP_SUL!BK793))</f>
        <v>*</v>
      </c>
    </row>
    <row r="794" spans="1:16" hidden="1">
      <c r="A794" s="82" t="str">
        <f>IF(SP_SUL!B794="","*",SP_SUL!B794)</f>
        <v>*</v>
      </c>
      <c r="B794" s="83" t="str">
        <f>IF(SP_SUL!X794="","*",SP_SUL!X794)</f>
        <v>*</v>
      </c>
      <c r="C794" s="83" t="str">
        <f>IF(SP_SUL!S794="","*",SP_SUL!S794)</f>
        <v>-</v>
      </c>
      <c r="D794" s="83" t="str">
        <f>IF(SP_SUL!T794="","*",SP_SUL!T794)</f>
        <v>-</v>
      </c>
      <c r="E794" s="83" t="str">
        <f>IF(SP_SUL!D794="","*",SP_SUL!D794)</f>
        <v>*</v>
      </c>
      <c r="F794" s="83" t="str">
        <f>IF(SP_SUL!H794="","*",SP_SUL!H794)</f>
        <v>*</v>
      </c>
      <c r="G794" s="83" t="str">
        <f>IF(SP_SUL!M794="","*",SP_SUL!M794)</f>
        <v>-</v>
      </c>
      <c r="H794" s="116" t="str">
        <f>IF(SP_SUL!K794="","*",SP_SUL!K794)</f>
        <v>*</v>
      </c>
      <c r="I794" s="113" t="str">
        <f>IF(SP_SUL!O794="","*",SP_SUL!O794)</f>
        <v>*</v>
      </c>
      <c r="J794" s="113" t="str">
        <f>IF(SP_SUL!P794="","*",SP_SUL!P794)</f>
        <v>*</v>
      </c>
      <c r="K794" s="83">
        <f>IF(SP_SUL!AK794="","*",SP_SUL!AK794)</f>
        <v>0</v>
      </c>
      <c r="L794" s="83" t="str">
        <f>IF(SP_SUL!AM794="","*",SP_SUL!AM794)</f>
        <v>-</v>
      </c>
      <c r="M794" s="83">
        <f>IF(SP_SUL!AP794="","*",SP_SUL!AP794)</f>
        <v>0</v>
      </c>
      <c r="N794" s="83" t="str">
        <f>IF(SP_SUL!AM794="","*",SP_SUL!AM794)</f>
        <v>-</v>
      </c>
      <c r="O794" s="110" t="str">
        <f>IF(SP_SUL!BH794="","*",SP_SUL!BH794)</f>
        <v>*</v>
      </c>
      <c r="P794" s="147" t="str">
        <f>IF($A$2=1,IF(SP_SUL!BJ794="","*",SP_SUL!BJ794),IF(SP_SUL!BK794="","*",SP_SUL!BK794))</f>
        <v>*</v>
      </c>
    </row>
    <row r="795" spans="1:16" hidden="1">
      <c r="A795" s="82" t="str">
        <f>IF(SP_SUL!B795="","*",SP_SUL!B795)</f>
        <v>*</v>
      </c>
      <c r="B795" s="83" t="str">
        <f>IF(SP_SUL!X795="","*",SP_SUL!X795)</f>
        <v>*</v>
      </c>
      <c r="C795" s="83" t="str">
        <f>IF(SP_SUL!S795="","*",SP_SUL!S795)</f>
        <v>-</v>
      </c>
      <c r="D795" s="83" t="str">
        <f>IF(SP_SUL!T795="","*",SP_SUL!T795)</f>
        <v>-</v>
      </c>
      <c r="E795" s="83" t="str">
        <f>IF(SP_SUL!D795="","*",SP_SUL!D795)</f>
        <v>*</v>
      </c>
      <c r="F795" s="83" t="str">
        <f>IF(SP_SUL!H795="","*",SP_SUL!H795)</f>
        <v>*</v>
      </c>
      <c r="G795" s="83" t="str">
        <f>IF(SP_SUL!M795="","*",SP_SUL!M795)</f>
        <v>-</v>
      </c>
      <c r="H795" s="116" t="str">
        <f>IF(SP_SUL!K795="","*",SP_SUL!K795)</f>
        <v>*</v>
      </c>
      <c r="I795" s="113" t="str">
        <f>IF(SP_SUL!O795="","*",SP_SUL!O795)</f>
        <v>*</v>
      </c>
      <c r="J795" s="113" t="str">
        <f>IF(SP_SUL!P795="","*",SP_SUL!P795)</f>
        <v>*</v>
      </c>
      <c r="K795" s="83">
        <f>IF(SP_SUL!AK795="","*",SP_SUL!AK795)</f>
        <v>0</v>
      </c>
      <c r="L795" s="83" t="str">
        <f>IF(SP_SUL!AM795="","*",SP_SUL!AM795)</f>
        <v>-</v>
      </c>
      <c r="M795" s="83">
        <f>IF(SP_SUL!AP795="","*",SP_SUL!AP795)</f>
        <v>0</v>
      </c>
      <c r="N795" s="83" t="str">
        <f>IF(SP_SUL!AM795="","*",SP_SUL!AM795)</f>
        <v>-</v>
      </c>
      <c r="O795" s="110" t="str">
        <f>IF(SP_SUL!BH795="","*",SP_SUL!BH795)</f>
        <v>*</v>
      </c>
      <c r="P795" s="147" t="str">
        <f>IF($A$2=1,IF(SP_SUL!BJ795="","*",SP_SUL!BJ795),IF(SP_SUL!BK795="","*",SP_SUL!BK795))</f>
        <v>*</v>
      </c>
    </row>
    <row r="796" spans="1:16" hidden="1">
      <c r="A796" s="82" t="str">
        <f>IF(SP_SUL!B796="","*",SP_SUL!B796)</f>
        <v>*</v>
      </c>
      <c r="B796" s="83" t="str">
        <f>IF(SP_SUL!X796="","*",SP_SUL!X796)</f>
        <v>*</v>
      </c>
      <c r="C796" s="83" t="str">
        <f>IF(SP_SUL!S796="","*",SP_SUL!S796)</f>
        <v>-</v>
      </c>
      <c r="D796" s="83" t="str">
        <f>IF(SP_SUL!T796="","*",SP_SUL!T796)</f>
        <v>-</v>
      </c>
      <c r="E796" s="83" t="str">
        <f>IF(SP_SUL!D796="","*",SP_SUL!D796)</f>
        <v>*</v>
      </c>
      <c r="F796" s="83" t="str">
        <f>IF(SP_SUL!H796="","*",SP_SUL!H796)</f>
        <v>*</v>
      </c>
      <c r="G796" s="83" t="str">
        <f>IF(SP_SUL!M796="","*",SP_SUL!M796)</f>
        <v>-</v>
      </c>
      <c r="H796" s="116" t="str">
        <f>IF(SP_SUL!K796="","*",SP_SUL!K796)</f>
        <v>*</v>
      </c>
      <c r="I796" s="113" t="str">
        <f>IF(SP_SUL!O796="","*",SP_SUL!O796)</f>
        <v>*</v>
      </c>
      <c r="J796" s="113" t="str">
        <f>IF(SP_SUL!P796="","*",SP_SUL!P796)</f>
        <v>*</v>
      </c>
      <c r="K796" s="83">
        <f>IF(SP_SUL!AK796="","*",SP_SUL!AK796)</f>
        <v>0</v>
      </c>
      <c r="L796" s="83" t="str">
        <f>IF(SP_SUL!AM796="","*",SP_SUL!AM796)</f>
        <v>-</v>
      </c>
      <c r="M796" s="83">
        <f>IF(SP_SUL!AP796="","*",SP_SUL!AP796)</f>
        <v>0</v>
      </c>
      <c r="N796" s="83" t="str">
        <f>IF(SP_SUL!AM796="","*",SP_SUL!AM796)</f>
        <v>-</v>
      </c>
      <c r="O796" s="110" t="str">
        <f>IF(SP_SUL!BH796="","*",SP_SUL!BH796)</f>
        <v>*</v>
      </c>
      <c r="P796" s="147" t="str">
        <f>IF($A$2=1,IF(SP_SUL!BJ796="","*",SP_SUL!BJ796),IF(SP_SUL!BK796="","*",SP_SUL!BK796))</f>
        <v>*</v>
      </c>
    </row>
    <row r="797" spans="1:16" hidden="1">
      <c r="A797" s="82" t="str">
        <f>IF(SP_SUL!B797="","*",SP_SUL!B797)</f>
        <v>*</v>
      </c>
      <c r="B797" s="83" t="str">
        <f>IF(SP_SUL!X797="","*",SP_SUL!X797)</f>
        <v>*</v>
      </c>
      <c r="C797" s="83" t="str">
        <f>IF(SP_SUL!S797="","*",SP_SUL!S797)</f>
        <v>-</v>
      </c>
      <c r="D797" s="83" t="str">
        <f>IF(SP_SUL!T797="","*",SP_SUL!T797)</f>
        <v>-</v>
      </c>
      <c r="E797" s="83" t="str">
        <f>IF(SP_SUL!D797="","*",SP_SUL!D797)</f>
        <v>*</v>
      </c>
      <c r="F797" s="83" t="str">
        <f>IF(SP_SUL!H797="","*",SP_SUL!H797)</f>
        <v>*</v>
      </c>
      <c r="G797" s="83" t="str">
        <f>IF(SP_SUL!M797="","*",SP_SUL!M797)</f>
        <v>-</v>
      </c>
      <c r="H797" s="116" t="str">
        <f>IF(SP_SUL!K797="","*",SP_SUL!K797)</f>
        <v>*</v>
      </c>
      <c r="I797" s="113" t="str">
        <f>IF(SP_SUL!O797="","*",SP_SUL!O797)</f>
        <v>*</v>
      </c>
      <c r="J797" s="113" t="str">
        <f>IF(SP_SUL!P797="","*",SP_SUL!P797)</f>
        <v>*</v>
      </c>
      <c r="K797" s="83">
        <f>IF(SP_SUL!AK797="","*",SP_SUL!AK797)</f>
        <v>0</v>
      </c>
      <c r="L797" s="83" t="str">
        <f>IF(SP_SUL!AM797="","*",SP_SUL!AM797)</f>
        <v>-</v>
      </c>
      <c r="M797" s="83">
        <f>IF(SP_SUL!AP797="","*",SP_SUL!AP797)</f>
        <v>0</v>
      </c>
      <c r="N797" s="83" t="str">
        <f>IF(SP_SUL!AM797="","*",SP_SUL!AM797)</f>
        <v>-</v>
      </c>
      <c r="O797" s="110" t="str">
        <f>IF(SP_SUL!BH797="","*",SP_SUL!BH797)</f>
        <v>*</v>
      </c>
      <c r="P797" s="147" t="str">
        <f>IF($A$2=1,IF(SP_SUL!BJ797="","*",SP_SUL!BJ797),IF(SP_SUL!BK797="","*",SP_SUL!BK797))</f>
        <v>*</v>
      </c>
    </row>
    <row r="798" spans="1:16" hidden="1">
      <c r="A798" s="82" t="str">
        <f>IF(SP_SUL!B798="","*",SP_SUL!B798)</f>
        <v>*</v>
      </c>
      <c r="B798" s="83" t="str">
        <f>IF(SP_SUL!X798="","*",SP_SUL!X798)</f>
        <v>*</v>
      </c>
      <c r="C798" s="83" t="str">
        <f>IF(SP_SUL!S798="","*",SP_SUL!S798)</f>
        <v>-</v>
      </c>
      <c r="D798" s="83" t="str">
        <f>IF(SP_SUL!T798="","*",SP_SUL!T798)</f>
        <v>-</v>
      </c>
      <c r="E798" s="83" t="str">
        <f>IF(SP_SUL!D798="","*",SP_SUL!D798)</f>
        <v>*</v>
      </c>
      <c r="F798" s="83" t="str">
        <f>IF(SP_SUL!H798="","*",SP_SUL!H798)</f>
        <v>*</v>
      </c>
      <c r="G798" s="83" t="str">
        <f>IF(SP_SUL!M798="","*",SP_SUL!M798)</f>
        <v>-</v>
      </c>
      <c r="H798" s="116" t="str">
        <f>IF(SP_SUL!K798="","*",SP_SUL!K798)</f>
        <v>*</v>
      </c>
      <c r="I798" s="113" t="str">
        <f>IF(SP_SUL!O798="","*",SP_SUL!O798)</f>
        <v>*</v>
      </c>
      <c r="J798" s="113" t="str">
        <f>IF(SP_SUL!P798="","*",SP_SUL!P798)</f>
        <v>*</v>
      </c>
      <c r="K798" s="83">
        <f>IF(SP_SUL!AK798="","*",SP_SUL!AK798)</f>
        <v>0</v>
      </c>
      <c r="L798" s="83" t="str">
        <f>IF(SP_SUL!AM798="","*",SP_SUL!AM798)</f>
        <v>-</v>
      </c>
      <c r="M798" s="83">
        <f>IF(SP_SUL!AP798="","*",SP_SUL!AP798)</f>
        <v>0</v>
      </c>
      <c r="N798" s="83" t="str">
        <f>IF(SP_SUL!AM798="","*",SP_SUL!AM798)</f>
        <v>-</v>
      </c>
      <c r="O798" s="110" t="str">
        <f>IF(SP_SUL!BH798="","*",SP_SUL!BH798)</f>
        <v>*</v>
      </c>
      <c r="P798" s="147" t="str">
        <f>IF($A$2=1,IF(SP_SUL!BJ798="","*",SP_SUL!BJ798),IF(SP_SUL!BK798="","*",SP_SUL!BK798))</f>
        <v>*</v>
      </c>
    </row>
    <row r="799" spans="1:16" hidden="1">
      <c r="A799" s="82" t="str">
        <f>IF(SP_SUL!B799="","*",SP_SUL!B799)</f>
        <v>*</v>
      </c>
      <c r="B799" s="83" t="str">
        <f>IF(SP_SUL!X799="","*",SP_SUL!X799)</f>
        <v>*</v>
      </c>
      <c r="C799" s="83" t="str">
        <f>IF(SP_SUL!S799="","*",SP_SUL!S799)</f>
        <v>-</v>
      </c>
      <c r="D799" s="83" t="str">
        <f>IF(SP_SUL!T799="","*",SP_SUL!T799)</f>
        <v>-</v>
      </c>
      <c r="E799" s="83" t="str">
        <f>IF(SP_SUL!D799="","*",SP_SUL!D799)</f>
        <v>*</v>
      </c>
      <c r="F799" s="83" t="str">
        <f>IF(SP_SUL!H799="","*",SP_SUL!H799)</f>
        <v>*</v>
      </c>
      <c r="G799" s="83" t="str">
        <f>IF(SP_SUL!M799="","*",SP_SUL!M799)</f>
        <v>-</v>
      </c>
      <c r="H799" s="116" t="str">
        <f>IF(SP_SUL!K799="","*",SP_SUL!K799)</f>
        <v>*</v>
      </c>
      <c r="I799" s="113" t="str">
        <f>IF(SP_SUL!O799="","*",SP_SUL!O799)</f>
        <v>*</v>
      </c>
      <c r="J799" s="113" t="str">
        <f>IF(SP_SUL!P799="","*",SP_SUL!P799)</f>
        <v>*</v>
      </c>
      <c r="K799" s="83">
        <f>IF(SP_SUL!AK799="","*",SP_SUL!AK799)</f>
        <v>0</v>
      </c>
      <c r="L799" s="83" t="str">
        <f>IF(SP_SUL!AM799="","*",SP_SUL!AM799)</f>
        <v>-</v>
      </c>
      <c r="M799" s="83">
        <f>IF(SP_SUL!AP799="","*",SP_SUL!AP799)</f>
        <v>0</v>
      </c>
      <c r="N799" s="83" t="str">
        <f>IF(SP_SUL!AM799="","*",SP_SUL!AM799)</f>
        <v>-</v>
      </c>
      <c r="O799" s="110" t="str">
        <f>IF(SP_SUL!BH799="","*",SP_SUL!BH799)</f>
        <v>*</v>
      </c>
      <c r="P799" s="147" t="str">
        <f>IF($A$2=1,IF(SP_SUL!BJ799="","*",SP_SUL!BJ799),IF(SP_SUL!BK799="","*",SP_SUL!BK799))</f>
        <v>*</v>
      </c>
    </row>
    <row r="800" spans="1:16" hidden="1">
      <c r="A800" s="82" t="str">
        <f>IF(SP_SUL!B800="","*",SP_SUL!B800)</f>
        <v>*</v>
      </c>
      <c r="B800" s="83" t="str">
        <f>IF(SP_SUL!X800="","*",SP_SUL!X800)</f>
        <v>*</v>
      </c>
      <c r="C800" s="83" t="str">
        <f>IF(SP_SUL!S800="","*",SP_SUL!S800)</f>
        <v>-</v>
      </c>
      <c r="D800" s="83" t="str">
        <f>IF(SP_SUL!T800="","*",SP_SUL!T800)</f>
        <v>-</v>
      </c>
      <c r="E800" s="83" t="str">
        <f>IF(SP_SUL!D800="","*",SP_SUL!D800)</f>
        <v>*</v>
      </c>
      <c r="F800" s="83" t="str">
        <f>IF(SP_SUL!H800="","*",SP_SUL!H800)</f>
        <v>*</v>
      </c>
      <c r="G800" s="83" t="str">
        <f>IF(SP_SUL!M800="","*",SP_SUL!M800)</f>
        <v>-</v>
      </c>
      <c r="H800" s="116" t="str">
        <f>IF(SP_SUL!K800="","*",SP_SUL!K800)</f>
        <v>*</v>
      </c>
      <c r="I800" s="113" t="str">
        <f>IF(SP_SUL!O800="","*",SP_SUL!O800)</f>
        <v>*</v>
      </c>
      <c r="J800" s="113" t="str">
        <f>IF(SP_SUL!P800="","*",SP_SUL!P800)</f>
        <v>*</v>
      </c>
      <c r="K800" s="83">
        <f>IF(SP_SUL!AK800="","*",SP_SUL!AK800)</f>
        <v>0</v>
      </c>
      <c r="L800" s="83" t="str">
        <f>IF(SP_SUL!AM800="","*",SP_SUL!AM800)</f>
        <v>-</v>
      </c>
      <c r="M800" s="83">
        <f>IF(SP_SUL!AP800="","*",SP_SUL!AP800)</f>
        <v>0</v>
      </c>
      <c r="N800" s="83" t="str">
        <f>IF(SP_SUL!AM800="","*",SP_SUL!AM800)</f>
        <v>-</v>
      </c>
      <c r="O800" s="110" t="str">
        <f>IF(SP_SUL!BH800="","*",SP_SUL!BH800)</f>
        <v>*</v>
      </c>
      <c r="P800" s="147" t="str">
        <f>IF($A$2=1,IF(SP_SUL!BJ800="","*",SP_SUL!BJ800),IF(SP_SUL!BK800="","*",SP_SUL!BK800))</f>
        <v>*</v>
      </c>
    </row>
    <row r="801" spans="1:16" hidden="1">
      <c r="A801" s="82" t="str">
        <f>IF(SP_SUL!B801="","*",SP_SUL!B801)</f>
        <v>*</v>
      </c>
      <c r="B801" s="83" t="str">
        <f>IF(SP_SUL!X801="","*",SP_SUL!X801)</f>
        <v>*</v>
      </c>
      <c r="C801" s="83" t="str">
        <f>IF(SP_SUL!S801="","*",SP_SUL!S801)</f>
        <v>-</v>
      </c>
      <c r="D801" s="83" t="str">
        <f>IF(SP_SUL!T801="","*",SP_SUL!T801)</f>
        <v>-</v>
      </c>
      <c r="E801" s="83" t="str">
        <f>IF(SP_SUL!D801="","*",SP_SUL!D801)</f>
        <v>*</v>
      </c>
      <c r="F801" s="83" t="str">
        <f>IF(SP_SUL!H801="","*",SP_SUL!H801)</f>
        <v>*</v>
      </c>
      <c r="G801" s="83" t="str">
        <f>IF(SP_SUL!M801="","*",SP_SUL!M801)</f>
        <v>-</v>
      </c>
      <c r="H801" s="116" t="str">
        <f>IF(SP_SUL!K801="","*",SP_SUL!K801)</f>
        <v>*</v>
      </c>
      <c r="I801" s="113" t="str">
        <f>IF(SP_SUL!O801="","*",SP_SUL!O801)</f>
        <v>*</v>
      </c>
      <c r="J801" s="113" t="str">
        <f>IF(SP_SUL!P801="","*",SP_SUL!P801)</f>
        <v>*</v>
      </c>
      <c r="K801" s="83">
        <f>IF(SP_SUL!AK801="","*",SP_SUL!AK801)</f>
        <v>0</v>
      </c>
      <c r="L801" s="83" t="str">
        <f>IF(SP_SUL!AM801="","*",SP_SUL!AM801)</f>
        <v>-</v>
      </c>
      <c r="M801" s="83">
        <f>IF(SP_SUL!AP801="","*",SP_SUL!AP801)</f>
        <v>0</v>
      </c>
      <c r="N801" s="83" t="str">
        <f>IF(SP_SUL!AM801="","*",SP_SUL!AM801)</f>
        <v>-</v>
      </c>
      <c r="O801" s="110" t="str">
        <f>IF(SP_SUL!BH801="","*",SP_SUL!BH801)</f>
        <v>*</v>
      </c>
      <c r="P801" s="147" t="str">
        <f>IF($A$2=1,IF(SP_SUL!BJ801="","*",SP_SUL!BJ801),IF(SP_SUL!BK801="","*",SP_SUL!BK801))</f>
        <v>*</v>
      </c>
    </row>
    <row r="802" spans="1:16" hidden="1">
      <c r="A802" s="82" t="str">
        <f>IF(SP_SUL!B802="","*",SP_SUL!B802)</f>
        <v>*</v>
      </c>
      <c r="B802" s="83" t="str">
        <f>IF(SP_SUL!X802="","*",SP_SUL!X802)</f>
        <v>*</v>
      </c>
      <c r="C802" s="83" t="str">
        <f>IF(SP_SUL!S802="","*",SP_SUL!S802)</f>
        <v>-</v>
      </c>
      <c r="D802" s="83" t="str">
        <f>IF(SP_SUL!T802="","*",SP_SUL!T802)</f>
        <v>-</v>
      </c>
      <c r="E802" s="83" t="str">
        <f>IF(SP_SUL!D802="","*",SP_SUL!D802)</f>
        <v>*</v>
      </c>
      <c r="F802" s="83" t="str">
        <f>IF(SP_SUL!H802="","*",SP_SUL!H802)</f>
        <v>*</v>
      </c>
      <c r="G802" s="83" t="str">
        <f>IF(SP_SUL!M802="","*",SP_SUL!M802)</f>
        <v>-</v>
      </c>
      <c r="H802" s="116" t="str">
        <f>IF(SP_SUL!K802="","*",SP_SUL!K802)</f>
        <v>*</v>
      </c>
      <c r="I802" s="113" t="str">
        <f>IF(SP_SUL!O802="","*",SP_SUL!O802)</f>
        <v>*</v>
      </c>
      <c r="J802" s="113" t="str">
        <f>IF(SP_SUL!P802="","*",SP_SUL!P802)</f>
        <v>*</v>
      </c>
      <c r="K802" s="83">
        <f>IF(SP_SUL!AK802="","*",SP_SUL!AK802)</f>
        <v>0</v>
      </c>
      <c r="L802" s="83" t="str">
        <f>IF(SP_SUL!AM802="","*",SP_SUL!AM802)</f>
        <v>-</v>
      </c>
      <c r="M802" s="83">
        <f>IF(SP_SUL!AP802="","*",SP_SUL!AP802)</f>
        <v>0</v>
      </c>
      <c r="N802" s="83" t="str">
        <f>IF(SP_SUL!AM802="","*",SP_SUL!AM802)</f>
        <v>-</v>
      </c>
      <c r="O802" s="110" t="str">
        <f>IF(SP_SUL!BH802="","*",SP_SUL!BH802)</f>
        <v>*</v>
      </c>
      <c r="P802" s="147" t="str">
        <f>IF($A$2=1,IF(SP_SUL!BJ802="","*",SP_SUL!BJ802),IF(SP_SUL!BK802="","*",SP_SUL!BK802))</f>
        <v>*</v>
      </c>
    </row>
    <row r="803" spans="1:16" hidden="1">
      <c r="A803" s="82" t="str">
        <f>IF(SP_SUL!B803="","*",SP_SUL!B803)</f>
        <v>*</v>
      </c>
      <c r="B803" s="83" t="str">
        <f>IF(SP_SUL!X803="","*",SP_SUL!X803)</f>
        <v>*</v>
      </c>
      <c r="C803" s="83" t="str">
        <f>IF(SP_SUL!S803="","*",SP_SUL!S803)</f>
        <v>-</v>
      </c>
      <c r="D803" s="83" t="str">
        <f>IF(SP_SUL!T803="","*",SP_SUL!T803)</f>
        <v>-</v>
      </c>
      <c r="E803" s="83" t="str">
        <f>IF(SP_SUL!D803="","*",SP_SUL!D803)</f>
        <v>*</v>
      </c>
      <c r="F803" s="83" t="str">
        <f>IF(SP_SUL!H803="","*",SP_SUL!H803)</f>
        <v>*</v>
      </c>
      <c r="G803" s="83" t="str">
        <f>IF(SP_SUL!M803="","*",SP_SUL!M803)</f>
        <v>-</v>
      </c>
      <c r="H803" s="116" t="str">
        <f>IF(SP_SUL!K803="","*",SP_SUL!K803)</f>
        <v>*</v>
      </c>
      <c r="I803" s="113" t="str">
        <f>IF(SP_SUL!O803="","*",SP_SUL!O803)</f>
        <v>*</v>
      </c>
      <c r="J803" s="113" t="str">
        <f>IF(SP_SUL!P803="","*",SP_SUL!P803)</f>
        <v>*</v>
      </c>
      <c r="K803" s="83">
        <f>IF(SP_SUL!AK803="","*",SP_SUL!AK803)</f>
        <v>0</v>
      </c>
      <c r="L803" s="83" t="str">
        <f>IF(SP_SUL!AM803="","*",SP_SUL!AM803)</f>
        <v>-</v>
      </c>
      <c r="M803" s="83">
        <f>IF(SP_SUL!AP803="","*",SP_SUL!AP803)</f>
        <v>0</v>
      </c>
      <c r="N803" s="83" t="str">
        <f>IF(SP_SUL!AM803="","*",SP_SUL!AM803)</f>
        <v>-</v>
      </c>
      <c r="O803" s="110" t="str">
        <f>IF(SP_SUL!BH803="","*",SP_SUL!BH803)</f>
        <v>*</v>
      </c>
      <c r="P803" s="147" t="str">
        <f>IF($A$2=1,IF(SP_SUL!BJ803="","*",SP_SUL!BJ803),IF(SP_SUL!BK803="","*",SP_SUL!BK803))</f>
        <v>*</v>
      </c>
    </row>
    <row r="804" spans="1:16" hidden="1">
      <c r="A804" s="82" t="str">
        <f>IF(SP_SUL!B804="","*",SP_SUL!B804)</f>
        <v>*</v>
      </c>
      <c r="B804" s="83" t="str">
        <f>IF(SP_SUL!X804="","*",SP_SUL!X804)</f>
        <v>*</v>
      </c>
      <c r="C804" s="83" t="str">
        <f>IF(SP_SUL!S804="","*",SP_SUL!S804)</f>
        <v>-</v>
      </c>
      <c r="D804" s="83" t="str">
        <f>IF(SP_SUL!T804="","*",SP_SUL!T804)</f>
        <v>-</v>
      </c>
      <c r="E804" s="83" t="str">
        <f>IF(SP_SUL!D804="","*",SP_SUL!D804)</f>
        <v>*</v>
      </c>
      <c r="F804" s="83" t="str">
        <f>IF(SP_SUL!H804="","*",SP_SUL!H804)</f>
        <v>*</v>
      </c>
      <c r="G804" s="83" t="str">
        <f>IF(SP_SUL!M804="","*",SP_SUL!M804)</f>
        <v>-</v>
      </c>
      <c r="H804" s="116" t="str">
        <f>IF(SP_SUL!K804="","*",SP_SUL!K804)</f>
        <v>*</v>
      </c>
      <c r="I804" s="113" t="str">
        <f>IF(SP_SUL!O804="","*",SP_SUL!O804)</f>
        <v>*</v>
      </c>
      <c r="J804" s="113" t="str">
        <f>IF(SP_SUL!P804="","*",SP_SUL!P804)</f>
        <v>*</v>
      </c>
      <c r="K804" s="83">
        <f>IF(SP_SUL!AK804="","*",SP_SUL!AK804)</f>
        <v>0</v>
      </c>
      <c r="L804" s="83" t="str">
        <f>IF(SP_SUL!AM804="","*",SP_SUL!AM804)</f>
        <v>-</v>
      </c>
      <c r="M804" s="83">
        <f>IF(SP_SUL!AP804="","*",SP_SUL!AP804)</f>
        <v>0</v>
      </c>
      <c r="N804" s="83" t="str">
        <f>IF(SP_SUL!AM804="","*",SP_SUL!AM804)</f>
        <v>-</v>
      </c>
      <c r="O804" s="110" t="str">
        <f>IF(SP_SUL!BH804="","*",SP_SUL!BH804)</f>
        <v>*</v>
      </c>
      <c r="P804" s="147" t="str">
        <f>IF($A$2=1,IF(SP_SUL!BJ804="","*",SP_SUL!BJ804),IF(SP_SUL!BK804="","*",SP_SUL!BK804))</f>
        <v>*</v>
      </c>
    </row>
    <row r="805" spans="1:16" hidden="1">
      <c r="A805" s="82" t="str">
        <f>IF(SP_SUL!B805="","*",SP_SUL!B805)</f>
        <v>*</v>
      </c>
      <c r="B805" s="83" t="str">
        <f>IF(SP_SUL!X805="","*",SP_SUL!X805)</f>
        <v>*</v>
      </c>
      <c r="C805" s="83" t="str">
        <f>IF(SP_SUL!S805="","*",SP_SUL!S805)</f>
        <v>-</v>
      </c>
      <c r="D805" s="83" t="str">
        <f>IF(SP_SUL!T805="","*",SP_SUL!T805)</f>
        <v>-</v>
      </c>
      <c r="E805" s="83" t="str">
        <f>IF(SP_SUL!D805="","*",SP_SUL!D805)</f>
        <v>*</v>
      </c>
      <c r="F805" s="83" t="str">
        <f>IF(SP_SUL!H805="","*",SP_SUL!H805)</f>
        <v>*</v>
      </c>
      <c r="G805" s="83" t="str">
        <f>IF(SP_SUL!M805="","*",SP_SUL!M805)</f>
        <v>-</v>
      </c>
      <c r="H805" s="116" t="str">
        <f>IF(SP_SUL!K805="","*",SP_SUL!K805)</f>
        <v>*</v>
      </c>
      <c r="I805" s="113" t="str">
        <f>IF(SP_SUL!O805="","*",SP_SUL!O805)</f>
        <v>*</v>
      </c>
      <c r="J805" s="113" t="str">
        <f>IF(SP_SUL!P805="","*",SP_SUL!P805)</f>
        <v>*</v>
      </c>
      <c r="K805" s="83">
        <f>IF(SP_SUL!AK805="","*",SP_SUL!AK805)</f>
        <v>0</v>
      </c>
      <c r="L805" s="83" t="str">
        <f>IF(SP_SUL!AM805="","*",SP_SUL!AM805)</f>
        <v>-</v>
      </c>
      <c r="M805" s="83">
        <f>IF(SP_SUL!AP805="","*",SP_SUL!AP805)</f>
        <v>0</v>
      </c>
      <c r="N805" s="83" t="str">
        <f>IF(SP_SUL!AM805="","*",SP_SUL!AM805)</f>
        <v>-</v>
      </c>
      <c r="O805" s="110" t="str">
        <f>IF(SP_SUL!BH805="","*",SP_SUL!BH805)</f>
        <v>*</v>
      </c>
      <c r="P805" s="147" t="str">
        <f>IF($A$2=1,IF(SP_SUL!BJ805="","*",SP_SUL!BJ805),IF(SP_SUL!BK805="","*",SP_SUL!BK805))</f>
        <v>*</v>
      </c>
    </row>
    <row r="806" spans="1:16" hidden="1">
      <c r="A806" s="82" t="str">
        <f>IF(SP_SUL!B806="","*",SP_SUL!B806)</f>
        <v>*</v>
      </c>
      <c r="B806" s="83" t="str">
        <f>IF(SP_SUL!X806="","*",SP_SUL!X806)</f>
        <v>*</v>
      </c>
      <c r="C806" s="83" t="str">
        <f>IF(SP_SUL!S806="","*",SP_SUL!S806)</f>
        <v>-</v>
      </c>
      <c r="D806" s="83" t="str">
        <f>IF(SP_SUL!T806="","*",SP_SUL!T806)</f>
        <v>-</v>
      </c>
      <c r="E806" s="83" t="str">
        <f>IF(SP_SUL!D806="","*",SP_SUL!D806)</f>
        <v>*</v>
      </c>
      <c r="F806" s="83" t="str">
        <f>IF(SP_SUL!H806="","*",SP_SUL!H806)</f>
        <v>*</v>
      </c>
      <c r="G806" s="83" t="str">
        <f>IF(SP_SUL!M806="","*",SP_SUL!M806)</f>
        <v>-</v>
      </c>
      <c r="H806" s="116" t="str">
        <f>IF(SP_SUL!K806="","*",SP_SUL!K806)</f>
        <v>*</v>
      </c>
      <c r="I806" s="113" t="str">
        <f>IF(SP_SUL!O806="","*",SP_SUL!O806)</f>
        <v>*</v>
      </c>
      <c r="J806" s="113" t="str">
        <f>IF(SP_SUL!P806="","*",SP_SUL!P806)</f>
        <v>*</v>
      </c>
      <c r="K806" s="83">
        <f>IF(SP_SUL!AK806="","*",SP_SUL!AK806)</f>
        <v>0</v>
      </c>
      <c r="L806" s="83" t="str">
        <f>IF(SP_SUL!AM806="","*",SP_SUL!AM806)</f>
        <v>-</v>
      </c>
      <c r="M806" s="83">
        <f>IF(SP_SUL!AP806="","*",SP_SUL!AP806)</f>
        <v>0</v>
      </c>
      <c r="N806" s="83" t="str">
        <f>IF(SP_SUL!AM806="","*",SP_SUL!AM806)</f>
        <v>-</v>
      </c>
      <c r="O806" s="110" t="str">
        <f>IF(SP_SUL!BH806="","*",SP_SUL!BH806)</f>
        <v>*</v>
      </c>
      <c r="P806" s="147" t="str">
        <f>IF($A$2=1,IF(SP_SUL!BJ806="","*",SP_SUL!BJ806),IF(SP_SUL!BK806="","*",SP_SUL!BK806))</f>
        <v>*</v>
      </c>
    </row>
    <row r="807" spans="1:16" hidden="1">
      <c r="A807" s="82" t="str">
        <f>IF(SP_SUL!B807="","*",SP_SUL!B807)</f>
        <v>*</v>
      </c>
      <c r="B807" s="83" t="str">
        <f>IF(SP_SUL!X807="","*",SP_SUL!X807)</f>
        <v>*</v>
      </c>
      <c r="C807" s="83" t="str">
        <f>IF(SP_SUL!S807="","*",SP_SUL!S807)</f>
        <v>-</v>
      </c>
      <c r="D807" s="83" t="str">
        <f>IF(SP_SUL!T807="","*",SP_SUL!T807)</f>
        <v>-</v>
      </c>
      <c r="E807" s="83" t="str">
        <f>IF(SP_SUL!D807="","*",SP_SUL!D807)</f>
        <v>*</v>
      </c>
      <c r="F807" s="83" t="str">
        <f>IF(SP_SUL!H807="","*",SP_SUL!H807)</f>
        <v>*</v>
      </c>
      <c r="G807" s="83" t="str">
        <f>IF(SP_SUL!M807="","*",SP_SUL!M807)</f>
        <v>-</v>
      </c>
      <c r="H807" s="116" t="str">
        <f>IF(SP_SUL!K807="","*",SP_SUL!K807)</f>
        <v>*</v>
      </c>
      <c r="I807" s="113" t="str">
        <f>IF(SP_SUL!O807="","*",SP_SUL!O807)</f>
        <v>*</v>
      </c>
      <c r="J807" s="113" t="str">
        <f>IF(SP_SUL!P807="","*",SP_SUL!P807)</f>
        <v>*</v>
      </c>
      <c r="K807" s="83">
        <f>IF(SP_SUL!AK807="","*",SP_SUL!AK807)</f>
        <v>0</v>
      </c>
      <c r="L807" s="83" t="str">
        <f>IF(SP_SUL!AM807="","*",SP_SUL!AM807)</f>
        <v>-</v>
      </c>
      <c r="M807" s="83">
        <f>IF(SP_SUL!AP807="","*",SP_SUL!AP807)</f>
        <v>0</v>
      </c>
      <c r="N807" s="83" t="str">
        <f>IF(SP_SUL!AM807="","*",SP_SUL!AM807)</f>
        <v>-</v>
      </c>
      <c r="O807" s="110" t="str">
        <f>IF(SP_SUL!BH807="","*",SP_SUL!BH807)</f>
        <v>*</v>
      </c>
      <c r="P807" s="147" t="str">
        <f>IF($A$2=1,IF(SP_SUL!BJ807="","*",SP_SUL!BJ807),IF(SP_SUL!BK807="","*",SP_SUL!BK807))</f>
        <v>*</v>
      </c>
    </row>
    <row r="808" spans="1:16" hidden="1">
      <c r="A808" s="82" t="str">
        <f>IF(SP_SUL!B808="","*",SP_SUL!B808)</f>
        <v>*</v>
      </c>
      <c r="B808" s="83" t="str">
        <f>IF(SP_SUL!X808="","*",SP_SUL!X808)</f>
        <v>*</v>
      </c>
      <c r="C808" s="83" t="str">
        <f>IF(SP_SUL!S808="","*",SP_SUL!S808)</f>
        <v>-</v>
      </c>
      <c r="D808" s="83" t="str">
        <f>IF(SP_SUL!T808="","*",SP_SUL!T808)</f>
        <v>-</v>
      </c>
      <c r="E808" s="83" t="str">
        <f>IF(SP_SUL!D808="","*",SP_SUL!D808)</f>
        <v>*</v>
      </c>
      <c r="F808" s="83" t="str">
        <f>IF(SP_SUL!H808="","*",SP_SUL!H808)</f>
        <v>*</v>
      </c>
      <c r="G808" s="83" t="str">
        <f>IF(SP_SUL!M808="","*",SP_SUL!M808)</f>
        <v>-</v>
      </c>
      <c r="H808" s="116" t="str">
        <f>IF(SP_SUL!K808="","*",SP_SUL!K808)</f>
        <v>*</v>
      </c>
      <c r="I808" s="113" t="str">
        <f>IF(SP_SUL!O808="","*",SP_SUL!O808)</f>
        <v>*</v>
      </c>
      <c r="J808" s="113" t="str">
        <f>IF(SP_SUL!P808="","*",SP_SUL!P808)</f>
        <v>*</v>
      </c>
      <c r="K808" s="83">
        <f>IF(SP_SUL!AK808="","*",SP_SUL!AK808)</f>
        <v>0</v>
      </c>
      <c r="L808" s="83" t="str">
        <f>IF(SP_SUL!AM808="","*",SP_SUL!AM808)</f>
        <v>-</v>
      </c>
      <c r="M808" s="83">
        <f>IF(SP_SUL!AP808="","*",SP_SUL!AP808)</f>
        <v>0</v>
      </c>
      <c r="N808" s="83" t="str">
        <f>IF(SP_SUL!AM808="","*",SP_SUL!AM808)</f>
        <v>-</v>
      </c>
      <c r="O808" s="110" t="str">
        <f>IF(SP_SUL!BH808="","*",SP_SUL!BH808)</f>
        <v>*</v>
      </c>
      <c r="P808" s="147" t="str">
        <f>IF($A$2=1,IF(SP_SUL!BJ808="","*",SP_SUL!BJ808),IF(SP_SUL!BK808="","*",SP_SUL!BK808))</f>
        <v>*</v>
      </c>
    </row>
    <row r="809" spans="1:16" hidden="1">
      <c r="A809" s="82" t="str">
        <f>IF(SP_SUL!B809="","*",SP_SUL!B809)</f>
        <v>*</v>
      </c>
      <c r="B809" s="83" t="str">
        <f>IF(SP_SUL!X809="","*",SP_SUL!X809)</f>
        <v>*</v>
      </c>
      <c r="C809" s="83" t="str">
        <f>IF(SP_SUL!S809="","*",SP_SUL!S809)</f>
        <v>-</v>
      </c>
      <c r="D809" s="83" t="str">
        <f>IF(SP_SUL!T809="","*",SP_SUL!T809)</f>
        <v>-</v>
      </c>
      <c r="E809" s="83" t="str">
        <f>IF(SP_SUL!D809="","*",SP_SUL!D809)</f>
        <v>*</v>
      </c>
      <c r="F809" s="83" t="str">
        <f>IF(SP_SUL!H809="","*",SP_SUL!H809)</f>
        <v>*</v>
      </c>
      <c r="G809" s="83" t="str">
        <f>IF(SP_SUL!M809="","*",SP_SUL!M809)</f>
        <v>-</v>
      </c>
      <c r="H809" s="116" t="str">
        <f>IF(SP_SUL!K809="","*",SP_SUL!K809)</f>
        <v>*</v>
      </c>
      <c r="I809" s="113" t="str">
        <f>IF(SP_SUL!O809="","*",SP_SUL!O809)</f>
        <v>*</v>
      </c>
      <c r="J809" s="113" t="str">
        <f>IF(SP_SUL!P809="","*",SP_SUL!P809)</f>
        <v>*</v>
      </c>
      <c r="K809" s="83">
        <f>IF(SP_SUL!AK809="","*",SP_SUL!AK809)</f>
        <v>0</v>
      </c>
      <c r="L809" s="83" t="str">
        <f>IF(SP_SUL!AM809="","*",SP_SUL!AM809)</f>
        <v>-</v>
      </c>
      <c r="M809" s="83">
        <f>IF(SP_SUL!AP809="","*",SP_SUL!AP809)</f>
        <v>0</v>
      </c>
      <c r="N809" s="83" t="str">
        <f>IF(SP_SUL!AM809="","*",SP_SUL!AM809)</f>
        <v>-</v>
      </c>
      <c r="O809" s="110" t="str">
        <f>IF(SP_SUL!BH809="","*",SP_SUL!BH809)</f>
        <v>*</v>
      </c>
      <c r="P809" s="147" t="str">
        <f>IF($A$2=1,IF(SP_SUL!BJ809="","*",SP_SUL!BJ809),IF(SP_SUL!BK809="","*",SP_SUL!BK809))</f>
        <v>*</v>
      </c>
    </row>
    <row r="810" spans="1:16" hidden="1">
      <c r="A810" s="82" t="str">
        <f>IF(SP_SUL!B810="","*",SP_SUL!B810)</f>
        <v>*</v>
      </c>
      <c r="B810" s="83" t="str">
        <f>IF(SP_SUL!X810="","*",SP_SUL!X810)</f>
        <v>*</v>
      </c>
      <c r="C810" s="83" t="str">
        <f>IF(SP_SUL!S810="","*",SP_SUL!S810)</f>
        <v>-</v>
      </c>
      <c r="D810" s="83" t="str">
        <f>IF(SP_SUL!T810="","*",SP_SUL!T810)</f>
        <v>-</v>
      </c>
      <c r="E810" s="83" t="str">
        <f>IF(SP_SUL!D810="","*",SP_SUL!D810)</f>
        <v>*</v>
      </c>
      <c r="F810" s="83" t="str">
        <f>IF(SP_SUL!H810="","*",SP_SUL!H810)</f>
        <v>*</v>
      </c>
      <c r="G810" s="83" t="str">
        <f>IF(SP_SUL!M810="","*",SP_SUL!M810)</f>
        <v>-</v>
      </c>
      <c r="H810" s="116" t="str">
        <f>IF(SP_SUL!K810="","*",SP_SUL!K810)</f>
        <v>*</v>
      </c>
      <c r="I810" s="113" t="str">
        <f>IF(SP_SUL!O810="","*",SP_SUL!O810)</f>
        <v>*</v>
      </c>
      <c r="J810" s="113" t="str">
        <f>IF(SP_SUL!P810="","*",SP_SUL!P810)</f>
        <v>*</v>
      </c>
      <c r="K810" s="83">
        <f>IF(SP_SUL!AK810="","*",SP_SUL!AK810)</f>
        <v>0</v>
      </c>
      <c r="L810" s="83" t="str">
        <f>IF(SP_SUL!AM810="","*",SP_SUL!AM810)</f>
        <v>-</v>
      </c>
      <c r="M810" s="83">
        <f>IF(SP_SUL!AP810="","*",SP_SUL!AP810)</f>
        <v>0</v>
      </c>
      <c r="N810" s="83" t="str">
        <f>IF(SP_SUL!AM810="","*",SP_SUL!AM810)</f>
        <v>-</v>
      </c>
      <c r="O810" s="110" t="str">
        <f>IF(SP_SUL!BH810="","*",SP_SUL!BH810)</f>
        <v>*</v>
      </c>
      <c r="P810" s="147" t="str">
        <f>IF($A$2=1,IF(SP_SUL!BJ810="","*",SP_SUL!BJ810),IF(SP_SUL!BK810="","*",SP_SUL!BK810))</f>
        <v>*</v>
      </c>
    </row>
    <row r="811" spans="1:16" hidden="1">
      <c r="A811" s="82" t="str">
        <f>IF(SP_SUL!B811="","*",SP_SUL!B811)</f>
        <v>*</v>
      </c>
      <c r="B811" s="83" t="str">
        <f>IF(SP_SUL!X811="","*",SP_SUL!X811)</f>
        <v>*</v>
      </c>
      <c r="C811" s="83" t="str">
        <f>IF(SP_SUL!S811="","*",SP_SUL!S811)</f>
        <v>-</v>
      </c>
      <c r="D811" s="83" t="str">
        <f>IF(SP_SUL!T811="","*",SP_SUL!T811)</f>
        <v>-</v>
      </c>
      <c r="E811" s="83" t="str">
        <f>IF(SP_SUL!D811="","*",SP_SUL!D811)</f>
        <v>*</v>
      </c>
      <c r="F811" s="83" t="str">
        <f>IF(SP_SUL!H811="","*",SP_SUL!H811)</f>
        <v>*</v>
      </c>
      <c r="G811" s="83" t="str">
        <f>IF(SP_SUL!M811="","*",SP_SUL!M811)</f>
        <v>-</v>
      </c>
      <c r="H811" s="116" t="str">
        <f>IF(SP_SUL!K811="","*",SP_SUL!K811)</f>
        <v>*</v>
      </c>
      <c r="I811" s="113" t="str">
        <f>IF(SP_SUL!O811="","*",SP_SUL!O811)</f>
        <v>*</v>
      </c>
      <c r="J811" s="113" t="str">
        <f>IF(SP_SUL!P811="","*",SP_SUL!P811)</f>
        <v>*</v>
      </c>
      <c r="K811" s="83">
        <f>IF(SP_SUL!AK811="","*",SP_SUL!AK811)</f>
        <v>0</v>
      </c>
      <c r="L811" s="83" t="str">
        <f>IF(SP_SUL!AM811="","*",SP_SUL!AM811)</f>
        <v>-</v>
      </c>
      <c r="M811" s="83">
        <f>IF(SP_SUL!AP811="","*",SP_SUL!AP811)</f>
        <v>0</v>
      </c>
      <c r="N811" s="83" t="str">
        <f>IF(SP_SUL!AM811="","*",SP_SUL!AM811)</f>
        <v>-</v>
      </c>
      <c r="O811" s="110" t="str">
        <f>IF(SP_SUL!BH811="","*",SP_SUL!BH811)</f>
        <v>*</v>
      </c>
      <c r="P811" s="147" t="str">
        <f>IF($A$2=1,IF(SP_SUL!BJ811="","*",SP_SUL!BJ811),IF(SP_SUL!BK811="","*",SP_SUL!BK811))</f>
        <v>*</v>
      </c>
    </row>
    <row r="812" spans="1:16" hidden="1">
      <c r="A812" s="82" t="str">
        <f>IF(SP_SUL!B812="","*",SP_SUL!B812)</f>
        <v>*</v>
      </c>
      <c r="B812" s="83" t="str">
        <f>IF(SP_SUL!X812="","*",SP_SUL!X812)</f>
        <v>*</v>
      </c>
      <c r="C812" s="83" t="str">
        <f>IF(SP_SUL!S812="","*",SP_SUL!S812)</f>
        <v>-</v>
      </c>
      <c r="D812" s="83" t="str">
        <f>IF(SP_SUL!T812="","*",SP_SUL!T812)</f>
        <v>-</v>
      </c>
      <c r="E812" s="83" t="str">
        <f>IF(SP_SUL!D812="","*",SP_SUL!D812)</f>
        <v>*</v>
      </c>
      <c r="F812" s="83" t="str">
        <f>IF(SP_SUL!H812="","*",SP_SUL!H812)</f>
        <v>*</v>
      </c>
      <c r="G812" s="83" t="str">
        <f>IF(SP_SUL!M812="","*",SP_SUL!M812)</f>
        <v>-</v>
      </c>
      <c r="H812" s="116" t="str">
        <f>IF(SP_SUL!K812="","*",SP_SUL!K812)</f>
        <v>*</v>
      </c>
      <c r="I812" s="113" t="str">
        <f>IF(SP_SUL!O812="","*",SP_SUL!O812)</f>
        <v>*</v>
      </c>
      <c r="J812" s="113" t="str">
        <f>IF(SP_SUL!P812="","*",SP_SUL!P812)</f>
        <v>*</v>
      </c>
      <c r="K812" s="83">
        <f>IF(SP_SUL!AK812="","*",SP_SUL!AK812)</f>
        <v>0</v>
      </c>
      <c r="L812" s="83" t="str">
        <f>IF(SP_SUL!AM812="","*",SP_SUL!AM812)</f>
        <v>-</v>
      </c>
      <c r="M812" s="83">
        <f>IF(SP_SUL!AP812="","*",SP_SUL!AP812)</f>
        <v>0</v>
      </c>
      <c r="N812" s="83" t="str">
        <f>IF(SP_SUL!AM812="","*",SP_SUL!AM812)</f>
        <v>-</v>
      </c>
      <c r="O812" s="110" t="str">
        <f>IF(SP_SUL!BH812="","*",SP_SUL!BH812)</f>
        <v>*</v>
      </c>
      <c r="P812" s="147" t="str">
        <f>IF($A$2=1,IF(SP_SUL!BJ812="","*",SP_SUL!BJ812),IF(SP_SUL!BK812="","*",SP_SUL!BK812))</f>
        <v>*</v>
      </c>
    </row>
    <row r="813" spans="1:16" hidden="1">
      <c r="A813" s="82" t="str">
        <f>IF(SP_SUL!B813="","*",SP_SUL!B813)</f>
        <v>*</v>
      </c>
      <c r="B813" s="83" t="str">
        <f>IF(SP_SUL!X813="","*",SP_SUL!X813)</f>
        <v>*</v>
      </c>
      <c r="C813" s="83" t="str">
        <f>IF(SP_SUL!S813="","*",SP_SUL!S813)</f>
        <v>-</v>
      </c>
      <c r="D813" s="83" t="str">
        <f>IF(SP_SUL!T813="","*",SP_SUL!T813)</f>
        <v>-</v>
      </c>
      <c r="E813" s="83" t="str">
        <f>IF(SP_SUL!D813="","*",SP_SUL!D813)</f>
        <v>*</v>
      </c>
      <c r="F813" s="83" t="str">
        <f>IF(SP_SUL!H813="","*",SP_SUL!H813)</f>
        <v>*</v>
      </c>
      <c r="G813" s="83" t="str">
        <f>IF(SP_SUL!M813="","*",SP_SUL!M813)</f>
        <v>-</v>
      </c>
      <c r="H813" s="116" t="str">
        <f>IF(SP_SUL!K813="","*",SP_SUL!K813)</f>
        <v>*</v>
      </c>
      <c r="I813" s="113" t="str">
        <f>IF(SP_SUL!O813="","*",SP_SUL!O813)</f>
        <v>*</v>
      </c>
      <c r="J813" s="113" t="str">
        <f>IF(SP_SUL!P813="","*",SP_SUL!P813)</f>
        <v>*</v>
      </c>
      <c r="K813" s="83">
        <f>IF(SP_SUL!AK813="","*",SP_SUL!AK813)</f>
        <v>0</v>
      </c>
      <c r="L813" s="83" t="str">
        <f>IF(SP_SUL!AM813="","*",SP_SUL!AM813)</f>
        <v>-</v>
      </c>
      <c r="M813" s="83">
        <f>IF(SP_SUL!AP813="","*",SP_SUL!AP813)</f>
        <v>0</v>
      </c>
      <c r="N813" s="83" t="str">
        <f>IF(SP_SUL!AM813="","*",SP_SUL!AM813)</f>
        <v>-</v>
      </c>
      <c r="O813" s="110" t="str">
        <f>IF(SP_SUL!BH813="","*",SP_SUL!BH813)</f>
        <v>*</v>
      </c>
      <c r="P813" s="147" t="str">
        <f>IF($A$2=1,IF(SP_SUL!BJ813="","*",SP_SUL!BJ813),IF(SP_SUL!BK813="","*",SP_SUL!BK813))</f>
        <v>*</v>
      </c>
    </row>
    <row r="814" spans="1:16" hidden="1">
      <c r="A814" s="82" t="str">
        <f>IF(SP_SUL!B814="","*",SP_SUL!B814)</f>
        <v>*</v>
      </c>
      <c r="B814" s="83" t="str">
        <f>IF(SP_SUL!X814="","*",SP_SUL!X814)</f>
        <v>*</v>
      </c>
      <c r="C814" s="83" t="str">
        <f>IF(SP_SUL!S814="","*",SP_SUL!S814)</f>
        <v>-</v>
      </c>
      <c r="D814" s="83" t="str">
        <f>IF(SP_SUL!T814="","*",SP_SUL!T814)</f>
        <v>-</v>
      </c>
      <c r="E814" s="83" t="str">
        <f>IF(SP_SUL!D814="","*",SP_SUL!D814)</f>
        <v>*</v>
      </c>
      <c r="F814" s="83" t="str">
        <f>IF(SP_SUL!H814="","*",SP_SUL!H814)</f>
        <v>*</v>
      </c>
      <c r="G814" s="83" t="str">
        <f>IF(SP_SUL!M814="","*",SP_SUL!M814)</f>
        <v>-</v>
      </c>
      <c r="H814" s="116" t="str">
        <f>IF(SP_SUL!K814="","*",SP_SUL!K814)</f>
        <v>*</v>
      </c>
      <c r="I814" s="113" t="str">
        <f>IF(SP_SUL!O814="","*",SP_SUL!O814)</f>
        <v>*</v>
      </c>
      <c r="J814" s="113" t="str">
        <f>IF(SP_SUL!P814="","*",SP_SUL!P814)</f>
        <v>*</v>
      </c>
      <c r="K814" s="83">
        <f>IF(SP_SUL!AK814="","*",SP_SUL!AK814)</f>
        <v>0</v>
      </c>
      <c r="L814" s="83" t="str">
        <f>IF(SP_SUL!AM814="","*",SP_SUL!AM814)</f>
        <v>-</v>
      </c>
      <c r="M814" s="83">
        <f>IF(SP_SUL!AP814="","*",SP_SUL!AP814)</f>
        <v>0</v>
      </c>
      <c r="N814" s="83" t="str">
        <f>IF(SP_SUL!AM814="","*",SP_SUL!AM814)</f>
        <v>-</v>
      </c>
      <c r="O814" s="110" t="str">
        <f>IF(SP_SUL!BH814="","*",SP_SUL!BH814)</f>
        <v>*</v>
      </c>
      <c r="P814" s="147" t="str">
        <f>IF($A$2=1,IF(SP_SUL!BJ814="","*",SP_SUL!BJ814),IF(SP_SUL!BK814="","*",SP_SUL!BK814))</f>
        <v>*</v>
      </c>
    </row>
    <row r="815" spans="1:16" hidden="1">
      <c r="A815" s="82" t="str">
        <f>IF(SP_SUL!B815="","*",SP_SUL!B815)</f>
        <v>*</v>
      </c>
      <c r="B815" s="83" t="str">
        <f>IF(SP_SUL!X815="","*",SP_SUL!X815)</f>
        <v>*</v>
      </c>
      <c r="C815" s="83" t="str">
        <f>IF(SP_SUL!S815="","*",SP_SUL!S815)</f>
        <v>-</v>
      </c>
      <c r="D815" s="83" t="str">
        <f>IF(SP_SUL!T815="","*",SP_SUL!T815)</f>
        <v>-</v>
      </c>
      <c r="E815" s="83" t="str">
        <f>IF(SP_SUL!D815="","*",SP_SUL!D815)</f>
        <v>*</v>
      </c>
      <c r="F815" s="83" t="str">
        <f>IF(SP_SUL!H815="","*",SP_SUL!H815)</f>
        <v>*</v>
      </c>
      <c r="G815" s="83" t="str">
        <f>IF(SP_SUL!M815="","*",SP_SUL!M815)</f>
        <v>-</v>
      </c>
      <c r="H815" s="116" t="str">
        <f>IF(SP_SUL!K815="","*",SP_SUL!K815)</f>
        <v>*</v>
      </c>
      <c r="I815" s="113" t="str">
        <f>IF(SP_SUL!O815="","*",SP_SUL!O815)</f>
        <v>*</v>
      </c>
      <c r="J815" s="113" t="str">
        <f>IF(SP_SUL!P815="","*",SP_SUL!P815)</f>
        <v>*</v>
      </c>
      <c r="K815" s="83">
        <f>IF(SP_SUL!AK815="","*",SP_SUL!AK815)</f>
        <v>0</v>
      </c>
      <c r="L815" s="83" t="str">
        <f>IF(SP_SUL!AM815="","*",SP_SUL!AM815)</f>
        <v>-</v>
      </c>
      <c r="M815" s="83">
        <f>IF(SP_SUL!AP815="","*",SP_SUL!AP815)</f>
        <v>0</v>
      </c>
      <c r="N815" s="83" t="str">
        <f>IF(SP_SUL!AM815="","*",SP_SUL!AM815)</f>
        <v>-</v>
      </c>
      <c r="O815" s="110" t="str">
        <f>IF(SP_SUL!BH815="","*",SP_SUL!BH815)</f>
        <v>*</v>
      </c>
      <c r="P815" s="147" t="str">
        <f>IF($A$2=1,IF(SP_SUL!BJ815="","*",SP_SUL!BJ815),IF(SP_SUL!BK815="","*",SP_SUL!BK815))</f>
        <v>*</v>
      </c>
    </row>
    <row r="816" spans="1:16" hidden="1">
      <c r="A816" s="82" t="str">
        <f>IF(SP_SUL!B816="","*",SP_SUL!B816)</f>
        <v>*</v>
      </c>
      <c r="B816" s="83" t="str">
        <f>IF(SP_SUL!X816="","*",SP_SUL!X816)</f>
        <v>*</v>
      </c>
      <c r="C816" s="83" t="str">
        <f>IF(SP_SUL!S816="","*",SP_SUL!S816)</f>
        <v>-</v>
      </c>
      <c r="D816" s="83" t="str">
        <f>IF(SP_SUL!T816="","*",SP_SUL!T816)</f>
        <v>-</v>
      </c>
      <c r="E816" s="83" t="str">
        <f>IF(SP_SUL!D816="","*",SP_SUL!D816)</f>
        <v>*</v>
      </c>
      <c r="F816" s="83" t="str">
        <f>IF(SP_SUL!H816="","*",SP_SUL!H816)</f>
        <v>*</v>
      </c>
      <c r="G816" s="83" t="str">
        <f>IF(SP_SUL!M816="","*",SP_SUL!M816)</f>
        <v>-</v>
      </c>
      <c r="H816" s="116" t="str">
        <f>IF(SP_SUL!K816="","*",SP_SUL!K816)</f>
        <v>*</v>
      </c>
      <c r="I816" s="113" t="str">
        <f>IF(SP_SUL!O816="","*",SP_SUL!O816)</f>
        <v>*</v>
      </c>
      <c r="J816" s="113" t="str">
        <f>IF(SP_SUL!P816="","*",SP_SUL!P816)</f>
        <v>*</v>
      </c>
      <c r="K816" s="83">
        <f>IF(SP_SUL!AK816="","*",SP_SUL!AK816)</f>
        <v>0</v>
      </c>
      <c r="L816" s="83" t="str">
        <f>IF(SP_SUL!AM816="","*",SP_SUL!AM816)</f>
        <v>-</v>
      </c>
      <c r="M816" s="83">
        <f>IF(SP_SUL!AP816="","*",SP_SUL!AP816)</f>
        <v>0</v>
      </c>
      <c r="N816" s="83" t="str">
        <f>IF(SP_SUL!AM816="","*",SP_SUL!AM816)</f>
        <v>-</v>
      </c>
      <c r="O816" s="110" t="str">
        <f>IF(SP_SUL!BH816="","*",SP_SUL!BH816)</f>
        <v>*</v>
      </c>
      <c r="P816" s="147" t="str">
        <f>IF($A$2=1,IF(SP_SUL!BJ816="","*",SP_SUL!BJ816),IF(SP_SUL!BK816="","*",SP_SUL!BK816))</f>
        <v>*</v>
      </c>
    </row>
    <row r="817" spans="1:16" hidden="1">
      <c r="A817" s="82" t="str">
        <f>IF(SP_SUL!B817="","*",SP_SUL!B817)</f>
        <v>*</v>
      </c>
      <c r="B817" s="83" t="str">
        <f>IF(SP_SUL!X817="","*",SP_SUL!X817)</f>
        <v>*</v>
      </c>
      <c r="C817" s="83" t="str">
        <f>IF(SP_SUL!S817="","*",SP_SUL!S817)</f>
        <v>-</v>
      </c>
      <c r="D817" s="83" t="str">
        <f>IF(SP_SUL!T817="","*",SP_SUL!T817)</f>
        <v>-</v>
      </c>
      <c r="E817" s="83" t="str">
        <f>IF(SP_SUL!D817="","*",SP_SUL!D817)</f>
        <v>*</v>
      </c>
      <c r="F817" s="83" t="str">
        <f>IF(SP_SUL!H817="","*",SP_SUL!H817)</f>
        <v>*</v>
      </c>
      <c r="G817" s="83" t="str">
        <f>IF(SP_SUL!M817="","*",SP_SUL!M817)</f>
        <v>-</v>
      </c>
      <c r="H817" s="116" t="str">
        <f>IF(SP_SUL!K817="","*",SP_SUL!K817)</f>
        <v>*</v>
      </c>
      <c r="I817" s="113" t="str">
        <f>IF(SP_SUL!O817="","*",SP_SUL!O817)</f>
        <v>*</v>
      </c>
      <c r="J817" s="113" t="str">
        <f>IF(SP_SUL!P817="","*",SP_SUL!P817)</f>
        <v>*</v>
      </c>
      <c r="K817" s="83">
        <f>IF(SP_SUL!AK817="","*",SP_SUL!AK817)</f>
        <v>0</v>
      </c>
      <c r="L817" s="83" t="str">
        <f>IF(SP_SUL!AM817="","*",SP_SUL!AM817)</f>
        <v>-</v>
      </c>
      <c r="M817" s="83">
        <f>IF(SP_SUL!AP817="","*",SP_SUL!AP817)</f>
        <v>0</v>
      </c>
      <c r="N817" s="83" t="str">
        <f>IF(SP_SUL!AM817="","*",SP_SUL!AM817)</f>
        <v>-</v>
      </c>
      <c r="O817" s="110" t="str">
        <f>IF(SP_SUL!BH817="","*",SP_SUL!BH817)</f>
        <v>*</v>
      </c>
      <c r="P817" s="147" t="str">
        <f>IF($A$2=1,IF(SP_SUL!BJ817="","*",SP_SUL!BJ817),IF(SP_SUL!BK817="","*",SP_SUL!BK817))</f>
        <v>*</v>
      </c>
    </row>
    <row r="818" spans="1:16" hidden="1">
      <c r="A818" s="82" t="str">
        <f>IF(SP_SUL!B818="","*",SP_SUL!B818)</f>
        <v>*</v>
      </c>
      <c r="B818" s="83" t="str">
        <f>IF(SP_SUL!X818="","*",SP_SUL!X818)</f>
        <v>*</v>
      </c>
      <c r="C818" s="83" t="str">
        <f>IF(SP_SUL!S818="","*",SP_SUL!S818)</f>
        <v>-</v>
      </c>
      <c r="D818" s="83" t="str">
        <f>IF(SP_SUL!T818="","*",SP_SUL!T818)</f>
        <v>-</v>
      </c>
      <c r="E818" s="83" t="str">
        <f>IF(SP_SUL!D818="","*",SP_SUL!D818)</f>
        <v>*</v>
      </c>
      <c r="F818" s="83" t="str">
        <f>IF(SP_SUL!H818="","*",SP_SUL!H818)</f>
        <v>*</v>
      </c>
      <c r="G818" s="83" t="str">
        <f>IF(SP_SUL!M818="","*",SP_SUL!M818)</f>
        <v>-</v>
      </c>
      <c r="H818" s="116" t="str">
        <f>IF(SP_SUL!K818="","*",SP_SUL!K818)</f>
        <v>*</v>
      </c>
      <c r="I818" s="113" t="str">
        <f>IF(SP_SUL!O818="","*",SP_SUL!O818)</f>
        <v>*</v>
      </c>
      <c r="J818" s="113" t="str">
        <f>IF(SP_SUL!P818="","*",SP_SUL!P818)</f>
        <v>*</v>
      </c>
      <c r="K818" s="83">
        <f>IF(SP_SUL!AK818="","*",SP_SUL!AK818)</f>
        <v>0</v>
      </c>
      <c r="L818" s="83" t="str">
        <f>IF(SP_SUL!AM818="","*",SP_SUL!AM818)</f>
        <v>-</v>
      </c>
      <c r="M818" s="83">
        <f>IF(SP_SUL!AP818="","*",SP_SUL!AP818)</f>
        <v>0</v>
      </c>
      <c r="N818" s="83" t="str">
        <f>IF(SP_SUL!AM818="","*",SP_SUL!AM818)</f>
        <v>-</v>
      </c>
      <c r="O818" s="110" t="str">
        <f>IF(SP_SUL!BH818="","*",SP_SUL!BH818)</f>
        <v>*</v>
      </c>
      <c r="P818" s="147" t="str">
        <f>IF($A$2=1,IF(SP_SUL!BJ818="","*",SP_SUL!BJ818),IF(SP_SUL!BK818="","*",SP_SUL!BK818))</f>
        <v>*</v>
      </c>
    </row>
    <row r="819" spans="1:16" hidden="1">
      <c r="A819" s="82" t="str">
        <f>IF(SP_SUL!B819="","*",SP_SUL!B819)</f>
        <v>*</v>
      </c>
      <c r="B819" s="83" t="str">
        <f>IF(SP_SUL!X819="","*",SP_SUL!X819)</f>
        <v>*</v>
      </c>
      <c r="C819" s="83" t="str">
        <f>IF(SP_SUL!S819="","*",SP_SUL!S819)</f>
        <v>-</v>
      </c>
      <c r="D819" s="83" t="str">
        <f>IF(SP_SUL!T819="","*",SP_SUL!T819)</f>
        <v>-</v>
      </c>
      <c r="E819" s="83" t="str">
        <f>IF(SP_SUL!D819="","*",SP_SUL!D819)</f>
        <v>*</v>
      </c>
      <c r="F819" s="83" t="str">
        <f>IF(SP_SUL!H819="","*",SP_SUL!H819)</f>
        <v>*</v>
      </c>
      <c r="G819" s="83" t="str">
        <f>IF(SP_SUL!M819="","*",SP_SUL!M819)</f>
        <v>-</v>
      </c>
      <c r="H819" s="116" t="str">
        <f>IF(SP_SUL!K819="","*",SP_SUL!K819)</f>
        <v>*</v>
      </c>
      <c r="I819" s="113" t="str">
        <f>IF(SP_SUL!O819="","*",SP_SUL!O819)</f>
        <v>*</v>
      </c>
      <c r="J819" s="113" t="str">
        <f>IF(SP_SUL!P819="","*",SP_SUL!P819)</f>
        <v>*</v>
      </c>
      <c r="K819" s="83">
        <f>IF(SP_SUL!AK819="","*",SP_SUL!AK819)</f>
        <v>0</v>
      </c>
      <c r="L819" s="83" t="str">
        <f>IF(SP_SUL!AM819="","*",SP_SUL!AM819)</f>
        <v>-</v>
      </c>
      <c r="M819" s="83">
        <f>IF(SP_SUL!AP819="","*",SP_SUL!AP819)</f>
        <v>0</v>
      </c>
      <c r="N819" s="83" t="str">
        <f>IF(SP_SUL!AM819="","*",SP_SUL!AM819)</f>
        <v>-</v>
      </c>
      <c r="O819" s="110" t="str">
        <f>IF(SP_SUL!BH819="","*",SP_SUL!BH819)</f>
        <v>*</v>
      </c>
      <c r="P819" s="147" t="str">
        <f>IF($A$2=1,IF(SP_SUL!BJ819="","*",SP_SUL!BJ819),IF(SP_SUL!BK819="","*",SP_SUL!BK819))</f>
        <v>*</v>
      </c>
    </row>
    <row r="820" spans="1:16" hidden="1">
      <c r="A820" s="82" t="str">
        <f>IF(SP_SUL!B820="","*",SP_SUL!B820)</f>
        <v>*</v>
      </c>
      <c r="B820" s="83" t="str">
        <f>IF(SP_SUL!X820="","*",SP_SUL!X820)</f>
        <v>*</v>
      </c>
      <c r="C820" s="83" t="str">
        <f>IF(SP_SUL!S820="","*",SP_SUL!S820)</f>
        <v>-</v>
      </c>
      <c r="D820" s="83" t="str">
        <f>IF(SP_SUL!T820="","*",SP_SUL!T820)</f>
        <v>-</v>
      </c>
      <c r="E820" s="83" t="str">
        <f>IF(SP_SUL!D820="","*",SP_SUL!D820)</f>
        <v>*</v>
      </c>
      <c r="F820" s="83" t="str">
        <f>IF(SP_SUL!H820="","*",SP_SUL!H820)</f>
        <v>*</v>
      </c>
      <c r="G820" s="83" t="str">
        <f>IF(SP_SUL!M820="","*",SP_SUL!M820)</f>
        <v>-</v>
      </c>
      <c r="H820" s="116" t="str">
        <f>IF(SP_SUL!K820="","*",SP_SUL!K820)</f>
        <v>*</v>
      </c>
      <c r="I820" s="113" t="str">
        <f>IF(SP_SUL!O820="","*",SP_SUL!O820)</f>
        <v>*</v>
      </c>
      <c r="J820" s="113" t="str">
        <f>IF(SP_SUL!P820="","*",SP_SUL!P820)</f>
        <v>*</v>
      </c>
      <c r="K820" s="83">
        <f>IF(SP_SUL!AK820="","*",SP_SUL!AK820)</f>
        <v>0</v>
      </c>
      <c r="L820" s="83" t="str">
        <f>IF(SP_SUL!AM820="","*",SP_SUL!AM820)</f>
        <v>-</v>
      </c>
      <c r="M820" s="83">
        <f>IF(SP_SUL!AP820="","*",SP_SUL!AP820)</f>
        <v>0</v>
      </c>
      <c r="N820" s="83" t="str">
        <f>IF(SP_SUL!AM820="","*",SP_SUL!AM820)</f>
        <v>-</v>
      </c>
      <c r="O820" s="110" t="str">
        <f>IF(SP_SUL!BH820="","*",SP_SUL!BH820)</f>
        <v>*</v>
      </c>
      <c r="P820" s="147" t="str">
        <f>IF($A$2=1,IF(SP_SUL!BJ820="","*",SP_SUL!BJ820),IF(SP_SUL!BK820="","*",SP_SUL!BK820))</f>
        <v>*</v>
      </c>
    </row>
    <row r="821" spans="1:16" hidden="1">
      <c r="A821" s="82" t="str">
        <f>IF(SP_SUL!B821="","*",SP_SUL!B821)</f>
        <v>*</v>
      </c>
      <c r="B821" s="83" t="str">
        <f>IF(SP_SUL!X821="","*",SP_SUL!X821)</f>
        <v>*</v>
      </c>
      <c r="C821" s="83" t="str">
        <f>IF(SP_SUL!S821="","*",SP_SUL!S821)</f>
        <v>-</v>
      </c>
      <c r="D821" s="83" t="str">
        <f>IF(SP_SUL!T821="","*",SP_SUL!T821)</f>
        <v>-</v>
      </c>
      <c r="E821" s="83" t="str">
        <f>IF(SP_SUL!D821="","*",SP_SUL!D821)</f>
        <v>*</v>
      </c>
      <c r="F821" s="83" t="str">
        <f>IF(SP_SUL!H821="","*",SP_SUL!H821)</f>
        <v>*</v>
      </c>
      <c r="G821" s="83" t="str">
        <f>IF(SP_SUL!M821="","*",SP_SUL!M821)</f>
        <v>-</v>
      </c>
      <c r="H821" s="116" t="str">
        <f>IF(SP_SUL!K821="","*",SP_SUL!K821)</f>
        <v>*</v>
      </c>
      <c r="I821" s="113" t="str">
        <f>IF(SP_SUL!O821="","*",SP_SUL!O821)</f>
        <v>*</v>
      </c>
      <c r="J821" s="113" t="str">
        <f>IF(SP_SUL!P821="","*",SP_SUL!P821)</f>
        <v>*</v>
      </c>
      <c r="K821" s="83">
        <f>IF(SP_SUL!AK821="","*",SP_SUL!AK821)</f>
        <v>0</v>
      </c>
      <c r="L821" s="83" t="str">
        <f>IF(SP_SUL!AM821="","*",SP_SUL!AM821)</f>
        <v>-</v>
      </c>
      <c r="M821" s="83">
        <f>IF(SP_SUL!AP821="","*",SP_SUL!AP821)</f>
        <v>0</v>
      </c>
      <c r="N821" s="83" t="str">
        <f>IF(SP_SUL!AM821="","*",SP_SUL!AM821)</f>
        <v>-</v>
      </c>
      <c r="O821" s="110" t="str">
        <f>IF(SP_SUL!BH821="","*",SP_SUL!BH821)</f>
        <v>*</v>
      </c>
      <c r="P821" s="147" t="str">
        <f>IF($A$2=1,IF(SP_SUL!BJ821="","*",SP_SUL!BJ821),IF(SP_SUL!BK821="","*",SP_SUL!BK821))</f>
        <v>*</v>
      </c>
    </row>
    <row r="822" spans="1:16" hidden="1">
      <c r="A822" s="82" t="str">
        <f>IF(SP_SUL!B822="","*",SP_SUL!B822)</f>
        <v>*</v>
      </c>
      <c r="B822" s="83" t="str">
        <f>IF(SP_SUL!X822="","*",SP_SUL!X822)</f>
        <v>*</v>
      </c>
      <c r="C822" s="83" t="str">
        <f>IF(SP_SUL!S822="","*",SP_SUL!S822)</f>
        <v>-</v>
      </c>
      <c r="D822" s="83" t="str">
        <f>IF(SP_SUL!T822="","*",SP_SUL!T822)</f>
        <v>-</v>
      </c>
      <c r="E822" s="83" t="str">
        <f>IF(SP_SUL!D822="","*",SP_SUL!D822)</f>
        <v>*</v>
      </c>
      <c r="F822" s="83" t="str">
        <f>IF(SP_SUL!H822="","*",SP_SUL!H822)</f>
        <v>*</v>
      </c>
      <c r="G822" s="83" t="str">
        <f>IF(SP_SUL!M822="","*",SP_SUL!M822)</f>
        <v>-</v>
      </c>
      <c r="H822" s="116" t="str">
        <f>IF(SP_SUL!K822="","*",SP_SUL!K822)</f>
        <v>*</v>
      </c>
      <c r="I822" s="113" t="str">
        <f>IF(SP_SUL!O822="","*",SP_SUL!O822)</f>
        <v>*</v>
      </c>
      <c r="J822" s="113" t="str">
        <f>IF(SP_SUL!P822="","*",SP_SUL!P822)</f>
        <v>*</v>
      </c>
      <c r="K822" s="83">
        <f>IF(SP_SUL!AK822="","*",SP_SUL!AK822)</f>
        <v>0</v>
      </c>
      <c r="L822" s="83" t="str">
        <f>IF(SP_SUL!AM822="","*",SP_SUL!AM822)</f>
        <v>-</v>
      </c>
      <c r="M822" s="83">
        <f>IF(SP_SUL!AP822="","*",SP_SUL!AP822)</f>
        <v>0</v>
      </c>
      <c r="N822" s="83" t="str">
        <f>IF(SP_SUL!AM822="","*",SP_SUL!AM822)</f>
        <v>-</v>
      </c>
      <c r="O822" s="110" t="str">
        <f>IF(SP_SUL!BH822="","*",SP_SUL!BH822)</f>
        <v>*</v>
      </c>
      <c r="P822" s="147" t="str">
        <f>IF($A$2=1,IF(SP_SUL!BJ822="","*",SP_SUL!BJ822),IF(SP_SUL!BK822="","*",SP_SUL!BK822))</f>
        <v>*</v>
      </c>
    </row>
    <row r="823" spans="1:16" hidden="1">
      <c r="A823" s="82" t="str">
        <f>IF(SP_SUL!B823="","*",SP_SUL!B823)</f>
        <v>*</v>
      </c>
      <c r="B823" s="83" t="str">
        <f>IF(SP_SUL!X823="","*",SP_SUL!X823)</f>
        <v>*</v>
      </c>
      <c r="C823" s="83" t="str">
        <f>IF(SP_SUL!S823="","*",SP_SUL!S823)</f>
        <v>-</v>
      </c>
      <c r="D823" s="83" t="str">
        <f>IF(SP_SUL!T823="","*",SP_SUL!T823)</f>
        <v>-</v>
      </c>
      <c r="E823" s="83" t="str">
        <f>IF(SP_SUL!D823="","*",SP_SUL!D823)</f>
        <v>*</v>
      </c>
      <c r="F823" s="83" t="str">
        <f>IF(SP_SUL!H823="","*",SP_SUL!H823)</f>
        <v>*</v>
      </c>
      <c r="G823" s="83" t="str">
        <f>IF(SP_SUL!M823="","*",SP_SUL!M823)</f>
        <v>-</v>
      </c>
      <c r="H823" s="116" t="str">
        <f>IF(SP_SUL!K823="","*",SP_SUL!K823)</f>
        <v>*</v>
      </c>
      <c r="I823" s="113" t="str">
        <f>IF(SP_SUL!O823="","*",SP_SUL!O823)</f>
        <v>*</v>
      </c>
      <c r="J823" s="113" t="str">
        <f>IF(SP_SUL!P823="","*",SP_SUL!P823)</f>
        <v>*</v>
      </c>
      <c r="K823" s="83">
        <f>IF(SP_SUL!AK823="","*",SP_SUL!AK823)</f>
        <v>0</v>
      </c>
      <c r="L823" s="83" t="str">
        <f>IF(SP_SUL!AM823="","*",SP_SUL!AM823)</f>
        <v>-</v>
      </c>
      <c r="M823" s="83">
        <f>IF(SP_SUL!AP823="","*",SP_SUL!AP823)</f>
        <v>0</v>
      </c>
      <c r="N823" s="83" t="str">
        <f>IF(SP_SUL!AM823="","*",SP_SUL!AM823)</f>
        <v>-</v>
      </c>
      <c r="O823" s="110" t="str">
        <f>IF(SP_SUL!BH823="","*",SP_SUL!BH823)</f>
        <v>*</v>
      </c>
      <c r="P823" s="147" t="str">
        <f>IF($A$2=1,IF(SP_SUL!BJ823="","*",SP_SUL!BJ823),IF(SP_SUL!BK823="","*",SP_SUL!BK823))</f>
        <v>*</v>
      </c>
    </row>
    <row r="824" spans="1:16" hidden="1">
      <c r="A824" s="82" t="str">
        <f>IF(SP_SUL!B824="","*",SP_SUL!B824)</f>
        <v>*</v>
      </c>
      <c r="B824" s="83" t="str">
        <f>IF(SP_SUL!X824="","*",SP_SUL!X824)</f>
        <v>*</v>
      </c>
      <c r="C824" s="83" t="str">
        <f>IF(SP_SUL!S824="","*",SP_SUL!S824)</f>
        <v>-</v>
      </c>
      <c r="D824" s="83" t="str">
        <f>IF(SP_SUL!T824="","*",SP_SUL!T824)</f>
        <v>-</v>
      </c>
      <c r="E824" s="83" t="str">
        <f>IF(SP_SUL!D824="","*",SP_SUL!D824)</f>
        <v>*</v>
      </c>
      <c r="F824" s="83" t="str">
        <f>IF(SP_SUL!H824="","*",SP_SUL!H824)</f>
        <v>*</v>
      </c>
      <c r="G824" s="83" t="str">
        <f>IF(SP_SUL!M824="","*",SP_SUL!M824)</f>
        <v>-</v>
      </c>
      <c r="H824" s="116" t="str">
        <f>IF(SP_SUL!K824="","*",SP_SUL!K824)</f>
        <v>*</v>
      </c>
      <c r="I824" s="113" t="str">
        <f>IF(SP_SUL!O824="","*",SP_SUL!O824)</f>
        <v>*</v>
      </c>
      <c r="J824" s="113" t="str">
        <f>IF(SP_SUL!P824="","*",SP_SUL!P824)</f>
        <v>*</v>
      </c>
      <c r="K824" s="83">
        <f>IF(SP_SUL!AK824="","*",SP_SUL!AK824)</f>
        <v>0</v>
      </c>
      <c r="L824" s="83" t="str">
        <f>IF(SP_SUL!AM824="","*",SP_SUL!AM824)</f>
        <v>-</v>
      </c>
      <c r="M824" s="83">
        <f>IF(SP_SUL!AP824="","*",SP_SUL!AP824)</f>
        <v>0</v>
      </c>
      <c r="N824" s="83" t="str">
        <f>IF(SP_SUL!AM824="","*",SP_SUL!AM824)</f>
        <v>-</v>
      </c>
      <c r="O824" s="110" t="str">
        <f>IF(SP_SUL!BH824="","*",SP_SUL!BH824)</f>
        <v>*</v>
      </c>
      <c r="P824" s="147" t="str">
        <f>IF($A$2=1,IF(SP_SUL!BJ824="","*",SP_SUL!BJ824),IF(SP_SUL!BK824="","*",SP_SUL!BK824))</f>
        <v>*</v>
      </c>
    </row>
    <row r="825" spans="1:16" hidden="1">
      <c r="A825" s="82" t="str">
        <f>IF(SP_SUL!B825="","*",SP_SUL!B825)</f>
        <v>*</v>
      </c>
      <c r="B825" s="83" t="str">
        <f>IF(SP_SUL!X825="","*",SP_SUL!X825)</f>
        <v>*</v>
      </c>
      <c r="C825" s="83" t="str">
        <f>IF(SP_SUL!S825="","*",SP_SUL!S825)</f>
        <v>-</v>
      </c>
      <c r="D825" s="83" t="str">
        <f>IF(SP_SUL!T825="","*",SP_SUL!T825)</f>
        <v>-</v>
      </c>
      <c r="E825" s="83" t="str">
        <f>IF(SP_SUL!D825="","*",SP_SUL!D825)</f>
        <v>*</v>
      </c>
      <c r="F825" s="83" t="str">
        <f>IF(SP_SUL!H825="","*",SP_SUL!H825)</f>
        <v>*</v>
      </c>
      <c r="G825" s="83" t="str">
        <f>IF(SP_SUL!M825="","*",SP_SUL!M825)</f>
        <v>-</v>
      </c>
      <c r="H825" s="116" t="str">
        <f>IF(SP_SUL!K825="","*",SP_SUL!K825)</f>
        <v>*</v>
      </c>
      <c r="I825" s="113" t="str">
        <f>IF(SP_SUL!O825="","*",SP_SUL!O825)</f>
        <v>*</v>
      </c>
      <c r="J825" s="113" t="str">
        <f>IF(SP_SUL!P825="","*",SP_SUL!P825)</f>
        <v>*</v>
      </c>
      <c r="K825" s="83">
        <f>IF(SP_SUL!AK825="","*",SP_SUL!AK825)</f>
        <v>0</v>
      </c>
      <c r="L825" s="83" t="str">
        <f>IF(SP_SUL!AM825="","*",SP_SUL!AM825)</f>
        <v>-</v>
      </c>
      <c r="M825" s="83">
        <f>IF(SP_SUL!AP825="","*",SP_SUL!AP825)</f>
        <v>0</v>
      </c>
      <c r="N825" s="83" t="str">
        <f>IF(SP_SUL!AM825="","*",SP_SUL!AM825)</f>
        <v>-</v>
      </c>
      <c r="O825" s="110" t="str">
        <f>IF(SP_SUL!BH825="","*",SP_SUL!BH825)</f>
        <v>*</v>
      </c>
      <c r="P825" s="147" t="str">
        <f>IF($A$2=1,IF(SP_SUL!BJ825="","*",SP_SUL!BJ825),IF(SP_SUL!BK825="","*",SP_SUL!BK825))</f>
        <v>*</v>
      </c>
    </row>
    <row r="826" spans="1:16" hidden="1">
      <c r="A826" s="82" t="str">
        <f>IF(SP_SUL!B826="","*",SP_SUL!B826)</f>
        <v>*</v>
      </c>
      <c r="B826" s="83" t="str">
        <f>IF(SP_SUL!X826="","*",SP_SUL!X826)</f>
        <v>*</v>
      </c>
      <c r="C826" s="83" t="str">
        <f>IF(SP_SUL!S826="","*",SP_SUL!S826)</f>
        <v>-</v>
      </c>
      <c r="D826" s="83" t="str">
        <f>IF(SP_SUL!T826="","*",SP_SUL!T826)</f>
        <v>-</v>
      </c>
      <c r="E826" s="83" t="str">
        <f>IF(SP_SUL!D826="","*",SP_SUL!D826)</f>
        <v>*</v>
      </c>
      <c r="F826" s="83" t="str">
        <f>IF(SP_SUL!H826="","*",SP_SUL!H826)</f>
        <v>*</v>
      </c>
      <c r="G826" s="83" t="str">
        <f>IF(SP_SUL!M826="","*",SP_SUL!M826)</f>
        <v>-</v>
      </c>
      <c r="H826" s="116" t="str">
        <f>IF(SP_SUL!K826="","*",SP_SUL!K826)</f>
        <v>*</v>
      </c>
      <c r="I826" s="113" t="str">
        <f>IF(SP_SUL!O826="","*",SP_SUL!O826)</f>
        <v>*</v>
      </c>
      <c r="J826" s="113" t="str">
        <f>IF(SP_SUL!P826="","*",SP_SUL!P826)</f>
        <v>*</v>
      </c>
      <c r="K826" s="83">
        <f>IF(SP_SUL!AK826="","*",SP_SUL!AK826)</f>
        <v>0</v>
      </c>
      <c r="L826" s="83" t="str">
        <f>IF(SP_SUL!AM826="","*",SP_SUL!AM826)</f>
        <v>-</v>
      </c>
      <c r="M826" s="83">
        <f>IF(SP_SUL!AP826="","*",SP_SUL!AP826)</f>
        <v>0</v>
      </c>
      <c r="N826" s="83" t="str">
        <f>IF(SP_SUL!AM826="","*",SP_SUL!AM826)</f>
        <v>-</v>
      </c>
      <c r="O826" s="110" t="str">
        <f>IF(SP_SUL!BH826="","*",SP_SUL!BH826)</f>
        <v>*</v>
      </c>
      <c r="P826" s="147" t="str">
        <f>IF($A$2=1,IF(SP_SUL!BJ826="","*",SP_SUL!BJ826),IF(SP_SUL!BK826="","*",SP_SUL!BK826))</f>
        <v>*</v>
      </c>
    </row>
    <row r="827" spans="1:16" hidden="1">
      <c r="A827" s="82" t="str">
        <f>IF(SP_SUL!B827="","*",SP_SUL!B827)</f>
        <v>*</v>
      </c>
      <c r="B827" s="83" t="str">
        <f>IF(SP_SUL!X827="","*",SP_SUL!X827)</f>
        <v>*</v>
      </c>
      <c r="C827" s="83" t="str">
        <f>IF(SP_SUL!S827="","*",SP_SUL!S827)</f>
        <v>-</v>
      </c>
      <c r="D827" s="83" t="str">
        <f>IF(SP_SUL!T827="","*",SP_SUL!T827)</f>
        <v>-</v>
      </c>
      <c r="E827" s="83" t="str">
        <f>IF(SP_SUL!D827="","*",SP_SUL!D827)</f>
        <v>*</v>
      </c>
      <c r="F827" s="83" t="str">
        <f>IF(SP_SUL!H827="","*",SP_SUL!H827)</f>
        <v>*</v>
      </c>
      <c r="G827" s="83" t="str">
        <f>IF(SP_SUL!M827="","*",SP_SUL!M827)</f>
        <v>-</v>
      </c>
      <c r="H827" s="116" t="str">
        <f>IF(SP_SUL!K827="","*",SP_SUL!K827)</f>
        <v>*</v>
      </c>
      <c r="I827" s="113" t="str">
        <f>IF(SP_SUL!O827="","*",SP_SUL!O827)</f>
        <v>*</v>
      </c>
      <c r="J827" s="113" t="str">
        <f>IF(SP_SUL!P827="","*",SP_SUL!P827)</f>
        <v>*</v>
      </c>
      <c r="K827" s="83">
        <f>IF(SP_SUL!AK827="","*",SP_SUL!AK827)</f>
        <v>0</v>
      </c>
      <c r="L827" s="83" t="str">
        <f>IF(SP_SUL!AM827="","*",SP_SUL!AM827)</f>
        <v>-</v>
      </c>
      <c r="M827" s="83">
        <f>IF(SP_SUL!AP827="","*",SP_SUL!AP827)</f>
        <v>0</v>
      </c>
      <c r="N827" s="83" t="str">
        <f>IF(SP_SUL!AM827="","*",SP_SUL!AM827)</f>
        <v>-</v>
      </c>
      <c r="O827" s="110" t="str">
        <f>IF(SP_SUL!BH827="","*",SP_SUL!BH827)</f>
        <v>*</v>
      </c>
      <c r="P827" s="147" t="str">
        <f>IF($A$2=1,IF(SP_SUL!BJ827="","*",SP_SUL!BJ827),IF(SP_SUL!BK827="","*",SP_SUL!BK827))</f>
        <v>*</v>
      </c>
    </row>
    <row r="828" spans="1:16" hidden="1">
      <c r="A828" s="82" t="str">
        <f>IF(SP_SUL!B828="","*",SP_SUL!B828)</f>
        <v>*</v>
      </c>
      <c r="B828" s="83" t="str">
        <f>IF(SP_SUL!X828="","*",SP_SUL!X828)</f>
        <v>*</v>
      </c>
      <c r="C828" s="83" t="str">
        <f>IF(SP_SUL!S828="","*",SP_SUL!S828)</f>
        <v>-</v>
      </c>
      <c r="D828" s="83" t="str">
        <f>IF(SP_SUL!T828="","*",SP_SUL!T828)</f>
        <v>-</v>
      </c>
      <c r="E828" s="83" t="str">
        <f>IF(SP_SUL!D828="","*",SP_SUL!D828)</f>
        <v>*</v>
      </c>
      <c r="F828" s="83" t="str">
        <f>IF(SP_SUL!H828="","*",SP_SUL!H828)</f>
        <v>*</v>
      </c>
      <c r="G828" s="83" t="str">
        <f>IF(SP_SUL!M828="","*",SP_SUL!M828)</f>
        <v>-</v>
      </c>
      <c r="H828" s="116" t="str">
        <f>IF(SP_SUL!K828="","*",SP_SUL!K828)</f>
        <v>*</v>
      </c>
      <c r="I828" s="113" t="str">
        <f>IF(SP_SUL!O828="","*",SP_SUL!O828)</f>
        <v>*</v>
      </c>
      <c r="J828" s="113" t="str">
        <f>IF(SP_SUL!P828="","*",SP_SUL!P828)</f>
        <v>*</v>
      </c>
      <c r="K828" s="83">
        <f>IF(SP_SUL!AK828="","*",SP_SUL!AK828)</f>
        <v>0</v>
      </c>
      <c r="L828" s="83" t="str">
        <f>IF(SP_SUL!AM828="","*",SP_SUL!AM828)</f>
        <v>-</v>
      </c>
      <c r="M828" s="83">
        <f>IF(SP_SUL!AP828="","*",SP_SUL!AP828)</f>
        <v>0</v>
      </c>
      <c r="N828" s="83" t="str">
        <f>IF(SP_SUL!AM828="","*",SP_SUL!AM828)</f>
        <v>-</v>
      </c>
      <c r="O828" s="110" t="str">
        <f>IF(SP_SUL!BH828="","*",SP_SUL!BH828)</f>
        <v>*</v>
      </c>
      <c r="P828" s="147" t="str">
        <f>IF($A$2=1,IF(SP_SUL!BJ828="","*",SP_SUL!BJ828),IF(SP_SUL!BK828="","*",SP_SUL!BK828))</f>
        <v>*</v>
      </c>
    </row>
    <row r="829" spans="1:16" hidden="1">
      <c r="A829" s="82" t="str">
        <f>IF(SP_SUL!B829="","*",SP_SUL!B829)</f>
        <v>*</v>
      </c>
      <c r="B829" s="83" t="str">
        <f>IF(SP_SUL!X829="","*",SP_SUL!X829)</f>
        <v>*</v>
      </c>
      <c r="C829" s="83" t="str">
        <f>IF(SP_SUL!S829="","*",SP_SUL!S829)</f>
        <v>-</v>
      </c>
      <c r="D829" s="83" t="str">
        <f>IF(SP_SUL!T829="","*",SP_SUL!T829)</f>
        <v>-</v>
      </c>
      <c r="E829" s="83" t="str">
        <f>IF(SP_SUL!D829="","*",SP_SUL!D829)</f>
        <v>*</v>
      </c>
      <c r="F829" s="83" t="str">
        <f>IF(SP_SUL!H829="","*",SP_SUL!H829)</f>
        <v>*</v>
      </c>
      <c r="G829" s="83" t="str">
        <f>IF(SP_SUL!M829="","*",SP_SUL!M829)</f>
        <v>-</v>
      </c>
      <c r="H829" s="116" t="str">
        <f>IF(SP_SUL!K829="","*",SP_SUL!K829)</f>
        <v>*</v>
      </c>
      <c r="I829" s="113" t="str">
        <f>IF(SP_SUL!O829="","*",SP_SUL!O829)</f>
        <v>*</v>
      </c>
      <c r="J829" s="113" t="str">
        <f>IF(SP_SUL!P829="","*",SP_SUL!P829)</f>
        <v>*</v>
      </c>
      <c r="K829" s="83">
        <f>IF(SP_SUL!AK829="","*",SP_SUL!AK829)</f>
        <v>0</v>
      </c>
      <c r="L829" s="83" t="str">
        <f>IF(SP_SUL!AM829="","*",SP_SUL!AM829)</f>
        <v>-</v>
      </c>
      <c r="M829" s="83">
        <f>IF(SP_SUL!AP829="","*",SP_SUL!AP829)</f>
        <v>0</v>
      </c>
      <c r="N829" s="83" t="str">
        <f>IF(SP_SUL!AM829="","*",SP_SUL!AM829)</f>
        <v>-</v>
      </c>
      <c r="O829" s="110" t="str">
        <f>IF(SP_SUL!BH829="","*",SP_SUL!BH829)</f>
        <v>*</v>
      </c>
      <c r="P829" s="147" t="str">
        <f>IF($A$2=1,IF(SP_SUL!BJ829="","*",SP_SUL!BJ829),IF(SP_SUL!BK829="","*",SP_SUL!BK829))</f>
        <v>*</v>
      </c>
    </row>
    <row r="830" spans="1:16" hidden="1">
      <c r="A830" s="82" t="str">
        <f>IF(SP_SUL!B830="","*",SP_SUL!B830)</f>
        <v>*</v>
      </c>
      <c r="B830" s="83" t="str">
        <f>IF(SP_SUL!X830="","*",SP_SUL!X830)</f>
        <v>*</v>
      </c>
      <c r="C830" s="83" t="str">
        <f>IF(SP_SUL!S830="","*",SP_SUL!S830)</f>
        <v>-</v>
      </c>
      <c r="D830" s="83" t="str">
        <f>IF(SP_SUL!T830="","*",SP_SUL!T830)</f>
        <v>-</v>
      </c>
      <c r="E830" s="83" t="str">
        <f>IF(SP_SUL!D830="","*",SP_SUL!D830)</f>
        <v>*</v>
      </c>
      <c r="F830" s="83" t="str">
        <f>IF(SP_SUL!H830="","*",SP_SUL!H830)</f>
        <v>*</v>
      </c>
      <c r="G830" s="83" t="str">
        <f>IF(SP_SUL!M830="","*",SP_SUL!M830)</f>
        <v>-</v>
      </c>
      <c r="H830" s="116" t="str">
        <f>IF(SP_SUL!K830="","*",SP_SUL!K830)</f>
        <v>*</v>
      </c>
      <c r="I830" s="113" t="str">
        <f>IF(SP_SUL!O830="","*",SP_SUL!O830)</f>
        <v>*</v>
      </c>
      <c r="J830" s="113" t="str">
        <f>IF(SP_SUL!P830="","*",SP_SUL!P830)</f>
        <v>*</v>
      </c>
      <c r="K830" s="83">
        <f>IF(SP_SUL!AK830="","*",SP_SUL!AK830)</f>
        <v>0</v>
      </c>
      <c r="L830" s="83" t="str">
        <f>IF(SP_SUL!AM830="","*",SP_SUL!AM830)</f>
        <v>-</v>
      </c>
      <c r="M830" s="83">
        <f>IF(SP_SUL!AP830="","*",SP_SUL!AP830)</f>
        <v>0</v>
      </c>
      <c r="N830" s="83" t="str">
        <f>IF(SP_SUL!AM830="","*",SP_SUL!AM830)</f>
        <v>-</v>
      </c>
      <c r="O830" s="110" t="str">
        <f>IF(SP_SUL!BH830="","*",SP_SUL!BH830)</f>
        <v>*</v>
      </c>
      <c r="P830" s="147" t="str">
        <f>IF($A$2=1,IF(SP_SUL!BJ830="","*",SP_SUL!BJ830),IF(SP_SUL!BK830="","*",SP_SUL!BK830))</f>
        <v>*</v>
      </c>
    </row>
    <row r="831" spans="1:16" hidden="1">
      <c r="A831" s="82" t="str">
        <f>IF(SP_SUL!B831="","*",SP_SUL!B831)</f>
        <v>*</v>
      </c>
      <c r="B831" s="83" t="str">
        <f>IF(SP_SUL!X831="","*",SP_SUL!X831)</f>
        <v>*</v>
      </c>
      <c r="C831" s="83" t="str">
        <f>IF(SP_SUL!S831="","*",SP_SUL!S831)</f>
        <v>-</v>
      </c>
      <c r="D831" s="83" t="str">
        <f>IF(SP_SUL!T831="","*",SP_SUL!T831)</f>
        <v>-</v>
      </c>
      <c r="E831" s="83" t="str">
        <f>IF(SP_SUL!D831="","*",SP_SUL!D831)</f>
        <v>*</v>
      </c>
      <c r="F831" s="83" t="str">
        <f>IF(SP_SUL!H831="","*",SP_SUL!H831)</f>
        <v>*</v>
      </c>
      <c r="G831" s="83" t="str">
        <f>IF(SP_SUL!M831="","*",SP_SUL!M831)</f>
        <v>-</v>
      </c>
      <c r="H831" s="116" t="str">
        <f>IF(SP_SUL!K831="","*",SP_SUL!K831)</f>
        <v>*</v>
      </c>
      <c r="I831" s="113" t="str">
        <f>IF(SP_SUL!O831="","*",SP_SUL!O831)</f>
        <v>*</v>
      </c>
      <c r="J831" s="113" t="str">
        <f>IF(SP_SUL!P831="","*",SP_SUL!P831)</f>
        <v>*</v>
      </c>
      <c r="K831" s="83">
        <f>IF(SP_SUL!AK831="","*",SP_SUL!AK831)</f>
        <v>0</v>
      </c>
      <c r="L831" s="83" t="str">
        <f>IF(SP_SUL!AM831="","*",SP_SUL!AM831)</f>
        <v>-</v>
      </c>
      <c r="M831" s="83">
        <f>IF(SP_SUL!AP831="","*",SP_SUL!AP831)</f>
        <v>0</v>
      </c>
      <c r="N831" s="83" t="str">
        <f>IF(SP_SUL!AM831="","*",SP_SUL!AM831)</f>
        <v>-</v>
      </c>
      <c r="O831" s="110" t="str">
        <f>IF(SP_SUL!BH831="","*",SP_SUL!BH831)</f>
        <v>*</v>
      </c>
      <c r="P831" s="147" t="str">
        <f>IF($A$2=1,IF(SP_SUL!BJ831="","*",SP_SUL!BJ831),IF(SP_SUL!BK831="","*",SP_SUL!BK831))</f>
        <v>*</v>
      </c>
    </row>
    <row r="832" spans="1:16" hidden="1">
      <c r="A832" s="82" t="str">
        <f>IF(SP_SUL!B832="","*",SP_SUL!B832)</f>
        <v>*</v>
      </c>
      <c r="B832" s="83" t="str">
        <f>IF(SP_SUL!X832="","*",SP_SUL!X832)</f>
        <v>*</v>
      </c>
      <c r="C832" s="83" t="str">
        <f>IF(SP_SUL!S832="","*",SP_SUL!S832)</f>
        <v>-</v>
      </c>
      <c r="D832" s="83" t="str">
        <f>IF(SP_SUL!T832="","*",SP_SUL!T832)</f>
        <v>-</v>
      </c>
      <c r="E832" s="83" t="str">
        <f>IF(SP_SUL!D832="","*",SP_SUL!D832)</f>
        <v>*</v>
      </c>
      <c r="F832" s="83" t="str">
        <f>IF(SP_SUL!H832="","*",SP_SUL!H832)</f>
        <v>*</v>
      </c>
      <c r="G832" s="83" t="str">
        <f>IF(SP_SUL!M832="","*",SP_SUL!M832)</f>
        <v>-</v>
      </c>
      <c r="H832" s="116" t="str">
        <f>IF(SP_SUL!K832="","*",SP_SUL!K832)</f>
        <v>*</v>
      </c>
      <c r="I832" s="113" t="str">
        <f>IF(SP_SUL!O832="","*",SP_SUL!O832)</f>
        <v>*</v>
      </c>
      <c r="J832" s="113" t="str">
        <f>IF(SP_SUL!P832="","*",SP_SUL!P832)</f>
        <v>*</v>
      </c>
      <c r="K832" s="83">
        <f>IF(SP_SUL!AK832="","*",SP_SUL!AK832)</f>
        <v>0</v>
      </c>
      <c r="L832" s="83" t="str">
        <f>IF(SP_SUL!AM832="","*",SP_SUL!AM832)</f>
        <v>-</v>
      </c>
      <c r="M832" s="83">
        <f>IF(SP_SUL!AP832="","*",SP_SUL!AP832)</f>
        <v>0</v>
      </c>
      <c r="N832" s="83" t="str">
        <f>IF(SP_SUL!AM832="","*",SP_SUL!AM832)</f>
        <v>-</v>
      </c>
      <c r="O832" s="110" t="str">
        <f>IF(SP_SUL!BH832="","*",SP_SUL!BH832)</f>
        <v>*</v>
      </c>
      <c r="P832" s="147" t="str">
        <f>IF($A$2=1,IF(SP_SUL!BJ832="","*",SP_SUL!BJ832),IF(SP_SUL!BK832="","*",SP_SUL!BK832))</f>
        <v>*</v>
      </c>
    </row>
    <row r="833" spans="1:16" hidden="1">
      <c r="A833" s="82" t="str">
        <f>IF(SP_SUL!B833="","*",SP_SUL!B833)</f>
        <v>*</v>
      </c>
      <c r="B833" s="83" t="str">
        <f>IF(SP_SUL!X833="","*",SP_SUL!X833)</f>
        <v>*</v>
      </c>
      <c r="C833" s="83" t="str">
        <f>IF(SP_SUL!S833="","*",SP_SUL!S833)</f>
        <v>-</v>
      </c>
      <c r="D833" s="83" t="str">
        <f>IF(SP_SUL!T833="","*",SP_SUL!T833)</f>
        <v>-</v>
      </c>
      <c r="E833" s="83" t="str">
        <f>IF(SP_SUL!D833="","*",SP_SUL!D833)</f>
        <v>*</v>
      </c>
      <c r="F833" s="83" t="str">
        <f>IF(SP_SUL!H833="","*",SP_SUL!H833)</f>
        <v>*</v>
      </c>
      <c r="G833" s="83" t="str">
        <f>IF(SP_SUL!M833="","*",SP_SUL!M833)</f>
        <v>-</v>
      </c>
      <c r="H833" s="116" t="str">
        <f>IF(SP_SUL!K833="","*",SP_SUL!K833)</f>
        <v>*</v>
      </c>
      <c r="I833" s="113" t="str">
        <f>IF(SP_SUL!O833="","*",SP_SUL!O833)</f>
        <v>*</v>
      </c>
      <c r="J833" s="113" t="str">
        <f>IF(SP_SUL!P833="","*",SP_SUL!P833)</f>
        <v>*</v>
      </c>
      <c r="K833" s="83">
        <f>IF(SP_SUL!AK833="","*",SP_SUL!AK833)</f>
        <v>0</v>
      </c>
      <c r="L833" s="83" t="str">
        <f>IF(SP_SUL!AM833="","*",SP_SUL!AM833)</f>
        <v>-</v>
      </c>
      <c r="M833" s="83">
        <f>IF(SP_SUL!AP833="","*",SP_SUL!AP833)</f>
        <v>0</v>
      </c>
      <c r="N833" s="83" t="str">
        <f>IF(SP_SUL!AM833="","*",SP_SUL!AM833)</f>
        <v>-</v>
      </c>
      <c r="O833" s="110" t="str">
        <f>IF(SP_SUL!BH833="","*",SP_SUL!BH833)</f>
        <v>*</v>
      </c>
      <c r="P833" s="147" t="str">
        <f>IF($A$2=1,IF(SP_SUL!BJ833="","*",SP_SUL!BJ833),IF(SP_SUL!BK833="","*",SP_SUL!BK833))</f>
        <v>*</v>
      </c>
    </row>
    <row r="834" spans="1:16" hidden="1">
      <c r="A834" s="82" t="str">
        <f>IF(SP_SUL!B834="","*",SP_SUL!B834)</f>
        <v>*</v>
      </c>
      <c r="B834" s="83" t="str">
        <f>IF(SP_SUL!X834="","*",SP_SUL!X834)</f>
        <v>*</v>
      </c>
      <c r="C834" s="83" t="str">
        <f>IF(SP_SUL!S834="","*",SP_SUL!S834)</f>
        <v>-</v>
      </c>
      <c r="D834" s="83" t="str">
        <f>IF(SP_SUL!T834="","*",SP_SUL!T834)</f>
        <v>-</v>
      </c>
      <c r="E834" s="83" t="str">
        <f>IF(SP_SUL!D834="","*",SP_SUL!D834)</f>
        <v>*</v>
      </c>
      <c r="F834" s="83" t="str">
        <f>IF(SP_SUL!H834="","*",SP_SUL!H834)</f>
        <v>*</v>
      </c>
      <c r="G834" s="83" t="str">
        <f>IF(SP_SUL!M834="","*",SP_SUL!M834)</f>
        <v>-</v>
      </c>
      <c r="H834" s="116" t="str">
        <f>IF(SP_SUL!K834="","*",SP_SUL!K834)</f>
        <v>*</v>
      </c>
      <c r="I834" s="113" t="str">
        <f>IF(SP_SUL!O834="","*",SP_SUL!O834)</f>
        <v>*</v>
      </c>
      <c r="J834" s="113" t="str">
        <f>IF(SP_SUL!P834="","*",SP_SUL!P834)</f>
        <v>*</v>
      </c>
      <c r="K834" s="83">
        <f>IF(SP_SUL!AK834="","*",SP_SUL!AK834)</f>
        <v>0</v>
      </c>
      <c r="L834" s="83" t="str">
        <f>IF(SP_SUL!AM834="","*",SP_SUL!AM834)</f>
        <v>-</v>
      </c>
      <c r="M834" s="83">
        <f>IF(SP_SUL!AP834="","*",SP_SUL!AP834)</f>
        <v>0</v>
      </c>
      <c r="N834" s="83" t="str">
        <f>IF(SP_SUL!AM834="","*",SP_SUL!AM834)</f>
        <v>-</v>
      </c>
      <c r="O834" s="110" t="str">
        <f>IF(SP_SUL!BH834="","*",SP_SUL!BH834)</f>
        <v>*</v>
      </c>
      <c r="P834" s="147" t="str">
        <f>IF($A$2=1,IF(SP_SUL!BJ834="","*",SP_SUL!BJ834),IF(SP_SUL!BK834="","*",SP_SUL!BK834))</f>
        <v>*</v>
      </c>
    </row>
    <row r="835" spans="1:16" hidden="1">
      <c r="A835" s="82" t="str">
        <f>IF(SP_SUL!B835="","*",SP_SUL!B835)</f>
        <v>*</v>
      </c>
      <c r="B835" s="83" t="str">
        <f>IF(SP_SUL!X835="","*",SP_SUL!X835)</f>
        <v>*</v>
      </c>
      <c r="C835" s="83" t="str">
        <f>IF(SP_SUL!S835="","*",SP_SUL!S835)</f>
        <v>-</v>
      </c>
      <c r="D835" s="83" t="str">
        <f>IF(SP_SUL!T835="","*",SP_SUL!T835)</f>
        <v>-</v>
      </c>
      <c r="E835" s="83" t="str">
        <f>IF(SP_SUL!D835="","*",SP_SUL!D835)</f>
        <v>*</v>
      </c>
      <c r="F835" s="83" t="str">
        <f>IF(SP_SUL!H835="","*",SP_SUL!H835)</f>
        <v>*</v>
      </c>
      <c r="G835" s="83" t="str">
        <f>IF(SP_SUL!M835="","*",SP_SUL!M835)</f>
        <v>-</v>
      </c>
      <c r="H835" s="116" t="str">
        <f>IF(SP_SUL!K835="","*",SP_SUL!K835)</f>
        <v>*</v>
      </c>
      <c r="I835" s="113" t="str">
        <f>IF(SP_SUL!O835="","*",SP_SUL!O835)</f>
        <v>*</v>
      </c>
      <c r="J835" s="113" t="str">
        <f>IF(SP_SUL!P835="","*",SP_SUL!P835)</f>
        <v>*</v>
      </c>
      <c r="K835" s="83">
        <f>IF(SP_SUL!AK835="","*",SP_SUL!AK835)</f>
        <v>0</v>
      </c>
      <c r="L835" s="83" t="str">
        <f>IF(SP_SUL!AM835="","*",SP_SUL!AM835)</f>
        <v>-</v>
      </c>
      <c r="M835" s="83">
        <f>IF(SP_SUL!AP835="","*",SP_SUL!AP835)</f>
        <v>0</v>
      </c>
      <c r="N835" s="83" t="str">
        <f>IF(SP_SUL!AM835="","*",SP_SUL!AM835)</f>
        <v>-</v>
      </c>
      <c r="O835" s="110" t="str">
        <f>IF(SP_SUL!BH835="","*",SP_SUL!BH835)</f>
        <v>*</v>
      </c>
      <c r="P835" s="147" t="str">
        <f>IF($A$2=1,IF(SP_SUL!BJ835="","*",SP_SUL!BJ835),IF(SP_SUL!BK835="","*",SP_SUL!BK835))</f>
        <v>*</v>
      </c>
    </row>
    <row r="836" spans="1:16" hidden="1">
      <c r="A836" s="82" t="str">
        <f>IF(SP_SUL!B836="","*",SP_SUL!B836)</f>
        <v>*</v>
      </c>
      <c r="B836" s="83" t="str">
        <f>IF(SP_SUL!X836="","*",SP_SUL!X836)</f>
        <v>*</v>
      </c>
      <c r="C836" s="83" t="str">
        <f>IF(SP_SUL!S836="","*",SP_SUL!S836)</f>
        <v>-</v>
      </c>
      <c r="D836" s="83" t="str">
        <f>IF(SP_SUL!T836="","*",SP_SUL!T836)</f>
        <v>-</v>
      </c>
      <c r="E836" s="83" t="str">
        <f>IF(SP_SUL!D836="","*",SP_SUL!D836)</f>
        <v>*</v>
      </c>
      <c r="F836" s="83" t="str">
        <f>IF(SP_SUL!H836="","*",SP_SUL!H836)</f>
        <v>*</v>
      </c>
      <c r="G836" s="83" t="str">
        <f>IF(SP_SUL!M836="","*",SP_SUL!M836)</f>
        <v>-</v>
      </c>
      <c r="H836" s="116" t="str">
        <f>IF(SP_SUL!K836="","*",SP_SUL!K836)</f>
        <v>*</v>
      </c>
      <c r="I836" s="113" t="str">
        <f>IF(SP_SUL!O836="","*",SP_SUL!O836)</f>
        <v>*</v>
      </c>
      <c r="J836" s="113" t="str">
        <f>IF(SP_SUL!P836="","*",SP_SUL!P836)</f>
        <v>*</v>
      </c>
      <c r="K836" s="83">
        <f>IF(SP_SUL!AK836="","*",SP_SUL!AK836)</f>
        <v>0</v>
      </c>
      <c r="L836" s="83" t="str">
        <f>IF(SP_SUL!AM836="","*",SP_SUL!AM836)</f>
        <v>-</v>
      </c>
      <c r="M836" s="83">
        <f>IF(SP_SUL!AP836="","*",SP_SUL!AP836)</f>
        <v>0</v>
      </c>
      <c r="N836" s="83" t="str">
        <f>IF(SP_SUL!AM836="","*",SP_SUL!AM836)</f>
        <v>-</v>
      </c>
      <c r="O836" s="110" t="str">
        <f>IF(SP_SUL!BH836="","*",SP_SUL!BH836)</f>
        <v>*</v>
      </c>
      <c r="P836" s="147" t="str">
        <f>IF($A$2=1,IF(SP_SUL!BJ836="","*",SP_SUL!BJ836),IF(SP_SUL!BK836="","*",SP_SUL!BK836))</f>
        <v>*</v>
      </c>
    </row>
    <row r="837" spans="1:16" hidden="1">
      <c r="A837" s="82" t="str">
        <f>IF(SP_SUL!B837="","*",SP_SUL!B837)</f>
        <v>*</v>
      </c>
      <c r="B837" s="83" t="str">
        <f>IF(SP_SUL!X837="","*",SP_SUL!X837)</f>
        <v>*</v>
      </c>
      <c r="C837" s="83" t="str">
        <f>IF(SP_SUL!S837="","*",SP_SUL!S837)</f>
        <v>-</v>
      </c>
      <c r="D837" s="83" t="str">
        <f>IF(SP_SUL!T837="","*",SP_SUL!T837)</f>
        <v>-</v>
      </c>
      <c r="E837" s="83" t="str">
        <f>IF(SP_SUL!D837="","*",SP_SUL!D837)</f>
        <v>*</v>
      </c>
      <c r="F837" s="83" t="str">
        <f>IF(SP_SUL!H837="","*",SP_SUL!H837)</f>
        <v>*</v>
      </c>
      <c r="G837" s="83" t="str">
        <f>IF(SP_SUL!M837="","*",SP_SUL!M837)</f>
        <v>-</v>
      </c>
      <c r="H837" s="116" t="str">
        <f>IF(SP_SUL!K837="","*",SP_SUL!K837)</f>
        <v>*</v>
      </c>
      <c r="I837" s="113" t="str">
        <f>IF(SP_SUL!O837="","*",SP_SUL!O837)</f>
        <v>*</v>
      </c>
      <c r="J837" s="113" t="str">
        <f>IF(SP_SUL!P837="","*",SP_SUL!P837)</f>
        <v>*</v>
      </c>
      <c r="K837" s="83">
        <f>IF(SP_SUL!AK837="","*",SP_SUL!AK837)</f>
        <v>0</v>
      </c>
      <c r="L837" s="83" t="str">
        <f>IF(SP_SUL!AM837="","*",SP_SUL!AM837)</f>
        <v>-</v>
      </c>
      <c r="M837" s="83">
        <f>IF(SP_SUL!AP837="","*",SP_SUL!AP837)</f>
        <v>0</v>
      </c>
      <c r="N837" s="83" t="str">
        <f>IF(SP_SUL!AM837="","*",SP_SUL!AM837)</f>
        <v>-</v>
      </c>
      <c r="O837" s="110" t="str">
        <f>IF(SP_SUL!BH837="","*",SP_SUL!BH837)</f>
        <v>*</v>
      </c>
      <c r="P837" s="147" t="str">
        <f>IF($A$2=1,IF(SP_SUL!BJ837="","*",SP_SUL!BJ837),IF(SP_SUL!BK837="","*",SP_SUL!BK837))</f>
        <v>*</v>
      </c>
    </row>
    <row r="838" spans="1:16" hidden="1">
      <c r="A838" s="82" t="str">
        <f>IF(SP_SUL!B838="","*",SP_SUL!B838)</f>
        <v>*</v>
      </c>
      <c r="B838" s="83" t="str">
        <f>IF(SP_SUL!X838="","*",SP_SUL!X838)</f>
        <v>*</v>
      </c>
      <c r="C838" s="83" t="str">
        <f>IF(SP_SUL!S838="","*",SP_SUL!S838)</f>
        <v>-</v>
      </c>
      <c r="D838" s="83" t="str">
        <f>IF(SP_SUL!T838="","*",SP_SUL!T838)</f>
        <v>-</v>
      </c>
      <c r="E838" s="83" t="str">
        <f>IF(SP_SUL!D838="","*",SP_SUL!D838)</f>
        <v>*</v>
      </c>
      <c r="F838" s="83" t="str">
        <f>IF(SP_SUL!H838="","*",SP_SUL!H838)</f>
        <v>*</v>
      </c>
      <c r="G838" s="83" t="str">
        <f>IF(SP_SUL!M838="","*",SP_SUL!M838)</f>
        <v>-</v>
      </c>
      <c r="H838" s="116" t="str">
        <f>IF(SP_SUL!K838="","*",SP_SUL!K838)</f>
        <v>*</v>
      </c>
      <c r="I838" s="113" t="str">
        <f>IF(SP_SUL!O838="","*",SP_SUL!O838)</f>
        <v>*</v>
      </c>
      <c r="J838" s="113" t="str">
        <f>IF(SP_SUL!P838="","*",SP_SUL!P838)</f>
        <v>*</v>
      </c>
      <c r="K838" s="83">
        <f>IF(SP_SUL!AK838="","*",SP_SUL!AK838)</f>
        <v>0</v>
      </c>
      <c r="L838" s="83" t="str">
        <f>IF(SP_SUL!AM838="","*",SP_SUL!AM838)</f>
        <v>-</v>
      </c>
      <c r="M838" s="83">
        <f>IF(SP_SUL!AP838="","*",SP_SUL!AP838)</f>
        <v>0</v>
      </c>
      <c r="N838" s="83" t="str">
        <f>IF(SP_SUL!AM838="","*",SP_SUL!AM838)</f>
        <v>-</v>
      </c>
      <c r="O838" s="110" t="str">
        <f>IF(SP_SUL!BH838="","*",SP_SUL!BH838)</f>
        <v>*</v>
      </c>
      <c r="P838" s="147" t="str">
        <f>IF($A$2=1,IF(SP_SUL!BJ838="","*",SP_SUL!BJ838),IF(SP_SUL!BK838="","*",SP_SUL!BK838))</f>
        <v>*</v>
      </c>
    </row>
    <row r="839" spans="1:16" hidden="1">
      <c r="A839" s="82" t="str">
        <f>IF(SP_SUL!B839="","*",SP_SUL!B839)</f>
        <v>*</v>
      </c>
      <c r="B839" s="83" t="str">
        <f>IF(SP_SUL!X839="","*",SP_SUL!X839)</f>
        <v>*</v>
      </c>
      <c r="C839" s="83" t="str">
        <f>IF(SP_SUL!S839="","*",SP_SUL!S839)</f>
        <v>-</v>
      </c>
      <c r="D839" s="83" t="str">
        <f>IF(SP_SUL!T839="","*",SP_SUL!T839)</f>
        <v>-</v>
      </c>
      <c r="E839" s="83" t="str">
        <f>IF(SP_SUL!D839="","*",SP_SUL!D839)</f>
        <v>*</v>
      </c>
      <c r="F839" s="83" t="str">
        <f>IF(SP_SUL!H839="","*",SP_SUL!H839)</f>
        <v>*</v>
      </c>
      <c r="G839" s="83" t="str">
        <f>IF(SP_SUL!M839="","*",SP_SUL!M839)</f>
        <v>-</v>
      </c>
      <c r="H839" s="116" t="str">
        <f>IF(SP_SUL!K839="","*",SP_SUL!K839)</f>
        <v>*</v>
      </c>
      <c r="I839" s="113" t="str">
        <f>IF(SP_SUL!O839="","*",SP_SUL!O839)</f>
        <v>*</v>
      </c>
      <c r="J839" s="113" t="str">
        <f>IF(SP_SUL!P839="","*",SP_SUL!P839)</f>
        <v>*</v>
      </c>
      <c r="K839" s="83">
        <f>IF(SP_SUL!AK839="","*",SP_SUL!AK839)</f>
        <v>0</v>
      </c>
      <c r="L839" s="83" t="str">
        <f>IF(SP_SUL!AM839="","*",SP_SUL!AM839)</f>
        <v>-</v>
      </c>
      <c r="M839" s="83">
        <f>IF(SP_SUL!AP839="","*",SP_SUL!AP839)</f>
        <v>0</v>
      </c>
      <c r="N839" s="83" t="str">
        <f>IF(SP_SUL!AM839="","*",SP_SUL!AM839)</f>
        <v>-</v>
      </c>
      <c r="O839" s="110" t="str">
        <f>IF(SP_SUL!BH839="","*",SP_SUL!BH839)</f>
        <v>*</v>
      </c>
      <c r="P839" s="147" t="str">
        <f>IF($A$2=1,IF(SP_SUL!BJ839="","*",SP_SUL!BJ839),IF(SP_SUL!BK839="","*",SP_SUL!BK839))</f>
        <v>*</v>
      </c>
    </row>
    <row r="840" spans="1:16" hidden="1">
      <c r="A840" s="82" t="str">
        <f>IF(SP_SUL!B840="","*",SP_SUL!B840)</f>
        <v>*</v>
      </c>
      <c r="B840" s="83" t="str">
        <f>IF(SP_SUL!X840="","*",SP_SUL!X840)</f>
        <v>*</v>
      </c>
      <c r="C840" s="83" t="str">
        <f>IF(SP_SUL!S840="","*",SP_SUL!S840)</f>
        <v>-</v>
      </c>
      <c r="D840" s="83" t="str">
        <f>IF(SP_SUL!T840="","*",SP_SUL!T840)</f>
        <v>-</v>
      </c>
      <c r="E840" s="83" t="str">
        <f>IF(SP_SUL!D840="","*",SP_SUL!D840)</f>
        <v>*</v>
      </c>
      <c r="F840" s="83" t="str">
        <f>IF(SP_SUL!H840="","*",SP_SUL!H840)</f>
        <v>*</v>
      </c>
      <c r="G840" s="83" t="str">
        <f>IF(SP_SUL!M840="","*",SP_SUL!M840)</f>
        <v>-</v>
      </c>
      <c r="H840" s="116" t="str">
        <f>IF(SP_SUL!K840="","*",SP_SUL!K840)</f>
        <v>*</v>
      </c>
      <c r="I840" s="113" t="str">
        <f>IF(SP_SUL!O840="","*",SP_SUL!O840)</f>
        <v>*</v>
      </c>
      <c r="J840" s="113" t="str">
        <f>IF(SP_SUL!P840="","*",SP_SUL!P840)</f>
        <v>*</v>
      </c>
      <c r="K840" s="83">
        <f>IF(SP_SUL!AK840="","*",SP_SUL!AK840)</f>
        <v>0</v>
      </c>
      <c r="L840" s="83" t="str">
        <f>IF(SP_SUL!AM840="","*",SP_SUL!AM840)</f>
        <v>-</v>
      </c>
      <c r="M840" s="83">
        <f>IF(SP_SUL!AP840="","*",SP_SUL!AP840)</f>
        <v>0</v>
      </c>
      <c r="N840" s="83" t="str">
        <f>IF(SP_SUL!AM840="","*",SP_SUL!AM840)</f>
        <v>-</v>
      </c>
      <c r="O840" s="110" t="str">
        <f>IF(SP_SUL!BH840="","*",SP_SUL!BH840)</f>
        <v>*</v>
      </c>
      <c r="P840" s="147" t="str">
        <f>IF($A$2=1,IF(SP_SUL!BJ840="","*",SP_SUL!BJ840),IF(SP_SUL!BK840="","*",SP_SUL!BK840))</f>
        <v>*</v>
      </c>
    </row>
    <row r="841" spans="1:16" hidden="1">
      <c r="A841" s="82" t="str">
        <f>IF(SP_SUL!B841="","*",SP_SUL!B841)</f>
        <v>*</v>
      </c>
      <c r="B841" s="83" t="str">
        <f>IF(SP_SUL!X841="","*",SP_SUL!X841)</f>
        <v>*</v>
      </c>
      <c r="C841" s="83" t="str">
        <f>IF(SP_SUL!S841="","*",SP_SUL!S841)</f>
        <v>-</v>
      </c>
      <c r="D841" s="83" t="str">
        <f>IF(SP_SUL!T841="","*",SP_SUL!T841)</f>
        <v>-</v>
      </c>
      <c r="E841" s="83" t="str">
        <f>IF(SP_SUL!D841="","*",SP_SUL!D841)</f>
        <v>*</v>
      </c>
      <c r="F841" s="83" t="str">
        <f>IF(SP_SUL!H841="","*",SP_SUL!H841)</f>
        <v>*</v>
      </c>
      <c r="G841" s="83" t="str">
        <f>IF(SP_SUL!M841="","*",SP_SUL!M841)</f>
        <v>-</v>
      </c>
      <c r="H841" s="116" t="str">
        <f>IF(SP_SUL!K841="","*",SP_SUL!K841)</f>
        <v>*</v>
      </c>
      <c r="I841" s="113" t="str">
        <f>IF(SP_SUL!O841="","*",SP_SUL!O841)</f>
        <v>*</v>
      </c>
      <c r="J841" s="113" t="str">
        <f>IF(SP_SUL!P841="","*",SP_SUL!P841)</f>
        <v>*</v>
      </c>
      <c r="K841" s="83">
        <f>IF(SP_SUL!AK841="","*",SP_SUL!AK841)</f>
        <v>0</v>
      </c>
      <c r="L841" s="83" t="str">
        <f>IF(SP_SUL!AM841="","*",SP_SUL!AM841)</f>
        <v>-</v>
      </c>
      <c r="M841" s="83">
        <f>IF(SP_SUL!AP841="","*",SP_SUL!AP841)</f>
        <v>0</v>
      </c>
      <c r="N841" s="83" t="str">
        <f>IF(SP_SUL!AM841="","*",SP_SUL!AM841)</f>
        <v>-</v>
      </c>
      <c r="O841" s="110" t="str">
        <f>IF(SP_SUL!BH841="","*",SP_SUL!BH841)</f>
        <v>*</v>
      </c>
      <c r="P841" s="147" t="str">
        <f>IF($A$2=1,IF(SP_SUL!BJ841="","*",SP_SUL!BJ841),IF(SP_SUL!BK841="","*",SP_SUL!BK841))</f>
        <v>*</v>
      </c>
    </row>
    <row r="842" spans="1:16" hidden="1">
      <c r="A842" s="82" t="str">
        <f>IF(SP_SUL!B842="","*",SP_SUL!B842)</f>
        <v>*</v>
      </c>
      <c r="B842" s="83" t="str">
        <f>IF(SP_SUL!X842="","*",SP_SUL!X842)</f>
        <v>*</v>
      </c>
      <c r="C842" s="83" t="str">
        <f>IF(SP_SUL!S842="","*",SP_SUL!S842)</f>
        <v>-</v>
      </c>
      <c r="D842" s="83" t="str">
        <f>IF(SP_SUL!T842="","*",SP_SUL!T842)</f>
        <v>-</v>
      </c>
      <c r="E842" s="83" t="str">
        <f>IF(SP_SUL!D842="","*",SP_SUL!D842)</f>
        <v>*</v>
      </c>
      <c r="F842" s="83" t="str">
        <f>IF(SP_SUL!H842="","*",SP_SUL!H842)</f>
        <v>*</v>
      </c>
      <c r="G842" s="83" t="str">
        <f>IF(SP_SUL!M842="","*",SP_SUL!M842)</f>
        <v>-</v>
      </c>
      <c r="H842" s="116" t="str">
        <f>IF(SP_SUL!K842="","*",SP_SUL!K842)</f>
        <v>*</v>
      </c>
      <c r="I842" s="113" t="str">
        <f>IF(SP_SUL!O842="","*",SP_SUL!O842)</f>
        <v>*</v>
      </c>
      <c r="J842" s="113" t="str">
        <f>IF(SP_SUL!P842="","*",SP_SUL!P842)</f>
        <v>*</v>
      </c>
      <c r="K842" s="83">
        <f>IF(SP_SUL!AK842="","*",SP_SUL!AK842)</f>
        <v>0</v>
      </c>
      <c r="L842" s="83" t="str">
        <f>IF(SP_SUL!AM842="","*",SP_SUL!AM842)</f>
        <v>-</v>
      </c>
      <c r="M842" s="83">
        <f>IF(SP_SUL!AP842="","*",SP_SUL!AP842)</f>
        <v>0</v>
      </c>
      <c r="N842" s="83" t="str">
        <f>IF(SP_SUL!AM842="","*",SP_SUL!AM842)</f>
        <v>-</v>
      </c>
      <c r="O842" s="110" t="str">
        <f>IF(SP_SUL!BH842="","*",SP_SUL!BH842)</f>
        <v>*</v>
      </c>
      <c r="P842" s="147" t="str">
        <f>IF($A$2=1,IF(SP_SUL!BJ842="","*",SP_SUL!BJ842),IF(SP_SUL!BK842="","*",SP_SUL!BK842))</f>
        <v>*</v>
      </c>
    </row>
    <row r="843" spans="1:16" hidden="1">
      <c r="A843" s="82" t="str">
        <f>IF(SP_SUL!B843="","*",SP_SUL!B843)</f>
        <v>*</v>
      </c>
      <c r="B843" s="83" t="str">
        <f>IF(SP_SUL!X843="","*",SP_SUL!X843)</f>
        <v>*</v>
      </c>
      <c r="C843" s="83" t="str">
        <f>IF(SP_SUL!S843="","*",SP_SUL!S843)</f>
        <v>-</v>
      </c>
      <c r="D843" s="83" t="str">
        <f>IF(SP_SUL!T843="","*",SP_SUL!T843)</f>
        <v>-</v>
      </c>
      <c r="E843" s="83" t="str">
        <f>IF(SP_SUL!D843="","*",SP_SUL!D843)</f>
        <v>*</v>
      </c>
      <c r="F843" s="83" t="str">
        <f>IF(SP_SUL!H843="","*",SP_SUL!H843)</f>
        <v>*</v>
      </c>
      <c r="G843" s="83" t="str">
        <f>IF(SP_SUL!M843="","*",SP_SUL!M843)</f>
        <v>-</v>
      </c>
      <c r="H843" s="116" t="str">
        <f>IF(SP_SUL!K843="","*",SP_SUL!K843)</f>
        <v>*</v>
      </c>
      <c r="I843" s="113" t="str">
        <f>IF(SP_SUL!O843="","*",SP_SUL!O843)</f>
        <v>*</v>
      </c>
      <c r="J843" s="113" t="str">
        <f>IF(SP_SUL!P843="","*",SP_SUL!P843)</f>
        <v>*</v>
      </c>
      <c r="K843" s="83">
        <f>IF(SP_SUL!AK843="","*",SP_SUL!AK843)</f>
        <v>0</v>
      </c>
      <c r="L843" s="83" t="str">
        <f>IF(SP_SUL!AM843="","*",SP_SUL!AM843)</f>
        <v>-</v>
      </c>
      <c r="M843" s="83">
        <f>IF(SP_SUL!AP843="","*",SP_SUL!AP843)</f>
        <v>0</v>
      </c>
      <c r="N843" s="83" t="str">
        <f>IF(SP_SUL!AM843="","*",SP_SUL!AM843)</f>
        <v>-</v>
      </c>
      <c r="O843" s="110" t="str">
        <f>IF(SP_SUL!BH843="","*",SP_SUL!BH843)</f>
        <v>*</v>
      </c>
      <c r="P843" s="147" t="str">
        <f>IF($A$2=1,IF(SP_SUL!BJ843="","*",SP_SUL!BJ843),IF(SP_SUL!BK843="","*",SP_SUL!BK843))</f>
        <v>*</v>
      </c>
    </row>
    <row r="844" spans="1:16" hidden="1">
      <c r="A844" s="82" t="str">
        <f>IF(SP_SUL!B844="","*",SP_SUL!B844)</f>
        <v>*</v>
      </c>
      <c r="B844" s="83" t="str">
        <f>IF(SP_SUL!X844="","*",SP_SUL!X844)</f>
        <v>*</v>
      </c>
      <c r="C844" s="83" t="str">
        <f>IF(SP_SUL!S844="","*",SP_SUL!S844)</f>
        <v>-</v>
      </c>
      <c r="D844" s="83" t="str">
        <f>IF(SP_SUL!T844="","*",SP_SUL!T844)</f>
        <v>-</v>
      </c>
      <c r="E844" s="83" t="str">
        <f>IF(SP_SUL!D844="","*",SP_SUL!D844)</f>
        <v>*</v>
      </c>
      <c r="F844" s="83" t="str">
        <f>IF(SP_SUL!H844="","*",SP_SUL!H844)</f>
        <v>*</v>
      </c>
      <c r="G844" s="83" t="str">
        <f>IF(SP_SUL!M844="","*",SP_SUL!M844)</f>
        <v>-</v>
      </c>
      <c r="H844" s="116" t="str">
        <f>IF(SP_SUL!K844="","*",SP_SUL!K844)</f>
        <v>*</v>
      </c>
      <c r="I844" s="113" t="str">
        <f>IF(SP_SUL!O844="","*",SP_SUL!O844)</f>
        <v>*</v>
      </c>
      <c r="J844" s="113" t="str">
        <f>IF(SP_SUL!P844="","*",SP_SUL!P844)</f>
        <v>*</v>
      </c>
      <c r="K844" s="83">
        <f>IF(SP_SUL!AK844="","*",SP_SUL!AK844)</f>
        <v>0</v>
      </c>
      <c r="L844" s="83" t="str">
        <f>IF(SP_SUL!AM844="","*",SP_SUL!AM844)</f>
        <v>-</v>
      </c>
      <c r="M844" s="83">
        <f>IF(SP_SUL!AP844="","*",SP_SUL!AP844)</f>
        <v>0</v>
      </c>
      <c r="N844" s="83" t="str">
        <f>IF(SP_SUL!AM844="","*",SP_SUL!AM844)</f>
        <v>-</v>
      </c>
      <c r="O844" s="110" t="str">
        <f>IF(SP_SUL!BH844="","*",SP_SUL!BH844)</f>
        <v>*</v>
      </c>
      <c r="P844" s="147" t="str">
        <f>IF($A$2=1,IF(SP_SUL!BJ844="","*",SP_SUL!BJ844),IF(SP_SUL!BK844="","*",SP_SUL!BK844))</f>
        <v>*</v>
      </c>
    </row>
    <row r="845" spans="1:16" hidden="1">
      <c r="A845" s="82" t="str">
        <f>IF(SP_SUL!B845="","*",SP_SUL!B845)</f>
        <v>*</v>
      </c>
      <c r="B845" s="83" t="str">
        <f>IF(SP_SUL!X845="","*",SP_SUL!X845)</f>
        <v>*</v>
      </c>
      <c r="C845" s="83" t="str">
        <f>IF(SP_SUL!S845="","*",SP_SUL!S845)</f>
        <v>-</v>
      </c>
      <c r="D845" s="83" t="str">
        <f>IF(SP_SUL!T845="","*",SP_SUL!T845)</f>
        <v>-</v>
      </c>
      <c r="E845" s="83" t="str">
        <f>IF(SP_SUL!D845="","*",SP_SUL!D845)</f>
        <v>*</v>
      </c>
      <c r="F845" s="83" t="str">
        <f>IF(SP_SUL!H845="","*",SP_SUL!H845)</f>
        <v>*</v>
      </c>
      <c r="G845" s="83" t="str">
        <f>IF(SP_SUL!M845="","*",SP_SUL!M845)</f>
        <v>-</v>
      </c>
      <c r="H845" s="116" t="str">
        <f>IF(SP_SUL!K845="","*",SP_SUL!K845)</f>
        <v>*</v>
      </c>
      <c r="I845" s="113" t="str">
        <f>IF(SP_SUL!O845="","*",SP_SUL!O845)</f>
        <v>*</v>
      </c>
      <c r="J845" s="113" t="str">
        <f>IF(SP_SUL!P845="","*",SP_SUL!P845)</f>
        <v>*</v>
      </c>
      <c r="K845" s="83">
        <f>IF(SP_SUL!AK845="","*",SP_SUL!AK845)</f>
        <v>0</v>
      </c>
      <c r="L845" s="83" t="str">
        <f>IF(SP_SUL!AM845="","*",SP_SUL!AM845)</f>
        <v>-</v>
      </c>
      <c r="M845" s="83">
        <f>IF(SP_SUL!AP845="","*",SP_SUL!AP845)</f>
        <v>0</v>
      </c>
      <c r="N845" s="83" t="str">
        <f>IF(SP_SUL!AM845="","*",SP_SUL!AM845)</f>
        <v>-</v>
      </c>
      <c r="O845" s="110" t="str">
        <f>IF(SP_SUL!BH845="","*",SP_SUL!BH845)</f>
        <v>*</v>
      </c>
      <c r="P845" s="147" t="str">
        <f>IF($A$2=1,IF(SP_SUL!BJ845="","*",SP_SUL!BJ845),IF(SP_SUL!BK845="","*",SP_SUL!BK845))</f>
        <v>*</v>
      </c>
    </row>
    <row r="846" spans="1:16" hidden="1">
      <c r="A846" s="82" t="str">
        <f>IF(SP_SUL!B846="","*",SP_SUL!B846)</f>
        <v>*</v>
      </c>
      <c r="B846" s="83" t="str">
        <f>IF(SP_SUL!X846="","*",SP_SUL!X846)</f>
        <v>*</v>
      </c>
      <c r="C846" s="83" t="str">
        <f>IF(SP_SUL!S846="","*",SP_SUL!S846)</f>
        <v>-</v>
      </c>
      <c r="D846" s="83" t="str">
        <f>IF(SP_SUL!T846="","*",SP_SUL!T846)</f>
        <v>-</v>
      </c>
      <c r="E846" s="83" t="str">
        <f>IF(SP_SUL!D846="","*",SP_SUL!D846)</f>
        <v>*</v>
      </c>
      <c r="F846" s="83" t="str">
        <f>IF(SP_SUL!H846="","*",SP_SUL!H846)</f>
        <v>*</v>
      </c>
      <c r="G846" s="83" t="str">
        <f>IF(SP_SUL!M846="","*",SP_SUL!M846)</f>
        <v>-</v>
      </c>
      <c r="H846" s="116" t="str">
        <f>IF(SP_SUL!K846="","*",SP_SUL!K846)</f>
        <v>*</v>
      </c>
      <c r="I846" s="113" t="str">
        <f>IF(SP_SUL!O846="","*",SP_SUL!O846)</f>
        <v>*</v>
      </c>
      <c r="J846" s="113" t="str">
        <f>IF(SP_SUL!P846="","*",SP_SUL!P846)</f>
        <v>*</v>
      </c>
      <c r="K846" s="83">
        <f>IF(SP_SUL!AK846="","*",SP_SUL!AK846)</f>
        <v>0</v>
      </c>
      <c r="L846" s="83" t="str">
        <f>IF(SP_SUL!AM846="","*",SP_SUL!AM846)</f>
        <v>-</v>
      </c>
      <c r="M846" s="83">
        <f>IF(SP_SUL!AP846="","*",SP_SUL!AP846)</f>
        <v>0</v>
      </c>
      <c r="N846" s="83" t="str">
        <f>IF(SP_SUL!AM846="","*",SP_SUL!AM846)</f>
        <v>-</v>
      </c>
      <c r="O846" s="110" t="str">
        <f>IF(SP_SUL!BH846="","*",SP_SUL!BH846)</f>
        <v>*</v>
      </c>
      <c r="P846" s="147" t="str">
        <f>IF($A$2=1,IF(SP_SUL!BJ846="","*",SP_SUL!BJ846),IF(SP_SUL!BK846="","*",SP_SUL!BK846))</f>
        <v>*</v>
      </c>
    </row>
    <row r="847" spans="1:16" hidden="1">
      <c r="A847" s="82" t="str">
        <f>IF(SP_SUL!B847="","*",SP_SUL!B847)</f>
        <v>*</v>
      </c>
      <c r="B847" s="83" t="str">
        <f>IF(SP_SUL!X847="","*",SP_SUL!X847)</f>
        <v>*</v>
      </c>
      <c r="C847" s="83" t="str">
        <f>IF(SP_SUL!S847="","*",SP_SUL!S847)</f>
        <v>-</v>
      </c>
      <c r="D847" s="83" t="str">
        <f>IF(SP_SUL!T847="","*",SP_SUL!T847)</f>
        <v>-</v>
      </c>
      <c r="E847" s="83" t="str">
        <f>IF(SP_SUL!D847="","*",SP_SUL!D847)</f>
        <v>*</v>
      </c>
      <c r="F847" s="83" t="str">
        <f>IF(SP_SUL!H847="","*",SP_SUL!H847)</f>
        <v>*</v>
      </c>
      <c r="G847" s="83" t="str">
        <f>IF(SP_SUL!M847="","*",SP_SUL!M847)</f>
        <v>-</v>
      </c>
      <c r="H847" s="116" t="str">
        <f>IF(SP_SUL!K847="","*",SP_SUL!K847)</f>
        <v>*</v>
      </c>
      <c r="I847" s="113" t="str">
        <f>IF(SP_SUL!O847="","*",SP_SUL!O847)</f>
        <v>*</v>
      </c>
      <c r="J847" s="113" t="str">
        <f>IF(SP_SUL!P847="","*",SP_SUL!P847)</f>
        <v>*</v>
      </c>
      <c r="K847" s="83">
        <f>IF(SP_SUL!AK847="","*",SP_SUL!AK847)</f>
        <v>0</v>
      </c>
      <c r="L847" s="83" t="str">
        <f>IF(SP_SUL!AM847="","*",SP_SUL!AM847)</f>
        <v>-</v>
      </c>
      <c r="M847" s="83">
        <f>IF(SP_SUL!AP847="","*",SP_SUL!AP847)</f>
        <v>0</v>
      </c>
      <c r="N847" s="83" t="str">
        <f>IF(SP_SUL!AM847="","*",SP_SUL!AM847)</f>
        <v>-</v>
      </c>
      <c r="O847" s="110" t="str">
        <f>IF(SP_SUL!BH847="","*",SP_SUL!BH847)</f>
        <v>*</v>
      </c>
      <c r="P847" s="147" t="str">
        <f>IF($A$2=1,IF(SP_SUL!BJ847="","*",SP_SUL!BJ847),IF(SP_SUL!BK847="","*",SP_SUL!BK847))</f>
        <v>*</v>
      </c>
    </row>
    <row r="848" spans="1:16" hidden="1">
      <c r="A848" s="82" t="str">
        <f>IF(SP_SUL!B848="","*",SP_SUL!B848)</f>
        <v>*</v>
      </c>
      <c r="B848" s="83" t="str">
        <f>IF(SP_SUL!X848="","*",SP_SUL!X848)</f>
        <v>*</v>
      </c>
      <c r="C848" s="83" t="str">
        <f>IF(SP_SUL!S848="","*",SP_SUL!S848)</f>
        <v>-</v>
      </c>
      <c r="D848" s="83" t="str">
        <f>IF(SP_SUL!T848="","*",SP_SUL!T848)</f>
        <v>-</v>
      </c>
      <c r="E848" s="83" t="str">
        <f>IF(SP_SUL!D848="","*",SP_SUL!D848)</f>
        <v>*</v>
      </c>
      <c r="F848" s="83" t="str">
        <f>IF(SP_SUL!H848="","*",SP_SUL!H848)</f>
        <v>*</v>
      </c>
      <c r="G848" s="83" t="str">
        <f>IF(SP_SUL!M848="","*",SP_SUL!M848)</f>
        <v>-</v>
      </c>
      <c r="H848" s="116" t="str">
        <f>IF(SP_SUL!K848="","*",SP_SUL!K848)</f>
        <v>*</v>
      </c>
      <c r="I848" s="113" t="str">
        <f>IF(SP_SUL!O848="","*",SP_SUL!O848)</f>
        <v>*</v>
      </c>
      <c r="J848" s="113" t="str">
        <f>IF(SP_SUL!P848="","*",SP_SUL!P848)</f>
        <v>*</v>
      </c>
      <c r="K848" s="83">
        <f>IF(SP_SUL!AK848="","*",SP_SUL!AK848)</f>
        <v>0</v>
      </c>
      <c r="L848" s="83" t="str">
        <f>IF(SP_SUL!AM848="","*",SP_SUL!AM848)</f>
        <v>-</v>
      </c>
      <c r="M848" s="83">
        <f>IF(SP_SUL!AP848="","*",SP_SUL!AP848)</f>
        <v>0</v>
      </c>
      <c r="N848" s="83" t="str">
        <f>IF(SP_SUL!AM848="","*",SP_SUL!AM848)</f>
        <v>-</v>
      </c>
      <c r="O848" s="110" t="str">
        <f>IF(SP_SUL!BH848="","*",SP_SUL!BH848)</f>
        <v>*</v>
      </c>
      <c r="P848" s="147" t="str">
        <f>IF($A$2=1,IF(SP_SUL!BJ848="","*",SP_SUL!BJ848),IF(SP_SUL!BK848="","*",SP_SUL!BK848))</f>
        <v>*</v>
      </c>
    </row>
    <row r="849" spans="1:16" hidden="1">
      <c r="A849" s="82" t="str">
        <f>IF(SP_SUL!B849="","*",SP_SUL!B849)</f>
        <v>*</v>
      </c>
      <c r="B849" s="83" t="str">
        <f>IF(SP_SUL!X849="","*",SP_SUL!X849)</f>
        <v>*</v>
      </c>
      <c r="C849" s="83" t="str">
        <f>IF(SP_SUL!S849="","*",SP_SUL!S849)</f>
        <v>-</v>
      </c>
      <c r="D849" s="83" t="str">
        <f>IF(SP_SUL!T849="","*",SP_SUL!T849)</f>
        <v>-</v>
      </c>
      <c r="E849" s="83" t="str">
        <f>IF(SP_SUL!D849="","*",SP_SUL!D849)</f>
        <v>*</v>
      </c>
      <c r="F849" s="83" t="str">
        <f>IF(SP_SUL!H849="","*",SP_SUL!H849)</f>
        <v>*</v>
      </c>
      <c r="G849" s="83" t="str">
        <f>IF(SP_SUL!M849="","*",SP_SUL!M849)</f>
        <v>-</v>
      </c>
      <c r="H849" s="116" t="str">
        <f>IF(SP_SUL!K849="","*",SP_SUL!K849)</f>
        <v>*</v>
      </c>
      <c r="I849" s="113" t="str">
        <f>IF(SP_SUL!O849="","*",SP_SUL!O849)</f>
        <v>*</v>
      </c>
      <c r="J849" s="113" t="str">
        <f>IF(SP_SUL!P849="","*",SP_SUL!P849)</f>
        <v>*</v>
      </c>
      <c r="K849" s="83">
        <f>IF(SP_SUL!AK849="","*",SP_SUL!AK849)</f>
        <v>0</v>
      </c>
      <c r="L849" s="83" t="str">
        <f>IF(SP_SUL!AM849="","*",SP_SUL!AM849)</f>
        <v>-</v>
      </c>
      <c r="M849" s="83">
        <f>IF(SP_SUL!AP849="","*",SP_SUL!AP849)</f>
        <v>0</v>
      </c>
      <c r="N849" s="83" t="str">
        <f>IF(SP_SUL!AM849="","*",SP_SUL!AM849)</f>
        <v>-</v>
      </c>
      <c r="O849" s="110" t="str">
        <f>IF(SP_SUL!BH849="","*",SP_SUL!BH849)</f>
        <v>*</v>
      </c>
      <c r="P849" s="147" t="str">
        <f>IF($A$2=1,IF(SP_SUL!BJ849="","*",SP_SUL!BJ849),IF(SP_SUL!BK849="","*",SP_SUL!BK849))</f>
        <v>*</v>
      </c>
    </row>
    <row r="850" spans="1:16" hidden="1">
      <c r="A850" s="82" t="str">
        <f>IF(SP_SUL!B850="","*",SP_SUL!B850)</f>
        <v>*</v>
      </c>
      <c r="B850" s="83" t="str">
        <f>IF(SP_SUL!X850="","*",SP_SUL!X850)</f>
        <v>*</v>
      </c>
      <c r="C850" s="83" t="str">
        <f>IF(SP_SUL!S850="","*",SP_SUL!S850)</f>
        <v>-</v>
      </c>
      <c r="D850" s="83" t="str">
        <f>IF(SP_SUL!T850="","*",SP_SUL!T850)</f>
        <v>-</v>
      </c>
      <c r="E850" s="83" t="str">
        <f>IF(SP_SUL!D850="","*",SP_SUL!D850)</f>
        <v>*</v>
      </c>
      <c r="F850" s="83" t="str">
        <f>IF(SP_SUL!H850="","*",SP_SUL!H850)</f>
        <v>*</v>
      </c>
      <c r="G850" s="83" t="str">
        <f>IF(SP_SUL!M850="","*",SP_SUL!M850)</f>
        <v>-</v>
      </c>
      <c r="H850" s="116" t="str">
        <f>IF(SP_SUL!K850="","*",SP_SUL!K850)</f>
        <v>*</v>
      </c>
      <c r="I850" s="113" t="str">
        <f>IF(SP_SUL!O850="","*",SP_SUL!O850)</f>
        <v>*</v>
      </c>
      <c r="J850" s="113" t="str">
        <f>IF(SP_SUL!P850="","*",SP_SUL!P850)</f>
        <v>*</v>
      </c>
      <c r="K850" s="83">
        <f>IF(SP_SUL!AK850="","*",SP_SUL!AK850)</f>
        <v>0</v>
      </c>
      <c r="L850" s="83" t="str">
        <f>IF(SP_SUL!AM850="","*",SP_SUL!AM850)</f>
        <v>-</v>
      </c>
      <c r="M850" s="83">
        <f>IF(SP_SUL!AP850="","*",SP_SUL!AP850)</f>
        <v>0</v>
      </c>
      <c r="N850" s="83" t="str">
        <f>IF(SP_SUL!AM850="","*",SP_SUL!AM850)</f>
        <v>-</v>
      </c>
      <c r="O850" s="110" t="str">
        <f>IF(SP_SUL!BH850="","*",SP_SUL!BH850)</f>
        <v>*</v>
      </c>
      <c r="P850" s="147" t="str">
        <f>IF($A$2=1,IF(SP_SUL!BJ850="","*",SP_SUL!BJ850),IF(SP_SUL!BK850="","*",SP_SUL!BK850))</f>
        <v>*</v>
      </c>
    </row>
    <row r="851" spans="1:16" hidden="1">
      <c r="A851" s="82" t="str">
        <f>IF(SP_SUL!B851="","*",SP_SUL!B851)</f>
        <v>*</v>
      </c>
      <c r="B851" s="83" t="str">
        <f>IF(SP_SUL!X851="","*",SP_SUL!X851)</f>
        <v>*</v>
      </c>
      <c r="C851" s="83" t="str">
        <f>IF(SP_SUL!S851="","*",SP_SUL!S851)</f>
        <v>-</v>
      </c>
      <c r="D851" s="83" t="str">
        <f>IF(SP_SUL!T851="","*",SP_SUL!T851)</f>
        <v>-</v>
      </c>
      <c r="E851" s="83" t="str">
        <f>IF(SP_SUL!D851="","*",SP_SUL!D851)</f>
        <v>*</v>
      </c>
      <c r="F851" s="83" t="str">
        <f>IF(SP_SUL!H851="","*",SP_SUL!H851)</f>
        <v>*</v>
      </c>
      <c r="G851" s="83" t="str">
        <f>IF(SP_SUL!M851="","*",SP_SUL!M851)</f>
        <v>-</v>
      </c>
      <c r="H851" s="116" t="str">
        <f>IF(SP_SUL!K851="","*",SP_SUL!K851)</f>
        <v>*</v>
      </c>
      <c r="I851" s="113" t="str">
        <f>IF(SP_SUL!O851="","*",SP_SUL!O851)</f>
        <v>*</v>
      </c>
      <c r="J851" s="113" t="str">
        <f>IF(SP_SUL!P851="","*",SP_SUL!P851)</f>
        <v>*</v>
      </c>
      <c r="K851" s="83">
        <f>IF(SP_SUL!AK851="","*",SP_SUL!AK851)</f>
        <v>0</v>
      </c>
      <c r="L851" s="83" t="str">
        <f>IF(SP_SUL!AM851="","*",SP_SUL!AM851)</f>
        <v>-</v>
      </c>
      <c r="M851" s="83">
        <f>IF(SP_SUL!AP851="","*",SP_SUL!AP851)</f>
        <v>0</v>
      </c>
      <c r="N851" s="83" t="str">
        <f>IF(SP_SUL!AM851="","*",SP_SUL!AM851)</f>
        <v>-</v>
      </c>
      <c r="O851" s="110" t="str">
        <f>IF(SP_SUL!BH851="","*",SP_SUL!BH851)</f>
        <v>*</v>
      </c>
      <c r="P851" s="147" t="str">
        <f>IF($A$2=1,IF(SP_SUL!BJ851="","*",SP_SUL!BJ851),IF(SP_SUL!BK851="","*",SP_SUL!BK851))</f>
        <v>*</v>
      </c>
    </row>
    <row r="852" spans="1:16" hidden="1">
      <c r="A852" s="82" t="str">
        <f>IF(SP_SUL!B852="","*",SP_SUL!B852)</f>
        <v>*</v>
      </c>
      <c r="B852" s="83" t="str">
        <f>IF(SP_SUL!X852="","*",SP_SUL!X852)</f>
        <v>*</v>
      </c>
      <c r="C852" s="83" t="str">
        <f>IF(SP_SUL!S852="","*",SP_SUL!S852)</f>
        <v>-</v>
      </c>
      <c r="D852" s="83" t="str">
        <f>IF(SP_SUL!T852="","*",SP_SUL!T852)</f>
        <v>-</v>
      </c>
      <c r="E852" s="83" t="str">
        <f>IF(SP_SUL!D852="","*",SP_SUL!D852)</f>
        <v>*</v>
      </c>
      <c r="F852" s="83" t="str">
        <f>IF(SP_SUL!H852="","*",SP_SUL!H852)</f>
        <v>*</v>
      </c>
      <c r="G852" s="83" t="str">
        <f>IF(SP_SUL!M852="","*",SP_SUL!M852)</f>
        <v>-</v>
      </c>
      <c r="H852" s="116" t="str">
        <f>IF(SP_SUL!K852="","*",SP_SUL!K852)</f>
        <v>*</v>
      </c>
      <c r="I852" s="113" t="str">
        <f>IF(SP_SUL!O852="","*",SP_SUL!O852)</f>
        <v>*</v>
      </c>
      <c r="J852" s="113" t="str">
        <f>IF(SP_SUL!P852="","*",SP_SUL!P852)</f>
        <v>*</v>
      </c>
      <c r="K852" s="83">
        <f>IF(SP_SUL!AK852="","*",SP_SUL!AK852)</f>
        <v>0</v>
      </c>
      <c r="L852" s="83" t="str">
        <f>IF(SP_SUL!AM852="","*",SP_SUL!AM852)</f>
        <v>-</v>
      </c>
      <c r="M852" s="83">
        <f>IF(SP_SUL!AP852="","*",SP_SUL!AP852)</f>
        <v>0</v>
      </c>
      <c r="N852" s="83" t="str">
        <f>IF(SP_SUL!AM852="","*",SP_SUL!AM852)</f>
        <v>-</v>
      </c>
      <c r="O852" s="110" t="str">
        <f>IF(SP_SUL!BH852="","*",SP_SUL!BH852)</f>
        <v>*</v>
      </c>
      <c r="P852" s="147" t="str">
        <f>IF($A$2=1,IF(SP_SUL!BJ852="","*",SP_SUL!BJ852),IF(SP_SUL!BK852="","*",SP_SUL!BK852))</f>
        <v>*</v>
      </c>
    </row>
    <row r="853" spans="1:16" hidden="1">
      <c r="A853" s="82" t="str">
        <f>IF(SP_SUL!B853="","*",SP_SUL!B853)</f>
        <v>*</v>
      </c>
      <c r="B853" s="83" t="str">
        <f>IF(SP_SUL!X853="","*",SP_SUL!X853)</f>
        <v>*</v>
      </c>
      <c r="C853" s="83" t="str">
        <f>IF(SP_SUL!S853="","*",SP_SUL!S853)</f>
        <v>-</v>
      </c>
      <c r="D853" s="83" t="str">
        <f>IF(SP_SUL!T853="","*",SP_SUL!T853)</f>
        <v>-</v>
      </c>
      <c r="E853" s="83" t="str">
        <f>IF(SP_SUL!D853="","*",SP_SUL!D853)</f>
        <v>*</v>
      </c>
      <c r="F853" s="83" t="str">
        <f>IF(SP_SUL!H853="","*",SP_SUL!H853)</f>
        <v>*</v>
      </c>
      <c r="G853" s="83" t="str">
        <f>IF(SP_SUL!M853="","*",SP_SUL!M853)</f>
        <v>-</v>
      </c>
      <c r="H853" s="116" t="str">
        <f>IF(SP_SUL!K853="","*",SP_SUL!K853)</f>
        <v>*</v>
      </c>
      <c r="I853" s="113" t="str">
        <f>IF(SP_SUL!O853="","*",SP_SUL!O853)</f>
        <v>*</v>
      </c>
      <c r="J853" s="113" t="str">
        <f>IF(SP_SUL!P853="","*",SP_SUL!P853)</f>
        <v>*</v>
      </c>
      <c r="K853" s="83">
        <f>IF(SP_SUL!AK853="","*",SP_SUL!AK853)</f>
        <v>0</v>
      </c>
      <c r="L853" s="83" t="str">
        <f>IF(SP_SUL!AM853="","*",SP_SUL!AM853)</f>
        <v>-</v>
      </c>
      <c r="M853" s="83">
        <f>IF(SP_SUL!AP853="","*",SP_SUL!AP853)</f>
        <v>0</v>
      </c>
      <c r="N853" s="83" t="str">
        <f>IF(SP_SUL!AM853="","*",SP_SUL!AM853)</f>
        <v>-</v>
      </c>
      <c r="O853" s="110" t="str">
        <f>IF(SP_SUL!BH853="","*",SP_SUL!BH853)</f>
        <v>*</v>
      </c>
      <c r="P853" s="147" t="str">
        <f>IF($A$2=1,IF(SP_SUL!BJ853="","*",SP_SUL!BJ853),IF(SP_SUL!BK853="","*",SP_SUL!BK853))</f>
        <v>*</v>
      </c>
    </row>
    <row r="854" spans="1:16" hidden="1">
      <c r="A854" s="82" t="str">
        <f>IF(SP_SUL!B854="","*",SP_SUL!B854)</f>
        <v>*</v>
      </c>
      <c r="B854" s="83" t="str">
        <f>IF(SP_SUL!X854="","*",SP_SUL!X854)</f>
        <v>*</v>
      </c>
      <c r="C854" s="83" t="str">
        <f>IF(SP_SUL!S854="","*",SP_SUL!S854)</f>
        <v>-</v>
      </c>
      <c r="D854" s="83" t="str">
        <f>IF(SP_SUL!T854="","*",SP_SUL!T854)</f>
        <v>-</v>
      </c>
      <c r="E854" s="83" t="str">
        <f>IF(SP_SUL!D854="","*",SP_SUL!D854)</f>
        <v>*</v>
      </c>
      <c r="F854" s="83" t="str">
        <f>IF(SP_SUL!H854="","*",SP_SUL!H854)</f>
        <v>*</v>
      </c>
      <c r="G854" s="83" t="str">
        <f>IF(SP_SUL!M854="","*",SP_SUL!M854)</f>
        <v>-</v>
      </c>
      <c r="H854" s="116" t="str">
        <f>IF(SP_SUL!K854="","*",SP_SUL!K854)</f>
        <v>*</v>
      </c>
      <c r="I854" s="113" t="str">
        <f>IF(SP_SUL!O854="","*",SP_SUL!O854)</f>
        <v>*</v>
      </c>
      <c r="J854" s="113" t="str">
        <f>IF(SP_SUL!P854="","*",SP_SUL!P854)</f>
        <v>*</v>
      </c>
      <c r="K854" s="83">
        <f>IF(SP_SUL!AK854="","*",SP_SUL!AK854)</f>
        <v>0</v>
      </c>
      <c r="L854" s="83" t="str">
        <f>IF(SP_SUL!AM854="","*",SP_SUL!AM854)</f>
        <v>-</v>
      </c>
      <c r="M854" s="83">
        <f>IF(SP_SUL!AP854="","*",SP_SUL!AP854)</f>
        <v>0</v>
      </c>
      <c r="N854" s="83" t="str">
        <f>IF(SP_SUL!AM854="","*",SP_SUL!AM854)</f>
        <v>-</v>
      </c>
      <c r="O854" s="110" t="str">
        <f>IF(SP_SUL!BH854="","*",SP_SUL!BH854)</f>
        <v>*</v>
      </c>
      <c r="P854" s="147" t="str">
        <f>IF($A$2=1,IF(SP_SUL!BJ854="","*",SP_SUL!BJ854),IF(SP_SUL!BK854="","*",SP_SUL!BK854))</f>
        <v>*</v>
      </c>
    </row>
    <row r="855" spans="1:16" hidden="1">
      <c r="A855" s="82" t="str">
        <f>IF(SP_SUL!B855="","*",SP_SUL!B855)</f>
        <v>*</v>
      </c>
      <c r="B855" s="83" t="str">
        <f>IF(SP_SUL!X855="","*",SP_SUL!X855)</f>
        <v>*</v>
      </c>
      <c r="C855" s="83" t="str">
        <f>IF(SP_SUL!S855="","*",SP_SUL!S855)</f>
        <v>-</v>
      </c>
      <c r="D855" s="83" t="str">
        <f>IF(SP_SUL!T855="","*",SP_SUL!T855)</f>
        <v>-</v>
      </c>
      <c r="E855" s="83" t="str">
        <f>IF(SP_SUL!D855="","*",SP_SUL!D855)</f>
        <v>*</v>
      </c>
      <c r="F855" s="83" t="str">
        <f>IF(SP_SUL!H855="","*",SP_SUL!H855)</f>
        <v>*</v>
      </c>
      <c r="G855" s="83" t="str">
        <f>IF(SP_SUL!M855="","*",SP_SUL!M855)</f>
        <v>-</v>
      </c>
      <c r="H855" s="116" t="str">
        <f>IF(SP_SUL!K855="","*",SP_SUL!K855)</f>
        <v>*</v>
      </c>
      <c r="I855" s="113" t="str">
        <f>IF(SP_SUL!O855="","*",SP_SUL!O855)</f>
        <v>*</v>
      </c>
      <c r="J855" s="113" t="str">
        <f>IF(SP_SUL!P855="","*",SP_SUL!P855)</f>
        <v>*</v>
      </c>
      <c r="K855" s="83">
        <f>IF(SP_SUL!AK855="","*",SP_SUL!AK855)</f>
        <v>0</v>
      </c>
      <c r="L855" s="83" t="str">
        <f>IF(SP_SUL!AM855="","*",SP_SUL!AM855)</f>
        <v>-</v>
      </c>
      <c r="M855" s="83">
        <f>IF(SP_SUL!AP855="","*",SP_SUL!AP855)</f>
        <v>0</v>
      </c>
      <c r="N855" s="83" t="str">
        <f>IF(SP_SUL!AM855="","*",SP_SUL!AM855)</f>
        <v>-</v>
      </c>
      <c r="O855" s="110" t="str">
        <f>IF(SP_SUL!BH855="","*",SP_SUL!BH855)</f>
        <v>*</v>
      </c>
      <c r="P855" s="147" t="str">
        <f>IF($A$2=1,IF(SP_SUL!BJ855="","*",SP_SUL!BJ855),IF(SP_SUL!BK855="","*",SP_SUL!BK855))</f>
        <v>*</v>
      </c>
    </row>
    <row r="856" spans="1:16" hidden="1">
      <c r="A856" s="82" t="str">
        <f>IF(SP_SUL!B856="","*",SP_SUL!B856)</f>
        <v>*</v>
      </c>
      <c r="B856" s="83" t="str">
        <f>IF(SP_SUL!X856="","*",SP_SUL!X856)</f>
        <v>*</v>
      </c>
      <c r="C856" s="83" t="str">
        <f>IF(SP_SUL!S856="","*",SP_SUL!S856)</f>
        <v>-</v>
      </c>
      <c r="D856" s="83" t="str">
        <f>IF(SP_SUL!T856="","*",SP_SUL!T856)</f>
        <v>-</v>
      </c>
      <c r="E856" s="83" t="str">
        <f>IF(SP_SUL!D856="","*",SP_SUL!D856)</f>
        <v>*</v>
      </c>
      <c r="F856" s="83" t="str">
        <f>IF(SP_SUL!H856="","*",SP_SUL!H856)</f>
        <v>*</v>
      </c>
      <c r="G856" s="83" t="str">
        <f>IF(SP_SUL!M856="","*",SP_SUL!M856)</f>
        <v>-</v>
      </c>
      <c r="H856" s="116" t="str">
        <f>IF(SP_SUL!K856="","*",SP_SUL!K856)</f>
        <v>*</v>
      </c>
      <c r="I856" s="113" t="str">
        <f>IF(SP_SUL!O856="","*",SP_SUL!O856)</f>
        <v>*</v>
      </c>
      <c r="J856" s="113" t="str">
        <f>IF(SP_SUL!P856="","*",SP_SUL!P856)</f>
        <v>*</v>
      </c>
      <c r="K856" s="83">
        <f>IF(SP_SUL!AK856="","*",SP_SUL!AK856)</f>
        <v>0</v>
      </c>
      <c r="L856" s="83" t="str">
        <f>IF(SP_SUL!AM856="","*",SP_SUL!AM856)</f>
        <v>-</v>
      </c>
      <c r="M856" s="83">
        <f>IF(SP_SUL!AP856="","*",SP_SUL!AP856)</f>
        <v>0</v>
      </c>
      <c r="N856" s="83" t="str">
        <f>IF(SP_SUL!AM856="","*",SP_SUL!AM856)</f>
        <v>-</v>
      </c>
      <c r="O856" s="110" t="str">
        <f>IF(SP_SUL!BH856="","*",SP_SUL!BH856)</f>
        <v>*</v>
      </c>
      <c r="P856" s="147" t="str">
        <f>IF($A$2=1,IF(SP_SUL!BJ856="","*",SP_SUL!BJ856),IF(SP_SUL!BK856="","*",SP_SUL!BK856))</f>
        <v>*</v>
      </c>
    </row>
    <row r="857" spans="1:16" hidden="1">
      <c r="A857" s="82" t="str">
        <f>IF(SP_SUL!B857="","*",SP_SUL!B857)</f>
        <v>*</v>
      </c>
      <c r="B857" s="83" t="str">
        <f>IF(SP_SUL!X857="","*",SP_SUL!X857)</f>
        <v>*</v>
      </c>
      <c r="C857" s="83" t="str">
        <f>IF(SP_SUL!S857="","*",SP_SUL!S857)</f>
        <v>-</v>
      </c>
      <c r="D857" s="83" t="str">
        <f>IF(SP_SUL!T857="","*",SP_SUL!T857)</f>
        <v>-</v>
      </c>
      <c r="E857" s="83" t="str">
        <f>IF(SP_SUL!D857="","*",SP_SUL!D857)</f>
        <v>*</v>
      </c>
      <c r="F857" s="83" t="str">
        <f>IF(SP_SUL!H857="","*",SP_SUL!H857)</f>
        <v>*</v>
      </c>
      <c r="G857" s="83" t="str">
        <f>IF(SP_SUL!M857="","*",SP_SUL!M857)</f>
        <v>-</v>
      </c>
      <c r="H857" s="116" t="str">
        <f>IF(SP_SUL!K857="","*",SP_SUL!K857)</f>
        <v>*</v>
      </c>
      <c r="I857" s="113" t="str">
        <f>IF(SP_SUL!O857="","*",SP_SUL!O857)</f>
        <v>*</v>
      </c>
      <c r="J857" s="113" t="str">
        <f>IF(SP_SUL!P857="","*",SP_SUL!P857)</f>
        <v>*</v>
      </c>
      <c r="K857" s="83">
        <f>IF(SP_SUL!AK857="","*",SP_SUL!AK857)</f>
        <v>0</v>
      </c>
      <c r="L857" s="83" t="str">
        <f>IF(SP_SUL!AM857="","*",SP_SUL!AM857)</f>
        <v>-</v>
      </c>
      <c r="M857" s="83">
        <f>IF(SP_SUL!AP857="","*",SP_SUL!AP857)</f>
        <v>0</v>
      </c>
      <c r="N857" s="83" t="str">
        <f>IF(SP_SUL!AM857="","*",SP_SUL!AM857)</f>
        <v>-</v>
      </c>
      <c r="O857" s="110" t="str">
        <f>IF(SP_SUL!BH857="","*",SP_SUL!BH857)</f>
        <v>*</v>
      </c>
      <c r="P857" s="147" t="str">
        <f>IF($A$2=1,IF(SP_SUL!BJ857="","*",SP_SUL!BJ857),IF(SP_SUL!BK857="","*",SP_SUL!BK857))</f>
        <v>*</v>
      </c>
    </row>
    <row r="858" spans="1:16" hidden="1">
      <c r="A858" s="82" t="str">
        <f>IF(SP_SUL!B858="","*",SP_SUL!B858)</f>
        <v>*</v>
      </c>
      <c r="B858" s="83" t="str">
        <f>IF(SP_SUL!X858="","*",SP_SUL!X858)</f>
        <v>*</v>
      </c>
      <c r="C858" s="83" t="str">
        <f>IF(SP_SUL!S858="","*",SP_SUL!S858)</f>
        <v>-</v>
      </c>
      <c r="D858" s="83" t="str">
        <f>IF(SP_SUL!T858="","*",SP_SUL!T858)</f>
        <v>-</v>
      </c>
      <c r="E858" s="83" t="str">
        <f>IF(SP_SUL!D858="","*",SP_SUL!D858)</f>
        <v>*</v>
      </c>
      <c r="F858" s="83" t="str">
        <f>IF(SP_SUL!H858="","*",SP_SUL!H858)</f>
        <v>*</v>
      </c>
      <c r="G858" s="83" t="str">
        <f>IF(SP_SUL!M858="","*",SP_SUL!M858)</f>
        <v>-</v>
      </c>
      <c r="H858" s="116" t="str">
        <f>IF(SP_SUL!K858="","*",SP_SUL!K858)</f>
        <v>*</v>
      </c>
      <c r="I858" s="113" t="str">
        <f>IF(SP_SUL!O858="","*",SP_SUL!O858)</f>
        <v>*</v>
      </c>
      <c r="J858" s="113" t="str">
        <f>IF(SP_SUL!P858="","*",SP_SUL!P858)</f>
        <v>*</v>
      </c>
      <c r="K858" s="83">
        <f>IF(SP_SUL!AK858="","*",SP_SUL!AK858)</f>
        <v>0</v>
      </c>
      <c r="L858" s="83" t="str">
        <f>IF(SP_SUL!AM858="","*",SP_SUL!AM858)</f>
        <v>-</v>
      </c>
      <c r="M858" s="83">
        <f>IF(SP_SUL!AP858="","*",SP_SUL!AP858)</f>
        <v>0</v>
      </c>
      <c r="N858" s="83" t="str">
        <f>IF(SP_SUL!AM858="","*",SP_SUL!AM858)</f>
        <v>-</v>
      </c>
      <c r="O858" s="110" t="str">
        <f>IF(SP_SUL!BH858="","*",SP_SUL!BH858)</f>
        <v>*</v>
      </c>
      <c r="P858" s="147" t="str">
        <f>IF($A$2=1,IF(SP_SUL!BJ858="","*",SP_SUL!BJ858),IF(SP_SUL!BK858="","*",SP_SUL!BK858))</f>
        <v>*</v>
      </c>
    </row>
    <row r="859" spans="1:16" hidden="1">
      <c r="A859" s="82" t="str">
        <f>IF(SP_SUL!B859="","*",SP_SUL!B859)</f>
        <v>*</v>
      </c>
      <c r="B859" s="83" t="str">
        <f>IF(SP_SUL!X859="","*",SP_SUL!X859)</f>
        <v>*</v>
      </c>
      <c r="C859" s="83" t="str">
        <f>IF(SP_SUL!S859="","*",SP_SUL!S859)</f>
        <v>-</v>
      </c>
      <c r="D859" s="83" t="str">
        <f>IF(SP_SUL!T859="","*",SP_SUL!T859)</f>
        <v>-</v>
      </c>
      <c r="E859" s="83" t="str">
        <f>IF(SP_SUL!D859="","*",SP_SUL!D859)</f>
        <v>*</v>
      </c>
      <c r="F859" s="83" t="str">
        <f>IF(SP_SUL!H859="","*",SP_SUL!H859)</f>
        <v>*</v>
      </c>
      <c r="G859" s="83" t="str">
        <f>IF(SP_SUL!M859="","*",SP_SUL!M859)</f>
        <v>-</v>
      </c>
      <c r="H859" s="116" t="str">
        <f>IF(SP_SUL!K859="","*",SP_SUL!K859)</f>
        <v>*</v>
      </c>
      <c r="I859" s="113" t="str">
        <f>IF(SP_SUL!O859="","*",SP_SUL!O859)</f>
        <v>*</v>
      </c>
      <c r="J859" s="113" t="str">
        <f>IF(SP_SUL!P859="","*",SP_SUL!P859)</f>
        <v>*</v>
      </c>
      <c r="K859" s="83">
        <f>IF(SP_SUL!AK859="","*",SP_SUL!AK859)</f>
        <v>0</v>
      </c>
      <c r="L859" s="83" t="str">
        <f>IF(SP_SUL!AM859="","*",SP_SUL!AM859)</f>
        <v>-</v>
      </c>
      <c r="M859" s="83">
        <f>IF(SP_SUL!AP859="","*",SP_SUL!AP859)</f>
        <v>0</v>
      </c>
      <c r="N859" s="83" t="str">
        <f>IF(SP_SUL!AM859="","*",SP_SUL!AM859)</f>
        <v>-</v>
      </c>
      <c r="O859" s="110" t="str">
        <f>IF(SP_SUL!BH859="","*",SP_SUL!BH859)</f>
        <v>*</v>
      </c>
      <c r="P859" s="147" t="str">
        <f>IF($A$2=1,IF(SP_SUL!BJ859="","*",SP_SUL!BJ859),IF(SP_SUL!BK859="","*",SP_SUL!BK859))</f>
        <v>*</v>
      </c>
    </row>
    <row r="860" spans="1:16" hidden="1">
      <c r="A860" s="82" t="str">
        <f>IF(SP_SUL!B860="","*",SP_SUL!B860)</f>
        <v>*</v>
      </c>
      <c r="B860" s="83" t="str">
        <f>IF(SP_SUL!X860="","*",SP_SUL!X860)</f>
        <v>*</v>
      </c>
      <c r="C860" s="83" t="str">
        <f>IF(SP_SUL!S860="","*",SP_SUL!S860)</f>
        <v>-</v>
      </c>
      <c r="D860" s="83" t="str">
        <f>IF(SP_SUL!T860="","*",SP_SUL!T860)</f>
        <v>-</v>
      </c>
      <c r="E860" s="83" t="str">
        <f>IF(SP_SUL!D860="","*",SP_SUL!D860)</f>
        <v>*</v>
      </c>
      <c r="F860" s="83" t="str">
        <f>IF(SP_SUL!H860="","*",SP_SUL!H860)</f>
        <v>*</v>
      </c>
      <c r="G860" s="83" t="str">
        <f>IF(SP_SUL!M860="","*",SP_SUL!M860)</f>
        <v>-</v>
      </c>
      <c r="H860" s="116" t="str">
        <f>IF(SP_SUL!K860="","*",SP_SUL!K860)</f>
        <v>*</v>
      </c>
      <c r="I860" s="113" t="str">
        <f>IF(SP_SUL!O860="","*",SP_SUL!O860)</f>
        <v>*</v>
      </c>
      <c r="J860" s="113" t="str">
        <f>IF(SP_SUL!P860="","*",SP_SUL!P860)</f>
        <v>*</v>
      </c>
      <c r="K860" s="83">
        <f>IF(SP_SUL!AK860="","*",SP_SUL!AK860)</f>
        <v>0</v>
      </c>
      <c r="L860" s="83" t="str">
        <f>IF(SP_SUL!AM860="","*",SP_SUL!AM860)</f>
        <v>-</v>
      </c>
      <c r="M860" s="83">
        <f>IF(SP_SUL!AP860="","*",SP_SUL!AP860)</f>
        <v>0</v>
      </c>
      <c r="N860" s="83" t="str">
        <f>IF(SP_SUL!AM860="","*",SP_SUL!AM860)</f>
        <v>-</v>
      </c>
      <c r="O860" s="110" t="str">
        <f>IF(SP_SUL!BH860="","*",SP_SUL!BH860)</f>
        <v>*</v>
      </c>
      <c r="P860" s="147" t="str">
        <f>IF($A$2=1,IF(SP_SUL!BJ860="","*",SP_SUL!BJ860),IF(SP_SUL!BK860="","*",SP_SUL!BK860))</f>
        <v>*</v>
      </c>
    </row>
    <row r="861" spans="1:16" hidden="1">
      <c r="A861" s="82" t="str">
        <f>IF(SP_SUL!B861="","*",SP_SUL!B861)</f>
        <v>*</v>
      </c>
      <c r="B861" s="83" t="str">
        <f>IF(SP_SUL!X861="","*",SP_SUL!X861)</f>
        <v>*</v>
      </c>
      <c r="C861" s="83" t="str">
        <f>IF(SP_SUL!S861="","*",SP_SUL!S861)</f>
        <v>-</v>
      </c>
      <c r="D861" s="83" t="str">
        <f>IF(SP_SUL!T861="","*",SP_SUL!T861)</f>
        <v>-</v>
      </c>
      <c r="E861" s="83" t="str">
        <f>IF(SP_SUL!D861="","*",SP_SUL!D861)</f>
        <v>*</v>
      </c>
      <c r="F861" s="83" t="str">
        <f>IF(SP_SUL!H861="","*",SP_SUL!H861)</f>
        <v>*</v>
      </c>
      <c r="G861" s="83" t="str">
        <f>IF(SP_SUL!M861="","*",SP_SUL!M861)</f>
        <v>-</v>
      </c>
      <c r="H861" s="116" t="str">
        <f>IF(SP_SUL!K861="","*",SP_SUL!K861)</f>
        <v>*</v>
      </c>
      <c r="I861" s="113" t="str">
        <f>IF(SP_SUL!O861="","*",SP_SUL!O861)</f>
        <v>*</v>
      </c>
      <c r="J861" s="113" t="str">
        <f>IF(SP_SUL!P861="","*",SP_SUL!P861)</f>
        <v>*</v>
      </c>
      <c r="K861" s="83">
        <f>IF(SP_SUL!AK861="","*",SP_SUL!AK861)</f>
        <v>0</v>
      </c>
      <c r="L861" s="83" t="str">
        <f>IF(SP_SUL!AM861="","*",SP_SUL!AM861)</f>
        <v>-</v>
      </c>
      <c r="M861" s="83">
        <f>IF(SP_SUL!AP861="","*",SP_SUL!AP861)</f>
        <v>0</v>
      </c>
      <c r="N861" s="83" t="str">
        <f>IF(SP_SUL!AM861="","*",SP_SUL!AM861)</f>
        <v>-</v>
      </c>
      <c r="O861" s="110" t="str">
        <f>IF(SP_SUL!BH861="","*",SP_SUL!BH861)</f>
        <v>*</v>
      </c>
      <c r="P861" s="147" t="str">
        <f>IF($A$2=1,IF(SP_SUL!BJ861="","*",SP_SUL!BJ861),IF(SP_SUL!BK861="","*",SP_SUL!BK861))</f>
        <v>*</v>
      </c>
    </row>
    <row r="862" spans="1:16" hidden="1">
      <c r="A862" s="82" t="str">
        <f>IF(SP_SUL!B862="","*",SP_SUL!B862)</f>
        <v>*</v>
      </c>
      <c r="B862" s="83" t="str">
        <f>IF(SP_SUL!X862="","*",SP_SUL!X862)</f>
        <v>*</v>
      </c>
      <c r="C862" s="83" t="str">
        <f>IF(SP_SUL!S862="","*",SP_SUL!S862)</f>
        <v>-</v>
      </c>
      <c r="D862" s="83" t="str">
        <f>IF(SP_SUL!T862="","*",SP_SUL!T862)</f>
        <v>-</v>
      </c>
      <c r="E862" s="83" t="str">
        <f>IF(SP_SUL!D862="","*",SP_SUL!D862)</f>
        <v>*</v>
      </c>
      <c r="F862" s="83" t="str">
        <f>IF(SP_SUL!H862="","*",SP_SUL!H862)</f>
        <v>*</v>
      </c>
      <c r="G862" s="83" t="str">
        <f>IF(SP_SUL!M862="","*",SP_SUL!M862)</f>
        <v>-</v>
      </c>
      <c r="H862" s="116" t="str">
        <f>IF(SP_SUL!K862="","*",SP_SUL!K862)</f>
        <v>*</v>
      </c>
      <c r="I862" s="113" t="str">
        <f>IF(SP_SUL!O862="","*",SP_SUL!O862)</f>
        <v>*</v>
      </c>
      <c r="J862" s="113" t="str">
        <f>IF(SP_SUL!P862="","*",SP_SUL!P862)</f>
        <v>*</v>
      </c>
      <c r="K862" s="83">
        <f>IF(SP_SUL!AK862="","*",SP_SUL!AK862)</f>
        <v>0</v>
      </c>
      <c r="L862" s="83" t="str">
        <f>IF(SP_SUL!AM862="","*",SP_SUL!AM862)</f>
        <v>-</v>
      </c>
      <c r="M862" s="83">
        <f>IF(SP_SUL!AP862="","*",SP_SUL!AP862)</f>
        <v>0</v>
      </c>
      <c r="N862" s="83" t="str">
        <f>IF(SP_SUL!AM862="","*",SP_SUL!AM862)</f>
        <v>-</v>
      </c>
      <c r="O862" s="110" t="str">
        <f>IF(SP_SUL!BH862="","*",SP_SUL!BH862)</f>
        <v>*</v>
      </c>
      <c r="P862" s="147" t="str">
        <f>IF($A$2=1,IF(SP_SUL!BJ862="","*",SP_SUL!BJ862),IF(SP_SUL!BK862="","*",SP_SUL!BK862))</f>
        <v>*</v>
      </c>
    </row>
    <row r="863" spans="1:16" hidden="1">
      <c r="A863" s="82" t="str">
        <f>IF(SP_SUL!B863="","*",SP_SUL!B863)</f>
        <v>*</v>
      </c>
      <c r="B863" s="83" t="str">
        <f>IF(SP_SUL!X863="","*",SP_SUL!X863)</f>
        <v>*</v>
      </c>
      <c r="C863" s="83" t="str">
        <f>IF(SP_SUL!S863="","*",SP_SUL!S863)</f>
        <v>-</v>
      </c>
      <c r="D863" s="83" t="str">
        <f>IF(SP_SUL!T863="","*",SP_SUL!T863)</f>
        <v>-</v>
      </c>
      <c r="E863" s="83" t="str">
        <f>IF(SP_SUL!D863="","*",SP_SUL!D863)</f>
        <v>*</v>
      </c>
      <c r="F863" s="83" t="str">
        <f>IF(SP_SUL!H863="","*",SP_SUL!H863)</f>
        <v>*</v>
      </c>
      <c r="G863" s="83" t="str">
        <f>IF(SP_SUL!M863="","*",SP_SUL!M863)</f>
        <v>-</v>
      </c>
      <c r="H863" s="116" t="str">
        <f>IF(SP_SUL!K863="","*",SP_SUL!K863)</f>
        <v>*</v>
      </c>
      <c r="I863" s="113" t="str">
        <f>IF(SP_SUL!O863="","*",SP_SUL!O863)</f>
        <v>*</v>
      </c>
      <c r="J863" s="113" t="str">
        <f>IF(SP_SUL!P863="","*",SP_SUL!P863)</f>
        <v>*</v>
      </c>
      <c r="K863" s="83">
        <f>IF(SP_SUL!AK863="","*",SP_SUL!AK863)</f>
        <v>0</v>
      </c>
      <c r="L863" s="83" t="str">
        <f>IF(SP_SUL!AM863="","*",SP_SUL!AM863)</f>
        <v>-</v>
      </c>
      <c r="M863" s="83">
        <f>IF(SP_SUL!AP863="","*",SP_SUL!AP863)</f>
        <v>0</v>
      </c>
      <c r="N863" s="83" t="str">
        <f>IF(SP_SUL!AM863="","*",SP_SUL!AM863)</f>
        <v>-</v>
      </c>
      <c r="O863" s="110" t="str">
        <f>IF(SP_SUL!BH863="","*",SP_SUL!BH863)</f>
        <v>*</v>
      </c>
      <c r="P863" s="147" t="str">
        <f>IF($A$2=1,IF(SP_SUL!BJ863="","*",SP_SUL!BJ863),IF(SP_SUL!BK863="","*",SP_SUL!BK863))</f>
        <v>*</v>
      </c>
    </row>
    <row r="864" spans="1:16" hidden="1">
      <c r="A864" s="82" t="str">
        <f>IF(SP_SUL!B864="","*",SP_SUL!B864)</f>
        <v>*</v>
      </c>
      <c r="B864" s="83" t="str">
        <f>IF(SP_SUL!X864="","*",SP_SUL!X864)</f>
        <v>*</v>
      </c>
      <c r="C864" s="83" t="str">
        <f>IF(SP_SUL!S864="","*",SP_SUL!S864)</f>
        <v>-</v>
      </c>
      <c r="D864" s="83" t="str">
        <f>IF(SP_SUL!T864="","*",SP_SUL!T864)</f>
        <v>-</v>
      </c>
      <c r="E864" s="83" t="str">
        <f>IF(SP_SUL!D864="","*",SP_SUL!D864)</f>
        <v>*</v>
      </c>
      <c r="F864" s="83" t="str">
        <f>IF(SP_SUL!H864="","*",SP_SUL!H864)</f>
        <v>*</v>
      </c>
      <c r="G864" s="83" t="str">
        <f>IF(SP_SUL!M864="","*",SP_SUL!M864)</f>
        <v>-</v>
      </c>
      <c r="H864" s="116" t="str">
        <f>IF(SP_SUL!K864="","*",SP_SUL!K864)</f>
        <v>*</v>
      </c>
      <c r="I864" s="113" t="str">
        <f>IF(SP_SUL!O864="","*",SP_SUL!O864)</f>
        <v>*</v>
      </c>
      <c r="J864" s="113" t="str">
        <f>IF(SP_SUL!P864="","*",SP_SUL!P864)</f>
        <v>*</v>
      </c>
      <c r="K864" s="83">
        <f>IF(SP_SUL!AK864="","*",SP_SUL!AK864)</f>
        <v>0</v>
      </c>
      <c r="L864" s="83" t="str">
        <f>IF(SP_SUL!AM864="","*",SP_SUL!AM864)</f>
        <v>-</v>
      </c>
      <c r="M864" s="83">
        <f>IF(SP_SUL!AP864="","*",SP_SUL!AP864)</f>
        <v>0</v>
      </c>
      <c r="N864" s="83" t="str">
        <f>IF(SP_SUL!AM864="","*",SP_SUL!AM864)</f>
        <v>-</v>
      </c>
      <c r="O864" s="110" t="str">
        <f>IF(SP_SUL!BH864="","*",SP_SUL!BH864)</f>
        <v>*</v>
      </c>
      <c r="P864" s="147" t="str">
        <f>IF($A$2=1,IF(SP_SUL!BJ864="","*",SP_SUL!BJ864),IF(SP_SUL!BK864="","*",SP_SUL!BK864))</f>
        <v>*</v>
      </c>
    </row>
    <row r="865" spans="1:16" hidden="1">
      <c r="A865" s="82" t="str">
        <f>IF(SP_SUL!B865="","*",SP_SUL!B865)</f>
        <v>*</v>
      </c>
      <c r="B865" s="83" t="str">
        <f>IF(SP_SUL!X865="","*",SP_SUL!X865)</f>
        <v>*</v>
      </c>
      <c r="C865" s="83" t="str">
        <f>IF(SP_SUL!S865="","*",SP_SUL!S865)</f>
        <v>-</v>
      </c>
      <c r="D865" s="83" t="str">
        <f>IF(SP_SUL!T865="","*",SP_SUL!T865)</f>
        <v>-</v>
      </c>
      <c r="E865" s="83" t="str">
        <f>IF(SP_SUL!D865="","*",SP_SUL!D865)</f>
        <v>*</v>
      </c>
      <c r="F865" s="83" t="str">
        <f>IF(SP_SUL!H865="","*",SP_SUL!H865)</f>
        <v>*</v>
      </c>
      <c r="G865" s="83" t="str">
        <f>IF(SP_SUL!M865="","*",SP_SUL!M865)</f>
        <v>-</v>
      </c>
      <c r="H865" s="116" t="str">
        <f>IF(SP_SUL!K865="","*",SP_SUL!K865)</f>
        <v>*</v>
      </c>
      <c r="I865" s="113" t="str">
        <f>IF(SP_SUL!O865="","*",SP_SUL!O865)</f>
        <v>*</v>
      </c>
      <c r="J865" s="113" t="str">
        <f>IF(SP_SUL!P865="","*",SP_SUL!P865)</f>
        <v>*</v>
      </c>
      <c r="K865" s="83">
        <f>IF(SP_SUL!AK865="","*",SP_SUL!AK865)</f>
        <v>0</v>
      </c>
      <c r="L865" s="83" t="str">
        <f>IF(SP_SUL!AM865="","*",SP_SUL!AM865)</f>
        <v>-</v>
      </c>
      <c r="M865" s="83">
        <f>IF(SP_SUL!AP865="","*",SP_SUL!AP865)</f>
        <v>0</v>
      </c>
      <c r="N865" s="83" t="str">
        <f>IF(SP_SUL!AM865="","*",SP_SUL!AM865)</f>
        <v>-</v>
      </c>
      <c r="O865" s="110" t="str">
        <f>IF(SP_SUL!BH865="","*",SP_SUL!BH865)</f>
        <v>*</v>
      </c>
      <c r="P865" s="147" t="str">
        <f>IF($A$2=1,IF(SP_SUL!BJ865="","*",SP_SUL!BJ865),IF(SP_SUL!BK865="","*",SP_SUL!BK865))</f>
        <v>*</v>
      </c>
    </row>
    <row r="866" spans="1:16" hidden="1">
      <c r="A866" s="82" t="str">
        <f>IF(SP_SUL!B866="","*",SP_SUL!B866)</f>
        <v>*</v>
      </c>
      <c r="B866" s="83" t="str">
        <f>IF(SP_SUL!X866="","*",SP_SUL!X866)</f>
        <v>*</v>
      </c>
      <c r="C866" s="83" t="str">
        <f>IF(SP_SUL!S866="","*",SP_SUL!S866)</f>
        <v>-</v>
      </c>
      <c r="D866" s="83" t="str">
        <f>IF(SP_SUL!T866="","*",SP_SUL!T866)</f>
        <v>-</v>
      </c>
      <c r="E866" s="83" t="str">
        <f>IF(SP_SUL!D866="","*",SP_SUL!D866)</f>
        <v>*</v>
      </c>
      <c r="F866" s="83" t="str">
        <f>IF(SP_SUL!H866="","*",SP_SUL!H866)</f>
        <v>*</v>
      </c>
      <c r="G866" s="83" t="str">
        <f>IF(SP_SUL!M866="","*",SP_SUL!M866)</f>
        <v>-</v>
      </c>
      <c r="H866" s="116" t="str">
        <f>IF(SP_SUL!K866="","*",SP_SUL!K866)</f>
        <v>*</v>
      </c>
      <c r="I866" s="113" t="str">
        <f>IF(SP_SUL!O866="","*",SP_SUL!O866)</f>
        <v>*</v>
      </c>
      <c r="J866" s="113" t="str">
        <f>IF(SP_SUL!P866="","*",SP_SUL!P866)</f>
        <v>*</v>
      </c>
      <c r="K866" s="83">
        <f>IF(SP_SUL!AK866="","*",SP_SUL!AK866)</f>
        <v>0</v>
      </c>
      <c r="L866" s="83" t="str">
        <f>IF(SP_SUL!AM866="","*",SP_SUL!AM866)</f>
        <v>-</v>
      </c>
      <c r="M866" s="83">
        <f>IF(SP_SUL!AP866="","*",SP_SUL!AP866)</f>
        <v>0</v>
      </c>
      <c r="N866" s="83" t="str">
        <f>IF(SP_SUL!AM866="","*",SP_SUL!AM866)</f>
        <v>-</v>
      </c>
      <c r="O866" s="110" t="str">
        <f>IF(SP_SUL!BH866="","*",SP_SUL!BH866)</f>
        <v>*</v>
      </c>
      <c r="P866" s="147" t="str">
        <f>IF($A$2=1,IF(SP_SUL!BJ866="","*",SP_SUL!BJ866),IF(SP_SUL!BK866="","*",SP_SUL!BK866))</f>
        <v>*</v>
      </c>
    </row>
    <row r="867" spans="1:16" hidden="1">
      <c r="A867" s="82" t="str">
        <f>IF(SP_SUL!B867="","*",SP_SUL!B867)</f>
        <v>*</v>
      </c>
      <c r="B867" s="83" t="str">
        <f>IF(SP_SUL!X867="","*",SP_SUL!X867)</f>
        <v>*</v>
      </c>
      <c r="C867" s="83" t="str">
        <f>IF(SP_SUL!S867="","*",SP_SUL!S867)</f>
        <v>-</v>
      </c>
      <c r="D867" s="83" t="str">
        <f>IF(SP_SUL!T867="","*",SP_SUL!T867)</f>
        <v>-</v>
      </c>
      <c r="E867" s="83" t="str">
        <f>IF(SP_SUL!D867="","*",SP_SUL!D867)</f>
        <v>*</v>
      </c>
      <c r="F867" s="83" t="str">
        <f>IF(SP_SUL!H867="","*",SP_SUL!H867)</f>
        <v>*</v>
      </c>
      <c r="G867" s="83" t="str">
        <f>IF(SP_SUL!M867="","*",SP_SUL!M867)</f>
        <v>-</v>
      </c>
      <c r="H867" s="116" t="str">
        <f>IF(SP_SUL!K867="","*",SP_SUL!K867)</f>
        <v>*</v>
      </c>
      <c r="I867" s="113" t="str">
        <f>IF(SP_SUL!O867="","*",SP_SUL!O867)</f>
        <v>*</v>
      </c>
      <c r="J867" s="113" t="str">
        <f>IF(SP_SUL!P867="","*",SP_SUL!P867)</f>
        <v>*</v>
      </c>
      <c r="K867" s="83">
        <f>IF(SP_SUL!AK867="","*",SP_SUL!AK867)</f>
        <v>0</v>
      </c>
      <c r="L867" s="83" t="str">
        <f>IF(SP_SUL!AM867="","*",SP_SUL!AM867)</f>
        <v>-</v>
      </c>
      <c r="M867" s="83">
        <f>IF(SP_SUL!AP867="","*",SP_SUL!AP867)</f>
        <v>0</v>
      </c>
      <c r="N867" s="83" t="str">
        <f>IF(SP_SUL!AM867="","*",SP_SUL!AM867)</f>
        <v>-</v>
      </c>
      <c r="O867" s="110" t="str">
        <f>IF(SP_SUL!BH867="","*",SP_SUL!BH867)</f>
        <v>*</v>
      </c>
      <c r="P867" s="147" t="str">
        <f>IF($A$2=1,IF(SP_SUL!BJ867="","*",SP_SUL!BJ867),IF(SP_SUL!BK867="","*",SP_SUL!BK867))</f>
        <v>*</v>
      </c>
    </row>
    <row r="868" spans="1:16" hidden="1">
      <c r="A868" s="82" t="str">
        <f>IF(SP_SUL!B868="","*",SP_SUL!B868)</f>
        <v>*</v>
      </c>
      <c r="B868" s="83" t="str">
        <f>IF(SP_SUL!X868="","*",SP_SUL!X868)</f>
        <v>*</v>
      </c>
      <c r="C868" s="83" t="str">
        <f>IF(SP_SUL!S868="","*",SP_SUL!S868)</f>
        <v>-</v>
      </c>
      <c r="D868" s="83" t="str">
        <f>IF(SP_SUL!T868="","*",SP_SUL!T868)</f>
        <v>-</v>
      </c>
      <c r="E868" s="83" t="str">
        <f>IF(SP_SUL!D868="","*",SP_SUL!D868)</f>
        <v>*</v>
      </c>
      <c r="F868" s="83" t="str">
        <f>IF(SP_SUL!H868="","*",SP_SUL!H868)</f>
        <v>*</v>
      </c>
      <c r="G868" s="83" t="str">
        <f>IF(SP_SUL!M868="","*",SP_SUL!M868)</f>
        <v>-</v>
      </c>
      <c r="H868" s="116" t="str">
        <f>IF(SP_SUL!K868="","*",SP_SUL!K868)</f>
        <v>*</v>
      </c>
      <c r="I868" s="113" t="str">
        <f>IF(SP_SUL!O868="","*",SP_SUL!O868)</f>
        <v>*</v>
      </c>
      <c r="J868" s="113" t="str">
        <f>IF(SP_SUL!P868="","*",SP_SUL!P868)</f>
        <v>*</v>
      </c>
      <c r="K868" s="83">
        <f>IF(SP_SUL!AK868="","*",SP_SUL!AK868)</f>
        <v>0</v>
      </c>
      <c r="L868" s="83" t="str">
        <f>IF(SP_SUL!AM868="","*",SP_SUL!AM868)</f>
        <v>-</v>
      </c>
      <c r="M868" s="83">
        <f>IF(SP_SUL!AP868="","*",SP_SUL!AP868)</f>
        <v>0</v>
      </c>
      <c r="N868" s="83" t="str">
        <f>IF(SP_SUL!AM868="","*",SP_SUL!AM868)</f>
        <v>-</v>
      </c>
      <c r="O868" s="110" t="str">
        <f>IF(SP_SUL!BH868="","*",SP_SUL!BH868)</f>
        <v>*</v>
      </c>
      <c r="P868" s="147" t="str">
        <f>IF($A$2=1,IF(SP_SUL!BJ868="","*",SP_SUL!BJ868),IF(SP_SUL!BK868="","*",SP_SUL!BK868))</f>
        <v>*</v>
      </c>
    </row>
    <row r="869" spans="1:16" hidden="1">
      <c r="A869" s="82" t="str">
        <f>IF(SP_SUL!B869="","*",SP_SUL!B869)</f>
        <v>*</v>
      </c>
      <c r="B869" s="83" t="str">
        <f>IF(SP_SUL!X869="","*",SP_SUL!X869)</f>
        <v>*</v>
      </c>
      <c r="C869" s="83" t="str">
        <f>IF(SP_SUL!S869="","*",SP_SUL!S869)</f>
        <v>-</v>
      </c>
      <c r="D869" s="83" t="str">
        <f>IF(SP_SUL!T869="","*",SP_SUL!T869)</f>
        <v>-</v>
      </c>
      <c r="E869" s="83" t="str">
        <f>IF(SP_SUL!D869="","*",SP_SUL!D869)</f>
        <v>*</v>
      </c>
      <c r="F869" s="83" t="str">
        <f>IF(SP_SUL!H869="","*",SP_SUL!H869)</f>
        <v>*</v>
      </c>
      <c r="G869" s="83" t="str">
        <f>IF(SP_SUL!M869="","*",SP_SUL!M869)</f>
        <v>-</v>
      </c>
      <c r="H869" s="116" t="str">
        <f>IF(SP_SUL!K869="","*",SP_SUL!K869)</f>
        <v>*</v>
      </c>
      <c r="I869" s="113" t="str">
        <f>IF(SP_SUL!O869="","*",SP_SUL!O869)</f>
        <v>*</v>
      </c>
      <c r="J869" s="113" t="str">
        <f>IF(SP_SUL!P869="","*",SP_SUL!P869)</f>
        <v>*</v>
      </c>
      <c r="K869" s="83">
        <f>IF(SP_SUL!AK869="","*",SP_SUL!AK869)</f>
        <v>0</v>
      </c>
      <c r="L869" s="83" t="str">
        <f>IF(SP_SUL!AM869="","*",SP_SUL!AM869)</f>
        <v>-</v>
      </c>
      <c r="M869" s="83">
        <f>IF(SP_SUL!AP869="","*",SP_SUL!AP869)</f>
        <v>0</v>
      </c>
      <c r="N869" s="83" t="str">
        <f>IF(SP_SUL!AM869="","*",SP_SUL!AM869)</f>
        <v>-</v>
      </c>
      <c r="O869" s="110" t="str">
        <f>IF(SP_SUL!BH869="","*",SP_SUL!BH869)</f>
        <v>*</v>
      </c>
      <c r="P869" s="147" t="str">
        <f>IF($A$2=1,IF(SP_SUL!BJ869="","*",SP_SUL!BJ869),IF(SP_SUL!BK869="","*",SP_SUL!BK869))</f>
        <v>*</v>
      </c>
    </row>
    <row r="870" spans="1:16" hidden="1">
      <c r="A870" s="82" t="str">
        <f>IF(SP_SUL!B870="","*",SP_SUL!B870)</f>
        <v>*</v>
      </c>
      <c r="B870" s="83" t="str">
        <f>IF(SP_SUL!X870="","*",SP_SUL!X870)</f>
        <v>*</v>
      </c>
      <c r="C870" s="83" t="str">
        <f>IF(SP_SUL!S870="","*",SP_SUL!S870)</f>
        <v>-</v>
      </c>
      <c r="D870" s="83" t="str">
        <f>IF(SP_SUL!T870="","*",SP_SUL!T870)</f>
        <v>-</v>
      </c>
      <c r="E870" s="83" t="str">
        <f>IF(SP_SUL!D870="","*",SP_SUL!D870)</f>
        <v>*</v>
      </c>
      <c r="F870" s="83" t="str">
        <f>IF(SP_SUL!H870="","*",SP_SUL!H870)</f>
        <v>*</v>
      </c>
      <c r="G870" s="83" t="str">
        <f>IF(SP_SUL!M870="","*",SP_SUL!M870)</f>
        <v>-</v>
      </c>
      <c r="H870" s="116" t="str">
        <f>IF(SP_SUL!K870="","*",SP_SUL!K870)</f>
        <v>*</v>
      </c>
      <c r="I870" s="113" t="str">
        <f>IF(SP_SUL!O870="","*",SP_SUL!O870)</f>
        <v>*</v>
      </c>
      <c r="J870" s="113" t="str">
        <f>IF(SP_SUL!P870="","*",SP_SUL!P870)</f>
        <v>*</v>
      </c>
      <c r="K870" s="83">
        <f>IF(SP_SUL!AK870="","*",SP_SUL!AK870)</f>
        <v>0</v>
      </c>
      <c r="L870" s="83" t="str">
        <f>IF(SP_SUL!AM870="","*",SP_SUL!AM870)</f>
        <v>-</v>
      </c>
      <c r="M870" s="83">
        <f>IF(SP_SUL!AP870="","*",SP_SUL!AP870)</f>
        <v>0</v>
      </c>
      <c r="N870" s="83" t="str">
        <f>IF(SP_SUL!AM870="","*",SP_SUL!AM870)</f>
        <v>-</v>
      </c>
      <c r="O870" s="110" t="str">
        <f>IF(SP_SUL!BH870="","*",SP_SUL!BH870)</f>
        <v>*</v>
      </c>
      <c r="P870" s="147" t="str">
        <f>IF($A$2=1,IF(SP_SUL!BJ870="","*",SP_SUL!BJ870),IF(SP_SUL!BK870="","*",SP_SUL!BK870))</f>
        <v>*</v>
      </c>
    </row>
    <row r="871" spans="1:16" hidden="1">
      <c r="A871" s="82" t="str">
        <f>IF(SP_SUL!B871="","*",SP_SUL!B871)</f>
        <v>*</v>
      </c>
      <c r="B871" s="83" t="str">
        <f>IF(SP_SUL!X871="","*",SP_SUL!X871)</f>
        <v>*</v>
      </c>
      <c r="C871" s="83" t="str">
        <f>IF(SP_SUL!S871="","*",SP_SUL!S871)</f>
        <v>-</v>
      </c>
      <c r="D871" s="83" t="str">
        <f>IF(SP_SUL!T871="","*",SP_SUL!T871)</f>
        <v>-</v>
      </c>
      <c r="E871" s="83" t="str">
        <f>IF(SP_SUL!D871="","*",SP_SUL!D871)</f>
        <v>*</v>
      </c>
      <c r="F871" s="83" t="str">
        <f>IF(SP_SUL!H871="","*",SP_SUL!H871)</f>
        <v>*</v>
      </c>
      <c r="G871" s="83" t="str">
        <f>IF(SP_SUL!M871="","*",SP_SUL!M871)</f>
        <v>-</v>
      </c>
      <c r="H871" s="116" t="str">
        <f>IF(SP_SUL!K871="","*",SP_SUL!K871)</f>
        <v>*</v>
      </c>
      <c r="I871" s="113" t="str">
        <f>IF(SP_SUL!O871="","*",SP_SUL!O871)</f>
        <v>*</v>
      </c>
      <c r="J871" s="113" t="str">
        <f>IF(SP_SUL!P871="","*",SP_SUL!P871)</f>
        <v>*</v>
      </c>
      <c r="K871" s="83">
        <f>IF(SP_SUL!AK871="","*",SP_SUL!AK871)</f>
        <v>0</v>
      </c>
      <c r="L871" s="83" t="str">
        <f>IF(SP_SUL!AM871="","*",SP_SUL!AM871)</f>
        <v>-</v>
      </c>
      <c r="M871" s="83">
        <f>IF(SP_SUL!AP871="","*",SP_SUL!AP871)</f>
        <v>0</v>
      </c>
      <c r="N871" s="83" t="str">
        <f>IF(SP_SUL!AM871="","*",SP_SUL!AM871)</f>
        <v>-</v>
      </c>
      <c r="O871" s="110" t="str">
        <f>IF(SP_SUL!BH871="","*",SP_SUL!BH871)</f>
        <v>*</v>
      </c>
      <c r="P871" s="147" t="str">
        <f>IF($A$2=1,IF(SP_SUL!BJ871="","*",SP_SUL!BJ871),IF(SP_SUL!BK871="","*",SP_SUL!BK871))</f>
        <v>*</v>
      </c>
    </row>
    <row r="872" spans="1:16" hidden="1">
      <c r="A872" s="82" t="str">
        <f>IF(SP_SUL!B872="","*",SP_SUL!B872)</f>
        <v>*</v>
      </c>
      <c r="B872" s="83" t="str">
        <f>IF(SP_SUL!X872="","*",SP_SUL!X872)</f>
        <v>*</v>
      </c>
      <c r="C872" s="83" t="str">
        <f>IF(SP_SUL!S872="","*",SP_SUL!S872)</f>
        <v>-</v>
      </c>
      <c r="D872" s="83" t="str">
        <f>IF(SP_SUL!T872="","*",SP_SUL!T872)</f>
        <v>-</v>
      </c>
      <c r="E872" s="83" t="str">
        <f>IF(SP_SUL!D872="","*",SP_SUL!D872)</f>
        <v>*</v>
      </c>
      <c r="F872" s="83" t="str">
        <f>IF(SP_SUL!H872="","*",SP_SUL!H872)</f>
        <v>*</v>
      </c>
      <c r="G872" s="83" t="str">
        <f>IF(SP_SUL!M872="","*",SP_SUL!M872)</f>
        <v>-</v>
      </c>
      <c r="H872" s="116" t="str">
        <f>IF(SP_SUL!K872="","*",SP_SUL!K872)</f>
        <v>*</v>
      </c>
      <c r="I872" s="113" t="str">
        <f>IF(SP_SUL!O872="","*",SP_SUL!O872)</f>
        <v>*</v>
      </c>
      <c r="J872" s="113" t="str">
        <f>IF(SP_SUL!P872="","*",SP_SUL!P872)</f>
        <v>*</v>
      </c>
      <c r="K872" s="83">
        <f>IF(SP_SUL!AK872="","*",SP_SUL!AK872)</f>
        <v>0</v>
      </c>
      <c r="L872" s="83" t="str">
        <f>IF(SP_SUL!AM872="","*",SP_SUL!AM872)</f>
        <v>-</v>
      </c>
      <c r="M872" s="83">
        <f>IF(SP_SUL!AP872="","*",SP_SUL!AP872)</f>
        <v>0</v>
      </c>
      <c r="N872" s="83" t="str">
        <f>IF(SP_SUL!AM872="","*",SP_SUL!AM872)</f>
        <v>-</v>
      </c>
      <c r="O872" s="110" t="str">
        <f>IF(SP_SUL!BH872="","*",SP_SUL!BH872)</f>
        <v>*</v>
      </c>
      <c r="P872" s="147" t="str">
        <f>IF($A$2=1,IF(SP_SUL!BJ872="","*",SP_SUL!BJ872),IF(SP_SUL!BK872="","*",SP_SUL!BK872))</f>
        <v>*</v>
      </c>
    </row>
    <row r="873" spans="1:16" hidden="1">
      <c r="A873" s="82" t="str">
        <f>IF(SP_SUL!B873="","*",SP_SUL!B873)</f>
        <v>*</v>
      </c>
      <c r="B873" s="83" t="str">
        <f>IF(SP_SUL!X873="","*",SP_SUL!X873)</f>
        <v>*</v>
      </c>
      <c r="C873" s="83" t="str">
        <f>IF(SP_SUL!S873="","*",SP_SUL!S873)</f>
        <v>-</v>
      </c>
      <c r="D873" s="83" t="str">
        <f>IF(SP_SUL!T873="","*",SP_SUL!T873)</f>
        <v>-</v>
      </c>
      <c r="E873" s="83" t="str">
        <f>IF(SP_SUL!D873="","*",SP_SUL!D873)</f>
        <v>*</v>
      </c>
      <c r="F873" s="83" t="str">
        <f>IF(SP_SUL!H873="","*",SP_SUL!H873)</f>
        <v>*</v>
      </c>
      <c r="G873" s="83" t="str">
        <f>IF(SP_SUL!M873="","*",SP_SUL!M873)</f>
        <v>-</v>
      </c>
      <c r="H873" s="116" t="str">
        <f>IF(SP_SUL!K873="","*",SP_SUL!K873)</f>
        <v>*</v>
      </c>
      <c r="I873" s="113" t="str">
        <f>IF(SP_SUL!O873="","*",SP_SUL!O873)</f>
        <v>*</v>
      </c>
      <c r="J873" s="113" t="str">
        <f>IF(SP_SUL!P873="","*",SP_SUL!P873)</f>
        <v>*</v>
      </c>
      <c r="K873" s="83">
        <f>IF(SP_SUL!AK873="","*",SP_SUL!AK873)</f>
        <v>0</v>
      </c>
      <c r="L873" s="83" t="str">
        <f>IF(SP_SUL!AM873="","*",SP_SUL!AM873)</f>
        <v>-</v>
      </c>
      <c r="M873" s="83">
        <f>IF(SP_SUL!AP873="","*",SP_SUL!AP873)</f>
        <v>0</v>
      </c>
      <c r="N873" s="83" t="str">
        <f>IF(SP_SUL!AM873="","*",SP_SUL!AM873)</f>
        <v>-</v>
      </c>
      <c r="O873" s="110" t="str">
        <f>IF(SP_SUL!BH873="","*",SP_SUL!BH873)</f>
        <v>*</v>
      </c>
      <c r="P873" s="147" t="str">
        <f>IF($A$2=1,IF(SP_SUL!BJ873="","*",SP_SUL!BJ873),IF(SP_SUL!BK873="","*",SP_SUL!BK873))</f>
        <v>*</v>
      </c>
    </row>
    <row r="874" spans="1:16" hidden="1">
      <c r="A874" s="82" t="str">
        <f>IF(SP_SUL!B874="","*",SP_SUL!B874)</f>
        <v>*</v>
      </c>
      <c r="B874" s="83" t="str">
        <f>IF(SP_SUL!X874="","*",SP_SUL!X874)</f>
        <v>*</v>
      </c>
      <c r="C874" s="83" t="str">
        <f>IF(SP_SUL!S874="","*",SP_SUL!S874)</f>
        <v>-</v>
      </c>
      <c r="D874" s="83" t="str">
        <f>IF(SP_SUL!T874="","*",SP_SUL!T874)</f>
        <v>-</v>
      </c>
      <c r="E874" s="83" t="str">
        <f>IF(SP_SUL!D874="","*",SP_SUL!D874)</f>
        <v>*</v>
      </c>
      <c r="F874" s="83" t="str">
        <f>IF(SP_SUL!H874="","*",SP_SUL!H874)</f>
        <v>*</v>
      </c>
      <c r="G874" s="83" t="str">
        <f>IF(SP_SUL!M874="","*",SP_SUL!M874)</f>
        <v>-</v>
      </c>
      <c r="H874" s="116" t="str">
        <f>IF(SP_SUL!K874="","*",SP_SUL!K874)</f>
        <v>*</v>
      </c>
      <c r="I874" s="113" t="str">
        <f>IF(SP_SUL!O874="","*",SP_SUL!O874)</f>
        <v>*</v>
      </c>
      <c r="J874" s="113" t="str">
        <f>IF(SP_SUL!P874="","*",SP_SUL!P874)</f>
        <v>*</v>
      </c>
      <c r="K874" s="83">
        <f>IF(SP_SUL!AK874="","*",SP_SUL!AK874)</f>
        <v>0</v>
      </c>
      <c r="L874" s="83" t="str">
        <f>IF(SP_SUL!AM874="","*",SP_SUL!AM874)</f>
        <v>-</v>
      </c>
      <c r="M874" s="83">
        <f>IF(SP_SUL!AP874="","*",SP_SUL!AP874)</f>
        <v>0</v>
      </c>
      <c r="N874" s="83" t="str">
        <f>IF(SP_SUL!AM874="","*",SP_SUL!AM874)</f>
        <v>-</v>
      </c>
      <c r="O874" s="110" t="str">
        <f>IF(SP_SUL!BH874="","*",SP_SUL!BH874)</f>
        <v>*</v>
      </c>
      <c r="P874" s="147" t="str">
        <f>IF($A$2=1,IF(SP_SUL!BJ874="","*",SP_SUL!BJ874),IF(SP_SUL!BK874="","*",SP_SUL!BK874))</f>
        <v>*</v>
      </c>
    </row>
    <row r="875" spans="1:16" hidden="1">
      <c r="A875" s="82" t="str">
        <f>IF(SP_SUL!B875="","*",SP_SUL!B875)</f>
        <v>*</v>
      </c>
      <c r="B875" s="83" t="str">
        <f>IF(SP_SUL!X875="","*",SP_SUL!X875)</f>
        <v>*</v>
      </c>
      <c r="C875" s="83" t="str">
        <f>IF(SP_SUL!S875="","*",SP_SUL!S875)</f>
        <v>-</v>
      </c>
      <c r="D875" s="83" t="str">
        <f>IF(SP_SUL!T875="","*",SP_SUL!T875)</f>
        <v>-</v>
      </c>
      <c r="E875" s="83" t="str">
        <f>IF(SP_SUL!D875="","*",SP_SUL!D875)</f>
        <v>*</v>
      </c>
      <c r="F875" s="83" t="str">
        <f>IF(SP_SUL!H875="","*",SP_SUL!H875)</f>
        <v>*</v>
      </c>
      <c r="G875" s="83" t="str">
        <f>IF(SP_SUL!M875="","*",SP_SUL!M875)</f>
        <v>-</v>
      </c>
      <c r="H875" s="116" t="str">
        <f>IF(SP_SUL!K875="","*",SP_SUL!K875)</f>
        <v>*</v>
      </c>
      <c r="I875" s="113" t="str">
        <f>IF(SP_SUL!O875="","*",SP_SUL!O875)</f>
        <v>*</v>
      </c>
      <c r="J875" s="113" t="str">
        <f>IF(SP_SUL!P875="","*",SP_SUL!P875)</f>
        <v>*</v>
      </c>
      <c r="K875" s="83">
        <f>IF(SP_SUL!AK875="","*",SP_SUL!AK875)</f>
        <v>0</v>
      </c>
      <c r="L875" s="83" t="str">
        <f>IF(SP_SUL!AM875="","*",SP_SUL!AM875)</f>
        <v>-</v>
      </c>
      <c r="M875" s="83">
        <f>IF(SP_SUL!AP875="","*",SP_SUL!AP875)</f>
        <v>0</v>
      </c>
      <c r="N875" s="83" t="str">
        <f>IF(SP_SUL!AM875="","*",SP_SUL!AM875)</f>
        <v>-</v>
      </c>
      <c r="O875" s="110" t="str">
        <f>IF(SP_SUL!BH875="","*",SP_SUL!BH875)</f>
        <v>*</v>
      </c>
      <c r="P875" s="147" t="str">
        <f>IF($A$2=1,IF(SP_SUL!BJ875="","*",SP_SUL!BJ875),IF(SP_SUL!BK875="","*",SP_SUL!BK875))</f>
        <v>*</v>
      </c>
    </row>
    <row r="876" spans="1:16" hidden="1">
      <c r="A876" s="82" t="str">
        <f>IF(SP_SUL!B876="","*",SP_SUL!B876)</f>
        <v>*</v>
      </c>
      <c r="B876" s="83" t="str">
        <f>IF(SP_SUL!X876="","*",SP_SUL!X876)</f>
        <v>*</v>
      </c>
      <c r="C876" s="83" t="str">
        <f>IF(SP_SUL!S876="","*",SP_SUL!S876)</f>
        <v>-</v>
      </c>
      <c r="D876" s="83" t="str">
        <f>IF(SP_SUL!T876="","*",SP_SUL!T876)</f>
        <v>-</v>
      </c>
      <c r="E876" s="83" t="str">
        <f>IF(SP_SUL!D876="","*",SP_SUL!D876)</f>
        <v>*</v>
      </c>
      <c r="F876" s="83" t="str">
        <f>IF(SP_SUL!H876="","*",SP_SUL!H876)</f>
        <v>*</v>
      </c>
      <c r="G876" s="83" t="str">
        <f>IF(SP_SUL!M876="","*",SP_SUL!M876)</f>
        <v>-</v>
      </c>
      <c r="H876" s="116" t="str">
        <f>IF(SP_SUL!K876="","*",SP_SUL!K876)</f>
        <v>*</v>
      </c>
      <c r="I876" s="113" t="str">
        <f>IF(SP_SUL!O876="","*",SP_SUL!O876)</f>
        <v>*</v>
      </c>
      <c r="J876" s="113" t="str">
        <f>IF(SP_SUL!P876="","*",SP_SUL!P876)</f>
        <v>*</v>
      </c>
      <c r="K876" s="83">
        <f>IF(SP_SUL!AK876="","*",SP_SUL!AK876)</f>
        <v>0</v>
      </c>
      <c r="L876" s="83" t="str">
        <f>IF(SP_SUL!AM876="","*",SP_SUL!AM876)</f>
        <v>-</v>
      </c>
      <c r="M876" s="83">
        <f>IF(SP_SUL!AP876="","*",SP_SUL!AP876)</f>
        <v>0</v>
      </c>
      <c r="N876" s="83" t="str">
        <f>IF(SP_SUL!AM876="","*",SP_SUL!AM876)</f>
        <v>-</v>
      </c>
      <c r="O876" s="110" t="str">
        <f>IF(SP_SUL!BH876="","*",SP_SUL!BH876)</f>
        <v>*</v>
      </c>
      <c r="P876" s="147" t="str">
        <f>IF($A$2=1,IF(SP_SUL!BJ876="","*",SP_SUL!BJ876),IF(SP_SUL!BK876="","*",SP_SUL!BK876))</f>
        <v>*</v>
      </c>
    </row>
    <row r="877" spans="1:16" hidden="1">
      <c r="A877" s="82" t="str">
        <f>IF(SP_SUL!B877="","*",SP_SUL!B877)</f>
        <v>*</v>
      </c>
      <c r="B877" s="83" t="str">
        <f>IF(SP_SUL!X877="","*",SP_SUL!X877)</f>
        <v>*</v>
      </c>
      <c r="C877" s="83" t="str">
        <f>IF(SP_SUL!S877="","*",SP_SUL!S877)</f>
        <v>-</v>
      </c>
      <c r="D877" s="83" t="str">
        <f>IF(SP_SUL!T877="","*",SP_SUL!T877)</f>
        <v>-</v>
      </c>
      <c r="E877" s="83" t="str">
        <f>IF(SP_SUL!D877="","*",SP_SUL!D877)</f>
        <v>*</v>
      </c>
      <c r="F877" s="83" t="str">
        <f>IF(SP_SUL!H877="","*",SP_SUL!H877)</f>
        <v>*</v>
      </c>
      <c r="G877" s="83" t="str">
        <f>IF(SP_SUL!M877="","*",SP_SUL!M877)</f>
        <v>-</v>
      </c>
      <c r="H877" s="116" t="str">
        <f>IF(SP_SUL!K877="","*",SP_SUL!K877)</f>
        <v>*</v>
      </c>
      <c r="I877" s="113" t="str">
        <f>IF(SP_SUL!O877="","*",SP_SUL!O877)</f>
        <v>*</v>
      </c>
      <c r="J877" s="113" t="str">
        <f>IF(SP_SUL!P877="","*",SP_SUL!P877)</f>
        <v>*</v>
      </c>
      <c r="K877" s="83">
        <f>IF(SP_SUL!AK877="","*",SP_SUL!AK877)</f>
        <v>0</v>
      </c>
      <c r="L877" s="83" t="str">
        <f>IF(SP_SUL!AM877="","*",SP_SUL!AM877)</f>
        <v>-</v>
      </c>
      <c r="M877" s="83">
        <f>IF(SP_SUL!AP877="","*",SP_SUL!AP877)</f>
        <v>0</v>
      </c>
      <c r="N877" s="83" t="str">
        <f>IF(SP_SUL!AM877="","*",SP_SUL!AM877)</f>
        <v>-</v>
      </c>
      <c r="O877" s="110" t="str">
        <f>IF(SP_SUL!BH877="","*",SP_SUL!BH877)</f>
        <v>*</v>
      </c>
      <c r="P877" s="147" t="str">
        <f>IF($A$2=1,IF(SP_SUL!BJ877="","*",SP_SUL!BJ877),IF(SP_SUL!BK877="","*",SP_SUL!BK877))</f>
        <v>*</v>
      </c>
    </row>
    <row r="878" spans="1:16" hidden="1">
      <c r="A878" s="82" t="str">
        <f>IF(SP_SUL!B878="","*",SP_SUL!B878)</f>
        <v>*</v>
      </c>
      <c r="B878" s="83" t="str">
        <f>IF(SP_SUL!X878="","*",SP_SUL!X878)</f>
        <v>*</v>
      </c>
      <c r="C878" s="83" t="str">
        <f>IF(SP_SUL!S878="","*",SP_SUL!S878)</f>
        <v>-</v>
      </c>
      <c r="D878" s="83" t="str">
        <f>IF(SP_SUL!T878="","*",SP_SUL!T878)</f>
        <v>-</v>
      </c>
      <c r="E878" s="83" t="str">
        <f>IF(SP_SUL!D878="","*",SP_SUL!D878)</f>
        <v>*</v>
      </c>
      <c r="F878" s="83" t="str">
        <f>IF(SP_SUL!H878="","*",SP_SUL!H878)</f>
        <v>*</v>
      </c>
      <c r="G878" s="83" t="str">
        <f>IF(SP_SUL!M878="","*",SP_SUL!M878)</f>
        <v>-</v>
      </c>
      <c r="H878" s="116" t="str">
        <f>IF(SP_SUL!K878="","*",SP_SUL!K878)</f>
        <v>*</v>
      </c>
      <c r="I878" s="113" t="str">
        <f>IF(SP_SUL!O878="","*",SP_SUL!O878)</f>
        <v>*</v>
      </c>
      <c r="J878" s="113" t="str">
        <f>IF(SP_SUL!P878="","*",SP_SUL!P878)</f>
        <v>*</v>
      </c>
      <c r="K878" s="83">
        <f>IF(SP_SUL!AK878="","*",SP_SUL!AK878)</f>
        <v>0</v>
      </c>
      <c r="L878" s="83" t="str">
        <f>IF(SP_SUL!AM878="","*",SP_SUL!AM878)</f>
        <v>-</v>
      </c>
      <c r="M878" s="83">
        <f>IF(SP_SUL!AP878="","*",SP_SUL!AP878)</f>
        <v>0</v>
      </c>
      <c r="N878" s="83" t="str">
        <f>IF(SP_SUL!AM878="","*",SP_SUL!AM878)</f>
        <v>-</v>
      </c>
      <c r="O878" s="110" t="str">
        <f>IF(SP_SUL!BH878="","*",SP_SUL!BH878)</f>
        <v>*</v>
      </c>
      <c r="P878" s="147" t="str">
        <f>IF($A$2=1,IF(SP_SUL!BJ878="","*",SP_SUL!BJ878),IF(SP_SUL!BK878="","*",SP_SUL!BK878))</f>
        <v>*</v>
      </c>
    </row>
    <row r="879" spans="1:16" hidden="1">
      <c r="A879" s="82" t="str">
        <f>IF(SP_SUL!B879="","*",SP_SUL!B879)</f>
        <v>*</v>
      </c>
      <c r="B879" s="83" t="str">
        <f>IF(SP_SUL!X879="","*",SP_SUL!X879)</f>
        <v>*</v>
      </c>
      <c r="C879" s="83" t="str">
        <f>IF(SP_SUL!S879="","*",SP_SUL!S879)</f>
        <v>-</v>
      </c>
      <c r="D879" s="83" t="str">
        <f>IF(SP_SUL!T879="","*",SP_SUL!T879)</f>
        <v>-</v>
      </c>
      <c r="E879" s="83" t="str">
        <f>IF(SP_SUL!D879="","*",SP_SUL!D879)</f>
        <v>*</v>
      </c>
      <c r="F879" s="83" t="str">
        <f>IF(SP_SUL!H879="","*",SP_SUL!H879)</f>
        <v>*</v>
      </c>
      <c r="G879" s="83" t="str">
        <f>IF(SP_SUL!M879="","*",SP_SUL!M879)</f>
        <v>-</v>
      </c>
      <c r="H879" s="116" t="str">
        <f>IF(SP_SUL!K879="","*",SP_SUL!K879)</f>
        <v>*</v>
      </c>
      <c r="I879" s="113" t="str">
        <f>IF(SP_SUL!O879="","*",SP_SUL!O879)</f>
        <v>*</v>
      </c>
      <c r="J879" s="113" t="str">
        <f>IF(SP_SUL!P879="","*",SP_SUL!P879)</f>
        <v>*</v>
      </c>
      <c r="K879" s="83">
        <f>IF(SP_SUL!AK879="","*",SP_SUL!AK879)</f>
        <v>0</v>
      </c>
      <c r="L879" s="83" t="str">
        <f>IF(SP_SUL!AM879="","*",SP_SUL!AM879)</f>
        <v>-</v>
      </c>
      <c r="M879" s="83">
        <f>IF(SP_SUL!AP879="","*",SP_SUL!AP879)</f>
        <v>0</v>
      </c>
      <c r="N879" s="83" t="str">
        <f>IF(SP_SUL!AM879="","*",SP_SUL!AM879)</f>
        <v>-</v>
      </c>
      <c r="O879" s="110" t="str">
        <f>IF(SP_SUL!BH879="","*",SP_SUL!BH879)</f>
        <v>*</v>
      </c>
      <c r="P879" s="147" t="str">
        <f>IF($A$2=1,IF(SP_SUL!BJ879="","*",SP_SUL!BJ879),IF(SP_SUL!BK879="","*",SP_SUL!BK879))</f>
        <v>*</v>
      </c>
    </row>
    <row r="880" spans="1:16" hidden="1">
      <c r="A880" s="82" t="str">
        <f>IF(SP_SUL!B880="","*",SP_SUL!B880)</f>
        <v>*</v>
      </c>
      <c r="B880" s="83" t="str">
        <f>IF(SP_SUL!X880="","*",SP_SUL!X880)</f>
        <v>*</v>
      </c>
      <c r="C880" s="83" t="str">
        <f>IF(SP_SUL!S880="","*",SP_SUL!S880)</f>
        <v>-</v>
      </c>
      <c r="D880" s="83" t="str">
        <f>IF(SP_SUL!T880="","*",SP_SUL!T880)</f>
        <v>-</v>
      </c>
      <c r="E880" s="83" t="str">
        <f>IF(SP_SUL!D880="","*",SP_SUL!D880)</f>
        <v>*</v>
      </c>
      <c r="F880" s="83" t="str">
        <f>IF(SP_SUL!H880="","*",SP_SUL!H880)</f>
        <v>*</v>
      </c>
      <c r="G880" s="83" t="str">
        <f>IF(SP_SUL!M880="","*",SP_SUL!M880)</f>
        <v>-</v>
      </c>
      <c r="H880" s="116" t="str">
        <f>IF(SP_SUL!K880="","*",SP_SUL!K880)</f>
        <v>*</v>
      </c>
      <c r="I880" s="113" t="str">
        <f>IF(SP_SUL!O880="","*",SP_SUL!O880)</f>
        <v>*</v>
      </c>
      <c r="J880" s="113" t="str">
        <f>IF(SP_SUL!P880="","*",SP_SUL!P880)</f>
        <v>*</v>
      </c>
      <c r="K880" s="83">
        <f>IF(SP_SUL!AK880="","*",SP_SUL!AK880)</f>
        <v>0</v>
      </c>
      <c r="L880" s="83" t="str">
        <f>IF(SP_SUL!AM880="","*",SP_SUL!AM880)</f>
        <v>-</v>
      </c>
      <c r="M880" s="83">
        <f>IF(SP_SUL!AP880="","*",SP_SUL!AP880)</f>
        <v>0</v>
      </c>
      <c r="N880" s="83" t="str">
        <f>IF(SP_SUL!AM880="","*",SP_SUL!AM880)</f>
        <v>-</v>
      </c>
      <c r="O880" s="110" t="str">
        <f>IF(SP_SUL!BH880="","*",SP_SUL!BH880)</f>
        <v>*</v>
      </c>
      <c r="P880" s="147" t="str">
        <f>IF($A$2=1,IF(SP_SUL!BJ880="","*",SP_SUL!BJ880),IF(SP_SUL!BK880="","*",SP_SUL!BK880))</f>
        <v>*</v>
      </c>
    </row>
    <row r="881" spans="1:16" hidden="1">
      <c r="A881" s="82" t="str">
        <f>IF(SP_SUL!B881="","*",SP_SUL!B881)</f>
        <v>*</v>
      </c>
      <c r="B881" s="83" t="str">
        <f>IF(SP_SUL!X881="","*",SP_SUL!X881)</f>
        <v>*</v>
      </c>
      <c r="C881" s="83" t="str">
        <f>IF(SP_SUL!S881="","*",SP_SUL!S881)</f>
        <v>-</v>
      </c>
      <c r="D881" s="83" t="str">
        <f>IF(SP_SUL!T881="","*",SP_SUL!T881)</f>
        <v>-</v>
      </c>
      <c r="E881" s="83" t="str">
        <f>IF(SP_SUL!D881="","*",SP_SUL!D881)</f>
        <v>*</v>
      </c>
      <c r="F881" s="83" t="str">
        <f>IF(SP_SUL!H881="","*",SP_SUL!H881)</f>
        <v>*</v>
      </c>
      <c r="G881" s="83" t="str">
        <f>IF(SP_SUL!M881="","*",SP_SUL!M881)</f>
        <v>-</v>
      </c>
      <c r="H881" s="116" t="str">
        <f>IF(SP_SUL!K881="","*",SP_SUL!K881)</f>
        <v>*</v>
      </c>
      <c r="I881" s="113" t="str">
        <f>IF(SP_SUL!O881="","*",SP_SUL!O881)</f>
        <v>*</v>
      </c>
      <c r="J881" s="113" t="str">
        <f>IF(SP_SUL!P881="","*",SP_SUL!P881)</f>
        <v>*</v>
      </c>
      <c r="K881" s="83">
        <f>IF(SP_SUL!AK881="","*",SP_SUL!AK881)</f>
        <v>0</v>
      </c>
      <c r="L881" s="83" t="str">
        <f>IF(SP_SUL!AM881="","*",SP_SUL!AM881)</f>
        <v>-</v>
      </c>
      <c r="M881" s="83">
        <f>IF(SP_SUL!AP881="","*",SP_SUL!AP881)</f>
        <v>0</v>
      </c>
      <c r="N881" s="83" t="str">
        <f>IF(SP_SUL!AM881="","*",SP_SUL!AM881)</f>
        <v>-</v>
      </c>
      <c r="O881" s="110" t="str">
        <f>IF(SP_SUL!BH881="","*",SP_SUL!BH881)</f>
        <v>*</v>
      </c>
      <c r="P881" s="147" t="str">
        <f>IF($A$2=1,IF(SP_SUL!BJ881="","*",SP_SUL!BJ881),IF(SP_SUL!BK881="","*",SP_SUL!BK881))</f>
        <v>*</v>
      </c>
    </row>
    <row r="882" spans="1:16" hidden="1">
      <c r="A882" s="82" t="str">
        <f>IF(SP_SUL!B882="","*",SP_SUL!B882)</f>
        <v>*</v>
      </c>
      <c r="B882" s="83" t="str">
        <f>IF(SP_SUL!X882="","*",SP_SUL!X882)</f>
        <v>*</v>
      </c>
      <c r="C882" s="83" t="str">
        <f>IF(SP_SUL!S882="","*",SP_SUL!S882)</f>
        <v>-</v>
      </c>
      <c r="D882" s="83" t="str">
        <f>IF(SP_SUL!T882="","*",SP_SUL!T882)</f>
        <v>-</v>
      </c>
      <c r="E882" s="83" t="str">
        <f>IF(SP_SUL!D882="","*",SP_SUL!D882)</f>
        <v>*</v>
      </c>
      <c r="F882" s="83" t="str">
        <f>IF(SP_SUL!H882="","*",SP_SUL!H882)</f>
        <v>*</v>
      </c>
      <c r="G882" s="83" t="str">
        <f>IF(SP_SUL!M882="","*",SP_SUL!M882)</f>
        <v>-</v>
      </c>
      <c r="H882" s="116" t="str">
        <f>IF(SP_SUL!K882="","*",SP_SUL!K882)</f>
        <v>*</v>
      </c>
      <c r="I882" s="113" t="str">
        <f>IF(SP_SUL!O882="","*",SP_SUL!O882)</f>
        <v>*</v>
      </c>
      <c r="J882" s="113" t="str">
        <f>IF(SP_SUL!P882="","*",SP_SUL!P882)</f>
        <v>*</v>
      </c>
      <c r="K882" s="83">
        <f>IF(SP_SUL!AK882="","*",SP_SUL!AK882)</f>
        <v>0</v>
      </c>
      <c r="L882" s="83" t="str">
        <f>IF(SP_SUL!AM882="","*",SP_SUL!AM882)</f>
        <v>-</v>
      </c>
      <c r="M882" s="83">
        <f>IF(SP_SUL!AP882="","*",SP_SUL!AP882)</f>
        <v>0</v>
      </c>
      <c r="N882" s="83" t="str">
        <f>IF(SP_SUL!AM882="","*",SP_SUL!AM882)</f>
        <v>-</v>
      </c>
      <c r="O882" s="110" t="str">
        <f>IF(SP_SUL!BH882="","*",SP_SUL!BH882)</f>
        <v>*</v>
      </c>
      <c r="P882" s="147" t="str">
        <f>IF($A$2=1,IF(SP_SUL!BJ882="","*",SP_SUL!BJ882),IF(SP_SUL!BK882="","*",SP_SUL!BK882))</f>
        <v>*</v>
      </c>
    </row>
    <row r="883" spans="1:16" hidden="1">
      <c r="A883" s="82" t="str">
        <f>IF(SP_SUL!B883="","*",SP_SUL!B883)</f>
        <v>*</v>
      </c>
      <c r="B883" s="83" t="str">
        <f>IF(SP_SUL!X883="","*",SP_SUL!X883)</f>
        <v>*</v>
      </c>
      <c r="C883" s="83" t="str">
        <f>IF(SP_SUL!S883="","*",SP_SUL!S883)</f>
        <v>-</v>
      </c>
      <c r="D883" s="83" t="str">
        <f>IF(SP_SUL!T883="","*",SP_SUL!T883)</f>
        <v>-</v>
      </c>
      <c r="E883" s="83" t="str">
        <f>IF(SP_SUL!D883="","*",SP_SUL!D883)</f>
        <v>*</v>
      </c>
      <c r="F883" s="83" t="str">
        <f>IF(SP_SUL!H883="","*",SP_SUL!H883)</f>
        <v>*</v>
      </c>
      <c r="G883" s="83" t="str">
        <f>IF(SP_SUL!M883="","*",SP_SUL!M883)</f>
        <v>-</v>
      </c>
      <c r="H883" s="116" t="str">
        <f>IF(SP_SUL!K883="","*",SP_SUL!K883)</f>
        <v>*</v>
      </c>
      <c r="I883" s="113" t="str">
        <f>IF(SP_SUL!O883="","*",SP_SUL!O883)</f>
        <v>*</v>
      </c>
      <c r="J883" s="113" t="str">
        <f>IF(SP_SUL!P883="","*",SP_SUL!P883)</f>
        <v>*</v>
      </c>
      <c r="K883" s="83">
        <f>IF(SP_SUL!AK883="","*",SP_SUL!AK883)</f>
        <v>0</v>
      </c>
      <c r="L883" s="83" t="str">
        <f>IF(SP_SUL!AM883="","*",SP_SUL!AM883)</f>
        <v>-</v>
      </c>
      <c r="M883" s="83">
        <f>IF(SP_SUL!AP883="","*",SP_SUL!AP883)</f>
        <v>0</v>
      </c>
      <c r="N883" s="83" t="str">
        <f>IF(SP_SUL!AM883="","*",SP_SUL!AM883)</f>
        <v>-</v>
      </c>
      <c r="O883" s="110" t="str">
        <f>IF(SP_SUL!BH883="","*",SP_SUL!BH883)</f>
        <v>*</v>
      </c>
      <c r="P883" s="147" t="str">
        <f>IF($A$2=1,IF(SP_SUL!BJ883="","*",SP_SUL!BJ883),IF(SP_SUL!BK883="","*",SP_SUL!BK883))</f>
        <v>*</v>
      </c>
    </row>
    <row r="884" spans="1:16" hidden="1">
      <c r="A884" s="82" t="str">
        <f>IF(SP_SUL!B884="","*",SP_SUL!B884)</f>
        <v>*</v>
      </c>
      <c r="B884" s="83" t="str">
        <f>IF(SP_SUL!X884="","*",SP_SUL!X884)</f>
        <v>*</v>
      </c>
      <c r="C884" s="83" t="str">
        <f>IF(SP_SUL!S884="","*",SP_SUL!S884)</f>
        <v>-</v>
      </c>
      <c r="D884" s="83" t="str">
        <f>IF(SP_SUL!T884="","*",SP_SUL!T884)</f>
        <v>-</v>
      </c>
      <c r="E884" s="83" t="str">
        <f>IF(SP_SUL!D884="","*",SP_SUL!D884)</f>
        <v>*</v>
      </c>
      <c r="F884" s="83" t="str">
        <f>IF(SP_SUL!H884="","*",SP_SUL!H884)</f>
        <v>*</v>
      </c>
      <c r="G884" s="83" t="str">
        <f>IF(SP_SUL!M884="","*",SP_SUL!M884)</f>
        <v>-</v>
      </c>
      <c r="H884" s="116" t="str">
        <f>IF(SP_SUL!K884="","*",SP_SUL!K884)</f>
        <v>*</v>
      </c>
      <c r="I884" s="113" t="str">
        <f>IF(SP_SUL!O884="","*",SP_SUL!O884)</f>
        <v>*</v>
      </c>
      <c r="J884" s="113" t="str">
        <f>IF(SP_SUL!P884="","*",SP_SUL!P884)</f>
        <v>*</v>
      </c>
      <c r="K884" s="83">
        <f>IF(SP_SUL!AK884="","*",SP_SUL!AK884)</f>
        <v>0</v>
      </c>
      <c r="L884" s="83" t="str">
        <f>IF(SP_SUL!AM884="","*",SP_SUL!AM884)</f>
        <v>-</v>
      </c>
      <c r="M884" s="83">
        <f>IF(SP_SUL!AP884="","*",SP_SUL!AP884)</f>
        <v>0</v>
      </c>
      <c r="N884" s="83" t="str">
        <f>IF(SP_SUL!AM884="","*",SP_SUL!AM884)</f>
        <v>-</v>
      </c>
      <c r="O884" s="110" t="str">
        <f>IF(SP_SUL!BH884="","*",SP_SUL!BH884)</f>
        <v>*</v>
      </c>
      <c r="P884" s="147" t="str">
        <f>IF($A$2=1,IF(SP_SUL!BJ884="","*",SP_SUL!BJ884),IF(SP_SUL!BK884="","*",SP_SUL!BK884))</f>
        <v>*</v>
      </c>
    </row>
    <row r="885" spans="1:16" hidden="1">
      <c r="A885" s="82" t="str">
        <f>IF(SP_SUL!B885="","*",SP_SUL!B885)</f>
        <v>*</v>
      </c>
      <c r="B885" s="83" t="str">
        <f>IF(SP_SUL!X885="","*",SP_SUL!X885)</f>
        <v>*</v>
      </c>
      <c r="C885" s="83" t="str">
        <f>IF(SP_SUL!S885="","*",SP_SUL!S885)</f>
        <v>-</v>
      </c>
      <c r="D885" s="83" t="str">
        <f>IF(SP_SUL!T885="","*",SP_SUL!T885)</f>
        <v>-</v>
      </c>
      <c r="E885" s="83" t="str">
        <f>IF(SP_SUL!D885="","*",SP_SUL!D885)</f>
        <v>*</v>
      </c>
      <c r="F885" s="83" t="str">
        <f>IF(SP_SUL!H885="","*",SP_SUL!H885)</f>
        <v>*</v>
      </c>
      <c r="G885" s="83" t="str">
        <f>IF(SP_SUL!M885="","*",SP_SUL!M885)</f>
        <v>-</v>
      </c>
      <c r="H885" s="116" t="str">
        <f>IF(SP_SUL!K885="","*",SP_SUL!K885)</f>
        <v>*</v>
      </c>
      <c r="I885" s="113" t="str">
        <f>IF(SP_SUL!O885="","*",SP_SUL!O885)</f>
        <v>*</v>
      </c>
      <c r="J885" s="113" t="str">
        <f>IF(SP_SUL!P885="","*",SP_SUL!P885)</f>
        <v>*</v>
      </c>
      <c r="K885" s="83">
        <f>IF(SP_SUL!AK885="","*",SP_SUL!AK885)</f>
        <v>0</v>
      </c>
      <c r="L885" s="83" t="str">
        <f>IF(SP_SUL!AM885="","*",SP_SUL!AM885)</f>
        <v>-</v>
      </c>
      <c r="M885" s="83">
        <f>IF(SP_SUL!AP885="","*",SP_SUL!AP885)</f>
        <v>0</v>
      </c>
      <c r="N885" s="83" t="str">
        <f>IF(SP_SUL!AM885="","*",SP_SUL!AM885)</f>
        <v>-</v>
      </c>
      <c r="O885" s="110" t="str">
        <f>IF(SP_SUL!BH885="","*",SP_SUL!BH885)</f>
        <v>*</v>
      </c>
      <c r="P885" s="147" t="str">
        <f>IF($A$2=1,IF(SP_SUL!BJ885="","*",SP_SUL!BJ885),IF(SP_SUL!BK885="","*",SP_SUL!BK885))</f>
        <v>*</v>
      </c>
    </row>
    <row r="886" spans="1:16" hidden="1">
      <c r="A886" s="82" t="str">
        <f>IF(SP_SUL!B886="","*",SP_SUL!B886)</f>
        <v>*</v>
      </c>
      <c r="B886" s="83" t="str">
        <f>IF(SP_SUL!X886="","*",SP_SUL!X886)</f>
        <v>*</v>
      </c>
      <c r="C886" s="83" t="str">
        <f>IF(SP_SUL!S886="","*",SP_SUL!S886)</f>
        <v>-</v>
      </c>
      <c r="D886" s="83" t="str">
        <f>IF(SP_SUL!T886="","*",SP_SUL!T886)</f>
        <v>-</v>
      </c>
      <c r="E886" s="83" t="str">
        <f>IF(SP_SUL!D886="","*",SP_SUL!D886)</f>
        <v>*</v>
      </c>
      <c r="F886" s="83" t="str">
        <f>IF(SP_SUL!H886="","*",SP_SUL!H886)</f>
        <v>*</v>
      </c>
      <c r="G886" s="83" t="str">
        <f>IF(SP_SUL!M886="","*",SP_SUL!M886)</f>
        <v>-</v>
      </c>
      <c r="H886" s="116" t="str">
        <f>IF(SP_SUL!K886="","*",SP_SUL!K886)</f>
        <v>*</v>
      </c>
      <c r="I886" s="113" t="str">
        <f>IF(SP_SUL!O886="","*",SP_SUL!O886)</f>
        <v>*</v>
      </c>
      <c r="J886" s="113" t="str">
        <f>IF(SP_SUL!P886="","*",SP_SUL!P886)</f>
        <v>*</v>
      </c>
      <c r="K886" s="83">
        <f>IF(SP_SUL!AK886="","*",SP_SUL!AK886)</f>
        <v>0</v>
      </c>
      <c r="L886" s="83" t="str">
        <f>IF(SP_SUL!AM886="","*",SP_SUL!AM886)</f>
        <v>-</v>
      </c>
      <c r="M886" s="83">
        <f>IF(SP_SUL!AP886="","*",SP_SUL!AP886)</f>
        <v>0</v>
      </c>
      <c r="N886" s="83" t="str">
        <f>IF(SP_SUL!AM886="","*",SP_SUL!AM886)</f>
        <v>-</v>
      </c>
      <c r="O886" s="110" t="str">
        <f>IF(SP_SUL!BH886="","*",SP_SUL!BH886)</f>
        <v>*</v>
      </c>
      <c r="P886" s="147" t="str">
        <f>IF($A$2=1,IF(SP_SUL!BJ886="","*",SP_SUL!BJ886),IF(SP_SUL!BK886="","*",SP_SUL!BK886))</f>
        <v>*</v>
      </c>
    </row>
    <row r="887" spans="1:16" hidden="1">
      <c r="A887" s="82" t="str">
        <f>IF(SP_SUL!B887="","*",SP_SUL!B887)</f>
        <v>*</v>
      </c>
      <c r="B887" s="83" t="str">
        <f>IF(SP_SUL!X887="","*",SP_SUL!X887)</f>
        <v>*</v>
      </c>
      <c r="C887" s="83" t="str">
        <f>IF(SP_SUL!S887="","*",SP_SUL!S887)</f>
        <v>-</v>
      </c>
      <c r="D887" s="83" t="str">
        <f>IF(SP_SUL!T887="","*",SP_SUL!T887)</f>
        <v>-</v>
      </c>
      <c r="E887" s="83" t="str">
        <f>IF(SP_SUL!D887="","*",SP_SUL!D887)</f>
        <v>*</v>
      </c>
      <c r="F887" s="83" t="str">
        <f>IF(SP_SUL!H887="","*",SP_SUL!H887)</f>
        <v>*</v>
      </c>
      <c r="G887" s="83" t="str">
        <f>IF(SP_SUL!M887="","*",SP_SUL!M887)</f>
        <v>-</v>
      </c>
      <c r="H887" s="116" t="str">
        <f>IF(SP_SUL!K887="","*",SP_SUL!K887)</f>
        <v>*</v>
      </c>
      <c r="I887" s="113" t="str">
        <f>IF(SP_SUL!O887="","*",SP_SUL!O887)</f>
        <v>*</v>
      </c>
      <c r="J887" s="113" t="str">
        <f>IF(SP_SUL!P887="","*",SP_SUL!P887)</f>
        <v>*</v>
      </c>
      <c r="K887" s="83">
        <f>IF(SP_SUL!AK887="","*",SP_SUL!AK887)</f>
        <v>0</v>
      </c>
      <c r="L887" s="83" t="str">
        <f>IF(SP_SUL!AM887="","*",SP_SUL!AM887)</f>
        <v>-</v>
      </c>
      <c r="M887" s="83">
        <f>IF(SP_SUL!AP887="","*",SP_SUL!AP887)</f>
        <v>0</v>
      </c>
      <c r="N887" s="83" t="str">
        <f>IF(SP_SUL!AM887="","*",SP_SUL!AM887)</f>
        <v>-</v>
      </c>
      <c r="O887" s="110" t="str">
        <f>IF(SP_SUL!BH887="","*",SP_SUL!BH887)</f>
        <v>*</v>
      </c>
      <c r="P887" s="147" t="str">
        <f>IF($A$2=1,IF(SP_SUL!BJ887="","*",SP_SUL!BJ887),IF(SP_SUL!BK887="","*",SP_SUL!BK887))</f>
        <v>*</v>
      </c>
    </row>
    <row r="888" spans="1:16" hidden="1">
      <c r="A888" s="82" t="str">
        <f>IF(SP_SUL!B888="","*",SP_SUL!B888)</f>
        <v>*</v>
      </c>
      <c r="B888" s="83" t="str">
        <f>IF(SP_SUL!X888="","*",SP_SUL!X888)</f>
        <v>*</v>
      </c>
      <c r="C888" s="83" t="str">
        <f>IF(SP_SUL!S888="","*",SP_SUL!S888)</f>
        <v>-</v>
      </c>
      <c r="D888" s="83" t="str">
        <f>IF(SP_SUL!T888="","*",SP_SUL!T888)</f>
        <v>-</v>
      </c>
      <c r="E888" s="83" t="str">
        <f>IF(SP_SUL!D888="","*",SP_SUL!D888)</f>
        <v>*</v>
      </c>
      <c r="F888" s="83" t="str">
        <f>IF(SP_SUL!H888="","*",SP_SUL!H888)</f>
        <v>*</v>
      </c>
      <c r="G888" s="83" t="str">
        <f>IF(SP_SUL!M888="","*",SP_SUL!M888)</f>
        <v>-</v>
      </c>
      <c r="H888" s="116" t="str">
        <f>IF(SP_SUL!K888="","*",SP_SUL!K888)</f>
        <v>*</v>
      </c>
      <c r="I888" s="113" t="str">
        <f>IF(SP_SUL!O888="","*",SP_SUL!O888)</f>
        <v>*</v>
      </c>
      <c r="J888" s="113" t="str">
        <f>IF(SP_SUL!P888="","*",SP_SUL!P888)</f>
        <v>*</v>
      </c>
      <c r="K888" s="83">
        <f>IF(SP_SUL!AK888="","*",SP_SUL!AK888)</f>
        <v>0</v>
      </c>
      <c r="L888" s="83" t="str">
        <f>IF(SP_SUL!AM888="","*",SP_SUL!AM888)</f>
        <v>-</v>
      </c>
      <c r="M888" s="83">
        <f>IF(SP_SUL!AP888="","*",SP_SUL!AP888)</f>
        <v>0</v>
      </c>
      <c r="N888" s="83" t="str">
        <f>IF(SP_SUL!AM888="","*",SP_SUL!AM888)</f>
        <v>-</v>
      </c>
      <c r="O888" s="110" t="str">
        <f>IF(SP_SUL!BH888="","*",SP_SUL!BH888)</f>
        <v>*</v>
      </c>
      <c r="P888" s="147" t="str">
        <f>IF($A$2=1,IF(SP_SUL!BJ888="","*",SP_SUL!BJ888),IF(SP_SUL!BK888="","*",SP_SUL!BK888))</f>
        <v>*</v>
      </c>
    </row>
    <row r="889" spans="1:16" hidden="1">
      <c r="A889" s="82" t="str">
        <f>IF(SP_SUL!B889="","*",SP_SUL!B889)</f>
        <v>*</v>
      </c>
      <c r="B889" s="83" t="str">
        <f>IF(SP_SUL!X889="","*",SP_SUL!X889)</f>
        <v>*</v>
      </c>
      <c r="C889" s="83" t="str">
        <f>IF(SP_SUL!S889="","*",SP_SUL!S889)</f>
        <v>-</v>
      </c>
      <c r="D889" s="83" t="str">
        <f>IF(SP_SUL!T889="","*",SP_SUL!T889)</f>
        <v>-</v>
      </c>
      <c r="E889" s="83" t="str">
        <f>IF(SP_SUL!D889="","*",SP_SUL!D889)</f>
        <v>*</v>
      </c>
      <c r="F889" s="83" t="str">
        <f>IF(SP_SUL!H889="","*",SP_SUL!H889)</f>
        <v>*</v>
      </c>
      <c r="G889" s="83" t="str">
        <f>IF(SP_SUL!M889="","*",SP_SUL!M889)</f>
        <v>-</v>
      </c>
      <c r="H889" s="116" t="str">
        <f>IF(SP_SUL!K889="","*",SP_SUL!K889)</f>
        <v>*</v>
      </c>
      <c r="I889" s="113" t="str">
        <f>IF(SP_SUL!O889="","*",SP_SUL!O889)</f>
        <v>*</v>
      </c>
      <c r="J889" s="113" t="str">
        <f>IF(SP_SUL!P889="","*",SP_SUL!P889)</f>
        <v>*</v>
      </c>
      <c r="K889" s="83">
        <f>IF(SP_SUL!AK889="","*",SP_SUL!AK889)</f>
        <v>0</v>
      </c>
      <c r="L889" s="83" t="str">
        <f>IF(SP_SUL!AM889="","*",SP_SUL!AM889)</f>
        <v>-</v>
      </c>
      <c r="M889" s="83">
        <f>IF(SP_SUL!AP889="","*",SP_SUL!AP889)</f>
        <v>0</v>
      </c>
      <c r="N889" s="83" t="str">
        <f>IF(SP_SUL!AM889="","*",SP_SUL!AM889)</f>
        <v>-</v>
      </c>
      <c r="O889" s="110" t="str">
        <f>IF(SP_SUL!BH889="","*",SP_SUL!BH889)</f>
        <v>*</v>
      </c>
      <c r="P889" s="147" t="str">
        <f>IF($A$2=1,IF(SP_SUL!BJ889="","*",SP_SUL!BJ889),IF(SP_SUL!BK889="","*",SP_SUL!BK889))</f>
        <v>*</v>
      </c>
    </row>
    <row r="890" spans="1:16" hidden="1">
      <c r="A890" s="82" t="str">
        <f>IF(SP_SUL!B890="","*",SP_SUL!B890)</f>
        <v>*</v>
      </c>
      <c r="B890" s="83" t="str">
        <f>IF(SP_SUL!X890="","*",SP_SUL!X890)</f>
        <v>*</v>
      </c>
      <c r="C890" s="83" t="str">
        <f>IF(SP_SUL!S890="","*",SP_SUL!S890)</f>
        <v>-</v>
      </c>
      <c r="D890" s="83" t="str">
        <f>IF(SP_SUL!T890="","*",SP_SUL!T890)</f>
        <v>-</v>
      </c>
      <c r="E890" s="83" t="str">
        <f>IF(SP_SUL!D890="","*",SP_SUL!D890)</f>
        <v>*</v>
      </c>
      <c r="F890" s="83" t="str">
        <f>IF(SP_SUL!H890="","*",SP_SUL!H890)</f>
        <v>*</v>
      </c>
      <c r="G890" s="83" t="str">
        <f>IF(SP_SUL!M890="","*",SP_SUL!M890)</f>
        <v>-</v>
      </c>
      <c r="H890" s="116" t="str">
        <f>IF(SP_SUL!K890="","*",SP_SUL!K890)</f>
        <v>*</v>
      </c>
      <c r="I890" s="113" t="str">
        <f>IF(SP_SUL!O890="","*",SP_SUL!O890)</f>
        <v>*</v>
      </c>
      <c r="J890" s="113" t="str">
        <f>IF(SP_SUL!P890="","*",SP_SUL!P890)</f>
        <v>*</v>
      </c>
      <c r="K890" s="83">
        <f>IF(SP_SUL!AK890="","*",SP_SUL!AK890)</f>
        <v>0</v>
      </c>
      <c r="L890" s="83" t="str">
        <f>IF(SP_SUL!AM890="","*",SP_SUL!AM890)</f>
        <v>-</v>
      </c>
      <c r="M890" s="83">
        <f>IF(SP_SUL!AP890="","*",SP_SUL!AP890)</f>
        <v>0</v>
      </c>
      <c r="N890" s="83" t="str">
        <f>IF(SP_SUL!AM890="","*",SP_SUL!AM890)</f>
        <v>-</v>
      </c>
      <c r="O890" s="110" t="str">
        <f>IF(SP_SUL!BH890="","*",SP_SUL!BH890)</f>
        <v>*</v>
      </c>
      <c r="P890" s="147" t="str">
        <f>IF($A$2=1,IF(SP_SUL!BJ890="","*",SP_SUL!BJ890),IF(SP_SUL!BK890="","*",SP_SUL!BK890))</f>
        <v>*</v>
      </c>
    </row>
    <row r="891" spans="1:16" hidden="1">
      <c r="A891" s="82" t="str">
        <f>IF(SP_SUL!B891="","*",SP_SUL!B891)</f>
        <v>*</v>
      </c>
      <c r="B891" s="83" t="str">
        <f>IF(SP_SUL!X891="","*",SP_SUL!X891)</f>
        <v>*</v>
      </c>
      <c r="C891" s="83" t="str">
        <f>IF(SP_SUL!S891="","*",SP_SUL!S891)</f>
        <v>-</v>
      </c>
      <c r="D891" s="83" t="str">
        <f>IF(SP_SUL!T891="","*",SP_SUL!T891)</f>
        <v>-</v>
      </c>
      <c r="E891" s="83" t="str">
        <f>IF(SP_SUL!D891="","*",SP_SUL!D891)</f>
        <v>*</v>
      </c>
      <c r="F891" s="83" t="str">
        <f>IF(SP_SUL!H891="","*",SP_SUL!H891)</f>
        <v>*</v>
      </c>
      <c r="G891" s="83" t="str">
        <f>IF(SP_SUL!M891="","*",SP_SUL!M891)</f>
        <v>-</v>
      </c>
      <c r="H891" s="116" t="str">
        <f>IF(SP_SUL!K891="","*",SP_SUL!K891)</f>
        <v>*</v>
      </c>
      <c r="I891" s="113" t="str">
        <f>IF(SP_SUL!O891="","*",SP_SUL!O891)</f>
        <v>*</v>
      </c>
      <c r="J891" s="113" t="str">
        <f>IF(SP_SUL!P891="","*",SP_SUL!P891)</f>
        <v>*</v>
      </c>
      <c r="K891" s="83">
        <f>IF(SP_SUL!AK891="","*",SP_SUL!AK891)</f>
        <v>0</v>
      </c>
      <c r="L891" s="83" t="str">
        <f>IF(SP_SUL!AM891="","*",SP_SUL!AM891)</f>
        <v>-</v>
      </c>
      <c r="M891" s="83">
        <f>IF(SP_SUL!AP891="","*",SP_SUL!AP891)</f>
        <v>0</v>
      </c>
      <c r="N891" s="83" t="str">
        <f>IF(SP_SUL!AM891="","*",SP_SUL!AM891)</f>
        <v>-</v>
      </c>
      <c r="O891" s="110" t="str">
        <f>IF(SP_SUL!BH891="","*",SP_SUL!BH891)</f>
        <v>*</v>
      </c>
      <c r="P891" s="147" t="str">
        <f>IF($A$2=1,IF(SP_SUL!BJ891="","*",SP_SUL!BJ891),IF(SP_SUL!BK891="","*",SP_SUL!BK891))</f>
        <v>*</v>
      </c>
    </row>
    <row r="892" spans="1:16" hidden="1">
      <c r="A892" s="82" t="str">
        <f>IF(SP_SUL!B892="","*",SP_SUL!B892)</f>
        <v>*</v>
      </c>
      <c r="B892" s="83" t="str">
        <f>IF(SP_SUL!X892="","*",SP_SUL!X892)</f>
        <v>*</v>
      </c>
      <c r="C892" s="83" t="str">
        <f>IF(SP_SUL!S892="","*",SP_SUL!S892)</f>
        <v>-</v>
      </c>
      <c r="D892" s="83" t="str">
        <f>IF(SP_SUL!T892="","*",SP_SUL!T892)</f>
        <v>-</v>
      </c>
      <c r="E892" s="83" t="str">
        <f>IF(SP_SUL!D892="","*",SP_SUL!D892)</f>
        <v>*</v>
      </c>
      <c r="F892" s="83" t="str">
        <f>IF(SP_SUL!H892="","*",SP_SUL!H892)</f>
        <v>*</v>
      </c>
      <c r="G892" s="83" t="str">
        <f>IF(SP_SUL!M892="","*",SP_SUL!M892)</f>
        <v>-</v>
      </c>
      <c r="H892" s="116" t="str">
        <f>IF(SP_SUL!K892="","*",SP_SUL!K892)</f>
        <v>*</v>
      </c>
      <c r="I892" s="113" t="str">
        <f>IF(SP_SUL!O892="","*",SP_SUL!O892)</f>
        <v>*</v>
      </c>
      <c r="J892" s="113" t="str">
        <f>IF(SP_SUL!P892="","*",SP_SUL!P892)</f>
        <v>*</v>
      </c>
      <c r="K892" s="83">
        <f>IF(SP_SUL!AK892="","*",SP_SUL!AK892)</f>
        <v>0</v>
      </c>
      <c r="L892" s="83" t="str">
        <f>IF(SP_SUL!AM892="","*",SP_SUL!AM892)</f>
        <v>-</v>
      </c>
      <c r="M892" s="83">
        <f>IF(SP_SUL!AP892="","*",SP_SUL!AP892)</f>
        <v>0</v>
      </c>
      <c r="N892" s="83" t="str">
        <f>IF(SP_SUL!AM892="","*",SP_SUL!AM892)</f>
        <v>-</v>
      </c>
      <c r="O892" s="110" t="str">
        <f>IF(SP_SUL!BH892="","*",SP_SUL!BH892)</f>
        <v>*</v>
      </c>
      <c r="P892" s="147" t="str">
        <f>IF($A$2=1,IF(SP_SUL!BJ892="","*",SP_SUL!BJ892),IF(SP_SUL!BK892="","*",SP_SUL!BK892))</f>
        <v>*</v>
      </c>
    </row>
    <row r="893" spans="1:16" hidden="1">
      <c r="A893" s="82" t="str">
        <f>IF(SP_SUL!B893="","*",SP_SUL!B893)</f>
        <v>*</v>
      </c>
      <c r="B893" s="83" t="str">
        <f>IF(SP_SUL!X893="","*",SP_SUL!X893)</f>
        <v>*</v>
      </c>
      <c r="C893" s="83" t="str">
        <f>IF(SP_SUL!S893="","*",SP_SUL!S893)</f>
        <v>-</v>
      </c>
      <c r="D893" s="83" t="str">
        <f>IF(SP_SUL!T893="","*",SP_SUL!T893)</f>
        <v>-</v>
      </c>
      <c r="E893" s="83" t="str">
        <f>IF(SP_SUL!D893="","*",SP_SUL!D893)</f>
        <v>*</v>
      </c>
      <c r="F893" s="83" t="str">
        <f>IF(SP_SUL!H893="","*",SP_SUL!H893)</f>
        <v>*</v>
      </c>
      <c r="G893" s="83" t="str">
        <f>IF(SP_SUL!M893="","*",SP_SUL!M893)</f>
        <v>-</v>
      </c>
      <c r="H893" s="116" t="str">
        <f>IF(SP_SUL!K893="","*",SP_SUL!K893)</f>
        <v>*</v>
      </c>
      <c r="I893" s="113" t="str">
        <f>IF(SP_SUL!O893="","*",SP_SUL!O893)</f>
        <v>*</v>
      </c>
      <c r="J893" s="113" t="str">
        <f>IF(SP_SUL!P893="","*",SP_SUL!P893)</f>
        <v>*</v>
      </c>
      <c r="K893" s="83">
        <f>IF(SP_SUL!AK893="","*",SP_SUL!AK893)</f>
        <v>0</v>
      </c>
      <c r="L893" s="83" t="str">
        <f>IF(SP_SUL!AM893="","*",SP_SUL!AM893)</f>
        <v>-</v>
      </c>
      <c r="M893" s="83">
        <f>IF(SP_SUL!AP893="","*",SP_SUL!AP893)</f>
        <v>0</v>
      </c>
      <c r="N893" s="83" t="str">
        <f>IF(SP_SUL!AM893="","*",SP_SUL!AM893)</f>
        <v>-</v>
      </c>
      <c r="O893" s="110" t="str">
        <f>IF(SP_SUL!BH893="","*",SP_SUL!BH893)</f>
        <v>*</v>
      </c>
      <c r="P893" s="147" t="str">
        <f>IF($A$2=1,IF(SP_SUL!BJ893="","*",SP_SUL!BJ893),IF(SP_SUL!BK893="","*",SP_SUL!BK893))</f>
        <v>*</v>
      </c>
    </row>
    <row r="894" spans="1:16" hidden="1">
      <c r="A894" s="82" t="str">
        <f>IF(SP_SUL!B894="","*",SP_SUL!B894)</f>
        <v>*</v>
      </c>
      <c r="B894" s="83" t="str">
        <f>IF(SP_SUL!X894="","*",SP_SUL!X894)</f>
        <v>*</v>
      </c>
      <c r="C894" s="83" t="str">
        <f>IF(SP_SUL!S894="","*",SP_SUL!S894)</f>
        <v>-</v>
      </c>
      <c r="D894" s="83" t="str">
        <f>IF(SP_SUL!T894="","*",SP_SUL!T894)</f>
        <v>-</v>
      </c>
      <c r="E894" s="83" t="str">
        <f>IF(SP_SUL!D894="","*",SP_SUL!D894)</f>
        <v>*</v>
      </c>
      <c r="F894" s="83" t="str">
        <f>IF(SP_SUL!H894="","*",SP_SUL!H894)</f>
        <v>*</v>
      </c>
      <c r="G894" s="83" t="str">
        <f>IF(SP_SUL!M894="","*",SP_SUL!M894)</f>
        <v>-</v>
      </c>
      <c r="H894" s="116" t="str">
        <f>IF(SP_SUL!K894="","*",SP_SUL!K894)</f>
        <v>*</v>
      </c>
      <c r="I894" s="113" t="str">
        <f>IF(SP_SUL!O894="","*",SP_SUL!O894)</f>
        <v>*</v>
      </c>
      <c r="J894" s="113" t="str">
        <f>IF(SP_SUL!P894="","*",SP_SUL!P894)</f>
        <v>*</v>
      </c>
      <c r="K894" s="83">
        <f>IF(SP_SUL!AK894="","*",SP_SUL!AK894)</f>
        <v>0</v>
      </c>
      <c r="L894" s="83" t="str">
        <f>IF(SP_SUL!AM894="","*",SP_SUL!AM894)</f>
        <v>-</v>
      </c>
      <c r="M894" s="83">
        <f>IF(SP_SUL!AP894="","*",SP_SUL!AP894)</f>
        <v>0</v>
      </c>
      <c r="N894" s="83" t="str">
        <f>IF(SP_SUL!AM894="","*",SP_SUL!AM894)</f>
        <v>-</v>
      </c>
      <c r="O894" s="110" t="str">
        <f>IF(SP_SUL!BH894="","*",SP_SUL!BH894)</f>
        <v>*</v>
      </c>
      <c r="P894" s="147" t="str">
        <f>IF($A$2=1,IF(SP_SUL!BJ894="","*",SP_SUL!BJ894),IF(SP_SUL!BK894="","*",SP_SUL!BK894))</f>
        <v>*</v>
      </c>
    </row>
    <row r="895" spans="1:16" hidden="1">
      <c r="A895" s="82" t="str">
        <f>IF(SP_SUL!B895="","*",SP_SUL!B895)</f>
        <v>*</v>
      </c>
      <c r="B895" s="83" t="str">
        <f>IF(SP_SUL!X895="","*",SP_SUL!X895)</f>
        <v>*</v>
      </c>
      <c r="C895" s="83" t="str">
        <f>IF(SP_SUL!S895="","*",SP_SUL!S895)</f>
        <v>-</v>
      </c>
      <c r="D895" s="83" t="str">
        <f>IF(SP_SUL!T895="","*",SP_SUL!T895)</f>
        <v>-</v>
      </c>
      <c r="E895" s="83" t="str">
        <f>IF(SP_SUL!D895="","*",SP_SUL!D895)</f>
        <v>*</v>
      </c>
      <c r="F895" s="83" t="str">
        <f>IF(SP_SUL!H895="","*",SP_SUL!H895)</f>
        <v>*</v>
      </c>
      <c r="G895" s="83" t="str">
        <f>IF(SP_SUL!M895="","*",SP_SUL!M895)</f>
        <v>-</v>
      </c>
      <c r="H895" s="116" t="str">
        <f>IF(SP_SUL!K895="","*",SP_SUL!K895)</f>
        <v>*</v>
      </c>
      <c r="I895" s="113" t="str">
        <f>IF(SP_SUL!O895="","*",SP_SUL!O895)</f>
        <v>*</v>
      </c>
      <c r="J895" s="113" t="str">
        <f>IF(SP_SUL!P895="","*",SP_SUL!P895)</f>
        <v>*</v>
      </c>
      <c r="K895" s="83">
        <f>IF(SP_SUL!AK895="","*",SP_SUL!AK895)</f>
        <v>0</v>
      </c>
      <c r="L895" s="83" t="str">
        <f>IF(SP_SUL!AM895="","*",SP_SUL!AM895)</f>
        <v>-</v>
      </c>
      <c r="M895" s="83">
        <f>IF(SP_SUL!AP895="","*",SP_SUL!AP895)</f>
        <v>0</v>
      </c>
      <c r="N895" s="83" t="str">
        <f>IF(SP_SUL!AM895="","*",SP_SUL!AM895)</f>
        <v>-</v>
      </c>
      <c r="O895" s="110" t="str">
        <f>IF(SP_SUL!BH895="","*",SP_SUL!BH895)</f>
        <v>*</v>
      </c>
      <c r="P895" s="147" t="str">
        <f>IF($A$2=1,IF(SP_SUL!BJ895="","*",SP_SUL!BJ895),IF(SP_SUL!BK895="","*",SP_SUL!BK895))</f>
        <v>*</v>
      </c>
    </row>
    <row r="896" spans="1:16" hidden="1">
      <c r="A896" s="82" t="str">
        <f>IF(SP_SUL!B896="","*",SP_SUL!B896)</f>
        <v>*</v>
      </c>
      <c r="B896" s="83" t="str">
        <f>IF(SP_SUL!X896="","*",SP_SUL!X896)</f>
        <v>*</v>
      </c>
      <c r="C896" s="83" t="str">
        <f>IF(SP_SUL!S896="","*",SP_SUL!S896)</f>
        <v>-</v>
      </c>
      <c r="D896" s="83" t="str">
        <f>IF(SP_SUL!T896="","*",SP_SUL!T896)</f>
        <v>-</v>
      </c>
      <c r="E896" s="83" t="str">
        <f>IF(SP_SUL!D896="","*",SP_SUL!D896)</f>
        <v>*</v>
      </c>
      <c r="F896" s="83" t="str">
        <f>IF(SP_SUL!H896="","*",SP_SUL!H896)</f>
        <v>*</v>
      </c>
      <c r="G896" s="83" t="str">
        <f>IF(SP_SUL!M896="","*",SP_SUL!M896)</f>
        <v>-</v>
      </c>
      <c r="H896" s="116" t="str">
        <f>IF(SP_SUL!K896="","*",SP_SUL!K896)</f>
        <v>*</v>
      </c>
      <c r="I896" s="113" t="str">
        <f>IF(SP_SUL!O896="","*",SP_SUL!O896)</f>
        <v>*</v>
      </c>
      <c r="J896" s="113" t="str">
        <f>IF(SP_SUL!P896="","*",SP_SUL!P896)</f>
        <v>*</v>
      </c>
      <c r="K896" s="83">
        <f>IF(SP_SUL!AK896="","*",SP_SUL!AK896)</f>
        <v>0</v>
      </c>
      <c r="L896" s="83" t="str">
        <f>IF(SP_SUL!AM896="","*",SP_SUL!AM896)</f>
        <v>-</v>
      </c>
      <c r="M896" s="83">
        <f>IF(SP_SUL!AP896="","*",SP_SUL!AP896)</f>
        <v>0</v>
      </c>
      <c r="N896" s="83" t="str">
        <f>IF(SP_SUL!AM896="","*",SP_SUL!AM896)</f>
        <v>-</v>
      </c>
      <c r="O896" s="110" t="str">
        <f>IF(SP_SUL!BH896="","*",SP_SUL!BH896)</f>
        <v>*</v>
      </c>
      <c r="P896" s="147" t="str">
        <f>IF($A$2=1,IF(SP_SUL!BJ896="","*",SP_SUL!BJ896),IF(SP_SUL!BK896="","*",SP_SUL!BK896))</f>
        <v>*</v>
      </c>
    </row>
    <row r="897" spans="1:16" hidden="1">
      <c r="A897" s="82" t="str">
        <f>IF(SP_SUL!B897="","*",SP_SUL!B897)</f>
        <v>*</v>
      </c>
      <c r="B897" s="83" t="str">
        <f>IF(SP_SUL!X897="","*",SP_SUL!X897)</f>
        <v>*</v>
      </c>
      <c r="C897" s="83" t="str">
        <f>IF(SP_SUL!S897="","*",SP_SUL!S897)</f>
        <v>-</v>
      </c>
      <c r="D897" s="83" t="str">
        <f>IF(SP_SUL!T897="","*",SP_SUL!T897)</f>
        <v>-</v>
      </c>
      <c r="E897" s="83" t="str">
        <f>IF(SP_SUL!D897="","*",SP_SUL!D897)</f>
        <v>*</v>
      </c>
      <c r="F897" s="83" t="str">
        <f>IF(SP_SUL!H897="","*",SP_SUL!H897)</f>
        <v>*</v>
      </c>
      <c r="G897" s="83" t="str">
        <f>IF(SP_SUL!M897="","*",SP_SUL!M897)</f>
        <v>-</v>
      </c>
      <c r="H897" s="116" t="str">
        <f>IF(SP_SUL!K897="","*",SP_SUL!K897)</f>
        <v>*</v>
      </c>
      <c r="I897" s="113" t="str">
        <f>IF(SP_SUL!O897="","*",SP_SUL!O897)</f>
        <v>*</v>
      </c>
      <c r="J897" s="113" t="str">
        <f>IF(SP_SUL!P897="","*",SP_SUL!P897)</f>
        <v>*</v>
      </c>
      <c r="K897" s="83">
        <f>IF(SP_SUL!AK897="","*",SP_SUL!AK897)</f>
        <v>0</v>
      </c>
      <c r="L897" s="83" t="str">
        <f>IF(SP_SUL!AM897="","*",SP_SUL!AM897)</f>
        <v>-</v>
      </c>
      <c r="M897" s="83">
        <f>IF(SP_SUL!AP897="","*",SP_SUL!AP897)</f>
        <v>0</v>
      </c>
      <c r="N897" s="83" t="str">
        <f>IF(SP_SUL!AM897="","*",SP_SUL!AM897)</f>
        <v>-</v>
      </c>
      <c r="O897" s="110" t="str">
        <f>IF(SP_SUL!BH897="","*",SP_SUL!BH897)</f>
        <v>*</v>
      </c>
      <c r="P897" s="147" t="str">
        <f>IF($A$2=1,IF(SP_SUL!BJ897="","*",SP_SUL!BJ897),IF(SP_SUL!BK897="","*",SP_SUL!BK897))</f>
        <v>*</v>
      </c>
    </row>
    <row r="898" spans="1:16" hidden="1">
      <c r="A898" s="82" t="str">
        <f>IF(SP_SUL!B898="","*",SP_SUL!B898)</f>
        <v>*</v>
      </c>
      <c r="B898" s="83" t="str">
        <f>IF(SP_SUL!X898="","*",SP_SUL!X898)</f>
        <v>*</v>
      </c>
      <c r="C898" s="83" t="str">
        <f>IF(SP_SUL!S898="","*",SP_SUL!S898)</f>
        <v>-</v>
      </c>
      <c r="D898" s="83" t="str">
        <f>IF(SP_SUL!T898="","*",SP_SUL!T898)</f>
        <v>-</v>
      </c>
      <c r="E898" s="83" t="str">
        <f>IF(SP_SUL!D898="","*",SP_SUL!D898)</f>
        <v>*</v>
      </c>
      <c r="F898" s="83" t="str">
        <f>IF(SP_SUL!H898="","*",SP_SUL!H898)</f>
        <v>*</v>
      </c>
      <c r="G898" s="83" t="str">
        <f>IF(SP_SUL!M898="","*",SP_SUL!M898)</f>
        <v>-</v>
      </c>
      <c r="H898" s="116" t="str">
        <f>IF(SP_SUL!K898="","*",SP_SUL!K898)</f>
        <v>*</v>
      </c>
      <c r="I898" s="113" t="str">
        <f>IF(SP_SUL!O898="","*",SP_SUL!O898)</f>
        <v>*</v>
      </c>
      <c r="J898" s="113" t="str">
        <f>IF(SP_SUL!P898="","*",SP_SUL!P898)</f>
        <v>*</v>
      </c>
      <c r="K898" s="83">
        <f>IF(SP_SUL!AK898="","*",SP_SUL!AK898)</f>
        <v>0</v>
      </c>
      <c r="L898" s="83" t="str">
        <f>IF(SP_SUL!AM898="","*",SP_SUL!AM898)</f>
        <v>-</v>
      </c>
      <c r="M898" s="83">
        <f>IF(SP_SUL!AP898="","*",SP_SUL!AP898)</f>
        <v>0</v>
      </c>
      <c r="N898" s="83" t="str">
        <f>IF(SP_SUL!AM898="","*",SP_SUL!AM898)</f>
        <v>-</v>
      </c>
      <c r="O898" s="110" t="str">
        <f>IF(SP_SUL!BH898="","*",SP_SUL!BH898)</f>
        <v>*</v>
      </c>
      <c r="P898" s="147" t="str">
        <f>IF($A$2=1,IF(SP_SUL!BJ898="","*",SP_SUL!BJ898),IF(SP_SUL!BK898="","*",SP_SUL!BK898))</f>
        <v>*</v>
      </c>
    </row>
    <row r="899" spans="1:16" hidden="1">
      <c r="A899" s="82" t="str">
        <f>IF(SP_SUL!B899="","*",SP_SUL!B899)</f>
        <v>*</v>
      </c>
      <c r="B899" s="83" t="str">
        <f>IF(SP_SUL!X899="","*",SP_SUL!X899)</f>
        <v>*</v>
      </c>
      <c r="C899" s="83" t="str">
        <f>IF(SP_SUL!S899="","*",SP_SUL!S899)</f>
        <v>-</v>
      </c>
      <c r="D899" s="83" t="str">
        <f>IF(SP_SUL!T899="","*",SP_SUL!T899)</f>
        <v>-</v>
      </c>
      <c r="E899" s="83" t="str">
        <f>IF(SP_SUL!D899="","*",SP_SUL!D899)</f>
        <v>*</v>
      </c>
      <c r="F899" s="83" t="str">
        <f>IF(SP_SUL!H899="","*",SP_SUL!H899)</f>
        <v>*</v>
      </c>
      <c r="G899" s="83" t="str">
        <f>IF(SP_SUL!M899="","*",SP_SUL!M899)</f>
        <v>-</v>
      </c>
      <c r="H899" s="116" t="str">
        <f>IF(SP_SUL!K899="","*",SP_SUL!K899)</f>
        <v>*</v>
      </c>
      <c r="I899" s="113" t="str">
        <f>IF(SP_SUL!O899="","*",SP_SUL!O899)</f>
        <v>*</v>
      </c>
      <c r="J899" s="113" t="str">
        <f>IF(SP_SUL!P899="","*",SP_SUL!P899)</f>
        <v>*</v>
      </c>
      <c r="K899" s="83">
        <f>IF(SP_SUL!AK899="","*",SP_SUL!AK899)</f>
        <v>0</v>
      </c>
      <c r="L899" s="83" t="str">
        <f>IF(SP_SUL!AM899="","*",SP_SUL!AM899)</f>
        <v>-</v>
      </c>
      <c r="M899" s="83">
        <f>IF(SP_SUL!AP899="","*",SP_SUL!AP899)</f>
        <v>0</v>
      </c>
      <c r="N899" s="83" t="str">
        <f>IF(SP_SUL!AM899="","*",SP_SUL!AM899)</f>
        <v>-</v>
      </c>
      <c r="O899" s="110" t="str">
        <f>IF(SP_SUL!BH899="","*",SP_SUL!BH899)</f>
        <v>*</v>
      </c>
      <c r="P899" s="147" t="str">
        <f>IF($A$2=1,IF(SP_SUL!BJ899="","*",SP_SUL!BJ899),IF(SP_SUL!BK899="","*",SP_SUL!BK899))</f>
        <v>*</v>
      </c>
    </row>
    <row r="900" spans="1:16" hidden="1">
      <c r="A900" s="82" t="str">
        <f>IF(SP_SUL!B900="","*",SP_SUL!B900)</f>
        <v>*</v>
      </c>
      <c r="B900" s="83" t="str">
        <f>IF(SP_SUL!X900="","*",SP_SUL!X900)</f>
        <v>*</v>
      </c>
      <c r="C900" s="83" t="str">
        <f>IF(SP_SUL!S900="","*",SP_SUL!S900)</f>
        <v>-</v>
      </c>
      <c r="D900" s="83" t="str">
        <f>IF(SP_SUL!T900="","*",SP_SUL!T900)</f>
        <v>-</v>
      </c>
      <c r="E900" s="83" t="str">
        <f>IF(SP_SUL!D900="","*",SP_SUL!D900)</f>
        <v>*</v>
      </c>
      <c r="F900" s="83" t="str">
        <f>IF(SP_SUL!H900="","*",SP_SUL!H900)</f>
        <v>*</v>
      </c>
      <c r="G900" s="83" t="str">
        <f>IF(SP_SUL!M900="","*",SP_SUL!M900)</f>
        <v>-</v>
      </c>
      <c r="H900" s="116" t="str">
        <f>IF(SP_SUL!K900="","*",SP_SUL!K900)</f>
        <v>*</v>
      </c>
      <c r="I900" s="113" t="str">
        <f>IF(SP_SUL!O900="","*",SP_SUL!O900)</f>
        <v>*</v>
      </c>
      <c r="J900" s="113" t="str">
        <f>IF(SP_SUL!P900="","*",SP_SUL!P900)</f>
        <v>*</v>
      </c>
      <c r="K900" s="83">
        <f>IF(SP_SUL!AK900="","*",SP_SUL!AK900)</f>
        <v>0</v>
      </c>
      <c r="L900" s="83" t="str">
        <f>IF(SP_SUL!AM900="","*",SP_SUL!AM900)</f>
        <v>-</v>
      </c>
      <c r="M900" s="83">
        <f>IF(SP_SUL!AP900="","*",SP_SUL!AP900)</f>
        <v>0</v>
      </c>
      <c r="N900" s="83" t="str">
        <f>IF(SP_SUL!AM900="","*",SP_SUL!AM900)</f>
        <v>-</v>
      </c>
      <c r="O900" s="110" t="str">
        <f>IF(SP_SUL!BH900="","*",SP_SUL!BH900)</f>
        <v>*</v>
      </c>
      <c r="P900" s="147" t="str">
        <f>IF($A$2=1,IF(SP_SUL!BJ900="","*",SP_SUL!BJ900),IF(SP_SUL!BK900="","*",SP_SUL!BK900))</f>
        <v>*</v>
      </c>
    </row>
    <row r="901" spans="1:16" hidden="1">
      <c r="A901" s="82" t="str">
        <f>IF(SP_SUL!B901="","*",SP_SUL!B901)</f>
        <v>*</v>
      </c>
      <c r="B901" s="83" t="str">
        <f>IF(SP_SUL!X901="","*",SP_SUL!X901)</f>
        <v>*</v>
      </c>
      <c r="C901" s="83" t="str">
        <f>IF(SP_SUL!S901="","*",SP_SUL!S901)</f>
        <v>-</v>
      </c>
      <c r="D901" s="83" t="str">
        <f>IF(SP_SUL!T901="","*",SP_SUL!T901)</f>
        <v>-</v>
      </c>
      <c r="E901" s="83" t="str">
        <f>IF(SP_SUL!D901="","*",SP_SUL!D901)</f>
        <v>*</v>
      </c>
      <c r="F901" s="83" t="str">
        <f>IF(SP_SUL!H901="","*",SP_SUL!H901)</f>
        <v>*</v>
      </c>
      <c r="G901" s="83" t="str">
        <f>IF(SP_SUL!M901="","*",SP_SUL!M901)</f>
        <v>-</v>
      </c>
      <c r="H901" s="116" t="str">
        <f>IF(SP_SUL!K901="","*",SP_SUL!K901)</f>
        <v>*</v>
      </c>
      <c r="I901" s="113" t="str">
        <f>IF(SP_SUL!O901="","*",SP_SUL!O901)</f>
        <v>*</v>
      </c>
      <c r="J901" s="113" t="str">
        <f>IF(SP_SUL!P901="","*",SP_SUL!P901)</f>
        <v>*</v>
      </c>
      <c r="K901" s="83">
        <f>IF(SP_SUL!AK901="","*",SP_SUL!AK901)</f>
        <v>0</v>
      </c>
      <c r="L901" s="83" t="str">
        <f>IF(SP_SUL!AM901="","*",SP_SUL!AM901)</f>
        <v>-</v>
      </c>
      <c r="M901" s="83">
        <f>IF(SP_SUL!AP901="","*",SP_SUL!AP901)</f>
        <v>0</v>
      </c>
      <c r="N901" s="83" t="str">
        <f>IF(SP_SUL!AM901="","*",SP_SUL!AM901)</f>
        <v>-</v>
      </c>
      <c r="O901" s="110" t="str">
        <f>IF(SP_SUL!BH901="","*",SP_SUL!BH901)</f>
        <v>*</v>
      </c>
      <c r="P901" s="147" t="str">
        <f>IF($A$2=1,IF(SP_SUL!BJ901="","*",SP_SUL!BJ901),IF(SP_SUL!BK901="","*",SP_SUL!BK901))</f>
        <v>*</v>
      </c>
    </row>
    <row r="902" spans="1:16" hidden="1">
      <c r="A902" s="82" t="str">
        <f>IF(SP_SUL!B902="","*",SP_SUL!B902)</f>
        <v>*</v>
      </c>
      <c r="B902" s="83" t="str">
        <f>IF(SP_SUL!X902="","*",SP_SUL!X902)</f>
        <v>*</v>
      </c>
      <c r="C902" s="83" t="str">
        <f>IF(SP_SUL!S902="","*",SP_SUL!S902)</f>
        <v>-</v>
      </c>
      <c r="D902" s="83" t="str">
        <f>IF(SP_SUL!T902="","*",SP_SUL!T902)</f>
        <v>-</v>
      </c>
      <c r="E902" s="83" t="str">
        <f>IF(SP_SUL!D902="","*",SP_SUL!D902)</f>
        <v>*</v>
      </c>
      <c r="F902" s="83" t="str">
        <f>IF(SP_SUL!H902="","*",SP_SUL!H902)</f>
        <v>*</v>
      </c>
      <c r="G902" s="83" t="str">
        <f>IF(SP_SUL!M902="","*",SP_SUL!M902)</f>
        <v>-</v>
      </c>
      <c r="H902" s="116" t="str">
        <f>IF(SP_SUL!K902="","*",SP_SUL!K902)</f>
        <v>*</v>
      </c>
      <c r="I902" s="113" t="str">
        <f>IF(SP_SUL!O902="","*",SP_SUL!O902)</f>
        <v>*</v>
      </c>
      <c r="J902" s="113" t="str">
        <f>IF(SP_SUL!P902="","*",SP_SUL!P902)</f>
        <v>*</v>
      </c>
      <c r="K902" s="83">
        <f>IF(SP_SUL!AK902="","*",SP_SUL!AK902)</f>
        <v>0</v>
      </c>
      <c r="L902" s="83" t="str">
        <f>IF(SP_SUL!AM902="","*",SP_SUL!AM902)</f>
        <v>-</v>
      </c>
      <c r="M902" s="83">
        <f>IF(SP_SUL!AP902="","*",SP_SUL!AP902)</f>
        <v>0</v>
      </c>
      <c r="N902" s="83" t="str">
        <f>IF(SP_SUL!AM902="","*",SP_SUL!AM902)</f>
        <v>-</v>
      </c>
      <c r="O902" s="110" t="str">
        <f>IF(SP_SUL!BH902="","*",SP_SUL!BH902)</f>
        <v>*</v>
      </c>
      <c r="P902" s="147" t="str">
        <f>IF($A$2=1,IF(SP_SUL!BJ902="","*",SP_SUL!BJ902),IF(SP_SUL!BK902="","*",SP_SUL!BK902))</f>
        <v>*</v>
      </c>
    </row>
    <row r="903" spans="1:16" hidden="1">
      <c r="A903" s="82" t="str">
        <f>IF(SP_SUL!B903="","*",SP_SUL!B903)</f>
        <v>*</v>
      </c>
      <c r="B903" s="83" t="str">
        <f>IF(SP_SUL!X903="","*",SP_SUL!X903)</f>
        <v>*</v>
      </c>
      <c r="C903" s="83" t="str">
        <f>IF(SP_SUL!S903="","*",SP_SUL!S903)</f>
        <v>-</v>
      </c>
      <c r="D903" s="83" t="str">
        <f>IF(SP_SUL!T903="","*",SP_SUL!T903)</f>
        <v>-</v>
      </c>
      <c r="E903" s="83" t="str">
        <f>IF(SP_SUL!D903="","*",SP_SUL!D903)</f>
        <v>*</v>
      </c>
      <c r="F903" s="83" t="str">
        <f>IF(SP_SUL!H903="","*",SP_SUL!H903)</f>
        <v>*</v>
      </c>
      <c r="G903" s="83" t="str">
        <f>IF(SP_SUL!M903="","*",SP_SUL!M903)</f>
        <v>-</v>
      </c>
      <c r="H903" s="116" t="str">
        <f>IF(SP_SUL!K903="","*",SP_SUL!K903)</f>
        <v>*</v>
      </c>
      <c r="I903" s="113" t="str">
        <f>IF(SP_SUL!O903="","*",SP_SUL!O903)</f>
        <v>*</v>
      </c>
      <c r="J903" s="113" t="str">
        <f>IF(SP_SUL!P903="","*",SP_SUL!P903)</f>
        <v>*</v>
      </c>
      <c r="K903" s="83">
        <f>IF(SP_SUL!AK903="","*",SP_SUL!AK903)</f>
        <v>0</v>
      </c>
      <c r="L903" s="83" t="str">
        <f>IF(SP_SUL!AM903="","*",SP_SUL!AM903)</f>
        <v>-</v>
      </c>
      <c r="M903" s="83">
        <f>IF(SP_SUL!AP903="","*",SP_SUL!AP903)</f>
        <v>0</v>
      </c>
      <c r="N903" s="83" t="str">
        <f>IF(SP_SUL!AM903="","*",SP_SUL!AM903)</f>
        <v>-</v>
      </c>
      <c r="O903" s="110" t="str">
        <f>IF(SP_SUL!BH903="","*",SP_SUL!BH903)</f>
        <v>*</v>
      </c>
      <c r="P903" s="147" t="str">
        <f>IF($A$2=1,IF(SP_SUL!BJ903="","*",SP_SUL!BJ903),IF(SP_SUL!BK903="","*",SP_SUL!BK903))</f>
        <v>*</v>
      </c>
    </row>
    <row r="904" spans="1:16" hidden="1">
      <c r="A904" s="82" t="str">
        <f>IF(SP_SUL!B904="","*",SP_SUL!B904)</f>
        <v>*</v>
      </c>
      <c r="B904" s="83" t="str">
        <f>IF(SP_SUL!X904="","*",SP_SUL!X904)</f>
        <v>*</v>
      </c>
      <c r="C904" s="83" t="str">
        <f>IF(SP_SUL!S904="","*",SP_SUL!S904)</f>
        <v>-</v>
      </c>
      <c r="D904" s="83" t="str">
        <f>IF(SP_SUL!T904="","*",SP_SUL!T904)</f>
        <v>-</v>
      </c>
      <c r="E904" s="83" t="str">
        <f>IF(SP_SUL!D904="","*",SP_SUL!D904)</f>
        <v>*</v>
      </c>
      <c r="F904" s="83" t="str">
        <f>IF(SP_SUL!H904="","*",SP_SUL!H904)</f>
        <v>*</v>
      </c>
      <c r="G904" s="83" t="str">
        <f>IF(SP_SUL!M904="","*",SP_SUL!M904)</f>
        <v>-</v>
      </c>
      <c r="H904" s="116" t="str">
        <f>IF(SP_SUL!K904="","*",SP_SUL!K904)</f>
        <v>*</v>
      </c>
      <c r="I904" s="113" t="str">
        <f>IF(SP_SUL!O904="","*",SP_SUL!O904)</f>
        <v>*</v>
      </c>
      <c r="J904" s="113" t="str">
        <f>IF(SP_SUL!P904="","*",SP_SUL!P904)</f>
        <v>*</v>
      </c>
      <c r="K904" s="83">
        <f>IF(SP_SUL!AK904="","*",SP_SUL!AK904)</f>
        <v>0</v>
      </c>
      <c r="L904" s="83" t="str">
        <f>IF(SP_SUL!AM904="","*",SP_SUL!AM904)</f>
        <v>-</v>
      </c>
      <c r="M904" s="83">
        <f>IF(SP_SUL!AP904="","*",SP_SUL!AP904)</f>
        <v>0</v>
      </c>
      <c r="N904" s="83" t="str">
        <f>IF(SP_SUL!AM904="","*",SP_SUL!AM904)</f>
        <v>-</v>
      </c>
      <c r="O904" s="110" t="str">
        <f>IF(SP_SUL!BH904="","*",SP_SUL!BH904)</f>
        <v>*</v>
      </c>
      <c r="P904" s="147" t="str">
        <f>IF($A$2=1,IF(SP_SUL!BJ904="","*",SP_SUL!BJ904),IF(SP_SUL!BK904="","*",SP_SUL!BK904))</f>
        <v>*</v>
      </c>
    </row>
    <row r="905" spans="1:16" hidden="1">
      <c r="A905" s="82" t="str">
        <f>IF(SP_SUL!B905="","*",SP_SUL!B905)</f>
        <v>*</v>
      </c>
      <c r="B905" s="83" t="str">
        <f>IF(SP_SUL!X905="","*",SP_SUL!X905)</f>
        <v>*</v>
      </c>
      <c r="C905" s="83" t="str">
        <f>IF(SP_SUL!S905="","*",SP_SUL!S905)</f>
        <v>-</v>
      </c>
      <c r="D905" s="83" t="str">
        <f>IF(SP_SUL!T905="","*",SP_SUL!T905)</f>
        <v>-</v>
      </c>
      <c r="E905" s="83" t="str">
        <f>IF(SP_SUL!D905="","*",SP_SUL!D905)</f>
        <v>*</v>
      </c>
      <c r="F905" s="83" t="str">
        <f>IF(SP_SUL!H905="","*",SP_SUL!H905)</f>
        <v>*</v>
      </c>
      <c r="G905" s="83" t="str">
        <f>IF(SP_SUL!M905="","*",SP_SUL!M905)</f>
        <v>-</v>
      </c>
      <c r="H905" s="116" t="str">
        <f>IF(SP_SUL!K905="","*",SP_SUL!K905)</f>
        <v>*</v>
      </c>
      <c r="I905" s="113" t="str">
        <f>IF(SP_SUL!O905="","*",SP_SUL!O905)</f>
        <v>*</v>
      </c>
      <c r="J905" s="113" t="str">
        <f>IF(SP_SUL!P905="","*",SP_SUL!P905)</f>
        <v>*</v>
      </c>
      <c r="K905" s="83">
        <f>IF(SP_SUL!AK905="","*",SP_SUL!AK905)</f>
        <v>0</v>
      </c>
      <c r="L905" s="83" t="str">
        <f>IF(SP_SUL!AM905="","*",SP_SUL!AM905)</f>
        <v>-</v>
      </c>
      <c r="M905" s="83">
        <f>IF(SP_SUL!AP905="","*",SP_SUL!AP905)</f>
        <v>0</v>
      </c>
      <c r="N905" s="83" t="str">
        <f>IF(SP_SUL!AM905="","*",SP_SUL!AM905)</f>
        <v>-</v>
      </c>
      <c r="O905" s="110" t="str">
        <f>IF(SP_SUL!BH905="","*",SP_SUL!BH905)</f>
        <v>*</v>
      </c>
      <c r="P905" s="147" t="str">
        <f>IF($A$2=1,IF(SP_SUL!BJ905="","*",SP_SUL!BJ905),IF(SP_SUL!BK905="","*",SP_SUL!BK905))</f>
        <v>*</v>
      </c>
    </row>
    <row r="906" spans="1:16" hidden="1">
      <c r="A906" s="82" t="str">
        <f>IF(SP_SUL!B906="","*",SP_SUL!B906)</f>
        <v>*</v>
      </c>
      <c r="B906" s="83" t="str">
        <f>IF(SP_SUL!X906="","*",SP_SUL!X906)</f>
        <v>*</v>
      </c>
      <c r="C906" s="83" t="str">
        <f>IF(SP_SUL!S906="","*",SP_SUL!S906)</f>
        <v>-</v>
      </c>
      <c r="D906" s="83" t="str">
        <f>IF(SP_SUL!T906="","*",SP_SUL!T906)</f>
        <v>-</v>
      </c>
      <c r="E906" s="83" t="str">
        <f>IF(SP_SUL!D906="","*",SP_SUL!D906)</f>
        <v>*</v>
      </c>
      <c r="F906" s="83" t="str">
        <f>IF(SP_SUL!H906="","*",SP_SUL!H906)</f>
        <v>*</v>
      </c>
      <c r="G906" s="83" t="str">
        <f>IF(SP_SUL!M906="","*",SP_SUL!M906)</f>
        <v>-</v>
      </c>
      <c r="H906" s="116" t="str">
        <f>IF(SP_SUL!K906="","*",SP_SUL!K906)</f>
        <v>*</v>
      </c>
      <c r="I906" s="113" t="str">
        <f>IF(SP_SUL!O906="","*",SP_SUL!O906)</f>
        <v>*</v>
      </c>
      <c r="J906" s="113" t="str">
        <f>IF(SP_SUL!P906="","*",SP_SUL!P906)</f>
        <v>*</v>
      </c>
      <c r="K906" s="83">
        <f>IF(SP_SUL!AK906="","*",SP_SUL!AK906)</f>
        <v>0</v>
      </c>
      <c r="L906" s="83" t="str">
        <f>IF(SP_SUL!AM906="","*",SP_SUL!AM906)</f>
        <v>-</v>
      </c>
      <c r="M906" s="83">
        <f>IF(SP_SUL!AP906="","*",SP_SUL!AP906)</f>
        <v>0</v>
      </c>
      <c r="N906" s="83" t="str">
        <f>IF(SP_SUL!AM906="","*",SP_SUL!AM906)</f>
        <v>-</v>
      </c>
      <c r="O906" s="110" t="str">
        <f>IF(SP_SUL!BH906="","*",SP_SUL!BH906)</f>
        <v>*</v>
      </c>
      <c r="P906" s="147" t="str">
        <f>IF($A$2=1,IF(SP_SUL!BJ906="","*",SP_SUL!BJ906),IF(SP_SUL!BK906="","*",SP_SUL!BK906))</f>
        <v>*</v>
      </c>
    </row>
    <row r="907" spans="1:16" hidden="1">
      <c r="A907" s="82" t="str">
        <f>IF(SP_SUL!B907="","*",SP_SUL!B907)</f>
        <v>*</v>
      </c>
      <c r="B907" s="83" t="str">
        <f>IF(SP_SUL!X907="","*",SP_SUL!X907)</f>
        <v>*</v>
      </c>
      <c r="C907" s="83" t="str">
        <f>IF(SP_SUL!S907="","*",SP_SUL!S907)</f>
        <v>-</v>
      </c>
      <c r="D907" s="83" t="str">
        <f>IF(SP_SUL!T907="","*",SP_SUL!T907)</f>
        <v>-</v>
      </c>
      <c r="E907" s="83" t="str">
        <f>IF(SP_SUL!D907="","*",SP_SUL!D907)</f>
        <v>*</v>
      </c>
      <c r="F907" s="83" t="str">
        <f>IF(SP_SUL!H907="","*",SP_SUL!H907)</f>
        <v>*</v>
      </c>
      <c r="G907" s="83" t="str">
        <f>IF(SP_SUL!M907="","*",SP_SUL!M907)</f>
        <v>-</v>
      </c>
      <c r="H907" s="116" t="str">
        <f>IF(SP_SUL!K907="","*",SP_SUL!K907)</f>
        <v>*</v>
      </c>
      <c r="I907" s="113" t="str">
        <f>IF(SP_SUL!O907="","*",SP_SUL!O907)</f>
        <v>*</v>
      </c>
      <c r="J907" s="113" t="str">
        <f>IF(SP_SUL!P907="","*",SP_SUL!P907)</f>
        <v>*</v>
      </c>
      <c r="K907" s="83">
        <f>IF(SP_SUL!AK907="","*",SP_SUL!AK907)</f>
        <v>0</v>
      </c>
      <c r="L907" s="83" t="str">
        <f>IF(SP_SUL!AM907="","*",SP_SUL!AM907)</f>
        <v>-</v>
      </c>
      <c r="M907" s="83">
        <f>IF(SP_SUL!AP907="","*",SP_SUL!AP907)</f>
        <v>0</v>
      </c>
      <c r="N907" s="83" t="str">
        <f>IF(SP_SUL!AM907="","*",SP_SUL!AM907)</f>
        <v>-</v>
      </c>
      <c r="O907" s="110" t="str">
        <f>IF(SP_SUL!BH907="","*",SP_SUL!BH907)</f>
        <v>*</v>
      </c>
      <c r="P907" s="147" t="str">
        <f>IF($A$2=1,IF(SP_SUL!BJ907="","*",SP_SUL!BJ907),IF(SP_SUL!BK907="","*",SP_SUL!BK907))</f>
        <v>*</v>
      </c>
    </row>
    <row r="908" spans="1:16" hidden="1">
      <c r="A908" s="82" t="str">
        <f>IF(SP_SUL!B908="","*",SP_SUL!B908)</f>
        <v>*</v>
      </c>
      <c r="B908" s="83" t="str">
        <f>IF(SP_SUL!X908="","*",SP_SUL!X908)</f>
        <v>*</v>
      </c>
      <c r="C908" s="83" t="str">
        <f>IF(SP_SUL!S908="","*",SP_SUL!S908)</f>
        <v>-</v>
      </c>
      <c r="D908" s="83" t="str">
        <f>IF(SP_SUL!T908="","*",SP_SUL!T908)</f>
        <v>-</v>
      </c>
      <c r="E908" s="83" t="str">
        <f>IF(SP_SUL!D908="","*",SP_SUL!D908)</f>
        <v>*</v>
      </c>
      <c r="F908" s="83" t="str">
        <f>IF(SP_SUL!H908="","*",SP_SUL!H908)</f>
        <v>*</v>
      </c>
      <c r="G908" s="83" t="str">
        <f>IF(SP_SUL!M908="","*",SP_SUL!M908)</f>
        <v>-</v>
      </c>
      <c r="H908" s="116" t="str">
        <f>IF(SP_SUL!K908="","*",SP_SUL!K908)</f>
        <v>*</v>
      </c>
      <c r="I908" s="113" t="str">
        <f>IF(SP_SUL!O908="","*",SP_SUL!O908)</f>
        <v>*</v>
      </c>
      <c r="J908" s="113" t="str">
        <f>IF(SP_SUL!P908="","*",SP_SUL!P908)</f>
        <v>*</v>
      </c>
      <c r="K908" s="83">
        <f>IF(SP_SUL!AK908="","*",SP_SUL!AK908)</f>
        <v>0</v>
      </c>
      <c r="L908" s="83" t="str">
        <f>IF(SP_SUL!AM908="","*",SP_SUL!AM908)</f>
        <v>-</v>
      </c>
      <c r="M908" s="83">
        <f>IF(SP_SUL!AP908="","*",SP_SUL!AP908)</f>
        <v>0</v>
      </c>
      <c r="N908" s="83" t="str">
        <f>IF(SP_SUL!AM908="","*",SP_SUL!AM908)</f>
        <v>-</v>
      </c>
      <c r="O908" s="110" t="str">
        <f>IF(SP_SUL!BH908="","*",SP_SUL!BH908)</f>
        <v>*</v>
      </c>
      <c r="P908" s="147" t="str">
        <f>IF($A$2=1,IF(SP_SUL!BJ908="","*",SP_SUL!BJ908),IF(SP_SUL!BK908="","*",SP_SUL!BK908))</f>
        <v>*</v>
      </c>
    </row>
    <row r="909" spans="1:16" hidden="1">
      <c r="A909" s="82" t="str">
        <f>IF(SP_SUL!B909="","*",SP_SUL!B909)</f>
        <v>*</v>
      </c>
      <c r="B909" s="83" t="str">
        <f>IF(SP_SUL!X909="","*",SP_SUL!X909)</f>
        <v>*</v>
      </c>
      <c r="C909" s="83" t="str">
        <f>IF(SP_SUL!S909="","*",SP_SUL!S909)</f>
        <v>-</v>
      </c>
      <c r="D909" s="83" t="str">
        <f>IF(SP_SUL!T909="","*",SP_SUL!T909)</f>
        <v>-</v>
      </c>
      <c r="E909" s="83" t="str">
        <f>IF(SP_SUL!D909="","*",SP_SUL!D909)</f>
        <v>*</v>
      </c>
      <c r="F909" s="83" t="str">
        <f>IF(SP_SUL!H909="","*",SP_SUL!H909)</f>
        <v>*</v>
      </c>
      <c r="G909" s="83" t="str">
        <f>IF(SP_SUL!M909="","*",SP_SUL!M909)</f>
        <v>-</v>
      </c>
      <c r="H909" s="116" t="str">
        <f>IF(SP_SUL!K909="","*",SP_SUL!K909)</f>
        <v>*</v>
      </c>
      <c r="I909" s="113" t="str">
        <f>IF(SP_SUL!O909="","*",SP_SUL!O909)</f>
        <v>*</v>
      </c>
      <c r="J909" s="113" t="str">
        <f>IF(SP_SUL!P909="","*",SP_SUL!P909)</f>
        <v>*</v>
      </c>
      <c r="K909" s="83">
        <f>IF(SP_SUL!AK909="","*",SP_SUL!AK909)</f>
        <v>0</v>
      </c>
      <c r="L909" s="83" t="str">
        <f>IF(SP_SUL!AM909="","*",SP_SUL!AM909)</f>
        <v>-</v>
      </c>
      <c r="M909" s="83">
        <f>IF(SP_SUL!AP909="","*",SP_SUL!AP909)</f>
        <v>0</v>
      </c>
      <c r="N909" s="83" t="str">
        <f>IF(SP_SUL!AM909="","*",SP_SUL!AM909)</f>
        <v>-</v>
      </c>
      <c r="O909" s="110" t="str">
        <f>IF(SP_SUL!BH909="","*",SP_SUL!BH909)</f>
        <v>*</v>
      </c>
      <c r="P909" s="147" t="str">
        <f>IF($A$2=1,IF(SP_SUL!BJ909="","*",SP_SUL!BJ909),IF(SP_SUL!BK909="","*",SP_SUL!BK909))</f>
        <v>*</v>
      </c>
    </row>
    <row r="910" spans="1:16" hidden="1">
      <c r="A910" s="82" t="str">
        <f>IF(SP_SUL!B910="","*",SP_SUL!B910)</f>
        <v>*</v>
      </c>
      <c r="B910" s="83" t="str">
        <f>IF(SP_SUL!X910="","*",SP_SUL!X910)</f>
        <v>*</v>
      </c>
      <c r="C910" s="83" t="str">
        <f>IF(SP_SUL!S910="","*",SP_SUL!S910)</f>
        <v>-</v>
      </c>
      <c r="D910" s="83" t="str">
        <f>IF(SP_SUL!T910="","*",SP_SUL!T910)</f>
        <v>-</v>
      </c>
      <c r="E910" s="83" t="str">
        <f>IF(SP_SUL!D910="","*",SP_SUL!D910)</f>
        <v>*</v>
      </c>
      <c r="F910" s="83" t="str">
        <f>IF(SP_SUL!H910="","*",SP_SUL!H910)</f>
        <v>*</v>
      </c>
      <c r="G910" s="83" t="str">
        <f>IF(SP_SUL!M910="","*",SP_SUL!M910)</f>
        <v>-</v>
      </c>
      <c r="H910" s="116" t="str">
        <f>IF(SP_SUL!K910="","*",SP_SUL!K910)</f>
        <v>*</v>
      </c>
      <c r="I910" s="113" t="str">
        <f>IF(SP_SUL!O910="","*",SP_SUL!O910)</f>
        <v>*</v>
      </c>
      <c r="J910" s="113" t="str">
        <f>IF(SP_SUL!P910="","*",SP_SUL!P910)</f>
        <v>*</v>
      </c>
      <c r="K910" s="83">
        <f>IF(SP_SUL!AK910="","*",SP_SUL!AK910)</f>
        <v>0</v>
      </c>
      <c r="L910" s="83" t="str">
        <f>IF(SP_SUL!AM910="","*",SP_SUL!AM910)</f>
        <v>-</v>
      </c>
      <c r="M910" s="83">
        <f>IF(SP_SUL!AP910="","*",SP_SUL!AP910)</f>
        <v>0</v>
      </c>
      <c r="N910" s="83" t="str">
        <f>IF(SP_SUL!AM910="","*",SP_SUL!AM910)</f>
        <v>-</v>
      </c>
      <c r="O910" s="110" t="str">
        <f>IF(SP_SUL!BH910="","*",SP_SUL!BH910)</f>
        <v>*</v>
      </c>
      <c r="P910" s="147" t="str">
        <f>IF($A$2=1,IF(SP_SUL!BJ910="","*",SP_SUL!BJ910),IF(SP_SUL!BK910="","*",SP_SUL!BK910))</f>
        <v>*</v>
      </c>
    </row>
    <row r="911" spans="1:16" hidden="1">
      <c r="A911" s="82" t="str">
        <f>IF(SP_SUL!B911="","*",SP_SUL!B911)</f>
        <v>*</v>
      </c>
      <c r="B911" s="83" t="str">
        <f>IF(SP_SUL!X911="","*",SP_SUL!X911)</f>
        <v>*</v>
      </c>
      <c r="C911" s="83" t="str">
        <f>IF(SP_SUL!S911="","*",SP_SUL!S911)</f>
        <v>-</v>
      </c>
      <c r="D911" s="83" t="str">
        <f>IF(SP_SUL!T911="","*",SP_SUL!T911)</f>
        <v>-</v>
      </c>
      <c r="E911" s="83" t="str">
        <f>IF(SP_SUL!D911="","*",SP_SUL!D911)</f>
        <v>*</v>
      </c>
      <c r="F911" s="83" t="str">
        <f>IF(SP_SUL!H911="","*",SP_SUL!H911)</f>
        <v>*</v>
      </c>
      <c r="G911" s="83" t="str">
        <f>IF(SP_SUL!M911="","*",SP_SUL!M911)</f>
        <v>-</v>
      </c>
      <c r="H911" s="116" t="str">
        <f>IF(SP_SUL!K911="","*",SP_SUL!K911)</f>
        <v>*</v>
      </c>
      <c r="I911" s="113" t="str">
        <f>IF(SP_SUL!O911="","*",SP_SUL!O911)</f>
        <v>*</v>
      </c>
      <c r="J911" s="113" t="str">
        <f>IF(SP_SUL!P911="","*",SP_SUL!P911)</f>
        <v>*</v>
      </c>
      <c r="K911" s="83">
        <f>IF(SP_SUL!AK911="","*",SP_SUL!AK911)</f>
        <v>0</v>
      </c>
      <c r="L911" s="83" t="str">
        <f>IF(SP_SUL!AM911="","*",SP_SUL!AM911)</f>
        <v>-</v>
      </c>
      <c r="M911" s="83">
        <f>IF(SP_SUL!AP911="","*",SP_SUL!AP911)</f>
        <v>0</v>
      </c>
      <c r="N911" s="83" t="str">
        <f>IF(SP_SUL!AM911="","*",SP_SUL!AM911)</f>
        <v>-</v>
      </c>
      <c r="O911" s="110" t="str">
        <f>IF(SP_SUL!BH911="","*",SP_SUL!BH911)</f>
        <v>*</v>
      </c>
      <c r="P911" s="147" t="str">
        <f>IF($A$2=1,IF(SP_SUL!BJ911="","*",SP_SUL!BJ911),IF(SP_SUL!BK911="","*",SP_SUL!BK911))</f>
        <v>*</v>
      </c>
    </row>
    <row r="912" spans="1:16" hidden="1">
      <c r="A912" s="82" t="str">
        <f>IF(SP_SUL!B912="","*",SP_SUL!B912)</f>
        <v>*</v>
      </c>
      <c r="B912" s="83" t="str">
        <f>IF(SP_SUL!X912="","*",SP_SUL!X912)</f>
        <v>*</v>
      </c>
      <c r="C912" s="83" t="str">
        <f>IF(SP_SUL!S912="","*",SP_SUL!S912)</f>
        <v>-</v>
      </c>
      <c r="D912" s="83" t="str">
        <f>IF(SP_SUL!T912="","*",SP_SUL!T912)</f>
        <v>-</v>
      </c>
      <c r="E912" s="83" t="str">
        <f>IF(SP_SUL!D912="","*",SP_SUL!D912)</f>
        <v>*</v>
      </c>
      <c r="F912" s="83" t="str">
        <f>IF(SP_SUL!H912="","*",SP_SUL!H912)</f>
        <v>*</v>
      </c>
      <c r="G912" s="83" t="str">
        <f>IF(SP_SUL!M912="","*",SP_SUL!M912)</f>
        <v>-</v>
      </c>
      <c r="H912" s="116" t="str">
        <f>IF(SP_SUL!K912="","*",SP_SUL!K912)</f>
        <v>*</v>
      </c>
      <c r="I912" s="113" t="str">
        <f>IF(SP_SUL!O912="","*",SP_SUL!O912)</f>
        <v>*</v>
      </c>
      <c r="J912" s="113" t="str">
        <f>IF(SP_SUL!P912="","*",SP_SUL!P912)</f>
        <v>*</v>
      </c>
      <c r="K912" s="83">
        <f>IF(SP_SUL!AK912="","*",SP_SUL!AK912)</f>
        <v>0</v>
      </c>
      <c r="L912" s="83" t="str">
        <f>IF(SP_SUL!AM912="","*",SP_SUL!AM912)</f>
        <v>-</v>
      </c>
      <c r="M912" s="83">
        <f>IF(SP_SUL!AP912="","*",SP_SUL!AP912)</f>
        <v>0</v>
      </c>
      <c r="N912" s="83" t="str">
        <f>IF(SP_SUL!AM912="","*",SP_SUL!AM912)</f>
        <v>-</v>
      </c>
      <c r="O912" s="110" t="str">
        <f>IF(SP_SUL!BH912="","*",SP_SUL!BH912)</f>
        <v>*</v>
      </c>
      <c r="P912" s="147" t="str">
        <f>IF($A$2=1,IF(SP_SUL!BJ912="","*",SP_SUL!BJ912),IF(SP_SUL!BK912="","*",SP_SUL!BK912))</f>
        <v>*</v>
      </c>
    </row>
    <row r="913" spans="1:16" hidden="1">
      <c r="A913" s="82" t="str">
        <f>IF(SP_SUL!B913="","*",SP_SUL!B913)</f>
        <v>*</v>
      </c>
      <c r="B913" s="83" t="str">
        <f>IF(SP_SUL!X913="","*",SP_SUL!X913)</f>
        <v>*</v>
      </c>
      <c r="C913" s="83" t="str">
        <f>IF(SP_SUL!S913="","*",SP_SUL!S913)</f>
        <v>-</v>
      </c>
      <c r="D913" s="83" t="str">
        <f>IF(SP_SUL!T913="","*",SP_SUL!T913)</f>
        <v>-</v>
      </c>
      <c r="E913" s="83" t="str">
        <f>IF(SP_SUL!D913="","*",SP_SUL!D913)</f>
        <v>*</v>
      </c>
      <c r="F913" s="83" t="str">
        <f>IF(SP_SUL!H913="","*",SP_SUL!H913)</f>
        <v>*</v>
      </c>
      <c r="G913" s="83" t="str">
        <f>IF(SP_SUL!M913="","*",SP_SUL!M913)</f>
        <v>-</v>
      </c>
      <c r="H913" s="116" t="str">
        <f>IF(SP_SUL!K913="","*",SP_SUL!K913)</f>
        <v>*</v>
      </c>
      <c r="I913" s="113" t="str">
        <f>IF(SP_SUL!O913="","*",SP_SUL!O913)</f>
        <v>*</v>
      </c>
      <c r="J913" s="113" t="str">
        <f>IF(SP_SUL!P913="","*",SP_SUL!P913)</f>
        <v>*</v>
      </c>
      <c r="K913" s="83">
        <f>IF(SP_SUL!AK913="","*",SP_SUL!AK913)</f>
        <v>0</v>
      </c>
      <c r="L913" s="83" t="str">
        <f>IF(SP_SUL!AM913="","*",SP_SUL!AM913)</f>
        <v>-</v>
      </c>
      <c r="M913" s="83">
        <f>IF(SP_SUL!AP913="","*",SP_SUL!AP913)</f>
        <v>0</v>
      </c>
      <c r="N913" s="83" t="str">
        <f>IF(SP_SUL!AM913="","*",SP_SUL!AM913)</f>
        <v>-</v>
      </c>
      <c r="O913" s="110" t="str">
        <f>IF(SP_SUL!BH913="","*",SP_SUL!BH913)</f>
        <v>*</v>
      </c>
      <c r="P913" s="147" t="str">
        <f>IF($A$2=1,IF(SP_SUL!BJ913="","*",SP_SUL!BJ913),IF(SP_SUL!BK913="","*",SP_SUL!BK913))</f>
        <v>*</v>
      </c>
    </row>
    <row r="914" spans="1:16" hidden="1">
      <c r="A914" s="82" t="str">
        <f>IF(SP_SUL!B914="","*",SP_SUL!B914)</f>
        <v>*</v>
      </c>
      <c r="B914" s="83" t="str">
        <f>IF(SP_SUL!X914="","*",SP_SUL!X914)</f>
        <v>*</v>
      </c>
      <c r="C914" s="83" t="str">
        <f>IF(SP_SUL!S914="","*",SP_SUL!S914)</f>
        <v>-</v>
      </c>
      <c r="D914" s="83" t="str">
        <f>IF(SP_SUL!T914="","*",SP_SUL!T914)</f>
        <v>-</v>
      </c>
      <c r="E914" s="83" t="str">
        <f>IF(SP_SUL!D914="","*",SP_SUL!D914)</f>
        <v>*</v>
      </c>
      <c r="F914" s="83" t="str">
        <f>IF(SP_SUL!H914="","*",SP_SUL!H914)</f>
        <v>*</v>
      </c>
      <c r="G914" s="83" t="str">
        <f>IF(SP_SUL!M914="","*",SP_SUL!M914)</f>
        <v>-</v>
      </c>
      <c r="H914" s="116" t="str">
        <f>IF(SP_SUL!K914="","*",SP_SUL!K914)</f>
        <v>*</v>
      </c>
      <c r="I914" s="113" t="str">
        <f>IF(SP_SUL!O914="","*",SP_SUL!O914)</f>
        <v>*</v>
      </c>
      <c r="J914" s="113" t="str">
        <f>IF(SP_SUL!P914="","*",SP_SUL!P914)</f>
        <v>*</v>
      </c>
      <c r="K914" s="83">
        <f>IF(SP_SUL!AK914="","*",SP_SUL!AK914)</f>
        <v>0</v>
      </c>
      <c r="L914" s="83" t="str">
        <f>IF(SP_SUL!AM914="","*",SP_SUL!AM914)</f>
        <v>-</v>
      </c>
      <c r="M914" s="83">
        <f>IF(SP_SUL!AP914="","*",SP_SUL!AP914)</f>
        <v>0</v>
      </c>
      <c r="N914" s="83" t="str">
        <f>IF(SP_SUL!AM914="","*",SP_SUL!AM914)</f>
        <v>-</v>
      </c>
      <c r="O914" s="110" t="str">
        <f>IF(SP_SUL!BH914="","*",SP_SUL!BH914)</f>
        <v>*</v>
      </c>
      <c r="P914" s="147" t="str">
        <f>IF($A$2=1,IF(SP_SUL!BJ914="","*",SP_SUL!BJ914),IF(SP_SUL!BK914="","*",SP_SUL!BK914))</f>
        <v>*</v>
      </c>
    </row>
    <row r="915" spans="1:16" hidden="1">
      <c r="A915" s="82" t="str">
        <f>IF(SP_SUL!B915="","*",SP_SUL!B915)</f>
        <v>*</v>
      </c>
      <c r="B915" s="83" t="str">
        <f>IF(SP_SUL!X915="","*",SP_SUL!X915)</f>
        <v>*</v>
      </c>
      <c r="C915" s="83" t="str">
        <f>IF(SP_SUL!S915="","*",SP_SUL!S915)</f>
        <v>-</v>
      </c>
      <c r="D915" s="83" t="str">
        <f>IF(SP_SUL!T915="","*",SP_SUL!T915)</f>
        <v>-</v>
      </c>
      <c r="E915" s="83" t="str">
        <f>IF(SP_SUL!D915="","*",SP_SUL!D915)</f>
        <v>*</v>
      </c>
      <c r="F915" s="83" t="str">
        <f>IF(SP_SUL!H915="","*",SP_SUL!H915)</f>
        <v>*</v>
      </c>
      <c r="G915" s="83" t="str">
        <f>IF(SP_SUL!M915="","*",SP_SUL!M915)</f>
        <v>-</v>
      </c>
      <c r="H915" s="116" t="str">
        <f>IF(SP_SUL!K915="","*",SP_SUL!K915)</f>
        <v>*</v>
      </c>
      <c r="I915" s="113" t="str">
        <f>IF(SP_SUL!O915="","*",SP_SUL!O915)</f>
        <v>*</v>
      </c>
      <c r="J915" s="113" t="str">
        <f>IF(SP_SUL!P915="","*",SP_SUL!P915)</f>
        <v>*</v>
      </c>
      <c r="K915" s="83">
        <f>IF(SP_SUL!AK915="","*",SP_SUL!AK915)</f>
        <v>0</v>
      </c>
      <c r="L915" s="83" t="str">
        <f>IF(SP_SUL!AM915="","*",SP_SUL!AM915)</f>
        <v>-</v>
      </c>
      <c r="M915" s="83">
        <f>IF(SP_SUL!AP915="","*",SP_SUL!AP915)</f>
        <v>0</v>
      </c>
      <c r="N915" s="83" t="str">
        <f>IF(SP_SUL!AM915="","*",SP_SUL!AM915)</f>
        <v>-</v>
      </c>
      <c r="O915" s="110" t="str">
        <f>IF(SP_SUL!BH915="","*",SP_SUL!BH915)</f>
        <v>*</v>
      </c>
      <c r="P915" s="147" t="str">
        <f>IF($A$2=1,IF(SP_SUL!BJ915="","*",SP_SUL!BJ915),IF(SP_SUL!BK915="","*",SP_SUL!BK915))</f>
        <v>*</v>
      </c>
    </row>
    <row r="916" spans="1:16" hidden="1">
      <c r="A916" s="82" t="str">
        <f>IF(SP_SUL!B916="","*",SP_SUL!B916)</f>
        <v>*</v>
      </c>
      <c r="B916" s="83" t="str">
        <f>IF(SP_SUL!X916="","*",SP_SUL!X916)</f>
        <v>*</v>
      </c>
      <c r="C916" s="83" t="str">
        <f>IF(SP_SUL!S916="","*",SP_SUL!S916)</f>
        <v>-</v>
      </c>
      <c r="D916" s="83" t="str">
        <f>IF(SP_SUL!T916="","*",SP_SUL!T916)</f>
        <v>-</v>
      </c>
      <c r="E916" s="83" t="str">
        <f>IF(SP_SUL!D916="","*",SP_SUL!D916)</f>
        <v>*</v>
      </c>
      <c r="F916" s="83" t="str">
        <f>IF(SP_SUL!H916="","*",SP_SUL!H916)</f>
        <v>*</v>
      </c>
      <c r="G916" s="83" t="str">
        <f>IF(SP_SUL!M916="","*",SP_SUL!M916)</f>
        <v>-</v>
      </c>
      <c r="H916" s="116" t="str">
        <f>IF(SP_SUL!K916="","*",SP_SUL!K916)</f>
        <v>*</v>
      </c>
      <c r="I916" s="113" t="str">
        <f>IF(SP_SUL!O916="","*",SP_SUL!O916)</f>
        <v>*</v>
      </c>
      <c r="J916" s="113" t="str">
        <f>IF(SP_SUL!P916="","*",SP_SUL!P916)</f>
        <v>*</v>
      </c>
      <c r="K916" s="83">
        <f>IF(SP_SUL!AK916="","*",SP_SUL!AK916)</f>
        <v>0</v>
      </c>
      <c r="L916" s="83" t="str">
        <f>IF(SP_SUL!AM916="","*",SP_SUL!AM916)</f>
        <v>-</v>
      </c>
      <c r="M916" s="83">
        <f>IF(SP_SUL!AP916="","*",SP_SUL!AP916)</f>
        <v>0</v>
      </c>
      <c r="N916" s="83" t="str">
        <f>IF(SP_SUL!AM916="","*",SP_SUL!AM916)</f>
        <v>-</v>
      </c>
      <c r="O916" s="110" t="str">
        <f>IF(SP_SUL!BH916="","*",SP_SUL!BH916)</f>
        <v>*</v>
      </c>
      <c r="P916" s="147" t="str">
        <f>IF($A$2=1,IF(SP_SUL!BJ916="","*",SP_SUL!BJ916),IF(SP_SUL!BK916="","*",SP_SUL!BK916))</f>
        <v>*</v>
      </c>
    </row>
    <row r="917" spans="1:16" hidden="1">
      <c r="A917" s="82" t="str">
        <f>IF(SP_SUL!B917="","*",SP_SUL!B917)</f>
        <v>*</v>
      </c>
      <c r="B917" s="83" t="str">
        <f>IF(SP_SUL!X917="","*",SP_SUL!X917)</f>
        <v>*</v>
      </c>
      <c r="C917" s="83" t="str">
        <f>IF(SP_SUL!S917="","*",SP_SUL!S917)</f>
        <v>-</v>
      </c>
      <c r="D917" s="83" t="str">
        <f>IF(SP_SUL!T917="","*",SP_SUL!T917)</f>
        <v>-</v>
      </c>
      <c r="E917" s="83" t="str">
        <f>IF(SP_SUL!D917="","*",SP_SUL!D917)</f>
        <v>*</v>
      </c>
      <c r="F917" s="83" t="str">
        <f>IF(SP_SUL!H917="","*",SP_SUL!H917)</f>
        <v>*</v>
      </c>
      <c r="G917" s="83" t="str">
        <f>IF(SP_SUL!M917="","*",SP_SUL!M917)</f>
        <v>-</v>
      </c>
      <c r="H917" s="116" t="str">
        <f>IF(SP_SUL!K917="","*",SP_SUL!K917)</f>
        <v>*</v>
      </c>
      <c r="I917" s="113" t="str">
        <f>IF(SP_SUL!O917="","*",SP_SUL!O917)</f>
        <v>*</v>
      </c>
      <c r="J917" s="113" t="str">
        <f>IF(SP_SUL!P917="","*",SP_SUL!P917)</f>
        <v>*</v>
      </c>
      <c r="K917" s="83">
        <f>IF(SP_SUL!AK917="","*",SP_SUL!AK917)</f>
        <v>0</v>
      </c>
      <c r="L917" s="83" t="str">
        <f>IF(SP_SUL!AM917="","*",SP_SUL!AM917)</f>
        <v>-</v>
      </c>
      <c r="M917" s="83">
        <f>IF(SP_SUL!AP917="","*",SP_SUL!AP917)</f>
        <v>0</v>
      </c>
      <c r="N917" s="83" t="str">
        <f>IF(SP_SUL!AM917="","*",SP_SUL!AM917)</f>
        <v>-</v>
      </c>
      <c r="O917" s="110" t="str">
        <f>IF(SP_SUL!BH917="","*",SP_SUL!BH917)</f>
        <v>*</v>
      </c>
      <c r="P917" s="147" t="str">
        <f>IF($A$2=1,IF(SP_SUL!BJ917="","*",SP_SUL!BJ917),IF(SP_SUL!BK917="","*",SP_SUL!BK917))</f>
        <v>*</v>
      </c>
    </row>
    <row r="918" spans="1:16" hidden="1">
      <c r="A918" s="82" t="str">
        <f>IF(SP_SUL!B918="","*",SP_SUL!B918)</f>
        <v>*</v>
      </c>
      <c r="B918" s="83" t="str">
        <f>IF(SP_SUL!X918="","*",SP_SUL!X918)</f>
        <v>*</v>
      </c>
      <c r="C918" s="83" t="str">
        <f>IF(SP_SUL!S918="","*",SP_SUL!S918)</f>
        <v>-</v>
      </c>
      <c r="D918" s="83" t="str">
        <f>IF(SP_SUL!T918="","*",SP_SUL!T918)</f>
        <v>-</v>
      </c>
      <c r="E918" s="83" t="str">
        <f>IF(SP_SUL!D918="","*",SP_SUL!D918)</f>
        <v>*</v>
      </c>
      <c r="F918" s="83" t="str">
        <f>IF(SP_SUL!H918="","*",SP_SUL!H918)</f>
        <v>*</v>
      </c>
      <c r="G918" s="83" t="str">
        <f>IF(SP_SUL!M918="","*",SP_SUL!M918)</f>
        <v>-</v>
      </c>
      <c r="H918" s="116" t="str">
        <f>IF(SP_SUL!K918="","*",SP_SUL!K918)</f>
        <v>*</v>
      </c>
      <c r="I918" s="113" t="str">
        <f>IF(SP_SUL!O918="","*",SP_SUL!O918)</f>
        <v>*</v>
      </c>
      <c r="J918" s="113" t="str">
        <f>IF(SP_SUL!P918="","*",SP_SUL!P918)</f>
        <v>*</v>
      </c>
      <c r="K918" s="83">
        <f>IF(SP_SUL!AK918="","*",SP_SUL!AK918)</f>
        <v>0</v>
      </c>
      <c r="L918" s="83" t="str">
        <f>IF(SP_SUL!AM918="","*",SP_SUL!AM918)</f>
        <v>-</v>
      </c>
      <c r="M918" s="83">
        <f>IF(SP_SUL!AP918="","*",SP_SUL!AP918)</f>
        <v>0</v>
      </c>
      <c r="N918" s="83" t="str">
        <f>IF(SP_SUL!AM918="","*",SP_SUL!AM918)</f>
        <v>-</v>
      </c>
      <c r="O918" s="110" t="str">
        <f>IF(SP_SUL!BH918="","*",SP_SUL!BH918)</f>
        <v>*</v>
      </c>
      <c r="P918" s="147" t="str">
        <f>IF($A$2=1,IF(SP_SUL!BJ918="","*",SP_SUL!BJ918),IF(SP_SUL!BK918="","*",SP_SUL!BK918))</f>
        <v>*</v>
      </c>
    </row>
    <row r="919" spans="1:16" hidden="1">
      <c r="A919" s="82" t="str">
        <f>IF(SP_SUL!B919="","*",SP_SUL!B919)</f>
        <v>*</v>
      </c>
      <c r="B919" s="83" t="str">
        <f>IF(SP_SUL!X919="","*",SP_SUL!X919)</f>
        <v>*</v>
      </c>
      <c r="C919" s="83" t="str">
        <f>IF(SP_SUL!S919="","*",SP_SUL!S919)</f>
        <v>-</v>
      </c>
      <c r="D919" s="83" t="str">
        <f>IF(SP_SUL!T919="","*",SP_SUL!T919)</f>
        <v>-</v>
      </c>
      <c r="E919" s="83" t="str">
        <f>IF(SP_SUL!D919="","*",SP_SUL!D919)</f>
        <v>*</v>
      </c>
      <c r="F919" s="83" t="str">
        <f>IF(SP_SUL!H919="","*",SP_SUL!H919)</f>
        <v>*</v>
      </c>
      <c r="G919" s="83" t="str">
        <f>IF(SP_SUL!M919="","*",SP_SUL!M919)</f>
        <v>-</v>
      </c>
      <c r="H919" s="116" t="str">
        <f>IF(SP_SUL!K919="","*",SP_SUL!K919)</f>
        <v>*</v>
      </c>
      <c r="I919" s="113" t="str">
        <f>IF(SP_SUL!O919="","*",SP_SUL!O919)</f>
        <v>*</v>
      </c>
      <c r="J919" s="113" t="str">
        <f>IF(SP_SUL!P919="","*",SP_SUL!P919)</f>
        <v>*</v>
      </c>
      <c r="K919" s="83">
        <f>IF(SP_SUL!AK919="","*",SP_SUL!AK919)</f>
        <v>0</v>
      </c>
      <c r="L919" s="83" t="str">
        <f>IF(SP_SUL!AM919="","*",SP_SUL!AM919)</f>
        <v>-</v>
      </c>
      <c r="M919" s="83">
        <f>IF(SP_SUL!AP919="","*",SP_SUL!AP919)</f>
        <v>0</v>
      </c>
      <c r="N919" s="83" t="str">
        <f>IF(SP_SUL!AM919="","*",SP_SUL!AM919)</f>
        <v>-</v>
      </c>
      <c r="O919" s="110" t="str">
        <f>IF(SP_SUL!BH919="","*",SP_SUL!BH919)</f>
        <v>*</v>
      </c>
      <c r="P919" s="147" t="str">
        <f>IF($A$2=1,IF(SP_SUL!BJ919="","*",SP_SUL!BJ919),IF(SP_SUL!BK919="","*",SP_SUL!BK919))</f>
        <v>*</v>
      </c>
    </row>
    <row r="920" spans="1:16" hidden="1">
      <c r="A920" s="82" t="str">
        <f>IF(SP_SUL!B920="","*",SP_SUL!B920)</f>
        <v>*</v>
      </c>
      <c r="B920" s="83" t="str">
        <f>IF(SP_SUL!X920="","*",SP_SUL!X920)</f>
        <v>*</v>
      </c>
      <c r="C920" s="83" t="str">
        <f>IF(SP_SUL!S920="","*",SP_SUL!S920)</f>
        <v>-</v>
      </c>
      <c r="D920" s="83" t="str">
        <f>IF(SP_SUL!T920="","*",SP_SUL!T920)</f>
        <v>-</v>
      </c>
      <c r="E920" s="83" t="str">
        <f>IF(SP_SUL!D920="","*",SP_SUL!D920)</f>
        <v>*</v>
      </c>
      <c r="F920" s="83" t="str">
        <f>IF(SP_SUL!H920="","*",SP_SUL!H920)</f>
        <v>*</v>
      </c>
      <c r="G920" s="83" t="str">
        <f>IF(SP_SUL!M920="","*",SP_SUL!M920)</f>
        <v>-</v>
      </c>
      <c r="H920" s="116" t="str">
        <f>IF(SP_SUL!K920="","*",SP_SUL!K920)</f>
        <v>*</v>
      </c>
      <c r="I920" s="113" t="str">
        <f>IF(SP_SUL!O920="","*",SP_SUL!O920)</f>
        <v>*</v>
      </c>
      <c r="J920" s="113" t="str">
        <f>IF(SP_SUL!P920="","*",SP_SUL!P920)</f>
        <v>*</v>
      </c>
      <c r="K920" s="83">
        <f>IF(SP_SUL!AK920="","*",SP_SUL!AK920)</f>
        <v>0</v>
      </c>
      <c r="L920" s="83" t="str">
        <f>IF(SP_SUL!AM920="","*",SP_SUL!AM920)</f>
        <v>-</v>
      </c>
      <c r="M920" s="83">
        <f>IF(SP_SUL!AP920="","*",SP_SUL!AP920)</f>
        <v>0</v>
      </c>
      <c r="N920" s="83" t="str">
        <f>IF(SP_SUL!AM920="","*",SP_SUL!AM920)</f>
        <v>-</v>
      </c>
      <c r="O920" s="110" t="str">
        <f>IF(SP_SUL!BH920="","*",SP_SUL!BH920)</f>
        <v>*</v>
      </c>
      <c r="P920" s="147" t="str">
        <f>IF($A$2=1,IF(SP_SUL!BJ920="","*",SP_SUL!BJ920),IF(SP_SUL!BK920="","*",SP_SUL!BK920))</f>
        <v>*</v>
      </c>
    </row>
    <row r="921" spans="1:16" hidden="1">
      <c r="A921" s="82" t="str">
        <f>IF(SP_SUL!B921="","*",SP_SUL!B921)</f>
        <v>*</v>
      </c>
      <c r="B921" s="83" t="str">
        <f>IF(SP_SUL!X921="","*",SP_SUL!X921)</f>
        <v>*</v>
      </c>
      <c r="C921" s="83" t="str">
        <f>IF(SP_SUL!S921="","*",SP_SUL!S921)</f>
        <v>-</v>
      </c>
      <c r="D921" s="83" t="str">
        <f>IF(SP_SUL!T921="","*",SP_SUL!T921)</f>
        <v>-</v>
      </c>
      <c r="E921" s="83" t="str">
        <f>IF(SP_SUL!D921="","*",SP_SUL!D921)</f>
        <v>*</v>
      </c>
      <c r="F921" s="83" t="str">
        <f>IF(SP_SUL!H921="","*",SP_SUL!H921)</f>
        <v>*</v>
      </c>
      <c r="G921" s="83" t="str">
        <f>IF(SP_SUL!M921="","*",SP_SUL!M921)</f>
        <v>-</v>
      </c>
      <c r="H921" s="116" t="str">
        <f>IF(SP_SUL!K921="","*",SP_SUL!K921)</f>
        <v>*</v>
      </c>
      <c r="I921" s="113" t="str">
        <f>IF(SP_SUL!O921="","*",SP_SUL!O921)</f>
        <v>*</v>
      </c>
      <c r="J921" s="113" t="str">
        <f>IF(SP_SUL!P921="","*",SP_SUL!P921)</f>
        <v>*</v>
      </c>
      <c r="K921" s="83">
        <f>IF(SP_SUL!AK921="","*",SP_SUL!AK921)</f>
        <v>0</v>
      </c>
      <c r="L921" s="83" t="str">
        <f>IF(SP_SUL!AM921="","*",SP_SUL!AM921)</f>
        <v>-</v>
      </c>
      <c r="M921" s="83">
        <f>IF(SP_SUL!AP921="","*",SP_SUL!AP921)</f>
        <v>0</v>
      </c>
      <c r="N921" s="83" t="str">
        <f>IF(SP_SUL!AM921="","*",SP_SUL!AM921)</f>
        <v>-</v>
      </c>
      <c r="O921" s="110" t="str">
        <f>IF(SP_SUL!BH921="","*",SP_SUL!BH921)</f>
        <v>*</v>
      </c>
      <c r="P921" s="147" t="str">
        <f>IF($A$2=1,IF(SP_SUL!BJ921="","*",SP_SUL!BJ921),IF(SP_SUL!BK921="","*",SP_SUL!BK921))</f>
        <v>*</v>
      </c>
    </row>
    <row r="922" spans="1:16" hidden="1">
      <c r="A922" s="82" t="str">
        <f>IF(SP_SUL!B922="","*",SP_SUL!B922)</f>
        <v>*</v>
      </c>
      <c r="B922" s="83" t="str">
        <f>IF(SP_SUL!X922="","*",SP_SUL!X922)</f>
        <v>*</v>
      </c>
      <c r="C922" s="83" t="str">
        <f>IF(SP_SUL!S922="","*",SP_SUL!S922)</f>
        <v>-</v>
      </c>
      <c r="D922" s="83" t="str">
        <f>IF(SP_SUL!T922="","*",SP_SUL!T922)</f>
        <v>-</v>
      </c>
      <c r="E922" s="83" t="str">
        <f>IF(SP_SUL!D922="","*",SP_SUL!D922)</f>
        <v>*</v>
      </c>
      <c r="F922" s="83" t="str">
        <f>IF(SP_SUL!H922="","*",SP_SUL!H922)</f>
        <v>*</v>
      </c>
      <c r="G922" s="83" t="str">
        <f>IF(SP_SUL!M922="","*",SP_SUL!M922)</f>
        <v>-</v>
      </c>
      <c r="H922" s="116" t="str">
        <f>IF(SP_SUL!K922="","*",SP_SUL!K922)</f>
        <v>*</v>
      </c>
      <c r="I922" s="113" t="str">
        <f>IF(SP_SUL!O922="","*",SP_SUL!O922)</f>
        <v>*</v>
      </c>
      <c r="J922" s="113" t="str">
        <f>IF(SP_SUL!P922="","*",SP_SUL!P922)</f>
        <v>*</v>
      </c>
      <c r="K922" s="83">
        <f>IF(SP_SUL!AK922="","*",SP_SUL!AK922)</f>
        <v>0</v>
      </c>
      <c r="L922" s="83" t="str">
        <f>IF(SP_SUL!AM922="","*",SP_SUL!AM922)</f>
        <v>-</v>
      </c>
      <c r="M922" s="83">
        <f>IF(SP_SUL!AP922="","*",SP_SUL!AP922)</f>
        <v>0</v>
      </c>
      <c r="N922" s="83" t="str">
        <f>IF(SP_SUL!AM922="","*",SP_SUL!AM922)</f>
        <v>-</v>
      </c>
      <c r="O922" s="110" t="str">
        <f>IF(SP_SUL!BH922="","*",SP_SUL!BH922)</f>
        <v>*</v>
      </c>
      <c r="P922" s="147" t="str">
        <f>IF($A$2=1,IF(SP_SUL!BJ922="","*",SP_SUL!BJ922),IF(SP_SUL!BK922="","*",SP_SUL!BK922))</f>
        <v>*</v>
      </c>
    </row>
    <row r="923" spans="1:16" hidden="1">
      <c r="A923" s="82" t="str">
        <f>IF(SP_SUL!B923="","*",SP_SUL!B923)</f>
        <v>*</v>
      </c>
      <c r="B923" s="83" t="str">
        <f>IF(SP_SUL!X923="","*",SP_SUL!X923)</f>
        <v>*</v>
      </c>
      <c r="C923" s="83" t="str">
        <f>IF(SP_SUL!S923="","*",SP_SUL!S923)</f>
        <v>-</v>
      </c>
      <c r="D923" s="83" t="str">
        <f>IF(SP_SUL!T923="","*",SP_SUL!T923)</f>
        <v>-</v>
      </c>
      <c r="E923" s="83" t="str">
        <f>IF(SP_SUL!D923="","*",SP_SUL!D923)</f>
        <v>*</v>
      </c>
      <c r="F923" s="83" t="str">
        <f>IF(SP_SUL!H923="","*",SP_SUL!H923)</f>
        <v>*</v>
      </c>
      <c r="G923" s="83" t="str">
        <f>IF(SP_SUL!M923="","*",SP_SUL!M923)</f>
        <v>-</v>
      </c>
      <c r="H923" s="116" t="str">
        <f>IF(SP_SUL!K923="","*",SP_SUL!K923)</f>
        <v>*</v>
      </c>
      <c r="I923" s="113" t="str">
        <f>IF(SP_SUL!O923="","*",SP_SUL!O923)</f>
        <v>*</v>
      </c>
      <c r="J923" s="113" t="str">
        <f>IF(SP_SUL!P923="","*",SP_SUL!P923)</f>
        <v>*</v>
      </c>
      <c r="K923" s="83">
        <f>IF(SP_SUL!AK923="","*",SP_SUL!AK923)</f>
        <v>0</v>
      </c>
      <c r="L923" s="83" t="str">
        <f>IF(SP_SUL!AM923="","*",SP_SUL!AM923)</f>
        <v>-</v>
      </c>
      <c r="M923" s="83">
        <f>IF(SP_SUL!AP923="","*",SP_SUL!AP923)</f>
        <v>0</v>
      </c>
      <c r="N923" s="83" t="str">
        <f>IF(SP_SUL!AM923="","*",SP_SUL!AM923)</f>
        <v>-</v>
      </c>
      <c r="O923" s="110" t="str">
        <f>IF(SP_SUL!BH923="","*",SP_SUL!BH923)</f>
        <v>*</v>
      </c>
      <c r="P923" s="147" t="str">
        <f>IF($A$2=1,IF(SP_SUL!BJ923="","*",SP_SUL!BJ923),IF(SP_SUL!BK923="","*",SP_SUL!BK923))</f>
        <v>*</v>
      </c>
    </row>
    <row r="924" spans="1:16" hidden="1">
      <c r="A924" s="82" t="str">
        <f>IF(SP_SUL!B924="","*",SP_SUL!B924)</f>
        <v>*</v>
      </c>
      <c r="B924" s="83" t="str">
        <f>IF(SP_SUL!X924="","*",SP_SUL!X924)</f>
        <v>*</v>
      </c>
      <c r="C924" s="83" t="str">
        <f>IF(SP_SUL!S924="","*",SP_SUL!S924)</f>
        <v>-</v>
      </c>
      <c r="D924" s="83" t="str">
        <f>IF(SP_SUL!T924="","*",SP_SUL!T924)</f>
        <v>-</v>
      </c>
      <c r="E924" s="83" t="str">
        <f>IF(SP_SUL!D924="","*",SP_SUL!D924)</f>
        <v>*</v>
      </c>
      <c r="F924" s="83" t="str">
        <f>IF(SP_SUL!H924="","*",SP_SUL!H924)</f>
        <v>*</v>
      </c>
      <c r="G924" s="83" t="str">
        <f>IF(SP_SUL!M924="","*",SP_SUL!M924)</f>
        <v>-</v>
      </c>
      <c r="H924" s="116" t="str">
        <f>IF(SP_SUL!K924="","*",SP_SUL!K924)</f>
        <v>*</v>
      </c>
      <c r="I924" s="113" t="str">
        <f>IF(SP_SUL!O924="","*",SP_SUL!O924)</f>
        <v>*</v>
      </c>
      <c r="J924" s="113" t="str">
        <f>IF(SP_SUL!P924="","*",SP_SUL!P924)</f>
        <v>*</v>
      </c>
      <c r="K924" s="83">
        <f>IF(SP_SUL!AK924="","*",SP_SUL!AK924)</f>
        <v>0</v>
      </c>
      <c r="L924" s="83" t="str">
        <f>IF(SP_SUL!AM924="","*",SP_SUL!AM924)</f>
        <v>-</v>
      </c>
      <c r="M924" s="83">
        <f>IF(SP_SUL!AP924="","*",SP_SUL!AP924)</f>
        <v>0</v>
      </c>
      <c r="N924" s="83" t="str">
        <f>IF(SP_SUL!AM924="","*",SP_SUL!AM924)</f>
        <v>-</v>
      </c>
      <c r="O924" s="110" t="str">
        <f>IF(SP_SUL!BH924="","*",SP_SUL!BH924)</f>
        <v>*</v>
      </c>
      <c r="P924" s="147" t="str">
        <f>IF($A$2=1,IF(SP_SUL!BJ924="","*",SP_SUL!BJ924),IF(SP_SUL!BK924="","*",SP_SUL!BK924))</f>
        <v>*</v>
      </c>
    </row>
    <row r="925" spans="1:16" hidden="1">
      <c r="A925" s="82" t="str">
        <f>IF(SP_SUL!B925="","*",SP_SUL!B925)</f>
        <v>*</v>
      </c>
      <c r="B925" s="83" t="str">
        <f>IF(SP_SUL!X925="","*",SP_SUL!X925)</f>
        <v>*</v>
      </c>
      <c r="C925" s="83" t="str">
        <f>IF(SP_SUL!S925="","*",SP_SUL!S925)</f>
        <v>-</v>
      </c>
      <c r="D925" s="83" t="str">
        <f>IF(SP_SUL!T925="","*",SP_SUL!T925)</f>
        <v>-</v>
      </c>
      <c r="E925" s="83" t="str">
        <f>IF(SP_SUL!D925="","*",SP_SUL!D925)</f>
        <v>*</v>
      </c>
      <c r="F925" s="83" t="str">
        <f>IF(SP_SUL!H925="","*",SP_SUL!H925)</f>
        <v>*</v>
      </c>
      <c r="G925" s="83" t="str">
        <f>IF(SP_SUL!M925="","*",SP_SUL!M925)</f>
        <v>-</v>
      </c>
      <c r="H925" s="116" t="str">
        <f>IF(SP_SUL!K925="","*",SP_SUL!K925)</f>
        <v>*</v>
      </c>
      <c r="I925" s="113" t="str">
        <f>IF(SP_SUL!O925="","*",SP_SUL!O925)</f>
        <v>*</v>
      </c>
      <c r="J925" s="113" t="str">
        <f>IF(SP_SUL!P925="","*",SP_SUL!P925)</f>
        <v>*</v>
      </c>
      <c r="K925" s="83">
        <f>IF(SP_SUL!AK925="","*",SP_SUL!AK925)</f>
        <v>0</v>
      </c>
      <c r="L925" s="83" t="str">
        <f>IF(SP_SUL!AM925="","*",SP_SUL!AM925)</f>
        <v>-</v>
      </c>
      <c r="M925" s="83">
        <f>IF(SP_SUL!AP925="","*",SP_SUL!AP925)</f>
        <v>0</v>
      </c>
      <c r="N925" s="83" t="str">
        <f>IF(SP_SUL!AM925="","*",SP_SUL!AM925)</f>
        <v>-</v>
      </c>
      <c r="O925" s="110" t="str">
        <f>IF(SP_SUL!BH925="","*",SP_SUL!BH925)</f>
        <v>*</v>
      </c>
      <c r="P925" s="147" t="str">
        <f>IF($A$2=1,IF(SP_SUL!BJ925="","*",SP_SUL!BJ925),IF(SP_SUL!BK925="","*",SP_SUL!BK925))</f>
        <v>*</v>
      </c>
    </row>
    <row r="926" spans="1:16" hidden="1">
      <c r="A926" s="82" t="str">
        <f>IF(SP_SUL!B926="","*",SP_SUL!B926)</f>
        <v>*</v>
      </c>
      <c r="B926" s="83" t="str">
        <f>IF(SP_SUL!X926="","*",SP_SUL!X926)</f>
        <v>*</v>
      </c>
      <c r="C926" s="83" t="str">
        <f>IF(SP_SUL!S926="","*",SP_SUL!S926)</f>
        <v>-</v>
      </c>
      <c r="D926" s="83" t="str">
        <f>IF(SP_SUL!T926="","*",SP_SUL!T926)</f>
        <v>-</v>
      </c>
      <c r="E926" s="83" t="str">
        <f>IF(SP_SUL!D926="","*",SP_SUL!D926)</f>
        <v>*</v>
      </c>
      <c r="F926" s="83" t="str">
        <f>IF(SP_SUL!H926="","*",SP_SUL!H926)</f>
        <v>*</v>
      </c>
      <c r="G926" s="83" t="str">
        <f>IF(SP_SUL!M926="","*",SP_SUL!M926)</f>
        <v>-</v>
      </c>
      <c r="H926" s="116" t="str">
        <f>IF(SP_SUL!K926="","*",SP_SUL!K926)</f>
        <v>*</v>
      </c>
      <c r="I926" s="113" t="str">
        <f>IF(SP_SUL!O926="","*",SP_SUL!O926)</f>
        <v>*</v>
      </c>
      <c r="J926" s="113" t="str">
        <f>IF(SP_SUL!P926="","*",SP_SUL!P926)</f>
        <v>*</v>
      </c>
      <c r="K926" s="83">
        <f>IF(SP_SUL!AK926="","*",SP_SUL!AK926)</f>
        <v>0</v>
      </c>
      <c r="L926" s="83" t="str">
        <f>IF(SP_SUL!AM926="","*",SP_SUL!AM926)</f>
        <v>-</v>
      </c>
      <c r="M926" s="83">
        <f>IF(SP_SUL!AP926="","*",SP_SUL!AP926)</f>
        <v>0</v>
      </c>
      <c r="N926" s="83" t="str">
        <f>IF(SP_SUL!AM926="","*",SP_SUL!AM926)</f>
        <v>-</v>
      </c>
      <c r="O926" s="110" t="str">
        <f>IF(SP_SUL!BH926="","*",SP_SUL!BH926)</f>
        <v>*</v>
      </c>
      <c r="P926" s="147" t="str">
        <f>IF($A$2=1,IF(SP_SUL!BJ926="","*",SP_SUL!BJ926),IF(SP_SUL!BK926="","*",SP_SUL!BK926))</f>
        <v>*</v>
      </c>
    </row>
    <row r="927" spans="1:16" hidden="1">
      <c r="A927" s="82" t="str">
        <f>IF(SP_SUL!B927="","*",SP_SUL!B927)</f>
        <v>*</v>
      </c>
      <c r="B927" s="83" t="str">
        <f>IF(SP_SUL!X927="","*",SP_SUL!X927)</f>
        <v>*</v>
      </c>
      <c r="C927" s="83" t="str">
        <f>IF(SP_SUL!S927="","*",SP_SUL!S927)</f>
        <v>-</v>
      </c>
      <c r="D927" s="83" t="str">
        <f>IF(SP_SUL!T927="","*",SP_SUL!T927)</f>
        <v>-</v>
      </c>
      <c r="E927" s="83" t="str">
        <f>IF(SP_SUL!D927="","*",SP_SUL!D927)</f>
        <v>*</v>
      </c>
      <c r="F927" s="83" t="str">
        <f>IF(SP_SUL!H927="","*",SP_SUL!H927)</f>
        <v>*</v>
      </c>
      <c r="G927" s="83" t="str">
        <f>IF(SP_SUL!M927="","*",SP_SUL!M927)</f>
        <v>-</v>
      </c>
      <c r="H927" s="116" t="str">
        <f>IF(SP_SUL!K927="","*",SP_SUL!K927)</f>
        <v>*</v>
      </c>
      <c r="I927" s="113" t="str">
        <f>IF(SP_SUL!O927="","*",SP_SUL!O927)</f>
        <v>*</v>
      </c>
      <c r="J927" s="113" t="str">
        <f>IF(SP_SUL!P927="","*",SP_SUL!P927)</f>
        <v>*</v>
      </c>
      <c r="K927" s="83">
        <f>IF(SP_SUL!AK927="","*",SP_SUL!AK927)</f>
        <v>0</v>
      </c>
      <c r="L927" s="83" t="str">
        <f>IF(SP_SUL!AM927="","*",SP_SUL!AM927)</f>
        <v>-</v>
      </c>
      <c r="M927" s="83">
        <f>IF(SP_SUL!AP927="","*",SP_SUL!AP927)</f>
        <v>0</v>
      </c>
      <c r="N927" s="83" t="str">
        <f>IF(SP_SUL!AM927="","*",SP_SUL!AM927)</f>
        <v>-</v>
      </c>
      <c r="O927" s="110" t="str">
        <f>IF(SP_SUL!BH927="","*",SP_SUL!BH927)</f>
        <v>*</v>
      </c>
      <c r="P927" s="147" t="str">
        <f>IF($A$2=1,IF(SP_SUL!BJ927="","*",SP_SUL!BJ927),IF(SP_SUL!BK927="","*",SP_SUL!BK927))</f>
        <v>*</v>
      </c>
    </row>
    <row r="928" spans="1:16" hidden="1">
      <c r="A928" s="82" t="str">
        <f>IF(SP_SUL!B928="","*",SP_SUL!B928)</f>
        <v>*</v>
      </c>
      <c r="B928" s="83" t="str">
        <f>IF(SP_SUL!X928="","*",SP_SUL!X928)</f>
        <v>*</v>
      </c>
      <c r="C928" s="83" t="str">
        <f>IF(SP_SUL!S928="","*",SP_SUL!S928)</f>
        <v>-</v>
      </c>
      <c r="D928" s="83" t="str">
        <f>IF(SP_SUL!T928="","*",SP_SUL!T928)</f>
        <v>-</v>
      </c>
      <c r="E928" s="83" t="str">
        <f>IF(SP_SUL!D928="","*",SP_SUL!D928)</f>
        <v>*</v>
      </c>
      <c r="F928" s="83" t="str">
        <f>IF(SP_SUL!H928="","*",SP_SUL!H928)</f>
        <v>*</v>
      </c>
      <c r="G928" s="83" t="str">
        <f>IF(SP_SUL!M928="","*",SP_SUL!M928)</f>
        <v>-</v>
      </c>
      <c r="H928" s="116" t="str">
        <f>IF(SP_SUL!K928="","*",SP_SUL!K928)</f>
        <v>*</v>
      </c>
      <c r="I928" s="113" t="str">
        <f>IF(SP_SUL!O928="","*",SP_SUL!O928)</f>
        <v>*</v>
      </c>
      <c r="J928" s="113" t="str">
        <f>IF(SP_SUL!P928="","*",SP_SUL!P928)</f>
        <v>*</v>
      </c>
      <c r="K928" s="83">
        <f>IF(SP_SUL!AK928="","*",SP_SUL!AK928)</f>
        <v>0</v>
      </c>
      <c r="L928" s="83" t="str">
        <f>IF(SP_SUL!AM928="","*",SP_SUL!AM928)</f>
        <v>-</v>
      </c>
      <c r="M928" s="83">
        <f>IF(SP_SUL!AP928="","*",SP_SUL!AP928)</f>
        <v>0</v>
      </c>
      <c r="N928" s="83" t="str">
        <f>IF(SP_SUL!AM928="","*",SP_SUL!AM928)</f>
        <v>-</v>
      </c>
      <c r="O928" s="110" t="str">
        <f>IF(SP_SUL!BH928="","*",SP_SUL!BH928)</f>
        <v>*</v>
      </c>
      <c r="P928" s="147" t="str">
        <f>IF($A$2=1,IF(SP_SUL!BJ928="","*",SP_SUL!BJ928),IF(SP_SUL!BK928="","*",SP_SUL!BK928))</f>
        <v>*</v>
      </c>
    </row>
    <row r="929" spans="1:16" hidden="1">
      <c r="A929" s="82" t="str">
        <f>IF(SP_SUL!B929="","*",SP_SUL!B929)</f>
        <v>*</v>
      </c>
      <c r="B929" s="83" t="str">
        <f>IF(SP_SUL!X929="","*",SP_SUL!X929)</f>
        <v>*</v>
      </c>
      <c r="C929" s="83" t="str">
        <f>IF(SP_SUL!S929="","*",SP_SUL!S929)</f>
        <v>-</v>
      </c>
      <c r="D929" s="83" t="str">
        <f>IF(SP_SUL!T929="","*",SP_SUL!T929)</f>
        <v>-</v>
      </c>
      <c r="E929" s="83" t="str">
        <f>IF(SP_SUL!D929="","*",SP_SUL!D929)</f>
        <v>*</v>
      </c>
      <c r="F929" s="83" t="str">
        <f>IF(SP_SUL!H929="","*",SP_SUL!H929)</f>
        <v>*</v>
      </c>
      <c r="G929" s="83" t="str">
        <f>IF(SP_SUL!M929="","*",SP_SUL!M929)</f>
        <v>-</v>
      </c>
      <c r="H929" s="116" t="str">
        <f>IF(SP_SUL!K929="","*",SP_SUL!K929)</f>
        <v>*</v>
      </c>
      <c r="I929" s="113" t="str">
        <f>IF(SP_SUL!O929="","*",SP_SUL!O929)</f>
        <v>*</v>
      </c>
      <c r="J929" s="113" t="str">
        <f>IF(SP_SUL!P929="","*",SP_SUL!P929)</f>
        <v>*</v>
      </c>
      <c r="K929" s="83">
        <f>IF(SP_SUL!AK929="","*",SP_SUL!AK929)</f>
        <v>0</v>
      </c>
      <c r="L929" s="83" t="str">
        <f>IF(SP_SUL!AM929="","*",SP_SUL!AM929)</f>
        <v>-</v>
      </c>
      <c r="M929" s="83">
        <f>IF(SP_SUL!AP929="","*",SP_SUL!AP929)</f>
        <v>0</v>
      </c>
      <c r="N929" s="83" t="str">
        <f>IF(SP_SUL!AM929="","*",SP_SUL!AM929)</f>
        <v>-</v>
      </c>
      <c r="O929" s="110" t="str">
        <f>IF(SP_SUL!BH929="","*",SP_SUL!BH929)</f>
        <v>*</v>
      </c>
      <c r="P929" s="147" t="str">
        <f>IF($A$2=1,IF(SP_SUL!BJ929="","*",SP_SUL!BJ929),IF(SP_SUL!BK929="","*",SP_SUL!BK929))</f>
        <v>*</v>
      </c>
    </row>
    <row r="930" spans="1:16" hidden="1">
      <c r="A930" s="82" t="str">
        <f>IF(SP_SUL!B930="","*",SP_SUL!B930)</f>
        <v>*</v>
      </c>
      <c r="B930" s="83" t="str">
        <f>IF(SP_SUL!X930="","*",SP_SUL!X930)</f>
        <v>*</v>
      </c>
      <c r="C930" s="83" t="str">
        <f>IF(SP_SUL!S930="","*",SP_SUL!S930)</f>
        <v>-</v>
      </c>
      <c r="D930" s="83" t="str">
        <f>IF(SP_SUL!T930="","*",SP_SUL!T930)</f>
        <v>-</v>
      </c>
      <c r="E930" s="83" t="str">
        <f>IF(SP_SUL!D930="","*",SP_SUL!D930)</f>
        <v>*</v>
      </c>
      <c r="F930" s="83" t="str">
        <f>IF(SP_SUL!H930="","*",SP_SUL!H930)</f>
        <v>*</v>
      </c>
      <c r="G930" s="83" t="str">
        <f>IF(SP_SUL!M930="","*",SP_SUL!M930)</f>
        <v>-</v>
      </c>
      <c r="H930" s="116" t="str">
        <f>IF(SP_SUL!K930="","*",SP_SUL!K930)</f>
        <v>*</v>
      </c>
      <c r="I930" s="113" t="str">
        <f>IF(SP_SUL!O930="","*",SP_SUL!O930)</f>
        <v>*</v>
      </c>
      <c r="J930" s="113" t="str">
        <f>IF(SP_SUL!P930="","*",SP_SUL!P930)</f>
        <v>*</v>
      </c>
      <c r="K930" s="83">
        <f>IF(SP_SUL!AK930="","*",SP_SUL!AK930)</f>
        <v>0</v>
      </c>
      <c r="L930" s="83" t="str">
        <f>IF(SP_SUL!AM930="","*",SP_SUL!AM930)</f>
        <v>-</v>
      </c>
      <c r="M930" s="83">
        <f>IF(SP_SUL!AP930="","*",SP_SUL!AP930)</f>
        <v>0</v>
      </c>
      <c r="N930" s="83" t="str">
        <f>IF(SP_SUL!AM930="","*",SP_SUL!AM930)</f>
        <v>-</v>
      </c>
      <c r="O930" s="110" t="str">
        <f>IF(SP_SUL!BH930="","*",SP_SUL!BH930)</f>
        <v>*</v>
      </c>
      <c r="P930" s="147" t="str">
        <f>IF($A$2=1,IF(SP_SUL!BJ930="","*",SP_SUL!BJ930),IF(SP_SUL!BK930="","*",SP_SUL!BK930))</f>
        <v>*</v>
      </c>
    </row>
    <row r="931" spans="1:16" hidden="1">
      <c r="A931" s="82" t="str">
        <f>IF(SP_SUL!B931="","*",SP_SUL!B931)</f>
        <v>*</v>
      </c>
      <c r="B931" s="83" t="str">
        <f>IF(SP_SUL!X931="","*",SP_SUL!X931)</f>
        <v>*</v>
      </c>
      <c r="C931" s="83" t="str">
        <f>IF(SP_SUL!S931="","*",SP_SUL!S931)</f>
        <v>-</v>
      </c>
      <c r="D931" s="83" t="str">
        <f>IF(SP_SUL!T931="","*",SP_SUL!T931)</f>
        <v>-</v>
      </c>
      <c r="E931" s="83" t="str">
        <f>IF(SP_SUL!D931="","*",SP_SUL!D931)</f>
        <v>*</v>
      </c>
      <c r="F931" s="83" t="str">
        <f>IF(SP_SUL!H931="","*",SP_SUL!H931)</f>
        <v>*</v>
      </c>
      <c r="G931" s="83" t="str">
        <f>IF(SP_SUL!M931="","*",SP_SUL!M931)</f>
        <v>-</v>
      </c>
      <c r="H931" s="116" t="str">
        <f>IF(SP_SUL!K931="","*",SP_SUL!K931)</f>
        <v>*</v>
      </c>
      <c r="I931" s="113" t="str">
        <f>IF(SP_SUL!O931="","*",SP_SUL!O931)</f>
        <v>*</v>
      </c>
      <c r="J931" s="113" t="str">
        <f>IF(SP_SUL!P931="","*",SP_SUL!P931)</f>
        <v>*</v>
      </c>
      <c r="K931" s="83">
        <f>IF(SP_SUL!AK931="","*",SP_SUL!AK931)</f>
        <v>0</v>
      </c>
      <c r="L931" s="83" t="str">
        <f>IF(SP_SUL!AM931="","*",SP_SUL!AM931)</f>
        <v>-</v>
      </c>
      <c r="M931" s="83">
        <f>IF(SP_SUL!AP931="","*",SP_SUL!AP931)</f>
        <v>0</v>
      </c>
      <c r="N931" s="83" t="str">
        <f>IF(SP_SUL!AM931="","*",SP_SUL!AM931)</f>
        <v>-</v>
      </c>
      <c r="O931" s="110" t="str">
        <f>IF(SP_SUL!BH931="","*",SP_SUL!BH931)</f>
        <v>*</v>
      </c>
      <c r="P931" s="147" t="str">
        <f>IF($A$2=1,IF(SP_SUL!BJ931="","*",SP_SUL!BJ931),IF(SP_SUL!BK931="","*",SP_SUL!BK931))</f>
        <v>*</v>
      </c>
    </row>
    <row r="932" spans="1:16" hidden="1">
      <c r="A932" s="82" t="str">
        <f>IF(SP_SUL!B932="","*",SP_SUL!B932)</f>
        <v>*</v>
      </c>
      <c r="B932" s="83" t="str">
        <f>IF(SP_SUL!X932="","*",SP_SUL!X932)</f>
        <v>*</v>
      </c>
      <c r="C932" s="83" t="str">
        <f>IF(SP_SUL!S932="","*",SP_SUL!S932)</f>
        <v>-</v>
      </c>
      <c r="D932" s="83" t="str">
        <f>IF(SP_SUL!T932="","*",SP_SUL!T932)</f>
        <v>-</v>
      </c>
      <c r="E932" s="83" t="str">
        <f>IF(SP_SUL!D932="","*",SP_SUL!D932)</f>
        <v>*</v>
      </c>
      <c r="F932" s="83" t="str">
        <f>IF(SP_SUL!H932="","*",SP_SUL!H932)</f>
        <v>*</v>
      </c>
      <c r="G932" s="83" t="str">
        <f>IF(SP_SUL!M932="","*",SP_SUL!M932)</f>
        <v>-</v>
      </c>
      <c r="H932" s="116" t="str">
        <f>IF(SP_SUL!K932="","*",SP_SUL!K932)</f>
        <v>*</v>
      </c>
      <c r="I932" s="113" t="str">
        <f>IF(SP_SUL!O932="","*",SP_SUL!O932)</f>
        <v>*</v>
      </c>
      <c r="J932" s="113" t="str">
        <f>IF(SP_SUL!P932="","*",SP_SUL!P932)</f>
        <v>*</v>
      </c>
      <c r="K932" s="83">
        <f>IF(SP_SUL!AK932="","*",SP_SUL!AK932)</f>
        <v>0</v>
      </c>
      <c r="L932" s="83" t="str">
        <f>IF(SP_SUL!AM932="","*",SP_SUL!AM932)</f>
        <v>-</v>
      </c>
      <c r="M932" s="83">
        <f>IF(SP_SUL!AP932="","*",SP_SUL!AP932)</f>
        <v>0</v>
      </c>
      <c r="N932" s="83" t="str">
        <f>IF(SP_SUL!AM932="","*",SP_SUL!AM932)</f>
        <v>-</v>
      </c>
      <c r="O932" s="110" t="str">
        <f>IF(SP_SUL!BH932="","*",SP_SUL!BH932)</f>
        <v>*</v>
      </c>
      <c r="P932" s="147" t="str">
        <f>IF($A$2=1,IF(SP_SUL!BJ932="","*",SP_SUL!BJ932),IF(SP_SUL!BK932="","*",SP_SUL!BK932))</f>
        <v>*</v>
      </c>
    </row>
    <row r="933" spans="1:16" hidden="1">
      <c r="A933" s="82" t="str">
        <f>IF(SP_SUL!B933="","*",SP_SUL!B933)</f>
        <v>*</v>
      </c>
      <c r="B933" s="83" t="str">
        <f>IF(SP_SUL!X933="","*",SP_SUL!X933)</f>
        <v>*</v>
      </c>
      <c r="C933" s="83" t="str">
        <f>IF(SP_SUL!S933="","*",SP_SUL!S933)</f>
        <v>-</v>
      </c>
      <c r="D933" s="83" t="str">
        <f>IF(SP_SUL!T933="","*",SP_SUL!T933)</f>
        <v>-</v>
      </c>
      <c r="E933" s="83" t="str">
        <f>IF(SP_SUL!D933="","*",SP_SUL!D933)</f>
        <v>*</v>
      </c>
      <c r="F933" s="83" t="str">
        <f>IF(SP_SUL!H933="","*",SP_SUL!H933)</f>
        <v>*</v>
      </c>
      <c r="G933" s="83" t="str">
        <f>IF(SP_SUL!M933="","*",SP_SUL!M933)</f>
        <v>-</v>
      </c>
      <c r="H933" s="116" t="str">
        <f>IF(SP_SUL!K933="","*",SP_SUL!K933)</f>
        <v>*</v>
      </c>
      <c r="I933" s="113" t="str">
        <f>IF(SP_SUL!O933="","*",SP_SUL!O933)</f>
        <v>*</v>
      </c>
      <c r="J933" s="113" t="str">
        <f>IF(SP_SUL!P933="","*",SP_SUL!P933)</f>
        <v>*</v>
      </c>
      <c r="K933" s="83">
        <f>IF(SP_SUL!AK933="","*",SP_SUL!AK933)</f>
        <v>0</v>
      </c>
      <c r="L933" s="83" t="str">
        <f>IF(SP_SUL!AM933="","*",SP_SUL!AM933)</f>
        <v>-</v>
      </c>
      <c r="M933" s="83">
        <f>IF(SP_SUL!AP933="","*",SP_SUL!AP933)</f>
        <v>0</v>
      </c>
      <c r="N933" s="83" t="str">
        <f>IF(SP_SUL!AM933="","*",SP_SUL!AM933)</f>
        <v>-</v>
      </c>
      <c r="O933" s="110" t="str">
        <f>IF(SP_SUL!BH933="","*",SP_SUL!BH933)</f>
        <v>*</v>
      </c>
      <c r="P933" s="147" t="str">
        <f>IF($A$2=1,IF(SP_SUL!BJ933="","*",SP_SUL!BJ933),IF(SP_SUL!BK933="","*",SP_SUL!BK933))</f>
        <v>*</v>
      </c>
    </row>
    <row r="934" spans="1:16" hidden="1">
      <c r="A934" s="82" t="str">
        <f>IF(SP_SUL!B934="","*",SP_SUL!B934)</f>
        <v>*</v>
      </c>
      <c r="B934" s="83" t="str">
        <f>IF(SP_SUL!X934="","*",SP_SUL!X934)</f>
        <v>*</v>
      </c>
      <c r="C934" s="83" t="str">
        <f>IF(SP_SUL!S934="","*",SP_SUL!S934)</f>
        <v>-</v>
      </c>
      <c r="D934" s="83" t="str">
        <f>IF(SP_SUL!T934="","*",SP_SUL!T934)</f>
        <v>-</v>
      </c>
      <c r="E934" s="83" t="str">
        <f>IF(SP_SUL!D934="","*",SP_SUL!D934)</f>
        <v>*</v>
      </c>
      <c r="F934" s="83" t="str">
        <f>IF(SP_SUL!H934="","*",SP_SUL!H934)</f>
        <v>*</v>
      </c>
      <c r="G934" s="83" t="str">
        <f>IF(SP_SUL!M934="","*",SP_SUL!M934)</f>
        <v>-</v>
      </c>
      <c r="H934" s="116" t="str">
        <f>IF(SP_SUL!K934="","*",SP_SUL!K934)</f>
        <v>*</v>
      </c>
      <c r="I934" s="113" t="str">
        <f>IF(SP_SUL!O934="","*",SP_SUL!O934)</f>
        <v>*</v>
      </c>
      <c r="J934" s="113" t="str">
        <f>IF(SP_SUL!P934="","*",SP_SUL!P934)</f>
        <v>*</v>
      </c>
      <c r="K934" s="83">
        <f>IF(SP_SUL!AK934="","*",SP_SUL!AK934)</f>
        <v>0</v>
      </c>
      <c r="L934" s="83" t="str">
        <f>IF(SP_SUL!AM934="","*",SP_SUL!AM934)</f>
        <v>-</v>
      </c>
      <c r="M934" s="83">
        <f>IF(SP_SUL!AP934="","*",SP_SUL!AP934)</f>
        <v>0</v>
      </c>
      <c r="N934" s="83" t="str">
        <f>IF(SP_SUL!AM934="","*",SP_SUL!AM934)</f>
        <v>-</v>
      </c>
      <c r="O934" s="110" t="str">
        <f>IF(SP_SUL!BH934="","*",SP_SUL!BH934)</f>
        <v>*</v>
      </c>
      <c r="P934" s="147" t="str">
        <f>IF($A$2=1,IF(SP_SUL!BJ934="","*",SP_SUL!BJ934),IF(SP_SUL!BK934="","*",SP_SUL!BK934))</f>
        <v>*</v>
      </c>
    </row>
    <row r="935" spans="1:16" hidden="1">
      <c r="A935" s="82" t="str">
        <f>IF(SP_SUL!B935="","*",SP_SUL!B935)</f>
        <v>*</v>
      </c>
      <c r="B935" s="83" t="str">
        <f>IF(SP_SUL!X935="","*",SP_SUL!X935)</f>
        <v>*</v>
      </c>
      <c r="C935" s="83" t="str">
        <f>IF(SP_SUL!S935="","*",SP_SUL!S935)</f>
        <v>-</v>
      </c>
      <c r="D935" s="83" t="str">
        <f>IF(SP_SUL!T935="","*",SP_SUL!T935)</f>
        <v>-</v>
      </c>
      <c r="E935" s="83" t="str">
        <f>IF(SP_SUL!D935="","*",SP_SUL!D935)</f>
        <v>*</v>
      </c>
      <c r="F935" s="83" t="str">
        <f>IF(SP_SUL!H935="","*",SP_SUL!H935)</f>
        <v>*</v>
      </c>
      <c r="G935" s="83" t="str">
        <f>IF(SP_SUL!M935="","*",SP_SUL!M935)</f>
        <v>-</v>
      </c>
      <c r="H935" s="116" t="str">
        <f>IF(SP_SUL!K935="","*",SP_SUL!K935)</f>
        <v>*</v>
      </c>
      <c r="I935" s="113" t="str">
        <f>IF(SP_SUL!O935="","*",SP_SUL!O935)</f>
        <v>*</v>
      </c>
      <c r="J935" s="113" t="str">
        <f>IF(SP_SUL!P935="","*",SP_SUL!P935)</f>
        <v>*</v>
      </c>
      <c r="K935" s="83">
        <f>IF(SP_SUL!AK935="","*",SP_SUL!AK935)</f>
        <v>0</v>
      </c>
      <c r="L935" s="83" t="str">
        <f>IF(SP_SUL!AM935="","*",SP_SUL!AM935)</f>
        <v>-</v>
      </c>
      <c r="M935" s="83">
        <f>IF(SP_SUL!AP935="","*",SP_SUL!AP935)</f>
        <v>0</v>
      </c>
      <c r="N935" s="83" t="str">
        <f>IF(SP_SUL!AM935="","*",SP_SUL!AM935)</f>
        <v>-</v>
      </c>
      <c r="O935" s="110" t="str">
        <f>IF(SP_SUL!BH935="","*",SP_SUL!BH935)</f>
        <v>*</v>
      </c>
      <c r="P935" s="147" t="str">
        <f>IF($A$2=1,IF(SP_SUL!BJ935="","*",SP_SUL!BJ935),IF(SP_SUL!BK935="","*",SP_SUL!BK935))</f>
        <v>*</v>
      </c>
    </row>
    <row r="936" spans="1:16" hidden="1">
      <c r="A936" s="82" t="str">
        <f>IF(SP_SUL!B936="","*",SP_SUL!B936)</f>
        <v>*</v>
      </c>
      <c r="B936" s="83" t="str">
        <f>IF(SP_SUL!X936="","*",SP_SUL!X936)</f>
        <v>*</v>
      </c>
      <c r="C936" s="83" t="str">
        <f>IF(SP_SUL!S936="","*",SP_SUL!S936)</f>
        <v>-</v>
      </c>
      <c r="D936" s="83" t="str">
        <f>IF(SP_SUL!T936="","*",SP_SUL!T936)</f>
        <v>-</v>
      </c>
      <c r="E936" s="83" t="str">
        <f>IF(SP_SUL!D936="","*",SP_SUL!D936)</f>
        <v>*</v>
      </c>
      <c r="F936" s="83" t="str">
        <f>IF(SP_SUL!H936="","*",SP_SUL!H936)</f>
        <v>*</v>
      </c>
      <c r="G936" s="83" t="str">
        <f>IF(SP_SUL!M936="","*",SP_SUL!M936)</f>
        <v>-</v>
      </c>
      <c r="H936" s="116" t="str">
        <f>IF(SP_SUL!K936="","*",SP_SUL!K936)</f>
        <v>*</v>
      </c>
      <c r="I936" s="113" t="str">
        <f>IF(SP_SUL!O936="","*",SP_SUL!O936)</f>
        <v>*</v>
      </c>
      <c r="J936" s="113" t="str">
        <f>IF(SP_SUL!P936="","*",SP_SUL!P936)</f>
        <v>*</v>
      </c>
      <c r="K936" s="83">
        <f>IF(SP_SUL!AK936="","*",SP_SUL!AK936)</f>
        <v>0</v>
      </c>
      <c r="L936" s="83" t="str">
        <f>IF(SP_SUL!AM936="","*",SP_SUL!AM936)</f>
        <v>-</v>
      </c>
      <c r="M936" s="83">
        <f>IF(SP_SUL!AP936="","*",SP_SUL!AP936)</f>
        <v>0</v>
      </c>
      <c r="N936" s="83" t="str">
        <f>IF(SP_SUL!AM936="","*",SP_SUL!AM936)</f>
        <v>-</v>
      </c>
      <c r="O936" s="110" t="str">
        <f>IF(SP_SUL!BH936="","*",SP_SUL!BH936)</f>
        <v>*</v>
      </c>
      <c r="P936" s="147" t="str">
        <f>IF($A$2=1,IF(SP_SUL!BJ936="","*",SP_SUL!BJ936),IF(SP_SUL!BK936="","*",SP_SUL!BK936))</f>
        <v>*</v>
      </c>
    </row>
    <row r="937" spans="1:16" hidden="1">
      <c r="A937" s="82" t="str">
        <f>IF(SP_SUL!B937="","*",SP_SUL!B937)</f>
        <v>*</v>
      </c>
      <c r="B937" s="83" t="str">
        <f>IF(SP_SUL!X937="","*",SP_SUL!X937)</f>
        <v>*</v>
      </c>
      <c r="C937" s="83" t="str">
        <f>IF(SP_SUL!S937="","*",SP_SUL!S937)</f>
        <v>-</v>
      </c>
      <c r="D937" s="83" t="str">
        <f>IF(SP_SUL!T937="","*",SP_SUL!T937)</f>
        <v>-</v>
      </c>
      <c r="E937" s="83" t="str">
        <f>IF(SP_SUL!D937="","*",SP_SUL!D937)</f>
        <v>*</v>
      </c>
      <c r="F937" s="83" t="str">
        <f>IF(SP_SUL!H937="","*",SP_SUL!H937)</f>
        <v>*</v>
      </c>
      <c r="G937" s="83" t="str">
        <f>IF(SP_SUL!M937="","*",SP_SUL!M937)</f>
        <v>-</v>
      </c>
      <c r="H937" s="116" t="str">
        <f>IF(SP_SUL!K937="","*",SP_SUL!K937)</f>
        <v>*</v>
      </c>
      <c r="I937" s="113" t="str">
        <f>IF(SP_SUL!O937="","*",SP_SUL!O937)</f>
        <v>*</v>
      </c>
      <c r="J937" s="113" t="str">
        <f>IF(SP_SUL!P937="","*",SP_SUL!P937)</f>
        <v>*</v>
      </c>
      <c r="K937" s="83">
        <f>IF(SP_SUL!AK937="","*",SP_SUL!AK937)</f>
        <v>0</v>
      </c>
      <c r="L937" s="83" t="str">
        <f>IF(SP_SUL!AM937="","*",SP_SUL!AM937)</f>
        <v>-</v>
      </c>
      <c r="M937" s="83">
        <f>IF(SP_SUL!AP937="","*",SP_SUL!AP937)</f>
        <v>0</v>
      </c>
      <c r="N937" s="83" t="str">
        <f>IF(SP_SUL!AM937="","*",SP_SUL!AM937)</f>
        <v>-</v>
      </c>
      <c r="O937" s="110" t="str">
        <f>IF(SP_SUL!BH937="","*",SP_SUL!BH937)</f>
        <v>*</v>
      </c>
      <c r="P937" s="147" t="str">
        <f>IF($A$2=1,IF(SP_SUL!BJ937="","*",SP_SUL!BJ937),IF(SP_SUL!BK937="","*",SP_SUL!BK937))</f>
        <v>*</v>
      </c>
    </row>
    <row r="938" spans="1:16" hidden="1">
      <c r="A938" s="82" t="str">
        <f>IF(SP_SUL!B938="","*",SP_SUL!B938)</f>
        <v>*</v>
      </c>
      <c r="B938" s="83" t="str">
        <f>IF(SP_SUL!X938="","*",SP_SUL!X938)</f>
        <v>*</v>
      </c>
      <c r="C938" s="83" t="str">
        <f>IF(SP_SUL!S938="","*",SP_SUL!S938)</f>
        <v>-</v>
      </c>
      <c r="D938" s="83" t="str">
        <f>IF(SP_SUL!T938="","*",SP_SUL!T938)</f>
        <v>-</v>
      </c>
      <c r="E938" s="83" t="str">
        <f>IF(SP_SUL!D938="","*",SP_SUL!D938)</f>
        <v>*</v>
      </c>
      <c r="F938" s="83" t="str">
        <f>IF(SP_SUL!H938="","*",SP_SUL!H938)</f>
        <v>*</v>
      </c>
      <c r="G938" s="83" t="str">
        <f>IF(SP_SUL!M938="","*",SP_SUL!M938)</f>
        <v>-</v>
      </c>
      <c r="H938" s="116" t="str">
        <f>IF(SP_SUL!K938="","*",SP_SUL!K938)</f>
        <v>*</v>
      </c>
      <c r="I938" s="113" t="str">
        <f>IF(SP_SUL!O938="","*",SP_SUL!O938)</f>
        <v>*</v>
      </c>
      <c r="J938" s="113" t="str">
        <f>IF(SP_SUL!P938="","*",SP_SUL!P938)</f>
        <v>*</v>
      </c>
      <c r="K938" s="83">
        <f>IF(SP_SUL!AK938="","*",SP_SUL!AK938)</f>
        <v>0</v>
      </c>
      <c r="L938" s="83" t="str">
        <f>IF(SP_SUL!AM938="","*",SP_SUL!AM938)</f>
        <v>-</v>
      </c>
      <c r="M938" s="83">
        <f>IF(SP_SUL!AP938="","*",SP_SUL!AP938)</f>
        <v>0</v>
      </c>
      <c r="N938" s="83" t="str">
        <f>IF(SP_SUL!AM938="","*",SP_SUL!AM938)</f>
        <v>-</v>
      </c>
      <c r="O938" s="110" t="str">
        <f>IF(SP_SUL!BH938="","*",SP_SUL!BH938)</f>
        <v>*</v>
      </c>
      <c r="P938" s="147" t="str">
        <f>IF($A$2=1,IF(SP_SUL!BJ938="","*",SP_SUL!BJ938),IF(SP_SUL!BK938="","*",SP_SUL!BK938))</f>
        <v>*</v>
      </c>
    </row>
    <row r="939" spans="1:16" hidden="1">
      <c r="A939" s="82" t="str">
        <f>IF(SP_SUL!B939="","*",SP_SUL!B939)</f>
        <v>*</v>
      </c>
      <c r="B939" s="83" t="str">
        <f>IF(SP_SUL!X939="","*",SP_SUL!X939)</f>
        <v>*</v>
      </c>
      <c r="C939" s="83" t="str">
        <f>IF(SP_SUL!S939="","*",SP_SUL!S939)</f>
        <v>-</v>
      </c>
      <c r="D939" s="83" t="str">
        <f>IF(SP_SUL!T939="","*",SP_SUL!T939)</f>
        <v>-</v>
      </c>
      <c r="E939" s="83" t="str">
        <f>IF(SP_SUL!D939="","*",SP_SUL!D939)</f>
        <v>*</v>
      </c>
      <c r="F939" s="83" t="str">
        <f>IF(SP_SUL!H939="","*",SP_SUL!H939)</f>
        <v>*</v>
      </c>
      <c r="G939" s="83" t="str">
        <f>IF(SP_SUL!M939="","*",SP_SUL!M939)</f>
        <v>-</v>
      </c>
      <c r="H939" s="116" t="str">
        <f>IF(SP_SUL!K939="","*",SP_SUL!K939)</f>
        <v>*</v>
      </c>
      <c r="I939" s="113" t="str">
        <f>IF(SP_SUL!O939="","*",SP_SUL!O939)</f>
        <v>*</v>
      </c>
      <c r="J939" s="113" t="str">
        <f>IF(SP_SUL!P939="","*",SP_SUL!P939)</f>
        <v>*</v>
      </c>
      <c r="K939" s="83">
        <f>IF(SP_SUL!AK939="","*",SP_SUL!AK939)</f>
        <v>0</v>
      </c>
      <c r="L939" s="83" t="str">
        <f>IF(SP_SUL!AM939="","*",SP_SUL!AM939)</f>
        <v>-</v>
      </c>
      <c r="M939" s="83">
        <f>IF(SP_SUL!AP939="","*",SP_SUL!AP939)</f>
        <v>0</v>
      </c>
      <c r="N939" s="83" t="str">
        <f>IF(SP_SUL!AM939="","*",SP_SUL!AM939)</f>
        <v>-</v>
      </c>
      <c r="O939" s="110" t="str">
        <f>IF(SP_SUL!BH939="","*",SP_SUL!BH939)</f>
        <v>*</v>
      </c>
      <c r="P939" s="147" t="str">
        <f>IF($A$2=1,IF(SP_SUL!BJ939="","*",SP_SUL!BJ939),IF(SP_SUL!BK939="","*",SP_SUL!BK939))</f>
        <v>*</v>
      </c>
    </row>
    <row r="940" spans="1:16" hidden="1">
      <c r="A940" s="82" t="str">
        <f>IF(SP_SUL!B940="","*",SP_SUL!B940)</f>
        <v>*</v>
      </c>
      <c r="B940" s="83" t="str">
        <f>IF(SP_SUL!X940="","*",SP_SUL!X940)</f>
        <v>*</v>
      </c>
      <c r="C940" s="83" t="str">
        <f>IF(SP_SUL!S940="","*",SP_SUL!S940)</f>
        <v>-</v>
      </c>
      <c r="D940" s="83" t="str">
        <f>IF(SP_SUL!T940="","*",SP_SUL!T940)</f>
        <v>-</v>
      </c>
      <c r="E940" s="83" t="str">
        <f>IF(SP_SUL!D940="","*",SP_SUL!D940)</f>
        <v>*</v>
      </c>
      <c r="F940" s="83" t="str">
        <f>IF(SP_SUL!H940="","*",SP_SUL!H940)</f>
        <v>*</v>
      </c>
      <c r="G940" s="83" t="str">
        <f>IF(SP_SUL!M940="","*",SP_SUL!M940)</f>
        <v>-</v>
      </c>
      <c r="H940" s="116" t="str">
        <f>IF(SP_SUL!K940="","*",SP_SUL!K940)</f>
        <v>*</v>
      </c>
      <c r="I940" s="113" t="str">
        <f>IF(SP_SUL!O940="","*",SP_SUL!O940)</f>
        <v>*</v>
      </c>
      <c r="J940" s="113" t="str">
        <f>IF(SP_SUL!P940="","*",SP_SUL!P940)</f>
        <v>*</v>
      </c>
      <c r="K940" s="83">
        <f>IF(SP_SUL!AK940="","*",SP_SUL!AK940)</f>
        <v>0</v>
      </c>
      <c r="L940" s="83" t="str">
        <f>IF(SP_SUL!AM940="","*",SP_SUL!AM940)</f>
        <v>-</v>
      </c>
      <c r="M940" s="83">
        <f>IF(SP_SUL!AP940="","*",SP_SUL!AP940)</f>
        <v>0</v>
      </c>
      <c r="N940" s="83" t="str">
        <f>IF(SP_SUL!AM940="","*",SP_SUL!AM940)</f>
        <v>-</v>
      </c>
      <c r="O940" s="110" t="str">
        <f>IF(SP_SUL!BH940="","*",SP_SUL!BH940)</f>
        <v>*</v>
      </c>
      <c r="P940" s="147" t="str">
        <f>IF($A$2=1,IF(SP_SUL!BJ940="","*",SP_SUL!BJ940),IF(SP_SUL!BK940="","*",SP_SUL!BK940))</f>
        <v>*</v>
      </c>
    </row>
    <row r="941" spans="1:16" hidden="1">
      <c r="A941" s="82" t="str">
        <f>IF(SP_SUL!B941="","*",SP_SUL!B941)</f>
        <v>*</v>
      </c>
      <c r="B941" s="83" t="str">
        <f>IF(SP_SUL!X941="","*",SP_SUL!X941)</f>
        <v>*</v>
      </c>
      <c r="C941" s="83" t="str">
        <f>IF(SP_SUL!S941="","*",SP_SUL!S941)</f>
        <v>-</v>
      </c>
      <c r="D941" s="83" t="str">
        <f>IF(SP_SUL!T941="","*",SP_SUL!T941)</f>
        <v>-</v>
      </c>
      <c r="E941" s="83" t="str">
        <f>IF(SP_SUL!D941="","*",SP_SUL!D941)</f>
        <v>*</v>
      </c>
      <c r="F941" s="83" t="str">
        <f>IF(SP_SUL!H941="","*",SP_SUL!H941)</f>
        <v>*</v>
      </c>
      <c r="G941" s="83" t="str">
        <f>IF(SP_SUL!M941="","*",SP_SUL!M941)</f>
        <v>-</v>
      </c>
      <c r="H941" s="116" t="str">
        <f>IF(SP_SUL!K941="","*",SP_SUL!K941)</f>
        <v>*</v>
      </c>
      <c r="I941" s="113" t="str">
        <f>IF(SP_SUL!O941="","*",SP_SUL!O941)</f>
        <v>*</v>
      </c>
      <c r="J941" s="113" t="str">
        <f>IF(SP_SUL!P941="","*",SP_SUL!P941)</f>
        <v>*</v>
      </c>
      <c r="K941" s="83">
        <f>IF(SP_SUL!AK941="","*",SP_SUL!AK941)</f>
        <v>0</v>
      </c>
      <c r="L941" s="83" t="str">
        <f>IF(SP_SUL!AM941="","*",SP_SUL!AM941)</f>
        <v>-</v>
      </c>
      <c r="M941" s="83">
        <f>IF(SP_SUL!AP941="","*",SP_SUL!AP941)</f>
        <v>0</v>
      </c>
      <c r="N941" s="83" t="str">
        <f>IF(SP_SUL!AM941="","*",SP_SUL!AM941)</f>
        <v>-</v>
      </c>
      <c r="O941" s="110" t="str">
        <f>IF(SP_SUL!BH941="","*",SP_SUL!BH941)</f>
        <v>*</v>
      </c>
      <c r="P941" s="147" t="str">
        <f>IF($A$2=1,IF(SP_SUL!BJ941="","*",SP_SUL!BJ941),IF(SP_SUL!BK941="","*",SP_SUL!BK941))</f>
        <v>*</v>
      </c>
    </row>
    <row r="942" spans="1:16" hidden="1">
      <c r="A942" s="82" t="str">
        <f>IF(SP_SUL!B942="","*",SP_SUL!B942)</f>
        <v>*</v>
      </c>
      <c r="B942" s="83" t="str">
        <f>IF(SP_SUL!X942="","*",SP_SUL!X942)</f>
        <v>*</v>
      </c>
      <c r="C942" s="83" t="str">
        <f>IF(SP_SUL!S942="","*",SP_SUL!S942)</f>
        <v>-</v>
      </c>
      <c r="D942" s="83" t="str">
        <f>IF(SP_SUL!T942="","*",SP_SUL!T942)</f>
        <v>-</v>
      </c>
      <c r="E942" s="83" t="str">
        <f>IF(SP_SUL!D942="","*",SP_SUL!D942)</f>
        <v>*</v>
      </c>
      <c r="F942" s="83" t="str">
        <f>IF(SP_SUL!H942="","*",SP_SUL!H942)</f>
        <v>*</v>
      </c>
      <c r="G942" s="83" t="str">
        <f>IF(SP_SUL!M942="","*",SP_SUL!M942)</f>
        <v>-</v>
      </c>
      <c r="H942" s="116" t="str">
        <f>IF(SP_SUL!K942="","*",SP_SUL!K942)</f>
        <v>*</v>
      </c>
      <c r="I942" s="113" t="str">
        <f>IF(SP_SUL!O942="","*",SP_SUL!O942)</f>
        <v>*</v>
      </c>
      <c r="J942" s="113" t="str">
        <f>IF(SP_SUL!P942="","*",SP_SUL!P942)</f>
        <v>*</v>
      </c>
      <c r="K942" s="83">
        <f>IF(SP_SUL!AK942="","*",SP_SUL!AK942)</f>
        <v>0</v>
      </c>
      <c r="L942" s="83" t="str">
        <f>IF(SP_SUL!AM942="","*",SP_SUL!AM942)</f>
        <v>-</v>
      </c>
      <c r="M942" s="83">
        <f>IF(SP_SUL!AP942="","*",SP_SUL!AP942)</f>
        <v>0</v>
      </c>
      <c r="N942" s="83" t="str">
        <f>IF(SP_SUL!AM942="","*",SP_SUL!AM942)</f>
        <v>-</v>
      </c>
      <c r="O942" s="110" t="str">
        <f>IF(SP_SUL!BH942="","*",SP_SUL!BH942)</f>
        <v>*</v>
      </c>
      <c r="P942" s="147" t="str">
        <f>IF($A$2=1,IF(SP_SUL!BJ942="","*",SP_SUL!BJ942),IF(SP_SUL!BK942="","*",SP_SUL!BK942))</f>
        <v>*</v>
      </c>
    </row>
    <row r="943" spans="1:16" hidden="1">
      <c r="A943" s="82" t="str">
        <f>IF(SP_SUL!B943="","*",SP_SUL!B943)</f>
        <v>*</v>
      </c>
      <c r="B943" s="83" t="str">
        <f>IF(SP_SUL!X943="","*",SP_SUL!X943)</f>
        <v>*</v>
      </c>
      <c r="C943" s="83" t="str">
        <f>IF(SP_SUL!S943="","*",SP_SUL!S943)</f>
        <v>-</v>
      </c>
      <c r="D943" s="83" t="str">
        <f>IF(SP_SUL!T943="","*",SP_SUL!T943)</f>
        <v>-</v>
      </c>
      <c r="E943" s="83" t="str">
        <f>IF(SP_SUL!D943="","*",SP_SUL!D943)</f>
        <v>*</v>
      </c>
      <c r="F943" s="83" t="str">
        <f>IF(SP_SUL!H943="","*",SP_SUL!H943)</f>
        <v>*</v>
      </c>
      <c r="G943" s="83" t="str">
        <f>IF(SP_SUL!M943="","*",SP_SUL!M943)</f>
        <v>-</v>
      </c>
      <c r="H943" s="116" t="str">
        <f>IF(SP_SUL!K943="","*",SP_SUL!K943)</f>
        <v>*</v>
      </c>
      <c r="I943" s="113" t="str">
        <f>IF(SP_SUL!O943="","*",SP_SUL!O943)</f>
        <v>*</v>
      </c>
      <c r="J943" s="113" t="str">
        <f>IF(SP_SUL!P943="","*",SP_SUL!P943)</f>
        <v>*</v>
      </c>
      <c r="K943" s="83">
        <f>IF(SP_SUL!AK943="","*",SP_SUL!AK943)</f>
        <v>0</v>
      </c>
      <c r="L943" s="83" t="str">
        <f>IF(SP_SUL!AM943="","*",SP_SUL!AM943)</f>
        <v>-</v>
      </c>
      <c r="M943" s="83">
        <f>IF(SP_SUL!AP943="","*",SP_SUL!AP943)</f>
        <v>0</v>
      </c>
      <c r="N943" s="83" t="str">
        <f>IF(SP_SUL!AM943="","*",SP_SUL!AM943)</f>
        <v>-</v>
      </c>
      <c r="O943" s="110" t="str">
        <f>IF(SP_SUL!BH943="","*",SP_SUL!BH943)</f>
        <v>*</v>
      </c>
      <c r="P943" s="147" t="str">
        <f>IF($A$2=1,IF(SP_SUL!BJ943="","*",SP_SUL!BJ943),IF(SP_SUL!BK943="","*",SP_SUL!BK943))</f>
        <v>*</v>
      </c>
    </row>
    <row r="944" spans="1:16" hidden="1">
      <c r="A944" s="82" t="str">
        <f>IF(SP_SUL!B944="","*",SP_SUL!B944)</f>
        <v>*</v>
      </c>
      <c r="B944" s="83" t="str">
        <f>IF(SP_SUL!X944="","*",SP_SUL!X944)</f>
        <v>*</v>
      </c>
      <c r="C944" s="83" t="str">
        <f>IF(SP_SUL!S944="","*",SP_SUL!S944)</f>
        <v>-</v>
      </c>
      <c r="D944" s="83" t="str">
        <f>IF(SP_SUL!T944="","*",SP_SUL!T944)</f>
        <v>-</v>
      </c>
      <c r="E944" s="83" t="str">
        <f>IF(SP_SUL!D944="","*",SP_SUL!D944)</f>
        <v>*</v>
      </c>
      <c r="F944" s="83" t="str">
        <f>IF(SP_SUL!H944="","*",SP_SUL!H944)</f>
        <v>*</v>
      </c>
      <c r="G944" s="83" t="str">
        <f>IF(SP_SUL!M944="","*",SP_SUL!M944)</f>
        <v>-</v>
      </c>
      <c r="H944" s="116" t="str">
        <f>IF(SP_SUL!K944="","*",SP_SUL!K944)</f>
        <v>*</v>
      </c>
      <c r="I944" s="113" t="str">
        <f>IF(SP_SUL!O944="","*",SP_SUL!O944)</f>
        <v>*</v>
      </c>
      <c r="J944" s="113" t="str">
        <f>IF(SP_SUL!P944="","*",SP_SUL!P944)</f>
        <v>*</v>
      </c>
      <c r="K944" s="83">
        <f>IF(SP_SUL!AK944="","*",SP_SUL!AK944)</f>
        <v>0</v>
      </c>
      <c r="L944" s="83" t="str">
        <f>IF(SP_SUL!AM944="","*",SP_SUL!AM944)</f>
        <v>-</v>
      </c>
      <c r="M944" s="83">
        <f>IF(SP_SUL!AP944="","*",SP_SUL!AP944)</f>
        <v>0</v>
      </c>
      <c r="N944" s="83" t="str">
        <f>IF(SP_SUL!AM944="","*",SP_SUL!AM944)</f>
        <v>-</v>
      </c>
      <c r="O944" s="110" t="str">
        <f>IF(SP_SUL!BH944="","*",SP_SUL!BH944)</f>
        <v>*</v>
      </c>
      <c r="P944" s="147" t="str">
        <f>IF($A$2=1,IF(SP_SUL!BJ944="","*",SP_SUL!BJ944),IF(SP_SUL!BK944="","*",SP_SUL!BK944))</f>
        <v>*</v>
      </c>
    </row>
    <row r="945" spans="1:16" hidden="1">
      <c r="A945" s="82" t="str">
        <f>IF(SP_SUL!B945="","*",SP_SUL!B945)</f>
        <v>*</v>
      </c>
      <c r="B945" s="83" t="str">
        <f>IF(SP_SUL!X945="","*",SP_SUL!X945)</f>
        <v>*</v>
      </c>
      <c r="C945" s="83" t="str">
        <f>IF(SP_SUL!S945="","*",SP_SUL!S945)</f>
        <v>-</v>
      </c>
      <c r="D945" s="83" t="str">
        <f>IF(SP_SUL!T945="","*",SP_SUL!T945)</f>
        <v>-</v>
      </c>
      <c r="E945" s="83" t="str">
        <f>IF(SP_SUL!D945="","*",SP_SUL!D945)</f>
        <v>*</v>
      </c>
      <c r="F945" s="83" t="str">
        <f>IF(SP_SUL!H945="","*",SP_SUL!H945)</f>
        <v>*</v>
      </c>
      <c r="G945" s="83" t="str">
        <f>IF(SP_SUL!M945="","*",SP_SUL!M945)</f>
        <v>-</v>
      </c>
      <c r="H945" s="116" t="str">
        <f>IF(SP_SUL!K945="","*",SP_SUL!K945)</f>
        <v>*</v>
      </c>
      <c r="I945" s="113" t="str">
        <f>IF(SP_SUL!O945="","*",SP_SUL!O945)</f>
        <v>*</v>
      </c>
      <c r="J945" s="113" t="str">
        <f>IF(SP_SUL!P945="","*",SP_SUL!P945)</f>
        <v>*</v>
      </c>
      <c r="K945" s="83">
        <f>IF(SP_SUL!AK945="","*",SP_SUL!AK945)</f>
        <v>0</v>
      </c>
      <c r="L945" s="83" t="str">
        <f>IF(SP_SUL!AM945="","*",SP_SUL!AM945)</f>
        <v>-</v>
      </c>
      <c r="M945" s="83">
        <f>IF(SP_SUL!AP945="","*",SP_SUL!AP945)</f>
        <v>0</v>
      </c>
      <c r="N945" s="83" t="str">
        <f>IF(SP_SUL!AM945="","*",SP_SUL!AM945)</f>
        <v>-</v>
      </c>
      <c r="O945" s="110" t="str">
        <f>IF(SP_SUL!BH945="","*",SP_SUL!BH945)</f>
        <v>*</v>
      </c>
      <c r="P945" s="147" t="str">
        <f>IF($A$2=1,IF(SP_SUL!BJ945="","*",SP_SUL!BJ945),IF(SP_SUL!BK945="","*",SP_SUL!BK945))</f>
        <v>*</v>
      </c>
    </row>
    <row r="946" spans="1:16" hidden="1">
      <c r="A946" s="82" t="str">
        <f>IF(SP_SUL!B946="","*",SP_SUL!B946)</f>
        <v>*</v>
      </c>
      <c r="B946" s="83" t="str">
        <f>IF(SP_SUL!X946="","*",SP_SUL!X946)</f>
        <v>*</v>
      </c>
      <c r="C946" s="83" t="str">
        <f>IF(SP_SUL!S946="","*",SP_SUL!S946)</f>
        <v>-</v>
      </c>
      <c r="D946" s="83" t="str">
        <f>IF(SP_SUL!T946="","*",SP_SUL!T946)</f>
        <v>-</v>
      </c>
      <c r="E946" s="83" t="str">
        <f>IF(SP_SUL!D946="","*",SP_SUL!D946)</f>
        <v>*</v>
      </c>
      <c r="F946" s="83" t="str">
        <f>IF(SP_SUL!H946="","*",SP_SUL!H946)</f>
        <v>*</v>
      </c>
      <c r="G946" s="83" t="str">
        <f>IF(SP_SUL!M946="","*",SP_SUL!M946)</f>
        <v>-</v>
      </c>
      <c r="H946" s="116" t="str">
        <f>IF(SP_SUL!K946="","*",SP_SUL!K946)</f>
        <v>*</v>
      </c>
      <c r="I946" s="113" t="str">
        <f>IF(SP_SUL!O946="","*",SP_SUL!O946)</f>
        <v>*</v>
      </c>
      <c r="J946" s="113" t="str">
        <f>IF(SP_SUL!P946="","*",SP_SUL!P946)</f>
        <v>*</v>
      </c>
      <c r="K946" s="83">
        <f>IF(SP_SUL!AK946="","*",SP_SUL!AK946)</f>
        <v>0</v>
      </c>
      <c r="L946" s="83" t="str">
        <f>IF(SP_SUL!AM946="","*",SP_SUL!AM946)</f>
        <v>-</v>
      </c>
      <c r="M946" s="83">
        <f>IF(SP_SUL!AP946="","*",SP_SUL!AP946)</f>
        <v>0</v>
      </c>
      <c r="N946" s="83" t="str">
        <f>IF(SP_SUL!AM946="","*",SP_SUL!AM946)</f>
        <v>-</v>
      </c>
      <c r="O946" s="110" t="str">
        <f>IF(SP_SUL!BH946="","*",SP_SUL!BH946)</f>
        <v>*</v>
      </c>
      <c r="P946" s="147" t="str">
        <f>IF($A$2=1,IF(SP_SUL!BJ946="","*",SP_SUL!BJ946),IF(SP_SUL!BK946="","*",SP_SUL!BK946))</f>
        <v>*</v>
      </c>
    </row>
    <row r="947" spans="1:16" hidden="1">
      <c r="A947" s="82" t="str">
        <f>IF(SP_SUL!B947="","*",SP_SUL!B947)</f>
        <v>*</v>
      </c>
      <c r="B947" s="83" t="str">
        <f>IF(SP_SUL!X947="","*",SP_SUL!X947)</f>
        <v>*</v>
      </c>
      <c r="C947" s="83" t="str">
        <f>IF(SP_SUL!S947="","*",SP_SUL!S947)</f>
        <v>-</v>
      </c>
      <c r="D947" s="83" t="str">
        <f>IF(SP_SUL!T947="","*",SP_SUL!T947)</f>
        <v>-</v>
      </c>
      <c r="E947" s="83" t="str">
        <f>IF(SP_SUL!D947="","*",SP_SUL!D947)</f>
        <v>*</v>
      </c>
      <c r="F947" s="83" t="str">
        <f>IF(SP_SUL!H947="","*",SP_SUL!H947)</f>
        <v>*</v>
      </c>
      <c r="G947" s="83" t="str">
        <f>IF(SP_SUL!M947="","*",SP_SUL!M947)</f>
        <v>-</v>
      </c>
      <c r="H947" s="116" t="str">
        <f>IF(SP_SUL!K947="","*",SP_SUL!K947)</f>
        <v>*</v>
      </c>
      <c r="I947" s="113" t="str">
        <f>IF(SP_SUL!O947="","*",SP_SUL!O947)</f>
        <v>*</v>
      </c>
      <c r="J947" s="113" t="str">
        <f>IF(SP_SUL!P947="","*",SP_SUL!P947)</f>
        <v>*</v>
      </c>
      <c r="K947" s="83">
        <f>IF(SP_SUL!AK947="","*",SP_SUL!AK947)</f>
        <v>0</v>
      </c>
      <c r="L947" s="83" t="str">
        <f>IF(SP_SUL!AM947="","*",SP_SUL!AM947)</f>
        <v>-</v>
      </c>
      <c r="M947" s="83">
        <f>IF(SP_SUL!AP947="","*",SP_SUL!AP947)</f>
        <v>0</v>
      </c>
      <c r="N947" s="83" t="str">
        <f>IF(SP_SUL!AM947="","*",SP_SUL!AM947)</f>
        <v>-</v>
      </c>
      <c r="O947" s="110" t="str">
        <f>IF(SP_SUL!BH947="","*",SP_SUL!BH947)</f>
        <v>*</v>
      </c>
      <c r="P947" s="147" t="str">
        <f>IF($A$2=1,IF(SP_SUL!BJ947="","*",SP_SUL!BJ947),IF(SP_SUL!BK947="","*",SP_SUL!BK947))</f>
        <v>*</v>
      </c>
    </row>
    <row r="948" spans="1:16" hidden="1">
      <c r="A948" s="82" t="str">
        <f>IF(SP_SUL!B948="","*",SP_SUL!B948)</f>
        <v>*</v>
      </c>
      <c r="B948" s="83" t="str">
        <f>IF(SP_SUL!X948="","*",SP_SUL!X948)</f>
        <v>*</v>
      </c>
      <c r="C948" s="83" t="str">
        <f>IF(SP_SUL!S948="","*",SP_SUL!S948)</f>
        <v>-</v>
      </c>
      <c r="D948" s="83" t="str">
        <f>IF(SP_SUL!T948="","*",SP_SUL!T948)</f>
        <v>-</v>
      </c>
      <c r="E948" s="83" t="str">
        <f>IF(SP_SUL!D948="","*",SP_SUL!D948)</f>
        <v>*</v>
      </c>
      <c r="F948" s="83" t="str">
        <f>IF(SP_SUL!H948="","*",SP_SUL!H948)</f>
        <v>*</v>
      </c>
      <c r="G948" s="83" t="str">
        <f>IF(SP_SUL!M948="","*",SP_SUL!M948)</f>
        <v>-</v>
      </c>
      <c r="H948" s="116" t="str">
        <f>IF(SP_SUL!K948="","*",SP_SUL!K948)</f>
        <v>*</v>
      </c>
      <c r="I948" s="113" t="str">
        <f>IF(SP_SUL!O948="","*",SP_SUL!O948)</f>
        <v>*</v>
      </c>
      <c r="J948" s="113" t="str">
        <f>IF(SP_SUL!P948="","*",SP_SUL!P948)</f>
        <v>*</v>
      </c>
      <c r="K948" s="83">
        <f>IF(SP_SUL!AK948="","*",SP_SUL!AK948)</f>
        <v>0</v>
      </c>
      <c r="L948" s="83" t="str">
        <f>IF(SP_SUL!AM948="","*",SP_SUL!AM948)</f>
        <v>-</v>
      </c>
      <c r="M948" s="83">
        <f>IF(SP_SUL!AP948="","*",SP_SUL!AP948)</f>
        <v>0</v>
      </c>
      <c r="N948" s="83" t="str">
        <f>IF(SP_SUL!AM948="","*",SP_SUL!AM948)</f>
        <v>-</v>
      </c>
      <c r="O948" s="110" t="str">
        <f>IF(SP_SUL!BH948="","*",SP_SUL!BH948)</f>
        <v>*</v>
      </c>
      <c r="P948" s="147" t="str">
        <f>IF($A$2=1,IF(SP_SUL!BJ948="","*",SP_SUL!BJ948),IF(SP_SUL!BK948="","*",SP_SUL!BK948))</f>
        <v>*</v>
      </c>
    </row>
    <row r="949" spans="1:16" hidden="1">
      <c r="A949" s="82" t="str">
        <f>IF(SP_SUL!B949="","*",SP_SUL!B949)</f>
        <v>*</v>
      </c>
      <c r="B949" s="83" t="str">
        <f>IF(SP_SUL!X949="","*",SP_SUL!X949)</f>
        <v>*</v>
      </c>
      <c r="C949" s="83" t="str">
        <f>IF(SP_SUL!S949="","*",SP_SUL!S949)</f>
        <v>-</v>
      </c>
      <c r="D949" s="83" t="str">
        <f>IF(SP_SUL!T949="","*",SP_SUL!T949)</f>
        <v>-</v>
      </c>
      <c r="E949" s="83" t="str">
        <f>IF(SP_SUL!D949="","*",SP_SUL!D949)</f>
        <v>*</v>
      </c>
      <c r="F949" s="83" t="str">
        <f>IF(SP_SUL!H949="","*",SP_SUL!H949)</f>
        <v>*</v>
      </c>
      <c r="G949" s="83" t="str">
        <f>IF(SP_SUL!M949="","*",SP_SUL!M949)</f>
        <v>-</v>
      </c>
      <c r="H949" s="116" t="str">
        <f>IF(SP_SUL!K949="","*",SP_SUL!K949)</f>
        <v>*</v>
      </c>
      <c r="I949" s="113" t="str">
        <f>IF(SP_SUL!O949="","*",SP_SUL!O949)</f>
        <v>*</v>
      </c>
      <c r="J949" s="113" t="str">
        <f>IF(SP_SUL!P949="","*",SP_SUL!P949)</f>
        <v>*</v>
      </c>
      <c r="K949" s="83">
        <f>IF(SP_SUL!AK949="","*",SP_SUL!AK949)</f>
        <v>0</v>
      </c>
      <c r="L949" s="83" t="str">
        <f>IF(SP_SUL!AM949="","*",SP_SUL!AM949)</f>
        <v>-</v>
      </c>
      <c r="M949" s="83">
        <f>IF(SP_SUL!AP949="","*",SP_SUL!AP949)</f>
        <v>0</v>
      </c>
      <c r="N949" s="83" t="str">
        <f>IF(SP_SUL!AM949="","*",SP_SUL!AM949)</f>
        <v>-</v>
      </c>
      <c r="O949" s="110" t="str">
        <f>IF(SP_SUL!BH949="","*",SP_SUL!BH949)</f>
        <v>*</v>
      </c>
      <c r="P949" s="147" t="str">
        <f>IF($A$2=1,IF(SP_SUL!BJ949="","*",SP_SUL!BJ949),IF(SP_SUL!BK949="","*",SP_SUL!BK949))</f>
        <v>*</v>
      </c>
    </row>
    <row r="950" spans="1:16" hidden="1">
      <c r="A950" s="82" t="str">
        <f>IF(SP_SUL!B950="","*",SP_SUL!B950)</f>
        <v>*</v>
      </c>
      <c r="B950" s="83" t="str">
        <f>IF(SP_SUL!X950="","*",SP_SUL!X950)</f>
        <v>*</v>
      </c>
      <c r="C950" s="83" t="str">
        <f>IF(SP_SUL!S950="","*",SP_SUL!S950)</f>
        <v>-</v>
      </c>
      <c r="D950" s="83" t="str">
        <f>IF(SP_SUL!T950="","*",SP_SUL!T950)</f>
        <v>-</v>
      </c>
      <c r="E950" s="83" t="str">
        <f>IF(SP_SUL!D950="","*",SP_SUL!D950)</f>
        <v>*</v>
      </c>
      <c r="F950" s="83" t="str">
        <f>IF(SP_SUL!H950="","*",SP_SUL!H950)</f>
        <v>*</v>
      </c>
      <c r="G950" s="83" t="str">
        <f>IF(SP_SUL!M950="","*",SP_SUL!M950)</f>
        <v>-</v>
      </c>
      <c r="H950" s="116" t="str">
        <f>IF(SP_SUL!K950="","*",SP_SUL!K950)</f>
        <v>*</v>
      </c>
      <c r="I950" s="113" t="str">
        <f>IF(SP_SUL!O950="","*",SP_SUL!O950)</f>
        <v>*</v>
      </c>
      <c r="J950" s="113" t="str">
        <f>IF(SP_SUL!P950="","*",SP_SUL!P950)</f>
        <v>*</v>
      </c>
      <c r="K950" s="83">
        <f>IF(SP_SUL!AK950="","*",SP_SUL!AK950)</f>
        <v>0</v>
      </c>
      <c r="L950" s="83" t="str">
        <f>IF(SP_SUL!AM950="","*",SP_SUL!AM950)</f>
        <v>-</v>
      </c>
      <c r="M950" s="83">
        <f>IF(SP_SUL!AP950="","*",SP_SUL!AP950)</f>
        <v>0</v>
      </c>
      <c r="N950" s="83" t="str">
        <f>IF(SP_SUL!AM950="","*",SP_SUL!AM950)</f>
        <v>-</v>
      </c>
      <c r="O950" s="110" t="str">
        <f>IF(SP_SUL!BH950="","*",SP_SUL!BH950)</f>
        <v>*</v>
      </c>
      <c r="P950" s="147" t="str">
        <f>IF($A$2=1,IF(SP_SUL!BJ950="","*",SP_SUL!BJ950),IF(SP_SUL!BK950="","*",SP_SUL!BK950))</f>
        <v>*</v>
      </c>
    </row>
    <row r="951" spans="1:16" hidden="1">
      <c r="A951" s="82" t="str">
        <f>IF(SP_SUL!B951="","*",SP_SUL!B951)</f>
        <v>*</v>
      </c>
      <c r="B951" s="83" t="str">
        <f>IF(SP_SUL!X951="","*",SP_SUL!X951)</f>
        <v>*</v>
      </c>
      <c r="C951" s="83" t="str">
        <f>IF(SP_SUL!S951="","*",SP_SUL!S951)</f>
        <v>-</v>
      </c>
      <c r="D951" s="83" t="str">
        <f>IF(SP_SUL!T951="","*",SP_SUL!T951)</f>
        <v>-</v>
      </c>
      <c r="E951" s="83" t="str">
        <f>IF(SP_SUL!D951="","*",SP_SUL!D951)</f>
        <v>*</v>
      </c>
      <c r="F951" s="83" t="str">
        <f>IF(SP_SUL!H951="","*",SP_SUL!H951)</f>
        <v>*</v>
      </c>
      <c r="G951" s="83" t="str">
        <f>IF(SP_SUL!M951="","*",SP_SUL!M951)</f>
        <v>-</v>
      </c>
      <c r="H951" s="116" t="str">
        <f>IF(SP_SUL!K951="","*",SP_SUL!K951)</f>
        <v>*</v>
      </c>
      <c r="I951" s="113" t="str">
        <f>IF(SP_SUL!O951="","*",SP_SUL!O951)</f>
        <v>*</v>
      </c>
      <c r="J951" s="113" t="str">
        <f>IF(SP_SUL!P951="","*",SP_SUL!P951)</f>
        <v>*</v>
      </c>
      <c r="K951" s="83">
        <f>IF(SP_SUL!AK951="","*",SP_SUL!AK951)</f>
        <v>0</v>
      </c>
      <c r="L951" s="83" t="str">
        <f>IF(SP_SUL!AM951="","*",SP_SUL!AM951)</f>
        <v>-</v>
      </c>
      <c r="M951" s="83">
        <f>IF(SP_SUL!AP951="","*",SP_SUL!AP951)</f>
        <v>0</v>
      </c>
      <c r="N951" s="83" t="str">
        <f>IF(SP_SUL!AM951="","*",SP_SUL!AM951)</f>
        <v>-</v>
      </c>
      <c r="O951" s="110" t="str">
        <f>IF(SP_SUL!BH951="","*",SP_SUL!BH951)</f>
        <v>*</v>
      </c>
      <c r="P951" s="147" t="str">
        <f>IF($A$2=1,IF(SP_SUL!BJ951="","*",SP_SUL!BJ951),IF(SP_SUL!BK951="","*",SP_SUL!BK951))</f>
        <v>*</v>
      </c>
    </row>
    <row r="952" spans="1:16" hidden="1">
      <c r="A952" s="82" t="str">
        <f>IF(SP_SUL!B952="","*",SP_SUL!B952)</f>
        <v>*</v>
      </c>
      <c r="B952" s="83" t="str">
        <f>IF(SP_SUL!X952="","*",SP_SUL!X952)</f>
        <v>*</v>
      </c>
      <c r="C952" s="83" t="str">
        <f>IF(SP_SUL!S952="","*",SP_SUL!S952)</f>
        <v>-</v>
      </c>
      <c r="D952" s="83" t="str">
        <f>IF(SP_SUL!T952="","*",SP_SUL!T952)</f>
        <v>-</v>
      </c>
      <c r="E952" s="83" t="str">
        <f>IF(SP_SUL!D952="","*",SP_SUL!D952)</f>
        <v>*</v>
      </c>
      <c r="F952" s="83" t="str">
        <f>IF(SP_SUL!H952="","*",SP_SUL!H952)</f>
        <v>*</v>
      </c>
      <c r="G952" s="83" t="str">
        <f>IF(SP_SUL!M952="","*",SP_SUL!M952)</f>
        <v>-</v>
      </c>
      <c r="H952" s="116" t="str">
        <f>IF(SP_SUL!K952="","*",SP_SUL!K952)</f>
        <v>*</v>
      </c>
      <c r="I952" s="113" t="str">
        <f>IF(SP_SUL!O952="","*",SP_SUL!O952)</f>
        <v>*</v>
      </c>
      <c r="J952" s="113" t="str">
        <f>IF(SP_SUL!P952="","*",SP_SUL!P952)</f>
        <v>*</v>
      </c>
      <c r="K952" s="83">
        <f>IF(SP_SUL!AK952="","*",SP_SUL!AK952)</f>
        <v>0</v>
      </c>
      <c r="L952" s="83" t="str">
        <f>IF(SP_SUL!AM952="","*",SP_SUL!AM952)</f>
        <v>-</v>
      </c>
      <c r="M952" s="83">
        <f>IF(SP_SUL!AP952="","*",SP_SUL!AP952)</f>
        <v>0</v>
      </c>
      <c r="N952" s="83" t="str">
        <f>IF(SP_SUL!AM952="","*",SP_SUL!AM952)</f>
        <v>-</v>
      </c>
      <c r="O952" s="110" t="str">
        <f>IF(SP_SUL!BH952="","*",SP_SUL!BH952)</f>
        <v>*</v>
      </c>
      <c r="P952" s="147" t="str">
        <f>IF($A$2=1,IF(SP_SUL!BJ952="","*",SP_SUL!BJ952),IF(SP_SUL!BK952="","*",SP_SUL!BK952))</f>
        <v>*</v>
      </c>
    </row>
    <row r="953" spans="1:16" hidden="1">
      <c r="A953" s="82" t="str">
        <f>IF(SP_SUL!B953="","*",SP_SUL!B953)</f>
        <v>*</v>
      </c>
      <c r="B953" s="83" t="str">
        <f>IF(SP_SUL!X953="","*",SP_SUL!X953)</f>
        <v>*</v>
      </c>
      <c r="C953" s="83" t="str">
        <f>IF(SP_SUL!S953="","*",SP_SUL!S953)</f>
        <v>-</v>
      </c>
      <c r="D953" s="83" t="str">
        <f>IF(SP_SUL!T953="","*",SP_SUL!T953)</f>
        <v>-</v>
      </c>
      <c r="E953" s="83" t="str">
        <f>IF(SP_SUL!D953="","*",SP_SUL!D953)</f>
        <v>*</v>
      </c>
      <c r="F953" s="83" t="str">
        <f>IF(SP_SUL!H953="","*",SP_SUL!H953)</f>
        <v>*</v>
      </c>
      <c r="G953" s="83" t="str">
        <f>IF(SP_SUL!M953="","*",SP_SUL!M953)</f>
        <v>-</v>
      </c>
      <c r="H953" s="116" t="str">
        <f>IF(SP_SUL!K953="","*",SP_SUL!K953)</f>
        <v>*</v>
      </c>
      <c r="I953" s="113" t="str">
        <f>IF(SP_SUL!O953="","*",SP_SUL!O953)</f>
        <v>*</v>
      </c>
      <c r="J953" s="113" t="str">
        <f>IF(SP_SUL!P953="","*",SP_SUL!P953)</f>
        <v>*</v>
      </c>
      <c r="K953" s="83">
        <f>IF(SP_SUL!AK953="","*",SP_SUL!AK953)</f>
        <v>0</v>
      </c>
      <c r="L953" s="83" t="str">
        <f>IF(SP_SUL!AM953="","*",SP_SUL!AM953)</f>
        <v>-</v>
      </c>
      <c r="M953" s="83">
        <f>IF(SP_SUL!AP953="","*",SP_SUL!AP953)</f>
        <v>0</v>
      </c>
      <c r="N953" s="83" t="str">
        <f>IF(SP_SUL!AM953="","*",SP_SUL!AM953)</f>
        <v>-</v>
      </c>
      <c r="O953" s="110" t="str">
        <f>IF(SP_SUL!BH953="","*",SP_SUL!BH953)</f>
        <v>*</v>
      </c>
      <c r="P953" s="147" t="str">
        <f>IF($A$2=1,IF(SP_SUL!BJ953="","*",SP_SUL!BJ953),IF(SP_SUL!BK953="","*",SP_SUL!BK953))</f>
        <v>*</v>
      </c>
    </row>
    <row r="954" spans="1:16" hidden="1">
      <c r="A954" s="82" t="str">
        <f>IF(SP_SUL!B954="","*",SP_SUL!B954)</f>
        <v>*</v>
      </c>
      <c r="B954" s="83" t="str">
        <f>IF(SP_SUL!X954="","*",SP_SUL!X954)</f>
        <v>*</v>
      </c>
      <c r="C954" s="83" t="str">
        <f>IF(SP_SUL!S954="","*",SP_SUL!S954)</f>
        <v>-</v>
      </c>
      <c r="D954" s="83" t="str">
        <f>IF(SP_SUL!T954="","*",SP_SUL!T954)</f>
        <v>-</v>
      </c>
      <c r="E954" s="83" t="str">
        <f>IF(SP_SUL!D954="","*",SP_SUL!D954)</f>
        <v>*</v>
      </c>
      <c r="F954" s="83" t="str">
        <f>IF(SP_SUL!H954="","*",SP_SUL!H954)</f>
        <v>*</v>
      </c>
      <c r="G954" s="83" t="str">
        <f>IF(SP_SUL!M954="","*",SP_SUL!M954)</f>
        <v>-</v>
      </c>
      <c r="H954" s="116" t="str">
        <f>IF(SP_SUL!K954="","*",SP_SUL!K954)</f>
        <v>*</v>
      </c>
      <c r="I954" s="113" t="str">
        <f>IF(SP_SUL!O954="","*",SP_SUL!O954)</f>
        <v>*</v>
      </c>
      <c r="J954" s="113" t="str">
        <f>IF(SP_SUL!P954="","*",SP_SUL!P954)</f>
        <v>*</v>
      </c>
      <c r="K954" s="83">
        <f>IF(SP_SUL!AK954="","*",SP_SUL!AK954)</f>
        <v>0</v>
      </c>
      <c r="L954" s="83" t="str">
        <f>IF(SP_SUL!AM954="","*",SP_SUL!AM954)</f>
        <v>-</v>
      </c>
      <c r="M954" s="83">
        <f>IF(SP_SUL!AP954="","*",SP_SUL!AP954)</f>
        <v>0</v>
      </c>
      <c r="N954" s="83" t="str">
        <f>IF(SP_SUL!AM954="","*",SP_SUL!AM954)</f>
        <v>-</v>
      </c>
      <c r="O954" s="110" t="str">
        <f>IF(SP_SUL!BH954="","*",SP_SUL!BH954)</f>
        <v>*</v>
      </c>
      <c r="P954" s="147" t="str">
        <f>IF($A$2=1,IF(SP_SUL!BJ954="","*",SP_SUL!BJ954),IF(SP_SUL!BK954="","*",SP_SUL!BK954))</f>
        <v>*</v>
      </c>
    </row>
    <row r="955" spans="1:16" hidden="1">
      <c r="A955" s="82" t="str">
        <f>IF(SP_SUL!B955="","*",SP_SUL!B955)</f>
        <v>*</v>
      </c>
      <c r="B955" s="83" t="str">
        <f>IF(SP_SUL!X955="","*",SP_SUL!X955)</f>
        <v>*</v>
      </c>
      <c r="C955" s="83" t="str">
        <f>IF(SP_SUL!S955="","*",SP_SUL!S955)</f>
        <v>-</v>
      </c>
      <c r="D955" s="83" t="str">
        <f>IF(SP_SUL!T955="","*",SP_SUL!T955)</f>
        <v>-</v>
      </c>
      <c r="E955" s="83" t="str">
        <f>IF(SP_SUL!D955="","*",SP_SUL!D955)</f>
        <v>*</v>
      </c>
      <c r="F955" s="83" t="str">
        <f>IF(SP_SUL!H955="","*",SP_SUL!H955)</f>
        <v>*</v>
      </c>
      <c r="G955" s="83" t="str">
        <f>IF(SP_SUL!M955="","*",SP_SUL!M955)</f>
        <v>-</v>
      </c>
      <c r="H955" s="116" t="str">
        <f>IF(SP_SUL!K955="","*",SP_SUL!K955)</f>
        <v>*</v>
      </c>
      <c r="I955" s="113" t="str">
        <f>IF(SP_SUL!O955="","*",SP_SUL!O955)</f>
        <v>*</v>
      </c>
      <c r="J955" s="113" t="str">
        <f>IF(SP_SUL!P955="","*",SP_SUL!P955)</f>
        <v>*</v>
      </c>
      <c r="K955" s="83">
        <f>IF(SP_SUL!AK955="","*",SP_SUL!AK955)</f>
        <v>0</v>
      </c>
      <c r="L955" s="83" t="str">
        <f>IF(SP_SUL!AM955="","*",SP_SUL!AM955)</f>
        <v>-</v>
      </c>
      <c r="M955" s="83">
        <f>IF(SP_SUL!AP955="","*",SP_SUL!AP955)</f>
        <v>0</v>
      </c>
      <c r="N955" s="83" t="str">
        <f>IF(SP_SUL!AM955="","*",SP_SUL!AM955)</f>
        <v>-</v>
      </c>
      <c r="O955" s="110" t="str">
        <f>IF(SP_SUL!BH955="","*",SP_SUL!BH955)</f>
        <v>*</v>
      </c>
      <c r="P955" s="147" t="str">
        <f>IF($A$2=1,IF(SP_SUL!BJ955="","*",SP_SUL!BJ955),IF(SP_SUL!BK955="","*",SP_SUL!BK955))</f>
        <v>*</v>
      </c>
    </row>
    <row r="956" spans="1:16" hidden="1">
      <c r="A956" s="82" t="str">
        <f>IF(SP_SUL!B956="","*",SP_SUL!B956)</f>
        <v>*</v>
      </c>
      <c r="B956" s="83" t="str">
        <f>IF(SP_SUL!X956="","*",SP_SUL!X956)</f>
        <v>*</v>
      </c>
      <c r="C956" s="83" t="str">
        <f>IF(SP_SUL!S956="","*",SP_SUL!S956)</f>
        <v>-</v>
      </c>
      <c r="D956" s="83" t="str">
        <f>IF(SP_SUL!T956="","*",SP_SUL!T956)</f>
        <v>-</v>
      </c>
      <c r="E956" s="83" t="str">
        <f>IF(SP_SUL!D956="","*",SP_SUL!D956)</f>
        <v>*</v>
      </c>
      <c r="F956" s="83" t="str">
        <f>IF(SP_SUL!H956="","*",SP_SUL!H956)</f>
        <v>*</v>
      </c>
      <c r="G956" s="83" t="str">
        <f>IF(SP_SUL!M956="","*",SP_SUL!M956)</f>
        <v>-</v>
      </c>
      <c r="H956" s="116" t="str">
        <f>IF(SP_SUL!K956="","*",SP_SUL!K956)</f>
        <v>*</v>
      </c>
      <c r="I956" s="113" t="str">
        <f>IF(SP_SUL!O956="","*",SP_SUL!O956)</f>
        <v>*</v>
      </c>
      <c r="J956" s="113" t="str">
        <f>IF(SP_SUL!P956="","*",SP_SUL!P956)</f>
        <v>*</v>
      </c>
      <c r="K956" s="83">
        <f>IF(SP_SUL!AK956="","*",SP_SUL!AK956)</f>
        <v>0</v>
      </c>
      <c r="L956" s="83" t="str">
        <f>IF(SP_SUL!AM956="","*",SP_SUL!AM956)</f>
        <v>-</v>
      </c>
      <c r="M956" s="83">
        <f>IF(SP_SUL!AP956="","*",SP_SUL!AP956)</f>
        <v>0</v>
      </c>
      <c r="N956" s="83" t="str">
        <f>IF(SP_SUL!AM956="","*",SP_SUL!AM956)</f>
        <v>-</v>
      </c>
      <c r="O956" s="110" t="str">
        <f>IF(SP_SUL!BH956="","*",SP_SUL!BH956)</f>
        <v>*</v>
      </c>
      <c r="P956" s="147" t="str">
        <f>IF($A$2=1,IF(SP_SUL!BJ956="","*",SP_SUL!BJ956),IF(SP_SUL!BK956="","*",SP_SUL!BK956))</f>
        <v>*</v>
      </c>
    </row>
    <row r="957" spans="1:16" hidden="1">
      <c r="A957" s="82" t="str">
        <f>IF(SP_SUL!B957="","*",SP_SUL!B957)</f>
        <v>*</v>
      </c>
      <c r="B957" s="83" t="str">
        <f>IF(SP_SUL!X957="","*",SP_SUL!X957)</f>
        <v>*</v>
      </c>
      <c r="C957" s="83" t="str">
        <f>IF(SP_SUL!S957="","*",SP_SUL!S957)</f>
        <v>-</v>
      </c>
      <c r="D957" s="83" t="str">
        <f>IF(SP_SUL!T957="","*",SP_SUL!T957)</f>
        <v>-</v>
      </c>
      <c r="E957" s="83" t="str">
        <f>IF(SP_SUL!D957="","*",SP_SUL!D957)</f>
        <v>*</v>
      </c>
      <c r="F957" s="83" t="str">
        <f>IF(SP_SUL!H957="","*",SP_SUL!H957)</f>
        <v>*</v>
      </c>
      <c r="G957" s="83" t="str">
        <f>IF(SP_SUL!M957="","*",SP_SUL!M957)</f>
        <v>-</v>
      </c>
      <c r="H957" s="116" t="str">
        <f>IF(SP_SUL!K957="","*",SP_SUL!K957)</f>
        <v>*</v>
      </c>
      <c r="I957" s="113" t="str">
        <f>IF(SP_SUL!O957="","*",SP_SUL!O957)</f>
        <v>*</v>
      </c>
      <c r="J957" s="113" t="str">
        <f>IF(SP_SUL!P957="","*",SP_SUL!P957)</f>
        <v>*</v>
      </c>
      <c r="K957" s="83">
        <f>IF(SP_SUL!AK957="","*",SP_SUL!AK957)</f>
        <v>0</v>
      </c>
      <c r="L957" s="83" t="str">
        <f>IF(SP_SUL!AM957="","*",SP_SUL!AM957)</f>
        <v>-</v>
      </c>
      <c r="M957" s="83">
        <f>IF(SP_SUL!AP957="","*",SP_SUL!AP957)</f>
        <v>0</v>
      </c>
      <c r="N957" s="83" t="str">
        <f>IF(SP_SUL!AM957="","*",SP_SUL!AM957)</f>
        <v>-</v>
      </c>
      <c r="O957" s="110" t="str">
        <f>IF(SP_SUL!BH957="","*",SP_SUL!BH957)</f>
        <v>*</v>
      </c>
      <c r="P957" s="147" t="str">
        <f>IF($A$2=1,IF(SP_SUL!BJ957="","*",SP_SUL!BJ957),IF(SP_SUL!BK957="","*",SP_SUL!BK957))</f>
        <v>*</v>
      </c>
    </row>
    <row r="958" spans="1:16" hidden="1">
      <c r="A958" s="82" t="str">
        <f>IF(SP_SUL!B958="","*",SP_SUL!B958)</f>
        <v>*</v>
      </c>
      <c r="B958" s="83" t="str">
        <f>IF(SP_SUL!X958="","*",SP_SUL!X958)</f>
        <v>*</v>
      </c>
      <c r="C958" s="83" t="str">
        <f>IF(SP_SUL!S958="","*",SP_SUL!S958)</f>
        <v>-</v>
      </c>
      <c r="D958" s="83" t="str">
        <f>IF(SP_SUL!T958="","*",SP_SUL!T958)</f>
        <v>-</v>
      </c>
      <c r="E958" s="83" t="str">
        <f>IF(SP_SUL!D958="","*",SP_SUL!D958)</f>
        <v>*</v>
      </c>
      <c r="F958" s="83" t="str">
        <f>IF(SP_SUL!H958="","*",SP_SUL!H958)</f>
        <v>*</v>
      </c>
      <c r="G958" s="83" t="str">
        <f>IF(SP_SUL!M958="","*",SP_SUL!M958)</f>
        <v>-</v>
      </c>
      <c r="H958" s="116" t="str">
        <f>IF(SP_SUL!K958="","*",SP_SUL!K958)</f>
        <v>*</v>
      </c>
      <c r="I958" s="113" t="str">
        <f>IF(SP_SUL!O958="","*",SP_SUL!O958)</f>
        <v>*</v>
      </c>
      <c r="J958" s="113" t="str">
        <f>IF(SP_SUL!P958="","*",SP_SUL!P958)</f>
        <v>*</v>
      </c>
      <c r="K958" s="83">
        <f>IF(SP_SUL!AK958="","*",SP_SUL!AK958)</f>
        <v>0</v>
      </c>
      <c r="L958" s="83" t="str">
        <f>IF(SP_SUL!AM958="","*",SP_SUL!AM958)</f>
        <v>-</v>
      </c>
      <c r="M958" s="83">
        <f>IF(SP_SUL!AP958="","*",SP_SUL!AP958)</f>
        <v>0</v>
      </c>
      <c r="N958" s="83" t="str">
        <f>IF(SP_SUL!AM958="","*",SP_SUL!AM958)</f>
        <v>-</v>
      </c>
      <c r="O958" s="110" t="str">
        <f>IF(SP_SUL!BH958="","*",SP_SUL!BH958)</f>
        <v>*</v>
      </c>
      <c r="P958" s="147" t="str">
        <f>IF($A$2=1,IF(SP_SUL!BJ958="","*",SP_SUL!BJ958),IF(SP_SUL!BK958="","*",SP_SUL!BK958))</f>
        <v>*</v>
      </c>
    </row>
    <row r="959" spans="1:16" hidden="1">
      <c r="A959" s="82" t="str">
        <f>IF(SP_SUL!B959="","*",SP_SUL!B959)</f>
        <v>*</v>
      </c>
      <c r="B959" s="83" t="str">
        <f>IF(SP_SUL!X959="","*",SP_SUL!X959)</f>
        <v>*</v>
      </c>
      <c r="C959" s="83" t="str">
        <f>IF(SP_SUL!S959="","*",SP_SUL!S959)</f>
        <v>-</v>
      </c>
      <c r="D959" s="83" t="str">
        <f>IF(SP_SUL!T959="","*",SP_SUL!T959)</f>
        <v>-</v>
      </c>
      <c r="E959" s="83" t="str">
        <f>IF(SP_SUL!D959="","*",SP_SUL!D959)</f>
        <v>*</v>
      </c>
      <c r="F959" s="83" t="str">
        <f>IF(SP_SUL!H959="","*",SP_SUL!H959)</f>
        <v>*</v>
      </c>
      <c r="G959" s="83" t="str">
        <f>IF(SP_SUL!M959="","*",SP_SUL!M959)</f>
        <v>-</v>
      </c>
      <c r="H959" s="116" t="str">
        <f>IF(SP_SUL!K959="","*",SP_SUL!K959)</f>
        <v>*</v>
      </c>
      <c r="I959" s="113" t="str">
        <f>IF(SP_SUL!O959="","*",SP_SUL!O959)</f>
        <v>*</v>
      </c>
      <c r="J959" s="113" t="str">
        <f>IF(SP_SUL!P959="","*",SP_SUL!P959)</f>
        <v>*</v>
      </c>
      <c r="K959" s="83">
        <f>IF(SP_SUL!AK959="","*",SP_SUL!AK959)</f>
        <v>0</v>
      </c>
      <c r="L959" s="83" t="str">
        <f>IF(SP_SUL!AM959="","*",SP_SUL!AM959)</f>
        <v>-</v>
      </c>
      <c r="M959" s="83">
        <f>IF(SP_SUL!AP959="","*",SP_SUL!AP959)</f>
        <v>0</v>
      </c>
      <c r="N959" s="83" t="str">
        <f>IF(SP_SUL!AM959="","*",SP_SUL!AM959)</f>
        <v>-</v>
      </c>
      <c r="O959" s="110" t="str">
        <f>IF(SP_SUL!BH959="","*",SP_SUL!BH959)</f>
        <v>*</v>
      </c>
      <c r="P959" s="147" t="str">
        <f>IF($A$2=1,IF(SP_SUL!BJ959="","*",SP_SUL!BJ959),IF(SP_SUL!BK959="","*",SP_SUL!BK959))</f>
        <v>*</v>
      </c>
    </row>
    <row r="960" spans="1:16" hidden="1">
      <c r="A960" s="82" t="str">
        <f>IF(SP_SUL!B960="","*",SP_SUL!B960)</f>
        <v>*</v>
      </c>
      <c r="B960" s="83" t="str">
        <f>IF(SP_SUL!X960="","*",SP_SUL!X960)</f>
        <v>*</v>
      </c>
      <c r="C960" s="83" t="str">
        <f>IF(SP_SUL!S960="","*",SP_SUL!S960)</f>
        <v>-</v>
      </c>
      <c r="D960" s="83" t="str">
        <f>IF(SP_SUL!T960="","*",SP_SUL!T960)</f>
        <v>-</v>
      </c>
      <c r="E960" s="83" t="str">
        <f>IF(SP_SUL!D960="","*",SP_SUL!D960)</f>
        <v>*</v>
      </c>
      <c r="F960" s="83" t="str">
        <f>IF(SP_SUL!H960="","*",SP_SUL!H960)</f>
        <v>*</v>
      </c>
      <c r="G960" s="83" t="str">
        <f>IF(SP_SUL!M960="","*",SP_SUL!M960)</f>
        <v>-</v>
      </c>
      <c r="H960" s="116" t="str">
        <f>IF(SP_SUL!K960="","*",SP_SUL!K960)</f>
        <v>*</v>
      </c>
      <c r="I960" s="113" t="str">
        <f>IF(SP_SUL!O960="","*",SP_SUL!O960)</f>
        <v>*</v>
      </c>
      <c r="J960" s="113" t="str">
        <f>IF(SP_SUL!P960="","*",SP_SUL!P960)</f>
        <v>*</v>
      </c>
      <c r="K960" s="83">
        <f>IF(SP_SUL!AK960="","*",SP_SUL!AK960)</f>
        <v>0</v>
      </c>
      <c r="L960" s="83" t="str">
        <f>IF(SP_SUL!AM960="","*",SP_SUL!AM960)</f>
        <v>-</v>
      </c>
      <c r="M960" s="83">
        <f>IF(SP_SUL!AP960="","*",SP_SUL!AP960)</f>
        <v>0</v>
      </c>
      <c r="N960" s="83" t="str">
        <f>IF(SP_SUL!AM960="","*",SP_SUL!AM960)</f>
        <v>-</v>
      </c>
      <c r="O960" s="110" t="str">
        <f>IF(SP_SUL!BH960="","*",SP_SUL!BH960)</f>
        <v>*</v>
      </c>
      <c r="P960" s="147" t="str">
        <f>IF($A$2=1,IF(SP_SUL!BJ960="","*",SP_SUL!BJ960),IF(SP_SUL!BK960="","*",SP_SUL!BK960))</f>
        <v>*</v>
      </c>
    </row>
    <row r="961" spans="1:16" hidden="1">
      <c r="A961" s="82" t="str">
        <f>IF(SP_SUL!B961="","*",SP_SUL!B961)</f>
        <v>*</v>
      </c>
      <c r="B961" s="83" t="str">
        <f>IF(SP_SUL!X961="","*",SP_SUL!X961)</f>
        <v>*</v>
      </c>
      <c r="C961" s="83" t="str">
        <f>IF(SP_SUL!S961="","*",SP_SUL!S961)</f>
        <v>-</v>
      </c>
      <c r="D961" s="83" t="str">
        <f>IF(SP_SUL!T961="","*",SP_SUL!T961)</f>
        <v>-</v>
      </c>
      <c r="E961" s="83" t="str">
        <f>IF(SP_SUL!D961="","*",SP_SUL!D961)</f>
        <v>*</v>
      </c>
      <c r="F961" s="83" t="str">
        <f>IF(SP_SUL!H961="","*",SP_SUL!H961)</f>
        <v>*</v>
      </c>
      <c r="G961" s="83" t="str">
        <f>IF(SP_SUL!M961="","*",SP_SUL!M961)</f>
        <v>-</v>
      </c>
      <c r="H961" s="116" t="str">
        <f>IF(SP_SUL!K961="","*",SP_SUL!K961)</f>
        <v>*</v>
      </c>
      <c r="I961" s="113" t="str">
        <f>IF(SP_SUL!O961="","*",SP_SUL!O961)</f>
        <v>*</v>
      </c>
      <c r="J961" s="113" t="str">
        <f>IF(SP_SUL!P961="","*",SP_SUL!P961)</f>
        <v>*</v>
      </c>
      <c r="K961" s="83">
        <f>IF(SP_SUL!AK961="","*",SP_SUL!AK961)</f>
        <v>0</v>
      </c>
      <c r="L961" s="83" t="str">
        <f>IF(SP_SUL!AM961="","*",SP_SUL!AM961)</f>
        <v>-</v>
      </c>
      <c r="M961" s="83">
        <f>IF(SP_SUL!AP961="","*",SP_SUL!AP961)</f>
        <v>0</v>
      </c>
      <c r="N961" s="83" t="str">
        <f>IF(SP_SUL!AM961="","*",SP_SUL!AM961)</f>
        <v>-</v>
      </c>
      <c r="O961" s="110" t="str">
        <f>IF(SP_SUL!BH961="","*",SP_SUL!BH961)</f>
        <v>*</v>
      </c>
      <c r="P961" s="147" t="str">
        <f>IF($A$2=1,IF(SP_SUL!BJ961="","*",SP_SUL!BJ961),IF(SP_SUL!BK961="","*",SP_SUL!BK961))</f>
        <v>*</v>
      </c>
    </row>
    <row r="962" spans="1:16" hidden="1">
      <c r="A962" s="82" t="str">
        <f>IF(SP_SUL!B962="","*",SP_SUL!B962)</f>
        <v>*</v>
      </c>
      <c r="B962" s="83" t="str">
        <f>IF(SP_SUL!X962="","*",SP_SUL!X962)</f>
        <v>*</v>
      </c>
      <c r="C962" s="83" t="str">
        <f>IF(SP_SUL!S962="","*",SP_SUL!S962)</f>
        <v>-</v>
      </c>
      <c r="D962" s="83" t="str">
        <f>IF(SP_SUL!T962="","*",SP_SUL!T962)</f>
        <v>-</v>
      </c>
      <c r="E962" s="83" t="str">
        <f>IF(SP_SUL!D962="","*",SP_SUL!D962)</f>
        <v>*</v>
      </c>
      <c r="F962" s="83" t="str">
        <f>IF(SP_SUL!H962="","*",SP_SUL!H962)</f>
        <v>*</v>
      </c>
      <c r="G962" s="83" t="str">
        <f>IF(SP_SUL!M962="","*",SP_SUL!M962)</f>
        <v>-</v>
      </c>
      <c r="H962" s="116" t="str">
        <f>IF(SP_SUL!K962="","*",SP_SUL!K962)</f>
        <v>*</v>
      </c>
      <c r="I962" s="113" t="str">
        <f>IF(SP_SUL!O962="","*",SP_SUL!O962)</f>
        <v>*</v>
      </c>
      <c r="J962" s="113" t="str">
        <f>IF(SP_SUL!P962="","*",SP_SUL!P962)</f>
        <v>*</v>
      </c>
      <c r="K962" s="83">
        <f>IF(SP_SUL!AK962="","*",SP_SUL!AK962)</f>
        <v>0</v>
      </c>
      <c r="L962" s="83" t="str">
        <f>IF(SP_SUL!AM962="","*",SP_SUL!AM962)</f>
        <v>-</v>
      </c>
      <c r="M962" s="83">
        <f>IF(SP_SUL!AP962="","*",SP_SUL!AP962)</f>
        <v>0</v>
      </c>
      <c r="N962" s="83" t="str">
        <f>IF(SP_SUL!AM962="","*",SP_SUL!AM962)</f>
        <v>-</v>
      </c>
      <c r="O962" s="110" t="str">
        <f>IF(SP_SUL!BH962="","*",SP_SUL!BH962)</f>
        <v>*</v>
      </c>
      <c r="P962" s="147" t="str">
        <f>IF($A$2=1,IF(SP_SUL!BJ962="","*",SP_SUL!BJ962),IF(SP_SUL!BK962="","*",SP_SUL!BK962))</f>
        <v>*</v>
      </c>
    </row>
    <row r="963" spans="1:16" hidden="1">
      <c r="A963" s="82" t="str">
        <f>IF(SP_SUL!B963="","*",SP_SUL!B963)</f>
        <v>*</v>
      </c>
      <c r="B963" s="83" t="str">
        <f>IF(SP_SUL!X963="","*",SP_SUL!X963)</f>
        <v>*</v>
      </c>
      <c r="C963" s="83" t="str">
        <f>IF(SP_SUL!S963="","*",SP_SUL!S963)</f>
        <v>-</v>
      </c>
      <c r="D963" s="83" t="str">
        <f>IF(SP_SUL!T963="","*",SP_SUL!T963)</f>
        <v>-</v>
      </c>
      <c r="E963" s="83" t="str">
        <f>IF(SP_SUL!D963="","*",SP_SUL!D963)</f>
        <v>*</v>
      </c>
      <c r="F963" s="83" t="str">
        <f>IF(SP_SUL!H963="","*",SP_SUL!H963)</f>
        <v>*</v>
      </c>
      <c r="G963" s="83" t="str">
        <f>IF(SP_SUL!M963="","*",SP_SUL!M963)</f>
        <v>-</v>
      </c>
      <c r="H963" s="116" t="str">
        <f>IF(SP_SUL!K963="","*",SP_SUL!K963)</f>
        <v>*</v>
      </c>
      <c r="I963" s="113" t="str">
        <f>IF(SP_SUL!O963="","*",SP_SUL!O963)</f>
        <v>*</v>
      </c>
      <c r="J963" s="113" t="str">
        <f>IF(SP_SUL!P963="","*",SP_SUL!P963)</f>
        <v>*</v>
      </c>
      <c r="K963" s="83">
        <f>IF(SP_SUL!AK963="","*",SP_SUL!AK963)</f>
        <v>0</v>
      </c>
      <c r="L963" s="83" t="str">
        <f>IF(SP_SUL!AM963="","*",SP_SUL!AM963)</f>
        <v>-</v>
      </c>
      <c r="M963" s="83">
        <f>IF(SP_SUL!AP963="","*",SP_SUL!AP963)</f>
        <v>0</v>
      </c>
      <c r="N963" s="83" t="str">
        <f>IF(SP_SUL!AM963="","*",SP_SUL!AM963)</f>
        <v>-</v>
      </c>
      <c r="O963" s="110" t="str">
        <f>IF(SP_SUL!BH963="","*",SP_SUL!BH963)</f>
        <v>*</v>
      </c>
      <c r="P963" s="147" t="str">
        <f>IF($A$2=1,IF(SP_SUL!BJ963="","*",SP_SUL!BJ963),IF(SP_SUL!BK963="","*",SP_SUL!BK963))</f>
        <v>*</v>
      </c>
    </row>
    <row r="964" spans="1:16" hidden="1">
      <c r="A964" s="82" t="str">
        <f>IF(SP_SUL!B964="","*",SP_SUL!B964)</f>
        <v>*</v>
      </c>
      <c r="B964" s="83" t="str">
        <f>IF(SP_SUL!X964="","*",SP_SUL!X964)</f>
        <v>*</v>
      </c>
      <c r="C964" s="83" t="str">
        <f>IF(SP_SUL!S964="","*",SP_SUL!S964)</f>
        <v>-</v>
      </c>
      <c r="D964" s="83" t="str">
        <f>IF(SP_SUL!T964="","*",SP_SUL!T964)</f>
        <v>-</v>
      </c>
      <c r="E964" s="83" t="str">
        <f>IF(SP_SUL!D964="","*",SP_SUL!D964)</f>
        <v>*</v>
      </c>
      <c r="F964" s="83" t="str">
        <f>IF(SP_SUL!H964="","*",SP_SUL!H964)</f>
        <v>*</v>
      </c>
      <c r="G964" s="83" t="str">
        <f>IF(SP_SUL!M964="","*",SP_SUL!M964)</f>
        <v>-</v>
      </c>
      <c r="H964" s="116" t="str">
        <f>IF(SP_SUL!K964="","*",SP_SUL!K964)</f>
        <v>*</v>
      </c>
      <c r="I964" s="113" t="str">
        <f>IF(SP_SUL!O964="","*",SP_SUL!O964)</f>
        <v>*</v>
      </c>
      <c r="J964" s="113" t="str">
        <f>IF(SP_SUL!P964="","*",SP_SUL!P964)</f>
        <v>*</v>
      </c>
      <c r="K964" s="83">
        <f>IF(SP_SUL!AK964="","*",SP_SUL!AK964)</f>
        <v>0</v>
      </c>
      <c r="L964" s="83" t="str">
        <f>IF(SP_SUL!AM964="","*",SP_SUL!AM964)</f>
        <v>-</v>
      </c>
      <c r="M964" s="83">
        <f>IF(SP_SUL!AP964="","*",SP_SUL!AP964)</f>
        <v>0</v>
      </c>
      <c r="N964" s="83" t="str">
        <f>IF(SP_SUL!AM964="","*",SP_SUL!AM964)</f>
        <v>-</v>
      </c>
      <c r="O964" s="110" t="str">
        <f>IF(SP_SUL!BH964="","*",SP_SUL!BH964)</f>
        <v>*</v>
      </c>
      <c r="P964" s="147" t="str">
        <f>IF($A$2=1,IF(SP_SUL!BJ964="","*",SP_SUL!BJ964),IF(SP_SUL!BK964="","*",SP_SUL!BK964))</f>
        <v>*</v>
      </c>
    </row>
    <row r="965" spans="1:16" hidden="1">
      <c r="A965" s="82" t="str">
        <f>IF(SP_SUL!B965="","*",SP_SUL!B965)</f>
        <v>*</v>
      </c>
      <c r="B965" s="83" t="str">
        <f>IF(SP_SUL!X965="","*",SP_SUL!X965)</f>
        <v>*</v>
      </c>
      <c r="C965" s="83" t="str">
        <f>IF(SP_SUL!S965="","*",SP_SUL!S965)</f>
        <v>-</v>
      </c>
      <c r="D965" s="83" t="str">
        <f>IF(SP_SUL!T965="","*",SP_SUL!T965)</f>
        <v>-</v>
      </c>
      <c r="E965" s="83" t="str">
        <f>IF(SP_SUL!D965="","*",SP_SUL!D965)</f>
        <v>*</v>
      </c>
      <c r="F965" s="83" t="str">
        <f>IF(SP_SUL!H965="","*",SP_SUL!H965)</f>
        <v>*</v>
      </c>
      <c r="G965" s="83" t="str">
        <f>IF(SP_SUL!M965="","*",SP_SUL!M965)</f>
        <v>-</v>
      </c>
      <c r="H965" s="116" t="str">
        <f>IF(SP_SUL!K965="","*",SP_SUL!K965)</f>
        <v>*</v>
      </c>
      <c r="I965" s="113" t="str">
        <f>IF(SP_SUL!O965="","*",SP_SUL!O965)</f>
        <v>*</v>
      </c>
      <c r="J965" s="113" t="str">
        <f>IF(SP_SUL!P965="","*",SP_SUL!P965)</f>
        <v>*</v>
      </c>
      <c r="K965" s="83">
        <f>IF(SP_SUL!AK965="","*",SP_SUL!AK965)</f>
        <v>0</v>
      </c>
      <c r="L965" s="83" t="str">
        <f>IF(SP_SUL!AM965="","*",SP_SUL!AM965)</f>
        <v>-</v>
      </c>
      <c r="M965" s="83">
        <f>IF(SP_SUL!AP965="","*",SP_SUL!AP965)</f>
        <v>0</v>
      </c>
      <c r="N965" s="83" t="str">
        <f>IF(SP_SUL!AM965="","*",SP_SUL!AM965)</f>
        <v>-</v>
      </c>
      <c r="O965" s="110" t="str">
        <f>IF(SP_SUL!BH965="","*",SP_SUL!BH965)</f>
        <v>*</v>
      </c>
      <c r="P965" s="147" t="str">
        <f>IF($A$2=1,IF(SP_SUL!BJ965="","*",SP_SUL!BJ965),IF(SP_SUL!BK965="","*",SP_SUL!BK965))</f>
        <v>*</v>
      </c>
    </row>
    <row r="966" spans="1:16" hidden="1">
      <c r="A966" s="82" t="str">
        <f>IF(SP_SUL!B966="","*",SP_SUL!B966)</f>
        <v>*</v>
      </c>
      <c r="B966" s="83" t="str">
        <f>IF(SP_SUL!X966="","*",SP_SUL!X966)</f>
        <v>*</v>
      </c>
      <c r="C966" s="83" t="str">
        <f>IF(SP_SUL!S966="","*",SP_SUL!S966)</f>
        <v>-</v>
      </c>
      <c r="D966" s="83" t="str">
        <f>IF(SP_SUL!T966="","*",SP_SUL!T966)</f>
        <v>-</v>
      </c>
      <c r="E966" s="83" t="str">
        <f>IF(SP_SUL!D966="","*",SP_SUL!D966)</f>
        <v>*</v>
      </c>
      <c r="F966" s="83" t="str">
        <f>IF(SP_SUL!H966="","*",SP_SUL!H966)</f>
        <v>*</v>
      </c>
      <c r="G966" s="83" t="str">
        <f>IF(SP_SUL!M966="","*",SP_SUL!M966)</f>
        <v>-</v>
      </c>
      <c r="H966" s="116" t="str">
        <f>IF(SP_SUL!K966="","*",SP_SUL!K966)</f>
        <v>*</v>
      </c>
      <c r="I966" s="113" t="str">
        <f>IF(SP_SUL!O966="","*",SP_SUL!O966)</f>
        <v>*</v>
      </c>
      <c r="J966" s="113" t="str">
        <f>IF(SP_SUL!P966="","*",SP_SUL!P966)</f>
        <v>*</v>
      </c>
      <c r="K966" s="83">
        <f>IF(SP_SUL!AK966="","*",SP_SUL!AK966)</f>
        <v>0</v>
      </c>
      <c r="L966" s="83" t="str">
        <f>IF(SP_SUL!AM966="","*",SP_SUL!AM966)</f>
        <v>-</v>
      </c>
      <c r="M966" s="83">
        <f>IF(SP_SUL!AP966="","*",SP_SUL!AP966)</f>
        <v>0</v>
      </c>
      <c r="N966" s="83" t="str">
        <f>IF(SP_SUL!AM966="","*",SP_SUL!AM966)</f>
        <v>-</v>
      </c>
      <c r="O966" s="110" t="str">
        <f>IF(SP_SUL!BH966="","*",SP_SUL!BH966)</f>
        <v>*</v>
      </c>
      <c r="P966" s="147" t="str">
        <f>IF($A$2=1,IF(SP_SUL!BJ966="","*",SP_SUL!BJ966),IF(SP_SUL!BK966="","*",SP_SUL!BK966))</f>
        <v>*</v>
      </c>
    </row>
    <row r="967" spans="1:16" hidden="1">
      <c r="A967" s="82" t="str">
        <f>IF(SP_SUL!B967="","*",SP_SUL!B967)</f>
        <v>*</v>
      </c>
      <c r="B967" s="83" t="str">
        <f>IF(SP_SUL!X967="","*",SP_SUL!X967)</f>
        <v>*</v>
      </c>
      <c r="C967" s="83" t="str">
        <f>IF(SP_SUL!S967="","*",SP_SUL!S967)</f>
        <v>-</v>
      </c>
      <c r="D967" s="83" t="str">
        <f>IF(SP_SUL!T967="","*",SP_SUL!T967)</f>
        <v>-</v>
      </c>
      <c r="E967" s="83" t="str">
        <f>IF(SP_SUL!D967="","*",SP_SUL!D967)</f>
        <v>*</v>
      </c>
      <c r="F967" s="83" t="str">
        <f>IF(SP_SUL!H967="","*",SP_SUL!H967)</f>
        <v>*</v>
      </c>
      <c r="G967" s="83" t="str">
        <f>IF(SP_SUL!M967="","*",SP_SUL!M967)</f>
        <v>-</v>
      </c>
      <c r="H967" s="116" t="str">
        <f>IF(SP_SUL!K967="","*",SP_SUL!K967)</f>
        <v>*</v>
      </c>
      <c r="I967" s="113" t="str">
        <f>IF(SP_SUL!O967="","*",SP_SUL!O967)</f>
        <v>*</v>
      </c>
      <c r="J967" s="113" t="str">
        <f>IF(SP_SUL!P967="","*",SP_SUL!P967)</f>
        <v>*</v>
      </c>
      <c r="K967" s="83">
        <f>IF(SP_SUL!AK967="","*",SP_SUL!AK967)</f>
        <v>0</v>
      </c>
      <c r="L967" s="83" t="str">
        <f>IF(SP_SUL!AM967="","*",SP_SUL!AM967)</f>
        <v>-</v>
      </c>
      <c r="M967" s="83">
        <f>IF(SP_SUL!AP967="","*",SP_SUL!AP967)</f>
        <v>0</v>
      </c>
      <c r="N967" s="83" t="str">
        <f>IF(SP_SUL!AM967="","*",SP_SUL!AM967)</f>
        <v>-</v>
      </c>
      <c r="O967" s="110" t="str">
        <f>IF(SP_SUL!BH967="","*",SP_SUL!BH967)</f>
        <v>*</v>
      </c>
      <c r="P967" s="147" t="str">
        <f>IF($A$2=1,IF(SP_SUL!BJ967="","*",SP_SUL!BJ967),IF(SP_SUL!BK967="","*",SP_SUL!BK967))</f>
        <v>*</v>
      </c>
    </row>
    <row r="968" spans="1:16" hidden="1">
      <c r="A968" s="82" t="str">
        <f>IF(SP_SUL!B968="","*",SP_SUL!B968)</f>
        <v>*</v>
      </c>
      <c r="B968" s="83" t="str">
        <f>IF(SP_SUL!X968="","*",SP_SUL!X968)</f>
        <v>*</v>
      </c>
      <c r="C968" s="83" t="str">
        <f>IF(SP_SUL!S968="","*",SP_SUL!S968)</f>
        <v>-</v>
      </c>
      <c r="D968" s="83" t="str">
        <f>IF(SP_SUL!T968="","*",SP_SUL!T968)</f>
        <v>-</v>
      </c>
      <c r="E968" s="83" t="str">
        <f>IF(SP_SUL!D968="","*",SP_SUL!D968)</f>
        <v>*</v>
      </c>
      <c r="F968" s="83" t="str">
        <f>IF(SP_SUL!H968="","*",SP_SUL!H968)</f>
        <v>*</v>
      </c>
      <c r="G968" s="83" t="str">
        <f>IF(SP_SUL!M968="","*",SP_SUL!M968)</f>
        <v>-</v>
      </c>
      <c r="H968" s="116" t="str">
        <f>IF(SP_SUL!K968="","*",SP_SUL!K968)</f>
        <v>*</v>
      </c>
      <c r="I968" s="113" t="str">
        <f>IF(SP_SUL!O968="","*",SP_SUL!O968)</f>
        <v>*</v>
      </c>
      <c r="J968" s="113" t="str">
        <f>IF(SP_SUL!P968="","*",SP_SUL!P968)</f>
        <v>*</v>
      </c>
      <c r="K968" s="83">
        <f>IF(SP_SUL!AK968="","*",SP_SUL!AK968)</f>
        <v>0</v>
      </c>
      <c r="L968" s="83" t="str">
        <f>IF(SP_SUL!AM968="","*",SP_SUL!AM968)</f>
        <v>-</v>
      </c>
      <c r="M968" s="83">
        <f>IF(SP_SUL!AP968="","*",SP_SUL!AP968)</f>
        <v>0</v>
      </c>
      <c r="N968" s="83" t="str">
        <f>IF(SP_SUL!AM968="","*",SP_SUL!AM968)</f>
        <v>-</v>
      </c>
      <c r="O968" s="110" t="str">
        <f>IF(SP_SUL!BH968="","*",SP_SUL!BH968)</f>
        <v>*</v>
      </c>
      <c r="P968" s="147" t="str">
        <f>IF($A$2=1,IF(SP_SUL!BJ968="","*",SP_SUL!BJ968),IF(SP_SUL!BK968="","*",SP_SUL!BK968))</f>
        <v>*</v>
      </c>
    </row>
    <row r="969" spans="1:16" hidden="1">
      <c r="A969" s="82" t="str">
        <f>IF(SP_SUL!B969="","*",SP_SUL!B969)</f>
        <v>*</v>
      </c>
      <c r="B969" s="83" t="str">
        <f>IF(SP_SUL!X969="","*",SP_SUL!X969)</f>
        <v>*</v>
      </c>
      <c r="C969" s="83" t="str">
        <f>IF(SP_SUL!S969="","*",SP_SUL!S969)</f>
        <v>-</v>
      </c>
      <c r="D969" s="83" t="str">
        <f>IF(SP_SUL!T969="","*",SP_SUL!T969)</f>
        <v>-</v>
      </c>
      <c r="E969" s="83" t="str">
        <f>IF(SP_SUL!D969="","*",SP_SUL!D969)</f>
        <v>*</v>
      </c>
      <c r="F969" s="83" t="str">
        <f>IF(SP_SUL!H969="","*",SP_SUL!H969)</f>
        <v>*</v>
      </c>
      <c r="G969" s="83" t="str">
        <f>IF(SP_SUL!M969="","*",SP_SUL!M969)</f>
        <v>-</v>
      </c>
      <c r="H969" s="116" t="str">
        <f>IF(SP_SUL!K969="","*",SP_SUL!K969)</f>
        <v>*</v>
      </c>
      <c r="I969" s="113" t="str">
        <f>IF(SP_SUL!O969="","*",SP_SUL!O969)</f>
        <v>*</v>
      </c>
      <c r="J969" s="113" t="str">
        <f>IF(SP_SUL!P969="","*",SP_SUL!P969)</f>
        <v>*</v>
      </c>
      <c r="K969" s="83">
        <f>IF(SP_SUL!AK969="","*",SP_SUL!AK969)</f>
        <v>0</v>
      </c>
      <c r="L969" s="83" t="str">
        <f>IF(SP_SUL!AM969="","*",SP_SUL!AM969)</f>
        <v>-</v>
      </c>
      <c r="M969" s="83">
        <f>IF(SP_SUL!AP969="","*",SP_SUL!AP969)</f>
        <v>0</v>
      </c>
      <c r="N969" s="83" t="str">
        <f>IF(SP_SUL!AM969="","*",SP_SUL!AM969)</f>
        <v>-</v>
      </c>
      <c r="O969" s="110" t="str">
        <f>IF(SP_SUL!BH969="","*",SP_SUL!BH969)</f>
        <v>*</v>
      </c>
      <c r="P969" s="147" t="str">
        <f>IF($A$2=1,IF(SP_SUL!BJ969="","*",SP_SUL!BJ969),IF(SP_SUL!BK969="","*",SP_SUL!BK969))</f>
        <v>*</v>
      </c>
    </row>
    <row r="970" spans="1:16" hidden="1">
      <c r="A970" s="82" t="str">
        <f>IF(SP_SUL!B970="","*",SP_SUL!B970)</f>
        <v>*</v>
      </c>
      <c r="B970" s="83" t="str">
        <f>IF(SP_SUL!X970="","*",SP_SUL!X970)</f>
        <v>*</v>
      </c>
      <c r="C970" s="83" t="str">
        <f>IF(SP_SUL!S970="","*",SP_SUL!S970)</f>
        <v>-</v>
      </c>
      <c r="D970" s="83" t="str">
        <f>IF(SP_SUL!T970="","*",SP_SUL!T970)</f>
        <v>-</v>
      </c>
      <c r="E970" s="83" t="str">
        <f>IF(SP_SUL!D970="","*",SP_SUL!D970)</f>
        <v>*</v>
      </c>
      <c r="F970" s="83" t="str">
        <f>IF(SP_SUL!H970="","*",SP_SUL!H970)</f>
        <v>*</v>
      </c>
      <c r="G970" s="83" t="str">
        <f>IF(SP_SUL!M970="","*",SP_SUL!M970)</f>
        <v>-</v>
      </c>
      <c r="H970" s="116" t="str">
        <f>IF(SP_SUL!K970="","*",SP_SUL!K970)</f>
        <v>*</v>
      </c>
      <c r="I970" s="113" t="str">
        <f>IF(SP_SUL!O970="","*",SP_SUL!O970)</f>
        <v>*</v>
      </c>
      <c r="J970" s="113" t="str">
        <f>IF(SP_SUL!P970="","*",SP_SUL!P970)</f>
        <v>*</v>
      </c>
      <c r="K970" s="83">
        <f>IF(SP_SUL!AK970="","*",SP_SUL!AK970)</f>
        <v>0</v>
      </c>
      <c r="L970" s="83" t="str">
        <f>IF(SP_SUL!AM970="","*",SP_SUL!AM970)</f>
        <v>-</v>
      </c>
      <c r="M970" s="83">
        <f>IF(SP_SUL!AP970="","*",SP_SUL!AP970)</f>
        <v>0</v>
      </c>
      <c r="N970" s="83" t="str">
        <f>IF(SP_SUL!AM970="","*",SP_SUL!AM970)</f>
        <v>-</v>
      </c>
      <c r="O970" s="110" t="str">
        <f>IF(SP_SUL!BH970="","*",SP_SUL!BH970)</f>
        <v>*</v>
      </c>
      <c r="P970" s="147" t="str">
        <f>IF($A$2=1,IF(SP_SUL!BJ970="","*",SP_SUL!BJ970),IF(SP_SUL!BK970="","*",SP_SUL!BK970))</f>
        <v>*</v>
      </c>
    </row>
    <row r="971" spans="1:16" hidden="1">
      <c r="A971" s="82" t="str">
        <f>IF(SP_SUL!B971="","*",SP_SUL!B971)</f>
        <v>*</v>
      </c>
      <c r="B971" s="83" t="str">
        <f>IF(SP_SUL!X971="","*",SP_SUL!X971)</f>
        <v>*</v>
      </c>
      <c r="C971" s="83" t="str">
        <f>IF(SP_SUL!S971="","*",SP_SUL!S971)</f>
        <v>-</v>
      </c>
      <c r="D971" s="83" t="str">
        <f>IF(SP_SUL!T971="","*",SP_SUL!T971)</f>
        <v>-</v>
      </c>
      <c r="E971" s="83" t="str">
        <f>IF(SP_SUL!D971="","*",SP_SUL!D971)</f>
        <v>*</v>
      </c>
      <c r="F971" s="83" t="str">
        <f>IF(SP_SUL!H971="","*",SP_SUL!H971)</f>
        <v>*</v>
      </c>
      <c r="G971" s="83" t="str">
        <f>IF(SP_SUL!M971="","*",SP_SUL!M971)</f>
        <v>-</v>
      </c>
      <c r="H971" s="116" t="str">
        <f>IF(SP_SUL!K971="","*",SP_SUL!K971)</f>
        <v>*</v>
      </c>
      <c r="I971" s="113" t="str">
        <f>IF(SP_SUL!O971="","*",SP_SUL!O971)</f>
        <v>*</v>
      </c>
      <c r="J971" s="113" t="str">
        <f>IF(SP_SUL!P971="","*",SP_SUL!P971)</f>
        <v>*</v>
      </c>
      <c r="K971" s="83">
        <f>IF(SP_SUL!AK971="","*",SP_SUL!AK971)</f>
        <v>0</v>
      </c>
      <c r="L971" s="83" t="str">
        <f>IF(SP_SUL!AM971="","*",SP_SUL!AM971)</f>
        <v>-</v>
      </c>
      <c r="M971" s="83">
        <f>IF(SP_SUL!AP971="","*",SP_SUL!AP971)</f>
        <v>0</v>
      </c>
      <c r="N971" s="83" t="str">
        <f>IF(SP_SUL!AM971="","*",SP_SUL!AM971)</f>
        <v>-</v>
      </c>
      <c r="O971" s="110" t="str">
        <f>IF(SP_SUL!BH971="","*",SP_SUL!BH971)</f>
        <v>*</v>
      </c>
      <c r="P971" s="147" t="str">
        <f>IF($A$2=1,IF(SP_SUL!BJ971="","*",SP_SUL!BJ971),IF(SP_SUL!BK971="","*",SP_SUL!BK971))</f>
        <v>*</v>
      </c>
    </row>
    <row r="972" spans="1:16" hidden="1">
      <c r="A972" s="82" t="str">
        <f>IF(SP_SUL!B972="","*",SP_SUL!B972)</f>
        <v>*</v>
      </c>
      <c r="B972" s="83" t="str">
        <f>IF(SP_SUL!X972="","*",SP_SUL!X972)</f>
        <v>*</v>
      </c>
      <c r="C972" s="83" t="str">
        <f>IF(SP_SUL!S972="","*",SP_SUL!S972)</f>
        <v>-</v>
      </c>
      <c r="D972" s="83" t="str">
        <f>IF(SP_SUL!T972="","*",SP_SUL!T972)</f>
        <v>-</v>
      </c>
      <c r="E972" s="83" t="str">
        <f>IF(SP_SUL!D972="","*",SP_SUL!D972)</f>
        <v>*</v>
      </c>
      <c r="F972" s="83" t="str">
        <f>IF(SP_SUL!H972="","*",SP_SUL!H972)</f>
        <v>*</v>
      </c>
      <c r="G972" s="83" t="str">
        <f>IF(SP_SUL!M972="","*",SP_SUL!M972)</f>
        <v>-</v>
      </c>
      <c r="H972" s="116" t="str">
        <f>IF(SP_SUL!K972="","*",SP_SUL!K972)</f>
        <v>*</v>
      </c>
      <c r="I972" s="113" t="str">
        <f>IF(SP_SUL!O972="","*",SP_SUL!O972)</f>
        <v>*</v>
      </c>
      <c r="J972" s="113" t="str">
        <f>IF(SP_SUL!P972="","*",SP_SUL!P972)</f>
        <v>*</v>
      </c>
      <c r="K972" s="83">
        <f>IF(SP_SUL!AK972="","*",SP_SUL!AK972)</f>
        <v>0</v>
      </c>
      <c r="L972" s="83" t="str">
        <f>IF(SP_SUL!AM972="","*",SP_SUL!AM972)</f>
        <v>-</v>
      </c>
      <c r="M972" s="83">
        <f>IF(SP_SUL!AP972="","*",SP_SUL!AP972)</f>
        <v>0</v>
      </c>
      <c r="N972" s="83" t="str">
        <f>IF(SP_SUL!AM972="","*",SP_SUL!AM972)</f>
        <v>-</v>
      </c>
      <c r="O972" s="110" t="str">
        <f>IF(SP_SUL!BH972="","*",SP_SUL!BH972)</f>
        <v>*</v>
      </c>
      <c r="P972" s="147" t="str">
        <f>IF($A$2=1,IF(SP_SUL!BJ972="","*",SP_SUL!BJ972),IF(SP_SUL!BK972="","*",SP_SUL!BK972))</f>
        <v>*</v>
      </c>
    </row>
    <row r="973" spans="1:16" hidden="1">
      <c r="A973" s="82" t="str">
        <f>IF(SP_SUL!B973="","*",SP_SUL!B973)</f>
        <v>*</v>
      </c>
      <c r="B973" s="83" t="str">
        <f>IF(SP_SUL!X973="","*",SP_SUL!X973)</f>
        <v>*</v>
      </c>
      <c r="C973" s="83" t="str">
        <f>IF(SP_SUL!S973="","*",SP_SUL!S973)</f>
        <v>-</v>
      </c>
      <c r="D973" s="83" t="str">
        <f>IF(SP_SUL!T973="","*",SP_SUL!T973)</f>
        <v>-</v>
      </c>
      <c r="E973" s="83" t="str">
        <f>IF(SP_SUL!D973="","*",SP_SUL!D973)</f>
        <v>*</v>
      </c>
      <c r="F973" s="83" t="str">
        <f>IF(SP_SUL!H973="","*",SP_SUL!H973)</f>
        <v>*</v>
      </c>
      <c r="G973" s="83" t="str">
        <f>IF(SP_SUL!M973="","*",SP_SUL!M973)</f>
        <v>-</v>
      </c>
      <c r="H973" s="116" t="str">
        <f>IF(SP_SUL!K973="","*",SP_SUL!K973)</f>
        <v>*</v>
      </c>
      <c r="I973" s="113" t="str">
        <f>IF(SP_SUL!O973="","*",SP_SUL!O973)</f>
        <v>*</v>
      </c>
      <c r="J973" s="113" t="str">
        <f>IF(SP_SUL!P973="","*",SP_SUL!P973)</f>
        <v>*</v>
      </c>
      <c r="K973" s="83">
        <f>IF(SP_SUL!AK973="","*",SP_SUL!AK973)</f>
        <v>0</v>
      </c>
      <c r="L973" s="83" t="str">
        <f>IF(SP_SUL!AM973="","*",SP_SUL!AM973)</f>
        <v>-</v>
      </c>
      <c r="M973" s="83">
        <f>IF(SP_SUL!AP973="","*",SP_SUL!AP973)</f>
        <v>0</v>
      </c>
      <c r="N973" s="83" t="str">
        <f>IF(SP_SUL!AM973="","*",SP_SUL!AM973)</f>
        <v>-</v>
      </c>
      <c r="O973" s="110" t="str">
        <f>IF(SP_SUL!BH973="","*",SP_SUL!BH973)</f>
        <v>*</v>
      </c>
      <c r="P973" s="147" t="str">
        <f>IF($A$2=1,IF(SP_SUL!BJ973="","*",SP_SUL!BJ973),IF(SP_SUL!BK973="","*",SP_SUL!BK973))</f>
        <v>*</v>
      </c>
    </row>
    <row r="974" spans="1:16" hidden="1">
      <c r="A974" s="82" t="str">
        <f>IF(SP_SUL!B974="","*",SP_SUL!B974)</f>
        <v>*</v>
      </c>
      <c r="B974" s="83" t="str">
        <f>IF(SP_SUL!X974="","*",SP_SUL!X974)</f>
        <v>*</v>
      </c>
      <c r="C974" s="83" t="str">
        <f>IF(SP_SUL!S974="","*",SP_SUL!S974)</f>
        <v>-</v>
      </c>
      <c r="D974" s="83" t="str">
        <f>IF(SP_SUL!T974="","*",SP_SUL!T974)</f>
        <v>-</v>
      </c>
      <c r="E974" s="83" t="str">
        <f>IF(SP_SUL!D974="","*",SP_SUL!D974)</f>
        <v>*</v>
      </c>
      <c r="F974" s="83" t="str">
        <f>IF(SP_SUL!H974="","*",SP_SUL!H974)</f>
        <v>*</v>
      </c>
      <c r="G974" s="83" t="str">
        <f>IF(SP_SUL!M974="","*",SP_SUL!M974)</f>
        <v>-</v>
      </c>
      <c r="H974" s="116" t="str">
        <f>IF(SP_SUL!K974="","*",SP_SUL!K974)</f>
        <v>*</v>
      </c>
      <c r="I974" s="113" t="str">
        <f>IF(SP_SUL!O974="","*",SP_SUL!O974)</f>
        <v>*</v>
      </c>
      <c r="J974" s="113" t="str">
        <f>IF(SP_SUL!P974="","*",SP_SUL!P974)</f>
        <v>*</v>
      </c>
      <c r="K974" s="83">
        <f>IF(SP_SUL!AK974="","*",SP_SUL!AK974)</f>
        <v>0</v>
      </c>
      <c r="L974" s="83" t="str">
        <f>IF(SP_SUL!AM974="","*",SP_SUL!AM974)</f>
        <v>-</v>
      </c>
      <c r="M974" s="83">
        <f>IF(SP_SUL!AP974="","*",SP_SUL!AP974)</f>
        <v>0</v>
      </c>
      <c r="N974" s="83" t="str">
        <f>IF(SP_SUL!AM974="","*",SP_SUL!AM974)</f>
        <v>-</v>
      </c>
      <c r="O974" s="110" t="str">
        <f>IF(SP_SUL!BH974="","*",SP_SUL!BH974)</f>
        <v>*</v>
      </c>
      <c r="P974" s="147" t="str">
        <f>IF($A$2=1,IF(SP_SUL!BJ974="","*",SP_SUL!BJ974),IF(SP_SUL!BK974="","*",SP_SUL!BK974))</f>
        <v>*</v>
      </c>
    </row>
    <row r="975" spans="1:16" hidden="1">
      <c r="A975" s="82" t="str">
        <f>IF(SP_SUL!B975="","*",SP_SUL!B975)</f>
        <v>*</v>
      </c>
      <c r="B975" s="83" t="str">
        <f>IF(SP_SUL!X975="","*",SP_SUL!X975)</f>
        <v>*</v>
      </c>
      <c r="C975" s="83" t="str">
        <f>IF(SP_SUL!S975="","*",SP_SUL!S975)</f>
        <v>-</v>
      </c>
      <c r="D975" s="83" t="str">
        <f>IF(SP_SUL!T975="","*",SP_SUL!T975)</f>
        <v>-</v>
      </c>
      <c r="E975" s="83" t="str">
        <f>IF(SP_SUL!D975="","*",SP_SUL!D975)</f>
        <v>*</v>
      </c>
      <c r="F975" s="83" t="str">
        <f>IF(SP_SUL!H975="","*",SP_SUL!H975)</f>
        <v>*</v>
      </c>
      <c r="G975" s="83" t="str">
        <f>IF(SP_SUL!M975="","*",SP_SUL!M975)</f>
        <v>-</v>
      </c>
      <c r="H975" s="116" t="str">
        <f>IF(SP_SUL!K975="","*",SP_SUL!K975)</f>
        <v>*</v>
      </c>
      <c r="I975" s="113" t="str">
        <f>IF(SP_SUL!O975="","*",SP_SUL!O975)</f>
        <v>*</v>
      </c>
      <c r="J975" s="113" t="str">
        <f>IF(SP_SUL!P975="","*",SP_SUL!P975)</f>
        <v>*</v>
      </c>
      <c r="K975" s="83">
        <f>IF(SP_SUL!AK975="","*",SP_SUL!AK975)</f>
        <v>0</v>
      </c>
      <c r="L975" s="83" t="str">
        <f>IF(SP_SUL!AM975="","*",SP_SUL!AM975)</f>
        <v>-</v>
      </c>
      <c r="M975" s="83">
        <f>IF(SP_SUL!AP975="","*",SP_SUL!AP975)</f>
        <v>0</v>
      </c>
      <c r="N975" s="83" t="str">
        <f>IF(SP_SUL!AM975="","*",SP_SUL!AM975)</f>
        <v>-</v>
      </c>
      <c r="O975" s="110" t="str">
        <f>IF(SP_SUL!BH975="","*",SP_SUL!BH975)</f>
        <v>*</v>
      </c>
      <c r="P975" s="147" t="str">
        <f>IF($A$2=1,IF(SP_SUL!BJ975="","*",SP_SUL!BJ975),IF(SP_SUL!BK975="","*",SP_SUL!BK975))</f>
        <v>*</v>
      </c>
    </row>
    <row r="976" spans="1:16" hidden="1">
      <c r="A976" s="82" t="str">
        <f>IF(SP_SUL!B976="","*",SP_SUL!B976)</f>
        <v>*</v>
      </c>
      <c r="B976" s="83" t="str">
        <f>IF(SP_SUL!X976="","*",SP_SUL!X976)</f>
        <v>*</v>
      </c>
      <c r="C976" s="83" t="str">
        <f>IF(SP_SUL!S976="","*",SP_SUL!S976)</f>
        <v>-</v>
      </c>
      <c r="D976" s="83" t="str">
        <f>IF(SP_SUL!T976="","*",SP_SUL!T976)</f>
        <v>-</v>
      </c>
      <c r="E976" s="83" t="str">
        <f>IF(SP_SUL!D976="","*",SP_SUL!D976)</f>
        <v>*</v>
      </c>
      <c r="F976" s="83" t="str">
        <f>IF(SP_SUL!H976="","*",SP_SUL!H976)</f>
        <v>*</v>
      </c>
      <c r="G976" s="83" t="str">
        <f>IF(SP_SUL!M976="","*",SP_SUL!M976)</f>
        <v>-</v>
      </c>
      <c r="H976" s="116" t="str">
        <f>IF(SP_SUL!K976="","*",SP_SUL!K976)</f>
        <v>*</v>
      </c>
      <c r="I976" s="113" t="str">
        <f>IF(SP_SUL!O976="","*",SP_SUL!O976)</f>
        <v>*</v>
      </c>
      <c r="J976" s="113" t="str">
        <f>IF(SP_SUL!P976="","*",SP_SUL!P976)</f>
        <v>*</v>
      </c>
      <c r="K976" s="83">
        <f>IF(SP_SUL!AK976="","*",SP_SUL!AK976)</f>
        <v>0</v>
      </c>
      <c r="L976" s="83" t="str">
        <f>IF(SP_SUL!AM976="","*",SP_SUL!AM976)</f>
        <v>-</v>
      </c>
      <c r="M976" s="83">
        <f>IF(SP_SUL!AP976="","*",SP_SUL!AP976)</f>
        <v>0</v>
      </c>
      <c r="N976" s="83" t="str">
        <f>IF(SP_SUL!AM976="","*",SP_SUL!AM976)</f>
        <v>-</v>
      </c>
      <c r="O976" s="110" t="str">
        <f>IF(SP_SUL!BH976="","*",SP_SUL!BH976)</f>
        <v>*</v>
      </c>
      <c r="P976" s="147" t="str">
        <f>IF($A$2=1,IF(SP_SUL!BJ976="","*",SP_SUL!BJ976),IF(SP_SUL!BK976="","*",SP_SUL!BK976))</f>
        <v>*</v>
      </c>
    </row>
    <row r="977" spans="1:16" hidden="1">
      <c r="A977" s="82" t="str">
        <f>IF(SP_SUL!B977="","*",SP_SUL!B977)</f>
        <v>*</v>
      </c>
      <c r="B977" s="83" t="str">
        <f>IF(SP_SUL!X977="","*",SP_SUL!X977)</f>
        <v>*</v>
      </c>
      <c r="C977" s="83" t="str">
        <f>IF(SP_SUL!S977="","*",SP_SUL!S977)</f>
        <v>-</v>
      </c>
      <c r="D977" s="83" t="str">
        <f>IF(SP_SUL!T977="","*",SP_SUL!T977)</f>
        <v>-</v>
      </c>
      <c r="E977" s="83" t="str">
        <f>IF(SP_SUL!D977="","*",SP_SUL!D977)</f>
        <v>*</v>
      </c>
      <c r="F977" s="83" t="str">
        <f>IF(SP_SUL!H977="","*",SP_SUL!H977)</f>
        <v>*</v>
      </c>
      <c r="G977" s="83" t="str">
        <f>IF(SP_SUL!M977="","*",SP_SUL!M977)</f>
        <v>-</v>
      </c>
      <c r="H977" s="116" t="str">
        <f>IF(SP_SUL!K977="","*",SP_SUL!K977)</f>
        <v>*</v>
      </c>
      <c r="I977" s="113" t="str">
        <f>IF(SP_SUL!O977="","*",SP_SUL!O977)</f>
        <v>*</v>
      </c>
      <c r="J977" s="113" t="str">
        <f>IF(SP_SUL!P977="","*",SP_SUL!P977)</f>
        <v>*</v>
      </c>
      <c r="K977" s="83">
        <f>IF(SP_SUL!AK977="","*",SP_SUL!AK977)</f>
        <v>0</v>
      </c>
      <c r="L977" s="83" t="str">
        <f>IF(SP_SUL!AM977="","*",SP_SUL!AM977)</f>
        <v>-</v>
      </c>
      <c r="M977" s="83">
        <f>IF(SP_SUL!AP977="","*",SP_SUL!AP977)</f>
        <v>0</v>
      </c>
      <c r="N977" s="83" t="str">
        <f>IF(SP_SUL!AM977="","*",SP_SUL!AM977)</f>
        <v>-</v>
      </c>
      <c r="O977" s="110" t="str">
        <f>IF(SP_SUL!BH977="","*",SP_SUL!BH977)</f>
        <v>*</v>
      </c>
      <c r="P977" s="147" t="str">
        <f>IF($A$2=1,IF(SP_SUL!BJ977="","*",SP_SUL!BJ977),IF(SP_SUL!BK977="","*",SP_SUL!BK977))</f>
        <v>*</v>
      </c>
    </row>
    <row r="978" spans="1:16" hidden="1">
      <c r="A978" s="82" t="str">
        <f>IF(SP_SUL!B978="","*",SP_SUL!B978)</f>
        <v>*</v>
      </c>
      <c r="B978" s="83" t="str">
        <f>IF(SP_SUL!X978="","*",SP_SUL!X978)</f>
        <v>*</v>
      </c>
      <c r="C978" s="83" t="str">
        <f>IF(SP_SUL!S978="","*",SP_SUL!S978)</f>
        <v>-</v>
      </c>
      <c r="D978" s="83" t="str">
        <f>IF(SP_SUL!T978="","*",SP_SUL!T978)</f>
        <v>-</v>
      </c>
      <c r="E978" s="83" t="str">
        <f>IF(SP_SUL!D978="","*",SP_SUL!D978)</f>
        <v>*</v>
      </c>
      <c r="F978" s="83" t="str">
        <f>IF(SP_SUL!H978="","*",SP_SUL!H978)</f>
        <v>*</v>
      </c>
      <c r="G978" s="83" t="str">
        <f>IF(SP_SUL!M978="","*",SP_SUL!M978)</f>
        <v>-</v>
      </c>
      <c r="H978" s="116" t="str">
        <f>IF(SP_SUL!K978="","*",SP_SUL!K978)</f>
        <v>*</v>
      </c>
      <c r="I978" s="113" t="str">
        <f>IF(SP_SUL!O978="","*",SP_SUL!O978)</f>
        <v>*</v>
      </c>
      <c r="J978" s="113" t="str">
        <f>IF(SP_SUL!P978="","*",SP_SUL!P978)</f>
        <v>*</v>
      </c>
      <c r="K978" s="83">
        <f>IF(SP_SUL!AK978="","*",SP_SUL!AK978)</f>
        <v>0</v>
      </c>
      <c r="L978" s="83" t="str">
        <f>IF(SP_SUL!AM978="","*",SP_SUL!AM978)</f>
        <v>-</v>
      </c>
      <c r="M978" s="83">
        <f>IF(SP_SUL!AP978="","*",SP_SUL!AP978)</f>
        <v>0</v>
      </c>
      <c r="N978" s="83" t="str">
        <f>IF(SP_SUL!AM978="","*",SP_SUL!AM978)</f>
        <v>-</v>
      </c>
      <c r="O978" s="110" t="str">
        <f>IF(SP_SUL!BH978="","*",SP_SUL!BH978)</f>
        <v>*</v>
      </c>
      <c r="P978" s="147" t="str">
        <f>IF($A$2=1,IF(SP_SUL!BJ978="","*",SP_SUL!BJ978),IF(SP_SUL!BK978="","*",SP_SUL!BK978))</f>
        <v>*</v>
      </c>
    </row>
    <row r="979" spans="1:16" hidden="1">
      <c r="A979" s="82" t="str">
        <f>IF(SP_SUL!B979="","*",SP_SUL!B979)</f>
        <v>*</v>
      </c>
      <c r="B979" s="83" t="str">
        <f>IF(SP_SUL!X979="","*",SP_SUL!X979)</f>
        <v>*</v>
      </c>
      <c r="C979" s="83" t="str">
        <f>IF(SP_SUL!S979="","*",SP_SUL!S979)</f>
        <v>-</v>
      </c>
      <c r="D979" s="83" t="str">
        <f>IF(SP_SUL!T979="","*",SP_SUL!T979)</f>
        <v>-</v>
      </c>
      <c r="E979" s="83" t="str">
        <f>IF(SP_SUL!D979="","*",SP_SUL!D979)</f>
        <v>*</v>
      </c>
      <c r="F979" s="83" t="str">
        <f>IF(SP_SUL!H979="","*",SP_SUL!H979)</f>
        <v>*</v>
      </c>
      <c r="G979" s="83" t="str">
        <f>IF(SP_SUL!M979="","*",SP_SUL!M979)</f>
        <v>-</v>
      </c>
      <c r="H979" s="116" t="str">
        <f>IF(SP_SUL!K979="","*",SP_SUL!K979)</f>
        <v>*</v>
      </c>
      <c r="I979" s="113" t="str">
        <f>IF(SP_SUL!O979="","*",SP_SUL!O979)</f>
        <v>*</v>
      </c>
      <c r="J979" s="113" t="str">
        <f>IF(SP_SUL!P979="","*",SP_SUL!P979)</f>
        <v>*</v>
      </c>
      <c r="K979" s="83">
        <f>IF(SP_SUL!AK979="","*",SP_SUL!AK979)</f>
        <v>0</v>
      </c>
      <c r="L979" s="83" t="str">
        <f>IF(SP_SUL!AM979="","*",SP_SUL!AM979)</f>
        <v>-</v>
      </c>
      <c r="M979" s="83">
        <f>IF(SP_SUL!AP979="","*",SP_SUL!AP979)</f>
        <v>0</v>
      </c>
      <c r="N979" s="83" t="str">
        <f>IF(SP_SUL!AM979="","*",SP_SUL!AM979)</f>
        <v>-</v>
      </c>
      <c r="O979" s="110" t="str">
        <f>IF(SP_SUL!BH979="","*",SP_SUL!BH979)</f>
        <v>*</v>
      </c>
      <c r="P979" s="147" t="str">
        <f>IF($A$2=1,IF(SP_SUL!BJ979="","*",SP_SUL!BJ979),IF(SP_SUL!BK979="","*",SP_SUL!BK979))</f>
        <v>*</v>
      </c>
    </row>
    <row r="980" spans="1:16" hidden="1">
      <c r="A980" s="82" t="str">
        <f>IF(SP_SUL!B980="","*",SP_SUL!B980)</f>
        <v>*</v>
      </c>
      <c r="B980" s="83" t="str">
        <f>IF(SP_SUL!X980="","*",SP_SUL!X980)</f>
        <v>*</v>
      </c>
      <c r="C980" s="83" t="str">
        <f>IF(SP_SUL!S980="","*",SP_SUL!S980)</f>
        <v>-</v>
      </c>
      <c r="D980" s="83" t="str">
        <f>IF(SP_SUL!T980="","*",SP_SUL!T980)</f>
        <v>-</v>
      </c>
      <c r="E980" s="83" t="str">
        <f>IF(SP_SUL!D980="","*",SP_SUL!D980)</f>
        <v>*</v>
      </c>
      <c r="F980" s="83" t="str">
        <f>IF(SP_SUL!H980="","*",SP_SUL!H980)</f>
        <v>*</v>
      </c>
      <c r="G980" s="83" t="str">
        <f>IF(SP_SUL!M980="","*",SP_SUL!M980)</f>
        <v>-</v>
      </c>
      <c r="H980" s="116" t="str">
        <f>IF(SP_SUL!K980="","*",SP_SUL!K980)</f>
        <v>*</v>
      </c>
      <c r="I980" s="113" t="str">
        <f>IF(SP_SUL!O980="","*",SP_SUL!O980)</f>
        <v>*</v>
      </c>
      <c r="J980" s="113" t="str">
        <f>IF(SP_SUL!P980="","*",SP_SUL!P980)</f>
        <v>*</v>
      </c>
      <c r="K980" s="83">
        <f>IF(SP_SUL!AK980="","*",SP_SUL!AK980)</f>
        <v>0</v>
      </c>
      <c r="L980" s="83" t="str">
        <f>IF(SP_SUL!AM980="","*",SP_SUL!AM980)</f>
        <v>-</v>
      </c>
      <c r="M980" s="83">
        <f>IF(SP_SUL!AP980="","*",SP_SUL!AP980)</f>
        <v>0</v>
      </c>
      <c r="N980" s="83" t="str">
        <f>IF(SP_SUL!AM980="","*",SP_SUL!AM980)</f>
        <v>-</v>
      </c>
      <c r="O980" s="110" t="str">
        <f>IF(SP_SUL!BH980="","*",SP_SUL!BH980)</f>
        <v>*</v>
      </c>
      <c r="P980" s="147" t="str">
        <f>IF($A$2=1,IF(SP_SUL!BJ980="","*",SP_SUL!BJ980),IF(SP_SUL!BK980="","*",SP_SUL!BK980))</f>
        <v>*</v>
      </c>
    </row>
    <row r="981" spans="1:16" hidden="1">
      <c r="A981" s="82" t="str">
        <f>IF(SP_SUL!B981="","*",SP_SUL!B981)</f>
        <v>*</v>
      </c>
      <c r="B981" s="83" t="str">
        <f>IF(SP_SUL!X981="","*",SP_SUL!X981)</f>
        <v>*</v>
      </c>
      <c r="C981" s="83" t="str">
        <f>IF(SP_SUL!S981="","*",SP_SUL!S981)</f>
        <v>-</v>
      </c>
      <c r="D981" s="83" t="str">
        <f>IF(SP_SUL!T981="","*",SP_SUL!T981)</f>
        <v>-</v>
      </c>
      <c r="E981" s="83" t="str">
        <f>IF(SP_SUL!D981="","*",SP_SUL!D981)</f>
        <v>*</v>
      </c>
      <c r="F981" s="83" t="str">
        <f>IF(SP_SUL!H981="","*",SP_SUL!H981)</f>
        <v>*</v>
      </c>
      <c r="G981" s="83" t="str">
        <f>IF(SP_SUL!M981="","*",SP_SUL!M981)</f>
        <v>-</v>
      </c>
      <c r="H981" s="116" t="str">
        <f>IF(SP_SUL!K981="","*",SP_SUL!K981)</f>
        <v>*</v>
      </c>
      <c r="I981" s="113" t="str">
        <f>IF(SP_SUL!O981="","*",SP_SUL!O981)</f>
        <v>*</v>
      </c>
      <c r="J981" s="113" t="str">
        <f>IF(SP_SUL!P981="","*",SP_SUL!P981)</f>
        <v>*</v>
      </c>
      <c r="K981" s="83">
        <f>IF(SP_SUL!AK981="","*",SP_SUL!AK981)</f>
        <v>0</v>
      </c>
      <c r="L981" s="83" t="str">
        <f>IF(SP_SUL!AM981="","*",SP_SUL!AM981)</f>
        <v>-</v>
      </c>
      <c r="M981" s="83">
        <f>IF(SP_SUL!AP981="","*",SP_SUL!AP981)</f>
        <v>0</v>
      </c>
      <c r="N981" s="83" t="str">
        <f>IF(SP_SUL!AM981="","*",SP_SUL!AM981)</f>
        <v>-</v>
      </c>
      <c r="O981" s="110" t="str">
        <f>IF(SP_SUL!BH981="","*",SP_SUL!BH981)</f>
        <v>*</v>
      </c>
      <c r="P981" s="147" t="str">
        <f>IF($A$2=1,IF(SP_SUL!BJ981="","*",SP_SUL!BJ981),IF(SP_SUL!BK981="","*",SP_SUL!BK981))</f>
        <v>*</v>
      </c>
    </row>
    <row r="982" spans="1:16" hidden="1">
      <c r="A982" s="82" t="str">
        <f>IF(SP_SUL!B982="","*",SP_SUL!B982)</f>
        <v>*</v>
      </c>
      <c r="B982" s="83" t="str">
        <f>IF(SP_SUL!X982="","*",SP_SUL!X982)</f>
        <v>*</v>
      </c>
      <c r="C982" s="83" t="str">
        <f>IF(SP_SUL!S982="","*",SP_SUL!S982)</f>
        <v>-</v>
      </c>
      <c r="D982" s="83" t="str">
        <f>IF(SP_SUL!T982="","*",SP_SUL!T982)</f>
        <v>-</v>
      </c>
      <c r="E982" s="83" t="str">
        <f>IF(SP_SUL!D982="","*",SP_SUL!D982)</f>
        <v>*</v>
      </c>
      <c r="F982" s="83" t="str">
        <f>IF(SP_SUL!H982="","*",SP_SUL!H982)</f>
        <v>*</v>
      </c>
      <c r="G982" s="83" t="str">
        <f>IF(SP_SUL!M982="","*",SP_SUL!M982)</f>
        <v>-</v>
      </c>
      <c r="H982" s="116" t="str">
        <f>IF(SP_SUL!K982="","*",SP_SUL!K982)</f>
        <v>*</v>
      </c>
      <c r="I982" s="113" t="str">
        <f>IF(SP_SUL!O982="","*",SP_SUL!O982)</f>
        <v>*</v>
      </c>
      <c r="J982" s="113" t="str">
        <f>IF(SP_SUL!P982="","*",SP_SUL!P982)</f>
        <v>*</v>
      </c>
      <c r="K982" s="83">
        <f>IF(SP_SUL!AK982="","*",SP_SUL!AK982)</f>
        <v>0</v>
      </c>
      <c r="L982" s="83" t="str">
        <f>IF(SP_SUL!AM982="","*",SP_SUL!AM982)</f>
        <v>-</v>
      </c>
      <c r="M982" s="83">
        <f>IF(SP_SUL!AP982="","*",SP_SUL!AP982)</f>
        <v>0</v>
      </c>
      <c r="N982" s="83" t="str">
        <f>IF(SP_SUL!AM982="","*",SP_SUL!AM982)</f>
        <v>-</v>
      </c>
      <c r="O982" s="110" t="str">
        <f>IF(SP_SUL!BH982="","*",SP_SUL!BH982)</f>
        <v>*</v>
      </c>
      <c r="P982" s="147" t="str">
        <f>IF($A$2=1,IF(SP_SUL!BJ982="","*",SP_SUL!BJ982),IF(SP_SUL!BK982="","*",SP_SUL!BK982))</f>
        <v>*</v>
      </c>
    </row>
    <row r="983" spans="1:16" hidden="1">
      <c r="A983" s="82" t="str">
        <f>IF(SP_SUL!B983="","*",SP_SUL!B983)</f>
        <v>*</v>
      </c>
      <c r="B983" s="83" t="str">
        <f>IF(SP_SUL!X983="","*",SP_SUL!X983)</f>
        <v>*</v>
      </c>
      <c r="C983" s="83" t="str">
        <f>IF(SP_SUL!S983="","*",SP_SUL!S983)</f>
        <v>-</v>
      </c>
      <c r="D983" s="83" t="str">
        <f>IF(SP_SUL!T983="","*",SP_SUL!T983)</f>
        <v>-</v>
      </c>
      <c r="E983" s="83" t="str">
        <f>IF(SP_SUL!D983="","*",SP_SUL!D983)</f>
        <v>*</v>
      </c>
      <c r="F983" s="83" t="str">
        <f>IF(SP_SUL!H983="","*",SP_SUL!H983)</f>
        <v>*</v>
      </c>
      <c r="G983" s="83" t="str">
        <f>IF(SP_SUL!M983="","*",SP_SUL!M983)</f>
        <v>-</v>
      </c>
      <c r="H983" s="116" t="str">
        <f>IF(SP_SUL!K983="","*",SP_SUL!K983)</f>
        <v>*</v>
      </c>
      <c r="I983" s="113" t="str">
        <f>IF(SP_SUL!O983="","*",SP_SUL!O983)</f>
        <v>*</v>
      </c>
      <c r="J983" s="113" t="str">
        <f>IF(SP_SUL!P983="","*",SP_SUL!P983)</f>
        <v>*</v>
      </c>
      <c r="K983" s="83">
        <f>IF(SP_SUL!AK983="","*",SP_SUL!AK983)</f>
        <v>0</v>
      </c>
      <c r="L983" s="83" t="str">
        <f>IF(SP_SUL!AM983="","*",SP_SUL!AM983)</f>
        <v>-</v>
      </c>
      <c r="M983" s="83">
        <f>IF(SP_SUL!AP983="","*",SP_SUL!AP983)</f>
        <v>0</v>
      </c>
      <c r="N983" s="83" t="str">
        <f>IF(SP_SUL!AM983="","*",SP_SUL!AM983)</f>
        <v>-</v>
      </c>
      <c r="O983" s="110" t="str">
        <f>IF(SP_SUL!BH983="","*",SP_SUL!BH983)</f>
        <v>*</v>
      </c>
      <c r="P983" s="147" t="str">
        <f>IF($A$2=1,IF(SP_SUL!BJ983="","*",SP_SUL!BJ983),IF(SP_SUL!BK983="","*",SP_SUL!BK983))</f>
        <v>*</v>
      </c>
    </row>
    <row r="984" spans="1:16" hidden="1">
      <c r="A984" s="82" t="str">
        <f>IF(SP_SUL!B984="","*",SP_SUL!B984)</f>
        <v>*</v>
      </c>
      <c r="B984" s="83" t="str">
        <f>IF(SP_SUL!X984="","*",SP_SUL!X984)</f>
        <v>*</v>
      </c>
      <c r="C984" s="83" t="str">
        <f>IF(SP_SUL!S984="","*",SP_SUL!S984)</f>
        <v>-</v>
      </c>
      <c r="D984" s="83" t="str">
        <f>IF(SP_SUL!T984="","*",SP_SUL!T984)</f>
        <v>-</v>
      </c>
      <c r="E984" s="83" t="str">
        <f>IF(SP_SUL!D984="","*",SP_SUL!D984)</f>
        <v>*</v>
      </c>
      <c r="F984" s="83" t="str">
        <f>IF(SP_SUL!H984="","*",SP_SUL!H984)</f>
        <v>*</v>
      </c>
      <c r="G984" s="83" t="str">
        <f>IF(SP_SUL!M984="","*",SP_SUL!M984)</f>
        <v>-</v>
      </c>
      <c r="H984" s="116" t="str">
        <f>IF(SP_SUL!K984="","*",SP_SUL!K984)</f>
        <v>*</v>
      </c>
      <c r="I984" s="113" t="str">
        <f>IF(SP_SUL!O984="","*",SP_SUL!O984)</f>
        <v>*</v>
      </c>
      <c r="J984" s="113" t="str">
        <f>IF(SP_SUL!P984="","*",SP_SUL!P984)</f>
        <v>*</v>
      </c>
      <c r="K984" s="83">
        <f>IF(SP_SUL!AK984="","*",SP_SUL!AK984)</f>
        <v>0</v>
      </c>
      <c r="L984" s="83" t="str">
        <f>IF(SP_SUL!AM984="","*",SP_SUL!AM984)</f>
        <v>-</v>
      </c>
      <c r="M984" s="83">
        <f>IF(SP_SUL!AP984="","*",SP_SUL!AP984)</f>
        <v>0</v>
      </c>
      <c r="N984" s="83" t="str">
        <f>IF(SP_SUL!AM984="","*",SP_SUL!AM984)</f>
        <v>-</v>
      </c>
      <c r="O984" s="110" t="str">
        <f>IF(SP_SUL!BH984="","*",SP_SUL!BH984)</f>
        <v>*</v>
      </c>
      <c r="P984" s="147" t="str">
        <f>IF($A$2=1,IF(SP_SUL!BJ984="","*",SP_SUL!BJ984),IF(SP_SUL!BK984="","*",SP_SUL!BK984))</f>
        <v>*</v>
      </c>
    </row>
    <row r="985" spans="1:16" hidden="1">
      <c r="A985" s="82" t="str">
        <f>IF(SP_SUL!B985="","*",SP_SUL!B985)</f>
        <v>*</v>
      </c>
      <c r="B985" s="83" t="str">
        <f>IF(SP_SUL!X985="","*",SP_SUL!X985)</f>
        <v>*</v>
      </c>
      <c r="C985" s="83" t="str">
        <f>IF(SP_SUL!S985="","*",SP_SUL!S985)</f>
        <v>-</v>
      </c>
      <c r="D985" s="83" t="str">
        <f>IF(SP_SUL!T985="","*",SP_SUL!T985)</f>
        <v>-</v>
      </c>
      <c r="E985" s="83" t="str">
        <f>IF(SP_SUL!D985="","*",SP_SUL!D985)</f>
        <v>*</v>
      </c>
      <c r="F985" s="83" t="str">
        <f>IF(SP_SUL!H985="","*",SP_SUL!H985)</f>
        <v>*</v>
      </c>
      <c r="G985" s="83" t="str">
        <f>IF(SP_SUL!M985="","*",SP_SUL!M985)</f>
        <v>-</v>
      </c>
      <c r="H985" s="116" t="str">
        <f>IF(SP_SUL!K985="","*",SP_SUL!K985)</f>
        <v>*</v>
      </c>
      <c r="I985" s="113" t="str">
        <f>IF(SP_SUL!O985="","*",SP_SUL!O985)</f>
        <v>*</v>
      </c>
      <c r="J985" s="113" t="str">
        <f>IF(SP_SUL!P985="","*",SP_SUL!P985)</f>
        <v>*</v>
      </c>
      <c r="K985" s="83">
        <f>IF(SP_SUL!AK985="","*",SP_SUL!AK985)</f>
        <v>0</v>
      </c>
      <c r="L985" s="83" t="str">
        <f>IF(SP_SUL!AM985="","*",SP_SUL!AM985)</f>
        <v>-</v>
      </c>
      <c r="M985" s="83">
        <f>IF(SP_SUL!AP985="","*",SP_SUL!AP985)</f>
        <v>0</v>
      </c>
      <c r="N985" s="83" t="str">
        <f>IF(SP_SUL!AM985="","*",SP_SUL!AM985)</f>
        <v>-</v>
      </c>
      <c r="O985" s="110" t="str">
        <f>IF(SP_SUL!BH985="","*",SP_SUL!BH985)</f>
        <v>*</v>
      </c>
      <c r="P985" s="147" t="str">
        <f>IF($A$2=1,IF(SP_SUL!BJ985="","*",SP_SUL!BJ985),IF(SP_SUL!BK985="","*",SP_SUL!BK985))</f>
        <v>*</v>
      </c>
    </row>
    <row r="986" spans="1:16" hidden="1">
      <c r="A986" s="82" t="str">
        <f>IF(SP_SUL!B986="","*",SP_SUL!B986)</f>
        <v>*</v>
      </c>
      <c r="B986" s="83" t="str">
        <f>IF(SP_SUL!X986="","*",SP_SUL!X986)</f>
        <v>*</v>
      </c>
      <c r="C986" s="83" t="str">
        <f>IF(SP_SUL!S986="","*",SP_SUL!S986)</f>
        <v>-</v>
      </c>
      <c r="D986" s="83" t="str">
        <f>IF(SP_SUL!T986="","*",SP_SUL!T986)</f>
        <v>-</v>
      </c>
      <c r="E986" s="83" t="str">
        <f>IF(SP_SUL!D986="","*",SP_SUL!D986)</f>
        <v>*</v>
      </c>
      <c r="F986" s="83" t="str">
        <f>IF(SP_SUL!H986="","*",SP_SUL!H986)</f>
        <v>*</v>
      </c>
      <c r="G986" s="83" t="str">
        <f>IF(SP_SUL!M986="","*",SP_SUL!M986)</f>
        <v>-</v>
      </c>
      <c r="H986" s="116" t="str">
        <f>IF(SP_SUL!K986="","*",SP_SUL!K986)</f>
        <v>*</v>
      </c>
      <c r="I986" s="113" t="str">
        <f>IF(SP_SUL!O986="","*",SP_SUL!O986)</f>
        <v>*</v>
      </c>
      <c r="J986" s="113" t="str">
        <f>IF(SP_SUL!P986="","*",SP_SUL!P986)</f>
        <v>*</v>
      </c>
      <c r="K986" s="83">
        <f>IF(SP_SUL!AK986="","*",SP_SUL!AK986)</f>
        <v>0</v>
      </c>
      <c r="L986" s="83" t="str">
        <f>IF(SP_SUL!AM986="","*",SP_SUL!AM986)</f>
        <v>-</v>
      </c>
      <c r="M986" s="83">
        <f>IF(SP_SUL!AP986="","*",SP_SUL!AP986)</f>
        <v>0</v>
      </c>
      <c r="N986" s="83" t="str">
        <f>IF(SP_SUL!AM986="","*",SP_SUL!AM986)</f>
        <v>-</v>
      </c>
      <c r="O986" s="110" t="str">
        <f>IF(SP_SUL!BH986="","*",SP_SUL!BH986)</f>
        <v>*</v>
      </c>
      <c r="P986" s="147" t="str">
        <f>IF($A$2=1,IF(SP_SUL!BJ986="","*",SP_SUL!BJ986),IF(SP_SUL!BK986="","*",SP_SUL!BK986))</f>
        <v>*</v>
      </c>
    </row>
    <row r="987" spans="1:16" hidden="1">
      <c r="A987" s="82" t="str">
        <f>IF(SP_SUL!B987="","*",SP_SUL!B987)</f>
        <v>*</v>
      </c>
      <c r="B987" s="83" t="str">
        <f>IF(SP_SUL!X987="","*",SP_SUL!X987)</f>
        <v>*</v>
      </c>
      <c r="C987" s="83" t="str">
        <f>IF(SP_SUL!S987="","*",SP_SUL!S987)</f>
        <v>-</v>
      </c>
      <c r="D987" s="83" t="str">
        <f>IF(SP_SUL!T987="","*",SP_SUL!T987)</f>
        <v>-</v>
      </c>
      <c r="E987" s="83" t="str">
        <f>IF(SP_SUL!D987="","*",SP_SUL!D987)</f>
        <v>*</v>
      </c>
      <c r="F987" s="83" t="str">
        <f>IF(SP_SUL!H987="","*",SP_SUL!H987)</f>
        <v>*</v>
      </c>
      <c r="G987" s="83" t="str">
        <f>IF(SP_SUL!M987="","*",SP_SUL!M987)</f>
        <v>-</v>
      </c>
      <c r="H987" s="116" t="str">
        <f>IF(SP_SUL!K987="","*",SP_SUL!K987)</f>
        <v>*</v>
      </c>
      <c r="I987" s="113" t="str">
        <f>IF(SP_SUL!O987="","*",SP_SUL!O987)</f>
        <v>*</v>
      </c>
      <c r="J987" s="113" t="str">
        <f>IF(SP_SUL!P987="","*",SP_SUL!P987)</f>
        <v>*</v>
      </c>
      <c r="K987" s="83">
        <f>IF(SP_SUL!AK987="","*",SP_SUL!AK987)</f>
        <v>0</v>
      </c>
      <c r="L987" s="83" t="str">
        <f>IF(SP_SUL!AM987="","*",SP_SUL!AM987)</f>
        <v>-</v>
      </c>
      <c r="M987" s="83">
        <f>IF(SP_SUL!AP987="","*",SP_SUL!AP987)</f>
        <v>0</v>
      </c>
      <c r="N987" s="83" t="str">
        <f>IF(SP_SUL!AM987="","*",SP_SUL!AM987)</f>
        <v>-</v>
      </c>
      <c r="O987" s="110" t="str">
        <f>IF(SP_SUL!BH987="","*",SP_SUL!BH987)</f>
        <v>*</v>
      </c>
      <c r="P987" s="147" t="str">
        <f>IF($A$2=1,IF(SP_SUL!BJ987="","*",SP_SUL!BJ987),IF(SP_SUL!BK987="","*",SP_SUL!BK987))</f>
        <v>*</v>
      </c>
    </row>
    <row r="988" spans="1:16" hidden="1">
      <c r="A988" s="82" t="str">
        <f>IF(SP_SUL!B988="","*",SP_SUL!B988)</f>
        <v>*</v>
      </c>
      <c r="B988" s="83" t="str">
        <f>IF(SP_SUL!X988="","*",SP_SUL!X988)</f>
        <v>*</v>
      </c>
      <c r="C988" s="83" t="str">
        <f>IF(SP_SUL!S988="","*",SP_SUL!S988)</f>
        <v>-</v>
      </c>
      <c r="D988" s="83" t="str">
        <f>IF(SP_SUL!T988="","*",SP_SUL!T988)</f>
        <v>-</v>
      </c>
      <c r="E988" s="83" t="str">
        <f>IF(SP_SUL!D988="","*",SP_SUL!D988)</f>
        <v>*</v>
      </c>
      <c r="F988" s="83" t="str">
        <f>IF(SP_SUL!H988="","*",SP_SUL!H988)</f>
        <v>*</v>
      </c>
      <c r="G988" s="83" t="str">
        <f>IF(SP_SUL!M988="","*",SP_SUL!M988)</f>
        <v>-</v>
      </c>
      <c r="H988" s="116" t="str">
        <f>IF(SP_SUL!K988="","*",SP_SUL!K988)</f>
        <v>*</v>
      </c>
      <c r="I988" s="113" t="str">
        <f>IF(SP_SUL!O988="","*",SP_SUL!O988)</f>
        <v>*</v>
      </c>
      <c r="J988" s="113" t="str">
        <f>IF(SP_SUL!P988="","*",SP_SUL!P988)</f>
        <v>*</v>
      </c>
      <c r="K988" s="83">
        <f>IF(SP_SUL!AK988="","*",SP_SUL!AK988)</f>
        <v>0</v>
      </c>
      <c r="L988" s="83" t="str">
        <f>IF(SP_SUL!AM988="","*",SP_SUL!AM988)</f>
        <v>-</v>
      </c>
      <c r="M988" s="83">
        <f>IF(SP_SUL!AP988="","*",SP_SUL!AP988)</f>
        <v>0</v>
      </c>
      <c r="N988" s="83" t="str">
        <f>IF(SP_SUL!AM988="","*",SP_SUL!AM988)</f>
        <v>-</v>
      </c>
      <c r="O988" s="110" t="str">
        <f>IF(SP_SUL!BH988="","*",SP_SUL!BH988)</f>
        <v>*</v>
      </c>
      <c r="P988" s="147" t="str">
        <f>IF($A$2=1,IF(SP_SUL!BJ988="","*",SP_SUL!BJ988),IF(SP_SUL!BK988="","*",SP_SUL!BK988))</f>
        <v>*</v>
      </c>
    </row>
    <row r="989" spans="1:16" hidden="1">
      <c r="A989" s="82" t="str">
        <f>IF(SP_SUL!B989="","*",SP_SUL!B989)</f>
        <v>*</v>
      </c>
      <c r="B989" s="83" t="str">
        <f>IF(SP_SUL!X989="","*",SP_SUL!X989)</f>
        <v>*</v>
      </c>
      <c r="C989" s="83" t="str">
        <f>IF(SP_SUL!S989="","*",SP_SUL!S989)</f>
        <v>-</v>
      </c>
      <c r="D989" s="83" t="str">
        <f>IF(SP_SUL!T989="","*",SP_SUL!T989)</f>
        <v>-</v>
      </c>
      <c r="E989" s="83" t="str">
        <f>IF(SP_SUL!D989="","*",SP_SUL!D989)</f>
        <v>*</v>
      </c>
      <c r="F989" s="83" t="str">
        <f>IF(SP_SUL!H989="","*",SP_SUL!H989)</f>
        <v>*</v>
      </c>
      <c r="G989" s="83" t="str">
        <f>IF(SP_SUL!M989="","*",SP_SUL!M989)</f>
        <v>-</v>
      </c>
      <c r="H989" s="116" t="str">
        <f>IF(SP_SUL!K989="","*",SP_SUL!K989)</f>
        <v>*</v>
      </c>
      <c r="I989" s="113" t="str">
        <f>IF(SP_SUL!O989="","*",SP_SUL!O989)</f>
        <v>*</v>
      </c>
      <c r="J989" s="113" t="str">
        <f>IF(SP_SUL!P989="","*",SP_SUL!P989)</f>
        <v>*</v>
      </c>
      <c r="K989" s="83">
        <f>IF(SP_SUL!AK989="","*",SP_SUL!AK989)</f>
        <v>0</v>
      </c>
      <c r="L989" s="83" t="str">
        <f>IF(SP_SUL!AM989="","*",SP_SUL!AM989)</f>
        <v>-</v>
      </c>
      <c r="M989" s="83">
        <f>IF(SP_SUL!AP989="","*",SP_SUL!AP989)</f>
        <v>0</v>
      </c>
      <c r="N989" s="83" t="str">
        <f>IF(SP_SUL!AM989="","*",SP_SUL!AM989)</f>
        <v>-</v>
      </c>
      <c r="O989" s="110" t="str">
        <f>IF(SP_SUL!BH989="","*",SP_SUL!BH989)</f>
        <v>*</v>
      </c>
      <c r="P989" s="147" t="str">
        <f>IF($A$2=1,IF(SP_SUL!BJ989="","*",SP_SUL!BJ989),IF(SP_SUL!BK989="","*",SP_SUL!BK989))</f>
        <v>*</v>
      </c>
    </row>
    <row r="990" spans="1:16" hidden="1">
      <c r="A990" s="82" t="str">
        <f>IF(SP_SUL!B990="","*",SP_SUL!B990)</f>
        <v>*</v>
      </c>
      <c r="B990" s="83" t="str">
        <f>IF(SP_SUL!X990="","*",SP_SUL!X990)</f>
        <v>*</v>
      </c>
      <c r="C990" s="83" t="str">
        <f>IF(SP_SUL!S990="","*",SP_SUL!S990)</f>
        <v>-</v>
      </c>
      <c r="D990" s="83" t="str">
        <f>IF(SP_SUL!T990="","*",SP_SUL!T990)</f>
        <v>-</v>
      </c>
      <c r="E990" s="83" t="str">
        <f>IF(SP_SUL!D990="","*",SP_SUL!D990)</f>
        <v>*</v>
      </c>
      <c r="F990" s="83" t="str">
        <f>IF(SP_SUL!H990="","*",SP_SUL!H990)</f>
        <v>*</v>
      </c>
      <c r="G990" s="83" t="str">
        <f>IF(SP_SUL!M990="","*",SP_SUL!M990)</f>
        <v>-</v>
      </c>
      <c r="H990" s="116" t="str">
        <f>IF(SP_SUL!K990="","*",SP_SUL!K990)</f>
        <v>*</v>
      </c>
      <c r="I990" s="113" t="str">
        <f>IF(SP_SUL!O990="","*",SP_SUL!O990)</f>
        <v>*</v>
      </c>
      <c r="J990" s="113" t="str">
        <f>IF(SP_SUL!P990="","*",SP_SUL!P990)</f>
        <v>*</v>
      </c>
      <c r="K990" s="83">
        <f>IF(SP_SUL!AK990="","*",SP_SUL!AK990)</f>
        <v>0</v>
      </c>
      <c r="L990" s="83" t="str">
        <f>IF(SP_SUL!AM990="","*",SP_SUL!AM990)</f>
        <v>-</v>
      </c>
      <c r="M990" s="83">
        <f>IF(SP_SUL!AP990="","*",SP_SUL!AP990)</f>
        <v>0</v>
      </c>
      <c r="N990" s="83" t="str">
        <f>IF(SP_SUL!AM990="","*",SP_SUL!AM990)</f>
        <v>-</v>
      </c>
      <c r="O990" s="110" t="str">
        <f>IF(SP_SUL!BH990="","*",SP_SUL!BH990)</f>
        <v>*</v>
      </c>
      <c r="P990" s="147" t="str">
        <f>IF($A$2=1,IF(SP_SUL!BJ990="","*",SP_SUL!BJ990),IF(SP_SUL!BK990="","*",SP_SUL!BK990))</f>
        <v>*</v>
      </c>
    </row>
    <row r="991" spans="1:16" hidden="1">
      <c r="A991" s="82" t="str">
        <f>IF(SP_SUL!B991="","*",SP_SUL!B991)</f>
        <v>*</v>
      </c>
      <c r="B991" s="83" t="str">
        <f>IF(SP_SUL!X991="","*",SP_SUL!X991)</f>
        <v>*</v>
      </c>
      <c r="C991" s="83" t="str">
        <f>IF(SP_SUL!S991="","*",SP_SUL!S991)</f>
        <v>-</v>
      </c>
      <c r="D991" s="83" t="str">
        <f>IF(SP_SUL!T991="","*",SP_SUL!T991)</f>
        <v>-</v>
      </c>
      <c r="E991" s="83" t="str">
        <f>IF(SP_SUL!D991="","*",SP_SUL!D991)</f>
        <v>*</v>
      </c>
      <c r="F991" s="83" t="str">
        <f>IF(SP_SUL!H991="","*",SP_SUL!H991)</f>
        <v>*</v>
      </c>
      <c r="G991" s="83" t="str">
        <f>IF(SP_SUL!M991="","*",SP_SUL!M991)</f>
        <v>-</v>
      </c>
      <c r="H991" s="116" t="str">
        <f>IF(SP_SUL!K991="","*",SP_SUL!K991)</f>
        <v>*</v>
      </c>
      <c r="I991" s="113" t="str">
        <f>IF(SP_SUL!O991="","*",SP_SUL!O991)</f>
        <v>*</v>
      </c>
      <c r="J991" s="113" t="str">
        <f>IF(SP_SUL!P991="","*",SP_SUL!P991)</f>
        <v>*</v>
      </c>
      <c r="K991" s="83">
        <f>IF(SP_SUL!AK991="","*",SP_SUL!AK991)</f>
        <v>0</v>
      </c>
      <c r="L991" s="83" t="str">
        <f>IF(SP_SUL!AM991="","*",SP_SUL!AM991)</f>
        <v>-</v>
      </c>
      <c r="M991" s="83">
        <f>IF(SP_SUL!AP991="","*",SP_SUL!AP991)</f>
        <v>0</v>
      </c>
      <c r="N991" s="83" t="str">
        <f>IF(SP_SUL!AM991="","*",SP_SUL!AM991)</f>
        <v>-</v>
      </c>
      <c r="O991" s="110" t="str">
        <f>IF(SP_SUL!BH991="","*",SP_SUL!BH991)</f>
        <v>*</v>
      </c>
      <c r="P991" s="147" t="str">
        <f>IF($A$2=1,IF(SP_SUL!BJ991="","*",SP_SUL!BJ991),IF(SP_SUL!BK991="","*",SP_SUL!BK991))</f>
        <v>*</v>
      </c>
    </row>
    <row r="992" spans="1:16" hidden="1">
      <c r="A992" s="82" t="str">
        <f>IF(SP_SUL!B992="","*",SP_SUL!B992)</f>
        <v>*</v>
      </c>
      <c r="B992" s="83" t="str">
        <f>IF(SP_SUL!X992="","*",SP_SUL!X992)</f>
        <v>*</v>
      </c>
      <c r="C992" s="83" t="str">
        <f>IF(SP_SUL!S992="","*",SP_SUL!S992)</f>
        <v>-</v>
      </c>
      <c r="D992" s="83" t="str">
        <f>IF(SP_SUL!T992="","*",SP_SUL!T992)</f>
        <v>-</v>
      </c>
      <c r="E992" s="83" t="str">
        <f>IF(SP_SUL!D992="","*",SP_SUL!D992)</f>
        <v>*</v>
      </c>
      <c r="F992" s="83" t="str">
        <f>IF(SP_SUL!H992="","*",SP_SUL!H992)</f>
        <v>*</v>
      </c>
      <c r="G992" s="83" t="str">
        <f>IF(SP_SUL!M992="","*",SP_SUL!M992)</f>
        <v>-</v>
      </c>
      <c r="H992" s="116" t="str">
        <f>IF(SP_SUL!K992="","*",SP_SUL!K992)</f>
        <v>*</v>
      </c>
      <c r="I992" s="113" t="str">
        <f>IF(SP_SUL!O992="","*",SP_SUL!O992)</f>
        <v>*</v>
      </c>
      <c r="J992" s="113" t="str">
        <f>IF(SP_SUL!P992="","*",SP_SUL!P992)</f>
        <v>*</v>
      </c>
      <c r="K992" s="83">
        <f>IF(SP_SUL!AK992="","*",SP_SUL!AK992)</f>
        <v>0</v>
      </c>
      <c r="L992" s="83" t="str">
        <f>IF(SP_SUL!AM992="","*",SP_SUL!AM992)</f>
        <v>-</v>
      </c>
      <c r="M992" s="83">
        <f>IF(SP_SUL!AP992="","*",SP_SUL!AP992)</f>
        <v>0</v>
      </c>
      <c r="N992" s="83" t="str">
        <f>IF(SP_SUL!AM992="","*",SP_SUL!AM992)</f>
        <v>-</v>
      </c>
      <c r="O992" s="110" t="str">
        <f>IF(SP_SUL!BH992="","*",SP_SUL!BH992)</f>
        <v>*</v>
      </c>
      <c r="P992" s="147" t="str">
        <f>IF($A$2=1,IF(SP_SUL!BJ992="","*",SP_SUL!BJ992),IF(SP_SUL!BK992="","*",SP_SUL!BK992))</f>
        <v>*</v>
      </c>
    </row>
    <row r="993" spans="1:16" hidden="1">
      <c r="A993" s="82" t="str">
        <f>IF(SP_SUL!B993="","*",SP_SUL!B993)</f>
        <v>*</v>
      </c>
      <c r="B993" s="83" t="str">
        <f>IF(SP_SUL!X993="","*",SP_SUL!X993)</f>
        <v>*</v>
      </c>
      <c r="C993" s="83" t="str">
        <f>IF(SP_SUL!S993="","*",SP_SUL!S993)</f>
        <v>-</v>
      </c>
      <c r="D993" s="83" t="str">
        <f>IF(SP_SUL!T993="","*",SP_SUL!T993)</f>
        <v>-</v>
      </c>
      <c r="E993" s="83" t="str">
        <f>IF(SP_SUL!D993="","*",SP_SUL!D993)</f>
        <v>*</v>
      </c>
      <c r="F993" s="83" t="str">
        <f>IF(SP_SUL!H993="","*",SP_SUL!H993)</f>
        <v>*</v>
      </c>
      <c r="G993" s="83" t="str">
        <f>IF(SP_SUL!M993="","*",SP_SUL!M993)</f>
        <v>-</v>
      </c>
      <c r="H993" s="116" t="str">
        <f>IF(SP_SUL!K993="","*",SP_SUL!K993)</f>
        <v>*</v>
      </c>
      <c r="I993" s="113" t="str">
        <f>IF(SP_SUL!O993="","*",SP_SUL!O993)</f>
        <v>*</v>
      </c>
      <c r="J993" s="113" t="str">
        <f>IF(SP_SUL!P993="","*",SP_SUL!P993)</f>
        <v>*</v>
      </c>
      <c r="K993" s="83">
        <f>IF(SP_SUL!AK993="","*",SP_SUL!AK993)</f>
        <v>0</v>
      </c>
      <c r="L993" s="83" t="str">
        <f>IF(SP_SUL!AM993="","*",SP_SUL!AM993)</f>
        <v>-</v>
      </c>
      <c r="M993" s="83">
        <f>IF(SP_SUL!AP993="","*",SP_SUL!AP993)</f>
        <v>0</v>
      </c>
      <c r="N993" s="83" t="str">
        <f>IF(SP_SUL!AM993="","*",SP_SUL!AM993)</f>
        <v>-</v>
      </c>
      <c r="O993" s="110" t="str">
        <f>IF(SP_SUL!BH993="","*",SP_SUL!BH993)</f>
        <v>*</v>
      </c>
      <c r="P993" s="147" t="str">
        <f>IF($A$2=1,IF(SP_SUL!BJ993="","*",SP_SUL!BJ993),IF(SP_SUL!BK993="","*",SP_SUL!BK993))</f>
        <v>*</v>
      </c>
    </row>
    <row r="994" spans="1:16" hidden="1">
      <c r="A994" s="82" t="str">
        <f>IF(SP_SUL!B994="","*",SP_SUL!B994)</f>
        <v>*</v>
      </c>
      <c r="B994" s="83" t="str">
        <f>IF(SP_SUL!X994="","*",SP_SUL!X994)</f>
        <v>*</v>
      </c>
      <c r="C994" s="83" t="str">
        <f>IF(SP_SUL!S994="","*",SP_SUL!S994)</f>
        <v>-</v>
      </c>
      <c r="D994" s="83" t="str">
        <f>IF(SP_SUL!T994="","*",SP_SUL!T994)</f>
        <v>-</v>
      </c>
      <c r="E994" s="83" t="str">
        <f>IF(SP_SUL!D994="","*",SP_SUL!D994)</f>
        <v>*</v>
      </c>
      <c r="F994" s="83" t="str">
        <f>IF(SP_SUL!H994="","*",SP_SUL!H994)</f>
        <v>*</v>
      </c>
      <c r="G994" s="83" t="str">
        <f>IF(SP_SUL!M994="","*",SP_SUL!M994)</f>
        <v>-</v>
      </c>
      <c r="H994" s="116" t="str">
        <f>IF(SP_SUL!K994="","*",SP_SUL!K994)</f>
        <v>*</v>
      </c>
      <c r="I994" s="113" t="str">
        <f>IF(SP_SUL!O994="","*",SP_SUL!O994)</f>
        <v>*</v>
      </c>
      <c r="J994" s="113" t="str">
        <f>IF(SP_SUL!P994="","*",SP_SUL!P994)</f>
        <v>*</v>
      </c>
      <c r="K994" s="83">
        <f>IF(SP_SUL!AK994="","*",SP_SUL!AK994)</f>
        <v>0</v>
      </c>
      <c r="L994" s="83" t="str">
        <f>IF(SP_SUL!AM994="","*",SP_SUL!AM994)</f>
        <v>-</v>
      </c>
      <c r="M994" s="83">
        <f>IF(SP_SUL!AP994="","*",SP_SUL!AP994)</f>
        <v>0</v>
      </c>
      <c r="N994" s="83" t="str">
        <f>IF(SP_SUL!AM994="","*",SP_SUL!AM994)</f>
        <v>-</v>
      </c>
      <c r="O994" s="110" t="str">
        <f>IF(SP_SUL!BH994="","*",SP_SUL!BH994)</f>
        <v>*</v>
      </c>
      <c r="P994" s="147" t="str">
        <f>IF($A$2=1,IF(SP_SUL!BJ994="","*",SP_SUL!BJ994),IF(SP_SUL!BK994="","*",SP_SUL!BK994))</f>
        <v>*</v>
      </c>
    </row>
    <row r="995" spans="1:16" hidden="1">
      <c r="A995" s="82" t="str">
        <f>IF(SP_SUL!B995="","*",SP_SUL!B995)</f>
        <v>*</v>
      </c>
      <c r="B995" s="83" t="str">
        <f>IF(SP_SUL!X995="","*",SP_SUL!X995)</f>
        <v>*</v>
      </c>
      <c r="C995" s="83" t="str">
        <f>IF(SP_SUL!S995="","*",SP_SUL!S995)</f>
        <v>-</v>
      </c>
      <c r="D995" s="83" t="str">
        <f>IF(SP_SUL!T995="","*",SP_SUL!T995)</f>
        <v>-</v>
      </c>
      <c r="E995" s="83" t="str">
        <f>IF(SP_SUL!D995="","*",SP_SUL!D995)</f>
        <v>*</v>
      </c>
      <c r="F995" s="83" t="str">
        <f>IF(SP_SUL!H995="","*",SP_SUL!H995)</f>
        <v>*</v>
      </c>
      <c r="G995" s="83" t="str">
        <f>IF(SP_SUL!M995="","*",SP_SUL!M995)</f>
        <v>-</v>
      </c>
      <c r="H995" s="116" t="str">
        <f>IF(SP_SUL!K995="","*",SP_SUL!K995)</f>
        <v>*</v>
      </c>
      <c r="I995" s="113" t="str">
        <f>IF(SP_SUL!O995="","*",SP_SUL!O995)</f>
        <v>*</v>
      </c>
      <c r="J995" s="113" t="str">
        <f>IF(SP_SUL!P995="","*",SP_SUL!P995)</f>
        <v>*</v>
      </c>
      <c r="K995" s="83">
        <f>IF(SP_SUL!AK995="","*",SP_SUL!AK995)</f>
        <v>0</v>
      </c>
      <c r="L995" s="83" t="str">
        <f>IF(SP_SUL!AM995="","*",SP_SUL!AM995)</f>
        <v>-</v>
      </c>
      <c r="M995" s="83">
        <f>IF(SP_SUL!AP995="","*",SP_SUL!AP995)</f>
        <v>0</v>
      </c>
      <c r="N995" s="83" t="str">
        <f>IF(SP_SUL!AM995="","*",SP_SUL!AM995)</f>
        <v>-</v>
      </c>
      <c r="O995" s="110" t="str">
        <f>IF(SP_SUL!BH995="","*",SP_SUL!BH995)</f>
        <v>*</v>
      </c>
      <c r="P995" s="147" t="str">
        <f>IF($A$2=1,IF(SP_SUL!BJ995="","*",SP_SUL!BJ995),IF(SP_SUL!BK995="","*",SP_SUL!BK995))</f>
        <v>*</v>
      </c>
    </row>
    <row r="996" spans="1:16" hidden="1">
      <c r="A996" s="82" t="str">
        <f>IF(SP_SUL!B996="","*",SP_SUL!B996)</f>
        <v>*</v>
      </c>
      <c r="B996" s="83" t="str">
        <f>IF(SP_SUL!X996="","*",SP_SUL!X996)</f>
        <v>*</v>
      </c>
      <c r="C996" s="83" t="str">
        <f>IF(SP_SUL!S996="","*",SP_SUL!S996)</f>
        <v>-</v>
      </c>
      <c r="D996" s="83" t="str">
        <f>IF(SP_SUL!T996="","*",SP_SUL!T996)</f>
        <v>-</v>
      </c>
      <c r="E996" s="83" t="str">
        <f>IF(SP_SUL!D996="","*",SP_SUL!D996)</f>
        <v>*</v>
      </c>
      <c r="F996" s="83" t="str">
        <f>IF(SP_SUL!H996="","*",SP_SUL!H996)</f>
        <v>*</v>
      </c>
      <c r="G996" s="83" t="str">
        <f>IF(SP_SUL!M996="","*",SP_SUL!M996)</f>
        <v>-</v>
      </c>
      <c r="H996" s="116" t="str">
        <f>IF(SP_SUL!K996="","*",SP_SUL!K996)</f>
        <v>*</v>
      </c>
      <c r="I996" s="113" t="str">
        <f>IF(SP_SUL!O996="","*",SP_SUL!O996)</f>
        <v>*</v>
      </c>
      <c r="J996" s="113" t="str">
        <f>IF(SP_SUL!P996="","*",SP_SUL!P996)</f>
        <v>*</v>
      </c>
      <c r="K996" s="83">
        <f>IF(SP_SUL!AK996="","*",SP_SUL!AK996)</f>
        <v>0</v>
      </c>
      <c r="L996" s="83" t="str">
        <f>IF(SP_SUL!AM996="","*",SP_SUL!AM996)</f>
        <v>-</v>
      </c>
      <c r="M996" s="83">
        <f>IF(SP_SUL!AP996="","*",SP_SUL!AP996)</f>
        <v>0</v>
      </c>
      <c r="N996" s="83" t="str">
        <f>IF(SP_SUL!AM996="","*",SP_SUL!AM996)</f>
        <v>-</v>
      </c>
      <c r="O996" s="110" t="str">
        <f>IF(SP_SUL!BH996="","*",SP_SUL!BH996)</f>
        <v>*</v>
      </c>
      <c r="P996" s="147" t="str">
        <f>IF($A$2=1,IF(SP_SUL!BJ996="","*",SP_SUL!BJ996),IF(SP_SUL!BK996="","*",SP_SUL!BK996))</f>
        <v>*</v>
      </c>
    </row>
    <row r="997" spans="1:16" hidden="1">
      <c r="A997" s="82" t="str">
        <f>IF(SP_SUL!B997="","*",SP_SUL!B997)</f>
        <v>*</v>
      </c>
      <c r="B997" s="83" t="str">
        <f>IF(SP_SUL!X997="","*",SP_SUL!X997)</f>
        <v>*</v>
      </c>
      <c r="C997" s="83" t="str">
        <f>IF(SP_SUL!S997="","*",SP_SUL!S997)</f>
        <v>-</v>
      </c>
      <c r="D997" s="83" t="str">
        <f>IF(SP_SUL!T997="","*",SP_SUL!T997)</f>
        <v>-</v>
      </c>
      <c r="E997" s="83" t="str">
        <f>IF(SP_SUL!D997="","*",SP_SUL!D997)</f>
        <v>*</v>
      </c>
      <c r="F997" s="83" t="str">
        <f>IF(SP_SUL!H997="","*",SP_SUL!H997)</f>
        <v>*</v>
      </c>
      <c r="G997" s="83" t="str">
        <f>IF(SP_SUL!M997="","*",SP_SUL!M997)</f>
        <v>-</v>
      </c>
      <c r="H997" s="116" t="str">
        <f>IF(SP_SUL!K997="","*",SP_SUL!K997)</f>
        <v>*</v>
      </c>
      <c r="I997" s="113" t="str">
        <f>IF(SP_SUL!O997="","*",SP_SUL!O997)</f>
        <v>*</v>
      </c>
      <c r="J997" s="113" t="str">
        <f>IF(SP_SUL!P997="","*",SP_SUL!P997)</f>
        <v>*</v>
      </c>
      <c r="K997" s="83">
        <f>IF(SP_SUL!AK997="","*",SP_SUL!AK997)</f>
        <v>0</v>
      </c>
      <c r="L997" s="83" t="str">
        <f>IF(SP_SUL!AM997="","*",SP_SUL!AM997)</f>
        <v>-</v>
      </c>
      <c r="M997" s="83">
        <f>IF(SP_SUL!AP997="","*",SP_SUL!AP997)</f>
        <v>0</v>
      </c>
      <c r="N997" s="83" t="str">
        <f>IF(SP_SUL!AM997="","*",SP_SUL!AM997)</f>
        <v>-</v>
      </c>
      <c r="O997" s="110" t="str">
        <f>IF(SP_SUL!BH997="","*",SP_SUL!BH997)</f>
        <v>*</v>
      </c>
      <c r="P997" s="147" t="str">
        <f>IF($A$2=1,IF(SP_SUL!BJ997="","*",SP_SUL!BJ997),IF(SP_SUL!BK997="","*",SP_SUL!BK997))</f>
        <v>*</v>
      </c>
    </row>
    <row r="998" spans="1:16" hidden="1">
      <c r="A998" s="82" t="str">
        <f>IF(SP_SUL!B998="","*",SP_SUL!B998)</f>
        <v>*</v>
      </c>
      <c r="B998" s="83" t="str">
        <f>IF(SP_SUL!X998="","*",SP_SUL!X998)</f>
        <v>*</v>
      </c>
      <c r="C998" s="83" t="str">
        <f>IF(SP_SUL!S998="","*",SP_SUL!S998)</f>
        <v>-</v>
      </c>
      <c r="D998" s="83" t="str">
        <f>IF(SP_SUL!T998="","*",SP_SUL!T998)</f>
        <v>-</v>
      </c>
      <c r="E998" s="83" t="str">
        <f>IF(SP_SUL!D998="","*",SP_SUL!D998)</f>
        <v>*</v>
      </c>
      <c r="F998" s="83" t="str">
        <f>IF(SP_SUL!H998="","*",SP_SUL!H998)</f>
        <v>*</v>
      </c>
      <c r="G998" s="83" t="str">
        <f>IF(SP_SUL!M998="","*",SP_SUL!M998)</f>
        <v>-</v>
      </c>
      <c r="H998" s="116" t="str">
        <f>IF(SP_SUL!K998="","*",SP_SUL!K998)</f>
        <v>*</v>
      </c>
      <c r="I998" s="113" t="str">
        <f>IF(SP_SUL!O998="","*",SP_SUL!O998)</f>
        <v>*</v>
      </c>
      <c r="J998" s="113" t="str">
        <f>IF(SP_SUL!P998="","*",SP_SUL!P998)</f>
        <v>*</v>
      </c>
      <c r="K998" s="83">
        <f>IF(SP_SUL!AK998="","*",SP_SUL!AK998)</f>
        <v>0</v>
      </c>
      <c r="L998" s="83" t="str">
        <f>IF(SP_SUL!AM998="","*",SP_SUL!AM998)</f>
        <v>-</v>
      </c>
      <c r="M998" s="83">
        <f>IF(SP_SUL!AP998="","*",SP_SUL!AP998)</f>
        <v>0</v>
      </c>
      <c r="N998" s="83" t="str">
        <f>IF(SP_SUL!AM998="","*",SP_SUL!AM998)</f>
        <v>-</v>
      </c>
      <c r="O998" s="110" t="str">
        <f>IF(SP_SUL!BH998="","*",SP_SUL!BH998)</f>
        <v>*</v>
      </c>
      <c r="P998" s="147" t="str">
        <f>IF($A$2=1,IF(SP_SUL!BJ998="","*",SP_SUL!BJ998),IF(SP_SUL!BK998="","*",SP_SUL!BK998))</f>
        <v>*</v>
      </c>
    </row>
    <row r="999" spans="1:16" hidden="1">
      <c r="A999" s="82" t="str">
        <f>IF(SP_SUL!B999="","*",SP_SUL!B999)</f>
        <v>*</v>
      </c>
      <c r="B999" s="83" t="str">
        <f>IF(SP_SUL!X999="","*",SP_SUL!X999)</f>
        <v>*</v>
      </c>
      <c r="C999" s="83" t="str">
        <f>IF(SP_SUL!S999="","*",SP_SUL!S999)</f>
        <v>-</v>
      </c>
      <c r="D999" s="83" t="str">
        <f>IF(SP_SUL!T999="","*",SP_SUL!T999)</f>
        <v>-</v>
      </c>
      <c r="E999" s="83" t="str">
        <f>IF(SP_SUL!D999="","*",SP_SUL!D999)</f>
        <v>*</v>
      </c>
      <c r="F999" s="83" t="str">
        <f>IF(SP_SUL!H999="","*",SP_SUL!H999)</f>
        <v>*</v>
      </c>
      <c r="G999" s="83" t="str">
        <f>IF(SP_SUL!M999="","*",SP_SUL!M999)</f>
        <v>-</v>
      </c>
      <c r="H999" s="116" t="str">
        <f>IF(SP_SUL!K999="","*",SP_SUL!K999)</f>
        <v>*</v>
      </c>
      <c r="I999" s="113" t="str">
        <f>IF(SP_SUL!O999="","*",SP_SUL!O999)</f>
        <v>*</v>
      </c>
      <c r="J999" s="113" t="str">
        <f>IF(SP_SUL!P999="","*",SP_SUL!P999)</f>
        <v>*</v>
      </c>
      <c r="K999" s="83">
        <f>IF(SP_SUL!AK999="","*",SP_SUL!AK999)</f>
        <v>0</v>
      </c>
      <c r="L999" s="83" t="str">
        <f>IF(SP_SUL!AM999="","*",SP_SUL!AM999)</f>
        <v>-</v>
      </c>
      <c r="M999" s="83">
        <f>IF(SP_SUL!AP999="","*",SP_SUL!AP999)</f>
        <v>0</v>
      </c>
      <c r="N999" s="83" t="str">
        <f>IF(SP_SUL!AM999="","*",SP_SUL!AM999)</f>
        <v>-</v>
      </c>
      <c r="O999" s="110" t="str">
        <f>IF(SP_SUL!BH999="","*",SP_SUL!BH999)</f>
        <v>*</v>
      </c>
      <c r="P999" s="147" t="str">
        <f>IF($A$2=1,IF(SP_SUL!BJ999="","*",SP_SUL!BJ999),IF(SP_SUL!BK999="","*",SP_SUL!BK999))</f>
        <v>*</v>
      </c>
    </row>
    <row r="1000" spans="1:16" hidden="1">
      <c r="A1000" s="82" t="str">
        <f>IF(SP_SUL!B1000="","*",SP_SUL!B1000)</f>
        <v>*</v>
      </c>
      <c r="B1000" s="83" t="str">
        <f>IF(SP_SUL!X1000="","*",SP_SUL!X1000)</f>
        <v>*</v>
      </c>
      <c r="C1000" s="83" t="str">
        <f>IF(SP_SUL!S1000="","*",SP_SUL!S1000)</f>
        <v>-</v>
      </c>
      <c r="D1000" s="83" t="str">
        <f>IF(SP_SUL!T1000="","*",SP_SUL!T1000)</f>
        <v>-</v>
      </c>
      <c r="E1000" s="83" t="str">
        <f>IF(SP_SUL!D1000="","*",SP_SUL!D1000)</f>
        <v>*</v>
      </c>
      <c r="F1000" s="83" t="str">
        <f>IF(SP_SUL!H1000="","*",SP_SUL!H1000)</f>
        <v>*</v>
      </c>
      <c r="G1000" s="83" t="str">
        <f>IF(SP_SUL!M1000="","*",SP_SUL!M1000)</f>
        <v>-</v>
      </c>
      <c r="H1000" s="116" t="str">
        <f>IF(SP_SUL!K1000="","*",SP_SUL!K1000)</f>
        <v>*</v>
      </c>
      <c r="I1000" s="113" t="str">
        <f>IF(SP_SUL!O1000="","*",SP_SUL!O1000)</f>
        <v>*</v>
      </c>
      <c r="J1000" s="113" t="str">
        <f>IF(SP_SUL!P1000="","*",SP_SUL!P1000)</f>
        <v>*</v>
      </c>
      <c r="K1000" s="83">
        <f>IF(SP_SUL!AK1000="","*",SP_SUL!AK1000)</f>
        <v>0</v>
      </c>
      <c r="L1000" s="83" t="str">
        <f>IF(SP_SUL!AM1000="","*",SP_SUL!AM1000)</f>
        <v>-</v>
      </c>
      <c r="M1000" s="83">
        <f>IF(SP_SUL!AP1000="","*",SP_SUL!AP1000)</f>
        <v>0</v>
      </c>
      <c r="N1000" s="83" t="str">
        <f>IF(SP_SUL!AM1000="","*",SP_SUL!AM1000)</f>
        <v>-</v>
      </c>
      <c r="O1000" s="110" t="str">
        <f>IF(SP_SUL!BH1000="","*",SP_SUL!BH1000)</f>
        <v>*</v>
      </c>
      <c r="P1000" s="147" t="str">
        <f>IF($A$2=1,IF(SP_SUL!BJ1000="","*",SP_SUL!BJ1000),IF(SP_SUL!BK1000="","*",SP_SUL!BK1000))</f>
        <v>*</v>
      </c>
    </row>
    <row r="1001" spans="1:16" hidden="1">
      <c r="A1001" s="82" t="str">
        <f>IF(SP_SUL!B1001="","*",SP_SUL!B1001)</f>
        <v>*</v>
      </c>
      <c r="B1001" s="83" t="str">
        <f>IF(SP_SUL!X1001="","*",SP_SUL!X1001)</f>
        <v>*</v>
      </c>
      <c r="C1001" s="83" t="str">
        <f>IF(SP_SUL!S1001="","*",SP_SUL!S1001)</f>
        <v>-</v>
      </c>
      <c r="D1001" s="83" t="str">
        <f>IF(SP_SUL!T1001="","*",SP_SUL!T1001)</f>
        <v>-</v>
      </c>
      <c r="E1001" s="83" t="str">
        <f>IF(SP_SUL!D1001="","*",SP_SUL!D1001)</f>
        <v>*</v>
      </c>
      <c r="F1001" s="83" t="str">
        <f>IF(SP_SUL!H1001="","*",SP_SUL!H1001)</f>
        <v>*</v>
      </c>
      <c r="G1001" s="83" t="str">
        <f>IF(SP_SUL!M1001="","*",SP_SUL!M1001)</f>
        <v>-</v>
      </c>
      <c r="H1001" s="116" t="str">
        <f>IF(SP_SUL!K1001="","*",SP_SUL!K1001)</f>
        <v>*</v>
      </c>
      <c r="I1001" s="113" t="str">
        <f>IF(SP_SUL!O1001="","*",SP_SUL!O1001)</f>
        <v>*</v>
      </c>
      <c r="J1001" s="113" t="str">
        <f>IF(SP_SUL!P1001="","*",SP_SUL!P1001)</f>
        <v>*</v>
      </c>
      <c r="K1001" s="83">
        <f>IF(SP_SUL!AK1001="","*",SP_SUL!AK1001)</f>
        <v>0</v>
      </c>
      <c r="L1001" s="83" t="str">
        <f>IF(SP_SUL!AM1001="","*",SP_SUL!AM1001)</f>
        <v>-</v>
      </c>
      <c r="M1001" s="83">
        <f>IF(SP_SUL!AP1001="","*",SP_SUL!AP1001)</f>
        <v>0</v>
      </c>
      <c r="N1001" s="83" t="str">
        <f>IF(SP_SUL!AM1001="","*",SP_SUL!AM1001)</f>
        <v>-</v>
      </c>
      <c r="O1001" s="110" t="str">
        <f>IF(SP_SUL!BH1001="","*",SP_SUL!BH1001)</f>
        <v>*</v>
      </c>
      <c r="P1001" s="147" t="str">
        <f>IF($A$2=1,IF(SP_SUL!BJ1001="","*",SP_SUL!BJ1001),IF(SP_SUL!BK1001="","*",SP_SUL!BK1001))</f>
        <v>*</v>
      </c>
    </row>
    <row r="1002" spans="1:16" hidden="1">
      <c r="A1002" s="82" t="str">
        <f>IF(SP_SUL!B1002="","*",SP_SUL!B1002)</f>
        <v>*</v>
      </c>
      <c r="B1002" s="83" t="str">
        <f>IF(SP_SUL!X1002="","*",SP_SUL!X1002)</f>
        <v>*</v>
      </c>
      <c r="C1002" s="83" t="str">
        <f>IF(SP_SUL!S1002="","*",SP_SUL!S1002)</f>
        <v>*</v>
      </c>
      <c r="D1002" s="83" t="str">
        <f>IF(SP_SUL!T1002="","*",SP_SUL!T1002)</f>
        <v>*</v>
      </c>
      <c r="E1002" s="83" t="str">
        <f>IF(SP_SUL!D1002="","*",SP_SUL!D1002)</f>
        <v>*</v>
      </c>
      <c r="F1002" s="83" t="str">
        <f>IF(SP_SUL!H1002="","*",SP_SUL!H1002)</f>
        <v>*</v>
      </c>
      <c r="G1002" s="83" t="str">
        <f>IF(SP_SUL!M1002="","*",SP_SUL!M1002)</f>
        <v>*</v>
      </c>
      <c r="H1002" s="116" t="str">
        <f>IF(SP_SUL!K1002="","*",SP_SUL!K1002)</f>
        <v>*</v>
      </c>
      <c r="I1002" s="113" t="str">
        <f>IF(SP_SUL!O1002="","*",SP_SUL!O1002)</f>
        <v>*</v>
      </c>
      <c r="J1002" s="113" t="str">
        <f>IF(SP_SUL!P1002="","*",SP_SUL!P1002)</f>
        <v>*</v>
      </c>
      <c r="K1002" s="83" t="str">
        <f>IF(SP_SUL!AK1002="","*",SP_SUL!AK1002)</f>
        <v>*</v>
      </c>
      <c r="L1002" s="83" t="str">
        <f>IF(SP_SUL!AM1002="","*",SP_SUL!AM1002)</f>
        <v>*</v>
      </c>
      <c r="M1002" s="83" t="str">
        <f>IF(SP_SUL!AP1002="","*",SP_SUL!AP1002)</f>
        <v>*</v>
      </c>
      <c r="N1002" s="83" t="str">
        <f>IF(SP_SUL!AM1002="","*",SP_SUL!AM1002)</f>
        <v>*</v>
      </c>
      <c r="O1002" s="110" t="str">
        <f>IF(SP_SUL!BH1002="","*",SP_SUL!BH1002)</f>
        <v>*</v>
      </c>
      <c r="P1002" s="147" t="str">
        <f>IF($A$2=1,IF(SP_SUL!BJ1002="","*",SP_SUL!BJ1002),IF(SP_SUL!BK1002="","*",SP_SUL!BK1002))</f>
        <v>*</v>
      </c>
    </row>
    <row r="1003" spans="1:16" hidden="1">
      <c r="A1003" s="82" t="str">
        <f>IF(SP_SUL!B1003="","*",SP_SUL!B1003)</f>
        <v>*</v>
      </c>
      <c r="B1003" s="83" t="str">
        <f>IF(SP_SUL!X1003="","*",SP_SUL!X1003)</f>
        <v>*</v>
      </c>
      <c r="C1003" s="83" t="str">
        <f>IF(SP_SUL!S1003="","*",SP_SUL!S1003)</f>
        <v>*</v>
      </c>
      <c r="D1003" s="83" t="str">
        <f>IF(SP_SUL!T1003="","*",SP_SUL!T1003)</f>
        <v>*</v>
      </c>
      <c r="E1003" s="83" t="str">
        <f>IF(SP_SUL!D1003="","*",SP_SUL!D1003)</f>
        <v>*</v>
      </c>
      <c r="F1003" s="83" t="str">
        <f>IF(SP_SUL!H1003="","*",SP_SUL!H1003)</f>
        <v>*</v>
      </c>
      <c r="G1003" s="83" t="str">
        <f>IF(SP_SUL!M1003="","*",SP_SUL!M1003)</f>
        <v>*</v>
      </c>
      <c r="H1003" s="116" t="str">
        <f>IF(SP_SUL!K1003="","*",SP_SUL!K1003)</f>
        <v>*</v>
      </c>
      <c r="I1003" s="113" t="str">
        <f>IF(SP_SUL!O1003="","*",SP_SUL!O1003)</f>
        <v>*</v>
      </c>
      <c r="J1003" s="113" t="str">
        <f>IF(SP_SUL!P1003="","*",SP_SUL!P1003)</f>
        <v>*</v>
      </c>
      <c r="K1003" s="83" t="str">
        <f>IF(SP_SUL!AK1003="","*",SP_SUL!AK1003)</f>
        <v>*</v>
      </c>
      <c r="L1003" s="83" t="str">
        <f>IF(SP_SUL!AM1003="","*",SP_SUL!AM1003)</f>
        <v>*</v>
      </c>
      <c r="M1003" s="83" t="str">
        <f>IF(SP_SUL!AP1003="","*",SP_SUL!AP1003)</f>
        <v>*</v>
      </c>
      <c r="N1003" s="83" t="str">
        <f>IF(SP_SUL!AM1003="","*",SP_SUL!AM1003)</f>
        <v>*</v>
      </c>
      <c r="O1003" s="110" t="str">
        <f>IF(SP_SUL!BH1003="","*",SP_SUL!BH1003)</f>
        <v>*</v>
      </c>
      <c r="P1003" s="147" t="str">
        <f>IF($A$2=1,IF(SP_SUL!BJ1003="","*",SP_SUL!BJ1003),IF(SP_SUL!BK1003="","*",SP_SUL!BK1003))</f>
        <v>*</v>
      </c>
    </row>
    <row r="1004" spans="1:16" hidden="1">
      <c r="A1004" s="82" t="str">
        <f>IF(SP_SUL!B1004="","*",SP_SUL!B1004)</f>
        <v>*</v>
      </c>
      <c r="B1004" s="83" t="str">
        <f>IF(SP_SUL!X1004="","*",SP_SUL!X1004)</f>
        <v>*</v>
      </c>
      <c r="C1004" s="83" t="str">
        <f>IF(SP_SUL!S1004="","*",SP_SUL!S1004)</f>
        <v>*</v>
      </c>
      <c r="D1004" s="83" t="str">
        <f>IF(SP_SUL!T1004="","*",SP_SUL!T1004)</f>
        <v>*</v>
      </c>
      <c r="E1004" s="83" t="str">
        <f>IF(SP_SUL!D1004="","*",SP_SUL!D1004)</f>
        <v>*</v>
      </c>
      <c r="F1004" s="83" t="str">
        <f>IF(SP_SUL!H1004="","*",SP_SUL!H1004)</f>
        <v>*</v>
      </c>
      <c r="G1004" s="83" t="str">
        <f>IF(SP_SUL!M1004="","*",SP_SUL!M1004)</f>
        <v>*</v>
      </c>
      <c r="H1004" s="116" t="str">
        <f>IF(SP_SUL!K1004="","*",SP_SUL!K1004)</f>
        <v>*</v>
      </c>
      <c r="I1004" s="113" t="str">
        <f>IF(SP_SUL!O1004="","*",SP_SUL!O1004)</f>
        <v>*</v>
      </c>
      <c r="J1004" s="113" t="str">
        <f>IF(SP_SUL!P1004="","*",SP_SUL!P1004)</f>
        <v>*</v>
      </c>
      <c r="K1004" s="83" t="str">
        <f>IF(SP_SUL!AK1004="","*",SP_SUL!AK1004)</f>
        <v>*</v>
      </c>
      <c r="L1004" s="83" t="str">
        <f>IF(SP_SUL!AM1004="","*",SP_SUL!AM1004)</f>
        <v>*</v>
      </c>
      <c r="M1004" s="83" t="str">
        <f>IF(SP_SUL!AP1004="","*",SP_SUL!AP1004)</f>
        <v>*</v>
      </c>
      <c r="N1004" s="83" t="str">
        <f>IF(SP_SUL!AM1004="","*",SP_SUL!AM1004)</f>
        <v>*</v>
      </c>
      <c r="O1004" s="110" t="str">
        <f>IF(SP_SUL!BH1004="","*",SP_SUL!BH1004)</f>
        <v>*</v>
      </c>
      <c r="P1004" s="147" t="str">
        <f>IF($A$2=1,IF(SP_SUL!BJ1004="","*",SP_SUL!BJ1004),IF(SP_SUL!BK1004="","*",SP_SUL!BK1004))</f>
        <v>*</v>
      </c>
    </row>
    <row r="1005" spans="1:16" hidden="1">
      <c r="A1005" s="82" t="str">
        <f>IF(SP_SUL!B1005="","*",SP_SUL!B1005)</f>
        <v>*</v>
      </c>
      <c r="B1005" s="83" t="str">
        <f>IF(SP_SUL!X1005="","*",SP_SUL!X1005)</f>
        <v>*</v>
      </c>
      <c r="C1005" s="83" t="str">
        <f>IF(SP_SUL!S1005="","*",SP_SUL!S1005)</f>
        <v>*</v>
      </c>
      <c r="D1005" s="83" t="str">
        <f>IF(SP_SUL!T1005="","*",SP_SUL!T1005)</f>
        <v>*</v>
      </c>
      <c r="E1005" s="83" t="str">
        <f>IF(SP_SUL!D1005="","*",SP_SUL!D1005)</f>
        <v>*</v>
      </c>
      <c r="F1005" s="83" t="str">
        <f>IF(SP_SUL!H1005="","*",SP_SUL!H1005)</f>
        <v>*</v>
      </c>
      <c r="G1005" s="83" t="str">
        <f>IF(SP_SUL!M1005="","*",SP_SUL!M1005)</f>
        <v>*</v>
      </c>
      <c r="H1005" s="116" t="str">
        <f>IF(SP_SUL!K1005="","*",SP_SUL!K1005)</f>
        <v>*</v>
      </c>
      <c r="I1005" s="113" t="str">
        <f>IF(SP_SUL!O1005="","*",SP_SUL!O1005)</f>
        <v>*</v>
      </c>
      <c r="J1005" s="113" t="str">
        <f>IF(SP_SUL!P1005="","*",SP_SUL!P1005)</f>
        <v>*</v>
      </c>
      <c r="K1005" s="83" t="str">
        <f>IF(SP_SUL!AK1005="","*",SP_SUL!AK1005)</f>
        <v>*</v>
      </c>
      <c r="L1005" s="83" t="str">
        <f>IF(SP_SUL!AM1005="","*",SP_SUL!AM1005)</f>
        <v>*</v>
      </c>
      <c r="M1005" s="83" t="str">
        <f>IF(SP_SUL!AP1005="","*",SP_SUL!AP1005)</f>
        <v>*</v>
      </c>
      <c r="N1005" s="83" t="str">
        <f>IF(SP_SUL!AM1005="","*",SP_SUL!AM1005)</f>
        <v>*</v>
      </c>
      <c r="O1005" s="110" t="str">
        <f>IF(SP_SUL!BH1005="","*",SP_SUL!BH1005)</f>
        <v>*</v>
      </c>
      <c r="P1005" s="147" t="str">
        <f>IF($A$2=1,IF(SP_SUL!BJ1005="","*",SP_SUL!BJ1005),IF(SP_SUL!BK1005="","*",SP_SUL!BK1005))</f>
        <v>*</v>
      </c>
    </row>
    <row r="1006" spans="1:16" hidden="1">
      <c r="A1006" s="82" t="str">
        <f>IF(SP_SUL!B1006="","*",SP_SUL!B1006)</f>
        <v>*</v>
      </c>
      <c r="B1006" s="83" t="str">
        <f>IF(SP_SUL!X1006="","*",SP_SUL!X1006)</f>
        <v>*</v>
      </c>
      <c r="C1006" s="83" t="str">
        <f>IF(SP_SUL!S1006="","*",SP_SUL!S1006)</f>
        <v>*</v>
      </c>
      <c r="D1006" s="83" t="str">
        <f>IF(SP_SUL!T1006="","*",SP_SUL!T1006)</f>
        <v>*</v>
      </c>
      <c r="E1006" s="83" t="str">
        <f>IF(SP_SUL!D1006="","*",SP_SUL!D1006)</f>
        <v>*</v>
      </c>
      <c r="F1006" s="83" t="str">
        <f>IF(SP_SUL!H1006="","*",SP_SUL!H1006)</f>
        <v>*</v>
      </c>
      <c r="G1006" s="83" t="str">
        <f>IF(SP_SUL!M1006="","*",SP_SUL!M1006)</f>
        <v>*</v>
      </c>
      <c r="H1006" s="116" t="str">
        <f>IF(SP_SUL!K1006="","*",SP_SUL!K1006)</f>
        <v>*</v>
      </c>
      <c r="I1006" s="113" t="str">
        <f>IF(SP_SUL!O1006="","*",SP_SUL!O1006)</f>
        <v>*</v>
      </c>
      <c r="J1006" s="113" t="str">
        <f>IF(SP_SUL!P1006="","*",SP_SUL!P1006)</f>
        <v>*</v>
      </c>
      <c r="K1006" s="83" t="str">
        <f>IF(SP_SUL!AK1006="","*",SP_SUL!AK1006)</f>
        <v>*</v>
      </c>
      <c r="L1006" s="83" t="str">
        <f>IF(SP_SUL!AM1006="","*",SP_SUL!AM1006)</f>
        <v>*</v>
      </c>
      <c r="M1006" s="83" t="str">
        <f>IF(SP_SUL!AP1006="","*",SP_SUL!AP1006)</f>
        <v>*</v>
      </c>
      <c r="N1006" s="83" t="str">
        <f>IF(SP_SUL!AM1006="","*",SP_SUL!AM1006)</f>
        <v>*</v>
      </c>
      <c r="O1006" s="110" t="str">
        <f>IF(SP_SUL!BH1006="","*",SP_SUL!BH1006)</f>
        <v>*</v>
      </c>
      <c r="P1006" s="147" t="str">
        <f>IF($A$2=1,IF(SP_SUL!BJ1006="","*",SP_SUL!BJ1006),IF(SP_SUL!BK1006="","*",SP_SUL!BK1006))</f>
        <v>*</v>
      </c>
    </row>
    <row r="1007" spans="1:16" hidden="1">
      <c r="A1007" s="82" t="str">
        <f>IF(SP_SUL!B1007="","*",SP_SUL!B1007)</f>
        <v>*</v>
      </c>
      <c r="B1007" s="83" t="str">
        <f>IF(SP_SUL!X1007="","*",SP_SUL!X1007)</f>
        <v>*</v>
      </c>
      <c r="C1007" s="83" t="str">
        <f>IF(SP_SUL!S1007="","*",SP_SUL!S1007)</f>
        <v>*</v>
      </c>
      <c r="D1007" s="83" t="str">
        <f>IF(SP_SUL!T1007="","*",SP_SUL!T1007)</f>
        <v>*</v>
      </c>
      <c r="E1007" s="83" t="str">
        <f>IF(SP_SUL!D1007="","*",SP_SUL!D1007)</f>
        <v>*</v>
      </c>
      <c r="F1007" s="83" t="str">
        <f>IF(SP_SUL!H1007="","*",SP_SUL!H1007)</f>
        <v>*</v>
      </c>
      <c r="G1007" s="83" t="str">
        <f>IF(SP_SUL!M1007="","*",SP_SUL!M1007)</f>
        <v>*</v>
      </c>
      <c r="H1007" s="116" t="str">
        <f>IF(SP_SUL!K1007="","*",SP_SUL!K1007)</f>
        <v>*</v>
      </c>
      <c r="I1007" s="113" t="str">
        <f>IF(SP_SUL!O1007="","*",SP_SUL!O1007)</f>
        <v>*</v>
      </c>
      <c r="J1007" s="113" t="str">
        <f>IF(SP_SUL!P1007="","*",SP_SUL!P1007)</f>
        <v>*</v>
      </c>
      <c r="K1007" s="83" t="str">
        <f>IF(SP_SUL!AK1007="","*",SP_SUL!AK1007)</f>
        <v>*</v>
      </c>
      <c r="L1007" s="83" t="str">
        <f>IF(SP_SUL!AM1007="","*",SP_SUL!AM1007)</f>
        <v>*</v>
      </c>
      <c r="M1007" s="83" t="str">
        <f>IF(SP_SUL!AP1007="","*",SP_SUL!AP1007)</f>
        <v>*</v>
      </c>
      <c r="N1007" s="83" t="str">
        <f>IF(SP_SUL!AM1007="","*",SP_SUL!AM1007)</f>
        <v>*</v>
      </c>
      <c r="O1007" s="110" t="str">
        <f>IF(SP_SUL!BH1007="","*",SP_SUL!BH1007)</f>
        <v>*</v>
      </c>
      <c r="P1007" s="147" t="str">
        <f>IF($A$2=1,IF(SP_SUL!BJ1007="","*",SP_SUL!BJ1007),IF(SP_SUL!BK1007="","*",SP_SUL!BK1007))</f>
        <v>*</v>
      </c>
    </row>
    <row r="1008" spans="1:16" hidden="1">
      <c r="A1008" s="82" t="str">
        <f>IF(SP_SUL!B1008="","*",SP_SUL!B1008)</f>
        <v>*</v>
      </c>
      <c r="B1008" s="83" t="str">
        <f>IF(SP_SUL!X1008="","*",SP_SUL!X1008)</f>
        <v>*</v>
      </c>
      <c r="C1008" s="83" t="str">
        <f>IF(SP_SUL!S1008="","*",SP_SUL!S1008)</f>
        <v>*</v>
      </c>
      <c r="D1008" s="83" t="str">
        <f>IF(SP_SUL!T1008="","*",SP_SUL!T1008)</f>
        <v>*</v>
      </c>
      <c r="E1008" s="83" t="str">
        <f>IF(SP_SUL!D1008="","*",SP_SUL!D1008)</f>
        <v>*</v>
      </c>
      <c r="F1008" s="83" t="str">
        <f>IF(SP_SUL!H1008="","*",SP_SUL!H1008)</f>
        <v>*</v>
      </c>
      <c r="G1008" s="83" t="str">
        <f>IF(SP_SUL!M1008="","*",SP_SUL!M1008)</f>
        <v>*</v>
      </c>
      <c r="H1008" s="116" t="str">
        <f>IF(SP_SUL!K1008="","*",SP_SUL!K1008)</f>
        <v>*</v>
      </c>
      <c r="I1008" s="113" t="str">
        <f>IF(SP_SUL!O1008="","*",SP_SUL!O1008)</f>
        <v>*</v>
      </c>
      <c r="J1008" s="113" t="str">
        <f>IF(SP_SUL!P1008="","*",SP_SUL!P1008)</f>
        <v>*</v>
      </c>
      <c r="K1008" s="83" t="str">
        <f>IF(SP_SUL!AK1008="","*",SP_SUL!AK1008)</f>
        <v>*</v>
      </c>
      <c r="L1008" s="83" t="str">
        <f>IF(SP_SUL!AM1008="","*",SP_SUL!AM1008)</f>
        <v>*</v>
      </c>
      <c r="M1008" s="83" t="str">
        <f>IF(SP_SUL!AP1008="","*",SP_SUL!AP1008)</f>
        <v>*</v>
      </c>
      <c r="N1008" s="83" t="str">
        <f>IF(SP_SUL!AM1008="","*",SP_SUL!AM1008)</f>
        <v>*</v>
      </c>
      <c r="O1008" s="110" t="str">
        <f>IF(SP_SUL!BH1008="","*",SP_SUL!BH1008)</f>
        <v>*</v>
      </c>
      <c r="P1008" s="147" t="str">
        <f>IF($A$2=1,IF(SP_SUL!BJ1008="","*",SP_SUL!BJ1008),IF(SP_SUL!BK1008="","*",SP_SUL!BK1008))</f>
        <v>*</v>
      </c>
    </row>
    <row r="1009" spans="1:16" hidden="1">
      <c r="A1009" s="82" t="str">
        <f>IF(SP_SUL!B1009="","*",SP_SUL!B1009)</f>
        <v>*</v>
      </c>
      <c r="B1009" s="83" t="str">
        <f>IF(SP_SUL!X1009="","*",SP_SUL!X1009)</f>
        <v>*</v>
      </c>
      <c r="C1009" s="83" t="str">
        <f>IF(SP_SUL!S1009="","*",SP_SUL!S1009)</f>
        <v>*</v>
      </c>
      <c r="D1009" s="83" t="str">
        <f>IF(SP_SUL!T1009="","*",SP_SUL!T1009)</f>
        <v>*</v>
      </c>
      <c r="E1009" s="83" t="str">
        <f>IF(SP_SUL!D1009="","*",SP_SUL!D1009)</f>
        <v>*</v>
      </c>
      <c r="F1009" s="83" t="str">
        <f>IF(SP_SUL!H1009="","*",SP_SUL!H1009)</f>
        <v>*</v>
      </c>
      <c r="G1009" s="83" t="str">
        <f>IF(SP_SUL!M1009="","*",SP_SUL!M1009)</f>
        <v>*</v>
      </c>
      <c r="H1009" s="116" t="str">
        <f>IF(SP_SUL!K1009="","*",SP_SUL!K1009)</f>
        <v>*</v>
      </c>
      <c r="I1009" s="113" t="str">
        <f>IF(SP_SUL!O1009="","*",SP_SUL!O1009)</f>
        <v>*</v>
      </c>
      <c r="J1009" s="113" t="str">
        <f>IF(SP_SUL!P1009="","*",SP_SUL!P1009)</f>
        <v>*</v>
      </c>
      <c r="K1009" s="83" t="str">
        <f>IF(SP_SUL!AK1009="","*",SP_SUL!AK1009)</f>
        <v>*</v>
      </c>
      <c r="L1009" s="83" t="str">
        <f>IF(SP_SUL!AM1009="","*",SP_SUL!AM1009)</f>
        <v>*</v>
      </c>
      <c r="M1009" s="83" t="str">
        <f>IF(SP_SUL!AP1009="","*",SP_SUL!AP1009)</f>
        <v>*</v>
      </c>
      <c r="N1009" s="83" t="str">
        <f>IF(SP_SUL!AM1009="","*",SP_SUL!AM1009)</f>
        <v>*</v>
      </c>
      <c r="O1009" s="110" t="str">
        <f>IF(SP_SUL!BH1009="","*",SP_SUL!BH1009)</f>
        <v>*</v>
      </c>
      <c r="P1009" s="147" t="str">
        <f>IF($A$2=1,IF(SP_SUL!BJ1009="","*",SP_SUL!BJ1009),IF(SP_SUL!BK1009="","*",SP_SUL!BK1009))</f>
        <v>*</v>
      </c>
    </row>
    <row r="1010" spans="1:16" hidden="1">
      <c r="A1010" s="82" t="str">
        <f>IF(SP_SUL!B1010="","*",SP_SUL!B1010)</f>
        <v>*</v>
      </c>
      <c r="B1010" s="83" t="str">
        <f>IF(SP_SUL!X1010="","*",SP_SUL!X1010)</f>
        <v>*</v>
      </c>
      <c r="C1010" s="83" t="str">
        <f>IF(SP_SUL!S1010="","*",SP_SUL!S1010)</f>
        <v>*</v>
      </c>
      <c r="D1010" s="83" t="str">
        <f>IF(SP_SUL!T1010="","*",SP_SUL!T1010)</f>
        <v>*</v>
      </c>
      <c r="E1010" s="83" t="str">
        <f>IF(SP_SUL!D1010="","*",SP_SUL!D1010)</f>
        <v>*</v>
      </c>
      <c r="F1010" s="83" t="str">
        <f>IF(SP_SUL!H1010="","*",SP_SUL!H1010)</f>
        <v>*</v>
      </c>
      <c r="G1010" s="83" t="str">
        <f>IF(SP_SUL!M1010="","*",SP_SUL!M1010)</f>
        <v>*</v>
      </c>
      <c r="H1010" s="116" t="str">
        <f>IF(SP_SUL!K1010="","*",SP_SUL!K1010)</f>
        <v>*</v>
      </c>
      <c r="I1010" s="113" t="str">
        <f>IF(SP_SUL!O1010="","*",SP_SUL!O1010)</f>
        <v>*</v>
      </c>
      <c r="J1010" s="113" t="str">
        <f>IF(SP_SUL!P1010="","*",SP_SUL!P1010)</f>
        <v>*</v>
      </c>
      <c r="K1010" s="83" t="str">
        <f>IF(SP_SUL!AK1010="","*",SP_SUL!AK1010)</f>
        <v>*</v>
      </c>
      <c r="L1010" s="83" t="str">
        <f>IF(SP_SUL!AM1010="","*",SP_SUL!AM1010)</f>
        <v>*</v>
      </c>
      <c r="M1010" s="83" t="str">
        <f>IF(SP_SUL!AP1010="","*",SP_SUL!AP1010)</f>
        <v>*</v>
      </c>
      <c r="N1010" s="83" t="str">
        <f>IF(SP_SUL!AM1010="","*",SP_SUL!AM1010)</f>
        <v>*</v>
      </c>
      <c r="O1010" s="110" t="str">
        <f>IF(SP_SUL!BH1010="","*",SP_SUL!BH1010)</f>
        <v>*</v>
      </c>
      <c r="P1010" s="147" t="str">
        <f>IF($A$2=1,IF(SP_SUL!BJ1010="","*",SP_SUL!BJ1010),IF(SP_SUL!BK1010="","*",SP_SUL!BK1010))</f>
        <v>*</v>
      </c>
    </row>
    <row r="1011" spans="1:16" hidden="1">
      <c r="A1011" s="82" t="str">
        <f>IF(SP_SUL!B1011="","*",SP_SUL!B1011)</f>
        <v>*</v>
      </c>
      <c r="B1011" s="83" t="str">
        <f>IF(SP_SUL!X1011="","*",SP_SUL!X1011)</f>
        <v>*</v>
      </c>
      <c r="C1011" s="83" t="str">
        <f>IF(SP_SUL!S1011="","*",SP_SUL!S1011)</f>
        <v>*</v>
      </c>
      <c r="D1011" s="83" t="str">
        <f>IF(SP_SUL!T1011="","*",SP_SUL!T1011)</f>
        <v>*</v>
      </c>
      <c r="E1011" s="83" t="str">
        <f>IF(SP_SUL!D1011="","*",SP_SUL!D1011)</f>
        <v>*</v>
      </c>
      <c r="F1011" s="83" t="str">
        <f>IF(SP_SUL!H1011="","*",SP_SUL!H1011)</f>
        <v>*</v>
      </c>
      <c r="G1011" s="83" t="str">
        <f>IF(SP_SUL!M1011="","*",SP_SUL!M1011)</f>
        <v>*</v>
      </c>
      <c r="H1011" s="116" t="str">
        <f>IF(SP_SUL!K1011="","*",SP_SUL!K1011)</f>
        <v>*</v>
      </c>
      <c r="I1011" s="113" t="str">
        <f>IF(SP_SUL!O1011="","*",SP_SUL!O1011)</f>
        <v>*</v>
      </c>
      <c r="J1011" s="113" t="str">
        <f>IF(SP_SUL!P1011="","*",SP_SUL!P1011)</f>
        <v>*</v>
      </c>
      <c r="K1011" s="83" t="str">
        <f>IF(SP_SUL!AK1011="","*",SP_SUL!AK1011)</f>
        <v>*</v>
      </c>
      <c r="L1011" s="83" t="str">
        <f>IF(SP_SUL!AM1011="","*",SP_SUL!AM1011)</f>
        <v>*</v>
      </c>
      <c r="M1011" s="83" t="str">
        <f>IF(SP_SUL!AP1011="","*",SP_SUL!AP1011)</f>
        <v>*</v>
      </c>
      <c r="N1011" s="83" t="str">
        <f>IF(SP_SUL!AM1011="","*",SP_SUL!AM1011)</f>
        <v>*</v>
      </c>
      <c r="O1011" s="110" t="str">
        <f>IF(SP_SUL!BH1011="","*",SP_SUL!BH1011)</f>
        <v>*</v>
      </c>
      <c r="P1011" s="147" t="str">
        <f>IF($A$2=1,IF(SP_SUL!BJ1011="","*",SP_SUL!BJ1011),IF(SP_SUL!BK1011="","*",SP_SUL!BK1011))</f>
        <v>*</v>
      </c>
    </row>
    <row r="1012" spans="1:16" hidden="1">
      <c r="A1012" s="82" t="str">
        <f>IF(SP_SUL!B1012="","*",SP_SUL!B1012)</f>
        <v>*</v>
      </c>
      <c r="B1012" s="83" t="str">
        <f>IF(SP_SUL!X1012="","*",SP_SUL!X1012)</f>
        <v>*</v>
      </c>
      <c r="C1012" s="83" t="str">
        <f>IF(SP_SUL!S1012="","*",SP_SUL!S1012)</f>
        <v>*</v>
      </c>
      <c r="D1012" s="83" t="str">
        <f>IF(SP_SUL!T1012="","*",SP_SUL!T1012)</f>
        <v>*</v>
      </c>
      <c r="E1012" s="83" t="str">
        <f>IF(SP_SUL!D1012="","*",SP_SUL!D1012)</f>
        <v>*</v>
      </c>
      <c r="F1012" s="83" t="str">
        <f>IF(SP_SUL!H1012="","*",SP_SUL!H1012)</f>
        <v>*</v>
      </c>
      <c r="G1012" s="83" t="str">
        <f>IF(SP_SUL!M1012="","*",SP_SUL!M1012)</f>
        <v>*</v>
      </c>
      <c r="H1012" s="116" t="str">
        <f>IF(SP_SUL!K1012="","*",SP_SUL!K1012)</f>
        <v>*</v>
      </c>
      <c r="I1012" s="113" t="str">
        <f>IF(SP_SUL!O1012="","*",SP_SUL!O1012)</f>
        <v>*</v>
      </c>
      <c r="J1012" s="113" t="str">
        <f>IF(SP_SUL!P1012="","*",SP_SUL!P1012)</f>
        <v>*</v>
      </c>
      <c r="K1012" s="83" t="str">
        <f>IF(SP_SUL!AK1012="","*",SP_SUL!AK1012)</f>
        <v>*</v>
      </c>
      <c r="L1012" s="83" t="str">
        <f>IF(SP_SUL!AM1012="","*",SP_SUL!AM1012)</f>
        <v>*</v>
      </c>
      <c r="M1012" s="83" t="str">
        <f>IF(SP_SUL!AP1012="","*",SP_SUL!AP1012)</f>
        <v>*</v>
      </c>
      <c r="N1012" s="83" t="str">
        <f>IF(SP_SUL!AM1012="","*",SP_SUL!AM1012)</f>
        <v>*</v>
      </c>
      <c r="O1012" s="110" t="str">
        <f>IF(SP_SUL!BH1012="","*",SP_SUL!BH1012)</f>
        <v>*</v>
      </c>
      <c r="P1012" s="147" t="str">
        <f>IF($A$2=1,IF(SP_SUL!BJ1012="","*",SP_SUL!BJ1012),IF(SP_SUL!BK1012="","*",SP_SUL!BK1012))</f>
        <v>*</v>
      </c>
    </row>
    <row r="1013" spans="1:16" hidden="1">
      <c r="A1013" s="82" t="str">
        <f>IF(SP_SUL!B1013="","*",SP_SUL!B1013)</f>
        <v>*</v>
      </c>
      <c r="B1013" s="83" t="str">
        <f>IF(SP_SUL!X1013="","*",SP_SUL!X1013)</f>
        <v>*</v>
      </c>
      <c r="C1013" s="83" t="str">
        <f>IF(SP_SUL!S1013="","*",SP_SUL!S1013)</f>
        <v>*</v>
      </c>
      <c r="D1013" s="83" t="str">
        <f>IF(SP_SUL!T1013="","*",SP_SUL!T1013)</f>
        <v>*</v>
      </c>
      <c r="E1013" s="83" t="str">
        <f>IF(SP_SUL!D1013="","*",SP_SUL!D1013)</f>
        <v>*</v>
      </c>
      <c r="F1013" s="83" t="str">
        <f>IF(SP_SUL!H1013="","*",SP_SUL!H1013)</f>
        <v>*</v>
      </c>
      <c r="G1013" s="83" t="str">
        <f>IF(SP_SUL!M1013="","*",SP_SUL!M1013)</f>
        <v>*</v>
      </c>
      <c r="H1013" s="116" t="str">
        <f>IF(SP_SUL!K1013="","*",SP_SUL!K1013)</f>
        <v>*</v>
      </c>
      <c r="I1013" s="113" t="str">
        <f>IF(SP_SUL!O1013="","*",SP_SUL!O1013)</f>
        <v>*</v>
      </c>
      <c r="J1013" s="113" t="str">
        <f>IF(SP_SUL!P1013="","*",SP_SUL!P1013)</f>
        <v>*</v>
      </c>
      <c r="K1013" s="83" t="str">
        <f>IF(SP_SUL!AK1013="","*",SP_SUL!AK1013)</f>
        <v>*</v>
      </c>
      <c r="L1013" s="83" t="str">
        <f>IF(SP_SUL!AM1013="","*",SP_SUL!AM1013)</f>
        <v>*</v>
      </c>
      <c r="M1013" s="83" t="str">
        <f>IF(SP_SUL!AP1013="","*",SP_SUL!AP1013)</f>
        <v>*</v>
      </c>
      <c r="N1013" s="83" t="str">
        <f>IF(SP_SUL!AM1013="","*",SP_SUL!AM1013)</f>
        <v>*</v>
      </c>
      <c r="O1013" s="110" t="str">
        <f>IF(SP_SUL!BH1013="","*",SP_SUL!BH1013)</f>
        <v>*</v>
      </c>
      <c r="P1013" s="147" t="str">
        <f>IF($A$2=1,IF(SP_SUL!BJ1013="","*",SP_SUL!BJ1013),IF(SP_SUL!BK1013="","*",SP_SUL!BK1013))</f>
        <v>*</v>
      </c>
    </row>
    <row r="1014" spans="1:16" hidden="1">
      <c r="A1014" s="82" t="str">
        <f>IF(SP_SUL!B1014="","*",SP_SUL!B1014)</f>
        <v>*</v>
      </c>
      <c r="B1014" s="83" t="str">
        <f>IF(SP_SUL!X1014="","*",SP_SUL!X1014)</f>
        <v>*</v>
      </c>
      <c r="C1014" s="83" t="str">
        <f>IF(SP_SUL!S1014="","*",SP_SUL!S1014)</f>
        <v>*</v>
      </c>
      <c r="D1014" s="83" t="str">
        <f>IF(SP_SUL!T1014="","*",SP_SUL!T1014)</f>
        <v>*</v>
      </c>
      <c r="E1014" s="83" t="str">
        <f>IF(SP_SUL!D1014="","*",SP_SUL!D1014)</f>
        <v>*</v>
      </c>
      <c r="F1014" s="83" t="str">
        <f>IF(SP_SUL!H1014="","*",SP_SUL!H1014)</f>
        <v>*</v>
      </c>
      <c r="G1014" s="83" t="str">
        <f>IF(SP_SUL!M1014="","*",SP_SUL!M1014)</f>
        <v>*</v>
      </c>
      <c r="H1014" s="116" t="str">
        <f>IF(SP_SUL!K1014="","*",SP_SUL!K1014)</f>
        <v>*</v>
      </c>
      <c r="I1014" s="113" t="str">
        <f>IF(SP_SUL!O1014="","*",SP_SUL!O1014)</f>
        <v>*</v>
      </c>
      <c r="J1014" s="113" t="str">
        <f>IF(SP_SUL!P1014="","*",SP_SUL!P1014)</f>
        <v>*</v>
      </c>
      <c r="K1014" s="83" t="str">
        <f>IF(SP_SUL!AK1014="","*",SP_SUL!AK1014)</f>
        <v>*</v>
      </c>
      <c r="L1014" s="83" t="str">
        <f>IF(SP_SUL!AM1014="","*",SP_SUL!AM1014)</f>
        <v>*</v>
      </c>
      <c r="M1014" s="83" t="str">
        <f>IF(SP_SUL!AP1014="","*",SP_SUL!AP1014)</f>
        <v>*</v>
      </c>
      <c r="N1014" s="83" t="str">
        <f>IF(SP_SUL!AM1014="","*",SP_SUL!AM1014)</f>
        <v>*</v>
      </c>
      <c r="O1014" s="110" t="str">
        <f>IF(SP_SUL!BH1014="","*",SP_SUL!BH1014)</f>
        <v>*</v>
      </c>
      <c r="P1014" s="147" t="str">
        <f>IF($A$2=1,IF(SP_SUL!BJ1014="","*",SP_SUL!BJ1014),IF(SP_SUL!BK1014="","*",SP_SUL!BK1014))</f>
        <v>*</v>
      </c>
    </row>
    <row r="1015" spans="1:16" hidden="1">
      <c r="A1015" s="82" t="str">
        <f>IF(SP_SUL!B1015="","*",SP_SUL!B1015)</f>
        <v>*</v>
      </c>
      <c r="B1015" s="83" t="str">
        <f>IF(SP_SUL!X1015="","*",SP_SUL!X1015)</f>
        <v>*</v>
      </c>
      <c r="C1015" s="83" t="str">
        <f>IF(SP_SUL!S1015="","*",SP_SUL!S1015)</f>
        <v>*</v>
      </c>
      <c r="D1015" s="83" t="str">
        <f>IF(SP_SUL!T1015="","*",SP_SUL!T1015)</f>
        <v>*</v>
      </c>
      <c r="E1015" s="83" t="str">
        <f>IF(SP_SUL!D1015="","*",SP_SUL!D1015)</f>
        <v>*</v>
      </c>
      <c r="F1015" s="83" t="str">
        <f>IF(SP_SUL!H1015="","*",SP_SUL!H1015)</f>
        <v>*</v>
      </c>
      <c r="G1015" s="83" t="str">
        <f>IF(SP_SUL!M1015="","*",SP_SUL!M1015)</f>
        <v>*</v>
      </c>
      <c r="H1015" s="116" t="str">
        <f>IF(SP_SUL!K1015="","*",SP_SUL!K1015)</f>
        <v>*</v>
      </c>
      <c r="I1015" s="113" t="str">
        <f>IF(SP_SUL!O1015="","*",SP_SUL!O1015)</f>
        <v>*</v>
      </c>
      <c r="J1015" s="113" t="str">
        <f>IF(SP_SUL!P1015="","*",SP_SUL!P1015)</f>
        <v>*</v>
      </c>
      <c r="K1015" s="83" t="str">
        <f>IF(SP_SUL!AK1015="","*",SP_SUL!AK1015)</f>
        <v>*</v>
      </c>
      <c r="L1015" s="83" t="str">
        <f>IF(SP_SUL!AM1015="","*",SP_SUL!AM1015)</f>
        <v>*</v>
      </c>
      <c r="M1015" s="83" t="str">
        <f>IF(SP_SUL!AP1015="","*",SP_SUL!AP1015)</f>
        <v>*</v>
      </c>
      <c r="N1015" s="83" t="str">
        <f>IF(SP_SUL!AM1015="","*",SP_SUL!AM1015)</f>
        <v>*</v>
      </c>
      <c r="O1015" s="110" t="str">
        <f>IF(SP_SUL!BH1015="","*",SP_SUL!BH1015)</f>
        <v>*</v>
      </c>
      <c r="P1015" s="147" t="str">
        <f>IF($A$2=1,IF(SP_SUL!BJ1015="","*",SP_SUL!BJ1015),IF(SP_SUL!BK1015="","*",SP_SUL!BK1015))</f>
        <v>*</v>
      </c>
    </row>
    <row r="1016" spans="1:16" hidden="1">
      <c r="A1016" s="82" t="str">
        <f>IF(SP_SUL!B1016="","*",SP_SUL!B1016)</f>
        <v>*</v>
      </c>
      <c r="B1016" s="83" t="str">
        <f>IF(SP_SUL!X1016="","*",SP_SUL!X1016)</f>
        <v>*</v>
      </c>
      <c r="C1016" s="83" t="str">
        <f>IF(SP_SUL!S1016="","*",SP_SUL!S1016)</f>
        <v>*</v>
      </c>
      <c r="D1016" s="83" t="str">
        <f>IF(SP_SUL!T1016="","*",SP_SUL!T1016)</f>
        <v>*</v>
      </c>
      <c r="E1016" s="83" t="str">
        <f>IF(SP_SUL!D1016="","*",SP_SUL!D1016)</f>
        <v>*</v>
      </c>
      <c r="F1016" s="83" t="str">
        <f>IF(SP_SUL!H1016="","*",SP_SUL!H1016)</f>
        <v>*</v>
      </c>
      <c r="G1016" s="83" t="str">
        <f>IF(SP_SUL!M1016="","*",SP_SUL!M1016)</f>
        <v>*</v>
      </c>
      <c r="H1016" s="116" t="str">
        <f>IF(SP_SUL!K1016="","*",SP_SUL!K1016)</f>
        <v>*</v>
      </c>
      <c r="I1016" s="113" t="str">
        <f>IF(SP_SUL!O1016="","*",SP_SUL!O1016)</f>
        <v>*</v>
      </c>
      <c r="J1016" s="113" t="str">
        <f>IF(SP_SUL!P1016="","*",SP_SUL!P1016)</f>
        <v>*</v>
      </c>
      <c r="K1016" s="83" t="str">
        <f>IF(SP_SUL!AK1016="","*",SP_SUL!AK1016)</f>
        <v>*</v>
      </c>
      <c r="L1016" s="83" t="str">
        <f>IF(SP_SUL!AM1016="","*",SP_SUL!AM1016)</f>
        <v>*</v>
      </c>
      <c r="M1016" s="83" t="str">
        <f>IF(SP_SUL!AP1016="","*",SP_SUL!AP1016)</f>
        <v>*</v>
      </c>
      <c r="N1016" s="83" t="str">
        <f>IF(SP_SUL!AM1016="","*",SP_SUL!AM1016)</f>
        <v>*</v>
      </c>
      <c r="O1016" s="110" t="str">
        <f>IF(SP_SUL!BH1016="","*",SP_SUL!BH1016)</f>
        <v>*</v>
      </c>
      <c r="P1016" s="147" t="str">
        <f>IF($A$2=1,IF(SP_SUL!BJ1016="","*",SP_SUL!BJ1016),IF(SP_SUL!BK1016="","*",SP_SUL!BK1016))</f>
        <v>*</v>
      </c>
    </row>
    <row r="1017" spans="1:16" hidden="1">
      <c r="A1017" s="82" t="str">
        <f>IF(SP_SUL!B1017="","*",SP_SUL!B1017)</f>
        <v>*</v>
      </c>
      <c r="B1017" s="83" t="str">
        <f>IF(SP_SUL!X1017="","*",SP_SUL!X1017)</f>
        <v>*</v>
      </c>
      <c r="C1017" s="83" t="str">
        <f>IF(SP_SUL!S1017="","*",SP_SUL!S1017)</f>
        <v>*</v>
      </c>
      <c r="D1017" s="83" t="str">
        <f>IF(SP_SUL!T1017="","*",SP_SUL!T1017)</f>
        <v>*</v>
      </c>
      <c r="E1017" s="83" t="str">
        <f>IF(SP_SUL!D1017="","*",SP_SUL!D1017)</f>
        <v>*</v>
      </c>
      <c r="F1017" s="83" t="str">
        <f>IF(SP_SUL!H1017="","*",SP_SUL!H1017)</f>
        <v>*</v>
      </c>
      <c r="G1017" s="83" t="str">
        <f>IF(SP_SUL!M1017="","*",SP_SUL!M1017)</f>
        <v>*</v>
      </c>
      <c r="H1017" s="116" t="str">
        <f>IF(SP_SUL!K1017="","*",SP_SUL!K1017)</f>
        <v>*</v>
      </c>
      <c r="I1017" s="113" t="str">
        <f>IF(SP_SUL!O1017="","*",SP_SUL!O1017)</f>
        <v>*</v>
      </c>
      <c r="J1017" s="113" t="str">
        <f>IF(SP_SUL!P1017="","*",SP_SUL!P1017)</f>
        <v>*</v>
      </c>
      <c r="K1017" s="83" t="str">
        <f>IF(SP_SUL!AK1017="","*",SP_SUL!AK1017)</f>
        <v>*</v>
      </c>
      <c r="L1017" s="83" t="str">
        <f>IF(SP_SUL!AM1017="","*",SP_SUL!AM1017)</f>
        <v>*</v>
      </c>
      <c r="M1017" s="83" t="str">
        <f>IF(SP_SUL!AP1017="","*",SP_SUL!AP1017)</f>
        <v>*</v>
      </c>
      <c r="N1017" s="83" t="str">
        <f>IF(SP_SUL!AM1017="","*",SP_SUL!AM1017)</f>
        <v>*</v>
      </c>
      <c r="O1017" s="110" t="str">
        <f>IF(SP_SUL!BH1017="","*",SP_SUL!BH1017)</f>
        <v>*</v>
      </c>
      <c r="P1017" s="147" t="str">
        <f>IF($A$2=1,IF(SP_SUL!BJ1017="","*",SP_SUL!BJ1017),IF(SP_SUL!BK1017="","*",SP_SUL!BK1017))</f>
        <v>*</v>
      </c>
    </row>
    <row r="1018" spans="1:16" hidden="1">
      <c r="A1018" s="82" t="str">
        <f>IF(SP_SUL!B1018="","*",SP_SUL!B1018)</f>
        <v>*</v>
      </c>
      <c r="B1018" s="83" t="str">
        <f>IF(SP_SUL!X1018="","*",SP_SUL!X1018)</f>
        <v>*</v>
      </c>
      <c r="C1018" s="83" t="str">
        <f>IF(SP_SUL!S1018="","*",SP_SUL!S1018)</f>
        <v>*</v>
      </c>
      <c r="D1018" s="83" t="str">
        <f>IF(SP_SUL!T1018="","*",SP_SUL!T1018)</f>
        <v>*</v>
      </c>
      <c r="E1018" s="83" t="str">
        <f>IF(SP_SUL!D1018="","*",SP_SUL!D1018)</f>
        <v>*</v>
      </c>
      <c r="F1018" s="83" t="str">
        <f>IF(SP_SUL!H1018="","*",SP_SUL!H1018)</f>
        <v>*</v>
      </c>
      <c r="G1018" s="83" t="str">
        <f>IF(SP_SUL!M1018="","*",SP_SUL!M1018)</f>
        <v>*</v>
      </c>
      <c r="H1018" s="116" t="str">
        <f>IF(SP_SUL!K1018="","*",SP_SUL!K1018)</f>
        <v>*</v>
      </c>
      <c r="I1018" s="113" t="str">
        <f>IF(SP_SUL!O1018="","*",SP_SUL!O1018)</f>
        <v>*</v>
      </c>
      <c r="J1018" s="113" t="str">
        <f>IF(SP_SUL!P1018="","*",SP_SUL!P1018)</f>
        <v>*</v>
      </c>
      <c r="K1018" s="83" t="str">
        <f>IF(SP_SUL!AK1018="","*",SP_SUL!AK1018)</f>
        <v>*</v>
      </c>
      <c r="L1018" s="83" t="str">
        <f>IF(SP_SUL!AM1018="","*",SP_SUL!AM1018)</f>
        <v>*</v>
      </c>
      <c r="M1018" s="83" t="str">
        <f>IF(SP_SUL!AP1018="","*",SP_SUL!AP1018)</f>
        <v>*</v>
      </c>
      <c r="N1018" s="83" t="str">
        <f>IF(SP_SUL!AM1018="","*",SP_SUL!AM1018)</f>
        <v>*</v>
      </c>
      <c r="O1018" s="110" t="str">
        <f>IF(SP_SUL!BH1018="","*",SP_SUL!BH1018)</f>
        <v>*</v>
      </c>
      <c r="P1018" s="147" t="str">
        <f>IF($A$2=1,IF(SP_SUL!BJ1018="","*",SP_SUL!BJ1018),IF(SP_SUL!BK1018="","*",SP_SUL!BK1018))</f>
        <v>*</v>
      </c>
    </row>
    <row r="1019" spans="1:16" hidden="1">
      <c r="A1019" s="82" t="str">
        <f>IF(SP_SUL!B1019="","*",SP_SUL!B1019)</f>
        <v>*</v>
      </c>
      <c r="B1019" s="83" t="str">
        <f>IF(SP_SUL!X1019="","*",SP_SUL!X1019)</f>
        <v>*</v>
      </c>
      <c r="C1019" s="83" t="str">
        <f>IF(SP_SUL!S1019="","*",SP_SUL!S1019)</f>
        <v>*</v>
      </c>
      <c r="D1019" s="83" t="str">
        <f>IF(SP_SUL!T1019="","*",SP_SUL!T1019)</f>
        <v>*</v>
      </c>
      <c r="E1019" s="83" t="str">
        <f>IF(SP_SUL!D1019="","*",SP_SUL!D1019)</f>
        <v>*</v>
      </c>
      <c r="F1019" s="83" t="str">
        <f>IF(SP_SUL!H1019="","*",SP_SUL!H1019)</f>
        <v>*</v>
      </c>
      <c r="G1019" s="83" t="str">
        <f>IF(SP_SUL!M1019="","*",SP_SUL!M1019)</f>
        <v>*</v>
      </c>
      <c r="H1019" s="116" t="str">
        <f>IF(SP_SUL!K1019="","*",SP_SUL!K1019)</f>
        <v>*</v>
      </c>
      <c r="I1019" s="113" t="str">
        <f>IF(SP_SUL!O1019="","*",SP_SUL!O1019)</f>
        <v>*</v>
      </c>
      <c r="J1019" s="113" t="str">
        <f>IF(SP_SUL!P1019="","*",SP_SUL!P1019)</f>
        <v>*</v>
      </c>
      <c r="K1019" s="83" t="str">
        <f>IF(SP_SUL!AK1019="","*",SP_SUL!AK1019)</f>
        <v>*</v>
      </c>
      <c r="L1019" s="83" t="str">
        <f>IF(SP_SUL!AM1019="","*",SP_SUL!AM1019)</f>
        <v>*</v>
      </c>
      <c r="M1019" s="83" t="str">
        <f>IF(SP_SUL!AP1019="","*",SP_SUL!AP1019)</f>
        <v>*</v>
      </c>
      <c r="N1019" s="83" t="str">
        <f>IF(SP_SUL!AM1019="","*",SP_SUL!AM1019)</f>
        <v>*</v>
      </c>
      <c r="O1019" s="110" t="str">
        <f>IF(SP_SUL!BH1019="","*",SP_SUL!BH1019)</f>
        <v>*</v>
      </c>
      <c r="P1019" s="147" t="str">
        <f>IF($A$2=1,IF(SP_SUL!BJ1019="","*",SP_SUL!BJ1019),IF(SP_SUL!BK1019="","*",SP_SUL!BK1019))</f>
        <v>*</v>
      </c>
    </row>
    <row r="1020" spans="1:16" hidden="1">
      <c r="A1020" s="82" t="str">
        <f>IF(SP_SUL!B1020="","*",SP_SUL!B1020)</f>
        <v>*</v>
      </c>
      <c r="B1020" s="83" t="str">
        <f>IF(SP_SUL!X1020="","*",SP_SUL!X1020)</f>
        <v>*</v>
      </c>
      <c r="C1020" s="83" t="str">
        <f>IF(SP_SUL!S1020="","*",SP_SUL!S1020)</f>
        <v>*</v>
      </c>
      <c r="D1020" s="83" t="str">
        <f>IF(SP_SUL!T1020="","*",SP_SUL!T1020)</f>
        <v>*</v>
      </c>
      <c r="E1020" s="83" t="str">
        <f>IF(SP_SUL!D1020="","*",SP_SUL!D1020)</f>
        <v>*</v>
      </c>
      <c r="F1020" s="83" t="str">
        <f>IF(SP_SUL!H1020="","*",SP_SUL!H1020)</f>
        <v>*</v>
      </c>
      <c r="G1020" s="83" t="str">
        <f>IF(SP_SUL!M1020="","*",SP_SUL!M1020)</f>
        <v>*</v>
      </c>
      <c r="H1020" s="116" t="str">
        <f>IF(SP_SUL!K1020="","*",SP_SUL!K1020)</f>
        <v>*</v>
      </c>
      <c r="I1020" s="113" t="str">
        <f>IF(SP_SUL!O1020="","*",SP_SUL!O1020)</f>
        <v>*</v>
      </c>
      <c r="J1020" s="113" t="str">
        <f>IF(SP_SUL!P1020="","*",SP_SUL!P1020)</f>
        <v>*</v>
      </c>
      <c r="K1020" s="83" t="str">
        <f>IF(SP_SUL!AK1020="","*",SP_SUL!AK1020)</f>
        <v>*</v>
      </c>
      <c r="L1020" s="83" t="str">
        <f>IF(SP_SUL!AM1020="","*",SP_SUL!AM1020)</f>
        <v>*</v>
      </c>
      <c r="M1020" s="83" t="str">
        <f>IF(SP_SUL!AP1020="","*",SP_SUL!AP1020)</f>
        <v>*</v>
      </c>
      <c r="N1020" s="83" t="str">
        <f>IF(SP_SUL!AM1020="","*",SP_SUL!AM1020)</f>
        <v>*</v>
      </c>
      <c r="O1020" s="110" t="str">
        <f>IF(SP_SUL!BH1020="","*",SP_SUL!BH1020)</f>
        <v>*</v>
      </c>
      <c r="P1020" s="147" t="str">
        <f>IF($A$2=1,IF(SP_SUL!BJ1020="","*",SP_SUL!BJ1020),IF(SP_SUL!BK1020="","*",SP_SUL!BK1020))</f>
        <v>*</v>
      </c>
    </row>
    <row r="1021" spans="1:16" hidden="1">
      <c r="A1021" s="82" t="str">
        <f>IF(SP_SUL!B1021="","*",SP_SUL!B1021)</f>
        <v>*</v>
      </c>
      <c r="B1021" s="83" t="str">
        <f>IF(SP_SUL!X1021="","*",SP_SUL!X1021)</f>
        <v>*</v>
      </c>
      <c r="C1021" s="83" t="str">
        <f>IF(SP_SUL!S1021="","*",SP_SUL!S1021)</f>
        <v>*</v>
      </c>
      <c r="D1021" s="83" t="str">
        <f>IF(SP_SUL!T1021="","*",SP_SUL!T1021)</f>
        <v>*</v>
      </c>
      <c r="E1021" s="83" t="str">
        <f>IF(SP_SUL!D1021="","*",SP_SUL!D1021)</f>
        <v>*</v>
      </c>
      <c r="F1021" s="83" t="str">
        <f>IF(SP_SUL!H1021="","*",SP_SUL!H1021)</f>
        <v>*</v>
      </c>
      <c r="G1021" s="83" t="str">
        <f>IF(SP_SUL!M1021="","*",SP_SUL!M1021)</f>
        <v>*</v>
      </c>
      <c r="H1021" s="116" t="str">
        <f>IF(SP_SUL!K1021="","*",SP_SUL!K1021)</f>
        <v>*</v>
      </c>
      <c r="I1021" s="113" t="str">
        <f>IF(SP_SUL!O1021="","*",SP_SUL!O1021)</f>
        <v>*</v>
      </c>
      <c r="J1021" s="113" t="str">
        <f>IF(SP_SUL!P1021="","*",SP_SUL!P1021)</f>
        <v>*</v>
      </c>
      <c r="K1021" s="83" t="str">
        <f>IF(SP_SUL!AK1021="","*",SP_SUL!AK1021)</f>
        <v>*</v>
      </c>
      <c r="L1021" s="83" t="str">
        <f>IF(SP_SUL!AM1021="","*",SP_SUL!AM1021)</f>
        <v>*</v>
      </c>
      <c r="M1021" s="83" t="str">
        <f>IF(SP_SUL!AP1021="","*",SP_SUL!AP1021)</f>
        <v>*</v>
      </c>
      <c r="N1021" s="83" t="str">
        <f>IF(SP_SUL!AM1021="","*",SP_SUL!AM1021)</f>
        <v>*</v>
      </c>
      <c r="O1021" s="110" t="str">
        <f>IF(SP_SUL!BH1021="","*",SP_SUL!BH1021)</f>
        <v>*</v>
      </c>
      <c r="P1021" s="147" t="str">
        <f>IF($A$2=1,IF(SP_SUL!BJ1021="","*",SP_SUL!BJ1021),IF(SP_SUL!BK1021="","*",SP_SUL!BK1021))</f>
        <v>*</v>
      </c>
    </row>
    <row r="1022" spans="1:16" hidden="1">
      <c r="A1022" s="82" t="str">
        <f>IF(SP_SUL!B1022="","*",SP_SUL!B1022)</f>
        <v>*</v>
      </c>
      <c r="B1022" s="83" t="str">
        <f>IF(SP_SUL!X1022="","*",SP_SUL!X1022)</f>
        <v>*</v>
      </c>
      <c r="C1022" s="83" t="str">
        <f>IF(SP_SUL!S1022="","*",SP_SUL!S1022)</f>
        <v>*</v>
      </c>
      <c r="D1022" s="83" t="str">
        <f>IF(SP_SUL!T1022="","*",SP_SUL!T1022)</f>
        <v>*</v>
      </c>
      <c r="E1022" s="83" t="str">
        <f>IF(SP_SUL!D1022="","*",SP_SUL!D1022)</f>
        <v>*</v>
      </c>
      <c r="F1022" s="83" t="str">
        <f>IF(SP_SUL!H1022="","*",SP_SUL!H1022)</f>
        <v>*</v>
      </c>
      <c r="G1022" s="83" t="str">
        <f>IF(SP_SUL!M1022="","*",SP_SUL!M1022)</f>
        <v>*</v>
      </c>
      <c r="H1022" s="116" t="str">
        <f>IF(SP_SUL!K1022="","*",SP_SUL!K1022)</f>
        <v>*</v>
      </c>
      <c r="I1022" s="113" t="str">
        <f>IF(SP_SUL!O1022="","*",SP_SUL!O1022)</f>
        <v>*</v>
      </c>
      <c r="J1022" s="113" t="str">
        <f>IF(SP_SUL!P1022="","*",SP_SUL!P1022)</f>
        <v>*</v>
      </c>
      <c r="K1022" s="83" t="str">
        <f>IF(SP_SUL!AK1022="","*",SP_SUL!AK1022)</f>
        <v>*</v>
      </c>
      <c r="L1022" s="83" t="str">
        <f>IF(SP_SUL!AM1022="","*",SP_SUL!AM1022)</f>
        <v>*</v>
      </c>
      <c r="M1022" s="83" t="str">
        <f>IF(SP_SUL!AP1022="","*",SP_SUL!AP1022)</f>
        <v>*</v>
      </c>
      <c r="N1022" s="83" t="str">
        <f>IF(SP_SUL!AM1022="","*",SP_SUL!AM1022)</f>
        <v>*</v>
      </c>
      <c r="O1022" s="110" t="str">
        <f>IF(SP_SUL!BH1022="","*",SP_SUL!BH1022)</f>
        <v>*</v>
      </c>
      <c r="P1022" s="147" t="str">
        <f>IF($A$2=1,IF(SP_SUL!BJ1022="","*",SP_SUL!BJ1022),IF(SP_SUL!BK1022="","*",SP_SUL!BK1022))</f>
        <v>*</v>
      </c>
    </row>
    <row r="1023" spans="1:16" hidden="1">
      <c r="A1023" s="82" t="str">
        <f>IF(SP_SUL!B1023="","*",SP_SUL!B1023)</f>
        <v>*</v>
      </c>
      <c r="B1023" s="83" t="str">
        <f>IF(SP_SUL!X1023="","*",SP_SUL!X1023)</f>
        <v>*</v>
      </c>
      <c r="C1023" s="83" t="str">
        <f>IF(SP_SUL!S1023="","*",SP_SUL!S1023)</f>
        <v>*</v>
      </c>
      <c r="D1023" s="83" t="str">
        <f>IF(SP_SUL!T1023="","*",SP_SUL!T1023)</f>
        <v>*</v>
      </c>
      <c r="E1023" s="83" t="str">
        <f>IF(SP_SUL!D1023="","*",SP_SUL!D1023)</f>
        <v>*</v>
      </c>
      <c r="F1023" s="83" t="str">
        <f>IF(SP_SUL!H1023="","*",SP_SUL!H1023)</f>
        <v>*</v>
      </c>
      <c r="G1023" s="83" t="str">
        <f>IF(SP_SUL!M1023="","*",SP_SUL!M1023)</f>
        <v>*</v>
      </c>
      <c r="H1023" s="116" t="str">
        <f>IF(SP_SUL!K1023="","*",SP_SUL!K1023)</f>
        <v>*</v>
      </c>
      <c r="I1023" s="113" t="str">
        <f>IF(SP_SUL!O1023="","*",SP_SUL!O1023)</f>
        <v>*</v>
      </c>
      <c r="J1023" s="113" t="str">
        <f>IF(SP_SUL!P1023="","*",SP_SUL!P1023)</f>
        <v>*</v>
      </c>
      <c r="K1023" s="83" t="str">
        <f>IF(SP_SUL!AK1023="","*",SP_SUL!AK1023)</f>
        <v>*</v>
      </c>
      <c r="L1023" s="83" t="str">
        <f>IF(SP_SUL!AM1023="","*",SP_SUL!AM1023)</f>
        <v>*</v>
      </c>
      <c r="M1023" s="83" t="str">
        <f>IF(SP_SUL!AP1023="","*",SP_SUL!AP1023)</f>
        <v>*</v>
      </c>
      <c r="N1023" s="83" t="str">
        <f>IF(SP_SUL!AM1023="","*",SP_SUL!AM1023)</f>
        <v>*</v>
      </c>
      <c r="O1023" s="110" t="str">
        <f>IF(SP_SUL!BH1023="","*",SP_SUL!BH1023)</f>
        <v>*</v>
      </c>
      <c r="P1023" s="147" t="str">
        <f>IF($A$2=1,IF(SP_SUL!BJ1023="","*",SP_SUL!BJ1023),IF(SP_SUL!BK1023="","*",SP_SUL!BK1023))</f>
        <v>*</v>
      </c>
    </row>
    <row r="1024" spans="1:16" hidden="1">
      <c r="A1024" s="82" t="str">
        <f>IF(SP_SUL!B1024="","*",SP_SUL!B1024)</f>
        <v>*</v>
      </c>
      <c r="B1024" s="83" t="str">
        <f>IF(SP_SUL!X1024="","*",SP_SUL!X1024)</f>
        <v>*</v>
      </c>
      <c r="C1024" s="83" t="str">
        <f>IF(SP_SUL!S1024="","*",SP_SUL!S1024)</f>
        <v>*</v>
      </c>
      <c r="D1024" s="83" t="str">
        <f>IF(SP_SUL!T1024="","*",SP_SUL!T1024)</f>
        <v>*</v>
      </c>
      <c r="E1024" s="83" t="str">
        <f>IF(SP_SUL!D1024="","*",SP_SUL!D1024)</f>
        <v>*</v>
      </c>
      <c r="F1024" s="83" t="str">
        <f>IF(SP_SUL!H1024="","*",SP_SUL!H1024)</f>
        <v>*</v>
      </c>
      <c r="G1024" s="83" t="str">
        <f>IF(SP_SUL!M1024="","*",SP_SUL!M1024)</f>
        <v>*</v>
      </c>
      <c r="H1024" s="116" t="str">
        <f>IF(SP_SUL!K1024="","*",SP_SUL!K1024)</f>
        <v>*</v>
      </c>
      <c r="I1024" s="113" t="str">
        <f>IF(SP_SUL!O1024="","*",SP_SUL!O1024)</f>
        <v>*</v>
      </c>
      <c r="J1024" s="113" t="str">
        <f>IF(SP_SUL!P1024="","*",SP_SUL!P1024)</f>
        <v>*</v>
      </c>
      <c r="K1024" s="83" t="str">
        <f>IF(SP_SUL!AK1024="","*",SP_SUL!AK1024)</f>
        <v>*</v>
      </c>
      <c r="L1024" s="83" t="str">
        <f>IF(SP_SUL!AM1024="","*",SP_SUL!AM1024)</f>
        <v>*</v>
      </c>
      <c r="M1024" s="83" t="str">
        <f>IF(SP_SUL!AP1024="","*",SP_SUL!AP1024)</f>
        <v>*</v>
      </c>
      <c r="N1024" s="83" t="str">
        <f>IF(SP_SUL!AM1024="","*",SP_SUL!AM1024)</f>
        <v>*</v>
      </c>
      <c r="O1024" s="110" t="str">
        <f>IF(SP_SUL!BH1024="","*",SP_SUL!BH1024)</f>
        <v>*</v>
      </c>
      <c r="P1024" s="147" t="str">
        <f>IF($A$2=1,IF(SP_SUL!BJ1024="","*",SP_SUL!BJ1024),IF(SP_SUL!BK1024="","*",SP_SUL!BK1024))</f>
        <v>*</v>
      </c>
    </row>
    <row r="1025" spans="1:16" hidden="1">
      <c r="A1025" s="82" t="str">
        <f>IF(SP_SUL!B1025="","*",SP_SUL!B1025)</f>
        <v>*</v>
      </c>
      <c r="B1025" s="83" t="str">
        <f>IF(SP_SUL!X1025="","*",SP_SUL!X1025)</f>
        <v>*</v>
      </c>
      <c r="C1025" s="83" t="str">
        <f>IF(SP_SUL!S1025="","*",SP_SUL!S1025)</f>
        <v>*</v>
      </c>
      <c r="D1025" s="83" t="str">
        <f>IF(SP_SUL!T1025="","*",SP_SUL!T1025)</f>
        <v>*</v>
      </c>
      <c r="E1025" s="83" t="str">
        <f>IF(SP_SUL!D1025="","*",SP_SUL!D1025)</f>
        <v>*</v>
      </c>
      <c r="F1025" s="83" t="str">
        <f>IF(SP_SUL!H1025="","*",SP_SUL!H1025)</f>
        <v>*</v>
      </c>
      <c r="G1025" s="83" t="str">
        <f>IF(SP_SUL!M1025="","*",SP_SUL!M1025)</f>
        <v>*</v>
      </c>
      <c r="H1025" s="116" t="str">
        <f>IF(SP_SUL!K1025="","*",SP_SUL!K1025)</f>
        <v>*</v>
      </c>
      <c r="I1025" s="113" t="str">
        <f>IF(SP_SUL!O1025="","*",SP_SUL!O1025)</f>
        <v>*</v>
      </c>
      <c r="J1025" s="113" t="str">
        <f>IF(SP_SUL!P1025="","*",SP_SUL!P1025)</f>
        <v>*</v>
      </c>
      <c r="K1025" s="83" t="str">
        <f>IF(SP_SUL!AK1025="","*",SP_SUL!AK1025)</f>
        <v>*</v>
      </c>
      <c r="L1025" s="83" t="str">
        <f>IF(SP_SUL!AM1025="","*",SP_SUL!AM1025)</f>
        <v>*</v>
      </c>
      <c r="M1025" s="83" t="str">
        <f>IF(SP_SUL!AP1025="","*",SP_SUL!AP1025)</f>
        <v>*</v>
      </c>
      <c r="N1025" s="83" t="str">
        <f>IF(SP_SUL!AM1025="","*",SP_SUL!AM1025)</f>
        <v>*</v>
      </c>
      <c r="O1025" s="110" t="str">
        <f>IF(SP_SUL!BH1025="","*",SP_SUL!BH1025)</f>
        <v>*</v>
      </c>
      <c r="P1025" s="147" t="str">
        <f>IF($A$2=1,IF(SP_SUL!BJ1025="","*",SP_SUL!BJ1025),IF(SP_SUL!BK1025="","*",SP_SUL!BK1025))</f>
        <v>*</v>
      </c>
    </row>
    <row r="1026" spans="1:16" hidden="1">
      <c r="A1026" s="82" t="str">
        <f>IF(SP_SUL!B1026="","*",SP_SUL!B1026)</f>
        <v>*</v>
      </c>
      <c r="B1026" s="83" t="str">
        <f>IF(SP_SUL!X1026="","*",SP_SUL!X1026)</f>
        <v>*</v>
      </c>
      <c r="C1026" s="83" t="str">
        <f>IF(SP_SUL!S1026="","*",SP_SUL!S1026)</f>
        <v>*</v>
      </c>
      <c r="D1026" s="83" t="str">
        <f>IF(SP_SUL!T1026="","*",SP_SUL!T1026)</f>
        <v>*</v>
      </c>
      <c r="E1026" s="83" t="str">
        <f>IF(SP_SUL!D1026="","*",SP_SUL!D1026)</f>
        <v>*</v>
      </c>
      <c r="F1026" s="83" t="str">
        <f>IF(SP_SUL!H1026="","*",SP_SUL!H1026)</f>
        <v>*</v>
      </c>
      <c r="G1026" s="83" t="str">
        <f>IF(SP_SUL!M1026="","*",SP_SUL!M1026)</f>
        <v>*</v>
      </c>
      <c r="H1026" s="116" t="str">
        <f>IF(SP_SUL!K1026="","*",SP_SUL!K1026)</f>
        <v>*</v>
      </c>
      <c r="I1026" s="113" t="str">
        <f>IF(SP_SUL!O1026="","*",SP_SUL!O1026)</f>
        <v>*</v>
      </c>
      <c r="J1026" s="113" t="str">
        <f>IF(SP_SUL!P1026="","*",SP_SUL!P1026)</f>
        <v>*</v>
      </c>
      <c r="K1026" s="83" t="str">
        <f>IF(SP_SUL!AK1026="","*",SP_SUL!AK1026)</f>
        <v>*</v>
      </c>
      <c r="L1026" s="83" t="str">
        <f>IF(SP_SUL!AM1026="","*",SP_SUL!AM1026)</f>
        <v>*</v>
      </c>
      <c r="M1026" s="83" t="str">
        <f>IF(SP_SUL!AP1026="","*",SP_SUL!AP1026)</f>
        <v>*</v>
      </c>
      <c r="N1026" s="83" t="str">
        <f>IF(SP_SUL!AM1026="","*",SP_SUL!AM1026)</f>
        <v>*</v>
      </c>
      <c r="O1026" s="110" t="str">
        <f>IF(SP_SUL!BH1026="","*",SP_SUL!BH1026)</f>
        <v>*</v>
      </c>
      <c r="P1026" s="147" t="str">
        <f>IF($A$2=1,IF(SP_SUL!BJ1026="","*",SP_SUL!BJ1026),IF(SP_SUL!BK1026="","*",SP_SUL!BK1026))</f>
        <v>*</v>
      </c>
    </row>
    <row r="1027" spans="1:16" hidden="1">
      <c r="A1027" s="82" t="str">
        <f>IF(SP_SUL!B1027="","*",SP_SUL!B1027)</f>
        <v>*</v>
      </c>
      <c r="B1027" s="83" t="str">
        <f>IF(SP_SUL!X1027="","*",SP_SUL!X1027)</f>
        <v>*</v>
      </c>
      <c r="C1027" s="83" t="str">
        <f>IF(SP_SUL!S1027="","*",SP_SUL!S1027)</f>
        <v>*</v>
      </c>
      <c r="D1027" s="83" t="str">
        <f>IF(SP_SUL!T1027="","*",SP_SUL!T1027)</f>
        <v>*</v>
      </c>
      <c r="E1027" s="83" t="str">
        <f>IF(SP_SUL!D1027="","*",SP_SUL!D1027)</f>
        <v>*</v>
      </c>
      <c r="F1027" s="83" t="str">
        <f>IF(SP_SUL!H1027="","*",SP_SUL!H1027)</f>
        <v>*</v>
      </c>
      <c r="G1027" s="83" t="str">
        <f>IF(SP_SUL!M1027="","*",SP_SUL!M1027)</f>
        <v>*</v>
      </c>
      <c r="H1027" s="116" t="str">
        <f>IF(SP_SUL!K1027="","*",SP_SUL!K1027)</f>
        <v>*</v>
      </c>
      <c r="I1027" s="113" t="str">
        <f>IF(SP_SUL!O1027="","*",SP_SUL!O1027)</f>
        <v>*</v>
      </c>
      <c r="J1027" s="113" t="str">
        <f>IF(SP_SUL!P1027="","*",SP_SUL!P1027)</f>
        <v>*</v>
      </c>
      <c r="K1027" s="83" t="str">
        <f>IF(SP_SUL!AK1027="","*",SP_SUL!AK1027)</f>
        <v>*</v>
      </c>
      <c r="L1027" s="83" t="str">
        <f>IF(SP_SUL!AM1027="","*",SP_SUL!AM1027)</f>
        <v>*</v>
      </c>
      <c r="M1027" s="83" t="str">
        <f>IF(SP_SUL!AP1027="","*",SP_SUL!AP1027)</f>
        <v>*</v>
      </c>
      <c r="N1027" s="83" t="str">
        <f>IF(SP_SUL!AM1027="","*",SP_SUL!AM1027)</f>
        <v>*</v>
      </c>
      <c r="O1027" s="110" t="str">
        <f>IF(SP_SUL!BH1027="","*",SP_SUL!BH1027)</f>
        <v>*</v>
      </c>
      <c r="P1027" s="147" t="str">
        <f>IF($A$2=1,IF(SP_SUL!BJ1027="","*",SP_SUL!BJ1027),IF(SP_SUL!BK1027="","*",SP_SUL!BK1027))</f>
        <v>*</v>
      </c>
    </row>
    <row r="1028" spans="1:16" hidden="1">
      <c r="A1028" s="82" t="str">
        <f>IF(SP_SUL!B1028="","*",SP_SUL!B1028)</f>
        <v>*</v>
      </c>
      <c r="B1028" s="83" t="str">
        <f>IF(SP_SUL!X1028="","*",SP_SUL!X1028)</f>
        <v>*</v>
      </c>
      <c r="C1028" s="83" t="str">
        <f>IF(SP_SUL!S1028="","*",SP_SUL!S1028)</f>
        <v>*</v>
      </c>
      <c r="D1028" s="83" t="str">
        <f>IF(SP_SUL!T1028="","*",SP_SUL!T1028)</f>
        <v>*</v>
      </c>
      <c r="E1028" s="83" t="str">
        <f>IF(SP_SUL!D1028="","*",SP_SUL!D1028)</f>
        <v>*</v>
      </c>
      <c r="F1028" s="83" t="str">
        <f>IF(SP_SUL!H1028="","*",SP_SUL!H1028)</f>
        <v>*</v>
      </c>
      <c r="G1028" s="83" t="str">
        <f>IF(SP_SUL!M1028="","*",SP_SUL!M1028)</f>
        <v>*</v>
      </c>
      <c r="H1028" s="116" t="str">
        <f>IF(SP_SUL!K1028="","*",SP_SUL!K1028)</f>
        <v>*</v>
      </c>
      <c r="I1028" s="113" t="str">
        <f>IF(SP_SUL!O1028="","*",SP_SUL!O1028)</f>
        <v>*</v>
      </c>
      <c r="J1028" s="113" t="str">
        <f>IF(SP_SUL!P1028="","*",SP_SUL!P1028)</f>
        <v>*</v>
      </c>
      <c r="K1028" s="83" t="str">
        <f>IF(SP_SUL!AK1028="","*",SP_SUL!AK1028)</f>
        <v>*</v>
      </c>
      <c r="L1028" s="83" t="str">
        <f>IF(SP_SUL!AM1028="","*",SP_SUL!AM1028)</f>
        <v>*</v>
      </c>
      <c r="M1028" s="83" t="str">
        <f>IF(SP_SUL!AP1028="","*",SP_SUL!AP1028)</f>
        <v>*</v>
      </c>
      <c r="N1028" s="83" t="str">
        <f>IF(SP_SUL!AM1028="","*",SP_SUL!AM1028)</f>
        <v>*</v>
      </c>
      <c r="O1028" s="110" t="str">
        <f>IF(SP_SUL!BH1028="","*",SP_SUL!BH1028)</f>
        <v>*</v>
      </c>
      <c r="P1028" s="147" t="str">
        <f>IF($A$2=1,IF(SP_SUL!BJ1028="","*",SP_SUL!BJ1028),IF(SP_SUL!BK1028="","*",SP_SUL!BK1028))</f>
        <v>*</v>
      </c>
    </row>
    <row r="1029" spans="1:16" hidden="1">
      <c r="A1029" s="82" t="str">
        <f>IF(SP_SUL!B1029="","*",SP_SUL!B1029)</f>
        <v>*</v>
      </c>
      <c r="B1029" s="83" t="str">
        <f>IF(SP_SUL!X1029="","*",SP_SUL!X1029)</f>
        <v>*</v>
      </c>
      <c r="C1029" s="83" t="str">
        <f>IF(SP_SUL!S1029="","*",SP_SUL!S1029)</f>
        <v>*</v>
      </c>
      <c r="D1029" s="83" t="str">
        <f>IF(SP_SUL!T1029="","*",SP_SUL!T1029)</f>
        <v>*</v>
      </c>
      <c r="E1029" s="83" t="str">
        <f>IF(SP_SUL!D1029="","*",SP_SUL!D1029)</f>
        <v>*</v>
      </c>
      <c r="F1029" s="83" t="str">
        <f>IF(SP_SUL!H1029="","*",SP_SUL!H1029)</f>
        <v>*</v>
      </c>
      <c r="G1029" s="83" t="str">
        <f>IF(SP_SUL!M1029="","*",SP_SUL!M1029)</f>
        <v>*</v>
      </c>
      <c r="H1029" s="116" t="str">
        <f>IF(SP_SUL!K1029="","*",SP_SUL!K1029)</f>
        <v>*</v>
      </c>
      <c r="I1029" s="113" t="str">
        <f>IF(SP_SUL!O1029="","*",SP_SUL!O1029)</f>
        <v>*</v>
      </c>
      <c r="J1029" s="113" t="str">
        <f>IF(SP_SUL!P1029="","*",SP_SUL!P1029)</f>
        <v>*</v>
      </c>
      <c r="K1029" s="83" t="str">
        <f>IF(SP_SUL!AK1029="","*",SP_SUL!AK1029)</f>
        <v>*</v>
      </c>
      <c r="L1029" s="83" t="str">
        <f>IF(SP_SUL!AM1029="","*",SP_SUL!AM1029)</f>
        <v>*</v>
      </c>
      <c r="M1029" s="83" t="str">
        <f>IF(SP_SUL!AP1029="","*",SP_SUL!AP1029)</f>
        <v>*</v>
      </c>
      <c r="N1029" s="83" t="str">
        <f>IF(SP_SUL!AM1029="","*",SP_SUL!AM1029)</f>
        <v>*</v>
      </c>
      <c r="O1029" s="110" t="str">
        <f>IF(SP_SUL!BH1029="","*",SP_SUL!BH1029)</f>
        <v>*</v>
      </c>
      <c r="P1029" s="147" t="str">
        <f>IF($A$2=1,IF(SP_SUL!BJ1029="","*",SP_SUL!BJ1029),IF(SP_SUL!BK1029="","*",SP_SUL!BK1029))</f>
        <v>*</v>
      </c>
    </row>
    <row r="1030" spans="1:16" hidden="1">
      <c r="A1030" s="82" t="str">
        <f>IF(SP_SUL!B1030="","*",SP_SUL!B1030)</f>
        <v>*</v>
      </c>
      <c r="B1030" s="83" t="str">
        <f>IF(SP_SUL!X1030="","*",SP_SUL!X1030)</f>
        <v>*</v>
      </c>
      <c r="C1030" s="83" t="str">
        <f>IF(SP_SUL!S1030="","*",SP_SUL!S1030)</f>
        <v>*</v>
      </c>
      <c r="D1030" s="83" t="str">
        <f>IF(SP_SUL!T1030="","*",SP_SUL!T1030)</f>
        <v>*</v>
      </c>
      <c r="E1030" s="83" t="str">
        <f>IF(SP_SUL!D1030="","*",SP_SUL!D1030)</f>
        <v>*</v>
      </c>
      <c r="F1030" s="83" t="str">
        <f>IF(SP_SUL!H1030="","*",SP_SUL!H1030)</f>
        <v>*</v>
      </c>
      <c r="G1030" s="83" t="str">
        <f>IF(SP_SUL!M1030="","*",SP_SUL!M1030)</f>
        <v>*</v>
      </c>
      <c r="H1030" s="116" t="str">
        <f>IF(SP_SUL!K1030="","*",SP_SUL!K1030)</f>
        <v>*</v>
      </c>
      <c r="I1030" s="113" t="str">
        <f>IF(SP_SUL!O1030="","*",SP_SUL!O1030)</f>
        <v>*</v>
      </c>
      <c r="J1030" s="113" t="str">
        <f>IF(SP_SUL!P1030="","*",SP_SUL!P1030)</f>
        <v>*</v>
      </c>
      <c r="K1030" s="83" t="str">
        <f>IF(SP_SUL!AK1030="","*",SP_SUL!AK1030)</f>
        <v>*</v>
      </c>
      <c r="L1030" s="83" t="str">
        <f>IF(SP_SUL!AM1030="","*",SP_SUL!AM1030)</f>
        <v>*</v>
      </c>
      <c r="M1030" s="83" t="str">
        <f>IF(SP_SUL!AP1030="","*",SP_SUL!AP1030)</f>
        <v>*</v>
      </c>
      <c r="N1030" s="83" t="str">
        <f>IF(SP_SUL!AM1030="","*",SP_SUL!AM1030)</f>
        <v>*</v>
      </c>
      <c r="O1030" s="110" t="str">
        <f>IF(SP_SUL!BH1030="","*",SP_SUL!BH1030)</f>
        <v>*</v>
      </c>
      <c r="P1030" s="147" t="str">
        <f>IF($A$2=1,IF(SP_SUL!BJ1030="","*",SP_SUL!BJ1030),IF(SP_SUL!BK1030="","*",SP_SUL!BK1030))</f>
        <v>*</v>
      </c>
    </row>
    <row r="1031" spans="1:16" hidden="1">
      <c r="A1031" s="82" t="str">
        <f>IF(SP_SUL!B1031="","*",SP_SUL!B1031)</f>
        <v>*</v>
      </c>
      <c r="B1031" s="83" t="str">
        <f>IF(SP_SUL!X1031="","*",SP_SUL!X1031)</f>
        <v>*</v>
      </c>
      <c r="C1031" s="83" t="str">
        <f>IF(SP_SUL!S1031="","*",SP_SUL!S1031)</f>
        <v>*</v>
      </c>
      <c r="D1031" s="83" t="str">
        <f>IF(SP_SUL!T1031="","*",SP_SUL!T1031)</f>
        <v>*</v>
      </c>
      <c r="E1031" s="83" t="str">
        <f>IF(SP_SUL!D1031="","*",SP_SUL!D1031)</f>
        <v>*</v>
      </c>
      <c r="F1031" s="83" t="str">
        <f>IF(SP_SUL!H1031="","*",SP_SUL!H1031)</f>
        <v>*</v>
      </c>
      <c r="G1031" s="83" t="str">
        <f>IF(SP_SUL!M1031="","*",SP_SUL!M1031)</f>
        <v>*</v>
      </c>
      <c r="H1031" s="116" t="str">
        <f>IF(SP_SUL!K1031="","*",SP_SUL!K1031)</f>
        <v>*</v>
      </c>
      <c r="I1031" s="113" t="str">
        <f>IF(SP_SUL!O1031="","*",SP_SUL!O1031)</f>
        <v>*</v>
      </c>
      <c r="J1031" s="113" t="str">
        <f>IF(SP_SUL!P1031="","*",SP_SUL!P1031)</f>
        <v>*</v>
      </c>
      <c r="K1031" s="83" t="str">
        <f>IF(SP_SUL!AK1031="","*",SP_SUL!AK1031)</f>
        <v>*</v>
      </c>
      <c r="L1031" s="83" t="str">
        <f>IF(SP_SUL!AM1031="","*",SP_SUL!AM1031)</f>
        <v>*</v>
      </c>
      <c r="M1031" s="83" t="str">
        <f>IF(SP_SUL!AP1031="","*",SP_SUL!AP1031)</f>
        <v>*</v>
      </c>
      <c r="N1031" s="83" t="str">
        <f>IF(SP_SUL!AM1031="","*",SP_SUL!AM1031)</f>
        <v>*</v>
      </c>
      <c r="O1031" s="110" t="str">
        <f>IF(SP_SUL!BH1031="","*",SP_SUL!BH1031)</f>
        <v>*</v>
      </c>
      <c r="P1031" s="147" t="str">
        <f>IF($A$2=1,IF(SP_SUL!BJ1031="","*",SP_SUL!BJ1031),IF(SP_SUL!BK1031="","*",SP_SUL!BK1031))</f>
        <v>*</v>
      </c>
    </row>
    <row r="1032" spans="1:16" hidden="1">
      <c r="A1032" s="82" t="str">
        <f>IF(SP_SUL!B1032="","*",SP_SUL!B1032)</f>
        <v>*</v>
      </c>
      <c r="B1032" s="83" t="str">
        <f>IF(SP_SUL!X1032="","*",SP_SUL!X1032)</f>
        <v>*</v>
      </c>
      <c r="C1032" s="83" t="str">
        <f>IF(SP_SUL!S1032="","*",SP_SUL!S1032)</f>
        <v>*</v>
      </c>
      <c r="D1032" s="83" t="str">
        <f>IF(SP_SUL!T1032="","*",SP_SUL!T1032)</f>
        <v>*</v>
      </c>
      <c r="E1032" s="83" t="str">
        <f>IF(SP_SUL!D1032="","*",SP_SUL!D1032)</f>
        <v>*</v>
      </c>
      <c r="F1032" s="83" t="str">
        <f>IF(SP_SUL!H1032="","*",SP_SUL!H1032)</f>
        <v>*</v>
      </c>
      <c r="G1032" s="83" t="str">
        <f>IF(SP_SUL!M1032="","*",SP_SUL!M1032)</f>
        <v>*</v>
      </c>
      <c r="H1032" s="116" t="str">
        <f>IF(SP_SUL!K1032="","*",SP_SUL!K1032)</f>
        <v>*</v>
      </c>
      <c r="I1032" s="113" t="str">
        <f>IF(SP_SUL!O1032="","*",SP_SUL!O1032)</f>
        <v>*</v>
      </c>
      <c r="J1032" s="113" t="str">
        <f>IF(SP_SUL!P1032="","*",SP_SUL!P1032)</f>
        <v>*</v>
      </c>
      <c r="K1032" s="83" t="str">
        <f>IF(SP_SUL!AK1032="","*",SP_SUL!AK1032)</f>
        <v>*</v>
      </c>
      <c r="L1032" s="83" t="str">
        <f>IF(SP_SUL!AM1032="","*",SP_SUL!AM1032)</f>
        <v>*</v>
      </c>
      <c r="M1032" s="83" t="str">
        <f>IF(SP_SUL!AP1032="","*",SP_SUL!AP1032)</f>
        <v>*</v>
      </c>
      <c r="N1032" s="83" t="str">
        <f>IF(SP_SUL!AM1032="","*",SP_SUL!AM1032)</f>
        <v>*</v>
      </c>
      <c r="O1032" s="110" t="str">
        <f>IF(SP_SUL!BH1032="","*",SP_SUL!BH1032)</f>
        <v>*</v>
      </c>
      <c r="P1032" s="147" t="str">
        <f>IF($A$2=1,IF(SP_SUL!BJ1032="","*",SP_SUL!BJ1032),IF(SP_SUL!BK1032="","*",SP_SUL!BK1032))</f>
        <v>*</v>
      </c>
    </row>
    <row r="1033" spans="1:16" hidden="1">
      <c r="A1033" s="82" t="str">
        <f>IF(SP_SUL!B1033="","*",SP_SUL!B1033)</f>
        <v>*</v>
      </c>
      <c r="B1033" s="83" t="str">
        <f>IF(SP_SUL!X1033="","*",SP_SUL!X1033)</f>
        <v>*</v>
      </c>
      <c r="C1033" s="83" t="str">
        <f>IF(SP_SUL!S1033="","*",SP_SUL!S1033)</f>
        <v>*</v>
      </c>
      <c r="D1033" s="83" t="str">
        <f>IF(SP_SUL!T1033="","*",SP_SUL!T1033)</f>
        <v>*</v>
      </c>
      <c r="E1033" s="83" t="str">
        <f>IF(SP_SUL!D1033="","*",SP_SUL!D1033)</f>
        <v>*</v>
      </c>
      <c r="F1033" s="83" t="str">
        <f>IF(SP_SUL!H1033="","*",SP_SUL!H1033)</f>
        <v>*</v>
      </c>
      <c r="G1033" s="83" t="str">
        <f>IF(SP_SUL!M1033="","*",SP_SUL!M1033)</f>
        <v>*</v>
      </c>
      <c r="H1033" s="116" t="str">
        <f>IF(SP_SUL!K1033="","*",SP_SUL!K1033)</f>
        <v>*</v>
      </c>
      <c r="I1033" s="113" t="str">
        <f>IF(SP_SUL!O1033="","*",SP_SUL!O1033)</f>
        <v>*</v>
      </c>
      <c r="J1033" s="113" t="str">
        <f>IF(SP_SUL!P1033="","*",SP_SUL!P1033)</f>
        <v>*</v>
      </c>
      <c r="K1033" s="83" t="str">
        <f>IF(SP_SUL!AK1033="","*",SP_SUL!AK1033)</f>
        <v>*</v>
      </c>
      <c r="L1033" s="83" t="str">
        <f>IF(SP_SUL!AM1033="","*",SP_SUL!AM1033)</f>
        <v>*</v>
      </c>
      <c r="M1033" s="83" t="str">
        <f>IF(SP_SUL!AP1033="","*",SP_SUL!AP1033)</f>
        <v>*</v>
      </c>
      <c r="N1033" s="83" t="str">
        <f>IF(SP_SUL!AM1033="","*",SP_SUL!AM1033)</f>
        <v>*</v>
      </c>
      <c r="O1033" s="110" t="str">
        <f>IF(SP_SUL!BH1033="","*",SP_SUL!BH1033)</f>
        <v>*</v>
      </c>
      <c r="P1033" s="147" t="str">
        <f>IF($A$2=1,IF(SP_SUL!BJ1033="","*",SP_SUL!BJ1033),IF(SP_SUL!BK1033="","*",SP_SUL!BK1033))</f>
        <v>*</v>
      </c>
    </row>
    <row r="1034" spans="1:16" hidden="1">
      <c r="A1034" s="82" t="str">
        <f>IF(SP_SUL!B1034="","*",SP_SUL!B1034)</f>
        <v>*</v>
      </c>
      <c r="B1034" s="83" t="str">
        <f>IF(SP_SUL!X1034="","*",SP_SUL!X1034)</f>
        <v>*</v>
      </c>
      <c r="C1034" s="83" t="str">
        <f>IF(SP_SUL!S1034="","*",SP_SUL!S1034)</f>
        <v>*</v>
      </c>
      <c r="D1034" s="83" t="str">
        <f>IF(SP_SUL!T1034="","*",SP_SUL!T1034)</f>
        <v>*</v>
      </c>
      <c r="E1034" s="83" t="str">
        <f>IF(SP_SUL!D1034="","*",SP_SUL!D1034)</f>
        <v>*</v>
      </c>
      <c r="F1034" s="83" t="str">
        <f>IF(SP_SUL!H1034="","*",SP_SUL!H1034)</f>
        <v>*</v>
      </c>
      <c r="G1034" s="83" t="str">
        <f>IF(SP_SUL!M1034="","*",SP_SUL!M1034)</f>
        <v>*</v>
      </c>
      <c r="H1034" s="116" t="str">
        <f>IF(SP_SUL!K1034="","*",SP_SUL!K1034)</f>
        <v>*</v>
      </c>
      <c r="I1034" s="113" t="str">
        <f>IF(SP_SUL!O1034="","*",SP_SUL!O1034)</f>
        <v>*</v>
      </c>
      <c r="J1034" s="113" t="str">
        <f>IF(SP_SUL!P1034="","*",SP_SUL!P1034)</f>
        <v>*</v>
      </c>
      <c r="K1034" s="83" t="str">
        <f>IF(SP_SUL!AK1034="","*",SP_SUL!AK1034)</f>
        <v>*</v>
      </c>
      <c r="L1034" s="83" t="str">
        <f>IF(SP_SUL!AM1034="","*",SP_SUL!AM1034)</f>
        <v>*</v>
      </c>
      <c r="M1034" s="83" t="str">
        <f>IF(SP_SUL!AP1034="","*",SP_SUL!AP1034)</f>
        <v>*</v>
      </c>
      <c r="N1034" s="83" t="str">
        <f>IF(SP_SUL!AM1034="","*",SP_SUL!AM1034)</f>
        <v>*</v>
      </c>
      <c r="O1034" s="110" t="str">
        <f>IF(SP_SUL!BH1034="","*",SP_SUL!BH1034)</f>
        <v>*</v>
      </c>
      <c r="P1034" s="147" t="str">
        <f>IF($A$2=1,IF(SP_SUL!BJ1034="","*",SP_SUL!BJ1034),IF(SP_SUL!BK1034="","*",SP_SUL!BK1034))</f>
        <v>*</v>
      </c>
    </row>
    <row r="1035" spans="1:16" hidden="1">
      <c r="A1035" s="82" t="str">
        <f>IF(SP_SUL!B1035="","*",SP_SUL!B1035)</f>
        <v>*</v>
      </c>
      <c r="B1035" s="83" t="str">
        <f>IF(SP_SUL!X1035="","*",SP_SUL!X1035)</f>
        <v>*</v>
      </c>
      <c r="C1035" s="83" t="str">
        <f>IF(SP_SUL!S1035="","*",SP_SUL!S1035)</f>
        <v>*</v>
      </c>
      <c r="D1035" s="83" t="str">
        <f>IF(SP_SUL!T1035="","*",SP_SUL!T1035)</f>
        <v>*</v>
      </c>
      <c r="E1035" s="83" t="str">
        <f>IF(SP_SUL!D1035="","*",SP_SUL!D1035)</f>
        <v>*</v>
      </c>
      <c r="F1035" s="83" t="str">
        <f>IF(SP_SUL!H1035="","*",SP_SUL!H1035)</f>
        <v>*</v>
      </c>
      <c r="G1035" s="83" t="str">
        <f>IF(SP_SUL!M1035="","*",SP_SUL!M1035)</f>
        <v>*</v>
      </c>
      <c r="H1035" s="116" t="str">
        <f>IF(SP_SUL!K1035="","*",SP_SUL!K1035)</f>
        <v>*</v>
      </c>
      <c r="I1035" s="113" t="str">
        <f>IF(SP_SUL!O1035="","*",SP_SUL!O1035)</f>
        <v>*</v>
      </c>
      <c r="J1035" s="113" t="str">
        <f>IF(SP_SUL!P1035="","*",SP_SUL!P1035)</f>
        <v>*</v>
      </c>
      <c r="K1035" s="83" t="str">
        <f>IF(SP_SUL!AK1035="","*",SP_SUL!AK1035)</f>
        <v>*</v>
      </c>
      <c r="L1035" s="83" t="str">
        <f>IF(SP_SUL!AM1035="","*",SP_SUL!AM1035)</f>
        <v>*</v>
      </c>
      <c r="M1035" s="83" t="str">
        <f>IF(SP_SUL!AP1035="","*",SP_SUL!AP1035)</f>
        <v>*</v>
      </c>
      <c r="N1035" s="83" t="str">
        <f>IF(SP_SUL!AM1035="","*",SP_SUL!AM1035)</f>
        <v>*</v>
      </c>
      <c r="O1035" s="110" t="str">
        <f>IF(SP_SUL!BH1035="","*",SP_SUL!BH1035)</f>
        <v>*</v>
      </c>
      <c r="P1035" s="147" t="str">
        <f>IF($A$2=1,IF(SP_SUL!BJ1035="","*",SP_SUL!BJ1035),IF(SP_SUL!BK1035="","*",SP_SUL!BK1035))</f>
        <v>*</v>
      </c>
    </row>
    <row r="1036" spans="1:16" hidden="1">
      <c r="A1036" s="82" t="str">
        <f>IF(SP_SUL!B1036="","*",SP_SUL!B1036)</f>
        <v>*</v>
      </c>
      <c r="B1036" s="83" t="str">
        <f>IF(SP_SUL!X1036="","*",SP_SUL!X1036)</f>
        <v>*</v>
      </c>
      <c r="C1036" s="83" t="str">
        <f>IF(SP_SUL!S1036="","*",SP_SUL!S1036)</f>
        <v>*</v>
      </c>
      <c r="D1036" s="83" t="str">
        <f>IF(SP_SUL!T1036="","*",SP_SUL!T1036)</f>
        <v>*</v>
      </c>
      <c r="E1036" s="83" t="str">
        <f>IF(SP_SUL!D1036="","*",SP_SUL!D1036)</f>
        <v>*</v>
      </c>
      <c r="F1036" s="83" t="str">
        <f>IF(SP_SUL!H1036="","*",SP_SUL!H1036)</f>
        <v>*</v>
      </c>
      <c r="G1036" s="83" t="str">
        <f>IF(SP_SUL!M1036="","*",SP_SUL!M1036)</f>
        <v>*</v>
      </c>
      <c r="H1036" s="116" t="str">
        <f>IF(SP_SUL!K1036="","*",SP_SUL!K1036)</f>
        <v>*</v>
      </c>
      <c r="I1036" s="113" t="str">
        <f>IF(SP_SUL!O1036="","*",SP_SUL!O1036)</f>
        <v>*</v>
      </c>
      <c r="J1036" s="113" t="str">
        <f>IF(SP_SUL!P1036="","*",SP_SUL!P1036)</f>
        <v>*</v>
      </c>
      <c r="K1036" s="83" t="str">
        <f>IF(SP_SUL!AK1036="","*",SP_SUL!AK1036)</f>
        <v>*</v>
      </c>
      <c r="L1036" s="83" t="str">
        <f>IF(SP_SUL!AM1036="","*",SP_SUL!AM1036)</f>
        <v>*</v>
      </c>
      <c r="M1036" s="83" t="str">
        <f>IF(SP_SUL!AP1036="","*",SP_SUL!AP1036)</f>
        <v>*</v>
      </c>
      <c r="N1036" s="83" t="str">
        <f>IF(SP_SUL!AM1036="","*",SP_SUL!AM1036)</f>
        <v>*</v>
      </c>
      <c r="O1036" s="110" t="str">
        <f>IF(SP_SUL!BH1036="","*",SP_SUL!BH1036)</f>
        <v>*</v>
      </c>
      <c r="P1036" s="147" t="str">
        <f>IF($A$2=1,IF(SP_SUL!BJ1036="","*",SP_SUL!BJ1036),IF(SP_SUL!BK1036="","*",SP_SUL!BK1036))</f>
        <v>*</v>
      </c>
    </row>
    <row r="1037" spans="1:16" hidden="1">
      <c r="A1037" s="82" t="str">
        <f>IF(SP_SUL!B1037="","*",SP_SUL!B1037)</f>
        <v>*</v>
      </c>
      <c r="B1037" s="83" t="str">
        <f>IF(SP_SUL!X1037="","*",SP_SUL!X1037)</f>
        <v>*</v>
      </c>
      <c r="C1037" s="83" t="str">
        <f>IF(SP_SUL!S1037="","*",SP_SUL!S1037)</f>
        <v>*</v>
      </c>
      <c r="D1037" s="83" t="str">
        <f>IF(SP_SUL!T1037="","*",SP_SUL!T1037)</f>
        <v>*</v>
      </c>
      <c r="E1037" s="83" t="str">
        <f>IF(SP_SUL!D1037="","*",SP_SUL!D1037)</f>
        <v>*</v>
      </c>
      <c r="F1037" s="83" t="str">
        <f>IF(SP_SUL!H1037="","*",SP_SUL!H1037)</f>
        <v>*</v>
      </c>
      <c r="G1037" s="83" t="str">
        <f>IF(SP_SUL!M1037="","*",SP_SUL!M1037)</f>
        <v>*</v>
      </c>
      <c r="H1037" s="116" t="str">
        <f>IF(SP_SUL!K1037="","*",SP_SUL!K1037)</f>
        <v>*</v>
      </c>
      <c r="I1037" s="113" t="str">
        <f>IF(SP_SUL!O1037="","*",SP_SUL!O1037)</f>
        <v>*</v>
      </c>
      <c r="J1037" s="113" t="str">
        <f>IF(SP_SUL!P1037="","*",SP_SUL!P1037)</f>
        <v>*</v>
      </c>
      <c r="K1037" s="83" t="str">
        <f>IF(SP_SUL!AK1037="","*",SP_SUL!AK1037)</f>
        <v>*</v>
      </c>
      <c r="L1037" s="83" t="str">
        <f>IF(SP_SUL!AM1037="","*",SP_SUL!AM1037)</f>
        <v>*</v>
      </c>
      <c r="M1037" s="83" t="str">
        <f>IF(SP_SUL!AP1037="","*",SP_SUL!AP1037)</f>
        <v>*</v>
      </c>
      <c r="N1037" s="83" t="str">
        <f>IF(SP_SUL!AM1037="","*",SP_SUL!AM1037)</f>
        <v>*</v>
      </c>
      <c r="O1037" s="110" t="str">
        <f>IF(SP_SUL!BH1037="","*",SP_SUL!BH1037)</f>
        <v>*</v>
      </c>
      <c r="P1037" s="147" t="str">
        <f>IF($A$2=1,IF(SP_SUL!BJ1037="","*",SP_SUL!BJ1037),IF(SP_SUL!BK1037="","*",SP_SUL!BK1037))</f>
        <v>*</v>
      </c>
    </row>
    <row r="1038" spans="1:16" hidden="1">
      <c r="A1038" s="82" t="str">
        <f>IF(SP_SUL!B1038="","*",SP_SUL!B1038)</f>
        <v>*</v>
      </c>
      <c r="B1038" s="83" t="str">
        <f>IF(SP_SUL!X1038="","*",SP_SUL!X1038)</f>
        <v>*</v>
      </c>
      <c r="C1038" s="83" t="str">
        <f>IF(SP_SUL!S1038="","*",SP_SUL!S1038)</f>
        <v>*</v>
      </c>
      <c r="D1038" s="83" t="str">
        <f>IF(SP_SUL!T1038="","*",SP_SUL!T1038)</f>
        <v>*</v>
      </c>
      <c r="E1038" s="83" t="str">
        <f>IF(SP_SUL!D1038="","*",SP_SUL!D1038)</f>
        <v>*</v>
      </c>
      <c r="F1038" s="83" t="str">
        <f>IF(SP_SUL!H1038="","*",SP_SUL!H1038)</f>
        <v>*</v>
      </c>
      <c r="G1038" s="83" t="str">
        <f>IF(SP_SUL!M1038="","*",SP_SUL!M1038)</f>
        <v>*</v>
      </c>
      <c r="H1038" s="116" t="str">
        <f>IF(SP_SUL!K1038="","*",SP_SUL!K1038)</f>
        <v>*</v>
      </c>
      <c r="I1038" s="113" t="str">
        <f>IF(SP_SUL!O1038="","*",SP_SUL!O1038)</f>
        <v>*</v>
      </c>
      <c r="J1038" s="113" t="str">
        <f>IF(SP_SUL!P1038="","*",SP_SUL!P1038)</f>
        <v>*</v>
      </c>
      <c r="K1038" s="83" t="str">
        <f>IF(SP_SUL!AK1038="","*",SP_SUL!AK1038)</f>
        <v>*</v>
      </c>
      <c r="L1038" s="83" t="str">
        <f>IF(SP_SUL!AM1038="","*",SP_SUL!AM1038)</f>
        <v>*</v>
      </c>
      <c r="M1038" s="83" t="str">
        <f>IF(SP_SUL!AP1038="","*",SP_SUL!AP1038)</f>
        <v>*</v>
      </c>
      <c r="N1038" s="83" t="str">
        <f>IF(SP_SUL!AM1038="","*",SP_SUL!AM1038)</f>
        <v>*</v>
      </c>
      <c r="O1038" s="110" t="str">
        <f>IF(SP_SUL!BH1038="","*",SP_SUL!BH1038)</f>
        <v>*</v>
      </c>
      <c r="P1038" s="147" t="str">
        <f>IF($A$2=1,IF(SP_SUL!BJ1038="","*",SP_SUL!BJ1038),IF(SP_SUL!BK1038="","*",SP_SUL!BK1038))</f>
        <v>*</v>
      </c>
    </row>
    <row r="1039" spans="1:16" hidden="1">
      <c r="A1039" s="82" t="str">
        <f>IF(SP_SUL!B1039="","*",SP_SUL!B1039)</f>
        <v>*</v>
      </c>
      <c r="B1039" s="83" t="str">
        <f>IF(SP_SUL!X1039="","*",SP_SUL!X1039)</f>
        <v>*</v>
      </c>
      <c r="C1039" s="83" t="str">
        <f>IF(SP_SUL!S1039="","*",SP_SUL!S1039)</f>
        <v>*</v>
      </c>
      <c r="D1039" s="83" t="str">
        <f>IF(SP_SUL!T1039="","*",SP_SUL!T1039)</f>
        <v>*</v>
      </c>
      <c r="E1039" s="83" t="str">
        <f>IF(SP_SUL!D1039="","*",SP_SUL!D1039)</f>
        <v>*</v>
      </c>
      <c r="F1039" s="83" t="str">
        <f>IF(SP_SUL!H1039="","*",SP_SUL!H1039)</f>
        <v>*</v>
      </c>
      <c r="G1039" s="83" t="str">
        <f>IF(SP_SUL!M1039="","*",SP_SUL!M1039)</f>
        <v>*</v>
      </c>
      <c r="H1039" s="116" t="str">
        <f>IF(SP_SUL!K1039="","*",SP_SUL!K1039)</f>
        <v>*</v>
      </c>
      <c r="I1039" s="113" t="str">
        <f>IF(SP_SUL!O1039="","*",SP_SUL!O1039)</f>
        <v>*</v>
      </c>
      <c r="J1039" s="113" t="str">
        <f>IF(SP_SUL!P1039="","*",SP_SUL!P1039)</f>
        <v>*</v>
      </c>
      <c r="K1039" s="83" t="str">
        <f>IF(SP_SUL!AK1039="","*",SP_SUL!AK1039)</f>
        <v>*</v>
      </c>
      <c r="L1039" s="83" t="str">
        <f>IF(SP_SUL!AM1039="","*",SP_SUL!AM1039)</f>
        <v>*</v>
      </c>
      <c r="M1039" s="83" t="str">
        <f>IF(SP_SUL!AP1039="","*",SP_SUL!AP1039)</f>
        <v>*</v>
      </c>
      <c r="N1039" s="83" t="str">
        <f>IF(SP_SUL!AM1039="","*",SP_SUL!AM1039)</f>
        <v>*</v>
      </c>
      <c r="O1039" s="110" t="str">
        <f>IF(SP_SUL!BH1039="","*",SP_SUL!BH1039)</f>
        <v>*</v>
      </c>
      <c r="P1039" s="147" t="str">
        <f>IF($A$2=1,IF(SP_SUL!BJ1039="","*",SP_SUL!BJ1039),IF(SP_SUL!BK1039="","*",SP_SUL!BK1039))</f>
        <v>*</v>
      </c>
    </row>
    <row r="1040" spans="1:16" hidden="1">
      <c r="A1040" s="82" t="str">
        <f>IF(SP_SUL!B1040="","*",SP_SUL!B1040)</f>
        <v>*</v>
      </c>
      <c r="B1040" s="83" t="str">
        <f>IF(SP_SUL!X1040="","*",SP_SUL!X1040)</f>
        <v>*</v>
      </c>
      <c r="C1040" s="83" t="str">
        <f>IF(SP_SUL!S1040="","*",SP_SUL!S1040)</f>
        <v>*</v>
      </c>
      <c r="D1040" s="83" t="str">
        <f>IF(SP_SUL!T1040="","*",SP_SUL!T1040)</f>
        <v>*</v>
      </c>
      <c r="E1040" s="83" t="str">
        <f>IF(SP_SUL!D1040="","*",SP_SUL!D1040)</f>
        <v>*</v>
      </c>
      <c r="F1040" s="83" t="str">
        <f>IF(SP_SUL!H1040="","*",SP_SUL!H1040)</f>
        <v>*</v>
      </c>
      <c r="G1040" s="83" t="str">
        <f>IF(SP_SUL!M1040="","*",SP_SUL!M1040)</f>
        <v>*</v>
      </c>
      <c r="H1040" s="116" t="str">
        <f>IF(SP_SUL!K1040="","*",SP_SUL!K1040)</f>
        <v>*</v>
      </c>
      <c r="I1040" s="113" t="str">
        <f>IF(SP_SUL!O1040="","*",SP_SUL!O1040)</f>
        <v>*</v>
      </c>
      <c r="J1040" s="113" t="str">
        <f>IF(SP_SUL!P1040="","*",SP_SUL!P1040)</f>
        <v>*</v>
      </c>
      <c r="K1040" s="83" t="str">
        <f>IF(SP_SUL!AK1040="","*",SP_SUL!AK1040)</f>
        <v>*</v>
      </c>
      <c r="L1040" s="83" t="str">
        <f>IF(SP_SUL!AM1040="","*",SP_SUL!AM1040)</f>
        <v>*</v>
      </c>
      <c r="M1040" s="83" t="str">
        <f>IF(SP_SUL!AP1040="","*",SP_SUL!AP1040)</f>
        <v>*</v>
      </c>
      <c r="N1040" s="83" t="str">
        <f>IF(SP_SUL!AM1040="","*",SP_SUL!AM1040)</f>
        <v>*</v>
      </c>
      <c r="O1040" s="110" t="str">
        <f>IF(SP_SUL!BH1040="","*",SP_SUL!BH1040)</f>
        <v>*</v>
      </c>
      <c r="P1040" s="147" t="str">
        <f>IF($A$2=1,IF(SP_SUL!BJ1040="","*",SP_SUL!BJ1040),IF(SP_SUL!BK1040="","*",SP_SUL!BK1040))</f>
        <v>*</v>
      </c>
    </row>
    <row r="1041" spans="1:16" hidden="1">
      <c r="A1041" s="82" t="str">
        <f>IF(SP_SUL!B1041="","*",SP_SUL!B1041)</f>
        <v>*</v>
      </c>
      <c r="B1041" s="83" t="str">
        <f>IF(SP_SUL!X1041="","*",SP_SUL!X1041)</f>
        <v>*</v>
      </c>
      <c r="C1041" s="83" t="str">
        <f>IF(SP_SUL!S1041="","*",SP_SUL!S1041)</f>
        <v>*</v>
      </c>
      <c r="D1041" s="83" t="str">
        <f>IF(SP_SUL!T1041="","*",SP_SUL!T1041)</f>
        <v>*</v>
      </c>
      <c r="E1041" s="83" t="str">
        <f>IF(SP_SUL!D1041="","*",SP_SUL!D1041)</f>
        <v>*</v>
      </c>
      <c r="F1041" s="83" t="str">
        <f>IF(SP_SUL!H1041="","*",SP_SUL!H1041)</f>
        <v>*</v>
      </c>
      <c r="G1041" s="83" t="str">
        <f>IF(SP_SUL!M1041="","*",SP_SUL!M1041)</f>
        <v>*</v>
      </c>
      <c r="H1041" s="116" t="str">
        <f>IF(SP_SUL!K1041="","*",SP_SUL!K1041)</f>
        <v>*</v>
      </c>
      <c r="I1041" s="113" t="str">
        <f>IF(SP_SUL!O1041="","*",SP_SUL!O1041)</f>
        <v>*</v>
      </c>
      <c r="J1041" s="113" t="str">
        <f>IF(SP_SUL!P1041="","*",SP_SUL!P1041)</f>
        <v>*</v>
      </c>
      <c r="K1041" s="83" t="str">
        <f>IF(SP_SUL!AK1041="","*",SP_SUL!AK1041)</f>
        <v>*</v>
      </c>
      <c r="L1041" s="83" t="str">
        <f>IF(SP_SUL!AM1041="","*",SP_SUL!AM1041)</f>
        <v>*</v>
      </c>
      <c r="M1041" s="83" t="str">
        <f>IF(SP_SUL!AP1041="","*",SP_SUL!AP1041)</f>
        <v>*</v>
      </c>
      <c r="N1041" s="83" t="str">
        <f>IF(SP_SUL!AM1041="","*",SP_SUL!AM1041)</f>
        <v>*</v>
      </c>
      <c r="O1041" s="110" t="str">
        <f>IF(SP_SUL!BH1041="","*",SP_SUL!BH1041)</f>
        <v>*</v>
      </c>
      <c r="P1041" s="147" t="str">
        <f>IF($A$2=1,IF(SP_SUL!BJ1041="","*",SP_SUL!BJ1041),IF(SP_SUL!BK1041="","*",SP_SUL!BK1041))</f>
        <v>*</v>
      </c>
    </row>
    <row r="1042" spans="1:16" hidden="1">
      <c r="A1042" s="82" t="str">
        <f>IF(SP_SUL!B1042="","*",SP_SUL!B1042)</f>
        <v>*</v>
      </c>
      <c r="B1042" s="83" t="str">
        <f>IF(SP_SUL!X1042="","*",SP_SUL!X1042)</f>
        <v>*</v>
      </c>
      <c r="C1042" s="83" t="str">
        <f>IF(SP_SUL!S1042="","*",SP_SUL!S1042)</f>
        <v>*</v>
      </c>
      <c r="D1042" s="83" t="str">
        <f>IF(SP_SUL!T1042="","*",SP_SUL!T1042)</f>
        <v>*</v>
      </c>
      <c r="E1042" s="83" t="str">
        <f>IF(SP_SUL!D1042="","*",SP_SUL!D1042)</f>
        <v>*</v>
      </c>
      <c r="F1042" s="83" t="str">
        <f>IF(SP_SUL!H1042="","*",SP_SUL!H1042)</f>
        <v>*</v>
      </c>
      <c r="G1042" s="83" t="str">
        <f>IF(SP_SUL!M1042="","*",SP_SUL!M1042)</f>
        <v>*</v>
      </c>
      <c r="H1042" s="116" t="str">
        <f>IF(SP_SUL!K1042="","*",SP_SUL!K1042)</f>
        <v>*</v>
      </c>
      <c r="I1042" s="113" t="str">
        <f>IF(SP_SUL!O1042="","*",SP_SUL!O1042)</f>
        <v>*</v>
      </c>
      <c r="J1042" s="113" t="str">
        <f>IF(SP_SUL!P1042="","*",SP_SUL!P1042)</f>
        <v>*</v>
      </c>
      <c r="K1042" s="83" t="str">
        <f>IF(SP_SUL!AK1042="","*",SP_SUL!AK1042)</f>
        <v>*</v>
      </c>
      <c r="L1042" s="83" t="str">
        <f>IF(SP_SUL!AM1042="","*",SP_SUL!AM1042)</f>
        <v>*</v>
      </c>
      <c r="M1042" s="83" t="str">
        <f>IF(SP_SUL!AP1042="","*",SP_SUL!AP1042)</f>
        <v>*</v>
      </c>
      <c r="N1042" s="83" t="str">
        <f>IF(SP_SUL!AM1042="","*",SP_SUL!AM1042)</f>
        <v>*</v>
      </c>
      <c r="O1042" s="110" t="str">
        <f>IF(SP_SUL!BH1042="","*",SP_SUL!BH1042)</f>
        <v>*</v>
      </c>
      <c r="P1042" s="147" t="str">
        <f>IF($A$2=1,IF(SP_SUL!BJ1042="","*",SP_SUL!BJ1042),IF(SP_SUL!BK1042="","*",SP_SUL!BK1042))</f>
        <v>*</v>
      </c>
    </row>
    <row r="1043" spans="1:16" hidden="1">
      <c r="A1043" s="82" t="str">
        <f>IF(SP_SUL!B1043="","*",SP_SUL!B1043)</f>
        <v>*</v>
      </c>
      <c r="B1043" s="83" t="str">
        <f>IF(SP_SUL!X1043="","*",SP_SUL!X1043)</f>
        <v>*</v>
      </c>
      <c r="C1043" s="83" t="str">
        <f>IF(SP_SUL!S1043="","*",SP_SUL!S1043)</f>
        <v>*</v>
      </c>
      <c r="D1043" s="83" t="str">
        <f>IF(SP_SUL!T1043="","*",SP_SUL!T1043)</f>
        <v>*</v>
      </c>
      <c r="E1043" s="83" t="str">
        <f>IF(SP_SUL!D1043="","*",SP_SUL!D1043)</f>
        <v>*</v>
      </c>
      <c r="F1043" s="83" t="str">
        <f>IF(SP_SUL!H1043="","*",SP_SUL!H1043)</f>
        <v>*</v>
      </c>
      <c r="G1043" s="83" t="str">
        <f>IF(SP_SUL!M1043="","*",SP_SUL!M1043)</f>
        <v>*</v>
      </c>
      <c r="H1043" s="116" t="str">
        <f>IF(SP_SUL!K1043="","*",SP_SUL!K1043)</f>
        <v>*</v>
      </c>
      <c r="I1043" s="113" t="str">
        <f>IF(SP_SUL!O1043="","*",SP_SUL!O1043)</f>
        <v>*</v>
      </c>
      <c r="J1043" s="113" t="str">
        <f>IF(SP_SUL!P1043="","*",SP_SUL!P1043)</f>
        <v>*</v>
      </c>
      <c r="K1043" s="83" t="str">
        <f>IF(SP_SUL!AK1043="","*",SP_SUL!AK1043)</f>
        <v>*</v>
      </c>
      <c r="L1043" s="83" t="str">
        <f>IF(SP_SUL!AM1043="","*",SP_SUL!AM1043)</f>
        <v>*</v>
      </c>
      <c r="M1043" s="83" t="str">
        <f>IF(SP_SUL!AP1043="","*",SP_SUL!AP1043)</f>
        <v>*</v>
      </c>
      <c r="N1043" s="83" t="str">
        <f>IF(SP_SUL!AM1043="","*",SP_SUL!AM1043)</f>
        <v>*</v>
      </c>
      <c r="O1043" s="110" t="str">
        <f>IF(SP_SUL!BH1043="","*",SP_SUL!BH1043)</f>
        <v>*</v>
      </c>
      <c r="P1043" s="147" t="str">
        <f>IF($A$2=1,IF(SP_SUL!BJ1043="","*",SP_SUL!BJ1043),IF(SP_SUL!BK1043="","*",SP_SUL!BK1043))</f>
        <v>*</v>
      </c>
    </row>
    <row r="1044" spans="1:16" hidden="1">
      <c r="A1044" s="82" t="str">
        <f>IF(SP_SUL!B1044="","*",SP_SUL!B1044)</f>
        <v>*</v>
      </c>
      <c r="B1044" s="83" t="str">
        <f>IF(SP_SUL!X1044="","*",SP_SUL!X1044)</f>
        <v>*</v>
      </c>
      <c r="C1044" s="83" t="str">
        <f>IF(SP_SUL!S1044="","*",SP_SUL!S1044)</f>
        <v>*</v>
      </c>
      <c r="D1044" s="83" t="str">
        <f>IF(SP_SUL!T1044="","*",SP_SUL!T1044)</f>
        <v>*</v>
      </c>
      <c r="E1044" s="83" t="str">
        <f>IF(SP_SUL!D1044="","*",SP_SUL!D1044)</f>
        <v>*</v>
      </c>
      <c r="F1044" s="83" t="str">
        <f>IF(SP_SUL!H1044="","*",SP_SUL!H1044)</f>
        <v>*</v>
      </c>
      <c r="G1044" s="83" t="str">
        <f>IF(SP_SUL!M1044="","*",SP_SUL!M1044)</f>
        <v>*</v>
      </c>
      <c r="H1044" s="116" t="str">
        <f>IF(SP_SUL!K1044="","*",SP_SUL!K1044)</f>
        <v>*</v>
      </c>
      <c r="I1044" s="113" t="str">
        <f>IF(SP_SUL!O1044="","*",SP_SUL!O1044)</f>
        <v>*</v>
      </c>
      <c r="J1044" s="113" t="str">
        <f>IF(SP_SUL!P1044="","*",SP_SUL!P1044)</f>
        <v>*</v>
      </c>
      <c r="K1044" s="83" t="str">
        <f>IF(SP_SUL!AK1044="","*",SP_SUL!AK1044)</f>
        <v>*</v>
      </c>
      <c r="L1044" s="83" t="str">
        <f>IF(SP_SUL!AM1044="","*",SP_SUL!AM1044)</f>
        <v>*</v>
      </c>
      <c r="M1044" s="83" t="str">
        <f>IF(SP_SUL!AP1044="","*",SP_SUL!AP1044)</f>
        <v>*</v>
      </c>
      <c r="N1044" s="83" t="str">
        <f>IF(SP_SUL!AM1044="","*",SP_SUL!AM1044)</f>
        <v>*</v>
      </c>
      <c r="O1044" s="110" t="str">
        <f>IF(SP_SUL!BH1044="","*",SP_SUL!BH1044)</f>
        <v>*</v>
      </c>
      <c r="P1044" s="147" t="str">
        <f>IF($A$2=1,IF(SP_SUL!BJ1044="","*",SP_SUL!BJ1044),IF(SP_SUL!BK1044="","*",SP_SUL!BK1044))</f>
        <v>*</v>
      </c>
    </row>
    <row r="1045" spans="1:16" hidden="1">
      <c r="A1045" s="82" t="str">
        <f>IF(SP_SUL!B1045="","*",SP_SUL!B1045)</f>
        <v>*</v>
      </c>
      <c r="B1045" s="83" t="str">
        <f>IF(SP_SUL!X1045="","*",SP_SUL!X1045)</f>
        <v>*</v>
      </c>
      <c r="C1045" s="83" t="str">
        <f>IF(SP_SUL!S1045="","*",SP_SUL!S1045)</f>
        <v>*</v>
      </c>
      <c r="D1045" s="83" t="str">
        <f>IF(SP_SUL!T1045="","*",SP_SUL!T1045)</f>
        <v>*</v>
      </c>
      <c r="E1045" s="83" t="str">
        <f>IF(SP_SUL!D1045="","*",SP_SUL!D1045)</f>
        <v>*</v>
      </c>
      <c r="F1045" s="83" t="str">
        <f>IF(SP_SUL!H1045="","*",SP_SUL!H1045)</f>
        <v>*</v>
      </c>
      <c r="G1045" s="83" t="str">
        <f>IF(SP_SUL!M1045="","*",SP_SUL!M1045)</f>
        <v>*</v>
      </c>
      <c r="H1045" s="116" t="str">
        <f>IF(SP_SUL!K1045="","*",SP_SUL!K1045)</f>
        <v>*</v>
      </c>
      <c r="I1045" s="113" t="str">
        <f>IF(SP_SUL!O1045="","*",SP_SUL!O1045)</f>
        <v>*</v>
      </c>
      <c r="J1045" s="113" t="str">
        <f>IF(SP_SUL!P1045="","*",SP_SUL!P1045)</f>
        <v>*</v>
      </c>
      <c r="K1045" s="83" t="str">
        <f>IF(SP_SUL!AK1045="","*",SP_SUL!AK1045)</f>
        <v>*</v>
      </c>
      <c r="L1045" s="83" t="str">
        <f>IF(SP_SUL!AM1045="","*",SP_SUL!AM1045)</f>
        <v>*</v>
      </c>
      <c r="M1045" s="83" t="str">
        <f>IF(SP_SUL!AP1045="","*",SP_SUL!AP1045)</f>
        <v>*</v>
      </c>
      <c r="N1045" s="83" t="str">
        <f>IF(SP_SUL!AM1045="","*",SP_SUL!AM1045)</f>
        <v>*</v>
      </c>
      <c r="O1045" s="110" t="str">
        <f>IF(SP_SUL!BH1045="","*",SP_SUL!BH1045)</f>
        <v>*</v>
      </c>
      <c r="P1045" s="147" t="str">
        <f>IF($A$2=1,IF(SP_SUL!BJ1045="","*",SP_SUL!BJ1045),IF(SP_SUL!BK1045="","*",SP_SUL!BK1045))</f>
        <v>*</v>
      </c>
    </row>
    <row r="1046" spans="1:16" hidden="1">
      <c r="A1046" s="82" t="str">
        <f>IF(SP_SUL!B1046="","*",SP_SUL!B1046)</f>
        <v>*</v>
      </c>
      <c r="B1046" s="83" t="str">
        <f>IF(SP_SUL!X1046="","*",SP_SUL!X1046)</f>
        <v>*</v>
      </c>
      <c r="C1046" s="83" t="str">
        <f>IF(SP_SUL!S1046="","*",SP_SUL!S1046)</f>
        <v>*</v>
      </c>
      <c r="D1046" s="83" t="str">
        <f>IF(SP_SUL!T1046="","*",SP_SUL!T1046)</f>
        <v>*</v>
      </c>
      <c r="E1046" s="83" t="str">
        <f>IF(SP_SUL!D1046="","*",SP_SUL!D1046)</f>
        <v>*</v>
      </c>
      <c r="F1046" s="83" t="str">
        <f>IF(SP_SUL!H1046="","*",SP_SUL!H1046)</f>
        <v>*</v>
      </c>
      <c r="G1046" s="83" t="str">
        <f>IF(SP_SUL!M1046="","*",SP_SUL!M1046)</f>
        <v>*</v>
      </c>
      <c r="H1046" s="116" t="str">
        <f>IF(SP_SUL!K1046="","*",SP_SUL!K1046)</f>
        <v>*</v>
      </c>
      <c r="I1046" s="113" t="str">
        <f>IF(SP_SUL!O1046="","*",SP_SUL!O1046)</f>
        <v>*</v>
      </c>
      <c r="J1046" s="113" t="str">
        <f>IF(SP_SUL!P1046="","*",SP_SUL!P1046)</f>
        <v>*</v>
      </c>
      <c r="K1046" s="83" t="str">
        <f>IF(SP_SUL!AK1046="","*",SP_SUL!AK1046)</f>
        <v>*</v>
      </c>
      <c r="L1046" s="83" t="str">
        <f>IF(SP_SUL!AM1046="","*",SP_SUL!AM1046)</f>
        <v>*</v>
      </c>
      <c r="M1046" s="83" t="str">
        <f>IF(SP_SUL!AP1046="","*",SP_SUL!AP1046)</f>
        <v>*</v>
      </c>
      <c r="N1046" s="83" t="str">
        <f>IF(SP_SUL!AM1046="","*",SP_SUL!AM1046)</f>
        <v>*</v>
      </c>
      <c r="O1046" s="110" t="str">
        <f>IF(SP_SUL!BH1046="","*",SP_SUL!BH1046)</f>
        <v>*</v>
      </c>
      <c r="P1046" s="147" t="str">
        <f>IF($A$2=1,IF(SP_SUL!BJ1046="","*",SP_SUL!BJ1046),IF(SP_SUL!BK1046="","*",SP_SUL!BK1046))</f>
        <v>*</v>
      </c>
    </row>
    <row r="1047" spans="1:16" hidden="1">
      <c r="A1047" s="82" t="str">
        <f>IF(SP_SUL!B1047="","*",SP_SUL!B1047)</f>
        <v>*</v>
      </c>
      <c r="B1047" s="83" t="str">
        <f>IF(SP_SUL!X1047="","*",SP_SUL!X1047)</f>
        <v>*</v>
      </c>
      <c r="C1047" s="83" t="str">
        <f>IF(SP_SUL!S1047="","*",SP_SUL!S1047)</f>
        <v>*</v>
      </c>
      <c r="D1047" s="83" t="str">
        <f>IF(SP_SUL!T1047="","*",SP_SUL!T1047)</f>
        <v>*</v>
      </c>
      <c r="E1047" s="83" t="str">
        <f>IF(SP_SUL!D1047="","*",SP_SUL!D1047)</f>
        <v>*</v>
      </c>
      <c r="F1047" s="83" t="str">
        <f>IF(SP_SUL!H1047="","*",SP_SUL!H1047)</f>
        <v>*</v>
      </c>
      <c r="G1047" s="83" t="str">
        <f>IF(SP_SUL!M1047="","*",SP_SUL!M1047)</f>
        <v>*</v>
      </c>
      <c r="H1047" s="116" t="str">
        <f>IF(SP_SUL!K1047="","*",SP_SUL!K1047)</f>
        <v>*</v>
      </c>
      <c r="I1047" s="113" t="str">
        <f>IF(SP_SUL!O1047="","*",SP_SUL!O1047)</f>
        <v>*</v>
      </c>
      <c r="J1047" s="113" t="str">
        <f>IF(SP_SUL!P1047="","*",SP_SUL!P1047)</f>
        <v>*</v>
      </c>
      <c r="K1047" s="83" t="str">
        <f>IF(SP_SUL!AK1047="","*",SP_SUL!AK1047)</f>
        <v>*</v>
      </c>
      <c r="L1047" s="83" t="str">
        <f>IF(SP_SUL!AM1047="","*",SP_SUL!AM1047)</f>
        <v>*</v>
      </c>
      <c r="M1047" s="83" t="str">
        <f>IF(SP_SUL!AP1047="","*",SP_SUL!AP1047)</f>
        <v>*</v>
      </c>
      <c r="N1047" s="83" t="str">
        <f>IF(SP_SUL!AM1047="","*",SP_SUL!AM1047)</f>
        <v>*</v>
      </c>
      <c r="O1047" s="110" t="str">
        <f>IF(SP_SUL!BH1047="","*",SP_SUL!BH1047)</f>
        <v>*</v>
      </c>
      <c r="P1047" s="147" t="str">
        <f>IF($A$2=1,IF(SP_SUL!BJ1047="","*",SP_SUL!BJ1047),IF(SP_SUL!BK1047="","*",SP_SUL!BK1047))</f>
        <v>*</v>
      </c>
    </row>
    <row r="1048" spans="1:16" hidden="1">
      <c r="A1048" s="82" t="str">
        <f>IF(SP_SUL!B1048="","*",SP_SUL!B1048)</f>
        <v>*</v>
      </c>
      <c r="B1048" s="83" t="str">
        <f>IF(SP_SUL!X1048="","*",SP_SUL!X1048)</f>
        <v>*</v>
      </c>
      <c r="C1048" s="83" t="str">
        <f>IF(SP_SUL!S1048="","*",SP_SUL!S1048)</f>
        <v>*</v>
      </c>
      <c r="D1048" s="83" t="str">
        <f>IF(SP_SUL!T1048="","*",SP_SUL!T1048)</f>
        <v>*</v>
      </c>
      <c r="E1048" s="83" t="str">
        <f>IF(SP_SUL!D1048="","*",SP_SUL!D1048)</f>
        <v>*</v>
      </c>
      <c r="F1048" s="83" t="str">
        <f>IF(SP_SUL!H1048="","*",SP_SUL!H1048)</f>
        <v>*</v>
      </c>
      <c r="G1048" s="83" t="str">
        <f>IF(SP_SUL!M1048="","*",SP_SUL!M1048)</f>
        <v>*</v>
      </c>
      <c r="H1048" s="116" t="str">
        <f>IF(SP_SUL!K1048="","*",SP_SUL!K1048)</f>
        <v>*</v>
      </c>
      <c r="I1048" s="113" t="str">
        <f>IF(SP_SUL!O1048="","*",SP_SUL!O1048)</f>
        <v>*</v>
      </c>
      <c r="J1048" s="113" t="str">
        <f>IF(SP_SUL!P1048="","*",SP_SUL!P1048)</f>
        <v>*</v>
      </c>
      <c r="K1048" s="83" t="str">
        <f>IF(SP_SUL!AK1048="","*",SP_SUL!AK1048)</f>
        <v>*</v>
      </c>
      <c r="L1048" s="83" t="str">
        <f>IF(SP_SUL!AM1048="","*",SP_SUL!AM1048)</f>
        <v>*</v>
      </c>
      <c r="M1048" s="83" t="str">
        <f>IF(SP_SUL!AP1048="","*",SP_SUL!AP1048)</f>
        <v>*</v>
      </c>
      <c r="N1048" s="83" t="str">
        <f>IF(SP_SUL!AM1048="","*",SP_SUL!AM1048)</f>
        <v>*</v>
      </c>
      <c r="O1048" s="110" t="str">
        <f>IF(SP_SUL!BH1048="","*",SP_SUL!BH1048)</f>
        <v>*</v>
      </c>
      <c r="P1048" s="147" t="str">
        <f>IF($A$2=1,IF(SP_SUL!BJ1048="","*",SP_SUL!BJ1048),IF(SP_SUL!BK1048="","*",SP_SUL!BK1048))</f>
        <v>*</v>
      </c>
    </row>
    <row r="1049" spans="1:16" hidden="1">
      <c r="A1049" s="82" t="str">
        <f>IF(SP_SUL!B1049="","*",SP_SUL!B1049)</f>
        <v>*</v>
      </c>
      <c r="B1049" s="83" t="str">
        <f>IF(SP_SUL!X1049="","*",SP_SUL!X1049)</f>
        <v>*</v>
      </c>
      <c r="C1049" s="83" t="str">
        <f>IF(SP_SUL!S1049="","*",SP_SUL!S1049)</f>
        <v>*</v>
      </c>
      <c r="D1049" s="83" t="str">
        <f>IF(SP_SUL!T1049="","*",SP_SUL!T1049)</f>
        <v>*</v>
      </c>
      <c r="E1049" s="83" t="str">
        <f>IF(SP_SUL!D1049="","*",SP_SUL!D1049)</f>
        <v>*</v>
      </c>
      <c r="F1049" s="83" t="str">
        <f>IF(SP_SUL!H1049="","*",SP_SUL!H1049)</f>
        <v>*</v>
      </c>
      <c r="G1049" s="83" t="str">
        <f>IF(SP_SUL!M1049="","*",SP_SUL!M1049)</f>
        <v>*</v>
      </c>
      <c r="H1049" s="116" t="str">
        <f>IF(SP_SUL!K1049="","*",SP_SUL!K1049)</f>
        <v>*</v>
      </c>
      <c r="I1049" s="113" t="str">
        <f>IF(SP_SUL!O1049="","*",SP_SUL!O1049)</f>
        <v>*</v>
      </c>
      <c r="J1049" s="113" t="str">
        <f>IF(SP_SUL!P1049="","*",SP_SUL!P1049)</f>
        <v>*</v>
      </c>
      <c r="K1049" s="83" t="str">
        <f>IF(SP_SUL!AK1049="","*",SP_SUL!AK1049)</f>
        <v>*</v>
      </c>
      <c r="L1049" s="83" t="str">
        <f>IF(SP_SUL!AM1049="","*",SP_SUL!AM1049)</f>
        <v>*</v>
      </c>
      <c r="M1049" s="83" t="str">
        <f>IF(SP_SUL!AP1049="","*",SP_SUL!AP1049)</f>
        <v>*</v>
      </c>
      <c r="N1049" s="83" t="str">
        <f>IF(SP_SUL!AM1049="","*",SP_SUL!AM1049)</f>
        <v>*</v>
      </c>
      <c r="O1049" s="110" t="str">
        <f>IF(SP_SUL!BH1049="","*",SP_SUL!BH1049)</f>
        <v>*</v>
      </c>
      <c r="P1049" s="147" t="str">
        <f>IF($A$2=1,IF(SP_SUL!BJ1049="","*",SP_SUL!BJ1049),IF(SP_SUL!BK1049="","*",SP_SUL!BK1049))</f>
        <v>*</v>
      </c>
    </row>
    <row r="1050" spans="1:16" hidden="1">
      <c r="A1050" s="82" t="str">
        <f>IF(SP_SUL!B1050="","*",SP_SUL!B1050)</f>
        <v>*</v>
      </c>
      <c r="B1050" s="83" t="str">
        <f>IF(SP_SUL!X1050="","*",SP_SUL!X1050)</f>
        <v>*</v>
      </c>
      <c r="C1050" s="83" t="str">
        <f>IF(SP_SUL!S1050="","*",SP_SUL!S1050)</f>
        <v>*</v>
      </c>
      <c r="D1050" s="83" t="str">
        <f>IF(SP_SUL!T1050="","*",SP_SUL!T1050)</f>
        <v>*</v>
      </c>
      <c r="E1050" s="83" t="str">
        <f>IF(SP_SUL!D1050="","*",SP_SUL!D1050)</f>
        <v>*</v>
      </c>
      <c r="F1050" s="83" t="str">
        <f>IF(SP_SUL!H1050="","*",SP_SUL!H1050)</f>
        <v>*</v>
      </c>
      <c r="G1050" s="83" t="str">
        <f>IF(SP_SUL!M1050="","*",SP_SUL!M1050)</f>
        <v>*</v>
      </c>
      <c r="H1050" s="116" t="str">
        <f>IF(SP_SUL!K1050="","*",SP_SUL!K1050)</f>
        <v>*</v>
      </c>
      <c r="I1050" s="113" t="str">
        <f>IF(SP_SUL!O1050="","*",SP_SUL!O1050)</f>
        <v>*</v>
      </c>
      <c r="J1050" s="113" t="str">
        <f>IF(SP_SUL!P1050="","*",SP_SUL!P1050)</f>
        <v>*</v>
      </c>
      <c r="K1050" s="83" t="str">
        <f>IF(SP_SUL!AK1050="","*",SP_SUL!AK1050)</f>
        <v>*</v>
      </c>
      <c r="L1050" s="83" t="str">
        <f>IF(SP_SUL!AM1050="","*",SP_SUL!AM1050)</f>
        <v>*</v>
      </c>
      <c r="M1050" s="83" t="str">
        <f>IF(SP_SUL!AP1050="","*",SP_SUL!AP1050)</f>
        <v>*</v>
      </c>
      <c r="N1050" s="83" t="str">
        <f>IF(SP_SUL!AM1050="","*",SP_SUL!AM1050)</f>
        <v>*</v>
      </c>
      <c r="O1050" s="110" t="str">
        <f>IF(SP_SUL!BH1050="","*",SP_SUL!BH1050)</f>
        <v>*</v>
      </c>
      <c r="P1050" s="147" t="str">
        <f>IF($A$2=1,IF(SP_SUL!BJ1050="","*",SP_SUL!BJ1050),IF(SP_SUL!BK1050="","*",SP_SUL!BK1050))</f>
        <v>*</v>
      </c>
    </row>
  </sheetData>
  <autoFilter ref="A6:P1050" xr:uid="{2128B239-9BF2-496A-ABE2-53C7152CE66F}">
    <filterColumn colId="0">
      <filters>
        <dateGroupItem year="2026" month="2" day="13" dateTimeGrouping="day"/>
      </filters>
    </filterColumn>
  </autoFilter>
  <mergeCells count="3">
    <mergeCell ref="C5:J5"/>
    <mergeCell ref="K5:N5"/>
    <mergeCell ref="O5:P5"/>
  </mergeCells>
  <conditionalFormatting sqref="A2">
    <cfRule type="iconSet" priority="3">
      <iconSet showValue="0">
        <cfvo type="percent" val="0"/>
        <cfvo type="num" val="1"/>
        <cfvo type="num" val="1" gte="0"/>
      </iconSet>
    </cfRule>
    <cfRule type="iconSet" priority="4">
      <iconSet showValue="0">
        <cfvo type="percent" val="0"/>
        <cfvo type="num" val="1"/>
        <cfvo type="num" val="1" gte="0"/>
      </iconSet>
    </cfRule>
  </conditionalFormatting>
  <conditionalFormatting sqref="O7:O1050">
    <cfRule type="iconSet" priority="60664">
      <iconSet showValue="0">
        <cfvo type="percent" val="0"/>
        <cfvo type="num" val="1"/>
        <cfvo type="num" val="1" gte="0"/>
      </iconSet>
    </cfRule>
    <cfRule type="iconSet" priority="60665">
      <iconSet showValue="0">
        <cfvo type="percent" val="0"/>
        <cfvo type="num" val="1"/>
        <cfvo type="num" val="1" gte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/>
  <headerFooter>
    <oddHeader>&amp;L&amp;"Calibri"&amp;10&amp;K000000 Interno&amp;1#_x000D_</oddHeader>
    <oddFooter>&amp;L_x000D_&amp;1#&amp;"Calibri"&amp;10&amp;K000000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3B6D-31DD-4712-9396-9AC8BEF29A2E}">
  <sheetPr filterMode="1">
    <tabColor rgb="FF0070C0"/>
  </sheetPr>
  <dimension ref="A1:W1050"/>
  <sheetViews>
    <sheetView workbookViewId="0">
      <selection activeCell="B431" sqref="B431:T459"/>
    </sheetView>
  </sheetViews>
  <sheetFormatPr defaultRowHeight="15"/>
  <cols>
    <col min="1" max="1" width="13.28515625" style="163" customWidth="1"/>
    <col min="2" max="2" width="9.140625" style="163" customWidth="1"/>
    <col min="3" max="3" width="13.28515625" style="163" customWidth="1"/>
    <col min="4" max="4" width="9.140625" style="163" customWidth="1"/>
    <col min="5" max="5" width="16.5703125" style="163" customWidth="1"/>
    <col min="6" max="9" width="13.28515625" style="163" customWidth="1"/>
    <col min="10" max="10" width="17" style="163" customWidth="1"/>
    <col min="11" max="19" width="13.28515625" style="163" customWidth="1"/>
    <col min="20" max="20" width="18.5703125" style="163" customWidth="1"/>
    <col min="21" max="23" width="17.140625" style="163" customWidth="1"/>
    <col min="24" max="16384" width="9.140625" style="163"/>
  </cols>
  <sheetData>
    <row r="1" spans="1:23">
      <c r="A1" s="238"/>
      <c r="B1" s="239"/>
      <c r="C1" s="240"/>
      <c r="D1" s="84"/>
      <c r="E1" s="84"/>
      <c r="F1" s="84"/>
      <c r="G1" s="84"/>
      <c r="H1" s="84"/>
      <c r="I1" s="84"/>
      <c r="J1" s="84"/>
      <c r="K1" s="84"/>
      <c r="L1" s="85"/>
      <c r="M1" s="111"/>
      <c r="N1" s="111"/>
      <c r="O1" s="111"/>
      <c r="P1" s="241" t="s">
        <v>674</v>
      </c>
      <c r="Q1" s="242"/>
      <c r="R1" s="111"/>
      <c r="S1" s="84"/>
      <c r="T1" s="86"/>
      <c r="U1" s="243" t="s">
        <v>1393</v>
      </c>
      <c r="V1" s="243"/>
      <c r="W1" s="243"/>
    </row>
    <row r="2" spans="1:23" ht="15" customHeight="1">
      <c r="A2" s="87" t="s">
        <v>1394</v>
      </c>
      <c r="B2" s="87" t="s">
        <v>1388</v>
      </c>
      <c r="C2" s="87" t="s">
        <v>411</v>
      </c>
      <c r="D2" s="88" t="s">
        <v>626</v>
      </c>
      <c r="E2" s="88" t="s">
        <v>4</v>
      </c>
      <c r="F2" s="88" t="s">
        <v>1387</v>
      </c>
      <c r="G2" s="88" t="s">
        <v>472</v>
      </c>
      <c r="H2" s="88" t="s">
        <v>615</v>
      </c>
      <c r="I2" s="88" t="s">
        <v>617</v>
      </c>
      <c r="J2" s="88" t="s">
        <v>618</v>
      </c>
      <c r="K2" s="88" t="s">
        <v>621</v>
      </c>
      <c r="L2" s="88" t="s">
        <v>5</v>
      </c>
      <c r="M2" s="124" t="s">
        <v>1</v>
      </c>
      <c r="N2" s="112" t="s">
        <v>619</v>
      </c>
      <c r="O2" s="112" t="s">
        <v>620</v>
      </c>
      <c r="P2" s="89" t="s">
        <v>622</v>
      </c>
      <c r="Q2" s="89" t="s">
        <v>623</v>
      </c>
      <c r="R2" s="112" t="s">
        <v>624</v>
      </c>
      <c r="S2" s="90" t="s">
        <v>1395</v>
      </c>
      <c r="T2" s="91" t="s">
        <v>629</v>
      </c>
      <c r="U2" s="138">
        <f ca="1">TODAY()-1</f>
        <v>46069</v>
      </c>
      <c r="V2" s="138">
        <f ca="1">U2-1</f>
        <v>46068</v>
      </c>
      <c r="W2" s="138">
        <f ca="1">V2-1</f>
        <v>46067</v>
      </c>
    </row>
    <row r="3" spans="1:23" hidden="1">
      <c r="A3" s="146" t="str">
        <f>IF(SP_SUL!Y6="","*",SP_SUL!Y6)</f>
        <v>*</v>
      </c>
      <c r="B3" s="146" t="str">
        <f>IF(SP_SUL!X6="","*",SP_SUL!X6)</f>
        <v>Oportunidade</v>
      </c>
      <c r="C3" s="146" t="str">
        <f>IF(SP_SUL!Z6="","*",SP_SUL!Z6)</f>
        <v>*</v>
      </c>
      <c r="D3" s="139" t="str">
        <f>IF(SP_SUL!S6="","*",SP_SUL!S6)</f>
        <v>SP SUL</v>
      </c>
      <c r="E3" s="139" t="str">
        <f>IF(SP_SUL!T6="","*",SP_SUL!T6)</f>
        <v>ZBV-ZRX</v>
      </c>
      <c r="F3" s="145">
        <f>IF(SP_SUL!B6="","*",SP_SUL!B6)</f>
        <v>46054</v>
      </c>
      <c r="G3" s="145" t="str">
        <f>IF(SP_SUL!D6="","*",SP_SUL!D6)</f>
        <v>V48</v>
      </c>
      <c r="H3" s="145" t="str">
        <f>IF(SP_SUL!F6="","*",SP_SUL!F6)</f>
        <v>DESLOCAMENTO</v>
      </c>
      <c r="I3" s="145" t="str">
        <f>IF(SP_SUL!H6="","*",SP_SUL!H6)</f>
        <v>ZRX</v>
      </c>
      <c r="J3" s="145" t="str">
        <f>IF(SP_SUL!I6="","*",SP_SUL!I6)</f>
        <v>ZAC</v>
      </c>
      <c r="K3" s="139" t="str">
        <f>IF(SP_SUL!M6="","*",SP_SUL!M6)</f>
        <v>ZRX-ZAC</v>
      </c>
      <c r="L3" s="139" t="str">
        <f>IF(SP_SUL!N6="","*",SP_SUL!N6)</f>
        <v>ZRXZAC</v>
      </c>
      <c r="M3" s="140">
        <f>IF(SP_SUL!J6="","*",SP_SUL!J6)</f>
        <v>70</v>
      </c>
      <c r="N3" s="144">
        <f>IF(SP_SUL!K6="","*",SP_SUL!K6)</f>
        <v>82.4</v>
      </c>
      <c r="O3" s="144" t="str">
        <f>IF(SP_SUL!L6="","*",SP_SUL!L6)</f>
        <v>-</v>
      </c>
      <c r="P3" s="143">
        <f>IF(SP_SUL!O6="","*",SP_SUL!O6)</f>
        <v>0.35416666666666669</v>
      </c>
      <c r="Q3" s="143">
        <f>IF(SP_SUL!P6="","*",SP_SUL!P6)</f>
        <v>4.1666666666666664E-2</v>
      </c>
      <c r="R3" s="145" t="str">
        <f>IF(SP_SUL!Q6="","*",CONCATENATE(SP_SUL!Q6," ",SP_SUL!R6))</f>
        <v>1 BINÁRIO</v>
      </c>
      <c r="S3" s="145" t="str">
        <f>IF(SP_SUL!V6="","*",SP_SUL!V6)</f>
        <v>Ezequiel</v>
      </c>
      <c r="T3" s="145" t="str">
        <f>IF(SP_SUL!W6="","*",SP_SUL!W6)</f>
        <v>Deslocamento</v>
      </c>
      <c r="U3" s="137" t="str">
        <f ca="1">_xlfn.XLOOKUP(G3&amp;$U$2,BS_CONTROLE[CHAVE],BS_CONTROLE[Quantidade_11],"-")</f>
        <v>-</v>
      </c>
      <c r="V3" s="137" t="str">
        <f ca="1">_xlfn.XLOOKUP(G3&amp;$V$2,BS_CONTROLE[CHAVE],BS_CONTROLE[Quantidade_11],"-")</f>
        <v>-</v>
      </c>
      <c r="W3" s="137" t="str">
        <f ca="1">_xlfn.XLOOKUP(G3&amp;$W$2,BS_CONTROLE[CHAVE],BS_CONTROLE[Quantidade_11],"-")</f>
        <v>-</v>
      </c>
    </row>
    <row r="4" spans="1:23" hidden="1">
      <c r="A4" s="146" t="str">
        <f>IF(SP_SUL!Y7="","*",SP_SUL!Y7)</f>
        <v>*</v>
      </c>
      <c r="B4" s="146" t="str">
        <f>IF(SP_SUL!X7="","*",SP_SUL!X7)</f>
        <v>Oportunidade</v>
      </c>
      <c r="C4" s="146" t="str">
        <f>IF(SP_SUL!Z7="","*",SP_SUL!Z7)</f>
        <v>*</v>
      </c>
      <c r="D4" s="139" t="str">
        <f>IF(SP_SUL!S7="","*",SP_SUL!S7)</f>
        <v>SP SUL</v>
      </c>
      <c r="E4" s="139" t="str">
        <f>IF(SP_SUL!T7="","*",SP_SUL!T7)</f>
        <v>ZBV-ZKE</v>
      </c>
      <c r="F4" s="145">
        <f>IF(SP_SUL!B7="","*",SP_SUL!B7)</f>
        <v>46054</v>
      </c>
      <c r="G4" s="145" t="str">
        <f>IF(SP_SUL!D7="","*",SP_SUL!D7)</f>
        <v>V42</v>
      </c>
      <c r="H4" s="145" t="str">
        <f>IF(SP_SUL!F7="","*",SP_SUL!F7)</f>
        <v>MECANIZAÇÃO - SOCADORA</v>
      </c>
      <c r="I4" s="145" t="str">
        <f>IF(SP_SUL!H7="","*",SP_SUL!H7)</f>
        <v>ZYU1</v>
      </c>
      <c r="J4" s="145" t="str">
        <f>IF(SP_SUL!I7="","*",SP_SUL!I7)</f>
        <v>ZYU1</v>
      </c>
      <c r="K4" s="139" t="str">
        <f>IF(SP_SUL!M7="","*",SP_SUL!M7)</f>
        <v>ZYU-ZST</v>
      </c>
      <c r="L4" s="139" t="str">
        <f>IF(SP_SUL!N7="","*",SP_SUL!N7)</f>
        <v>206ZST</v>
      </c>
      <c r="M4" s="140">
        <f>IF(SP_SUL!J7="","*",SP_SUL!J7)</f>
        <v>56</v>
      </c>
      <c r="N4" s="144">
        <f>IF(SP_SUL!K7="","*",SP_SUL!K7)</f>
        <v>206.78</v>
      </c>
      <c r="O4" s="144">
        <f>IF(SP_SUL!L7="","*",SP_SUL!L7)</f>
        <v>208.6</v>
      </c>
      <c r="P4" s="143">
        <f>IF(SP_SUL!O7="","*",SP_SUL!O7)</f>
        <v>0.35416666666666669</v>
      </c>
      <c r="Q4" s="143">
        <f>IF(SP_SUL!P7="","*",SP_SUL!P7)</f>
        <v>8.3333333333333329E-2</v>
      </c>
      <c r="R4" s="145" t="str">
        <f>IF(SP_SUL!Q7="","*",CONCATENATE(SP_SUL!Q7," ",SP_SUL!R7))</f>
        <v>500 M</v>
      </c>
      <c r="S4" s="145" t="str">
        <f>IF(SP_SUL!V7="","*",SP_SUL!V7)</f>
        <v>Ezequiel</v>
      </c>
      <c r="T4" s="145" t="str">
        <f>IF(SP_SUL!W7="","*",SP_SUL!W7)</f>
        <v xml:space="preserve">Socaria mecanizada </v>
      </c>
      <c r="U4" s="137" t="str">
        <f ca="1">_xlfn.XLOOKUP(G4&amp;$U$2,BS_CONTROLE[CHAVE],BS_CONTROLE[Quantidade_11],"-")</f>
        <v>-</v>
      </c>
      <c r="V4" s="137" t="str">
        <f ca="1">_xlfn.XLOOKUP(G4&amp;$V$2,BS_CONTROLE[CHAVE],BS_CONTROLE[Quantidade_11],"-")</f>
        <v>-</v>
      </c>
      <c r="W4" s="137" t="str">
        <f ca="1">_xlfn.XLOOKUP(G4&amp;$W$2,BS_CONTROLE[CHAVE],BS_CONTROLE[Quantidade_11],"-")</f>
        <v>-</v>
      </c>
    </row>
    <row r="5" spans="1:23" hidden="1">
      <c r="A5" s="146" t="str">
        <f>IF(SP_SUL!Y8="","*",SP_SUL!Y8)</f>
        <v>*</v>
      </c>
      <c r="B5" s="146" t="str">
        <f>IF(SP_SUL!X8="","*",SP_SUL!X8)</f>
        <v>*</v>
      </c>
      <c r="C5" s="146" t="str">
        <f>IF(SP_SUL!Z8="","*",SP_SUL!Z8)</f>
        <v>*</v>
      </c>
      <c r="D5" s="139" t="str">
        <f>IF(SP_SUL!S8="","*",SP_SUL!S8)</f>
        <v>-</v>
      </c>
      <c r="E5" s="139" t="str">
        <f>IF(SP_SUL!T8="","*",SP_SUL!T8)</f>
        <v>-</v>
      </c>
      <c r="F5" s="145" t="str">
        <f>IF(SP_SUL!B8="","*",SP_SUL!B8)</f>
        <v>*</v>
      </c>
      <c r="G5" s="145" t="str">
        <f>IF(SP_SUL!D8="","*",SP_SUL!D8)</f>
        <v>V85</v>
      </c>
      <c r="H5" s="145" t="str">
        <f>IF(SP_SUL!F8="","*",SP_SUL!F8)</f>
        <v>MECANIZAÇÃO - SOCADORA</v>
      </c>
      <c r="I5" s="145" t="str">
        <f>IF(SP_SUL!H8="","*",SP_SUL!H8)</f>
        <v>*</v>
      </c>
      <c r="J5" s="145" t="str">
        <f>IF(SP_SUL!I8="","*",SP_SUL!I8)</f>
        <v>*</v>
      </c>
      <c r="K5" s="139" t="str">
        <f>IF(SP_SUL!M8="","*",SP_SUL!M8)</f>
        <v>-</v>
      </c>
      <c r="L5" s="139" t="str">
        <f>IF(SP_SUL!N8="","*",SP_SUL!N8)</f>
        <v>-</v>
      </c>
      <c r="M5" s="140" t="str">
        <f>IF(SP_SUL!J8="","*",SP_SUL!J8)</f>
        <v>*</v>
      </c>
      <c r="N5" s="144" t="str">
        <f>IF(SP_SUL!K8="","*",SP_SUL!K8)</f>
        <v>*</v>
      </c>
      <c r="O5" s="144" t="str">
        <f>IF(SP_SUL!L8="","*",SP_SUL!L8)</f>
        <v>*</v>
      </c>
      <c r="P5" s="143" t="str">
        <f>IF(SP_SUL!O8="","*",SP_SUL!O8)</f>
        <v>*</v>
      </c>
      <c r="Q5" s="143" t="str">
        <f>IF(SP_SUL!P8="","*",SP_SUL!P8)</f>
        <v>*</v>
      </c>
      <c r="R5" s="145" t="str">
        <f>IF(SP_SUL!Q8="","*",CONCATENATE(SP_SUL!Q8," ",SP_SUL!R8))</f>
        <v>*</v>
      </c>
      <c r="S5" s="145" t="str">
        <f>IF(SP_SUL!V8="","*",SP_SUL!V8)</f>
        <v>*</v>
      </c>
      <c r="T5" s="145" t="str">
        <f>IF(SP_SUL!W8="","*",SP_SUL!W8)</f>
        <v>*</v>
      </c>
      <c r="U5" s="137" t="str">
        <f ca="1">_xlfn.XLOOKUP(G5&amp;$U$2,BS_CONTROLE[CHAVE],BS_CONTROLE[Quantidade_11],"-")</f>
        <v>-</v>
      </c>
      <c r="V5" s="137" t="str">
        <f ca="1">_xlfn.XLOOKUP(G5&amp;$V$2,BS_CONTROLE[CHAVE],BS_CONTROLE[Quantidade_11],"-")</f>
        <v>-</v>
      </c>
      <c r="W5" s="137" t="str">
        <f ca="1">_xlfn.XLOOKUP(G5&amp;$W$2,BS_CONTROLE[CHAVE],BS_CONTROLE[Quantidade_11],"-")</f>
        <v>-</v>
      </c>
    </row>
    <row r="6" spans="1:23" hidden="1">
      <c r="A6" s="146" t="str">
        <f>IF(SP_SUL!Y9="","*",SP_SUL!Y9)</f>
        <v>*</v>
      </c>
      <c r="B6" s="146" t="str">
        <f>IF(SP_SUL!X9="","*",SP_SUL!X9)</f>
        <v>*</v>
      </c>
      <c r="C6" s="146" t="str">
        <f>IF(SP_SUL!Z9="","*",SP_SUL!Z9)</f>
        <v>*</v>
      </c>
      <c r="D6" s="139" t="str">
        <f>IF(SP_SUL!S9="","*",SP_SUL!S9)</f>
        <v>-</v>
      </c>
      <c r="E6" s="139" t="str">
        <f>IF(SP_SUL!T9="","*",SP_SUL!T9)</f>
        <v>-</v>
      </c>
      <c r="F6" s="145" t="str">
        <f>IF(SP_SUL!B9="","*",SP_SUL!B9)</f>
        <v>*</v>
      </c>
      <c r="G6" s="145" t="str">
        <f>IF(SP_SUL!D9="","*",SP_SUL!D9)</f>
        <v>E17</v>
      </c>
      <c r="H6" s="145" t="str">
        <f>IF(SP_SUL!F9="","*",SP_SUL!F9)</f>
        <v>CAMINHÃO DE SOLDA</v>
      </c>
      <c r="I6" s="145" t="str">
        <f>IF(SP_SUL!H9="","*",SP_SUL!H9)</f>
        <v>*</v>
      </c>
      <c r="J6" s="145" t="str">
        <f>IF(SP_SUL!I9="","*",SP_SUL!I9)</f>
        <v>*</v>
      </c>
      <c r="K6" s="139" t="str">
        <f>IF(SP_SUL!M9="","*",SP_SUL!M9)</f>
        <v>-</v>
      </c>
      <c r="L6" s="139" t="str">
        <f>IF(SP_SUL!N9="","*",SP_SUL!N9)</f>
        <v>-</v>
      </c>
      <c r="M6" s="140" t="str">
        <f>IF(SP_SUL!J9="","*",SP_SUL!J9)</f>
        <v>*</v>
      </c>
      <c r="N6" s="144" t="str">
        <f>IF(SP_SUL!K9="","*",SP_SUL!K9)</f>
        <v>*</v>
      </c>
      <c r="O6" s="144" t="str">
        <f>IF(SP_SUL!L9="","*",SP_SUL!L9)</f>
        <v>*</v>
      </c>
      <c r="P6" s="143" t="str">
        <f>IF(SP_SUL!O9="","*",SP_SUL!O9)</f>
        <v>*</v>
      </c>
      <c r="Q6" s="143" t="str">
        <f>IF(SP_SUL!P9="","*",SP_SUL!P9)</f>
        <v>*</v>
      </c>
      <c r="R6" s="145" t="str">
        <f>IF(SP_SUL!Q9="","*",CONCATENATE(SP_SUL!Q9," ",SP_SUL!R9))</f>
        <v>*</v>
      </c>
      <c r="S6" s="145" t="str">
        <f>IF(SP_SUL!V9="","*",SP_SUL!V9)</f>
        <v>*</v>
      </c>
      <c r="T6" s="145" t="str">
        <f>IF(SP_SUL!W9="","*",SP_SUL!W9)</f>
        <v>*</v>
      </c>
      <c r="U6" s="137">
        <f ca="1">_xlfn.XLOOKUP(G6&amp;$U$2,BS_CONTROLE[CHAVE],BS_CONTROLE[Quantidade_11],"-")</f>
        <v>2</v>
      </c>
      <c r="V6" s="137">
        <f ca="1">_xlfn.XLOOKUP(G6&amp;$V$2,BS_CONTROLE[CHAVE],BS_CONTROLE[Quantidade_11],"-")</f>
        <v>0</v>
      </c>
      <c r="W6" s="137">
        <f ca="1">_xlfn.XLOOKUP(G6&amp;$W$2,BS_CONTROLE[CHAVE],BS_CONTROLE[Quantidade_11],"-")</f>
        <v>0</v>
      </c>
    </row>
    <row r="7" spans="1:23" hidden="1">
      <c r="A7" s="146" t="str">
        <f>IF(SP_SUL!Y10="","*",SP_SUL!Y10)</f>
        <v>*</v>
      </c>
      <c r="B7" s="146" t="str">
        <f>IF(SP_SUL!X10="","*",SP_SUL!X10)</f>
        <v>*</v>
      </c>
      <c r="C7" s="146" t="str">
        <f>IF(SP_SUL!Z10="","*",SP_SUL!Z10)</f>
        <v>*</v>
      </c>
      <c r="D7" s="139" t="str">
        <f>IF(SP_SUL!S10="","*",SP_SUL!S10)</f>
        <v>-</v>
      </c>
      <c r="E7" s="139" t="str">
        <f>IF(SP_SUL!T10="","*",SP_SUL!T10)</f>
        <v>-</v>
      </c>
      <c r="F7" s="145" t="str">
        <f>IF(SP_SUL!B10="","*",SP_SUL!B10)</f>
        <v>*</v>
      </c>
      <c r="G7" s="145" t="str">
        <f>IF(SP_SUL!D10="","*",SP_SUL!D10)</f>
        <v>*</v>
      </c>
      <c r="H7" s="145" t="str">
        <f>IF(SP_SUL!F10="","*",SP_SUL!F10)</f>
        <v>*</v>
      </c>
      <c r="I7" s="145" t="str">
        <f>IF(SP_SUL!H10="","*",SP_SUL!H10)</f>
        <v>*</v>
      </c>
      <c r="J7" s="145" t="str">
        <f>IF(SP_SUL!I10="","*",SP_SUL!I10)</f>
        <v>*</v>
      </c>
      <c r="K7" s="139" t="str">
        <f>IF(SP_SUL!M10="","*",SP_SUL!M10)</f>
        <v>-</v>
      </c>
      <c r="L7" s="139" t="str">
        <f>IF(SP_SUL!N10="","*",SP_SUL!N10)</f>
        <v>-</v>
      </c>
      <c r="M7" s="140" t="str">
        <f>IF(SP_SUL!J10="","*",SP_SUL!J10)</f>
        <v>*</v>
      </c>
      <c r="N7" s="144" t="str">
        <f>IF(SP_SUL!K10="","*",SP_SUL!K10)</f>
        <v>*</v>
      </c>
      <c r="O7" s="144" t="str">
        <f>IF(SP_SUL!L10="","*",SP_SUL!L10)</f>
        <v>*</v>
      </c>
      <c r="P7" s="143" t="str">
        <f>IF(SP_SUL!O10="","*",SP_SUL!O10)</f>
        <v>*</v>
      </c>
      <c r="Q7" s="143" t="str">
        <f>IF(SP_SUL!P10="","*",SP_SUL!P10)</f>
        <v>*</v>
      </c>
      <c r="R7" s="145" t="str">
        <f>IF(SP_SUL!Q10="","*",CONCATENATE(SP_SUL!Q10," ",SP_SUL!R10))</f>
        <v>*</v>
      </c>
      <c r="S7" s="145" t="str">
        <f>IF(SP_SUL!V10="","*",SP_SUL!V10)</f>
        <v>*</v>
      </c>
      <c r="T7" s="145" t="str">
        <f>IF(SP_SUL!W10="","*",SP_SUL!W10)</f>
        <v>*</v>
      </c>
      <c r="U7" s="137" t="str">
        <f ca="1">_xlfn.XLOOKUP(G7&amp;$U$2,BS_CONTROLE[CHAVE],BS_CONTROLE[Quantidade_11],"-")</f>
        <v>-</v>
      </c>
      <c r="V7" s="137" t="str">
        <f ca="1">_xlfn.XLOOKUP(G7&amp;$V$2,BS_CONTROLE[CHAVE],BS_CONTROLE[Quantidade_11],"-")</f>
        <v>-</v>
      </c>
      <c r="W7" s="137" t="str">
        <f ca="1">_xlfn.XLOOKUP(G7&amp;$W$2,BS_CONTROLE[CHAVE],BS_CONTROLE[Quantidade_11],"-")</f>
        <v>-</v>
      </c>
    </row>
    <row r="8" spans="1:23" hidden="1">
      <c r="A8" s="146" t="str">
        <f>IF(SP_SUL!Y11="","*",SP_SUL!Y11)</f>
        <v>*</v>
      </c>
      <c r="B8" s="146" t="str">
        <f>IF(SP_SUL!X11="","*",SP_SUL!X11)</f>
        <v>*</v>
      </c>
      <c r="C8" s="146" t="str">
        <f>IF(SP_SUL!Z11="","*",SP_SUL!Z11)</f>
        <v>*</v>
      </c>
      <c r="D8" s="139" t="str">
        <f>IF(SP_SUL!S11="","*",SP_SUL!S11)</f>
        <v>-</v>
      </c>
      <c r="E8" s="139" t="str">
        <f>IF(SP_SUL!T11="","*",SP_SUL!T11)</f>
        <v>-</v>
      </c>
      <c r="F8" s="145" t="str">
        <f>IF(SP_SUL!B11="","*",SP_SUL!B11)</f>
        <v>*</v>
      </c>
      <c r="G8" s="145" t="str">
        <f>IF(SP_SUL!D11="","*",SP_SUL!D11)</f>
        <v>*</v>
      </c>
      <c r="H8" s="145" t="str">
        <f>IF(SP_SUL!F11="","*",SP_SUL!F11)</f>
        <v>*</v>
      </c>
      <c r="I8" s="145" t="str">
        <f>IF(SP_SUL!H11="","*",SP_SUL!H11)</f>
        <v>*</v>
      </c>
      <c r="J8" s="145" t="str">
        <f>IF(SP_SUL!I11="","*",SP_SUL!I11)</f>
        <v>*</v>
      </c>
      <c r="K8" s="139" t="str">
        <f>IF(SP_SUL!M11="","*",SP_SUL!M11)</f>
        <v>-</v>
      </c>
      <c r="L8" s="139" t="str">
        <f>IF(SP_SUL!N11="","*",SP_SUL!N11)</f>
        <v>-</v>
      </c>
      <c r="M8" s="140" t="str">
        <f>IF(SP_SUL!J11="","*",SP_SUL!J11)</f>
        <v>*</v>
      </c>
      <c r="N8" s="144" t="str">
        <f>IF(SP_SUL!K11="","*",SP_SUL!K11)</f>
        <v>*</v>
      </c>
      <c r="O8" s="144" t="str">
        <f>IF(SP_SUL!L11="","*",SP_SUL!L11)</f>
        <v>*</v>
      </c>
      <c r="P8" s="143" t="str">
        <f>IF(SP_SUL!O11="","*",SP_SUL!O11)</f>
        <v>*</v>
      </c>
      <c r="Q8" s="143" t="str">
        <f>IF(SP_SUL!P11="","*",SP_SUL!P11)</f>
        <v>*</v>
      </c>
      <c r="R8" s="145" t="str">
        <f>IF(SP_SUL!Q11="","*",CONCATENATE(SP_SUL!Q11," ",SP_SUL!R11))</f>
        <v>*</v>
      </c>
      <c r="S8" s="145" t="str">
        <f>IF(SP_SUL!V11="","*",SP_SUL!V11)</f>
        <v>*</v>
      </c>
      <c r="T8" s="145" t="str">
        <f>IF(SP_SUL!W11="","*",SP_SUL!W11)</f>
        <v>*</v>
      </c>
      <c r="U8" s="137" t="str">
        <f ca="1">_xlfn.XLOOKUP(G8&amp;$U$2,BS_CONTROLE[CHAVE],BS_CONTROLE[Quantidade_11],"-")</f>
        <v>-</v>
      </c>
      <c r="V8" s="137" t="str">
        <f ca="1">_xlfn.XLOOKUP(G8&amp;$V$2,BS_CONTROLE[CHAVE],BS_CONTROLE[Quantidade_11],"-")</f>
        <v>-</v>
      </c>
      <c r="W8" s="137" t="str">
        <f ca="1">_xlfn.XLOOKUP(G8&amp;$W$2,BS_CONTROLE[CHAVE],BS_CONTROLE[Quantidade_11],"-")</f>
        <v>-</v>
      </c>
    </row>
    <row r="9" spans="1:23" hidden="1">
      <c r="A9" s="146" t="str">
        <f>IF(SP_SUL!Y12="","*",SP_SUL!Y12)</f>
        <v>OPORTUNIDADE</v>
      </c>
      <c r="B9" s="146" t="str">
        <f>IF(SP_SUL!X12="","*",SP_SUL!X12)</f>
        <v>Oportunidade</v>
      </c>
      <c r="C9" s="146" t="str">
        <f>IF(SP_SUL!Z12="","*",SP_SUL!Z12)</f>
        <v>*</v>
      </c>
      <c r="D9" s="139" t="str">
        <f>IF(SP_SUL!S12="","*",SP_SUL!S12)</f>
        <v>SP SUL</v>
      </c>
      <c r="E9" s="139" t="str">
        <f>IF(SP_SUL!T12="","*",SP_SUL!T12)</f>
        <v>ZBV-ZRX</v>
      </c>
      <c r="F9" s="145">
        <f>IF(SP_SUL!B12="","*",SP_SUL!B12)</f>
        <v>46055</v>
      </c>
      <c r="G9" s="145" t="str">
        <f>IF(SP_SUL!D12="","*",SP_SUL!D12)</f>
        <v>KLECIO (TP-699)</v>
      </c>
      <c r="H9" s="145" t="str">
        <f>IF(SP_SUL!F12="","*",SP_SUL!F12)</f>
        <v>PDM - SOLDA</v>
      </c>
      <c r="I9" s="145" t="str">
        <f>IF(SP_SUL!H12="","*",SP_SUL!H12)</f>
        <v>-</v>
      </c>
      <c r="J9" s="145" t="str">
        <f>IF(SP_SUL!I12="","*",SP_SUL!I12)</f>
        <v>-</v>
      </c>
      <c r="K9" s="139" t="str">
        <f>IF(SP_SUL!M12="","*",SP_SUL!M12)</f>
        <v>ZRX-ZWX</v>
      </c>
      <c r="L9" s="139" t="str">
        <f>IF(SP_SUL!N12="","*",SP_SUL!N12)</f>
        <v>ZRQ1/133ZRQ1</v>
      </c>
      <c r="M9" s="140">
        <f>IF(SP_SUL!J12="","*",SP_SUL!J12)</f>
        <v>70</v>
      </c>
      <c r="N9" s="144">
        <f>IF(SP_SUL!K12="","*",SP_SUL!K12)</f>
        <v>134.9</v>
      </c>
      <c r="O9" s="144" t="str">
        <f>IF(SP_SUL!L12="","*",SP_SUL!L12)</f>
        <v>-</v>
      </c>
      <c r="P9" s="143">
        <f>IF(SP_SUL!O12="","*",SP_SUL!O12)</f>
        <v>0.33333333333333331</v>
      </c>
      <c r="Q9" s="143">
        <f>IF(SP_SUL!P12="","*",SP_SUL!P12)</f>
        <v>8.3333333333333329E-2</v>
      </c>
      <c r="R9" s="145" t="str">
        <f>IF(SP_SUL!Q12="","*",CONCATENATE(SP_SUL!Q12," ",SP_SUL!R12))</f>
        <v>1 Nº DE SOLDA</v>
      </c>
      <c r="S9" s="145" t="str">
        <f>IF(SP_SUL!V12="","*",SP_SUL!V12)</f>
        <v xml:space="preserve">Klecio </v>
      </c>
      <c r="T9" s="145" t="str">
        <f>IF(SP_SUL!W12="","*",SP_SUL!W12)</f>
        <v xml:space="preserve">Execução de solda - Condicionado a temperatura </v>
      </c>
      <c r="U9" s="137">
        <f ca="1">_xlfn.XLOOKUP(G9&amp;$U$2,BS_CONTROLE[CHAVE],BS_CONTROLE[Quantidade_11],"-")</f>
        <v>0</v>
      </c>
      <c r="V9" s="137" t="str">
        <f ca="1">_xlfn.XLOOKUP(G9&amp;$V$2,BS_CONTROLE[CHAVE],BS_CONTROLE[Quantidade_11],"-")</f>
        <v>-</v>
      </c>
      <c r="W9" s="137">
        <f ca="1">_xlfn.XLOOKUP(G9&amp;$W$2,BS_CONTROLE[CHAVE],BS_CONTROLE[Quantidade_11],"-")</f>
        <v>0</v>
      </c>
    </row>
    <row r="10" spans="1:23" hidden="1">
      <c r="A10" s="146" t="str">
        <f>IF(SP_SUL!Y13="","*",SP_SUL!Y13)</f>
        <v>OPORTUNIDADE</v>
      </c>
      <c r="B10" s="146" t="str">
        <f>IF(SP_SUL!X13="","*",SP_SUL!X13)</f>
        <v>Oportunidade</v>
      </c>
      <c r="C10" s="146" t="str">
        <f>IF(SP_SUL!Z13="","*",SP_SUL!Z13)</f>
        <v>*</v>
      </c>
      <c r="D10" s="139" t="str">
        <f>IF(SP_SUL!S13="","*",SP_SUL!S13)</f>
        <v>SP SUL</v>
      </c>
      <c r="E10" s="139" t="str">
        <f>IF(SP_SUL!T13="","*",SP_SUL!T13)</f>
        <v>ZBV-ZRX</v>
      </c>
      <c r="F10" s="145">
        <f>IF(SP_SUL!B13="","*",SP_SUL!B13)</f>
        <v>46055</v>
      </c>
      <c r="G10" s="145" t="str">
        <f>IF(SP_SUL!D13="","*",SP_SUL!D13)</f>
        <v>EXPANSÃO TURMA 1</v>
      </c>
      <c r="H10" s="145" t="str">
        <f>IF(SP_SUL!F13="","*",SP_SUL!F13)</f>
        <v>EXPANSÃO - SOLDA</v>
      </c>
      <c r="I10" s="145" t="str">
        <f>IF(SP_SUL!H13="","*",SP_SUL!H13)</f>
        <v>-</v>
      </c>
      <c r="J10" s="145" t="str">
        <f>IF(SP_SUL!I13="","*",SP_SUL!I13)</f>
        <v>-</v>
      </c>
      <c r="K10" s="139" t="str">
        <f>IF(SP_SUL!M13="","*",SP_SUL!M13)</f>
        <v>ZCD-ZSQ</v>
      </c>
      <c r="L10" s="139" t="str">
        <f>IF(SP_SUL!N13="","*",SP_SUL!N13)</f>
        <v>ZCD1172</v>
      </c>
      <c r="M10" s="140">
        <f>IF(SP_SUL!J13="","*",SP_SUL!J13)</f>
        <v>170</v>
      </c>
      <c r="N10" s="144">
        <f>IF(SP_SUL!K13="","*",SP_SUL!K13)</f>
        <v>114.045</v>
      </c>
      <c r="O10" s="144" t="str">
        <f>IF(SP_SUL!L13="","*",SP_SUL!L13)</f>
        <v>-</v>
      </c>
      <c r="P10" s="143">
        <f>IF(SP_SUL!O13="","*",SP_SUL!O13)</f>
        <v>0.33333333333333331</v>
      </c>
      <c r="Q10" s="143">
        <f>IF(SP_SUL!P13="","*",SP_SUL!P13)</f>
        <v>8.3333333333333329E-2</v>
      </c>
      <c r="R10" s="145" t="str">
        <f>IF(SP_SUL!Q13="","*",CONCATENATE(SP_SUL!Q13," ",SP_SUL!R13))</f>
        <v>1 Nº DE SOLDA</v>
      </c>
      <c r="S10" s="145" t="str">
        <f>IF(SP_SUL!V13="","*",SP_SUL!V13)</f>
        <v>Elder</v>
      </c>
      <c r="T10" s="145" t="str">
        <f>IF(SP_SUL!W13="","*",SP_SUL!W13)</f>
        <v xml:space="preserve">Execução de solda - Condicionado a temperatura </v>
      </c>
      <c r="U10" s="137">
        <f ca="1">_xlfn.XLOOKUP(G10&amp;$U$2,BS_CONTROLE[CHAVE],BS_CONTROLE[Quantidade_11],"-")</f>
        <v>1040</v>
      </c>
      <c r="V10" s="137" t="str">
        <f ca="1">_xlfn.XLOOKUP(G10&amp;$V$2,BS_CONTROLE[CHAVE],BS_CONTROLE[Quantidade_11],"-")</f>
        <v>-</v>
      </c>
      <c r="W10" s="137">
        <f ca="1">_xlfn.XLOOKUP(G10&amp;$W$2,BS_CONTROLE[CHAVE],BS_CONTROLE[Quantidade_11],"-")</f>
        <v>1</v>
      </c>
    </row>
    <row r="11" spans="1:23" hidden="1">
      <c r="A11" s="146" t="str">
        <f>IF(SP_SUL!Y14="","*",SP_SUL!Y14)</f>
        <v>OPORTUNIDADE</v>
      </c>
      <c r="B11" s="146" t="str">
        <f>IF(SP_SUL!X14="","*",SP_SUL!X14)</f>
        <v>Oportunidade</v>
      </c>
      <c r="C11" s="146" t="str">
        <f>IF(SP_SUL!Z14="","*",SP_SUL!Z14)</f>
        <v>*</v>
      </c>
      <c r="D11" s="139" t="str">
        <f>IF(SP_SUL!S14="","*",SP_SUL!S14)</f>
        <v>SP SUL</v>
      </c>
      <c r="E11" s="139" t="str">
        <f>IF(SP_SUL!T14="","*",SP_SUL!T14)</f>
        <v>ZBV-ZRX</v>
      </c>
      <c r="F11" s="145">
        <f>IF(SP_SUL!B14="","*",SP_SUL!B14)</f>
        <v>46055</v>
      </c>
      <c r="G11" s="145" t="str">
        <f>IF(SP_SUL!D14="","*",SP_SUL!D14)</f>
        <v>V83</v>
      </c>
      <c r="H11" s="145" t="str">
        <f>IF(SP_SUL!F14="","*",SP_SUL!F14)</f>
        <v>MECANIZAÇÃO - SOCADORA</v>
      </c>
      <c r="I11" s="145" t="str">
        <f>IF(SP_SUL!H14="","*",SP_SUL!H14)</f>
        <v>ZAC2</v>
      </c>
      <c r="J11" s="145" t="str">
        <f>IF(SP_SUL!I14="","*",SP_SUL!I14)</f>
        <v>ZAC2</v>
      </c>
      <c r="K11" s="139" t="str">
        <f>IF(SP_SUL!M14="","*",SP_SUL!M14)</f>
        <v>ZAC-ZSW</v>
      </c>
      <c r="L11" s="139" t="str">
        <f>IF(SP_SUL!N14="","*",SP_SUL!N14)</f>
        <v>ZACZSW</v>
      </c>
      <c r="M11" s="140">
        <f>IF(SP_SUL!J14="","*",SP_SUL!J14)</f>
        <v>70</v>
      </c>
      <c r="N11" s="144">
        <f>IF(SP_SUL!K14="","*",SP_SUL!K14)</f>
        <v>87</v>
      </c>
      <c r="O11" s="144" t="str">
        <f>IF(SP_SUL!L14="","*",SP_SUL!L14)</f>
        <v>-</v>
      </c>
      <c r="P11" s="143">
        <f>IF(SP_SUL!O14="","*",SP_SUL!O14)</f>
        <v>0.41666666666666669</v>
      </c>
      <c r="Q11" s="143">
        <f>IF(SP_SUL!P14="","*",SP_SUL!P14)</f>
        <v>8.3333333333333329E-2</v>
      </c>
      <c r="R11" s="145" t="str">
        <f>IF(SP_SUL!Q14="","*",CONCATENATE(SP_SUL!Q14," ",SP_SUL!R14))</f>
        <v>360 M</v>
      </c>
      <c r="S11" s="145" t="str">
        <f>IF(SP_SUL!V14="","*",SP_SUL!V14)</f>
        <v>Antonioni</v>
      </c>
      <c r="T11" s="145" t="str">
        <f>IF(SP_SUL!W14="","*",SP_SUL!W14)</f>
        <v xml:space="preserve">Socaria mecanizada </v>
      </c>
      <c r="U11" s="137" t="str">
        <f ca="1">_xlfn.XLOOKUP(G11&amp;$U$2,BS_CONTROLE[CHAVE],BS_CONTROLE[Quantidade_11],"-")</f>
        <v>-</v>
      </c>
      <c r="V11" s="137" t="str">
        <f ca="1">_xlfn.XLOOKUP(G11&amp;$V$2,BS_CONTROLE[CHAVE],BS_CONTROLE[Quantidade_11],"-")</f>
        <v>-</v>
      </c>
      <c r="W11" s="137" t="str">
        <f ca="1">_xlfn.XLOOKUP(G11&amp;$W$2,BS_CONTROLE[CHAVE],BS_CONTROLE[Quantidade_11],"-")</f>
        <v>-</v>
      </c>
    </row>
    <row r="12" spans="1:23" hidden="1">
      <c r="A12" s="146" t="str">
        <f>IF(SP_SUL!Y15="","*",SP_SUL!Y15)</f>
        <v>OPORTUNIDADE</v>
      </c>
      <c r="B12" s="146" t="str">
        <f>IF(SP_SUL!X15="","*",SP_SUL!X15)</f>
        <v>Oportunidade</v>
      </c>
      <c r="C12" s="146" t="str">
        <f>IF(SP_SUL!Z15="","*",SP_SUL!Z15)</f>
        <v>*</v>
      </c>
      <c r="D12" s="139" t="str">
        <f>IF(SP_SUL!S15="","*",SP_SUL!S15)</f>
        <v>SP SUL</v>
      </c>
      <c r="E12" s="139" t="str">
        <f>IF(SP_SUL!T15="","*",SP_SUL!T15)</f>
        <v>ZBV-ZRX</v>
      </c>
      <c r="F12" s="145">
        <f>IF(SP_SUL!B15="","*",SP_SUL!B15)</f>
        <v>46055</v>
      </c>
      <c r="G12" s="145" t="str">
        <f>IF(SP_SUL!D15="","*",SP_SUL!D15)</f>
        <v>V48</v>
      </c>
      <c r="H12" s="145" t="str">
        <f>IF(SP_SUL!F15="","*",SP_SUL!F15)</f>
        <v>MECANIZAÇÃO - SOCADORA</v>
      </c>
      <c r="I12" s="145" t="str">
        <f>IF(SP_SUL!H15="","*",SP_SUL!H15)</f>
        <v>ZAC2</v>
      </c>
      <c r="J12" s="145" t="str">
        <f>IF(SP_SUL!I15="","*",SP_SUL!I15)</f>
        <v>ZAC2</v>
      </c>
      <c r="K12" s="139" t="str">
        <f>IF(SP_SUL!M15="","*",SP_SUL!M15)</f>
        <v>ZAC-ZSW</v>
      </c>
      <c r="L12" s="139" t="str">
        <f>IF(SP_SUL!N15="","*",SP_SUL!N15)</f>
        <v>ZACZSW</v>
      </c>
      <c r="M12" s="140">
        <f>IF(SP_SUL!J15="","*",SP_SUL!J15)</f>
        <v>70</v>
      </c>
      <c r="N12" s="144">
        <f>IF(SP_SUL!K15="","*",SP_SUL!K15)</f>
        <v>85.4</v>
      </c>
      <c r="O12" s="144">
        <f>IF(SP_SUL!L15="","*",SP_SUL!L15)</f>
        <v>86.4</v>
      </c>
      <c r="P12" s="143">
        <f>IF(SP_SUL!O15="","*",SP_SUL!O15)</f>
        <v>0.35416666666666669</v>
      </c>
      <c r="Q12" s="143">
        <f>IF(SP_SUL!P15="","*",SP_SUL!P15)</f>
        <v>8.3333333333333329E-2</v>
      </c>
      <c r="R12" s="145" t="str">
        <f>IF(SP_SUL!Q15="","*",CONCATENATE(SP_SUL!Q15," ",SP_SUL!R15))</f>
        <v>510 M</v>
      </c>
      <c r="S12" s="145" t="str">
        <f>IF(SP_SUL!V15="","*",SP_SUL!V15)</f>
        <v>Ezequiel</v>
      </c>
      <c r="T12" s="145" t="str">
        <f>IF(SP_SUL!W15="","*",SP_SUL!W15)</f>
        <v xml:space="preserve">Socaria mecanizada </v>
      </c>
      <c r="U12" s="137" t="str">
        <f ca="1">_xlfn.XLOOKUP(G12&amp;$U$2,BS_CONTROLE[CHAVE],BS_CONTROLE[Quantidade_11],"-")</f>
        <v>-</v>
      </c>
      <c r="V12" s="137" t="str">
        <f ca="1">_xlfn.XLOOKUP(G12&amp;$V$2,BS_CONTROLE[CHAVE],BS_CONTROLE[Quantidade_11],"-")</f>
        <v>-</v>
      </c>
      <c r="W12" s="137" t="str">
        <f ca="1">_xlfn.XLOOKUP(G12&amp;$W$2,BS_CONTROLE[CHAVE],BS_CONTROLE[Quantidade_11],"-")</f>
        <v>-</v>
      </c>
    </row>
    <row r="13" spans="1:23" hidden="1">
      <c r="A13" s="146" t="str">
        <f>IF(SP_SUL!Y16="","*",SP_SUL!Y16)</f>
        <v>OPORTUNIDADE</v>
      </c>
      <c r="B13" s="146" t="str">
        <f>IF(SP_SUL!X16="","*",SP_SUL!X16)</f>
        <v>Oportunidade</v>
      </c>
      <c r="C13" s="146" t="str">
        <f>IF(SP_SUL!Z16="","*",SP_SUL!Z16)</f>
        <v>*</v>
      </c>
      <c r="D13" s="139" t="str">
        <f>IF(SP_SUL!S16="","*",SP_SUL!S16)</f>
        <v>SP SUL</v>
      </c>
      <c r="E13" s="139" t="str">
        <f>IF(SP_SUL!T16="","*",SP_SUL!T16)</f>
        <v>ZBV-ZRX</v>
      </c>
      <c r="F13" s="145">
        <f>IF(SP_SUL!B16="","*",SP_SUL!B16)</f>
        <v>46055</v>
      </c>
      <c r="G13" s="145" t="str">
        <f>IF(SP_SUL!D16="","*",SP_SUL!D16)</f>
        <v>W58</v>
      </c>
      <c r="H13" s="145" t="str">
        <f>IF(SP_SUL!F16="","*",SP_SUL!F16)</f>
        <v>PDM - DESCARGA - DORMENTE</v>
      </c>
      <c r="I13" s="145">
        <f>IF(SP_SUL!H16="","*",SP_SUL!H16)</f>
        <v>106109</v>
      </c>
      <c r="J13" s="145">
        <f>IF(SP_SUL!I16="","*",SP_SUL!I16)</f>
        <v>106109</v>
      </c>
      <c r="K13" s="139" t="str">
        <f>IF(SP_SUL!M16="","*",SP_SUL!M16)</f>
        <v>ZBM</v>
      </c>
      <c r="L13" s="139" t="str">
        <f>IF(SP_SUL!N16="","*",SP_SUL!N16)</f>
        <v>ZBM2</v>
      </c>
      <c r="M13" s="140">
        <f>IF(SP_SUL!J16="","*",SP_SUL!J16)</f>
        <v>68</v>
      </c>
      <c r="N13" s="144">
        <f>IF(SP_SUL!K16="","*",SP_SUL!K16)</f>
        <v>54.5</v>
      </c>
      <c r="O13" s="144">
        <f>IF(SP_SUL!L16="","*",SP_SUL!L16)</f>
        <v>54</v>
      </c>
      <c r="P13" s="143">
        <f>IF(SP_SUL!O16="","*",SP_SUL!O16)</f>
        <v>0.35416666666666669</v>
      </c>
      <c r="Q13" s="143">
        <f>IF(SP_SUL!P16="","*",SP_SUL!P16)</f>
        <v>4.1666666666666664E-2</v>
      </c>
      <c r="R13" s="145" t="str">
        <f>IF(SP_SUL!Q16="","*",CONCATENATE(SP_SUL!Q16," ",SP_SUL!R16))</f>
        <v>300 Nº DE DORMENTES</v>
      </c>
      <c r="S13" s="145" t="str">
        <f>IF(SP_SUL!V16="","*",SP_SUL!V16)</f>
        <v>Israel</v>
      </c>
      <c r="T13" s="145" t="str">
        <f>IF(SP_SUL!W16="","*",SP_SUL!W16)</f>
        <v xml:space="preserve">Descarga de dormentes na via 2  </v>
      </c>
      <c r="U13" s="137" t="str">
        <f ca="1">_xlfn.XLOOKUP(G13&amp;$U$2,BS_CONTROLE[CHAVE],BS_CONTROLE[Quantidade_11],"-")</f>
        <v>-</v>
      </c>
      <c r="V13" s="137" t="str">
        <f ca="1">_xlfn.XLOOKUP(G13&amp;$V$2,BS_CONTROLE[CHAVE],BS_CONTROLE[Quantidade_11],"-")</f>
        <v>-</v>
      </c>
      <c r="W13" s="137" t="str">
        <f ca="1">_xlfn.XLOOKUP(G13&amp;$W$2,BS_CONTROLE[CHAVE],BS_CONTROLE[Quantidade_11],"-")</f>
        <v>-</v>
      </c>
    </row>
    <row r="14" spans="1:23" hidden="1">
      <c r="A14" s="146" t="str">
        <f>IF(SP_SUL!Y17="","*",SP_SUL!Y17)</f>
        <v>OPORTUNIDADE</v>
      </c>
      <c r="B14" s="146" t="str">
        <f>IF(SP_SUL!X17="","*",SP_SUL!X17)</f>
        <v>Oportunidade</v>
      </c>
      <c r="C14" s="146" t="str">
        <f>IF(SP_SUL!Z17="","*",SP_SUL!Z17)</f>
        <v>*</v>
      </c>
      <c r="D14" s="139" t="str">
        <f>IF(SP_SUL!S17="","*",SP_SUL!S17)</f>
        <v>SP SUL</v>
      </c>
      <c r="E14" s="139" t="str">
        <f>IF(SP_SUL!T17="","*",SP_SUL!T17)</f>
        <v>ZBV-ZRX</v>
      </c>
      <c r="F14" s="145">
        <f>IF(SP_SUL!B17="","*",SP_SUL!B17)</f>
        <v>46055</v>
      </c>
      <c r="G14" s="145" t="str">
        <f>IF(SP_SUL!D17="","*",SP_SUL!D17)</f>
        <v>W58</v>
      </c>
      <c r="H14" s="145" t="str">
        <f>IF(SP_SUL!F17="","*",SP_SUL!F17)</f>
        <v>RECOLHIMENTO DE DORMENTE</v>
      </c>
      <c r="I14" s="145">
        <f>IF(SP_SUL!H17="","*",SP_SUL!H17)</f>
        <v>106109</v>
      </c>
      <c r="J14" s="145">
        <f>IF(SP_SUL!I17="","*",SP_SUL!I17)</f>
        <v>106109</v>
      </c>
      <c r="K14" s="139" t="str">
        <f>IF(SP_SUL!M17="","*",SP_SUL!M17)</f>
        <v>ZBM-ZHO</v>
      </c>
      <c r="L14" s="139" t="str">
        <f>IF(SP_SUL!N17="","*",SP_SUL!N17)</f>
        <v>K57ZHO</v>
      </c>
      <c r="M14" s="140">
        <f>IF(SP_SUL!J17="","*",SP_SUL!J17)</f>
        <v>68</v>
      </c>
      <c r="N14" s="144">
        <f>IF(SP_SUL!K17="","*",SP_SUL!K17)</f>
        <v>57</v>
      </c>
      <c r="O14" s="144">
        <f>IF(SP_SUL!L17="","*",SP_SUL!L17)</f>
        <v>53</v>
      </c>
      <c r="P14" s="143" t="str">
        <f>IF(SP_SUL!O17="","*",SP_SUL!O17)</f>
        <v>-</v>
      </c>
      <c r="Q14" s="143">
        <f>IF(SP_SUL!P17="","*",SP_SUL!P17)</f>
        <v>4.1666666666666664E-2</v>
      </c>
      <c r="R14" s="145" t="str">
        <f>IF(SP_SUL!Q17="","*",CONCATENATE(SP_SUL!Q17," ",SP_SUL!R17))</f>
        <v>100 Nº DE PEÇAS</v>
      </c>
      <c r="S14" s="145" t="str">
        <f>IF(SP_SUL!V17="","*",SP_SUL!V17)</f>
        <v>Israel</v>
      </c>
      <c r="T14" s="145" t="str">
        <f>IF(SP_SUL!W17="","*",SP_SUL!W17)</f>
        <v xml:space="preserve">Recolhimento de dormentes  </v>
      </c>
      <c r="U14" s="137" t="str">
        <f ca="1">_xlfn.XLOOKUP(G14&amp;$U$2,BS_CONTROLE[CHAVE],BS_CONTROLE[Quantidade_11],"-")</f>
        <v>-</v>
      </c>
      <c r="V14" s="137" t="str">
        <f ca="1">_xlfn.XLOOKUP(G14&amp;$V$2,BS_CONTROLE[CHAVE],BS_CONTROLE[Quantidade_11],"-")</f>
        <v>-</v>
      </c>
      <c r="W14" s="137" t="str">
        <f ca="1">_xlfn.XLOOKUP(G14&amp;$W$2,BS_CONTROLE[CHAVE],BS_CONTROLE[Quantidade_11],"-")</f>
        <v>-</v>
      </c>
    </row>
    <row r="15" spans="1:23" hidden="1">
      <c r="A15" s="146" t="str">
        <f>IF(SP_SUL!Y18="","*",SP_SUL!Y18)</f>
        <v>*</v>
      </c>
      <c r="B15" s="146" t="str">
        <f>IF(SP_SUL!X18="","*",SP_SUL!X18)</f>
        <v>*</v>
      </c>
      <c r="C15" s="146" t="str">
        <f>IF(SP_SUL!Z18="","*",SP_SUL!Z18)</f>
        <v>*</v>
      </c>
      <c r="D15" s="139" t="str">
        <f>IF(SP_SUL!S18="","*",SP_SUL!S18)</f>
        <v>-</v>
      </c>
      <c r="E15" s="139" t="str">
        <f>IF(SP_SUL!T18="","*",SP_SUL!T18)</f>
        <v>-</v>
      </c>
      <c r="F15" s="145" t="str">
        <f>IF(SP_SUL!B18="","*",SP_SUL!B18)</f>
        <v>*</v>
      </c>
      <c r="G15" s="145" t="str">
        <f>IF(SP_SUL!D18="","*",SP_SUL!D18)</f>
        <v>*</v>
      </c>
      <c r="H15" s="145" t="str">
        <f>IF(SP_SUL!F18="","*",SP_SUL!F18)</f>
        <v>*</v>
      </c>
      <c r="I15" s="145" t="str">
        <f>IF(SP_SUL!H18="","*",SP_SUL!H18)</f>
        <v>*</v>
      </c>
      <c r="J15" s="145" t="str">
        <f>IF(SP_SUL!I18="","*",SP_SUL!I18)</f>
        <v>*</v>
      </c>
      <c r="K15" s="139" t="str">
        <f>IF(SP_SUL!M18="","*",SP_SUL!M18)</f>
        <v>-</v>
      </c>
      <c r="L15" s="139" t="str">
        <f>IF(SP_SUL!N18="","*",SP_SUL!N18)</f>
        <v>-</v>
      </c>
      <c r="M15" s="140" t="str">
        <f>IF(SP_SUL!J18="","*",SP_SUL!J18)</f>
        <v>*</v>
      </c>
      <c r="N15" s="144" t="str">
        <f>IF(SP_SUL!K18="","*",SP_SUL!K18)</f>
        <v>*</v>
      </c>
      <c r="O15" s="144" t="str">
        <f>IF(SP_SUL!L18="","*",SP_SUL!L18)</f>
        <v>*</v>
      </c>
      <c r="P15" s="143" t="str">
        <f>IF(SP_SUL!O18="","*",SP_SUL!O18)</f>
        <v>*</v>
      </c>
      <c r="Q15" s="143" t="str">
        <f>IF(SP_SUL!P18="","*",SP_SUL!P18)</f>
        <v>*</v>
      </c>
      <c r="R15" s="145" t="str">
        <f>IF(SP_SUL!Q18="","*",CONCATENATE(SP_SUL!Q18," ",SP_SUL!R18))</f>
        <v>*</v>
      </c>
      <c r="S15" s="145" t="str">
        <f>IF(SP_SUL!V18="","*",SP_SUL!V18)</f>
        <v>*</v>
      </c>
      <c r="T15" s="145" t="str">
        <f>IF(SP_SUL!W18="","*",SP_SUL!W18)</f>
        <v>*</v>
      </c>
      <c r="U15" s="137" t="str">
        <f ca="1">_xlfn.XLOOKUP(G15&amp;$U$2,BS_CONTROLE[CHAVE],BS_CONTROLE[Quantidade_11],"-")</f>
        <v>-</v>
      </c>
      <c r="V15" s="137" t="str">
        <f ca="1">_xlfn.XLOOKUP(G15&amp;$V$2,BS_CONTROLE[CHAVE],BS_CONTROLE[Quantidade_11],"-")</f>
        <v>-</v>
      </c>
      <c r="W15" s="137" t="str">
        <f ca="1">_xlfn.XLOOKUP(G15&amp;$W$2,BS_CONTROLE[CHAVE],BS_CONTROLE[Quantidade_11],"-")</f>
        <v>-</v>
      </c>
    </row>
    <row r="16" spans="1:23" hidden="1">
      <c r="A16" s="146" t="str">
        <f>IF(SP_SUL!Y19="","*",SP_SUL!Y19)</f>
        <v>OPORTUNIDADE</v>
      </c>
      <c r="B16" s="146" t="str">
        <f>IF(SP_SUL!X19="","*",SP_SUL!X19)</f>
        <v>Oportunidade</v>
      </c>
      <c r="C16" s="146" t="str">
        <f>IF(SP_SUL!Z19="","*",SP_SUL!Z19)</f>
        <v>*</v>
      </c>
      <c r="D16" s="139" t="str">
        <f>IF(SP_SUL!S19="","*",SP_SUL!S19)</f>
        <v>SP SUL</v>
      </c>
      <c r="E16" s="139" t="str">
        <f>IF(SP_SUL!T19="","*",SP_SUL!T19)</f>
        <v>ZBV-ZKE</v>
      </c>
      <c r="F16" s="145">
        <f>IF(SP_SUL!B19="","*",SP_SUL!B19)</f>
        <v>46055</v>
      </c>
      <c r="G16" s="145" t="str">
        <f>IF(SP_SUL!D19="","*",SP_SUL!D19)</f>
        <v>V42</v>
      </c>
      <c r="H16" s="145" t="str">
        <f>IF(SP_SUL!F19="","*",SP_SUL!F19)</f>
        <v>MECANIZAÇÃO - SOCADORA</v>
      </c>
      <c r="I16" s="145" t="str">
        <f>IF(SP_SUL!H19="","*",SP_SUL!H19)</f>
        <v>ZYU1</v>
      </c>
      <c r="J16" s="145" t="str">
        <f>IF(SP_SUL!I19="","*",SP_SUL!I19)</f>
        <v>ZYU1</v>
      </c>
      <c r="K16" s="139" t="str">
        <f>IF(SP_SUL!M19="","*",SP_SUL!M19)</f>
        <v>ZYU-ZST</v>
      </c>
      <c r="L16" s="139" t="str">
        <f>IF(SP_SUL!N19="","*",SP_SUL!N19)</f>
        <v>ZYU206</v>
      </c>
      <c r="M16" s="140">
        <f>IF(SP_SUL!J19="","*",SP_SUL!J19)</f>
        <v>56</v>
      </c>
      <c r="N16" s="144">
        <f>IF(SP_SUL!K19="","*",SP_SUL!K19)</f>
        <v>206</v>
      </c>
      <c r="O16" s="144">
        <f>IF(SP_SUL!L19="","*",SP_SUL!L19)</f>
        <v>204</v>
      </c>
      <c r="P16" s="143">
        <f>IF(SP_SUL!O19="","*",SP_SUL!O19)</f>
        <v>0.35416666666666669</v>
      </c>
      <c r="Q16" s="143">
        <f>IF(SP_SUL!P19="","*",SP_SUL!P19)</f>
        <v>0.16666666666666666</v>
      </c>
      <c r="R16" s="145" t="str">
        <f>IF(SP_SUL!Q19="","*",CONCATENATE(SP_SUL!Q19," ",SP_SUL!R19))</f>
        <v>510 M</v>
      </c>
      <c r="S16" s="145" t="str">
        <f>IF(SP_SUL!V19="","*",SP_SUL!V19)</f>
        <v>Ezequiel</v>
      </c>
      <c r="T16" s="145" t="str">
        <f>IF(SP_SUL!W19="","*",SP_SUL!W19)</f>
        <v xml:space="preserve">Socaria mecanizada </v>
      </c>
      <c r="U16" s="137" t="str">
        <f ca="1">_xlfn.XLOOKUP(G16&amp;$U$2,BS_CONTROLE[CHAVE],BS_CONTROLE[Quantidade_11],"-")</f>
        <v>-</v>
      </c>
      <c r="V16" s="137" t="str">
        <f ca="1">_xlfn.XLOOKUP(G16&amp;$V$2,BS_CONTROLE[CHAVE],BS_CONTROLE[Quantidade_11],"-")</f>
        <v>-</v>
      </c>
      <c r="W16" s="137" t="str">
        <f ca="1">_xlfn.XLOOKUP(G16&amp;$W$2,BS_CONTROLE[CHAVE],BS_CONTROLE[Quantidade_11],"-")</f>
        <v>-</v>
      </c>
    </row>
    <row r="17" spans="1:23" hidden="1">
      <c r="A17" s="146" t="str">
        <f>IF(SP_SUL!Y20="","*",SP_SUL!Y20)</f>
        <v>OPORTUNIDADE</v>
      </c>
      <c r="B17" s="146" t="str">
        <f>IF(SP_SUL!X20="","*",SP_SUL!X20)</f>
        <v>Oportunidade</v>
      </c>
      <c r="C17" s="146" t="str">
        <f>IF(SP_SUL!Z20="","*",SP_SUL!Z20)</f>
        <v>*</v>
      </c>
      <c r="D17" s="139" t="str">
        <f>IF(SP_SUL!S20="","*",SP_SUL!S20)</f>
        <v>SP SUL</v>
      </c>
      <c r="E17" s="139" t="str">
        <f>IF(SP_SUL!T20="","*",SP_SUL!T20)</f>
        <v>ZBV-ZKE</v>
      </c>
      <c r="F17" s="145">
        <f>IF(SP_SUL!B20="","*",SP_SUL!B20)</f>
        <v>46055</v>
      </c>
      <c r="G17" s="145" t="str">
        <f>IF(SP_SUL!D20="","*",SP_SUL!D20)</f>
        <v>EDSON (TP-780)</v>
      </c>
      <c r="H17" s="145" t="str">
        <f>IF(SP_SUL!F20="","*",SP_SUL!F20)</f>
        <v>PDM - SUBSTITUIÇÃO - DORMENTE</v>
      </c>
      <c r="I17" s="145" t="str">
        <f>IF(SP_SUL!H20="","*",SP_SUL!H20)</f>
        <v>-</v>
      </c>
      <c r="J17" s="145" t="str">
        <f>IF(SP_SUL!I20="","*",SP_SUL!I20)</f>
        <v>-</v>
      </c>
      <c r="K17" s="139" t="str">
        <f>IF(SP_SUL!M20="","*",SP_SUL!M20)</f>
        <v>ZYU-ZST</v>
      </c>
      <c r="L17" s="139" t="str">
        <f>IF(SP_SUL!N20="","*",SP_SUL!N20)</f>
        <v>ZYU206</v>
      </c>
      <c r="M17" s="140">
        <f>IF(SP_SUL!J20="","*",SP_SUL!J20)</f>
        <v>56</v>
      </c>
      <c r="N17" s="144">
        <f>IF(SP_SUL!K20="","*",SP_SUL!K20)</f>
        <v>205</v>
      </c>
      <c r="O17" s="144" t="str">
        <f>IF(SP_SUL!L20="","*",SP_SUL!L20)</f>
        <v>-</v>
      </c>
      <c r="P17" s="143">
        <f>IF(SP_SUL!O20="","*",SP_SUL!O20)</f>
        <v>0.375</v>
      </c>
      <c r="Q17" s="143">
        <f>IF(SP_SUL!P20="","*",SP_SUL!P20)</f>
        <v>0.16666666666666666</v>
      </c>
      <c r="R17" s="145" t="str">
        <f>IF(SP_SUL!Q20="","*",CONCATENATE(SP_SUL!Q20," ",SP_SUL!R20))</f>
        <v>40 Nº DE DORMENTES</v>
      </c>
      <c r="S17" s="145" t="str">
        <f>IF(SP_SUL!V20="","*",SP_SUL!V20)</f>
        <v xml:space="preserve">Edson </v>
      </c>
      <c r="T17" s="145" t="str">
        <f>IF(SP_SUL!W20="","*",SP_SUL!W20)</f>
        <v>Substituição de dormentes</v>
      </c>
      <c r="U17" s="137" t="str">
        <f ca="1">_xlfn.XLOOKUP(G17&amp;$U$2,BS_CONTROLE[CHAVE],BS_CONTROLE[Quantidade_11],"-")</f>
        <v>-</v>
      </c>
      <c r="V17" s="137" t="str">
        <f ca="1">_xlfn.XLOOKUP(G17&amp;$V$2,BS_CONTROLE[CHAVE],BS_CONTROLE[Quantidade_11],"-")</f>
        <v>-</v>
      </c>
      <c r="W17" s="137" t="str">
        <f ca="1">_xlfn.XLOOKUP(G17&amp;$W$2,BS_CONTROLE[CHAVE],BS_CONTROLE[Quantidade_11],"-")</f>
        <v>-</v>
      </c>
    </row>
    <row r="18" spans="1:23" hidden="1">
      <c r="A18" s="146" t="str">
        <f>IF(SP_SUL!Y21="","*",SP_SUL!Y21)</f>
        <v>OPORTUNIDADE</v>
      </c>
      <c r="B18" s="146" t="str">
        <f>IF(SP_SUL!X21="","*",SP_SUL!X21)</f>
        <v>Oportunidade</v>
      </c>
      <c r="C18" s="146" t="str">
        <f>IF(SP_SUL!Z21="","*",SP_SUL!Z21)</f>
        <v>*</v>
      </c>
      <c r="D18" s="139" t="str">
        <f>IF(SP_SUL!S21="","*",SP_SUL!S21)</f>
        <v>SP SUL</v>
      </c>
      <c r="E18" s="139" t="str">
        <f>IF(SP_SUL!T21="","*",SP_SUL!T21)</f>
        <v>ZBV-ZKE</v>
      </c>
      <c r="F18" s="145">
        <f>IF(SP_SUL!B21="","*",SP_SUL!B21)</f>
        <v>46055</v>
      </c>
      <c r="G18" s="145" t="str">
        <f>IF(SP_SUL!D21="","*",SP_SUL!D21)</f>
        <v>W59</v>
      </c>
      <c r="H18" s="145" t="str">
        <f>IF(SP_SUL!F21="","*",SP_SUL!F21)</f>
        <v>DESLOCAMENTO</v>
      </c>
      <c r="I18" s="145" t="str">
        <f>IF(SP_SUL!H21="","*",SP_SUL!H21)</f>
        <v>ZYU1</v>
      </c>
      <c r="J18" s="145" t="str">
        <f>IF(SP_SUL!I21="","*",SP_SUL!I21)</f>
        <v>ZYU1</v>
      </c>
      <c r="K18" s="139" t="str">
        <f>IF(SP_SUL!M21="","*",SP_SUL!M21)</f>
        <v>ZYU-ZKE</v>
      </c>
      <c r="L18" s="139" t="str">
        <f>IF(SP_SUL!N21="","*",SP_SUL!N21)</f>
        <v>ZYUZKE</v>
      </c>
      <c r="M18" s="140">
        <f>IF(SP_SUL!J21="","*",SP_SUL!J21)</f>
        <v>56</v>
      </c>
      <c r="N18" s="144">
        <f>IF(SP_SUL!K21="","*",SP_SUL!K21)</f>
        <v>201.7</v>
      </c>
      <c r="O18" s="144">
        <f>IF(SP_SUL!L21="","*",SP_SUL!L21)</f>
        <v>147</v>
      </c>
      <c r="P18" s="143">
        <f>IF(SP_SUL!O21="","*",SP_SUL!O21)</f>
        <v>0.35416666666666669</v>
      </c>
      <c r="Q18" s="143">
        <f>IF(SP_SUL!P21="","*",SP_SUL!P21)</f>
        <v>4.1666666666666664E-2</v>
      </c>
      <c r="R18" s="145" t="str">
        <f>IF(SP_SUL!Q21="","*",CONCATENATE(SP_SUL!Q21," ",SP_SUL!R21))</f>
        <v>1 BINÁRIO</v>
      </c>
      <c r="S18" s="145" t="str">
        <f>IF(SP_SUL!V21="","*",SP_SUL!V21)</f>
        <v xml:space="preserve">Jonas </v>
      </c>
      <c r="T18" s="145" t="str">
        <f>IF(SP_SUL!W21="","*",SP_SUL!W21)</f>
        <v>Deslocamento para abastecer locomotiva</v>
      </c>
      <c r="U18" s="137">
        <f ca="1">_xlfn.XLOOKUP(G18&amp;$U$2,BS_CONTROLE[CHAVE],BS_CONTROLE[Quantidade_11],"-")</f>
        <v>1</v>
      </c>
      <c r="V18" s="137" t="str">
        <f ca="1">_xlfn.XLOOKUP(G18&amp;$V$2,BS_CONTROLE[CHAVE],BS_CONTROLE[Quantidade_11],"-")</f>
        <v>-</v>
      </c>
      <c r="W18" s="137" t="str">
        <f ca="1">_xlfn.XLOOKUP(G18&amp;$W$2,BS_CONTROLE[CHAVE],BS_CONTROLE[Quantidade_11],"-")</f>
        <v>-</v>
      </c>
    </row>
    <row r="19" spans="1:23" hidden="1">
      <c r="A19" s="146" t="str">
        <f>IF(SP_SUL!Y22="","*",SP_SUL!Y22)</f>
        <v>OPORTUNIDADE</v>
      </c>
      <c r="B19" s="146" t="str">
        <f>IF(SP_SUL!X22="","*",SP_SUL!X22)</f>
        <v>Oportunidade</v>
      </c>
      <c r="C19" s="146" t="str">
        <f>IF(SP_SUL!Z22="","*",SP_SUL!Z22)</f>
        <v>*</v>
      </c>
      <c r="D19" s="139" t="str">
        <f>IF(SP_SUL!S22="","*",SP_SUL!S22)</f>
        <v>SP SUL</v>
      </c>
      <c r="E19" s="139" t="str">
        <f>IF(SP_SUL!T22="","*",SP_SUL!T22)</f>
        <v>ZBV-ZKE</v>
      </c>
      <c r="F19" s="145">
        <f>IF(SP_SUL!B22="","*",SP_SUL!B22)</f>
        <v>46055</v>
      </c>
      <c r="G19" s="145" t="str">
        <f>IF(SP_SUL!D22="","*",SP_SUL!D22)</f>
        <v>ROBSON (TF-701)</v>
      </c>
      <c r="H19" s="145" t="str">
        <f>IF(SP_SUL!F22="","*",SP_SUL!F22)</f>
        <v>LIMPEZA</v>
      </c>
      <c r="I19" s="145" t="str">
        <f>IF(SP_SUL!H22="","*",SP_SUL!H22)</f>
        <v>-</v>
      </c>
      <c r="J19" s="145" t="str">
        <f>IF(SP_SUL!I22="","*",SP_SUL!I22)</f>
        <v>-</v>
      </c>
      <c r="K19" s="139" t="str">
        <f>IF(SP_SUL!M22="","*",SP_SUL!M22)</f>
        <v>ZER-ZDI</v>
      </c>
      <c r="L19" s="139" t="str">
        <f>IF(SP_SUL!N22="","*",SP_SUL!N22)</f>
        <v>ZER169</v>
      </c>
      <c r="M19" s="140">
        <f>IF(SP_SUL!J22="","*",SP_SUL!J22)</f>
        <v>56</v>
      </c>
      <c r="N19" s="144">
        <f>IF(SP_SUL!K22="","*",SP_SUL!K22)</f>
        <v>168</v>
      </c>
      <c r="O19" s="144" t="str">
        <f>IF(SP_SUL!L22="","*",SP_SUL!L22)</f>
        <v>-</v>
      </c>
      <c r="P19" s="143">
        <f>IF(SP_SUL!O22="","*",SP_SUL!O22)</f>
        <v>0.375</v>
      </c>
      <c r="Q19" s="143">
        <f>IF(SP_SUL!P22="","*",SP_SUL!P22)</f>
        <v>0.16666666666666666</v>
      </c>
      <c r="R19" s="145" t="str">
        <f>IF(SP_SUL!Q22="","*",CONCATENATE(SP_SUL!Q22," ",SP_SUL!R22))</f>
        <v>1 BINÁRIO</v>
      </c>
      <c r="S19" s="145" t="str">
        <f>IF(SP_SUL!V22="","*",SP_SUL!V22)</f>
        <v xml:space="preserve">Robson </v>
      </c>
      <c r="T19" s="145" t="str">
        <f>IF(SP_SUL!W22="","*",SP_SUL!W22)</f>
        <v>Limpeza na ponte</v>
      </c>
      <c r="U19" s="137">
        <f ca="1">_xlfn.XLOOKUP(G19&amp;$U$2,BS_CONTROLE[CHAVE],BS_CONTROLE[Quantidade_11],"-")</f>
        <v>0</v>
      </c>
      <c r="V19" s="137" t="str">
        <f ca="1">_xlfn.XLOOKUP(G19&amp;$V$2,BS_CONTROLE[CHAVE],BS_CONTROLE[Quantidade_11],"-")</f>
        <v>-</v>
      </c>
      <c r="W19" s="137">
        <f ca="1">_xlfn.XLOOKUP(G19&amp;$W$2,BS_CONTROLE[CHAVE],BS_CONTROLE[Quantidade_11],"-")</f>
        <v>60</v>
      </c>
    </row>
    <row r="20" spans="1:23" hidden="1">
      <c r="A20" s="146" t="str">
        <f>IF(SP_SUL!Y23="","*",SP_SUL!Y23)</f>
        <v>OPORTUNIDADE</v>
      </c>
      <c r="B20" s="146" t="str">
        <f>IF(SP_SUL!X23="","*",SP_SUL!X23)</f>
        <v>Oportunidade</v>
      </c>
      <c r="C20" s="146" t="str">
        <f>IF(SP_SUL!Z23="","*",SP_SUL!Z23)</f>
        <v>*</v>
      </c>
      <c r="D20" s="139" t="str">
        <f>IF(SP_SUL!S23="","*",SP_SUL!S23)</f>
        <v>SP SUL</v>
      </c>
      <c r="E20" s="139" t="str">
        <f>IF(SP_SUL!T23="","*",SP_SUL!T23)</f>
        <v>ZBV-ZKE</v>
      </c>
      <c r="F20" s="145">
        <f>IF(SP_SUL!B23="","*",SP_SUL!B23)</f>
        <v>46055</v>
      </c>
      <c r="G20" s="145" t="str">
        <f>IF(SP_SUL!D23="","*",SP_SUL!D23)</f>
        <v>OSMAR (TMA-677)</v>
      </c>
      <c r="H20" s="145" t="str">
        <f>IF(SP_SUL!F23="","*",SP_SUL!F23)</f>
        <v>PDM - AMV - MEIA CHAVE</v>
      </c>
      <c r="I20" s="145" t="str">
        <f>IF(SP_SUL!H23="","*",SP_SUL!H23)</f>
        <v>-</v>
      </c>
      <c r="J20" s="145" t="str">
        <f>IF(SP_SUL!I23="","*",SP_SUL!I23)</f>
        <v>-</v>
      </c>
      <c r="K20" s="139" t="str">
        <f>IF(SP_SUL!M23="","*",SP_SUL!M23)</f>
        <v>ZGA-ZCX</v>
      </c>
      <c r="L20" s="139" t="str">
        <f>IF(SP_SUL!N23="","*",SP_SUL!N23)</f>
        <v>154ZPS</v>
      </c>
      <c r="M20" s="140">
        <f>IF(SP_SUL!J23="","*",SP_SUL!J23)</f>
        <v>56</v>
      </c>
      <c r="N20" s="144">
        <f>IF(SP_SUL!K23="","*",SP_SUL!K23)</f>
        <v>157.9</v>
      </c>
      <c r="O20" s="144" t="str">
        <f>IF(SP_SUL!L23="","*",SP_SUL!L23)</f>
        <v>-</v>
      </c>
      <c r="P20" s="143">
        <f>IF(SP_SUL!O23="","*",SP_SUL!O23)</f>
        <v>0.45833333333333331</v>
      </c>
      <c r="Q20" s="143">
        <f>IF(SP_SUL!P23="","*",SP_SUL!P23)</f>
        <v>0.125</v>
      </c>
      <c r="R20" s="145" t="str">
        <f>IF(SP_SUL!Q23="","*",CONCATENATE(SP_SUL!Q23," ",SP_SUL!R23))</f>
        <v>1 Nº DE PEÇAS</v>
      </c>
      <c r="S20" s="145" t="str">
        <f>IF(SP_SUL!V23="","*",SP_SUL!V23)</f>
        <v>Osmar</v>
      </c>
      <c r="T20" s="145" t="str">
        <f>IF(SP_SUL!W23="","*",SP_SUL!W23)</f>
        <v>Substituição de meia chave</v>
      </c>
      <c r="U20" s="137" t="str">
        <f ca="1">_xlfn.XLOOKUP(G20&amp;$U$2,BS_CONTROLE[CHAVE],BS_CONTROLE[Quantidade_11],"-")</f>
        <v>-</v>
      </c>
      <c r="V20" s="137" t="str">
        <f ca="1">_xlfn.XLOOKUP(G20&amp;$V$2,BS_CONTROLE[CHAVE],BS_CONTROLE[Quantidade_11],"-")</f>
        <v>-</v>
      </c>
      <c r="W20" s="137" t="str">
        <f ca="1">_xlfn.XLOOKUP(G20&amp;$W$2,BS_CONTROLE[CHAVE],BS_CONTROLE[Quantidade_11],"-")</f>
        <v>-</v>
      </c>
    </row>
    <row r="21" spans="1:23" hidden="1">
      <c r="A21" s="146" t="str">
        <f>IF(SP_SUL!Y24="","*",SP_SUL!Y24)</f>
        <v>*</v>
      </c>
      <c r="B21" s="146" t="str">
        <f>IF(SP_SUL!X24="","*",SP_SUL!X24)</f>
        <v>*</v>
      </c>
      <c r="C21" s="146" t="str">
        <f>IF(SP_SUL!Z24="","*",SP_SUL!Z24)</f>
        <v>*</v>
      </c>
      <c r="D21" s="139" t="str">
        <f>IF(SP_SUL!S24="","*",SP_SUL!S24)</f>
        <v>-</v>
      </c>
      <c r="E21" s="139" t="str">
        <f>IF(SP_SUL!T24="","*",SP_SUL!T24)</f>
        <v>-</v>
      </c>
      <c r="F21" s="145" t="str">
        <f>IF(SP_SUL!B24="","*",SP_SUL!B24)</f>
        <v>*</v>
      </c>
      <c r="G21" s="145" t="str">
        <f>IF(SP_SUL!D24="","*",SP_SUL!D24)</f>
        <v>*</v>
      </c>
      <c r="H21" s="145" t="str">
        <f>IF(SP_SUL!F24="","*",SP_SUL!F24)</f>
        <v>*</v>
      </c>
      <c r="I21" s="145" t="str">
        <f>IF(SP_SUL!H24="","*",SP_SUL!H24)</f>
        <v>*</v>
      </c>
      <c r="J21" s="145" t="str">
        <f>IF(SP_SUL!I24="","*",SP_SUL!I24)</f>
        <v>*</v>
      </c>
      <c r="K21" s="139" t="str">
        <f>IF(SP_SUL!M24="","*",SP_SUL!M24)</f>
        <v>-</v>
      </c>
      <c r="L21" s="139" t="str">
        <f>IF(SP_SUL!N24="","*",SP_SUL!N24)</f>
        <v>-</v>
      </c>
      <c r="M21" s="140" t="str">
        <f>IF(SP_SUL!J24="","*",SP_SUL!J24)</f>
        <v>*</v>
      </c>
      <c r="N21" s="144" t="str">
        <f>IF(SP_SUL!K24="","*",SP_SUL!K24)</f>
        <v>*</v>
      </c>
      <c r="O21" s="144" t="str">
        <f>IF(SP_SUL!L24="","*",SP_SUL!L24)</f>
        <v>*</v>
      </c>
      <c r="P21" s="143" t="str">
        <f>IF(SP_SUL!O24="","*",SP_SUL!O24)</f>
        <v>*</v>
      </c>
      <c r="Q21" s="143" t="str">
        <f>IF(SP_SUL!P24="","*",SP_SUL!P24)</f>
        <v>*</v>
      </c>
      <c r="R21" s="145" t="str">
        <f>IF(SP_SUL!Q24="","*",CONCATENATE(SP_SUL!Q24," ",SP_SUL!R24))</f>
        <v>*</v>
      </c>
      <c r="S21" s="145" t="str">
        <f>IF(SP_SUL!V24="","*",SP_SUL!V24)</f>
        <v>*</v>
      </c>
      <c r="T21" s="145" t="str">
        <f>IF(SP_SUL!W24="","*",SP_SUL!W24)</f>
        <v>*</v>
      </c>
      <c r="U21" s="137" t="str">
        <f ca="1">_xlfn.XLOOKUP(G21&amp;$U$2,BS_CONTROLE[CHAVE],BS_CONTROLE[Quantidade_11],"-")</f>
        <v>-</v>
      </c>
      <c r="V21" s="137" t="str">
        <f ca="1">_xlfn.XLOOKUP(G21&amp;$V$2,BS_CONTROLE[CHAVE],BS_CONTROLE[Quantidade_11],"-")</f>
        <v>-</v>
      </c>
      <c r="W21" s="137" t="str">
        <f ca="1">_xlfn.XLOOKUP(G21&amp;$W$2,BS_CONTROLE[CHAVE],BS_CONTROLE[Quantidade_11],"-")</f>
        <v>-</v>
      </c>
    </row>
    <row r="22" spans="1:23" hidden="1">
      <c r="A22" s="146" t="str">
        <f>IF(SP_SUL!Y25="","*",SP_SUL!Y25)</f>
        <v>*</v>
      </c>
      <c r="B22" s="146" t="str">
        <f>IF(SP_SUL!X25="","*",SP_SUL!X25)</f>
        <v>*</v>
      </c>
      <c r="C22" s="146" t="str">
        <f>IF(SP_SUL!Z25="","*",SP_SUL!Z25)</f>
        <v>*</v>
      </c>
      <c r="D22" s="139" t="str">
        <f>IF(SP_SUL!S25="","*",SP_SUL!S25)</f>
        <v>-</v>
      </c>
      <c r="E22" s="139" t="str">
        <f>IF(SP_SUL!T25="","*",SP_SUL!T25)</f>
        <v>-</v>
      </c>
      <c r="F22" s="145" t="str">
        <f>IF(SP_SUL!B25="","*",SP_SUL!B25)</f>
        <v>*</v>
      </c>
      <c r="G22" s="145" t="str">
        <f>IF(SP_SUL!D25="","*",SP_SUL!D25)</f>
        <v>*</v>
      </c>
      <c r="H22" s="145" t="str">
        <f>IF(SP_SUL!F25="","*",SP_SUL!F25)</f>
        <v>*</v>
      </c>
      <c r="I22" s="145" t="str">
        <f>IF(SP_SUL!H25="","*",SP_SUL!H25)</f>
        <v>*</v>
      </c>
      <c r="J22" s="145" t="str">
        <f>IF(SP_SUL!I25="","*",SP_SUL!I25)</f>
        <v>*</v>
      </c>
      <c r="K22" s="139" t="str">
        <f>IF(SP_SUL!M25="","*",SP_SUL!M25)</f>
        <v>-</v>
      </c>
      <c r="L22" s="139" t="str">
        <f>IF(SP_SUL!N25="","*",SP_SUL!N25)</f>
        <v>-</v>
      </c>
      <c r="M22" s="140" t="str">
        <f>IF(SP_SUL!J25="","*",SP_SUL!J25)</f>
        <v>*</v>
      </c>
      <c r="N22" s="144" t="str">
        <f>IF(SP_SUL!K25="","*",SP_SUL!K25)</f>
        <v>*</v>
      </c>
      <c r="O22" s="144" t="str">
        <f>IF(SP_SUL!L25="","*",SP_SUL!L25)</f>
        <v>*</v>
      </c>
      <c r="P22" s="143" t="str">
        <f>IF(SP_SUL!O25="","*",SP_SUL!O25)</f>
        <v>*</v>
      </c>
      <c r="Q22" s="143" t="str">
        <f>IF(SP_SUL!P25="","*",SP_SUL!P25)</f>
        <v>*</v>
      </c>
      <c r="R22" s="145" t="str">
        <f>IF(SP_SUL!Q25="","*",CONCATENATE(SP_SUL!Q25," ",SP_SUL!R25))</f>
        <v>*</v>
      </c>
      <c r="S22" s="145" t="str">
        <f>IF(SP_SUL!V25="","*",SP_SUL!V25)</f>
        <v>*</v>
      </c>
      <c r="T22" s="145" t="str">
        <f>IF(SP_SUL!W25="","*",SP_SUL!W25)</f>
        <v>*</v>
      </c>
      <c r="U22" s="137" t="str">
        <f ca="1">_xlfn.XLOOKUP(G22&amp;$U$2,BS_CONTROLE[CHAVE],BS_CONTROLE[Quantidade_11],"-")</f>
        <v>-</v>
      </c>
      <c r="V22" s="137" t="str">
        <f ca="1">_xlfn.XLOOKUP(G22&amp;$V$2,BS_CONTROLE[CHAVE],BS_CONTROLE[Quantidade_11],"-")</f>
        <v>-</v>
      </c>
      <c r="W22" s="137" t="str">
        <f ca="1">_xlfn.XLOOKUP(G22&amp;$W$2,BS_CONTROLE[CHAVE],BS_CONTROLE[Quantidade_11],"-")</f>
        <v>-</v>
      </c>
    </row>
    <row r="23" spans="1:23" hidden="1">
      <c r="A23" s="146" t="str">
        <f>IF(SP_SUL!Y26="","*",SP_SUL!Y26)</f>
        <v>OPORTUNIDADE</v>
      </c>
      <c r="B23" s="146" t="str">
        <f>IF(SP_SUL!X26="","*",SP_SUL!X26)</f>
        <v>Oportunidade</v>
      </c>
      <c r="C23" s="146" t="str">
        <f>IF(SP_SUL!Z26="","*",SP_SUL!Z26)</f>
        <v>*</v>
      </c>
      <c r="D23" s="139" t="str">
        <f>IF(SP_SUL!S26="","*",SP_SUL!S26)</f>
        <v>SP SUL</v>
      </c>
      <c r="E23" s="139" t="str">
        <f>IF(SP_SUL!T26="","*",SP_SUL!T26)</f>
        <v>ZKE-ZEV</v>
      </c>
      <c r="F23" s="145">
        <f>IF(SP_SUL!B26="","*",SP_SUL!B26)</f>
        <v>46055</v>
      </c>
      <c r="G23" s="145" t="str">
        <f>IF(SP_SUL!D26="","*",SP_SUL!D26)</f>
        <v>E17</v>
      </c>
      <c r="H23" s="145" t="str">
        <f>IF(SP_SUL!F26="","*",SP_SUL!F26)</f>
        <v>CAMINHÃO DE SOLDA</v>
      </c>
      <c r="I23" s="145" t="str">
        <f>IF(SP_SUL!H26="","*",SP_SUL!H26)</f>
        <v>102ZKW2</v>
      </c>
      <c r="J23" s="145" t="str">
        <f>IF(SP_SUL!I26="","*",SP_SUL!I26)</f>
        <v>102ZKW2</v>
      </c>
      <c r="K23" s="139" t="str">
        <f>IF(SP_SUL!M26="","*",SP_SUL!M26)</f>
        <v>ZKE-ZWW</v>
      </c>
      <c r="L23" s="139" t="str">
        <f>IF(SP_SUL!N26="","*",SP_SUL!N26)</f>
        <v>K83K802</v>
      </c>
      <c r="M23" s="140">
        <f>IF(SP_SUL!J26="","*",SP_SUL!J26)</f>
        <v>55</v>
      </c>
      <c r="N23" s="144">
        <f>IF(SP_SUL!K26="","*",SP_SUL!K26)</f>
        <v>81</v>
      </c>
      <c r="O23" s="144">
        <f>IF(SP_SUL!L26="","*",SP_SUL!L26)</f>
        <v>82</v>
      </c>
      <c r="P23" s="143">
        <f>IF(SP_SUL!O26="","*",SP_SUL!O26)</f>
        <v>0.375</v>
      </c>
      <c r="Q23" s="143">
        <f>IF(SP_SUL!P26="","*",SP_SUL!P26)</f>
        <v>0.16666666666666666</v>
      </c>
      <c r="R23" s="145" t="str">
        <f>IF(SP_SUL!Q26="","*",CONCATENATE(SP_SUL!Q26," ",SP_SUL!R26))</f>
        <v>3 Nº DE SOLDA</v>
      </c>
      <c r="S23" s="145" t="str">
        <f>IF(SP_SUL!V26="","*",SP_SUL!V26)</f>
        <v>Higor</v>
      </c>
      <c r="T23" s="145" t="str">
        <f>IF(SP_SUL!W26="","*",SP_SUL!W26)</f>
        <v>Caminhão de solda</v>
      </c>
      <c r="U23" s="137">
        <f ca="1">_xlfn.XLOOKUP(G23&amp;$U$2,BS_CONTROLE[CHAVE],BS_CONTROLE[Quantidade_11],"-")</f>
        <v>2</v>
      </c>
      <c r="V23" s="137">
        <f ca="1">_xlfn.XLOOKUP(G23&amp;$V$2,BS_CONTROLE[CHAVE],BS_CONTROLE[Quantidade_11],"-")</f>
        <v>0</v>
      </c>
      <c r="W23" s="137">
        <f ca="1">_xlfn.XLOOKUP(G23&amp;$W$2,BS_CONTROLE[CHAVE],BS_CONTROLE[Quantidade_11],"-")</f>
        <v>0</v>
      </c>
    </row>
    <row r="24" spans="1:23" hidden="1">
      <c r="A24" s="146" t="str">
        <f>IF(SP_SUL!Y27="","*",SP_SUL!Y27)</f>
        <v>OPORTUNIDADE</v>
      </c>
      <c r="B24" s="146" t="str">
        <f>IF(SP_SUL!X27="","*",SP_SUL!X27)</f>
        <v>Contrato</v>
      </c>
      <c r="C24" s="146" t="str">
        <f>IF(SP_SUL!Z27="","*",SP_SUL!Z27)</f>
        <v>*</v>
      </c>
      <c r="D24" s="139" t="str">
        <f>IF(SP_SUL!S27="","*",SP_SUL!S27)</f>
        <v>SP SUL</v>
      </c>
      <c r="E24" s="139" t="str">
        <f>IF(SP_SUL!T27="","*",SP_SUL!T27)</f>
        <v>ZKE-ZEV</v>
      </c>
      <c r="F24" s="145">
        <f>IF(SP_SUL!B27="","*",SP_SUL!B27)</f>
        <v>46055</v>
      </c>
      <c r="G24" s="145" t="str">
        <f>IF(SP_SUL!D27="","*",SP_SUL!D27)</f>
        <v>V89</v>
      </c>
      <c r="H24" s="145" t="str">
        <f>IF(SP_SUL!F27="","*",SP_SUL!F27)</f>
        <v>MECANIZAÇÃO - SOCADORA</v>
      </c>
      <c r="I24" s="145" t="str">
        <f>IF(SP_SUL!H27="","*",SP_SUL!H27)</f>
        <v>102ZKW2</v>
      </c>
      <c r="J24" s="145" t="str">
        <f>IF(SP_SUL!I27="","*",SP_SUL!I27)</f>
        <v>102ZKW2</v>
      </c>
      <c r="K24" s="139" t="str">
        <f>IF(SP_SUL!M27="","*",SP_SUL!M27)</f>
        <v>ZWW-ZKW</v>
      </c>
      <c r="L24" s="139" t="str">
        <f>IF(SP_SUL!N27="","*",SP_SUL!N27)</f>
        <v>K93K911</v>
      </c>
      <c r="M24" s="140">
        <f>IF(SP_SUL!J27="","*",SP_SUL!J27)</f>
        <v>48</v>
      </c>
      <c r="N24" s="144">
        <f>IF(SP_SUL!K27="","*",SP_SUL!K27)</f>
        <v>92.745000000000005</v>
      </c>
      <c r="O24" s="144">
        <f>IF(SP_SUL!L27="","*",SP_SUL!L27)</f>
        <v>93.587000000000003</v>
      </c>
      <c r="P24" s="143">
        <f>IF(SP_SUL!O27="","*",SP_SUL!O27)</f>
        <v>0.5</v>
      </c>
      <c r="Q24" s="143">
        <f>IF(SP_SUL!P27="","*",SP_SUL!P27)</f>
        <v>0.16666666666666666</v>
      </c>
      <c r="R24" s="145" t="str">
        <f>IF(SP_SUL!Q27="","*",CONCATENATE(SP_SUL!Q27," ",SP_SUL!R27))</f>
        <v>960 M</v>
      </c>
      <c r="S24" s="145" t="str">
        <f>IF(SP_SUL!V27="","*",SP_SUL!V27)</f>
        <v>Antonioni</v>
      </c>
      <c r="T24" s="145" t="str">
        <f>IF(SP_SUL!W27="","*",SP_SUL!W27)</f>
        <v xml:space="preserve">Socaria mecanizada </v>
      </c>
      <c r="U24" s="137">
        <f ca="1">_xlfn.XLOOKUP(G24&amp;$U$2,BS_CONTROLE[CHAVE],BS_CONTROLE[Quantidade_11],"-")</f>
        <v>0</v>
      </c>
      <c r="V24" s="137" t="str">
        <f ca="1">_xlfn.XLOOKUP(G24&amp;$V$2,BS_CONTROLE[CHAVE],BS_CONTROLE[Quantidade_11],"-")</f>
        <v>-</v>
      </c>
      <c r="W24" s="137">
        <f ca="1">_xlfn.XLOOKUP(G24&amp;$W$2,BS_CONTROLE[CHAVE],BS_CONTROLE[Quantidade_11],"-")</f>
        <v>860</v>
      </c>
    </row>
    <row r="25" spans="1:23" hidden="1">
      <c r="A25" s="146" t="str">
        <f>IF(SP_SUL!Y28="","*",SP_SUL!Y28)</f>
        <v>*</v>
      </c>
      <c r="B25" s="146" t="str">
        <f>IF(SP_SUL!X28="","*",SP_SUL!X28)</f>
        <v>Oportunidade</v>
      </c>
      <c r="C25" s="146" t="str">
        <f>IF(SP_SUL!Z28="","*",SP_SUL!Z28)</f>
        <v>*</v>
      </c>
      <c r="D25" s="139" t="str">
        <f>IF(SP_SUL!S28="","*",SP_SUL!S28)</f>
        <v>SP SUL</v>
      </c>
      <c r="E25" s="139" t="str">
        <f>IF(SP_SUL!T28="","*",SP_SUL!T28)</f>
        <v>ZKE-ZEV</v>
      </c>
      <c r="F25" s="145" t="str">
        <f>IF(SP_SUL!B28="","*",SP_SUL!B28)</f>
        <v>*</v>
      </c>
      <c r="G25" s="145" t="str">
        <f>IF(SP_SUL!D28="","*",SP_SUL!D28)</f>
        <v>E42</v>
      </c>
      <c r="H25" s="145" t="str">
        <f>IF(SP_SUL!F28="","*",SP_SUL!F28)</f>
        <v>TRILHEIRO - DESCARGA</v>
      </c>
      <c r="I25" s="145" t="str">
        <f>IF(SP_SUL!H28="","*",SP_SUL!H28)</f>
        <v>102ZKW2</v>
      </c>
      <c r="J25" s="145" t="str">
        <f>IF(SP_SUL!I28="","*",SP_SUL!I28)</f>
        <v>ZCP1</v>
      </c>
      <c r="K25" s="139" t="str">
        <f>IF(SP_SUL!M28="","*",SP_SUL!M28)</f>
        <v>ZKW</v>
      </c>
      <c r="L25" s="139" t="str">
        <f>IF(SP_SUL!N28="","*",SP_SUL!N28)</f>
        <v>ZKW2/102ZKW2</v>
      </c>
      <c r="M25" s="140">
        <f>IF(SP_SUL!J28="","*",SP_SUL!J28)</f>
        <v>55</v>
      </c>
      <c r="N25" s="144">
        <f>IF(SP_SUL!K28="","*",SP_SUL!K28)</f>
        <v>95.385000000000005</v>
      </c>
      <c r="O25" s="144">
        <f>IF(SP_SUL!L28="","*",SP_SUL!L28)</f>
        <v>99.831000000000003</v>
      </c>
      <c r="P25" s="143">
        <f>IF(SP_SUL!O28="","*",SP_SUL!O28)</f>
        <v>0.39583333333333331</v>
      </c>
      <c r="Q25" s="143">
        <f>IF(SP_SUL!P28="","*",SP_SUL!P28)</f>
        <v>8.3333333333333329E-2</v>
      </c>
      <c r="R25" s="145" t="str">
        <f>IF(SP_SUL!Q28="","*",CONCATENATE(SP_SUL!Q28," ",SP_SUL!R28))</f>
        <v>1248 M</v>
      </c>
      <c r="S25" s="145" t="str">
        <f>IF(SP_SUL!V28="","*",SP_SUL!V28)</f>
        <v xml:space="preserve">Felipe </v>
      </c>
      <c r="T25" s="145" t="str">
        <f>IF(SP_SUL!W28="","*",SP_SUL!W28)</f>
        <v>Descarga de trilho</v>
      </c>
      <c r="U25" s="137">
        <f ca="1">_xlfn.XLOOKUP(G25&amp;$U$2,BS_CONTROLE[CHAVE],BS_CONTROLE[Quantidade_11],"-")</f>
        <v>1872</v>
      </c>
      <c r="V25" s="137" t="str">
        <f ca="1">_xlfn.XLOOKUP(G25&amp;$V$2,BS_CONTROLE[CHAVE],BS_CONTROLE[Quantidade_11],"-")</f>
        <v>-</v>
      </c>
      <c r="W25" s="137" t="str">
        <f ca="1">_xlfn.XLOOKUP(G25&amp;$W$2,BS_CONTROLE[CHAVE],BS_CONTROLE[Quantidade_11],"-")</f>
        <v>-</v>
      </c>
    </row>
    <row r="26" spans="1:23" hidden="1">
      <c r="A26" s="146" t="str">
        <f>IF(SP_SUL!Y29="","*",SP_SUL!Y29)</f>
        <v>*</v>
      </c>
      <c r="B26" s="146" t="str">
        <f>IF(SP_SUL!X29="","*",SP_SUL!X29)</f>
        <v>Oportunidade</v>
      </c>
      <c r="C26" s="146" t="str">
        <f>IF(SP_SUL!Z29="","*",SP_SUL!Z29)</f>
        <v>*</v>
      </c>
      <c r="D26" s="139" t="str">
        <f>IF(SP_SUL!S29="","*",SP_SUL!S29)</f>
        <v>SP SUL</v>
      </c>
      <c r="E26" s="139" t="str">
        <f>IF(SP_SUL!T29="","*",SP_SUL!T29)</f>
        <v>ZKE-ZEV</v>
      </c>
      <c r="F26" s="145" t="str">
        <f>IF(SP_SUL!B29="","*",SP_SUL!B29)</f>
        <v>*</v>
      </c>
      <c r="G26" s="145" t="str">
        <f>IF(SP_SUL!D29="","*",SP_SUL!D29)</f>
        <v>ISMAEL(TP-726)</v>
      </c>
      <c r="H26" s="145" t="str">
        <f>IF(SP_SUL!F29="","*",SP_SUL!F29)</f>
        <v>PDM - SOLDA</v>
      </c>
      <c r="I26" s="145" t="str">
        <f>IF(SP_SUL!H29="","*",SP_SUL!H29)</f>
        <v>-</v>
      </c>
      <c r="J26" s="145" t="str">
        <f>IF(SP_SUL!I29="","*",SP_SUL!I29)</f>
        <v>-</v>
      </c>
      <c r="K26" s="139" t="str">
        <f>IF(SP_SUL!M29="","*",SP_SUL!M29)</f>
        <v>ZWW-ZKW</v>
      </c>
      <c r="L26" s="139" t="str">
        <f>IF(SP_SUL!N29="","*",SP_SUL!N29)</f>
        <v>ZKWK932</v>
      </c>
      <c r="M26" s="140">
        <f>IF(SP_SUL!J29="","*",SP_SUL!J29)</f>
        <v>55</v>
      </c>
      <c r="N26" s="144">
        <f>IF(SP_SUL!K29="","*",SP_SUL!K29)</f>
        <v>94.664000000000001</v>
      </c>
      <c r="O26" s="144" t="str">
        <f>IF(SP_SUL!L29="","*",SP_SUL!L29)</f>
        <v>-</v>
      </c>
      <c r="P26" s="143">
        <f>IF(SP_SUL!O29="","*",SP_SUL!O29)</f>
        <v>0.375</v>
      </c>
      <c r="Q26" s="143">
        <f>IF(SP_SUL!P29="","*",SP_SUL!P29)</f>
        <v>0.125</v>
      </c>
      <c r="R26" s="145" t="str">
        <f>IF(SP_SUL!Q29="","*",CONCATENATE(SP_SUL!Q29," ",SP_SUL!R29))</f>
        <v>2 Nº DE SOLDA</v>
      </c>
      <c r="S26" s="145" t="str">
        <f>IF(SP_SUL!V29="","*",SP_SUL!V29)</f>
        <v>Ismael</v>
      </c>
      <c r="T26" s="145" t="str">
        <f>IF(SP_SUL!W29="","*",SP_SUL!W29)</f>
        <v xml:space="preserve">Execução de solda - Condicionado a temperatura </v>
      </c>
      <c r="U26" s="137">
        <f ca="1">_xlfn.XLOOKUP(G26&amp;$U$2,BS_CONTROLE[CHAVE],BS_CONTROLE[Quantidade_11],"-")</f>
        <v>2</v>
      </c>
      <c r="V26" s="137" t="str">
        <f ca="1">_xlfn.XLOOKUP(G26&amp;$V$2,BS_CONTROLE[CHAVE],BS_CONTROLE[Quantidade_11],"-")</f>
        <v>-</v>
      </c>
      <c r="W26" s="137">
        <f ca="1">_xlfn.XLOOKUP(G26&amp;$W$2,BS_CONTROLE[CHAVE],BS_CONTROLE[Quantidade_11],"-")</f>
        <v>0</v>
      </c>
    </row>
    <row r="27" spans="1:23" hidden="1">
      <c r="A27" s="146" t="str">
        <f>IF(SP_SUL!Y30="","*",SP_SUL!Y30)</f>
        <v>OPORTUNIDADE</v>
      </c>
      <c r="B27" s="146" t="str">
        <f>IF(SP_SUL!X30="","*",SP_SUL!X30)</f>
        <v>Oportunidade</v>
      </c>
      <c r="C27" s="146" t="str">
        <f>IF(SP_SUL!Z30="","*",SP_SUL!Z30)</f>
        <v>*</v>
      </c>
      <c r="D27" s="139" t="str">
        <f>IF(SP_SUL!S30="","*",SP_SUL!S30)</f>
        <v>SP SUL</v>
      </c>
      <c r="E27" s="139" t="str">
        <f>IF(SP_SUL!T30="","*",SP_SUL!T30)</f>
        <v>ZKE-ZEV</v>
      </c>
      <c r="F27" s="145">
        <f>IF(SP_SUL!B30="","*",SP_SUL!B30)</f>
        <v>46055</v>
      </c>
      <c r="G27" s="145" t="str">
        <f>IF(SP_SUL!D30="","*",SP_SUL!D30)</f>
        <v>CAIQUE (TP-869)</v>
      </c>
      <c r="H27" s="145" t="str">
        <f>IF(SP_SUL!F30="","*",SP_SUL!F30)</f>
        <v>MODERNIZAÇÃO - SOLDA</v>
      </c>
      <c r="I27" s="145" t="str">
        <f>IF(SP_SUL!H30="","*",SP_SUL!H30)</f>
        <v>-</v>
      </c>
      <c r="J27" s="145" t="str">
        <f>IF(SP_SUL!I30="","*",SP_SUL!I30)</f>
        <v>-</v>
      </c>
      <c r="K27" s="139" t="str">
        <f>IF(SP_SUL!M30="","*",SP_SUL!M30)</f>
        <v>ZWI-ZEM</v>
      </c>
      <c r="L27" s="139">
        <f>IF(SP_SUL!N30="","*",SP_SUL!N30)</f>
        <v>1241231</v>
      </c>
      <c r="M27" s="140">
        <f>IF(SP_SUL!J30="","*",SP_SUL!J30)</f>
        <v>48</v>
      </c>
      <c r="N27" s="144">
        <f>IF(SP_SUL!K30="","*",SP_SUL!K30)</f>
        <v>123.363</v>
      </c>
      <c r="O27" s="144" t="str">
        <f>IF(SP_SUL!L30="","*",SP_SUL!L30)</f>
        <v>-</v>
      </c>
      <c r="P27" s="143">
        <f>IF(SP_SUL!O30="","*",SP_SUL!O30)</f>
        <v>0.35416666666666669</v>
      </c>
      <c r="Q27" s="143">
        <f>IF(SP_SUL!P30="","*",SP_SUL!P30)</f>
        <v>6.25E-2</v>
      </c>
      <c r="R27" s="145" t="str">
        <f>IF(SP_SUL!Q30="","*",CONCATENATE(SP_SUL!Q30," ",SP_SUL!R30))</f>
        <v>1 Nº DE SOLDA</v>
      </c>
      <c r="S27" s="145" t="str">
        <f>IF(SP_SUL!V30="","*",SP_SUL!V30)</f>
        <v>Caique</v>
      </c>
      <c r="T27" s="145" t="str">
        <f>IF(SP_SUL!W30="","*",SP_SUL!W30)</f>
        <v xml:space="preserve">Execução de solda - Condicionado a temperatura </v>
      </c>
      <c r="U27" s="137" t="str">
        <f ca="1">_xlfn.XLOOKUP(G27&amp;$U$2,BS_CONTROLE[CHAVE],BS_CONTROLE[Quantidade_11],"-")</f>
        <v>-</v>
      </c>
      <c r="V27" s="137" t="str">
        <f ca="1">_xlfn.XLOOKUP(G27&amp;$V$2,BS_CONTROLE[CHAVE],BS_CONTROLE[Quantidade_11],"-")</f>
        <v>-</v>
      </c>
      <c r="W27" s="137" t="str">
        <f ca="1">_xlfn.XLOOKUP(G27&amp;$W$2,BS_CONTROLE[CHAVE],BS_CONTROLE[Quantidade_11],"-")</f>
        <v>-</v>
      </c>
    </row>
    <row r="28" spans="1:23" hidden="1">
      <c r="A28" s="146" t="str">
        <f>IF(SP_SUL!Y31="","*",SP_SUL!Y31)</f>
        <v>*</v>
      </c>
      <c r="B28" s="146" t="str">
        <f>IF(SP_SUL!X31="","*",SP_SUL!X31)</f>
        <v>*</v>
      </c>
      <c r="C28" s="146" t="str">
        <f>IF(SP_SUL!Z31="","*",SP_SUL!Z31)</f>
        <v>*</v>
      </c>
      <c r="D28" s="139" t="str">
        <f>IF(SP_SUL!S31="","*",SP_SUL!S31)</f>
        <v>-</v>
      </c>
      <c r="E28" s="139" t="str">
        <f>IF(SP_SUL!T31="","*",SP_SUL!T31)</f>
        <v>-</v>
      </c>
      <c r="F28" s="145" t="str">
        <f>IF(SP_SUL!B31="","*",SP_SUL!B31)</f>
        <v>*</v>
      </c>
      <c r="G28" s="145" t="str">
        <f>IF(SP_SUL!D31="","*",SP_SUL!D31)</f>
        <v>*</v>
      </c>
      <c r="H28" s="145" t="str">
        <f>IF(SP_SUL!F31="","*",SP_SUL!F31)</f>
        <v>*</v>
      </c>
      <c r="I28" s="145" t="str">
        <f>IF(SP_SUL!H31="","*",SP_SUL!H31)</f>
        <v>*</v>
      </c>
      <c r="J28" s="145" t="str">
        <f>IF(SP_SUL!I31="","*",SP_SUL!I31)</f>
        <v>*</v>
      </c>
      <c r="K28" s="139" t="str">
        <f>IF(SP_SUL!M31="","*",SP_SUL!M31)</f>
        <v>-</v>
      </c>
      <c r="L28" s="139" t="str">
        <f>IF(SP_SUL!N31="","*",SP_SUL!N31)</f>
        <v>-</v>
      </c>
      <c r="M28" s="140" t="str">
        <f>IF(SP_SUL!J31="","*",SP_SUL!J31)</f>
        <v>*</v>
      </c>
      <c r="N28" s="144" t="str">
        <f>IF(SP_SUL!K31="","*",SP_SUL!K31)</f>
        <v>*</v>
      </c>
      <c r="O28" s="144" t="str">
        <f>IF(SP_SUL!L31="","*",SP_SUL!L31)</f>
        <v>*</v>
      </c>
      <c r="P28" s="143" t="str">
        <f>IF(SP_SUL!O31="","*",SP_SUL!O31)</f>
        <v>*</v>
      </c>
      <c r="Q28" s="143" t="str">
        <f>IF(SP_SUL!P31="","*",SP_SUL!P31)</f>
        <v>*</v>
      </c>
      <c r="R28" s="145" t="str">
        <f>IF(SP_SUL!Q31="","*",CONCATENATE(SP_SUL!Q31," ",SP_SUL!R31))</f>
        <v>*</v>
      </c>
      <c r="S28" s="145" t="str">
        <f>IF(SP_SUL!V31="","*",SP_SUL!V31)</f>
        <v>*</v>
      </c>
      <c r="T28" s="145" t="str">
        <f>IF(SP_SUL!W31="","*",SP_SUL!W31)</f>
        <v>*</v>
      </c>
      <c r="U28" s="137" t="str">
        <f ca="1">_xlfn.XLOOKUP(G28&amp;$U$2,BS_CONTROLE[CHAVE],BS_CONTROLE[Quantidade_11],"-")</f>
        <v>-</v>
      </c>
      <c r="V28" s="137" t="str">
        <f ca="1">_xlfn.XLOOKUP(G28&amp;$V$2,BS_CONTROLE[CHAVE],BS_CONTROLE[Quantidade_11],"-")</f>
        <v>-</v>
      </c>
      <c r="W28" s="137" t="str">
        <f ca="1">_xlfn.XLOOKUP(G28&amp;$W$2,BS_CONTROLE[CHAVE],BS_CONTROLE[Quantidade_11],"-")</f>
        <v>-</v>
      </c>
    </row>
    <row r="29" spans="1:23" hidden="1">
      <c r="A29" s="146" t="str">
        <f>IF(SP_SUL!Y32="","*",SP_SUL!Y32)</f>
        <v>*</v>
      </c>
      <c r="B29" s="146" t="str">
        <f>IF(SP_SUL!X32="","*",SP_SUL!X32)</f>
        <v>*</v>
      </c>
      <c r="C29" s="146" t="str">
        <f>IF(SP_SUL!Z32="","*",SP_SUL!Z32)</f>
        <v>*</v>
      </c>
      <c r="D29" s="139" t="str">
        <f>IF(SP_SUL!S32="","*",SP_SUL!S32)</f>
        <v>-</v>
      </c>
      <c r="E29" s="139" t="str">
        <f>IF(SP_SUL!T32="","*",SP_SUL!T32)</f>
        <v>-</v>
      </c>
      <c r="F29" s="145" t="str">
        <f>IF(SP_SUL!B32="","*",SP_SUL!B32)</f>
        <v>*</v>
      </c>
      <c r="G29" s="145" t="str">
        <f>IF(SP_SUL!D32="","*",SP_SUL!D32)</f>
        <v>*</v>
      </c>
      <c r="H29" s="145" t="str">
        <f>IF(SP_SUL!F32="","*",SP_SUL!F32)</f>
        <v>*</v>
      </c>
      <c r="I29" s="145" t="str">
        <f>IF(SP_SUL!H32="","*",SP_SUL!H32)</f>
        <v>*</v>
      </c>
      <c r="J29" s="145" t="str">
        <f>IF(SP_SUL!I32="","*",SP_SUL!I32)</f>
        <v>*</v>
      </c>
      <c r="K29" s="139" t="str">
        <f>IF(SP_SUL!M32="","*",SP_SUL!M32)</f>
        <v>-</v>
      </c>
      <c r="L29" s="139" t="str">
        <f>IF(SP_SUL!N32="","*",SP_SUL!N32)</f>
        <v>-</v>
      </c>
      <c r="M29" s="140" t="str">
        <f>IF(SP_SUL!J32="","*",SP_SUL!J32)</f>
        <v>*</v>
      </c>
      <c r="N29" s="144" t="str">
        <f>IF(SP_SUL!K32="","*",SP_SUL!K32)</f>
        <v>*</v>
      </c>
      <c r="O29" s="144" t="str">
        <f>IF(SP_SUL!L32="","*",SP_SUL!L32)</f>
        <v>*</v>
      </c>
      <c r="P29" s="143" t="str">
        <f>IF(SP_SUL!O32="","*",SP_SUL!O32)</f>
        <v>*</v>
      </c>
      <c r="Q29" s="143" t="str">
        <f>IF(SP_SUL!P32="","*",SP_SUL!P32)</f>
        <v>*</v>
      </c>
      <c r="R29" s="145" t="str">
        <f>IF(SP_SUL!Q32="","*",CONCATENATE(SP_SUL!Q32," ",SP_SUL!R32))</f>
        <v>*</v>
      </c>
      <c r="S29" s="145" t="str">
        <f>IF(SP_SUL!V32="","*",SP_SUL!V32)</f>
        <v>*</v>
      </c>
      <c r="T29" s="145" t="str">
        <f>IF(SP_SUL!W32="","*",SP_SUL!W32)</f>
        <v>*</v>
      </c>
      <c r="U29" s="137" t="str">
        <f ca="1">_xlfn.XLOOKUP(G29&amp;$U$2,BS_CONTROLE[CHAVE],BS_CONTROLE[Quantidade_11],"-")</f>
        <v>-</v>
      </c>
      <c r="V29" s="137" t="str">
        <f ca="1">_xlfn.XLOOKUP(G29&amp;$V$2,BS_CONTROLE[CHAVE],BS_CONTROLE[Quantidade_11],"-")</f>
        <v>-</v>
      </c>
      <c r="W29" s="137" t="str">
        <f ca="1">_xlfn.XLOOKUP(G29&amp;$W$2,BS_CONTROLE[CHAVE],BS_CONTROLE[Quantidade_11],"-")</f>
        <v>-</v>
      </c>
    </row>
    <row r="30" spans="1:23" hidden="1">
      <c r="A30" s="146" t="str">
        <f>IF(SP_SUL!Y33="","*",SP_SUL!Y33)</f>
        <v>OPORTUNIDADE</v>
      </c>
      <c r="B30" s="146" t="str">
        <f>IF(SP_SUL!X33="","*",SP_SUL!X33)</f>
        <v>Oportunidade</v>
      </c>
      <c r="C30" s="146" t="str">
        <f>IF(SP_SUL!Z33="","*",SP_SUL!Z33)</f>
        <v>*</v>
      </c>
      <c r="D30" s="139" t="str">
        <f>IF(SP_SUL!S33="","*",SP_SUL!S33)</f>
        <v>SP SUL</v>
      </c>
      <c r="E30" s="139" t="str">
        <f>IF(SP_SUL!T33="","*",SP_SUL!T33)</f>
        <v>ZKE-ZEV</v>
      </c>
      <c r="F30" s="145">
        <f>IF(SP_SUL!B33="","*",SP_SUL!B33)</f>
        <v>46055</v>
      </c>
      <c r="G30" s="145" t="str">
        <f>IF(SP_SUL!D33="","*",SP_SUL!D33)</f>
        <v>W60</v>
      </c>
      <c r="H30" s="145" t="str">
        <f>IF(SP_SUL!F33="","*",SP_SUL!F33)</f>
        <v>RECOLHIMENTO DE MATERIAL</v>
      </c>
      <c r="I30" s="145" t="str">
        <f>IF(SP_SUL!H33="","*",SP_SUL!H33)</f>
        <v>ZEM1302</v>
      </c>
      <c r="J30" s="145" t="str">
        <f>IF(SP_SUL!I33="","*",SP_SUL!I33)</f>
        <v>ZEM1302</v>
      </c>
      <c r="K30" s="139" t="str">
        <f>IF(SP_SUL!M33="","*",SP_SUL!M33)</f>
        <v>ZEM-ZEJ</v>
      </c>
      <c r="L30" s="139" t="str">
        <f>IF(SP_SUL!N33="","*",SP_SUL!N33)</f>
        <v>144ZMS2</v>
      </c>
      <c r="M30" s="140">
        <f>IF(SP_SUL!J33="","*",SP_SUL!J33)</f>
        <v>55</v>
      </c>
      <c r="N30" s="144">
        <f>IF(SP_SUL!K33="","*",SP_SUL!K33)</f>
        <v>142.6</v>
      </c>
      <c r="O30" s="144">
        <f>IF(SP_SUL!L33="","*",SP_SUL!L33)</f>
        <v>144</v>
      </c>
      <c r="P30" s="143">
        <f>IF(SP_SUL!O33="","*",SP_SUL!O33)</f>
        <v>0.35416666666666669</v>
      </c>
      <c r="Q30" s="143">
        <f>IF(SP_SUL!P33="","*",SP_SUL!P33)</f>
        <v>4.1666666666666664E-2</v>
      </c>
      <c r="R30" s="145" t="str">
        <f>IF(SP_SUL!Q33="","*",CONCATENATE(SP_SUL!Q33," ",SP_SUL!R33))</f>
        <v>1 BINÁRIO</v>
      </c>
      <c r="S30" s="145" t="str">
        <f>IF(SP_SUL!V33="","*",SP_SUL!V33)</f>
        <v xml:space="preserve">Felipe </v>
      </c>
      <c r="T30" s="145" t="str">
        <f>IF(SP_SUL!W33="","*",SP_SUL!W33)</f>
        <v>Recolhimento de trilho</v>
      </c>
      <c r="U30" s="137">
        <f ca="1">_xlfn.XLOOKUP(G30&amp;$U$2,BS_CONTROLE[CHAVE],BS_CONTROLE[Quantidade_11],"-")</f>
        <v>0</v>
      </c>
      <c r="V30" s="137" t="str">
        <f ca="1">_xlfn.XLOOKUP(G30&amp;$V$2,BS_CONTROLE[CHAVE],BS_CONTROLE[Quantidade_11],"-")</f>
        <v>-</v>
      </c>
      <c r="W30" s="137">
        <f ca="1">_xlfn.XLOOKUP(G30&amp;$W$2,BS_CONTROLE[CHAVE],BS_CONTROLE[Quantidade_11],"-")</f>
        <v>1</v>
      </c>
    </row>
    <row r="31" spans="1:23" hidden="1">
      <c r="A31" s="146" t="str">
        <f>IF(SP_SUL!Y34="","*",SP_SUL!Y34)</f>
        <v>OPORTUNIDADE</v>
      </c>
      <c r="B31" s="146" t="str">
        <f>IF(SP_SUL!X34="","*",SP_SUL!X34)</f>
        <v>Oportunidade</v>
      </c>
      <c r="C31" s="146" t="str">
        <f>IF(SP_SUL!Z34="","*",SP_SUL!Z34)</f>
        <v>*</v>
      </c>
      <c r="D31" s="139" t="str">
        <f>IF(SP_SUL!S34="","*",SP_SUL!S34)</f>
        <v>SP SUL</v>
      </c>
      <c r="E31" s="139" t="str">
        <f>IF(SP_SUL!T34="","*",SP_SUL!T34)</f>
        <v>ZKE-ZEV</v>
      </c>
      <c r="F31" s="145">
        <f>IF(SP_SUL!B34="","*",SP_SUL!B34)</f>
        <v>46055</v>
      </c>
      <c r="G31" s="145" t="str">
        <f>IF(SP_SUL!D34="","*",SP_SUL!D34)</f>
        <v>W60</v>
      </c>
      <c r="H31" s="145" t="str">
        <f>IF(SP_SUL!F34="","*",SP_SUL!F34)</f>
        <v>PDM - DESCARGA - DORMENTE</v>
      </c>
      <c r="I31" s="145" t="str">
        <f>IF(SP_SUL!H34="","*",SP_SUL!H34)</f>
        <v>ZEM1302</v>
      </c>
      <c r="J31" s="145" t="str">
        <f>IF(SP_SUL!I34="","*",SP_SUL!I34)</f>
        <v>ZEM1302</v>
      </c>
      <c r="K31" s="139" t="str">
        <f>IF(SP_SUL!M34="","*",SP_SUL!M34)</f>
        <v>ZEJ</v>
      </c>
      <c r="L31" s="139" t="str">
        <f>IF(SP_SUL!N34="","*",SP_SUL!N34)</f>
        <v>ZEJ1</v>
      </c>
      <c r="M31" s="140">
        <f>IF(SP_SUL!J34="","*",SP_SUL!J34)</f>
        <v>48</v>
      </c>
      <c r="N31" s="144">
        <f>IF(SP_SUL!K34="","*",SP_SUL!K34)</f>
        <v>147</v>
      </c>
      <c r="O31" s="144">
        <f>IF(SP_SUL!L34="","*",SP_SUL!L34)</f>
        <v>151</v>
      </c>
      <c r="P31" s="143" t="str">
        <f>IF(SP_SUL!O34="","*",SP_SUL!O34)</f>
        <v>-</v>
      </c>
      <c r="Q31" s="143">
        <f>IF(SP_SUL!P34="","*",SP_SUL!P34)</f>
        <v>4.1666666666666664E-2</v>
      </c>
      <c r="R31" s="145" t="str">
        <f>IF(SP_SUL!Q34="","*",CONCATENATE(SP_SUL!Q34," ",SP_SUL!R34))</f>
        <v>600 Nº DE DORMENTES</v>
      </c>
      <c r="S31" s="145" t="str">
        <f>IF(SP_SUL!V34="","*",SP_SUL!V34)</f>
        <v xml:space="preserve">Felipe </v>
      </c>
      <c r="T31" s="145" t="str">
        <f>IF(SP_SUL!W34="","*",SP_SUL!W34)</f>
        <v xml:space="preserve">Descarga de dormentes </v>
      </c>
      <c r="U31" s="137">
        <f ca="1">_xlfn.XLOOKUP(G31&amp;$U$2,BS_CONTROLE[CHAVE],BS_CONTROLE[Quantidade_11],"-")</f>
        <v>0</v>
      </c>
      <c r="V31" s="137" t="str">
        <f ca="1">_xlfn.XLOOKUP(G31&amp;$V$2,BS_CONTROLE[CHAVE],BS_CONTROLE[Quantidade_11],"-")</f>
        <v>-</v>
      </c>
      <c r="W31" s="137">
        <f ca="1">_xlfn.XLOOKUP(G31&amp;$W$2,BS_CONTROLE[CHAVE],BS_CONTROLE[Quantidade_11],"-")</f>
        <v>1</v>
      </c>
    </row>
    <row r="32" spans="1:23" hidden="1">
      <c r="A32" s="146" t="str">
        <f>IF(SP_SUL!Y35="","*",SP_SUL!Y35)</f>
        <v>OPORTUNIDADE</v>
      </c>
      <c r="B32" s="146" t="str">
        <f>IF(SP_SUL!X35="","*",SP_SUL!X35)</f>
        <v>Oportunidade</v>
      </c>
      <c r="C32" s="146" t="str">
        <f>IF(SP_SUL!Z35="","*",SP_SUL!Z35)</f>
        <v>*</v>
      </c>
      <c r="D32" s="139" t="str">
        <f>IF(SP_SUL!S35="","*",SP_SUL!S35)</f>
        <v>SP SUL</v>
      </c>
      <c r="E32" s="139" t="str">
        <f>IF(SP_SUL!T35="","*",SP_SUL!T35)</f>
        <v>ZKE-ZEV</v>
      </c>
      <c r="F32" s="145">
        <f>IF(SP_SUL!B35="","*",SP_SUL!B35)</f>
        <v>46055</v>
      </c>
      <c r="G32" s="145" t="str">
        <f>IF(SP_SUL!D35="","*",SP_SUL!D35)</f>
        <v>W96</v>
      </c>
      <c r="H32" s="145" t="str">
        <f>IF(SP_SUL!F35="","*",SP_SUL!F35)</f>
        <v>MODERNIZAÇÃO - DORMENTE - DESCARGA</v>
      </c>
      <c r="I32" s="145" t="str">
        <f>IF(SP_SUL!H35="","*",SP_SUL!H35)</f>
        <v>ZEM1</v>
      </c>
      <c r="J32" s="145" t="str">
        <f>IF(SP_SUL!I35="","*",SP_SUL!I35)</f>
        <v>ZEM1</v>
      </c>
      <c r="K32" s="139" t="str">
        <f>IF(SP_SUL!M35="","*",SP_SUL!M35)</f>
        <v>ZEJ-ZRB</v>
      </c>
      <c r="L32" s="139" t="str">
        <f>IF(SP_SUL!N35="","*",SP_SUL!N35)</f>
        <v>ZRB1501</v>
      </c>
      <c r="M32" s="140">
        <f>IF(SP_SUL!J35="","*",SP_SUL!J35)</f>
        <v>48</v>
      </c>
      <c r="N32" s="144">
        <f>IF(SP_SUL!K35="","*",SP_SUL!K35)</f>
        <v>151.5</v>
      </c>
      <c r="O32" s="144" t="str">
        <f>IF(SP_SUL!L35="","*",SP_SUL!L35)</f>
        <v>*</v>
      </c>
      <c r="P32" s="143">
        <f>IF(SP_SUL!O35="","*",SP_SUL!O35)</f>
        <v>0.3125</v>
      </c>
      <c r="Q32" s="143">
        <f>IF(SP_SUL!P35="","*",SP_SUL!P35)</f>
        <v>0.20833333333333334</v>
      </c>
      <c r="R32" s="145" t="str">
        <f>IF(SP_SUL!Q35="","*",CONCATENATE(SP_SUL!Q35," ",SP_SUL!R35))</f>
        <v>1000 Nº DE DORMENTES</v>
      </c>
      <c r="S32" s="145" t="str">
        <f>IF(SP_SUL!V35="","*",SP_SUL!V35)</f>
        <v xml:space="preserve">Alisson </v>
      </c>
      <c r="T32" s="145" t="str">
        <f>IF(SP_SUL!W35="","*",SP_SUL!W35)</f>
        <v xml:space="preserve">Descarga de dormentes </v>
      </c>
      <c r="U32" s="137" t="str">
        <f ca="1">_xlfn.XLOOKUP(G32&amp;$U$2,BS_CONTROLE[CHAVE],BS_CONTROLE[Quantidade_11],"-")</f>
        <v>-</v>
      </c>
      <c r="V32" s="137" t="str">
        <f ca="1">_xlfn.XLOOKUP(G32&amp;$V$2,BS_CONTROLE[CHAVE],BS_CONTROLE[Quantidade_11],"-")</f>
        <v>-</v>
      </c>
      <c r="W32" s="137" t="str">
        <f ca="1">_xlfn.XLOOKUP(G32&amp;$W$2,BS_CONTROLE[CHAVE],BS_CONTROLE[Quantidade_11],"-")</f>
        <v>-</v>
      </c>
    </row>
    <row r="33" spans="1:23" hidden="1">
      <c r="A33" s="146" t="str">
        <f>IF(SP_SUL!Y36="","*",SP_SUL!Y36)</f>
        <v>NÃO</v>
      </c>
      <c r="B33" s="146" t="str">
        <f>IF(SP_SUL!X36="","*",SP_SUL!X36)</f>
        <v>Contrato</v>
      </c>
      <c r="C33" s="146" t="str">
        <f>IF(SP_SUL!Z36="","*",SP_SUL!Z36)</f>
        <v>*</v>
      </c>
      <c r="D33" s="139" t="str">
        <f>IF(SP_SUL!S36="","*",SP_SUL!S36)</f>
        <v>SP SUL</v>
      </c>
      <c r="E33" s="139" t="str">
        <f>IF(SP_SUL!T36="","*",SP_SUL!T36)</f>
        <v>ZEV-ZPT</v>
      </c>
      <c r="F33" s="145">
        <f>IF(SP_SUL!B36="","*",SP_SUL!B36)</f>
        <v>46055</v>
      </c>
      <c r="G33" s="145" t="str">
        <f>IF(SP_SUL!D36="","*",SP_SUL!D36)</f>
        <v>W61</v>
      </c>
      <c r="H33" s="145" t="str">
        <f>IF(SP_SUL!F36="","*",SP_SUL!F36)</f>
        <v>DESLOCAMENTO</v>
      </c>
      <c r="I33" s="145" t="str">
        <f>IF(SP_SUL!H36="","*",SP_SUL!H36)</f>
        <v>K67ZEV2</v>
      </c>
      <c r="J33" s="145" t="str">
        <f>IF(SP_SUL!I36="","*",SP_SUL!I36)</f>
        <v>K67ZEV2</v>
      </c>
      <c r="K33" s="139" t="str">
        <f>IF(SP_SUL!M36="","*",SP_SUL!M36)</f>
        <v>ZXW-ZGP</v>
      </c>
      <c r="L33" s="139" t="str">
        <f>IF(SP_SUL!N36="","*",SP_SUL!N36)</f>
        <v>K84ZXW2</v>
      </c>
      <c r="M33" s="140">
        <f>IF(SP_SUL!J36="","*",SP_SUL!J36)</f>
        <v>92</v>
      </c>
      <c r="N33" s="144">
        <f>IF(SP_SUL!K36="","*",SP_SUL!K36)</f>
        <v>83.7</v>
      </c>
      <c r="O33" s="144" t="str">
        <f>IF(SP_SUL!L36="","*",SP_SUL!L36)</f>
        <v>-</v>
      </c>
      <c r="P33" s="143">
        <f>IF(SP_SUL!O36="","*",SP_SUL!O36)</f>
        <v>0.33333333333333331</v>
      </c>
      <c r="Q33" s="143">
        <f>IF(SP_SUL!P36="","*",SP_SUL!P36)</f>
        <v>4.1666666666666664E-2</v>
      </c>
      <c r="R33" s="145" t="str">
        <f>IF(SP_SUL!Q36="","*",CONCATENATE(SP_SUL!Q36," ",SP_SUL!R36))</f>
        <v>1 BINÁRIO</v>
      </c>
      <c r="S33" s="145" t="str">
        <f>IF(SP_SUL!V36="","*",SP_SUL!V36)</f>
        <v>Moises</v>
      </c>
      <c r="T33" s="145" t="str">
        <f>IF(SP_SUL!W36="","*",SP_SUL!W36)</f>
        <v>Deslocamento das turmas</v>
      </c>
      <c r="U33" s="137">
        <f ca="1">_xlfn.XLOOKUP(G33&amp;$U$2,BS_CONTROLE[CHAVE],BS_CONTROLE[Quantidade_11],"-")</f>
        <v>1</v>
      </c>
      <c r="V33" s="137" t="str">
        <f ca="1">_xlfn.XLOOKUP(G33&amp;$V$2,BS_CONTROLE[CHAVE],BS_CONTROLE[Quantidade_11],"-")</f>
        <v>-</v>
      </c>
      <c r="W33" s="137">
        <f ca="1">_xlfn.XLOOKUP(G33&amp;$W$2,BS_CONTROLE[CHAVE],BS_CONTROLE[Quantidade_11],"-")</f>
        <v>0</v>
      </c>
    </row>
    <row r="34" spans="1:23" hidden="1">
      <c r="A34" s="146" t="str">
        <f>IF(SP_SUL!Y37="","*",SP_SUL!Y37)</f>
        <v>NÃO</v>
      </c>
      <c r="B34" s="146" t="str">
        <f>IF(SP_SUL!X37="","*",SP_SUL!X37)</f>
        <v>Contrato</v>
      </c>
      <c r="C34" s="146" t="str">
        <f>IF(SP_SUL!Z37="","*",SP_SUL!Z37)</f>
        <v>*</v>
      </c>
      <c r="D34" s="139" t="str">
        <f>IF(SP_SUL!S37="","*",SP_SUL!S37)</f>
        <v>SP SUL</v>
      </c>
      <c r="E34" s="139" t="str">
        <f>IF(SP_SUL!T37="","*",SP_SUL!T37)</f>
        <v>ZEV-ZPT</v>
      </c>
      <c r="F34" s="145">
        <f>IF(SP_SUL!B37="","*",SP_SUL!B37)</f>
        <v>46055</v>
      </c>
      <c r="G34" s="145" t="str">
        <f>IF(SP_SUL!D37="","*",SP_SUL!D37)</f>
        <v>W62</v>
      </c>
      <c r="H34" s="145" t="str">
        <f>IF(SP_SUL!F37="","*",SP_SUL!F37)</f>
        <v>DESLOCAMENTO</v>
      </c>
      <c r="I34" s="145" t="str">
        <f>IF(SP_SUL!H37="","*",SP_SUL!H37)</f>
        <v>ZPT1051</v>
      </c>
      <c r="J34" s="145" t="str">
        <f>IF(SP_SUL!I37="","*",SP_SUL!I37)</f>
        <v>ZPTZDR</v>
      </c>
      <c r="K34" s="139" t="str">
        <f>IF(SP_SUL!M37="","*",SP_SUL!M37)</f>
        <v>ZXW-ZGP</v>
      </c>
      <c r="L34" s="139" t="str">
        <f>IF(SP_SUL!N37="","*",SP_SUL!N37)</f>
        <v>K84ZXW2</v>
      </c>
      <c r="M34" s="140">
        <f>IF(SP_SUL!J37="","*",SP_SUL!J37)</f>
        <v>92</v>
      </c>
      <c r="N34" s="144">
        <f>IF(SP_SUL!K37="","*",SP_SUL!K37)</f>
        <v>83.7</v>
      </c>
      <c r="O34" s="144" t="str">
        <f>IF(SP_SUL!L37="","*",SP_SUL!L37)</f>
        <v>-</v>
      </c>
      <c r="P34" s="143">
        <f>IF(SP_SUL!O37="","*",SP_SUL!O37)</f>
        <v>0.33333333333333331</v>
      </c>
      <c r="Q34" s="143">
        <f>IF(SP_SUL!P37="","*",SP_SUL!P37)</f>
        <v>4.1666666666666664E-2</v>
      </c>
      <c r="R34" s="145" t="str">
        <f>IF(SP_SUL!Q37="","*",CONCATENATE(SP_SUL!Q37," ",SP_SUL!R37))</f>
        <v>1 BINÁRIO</v>
      </c>
      <c r="S34" s="145" t="str">
        <f>IF(SP_SUL!V37="","*",SP_SUL!V37)</f>
        <v>Moises</v>
      </c>
      <c r="T34" s="145" t="str">
        <f>IF(SP_SUL!W37="","*",SP_SUL!W37)</f>
        <v>Deslocamento das turmas</v>
      </c>
      <c r="U34" s="137">
        <f ca="1">_xlfn.XLOOKUP(G34&amp;$U$2,BS_CONTROLE[CHAVE],BS_CONTROLE[Quantidade_11],"-")</f>
        <v>1</v>
      </c>
      <c r="V34" s="137" t="str">
        <f ca="1">_xlfn.XLOOKUP(G34&amp;$V$2,BS_CONTROLE[CHAVE],BS_CONTROLE[Quantidade_11],"-")</f>
        <v>-</v>
      </c>
      <c r="W34" s="137" t="str">
        <f ca="1">_xlfn.XLOOKUP(G34&amp;$W$2,BS_CONTROLE[CHAVE],BS_CONTROLE[Quantidade_11],"-")</f>
        <v>-</v>
      </c>
    </row>
    <row r="35" spans="1:23" hidden="1">
      <c r="A35" s="146" t="str">
        <f>IF(SP_SUL!Y38="","*",SP_SUL!Y38)</f>
        <v>OPORTUNIDADE</v>
      </c>
      <c r="B35" s="146" t="str">
        <f>IF(SP_SUL!X38="","*",SP_SUL!X38)</f>
        <v>Oportunidade</v>
      </c>
      <c r="C35" s="146" t="str">
        <f>IF(SP_SUL!Z38="","*",SP_SUL!Z38)</f>
        <v>*</v>
      </c>
      <c r="D35" s="139" t="str">
        <f>IF(SP_SUL!S38="","*",SP_SUL!S38)</f>
        <v>SP SUL</v>
      </c>
      <c r="E35" s="139" t="str">
        <f>IF(SP_SUL!T38="","*",SP_SUL!T38)</f>
        <v>ZEV-ZPT</v>
      </c>
      <c r="F35" s="145">
        <f>IF(SP_SUL!B38="","*",SP_SUL!B38)</f>
        <v>46055</v>
      </c>
      <c r="G35" s="145" t="str">
        <f>IF(SP_SUL!D38="","*",SP_SUL!D38)</f>
        <v>CAIQUE (TMA-677)</v>
      </c>
      <c r="H35" s="145" t="str">
        <f>IF(SP_SUL!F38="","*",SP_SUL!F38)</f>
        <v>PDM - AMV - MEIA CHAVE</v>
      </c>
      <c r="I35" s="145" t="str">
        <f>IF(SP_SUL!H38="","*",SP_SUL!H38)</f>
        <v>-</v>
      </c>
      <c r="J35" s="145" t="str">
        <f>IF(SP_SUL!I38="","*",SP_SUL!I38)</f>
        <v>-</v>
      </c>
      <c r="K35" s="139" t="str">
        <f>IF(SP_SUL!M38="","*",SP_SUL!M38)</f>
        <v>ZEZ-ZXW</v>
      </c>
      <c r="L35" s="139" t="str">
        <f>IF(SP_SUL!N38="","*",SP_SUL!N38)</f>
        <v>ZXWK791</v>
      </c>
      <c r="M35" s="140">
        <f>IF(SP_SUL!J38="","*",SP_SUL!J38)</f>
        <v>54</v>
      </c>
      <c r="N35" s="144">
        <f>IF(SP_SUL!K38="","*",SP_SUL!K38)</f>
        <v>81.814999999999998</v>
      </c>
      <c r="O35" s="144" t="str">
        <f>IF(SP_SUL!L38="","*",SP_SUL!L38)</f>
        <v>-</v>
      </c>
      <c r="P35" s="143">
        <f>IF(SP_SUL!O38="","*",SP_SUL!O38)</f>
        <v>0.45833333333333331</v>
      </c>
      <c r="Q35" s="143">
        <f>IF(SP_SUL!P38="","*",SP_SUL!P38)</f>
        <v>0.125</v>
      </c>
      <c r="R35" s="145" t="str">
        <f>IF(SP_SUL!Q38="","*",CONCATENATE(SP_SUL!Q38," ",SP_SUL!R38))</f>
        <v>1 Nº DE PEÇAS</v>
      </c>
      <c r="S35" s="145" t="str">
        <f>IF(SP_SUL!V38="","*",SP_SUL!V38)</f>
        <v>Moises</v>
      </c>
      <c r="T35" s="145" t="str">
        <f>IF(SP_SUL!W38="","*",SP_SUL!W38)</f>
        <v>PDM - Substituição de meia chave</v>
      </c>
      <c r="U35" s="137" t="str">
        <f ca="1">_xlfn.XLOOKUP(G35&amp;$U$2,BS_CONTROLE[CHAVE],BS_CONTROLE[Quantidade_11],"-")</f>
        <v>-</v>
      </c>
      <c r="V35" s="137" t="str">
        <f ca="1">_xlfn.XLOOKUP(G35&amp;$V$2,BS_CONTROLE[CHAVE],BS_CONTROLE[Quantidade_11],"-")</f>
        <v>-</v>
      </c>
      <c r="W35" s="137" t="str">
        <f ca="1">_xlfn.XLOOKUP(G35&amp;$W$2,BS_CONTROLE[CHAVE],BS_CONTROLE[Quantidade_11],"-")</f>
        <v>-</v>
      </c>
    </row>
    <row r="36" spans="1:23" hidden="1">
      <c r="A36" s="146" t="str">
        <f>IF(SP_SUL!Y39="","*",SP_SUL!Y39)</f>
        <v>OPORTUNIDADE</v>
      </c>
      <c r="B36" s="146" t="str">
        <f>IF(SP_SUL!X39="","*",SP_SUL!X39)</f>
        <v>Oportunidade</v>
      </c>
      <c r="C36" s="146" t="str">
        <f>IF(SP_SUL!Z39="","*",SP_SUL!Z39)</f>
        <v>*</v>
      </c>
      <c r="D36" s="139" t="str">
        <f>IF(SP_SUL!S39="","*",SP_SUL!S39)</f>
        <v>SP SUL</v>
      </c>
      <c r="E36" s="139" t="str">
        <f>IF(SP_SUL!T39="","*",SP_SUL!T39)</f>
        <v>ZEV-ZPT</v>
      </c>
      <c r="F36" s="145">
        <f>IF(SP_SUL!B39="","*",SP_SUL!B39)</f>
        <v>46055</v>
      </c>
      <c r="G36" s="145" t="str">
        <f>IF(SP_SUL!D39="","*",SP_SUL!D39)</f>
        <v>HUELTON (TP-725)</v>
      </c>
      <c r="H36" s="145" t="str">
        <f>IF(SP_SUL!F39="","*",SP_SUL!F39)</f>
        <v>PDM - SOLDA</v>
      </c>
      <c r="I36" s="145" t="str">
        <f>IF(SP_SUL!H39="","*",SP_SUL!H39)</f>
        <v>-</v>
      </c>
      <c r="J36" s="145" t="str">
        <f>IF(SP_SUL!I39="","*",SP_SUL!I39)</f>
        <v>-</v>
      </c>
      <c r="K36" s="139" t="str">
        <f>IF(SP_SUL!M39="","*",SP_SUL!M39)</f>
        <v>ZPG-MRS</v>
      </c>
      <c r="L36" s="139" t="str">
        <f>IF(SP_SUL!N39="","*",SP_SUL!N39)</f>
        <v>K67ZEV1</v>
      </c>
      <c r="M36" s="140">
        <f>IF(SP_SUL!J39="","*",SP_SUL!J39)</f>
        <v>54</v>
      </c>
      <c r="N36" s="144">
        <f>IF(SP_SUL!K39="","*",SP_SUL!K39)</f>
        <v>65.3</v>
      </c>
      <c r="O36" s="144" t="str">
        <f>IF(SP_SUL!L39="","*",SP_SUL!L39)</f>
        <v>-</v>
      </c>
      <c r="P36" s="143">
        <f>IF(SP_SUL!O39="","*",SP_SUL!O39)</f>
        <v>0.375</v>
      </c>
      <c r="Q36" s="143">
        <f>IF(SP_SUL!P39="","*",SP_SUL!P39)</f>
        <v>6.25E-2</v>
      </c>
      <c r="R36" s="145" t="str">
        <f>IF(SP_SUL!Q39="","*",CONCATENATE(SP_SUL!Q39," ",SP_SUL!R39))</f>
        <v>1 Nº DE SOLDA</v>
      </c>
      <c r="S36" s="145" t="str">
        <f>IF(SP_SUL!V39="","*",SP_SUL!V39)</f>
        <v>Moises</v>
      </c>
      <c r="T36" s="145" t="str">
        <f>IF(SP_SUL!W39="","*",SP_SUL!W39)</f>
        <v xml:space="preserve">Execução de solda - Condicionado a temperatura </v>
      </c>
      <c r="U36" s="137" t="str">
        <f ca="1">_xlfn.XLOOKUP(G36&amp;$U$2,BS_CONTROLE[CHAVE],BS_CONTROLE[Quantidade_11],"-")</f>
        <v>-</v>
      </c>
      <c r="V36" s="137" t="str">
        <f ca="1">_xlfn.XLOOKUP(G36&amp;$V$2,BS_CONTROLE[CHAVE],BS_CONTROLE[Quantidade_11],"-")</f>
        <v>-</v>
      </c>
      <c r="W36" s="137" t="str">
        <f ca="1">_xlfn.XLOOKUP(G36&amp;$W$2,BS_CONTROLE[CHAVE],BS_CONTROLE[Quantidade_11],"-")</f>
        <v>-</v>
      </c>
    </row>
    <row r="37" spans="1:23" hidden="1">
      <c r="A37" s="146" t="str">
        <f>IF(SP_SUL!Y40="","*",SP_SUL!Y40)</f>
        <v>OPORTUNIDADE</v>
      </c>
      <c r="B37" s="146" t="str">
        <f>IF(SP_SUL!X40="","*",SP_SUL!X40)</f>
        <v>Oportunidade</v>
      </c>
      <c r="C37" s="146" t="str">
        <f>IF(SP_SUL!Z40="","*",SP_SUL!Z40)</f>
        <v>*</v>
      </c>
      <c r="D37" s="139" t="str">
        <f>IF(SP_SUL!S40="","*",SP_SUL!S40)</f>
        <v>SP SUL</v>
      </c>
      <c r="E37" s="139" t="str">
        <f>IF(SP_SUL!T40="","*",SP_SUL!T40)</f>
        <v>ZPT-ZPG</v>
      </c>
      <c r="F37" s="145">
        <f>IF(SP_SUL!B40="","*",SP_SUL!B40)</f>
        <v>46055</v>
      </c>
      <c r="G37" s="145" t="str">
        <f>IF(SP_SUL!D40="","*",SP_SUL!D40)</f>
        <v>EXPANSÃO TURMA 1</v>
      </c>
      <c r="H37" s="145" t="str">
        <f>IF(SP_SUL!F40="","*",SP_SUL!F40)</f>
        <v>EXPANSÃO - SOLDA</v>
      </c>
      <c r="I37" s="145" t="str">
        <f>IF(SP_SUL!H40="","*",SP_SUL!H40)</f>
        <v>-</v>
      </c>
      <c r="J37" s="145" t="str">
        <f>IF(SP_SUL!I40="","*",SP_SUL!I40)</f>
        <v>*</v>
      </c>
      <c r="K37" s="139" t="str">
        <f>IF(SP_SUL!M40="","*",SP_SUL!M40)</f>
        <v>ZZV-ZPG</v>
      </c>
      <c r="L37" s="139" t="str">
        <f>IF(SP_SUL!N40="","*",SP_SUL!N40)</f>
        <v>ZPGRUM3</v>
      </c>
      <c r="M37" s="140">
        <f>IF(SP_SUL!J40="","*",SP_SUL!J40)</f>
        <v>53</v>
      </c>
      <c r="N37" s="144">
        <f>IF(SP_SUL!K40="","*",SP_SUL!K40)</f>
        <v>123.8</v>
      </c>
      <c r="O37" s="144" t="str">
        <f>IF(SP_SUL!L40="","*",SP_SUL!L40)</f>
        <v>-</v>
      </c>
      <c r="P37" s="143">
        <f>IF(SP_SUL!O40="","*",SP_SUL!O40)</f>
        <v>0.33333333333333331</v>
      </c>
      <c r="Q37" s="143">
        <f>IF(SP_SUL!P40="","*",SP_SUL!P40)</f>
        <v>8.3333333333333329E-2</v>
      </c>
      <c r="R37" s="145" t="str">
        <f>IF(SP_SUL!Q40="","*",CONCATENATE(SP_SUL!Q40," ",SP_SUL!R40))</f>
        <v>1 Nº DE SOLDA</v>
      </c>
      <c r="S37" s="145" t="str">
        <f>IF(SP_SUL!V40="","*",SP_SUL!V40)</f>
        <v>Pedro</v>
      </c>
      <c r="T37" s="145" t="str">
        <f>IF(SP_SUL!W40="","*",SP_SUL!W40)</f>
        <v xml:space="preserve">Execução de solda - Condicionado a temperatura </v>
      </c>
      <c r="U37" s="137">
        <f ca="1">_xlfn.XLOOKUP(G37&amp;$U$2,BS_CONTROLE[CHAVE],BS_CONTROLE[Quantidade_11],"-")</f>
        <v>1040</v>
      </c>
      <c r="V37" s="137" t="str">
        <f ca="1">_xlfn.XLOOKUP(G37&amp;$V$2,BS_CONTROLE[CHAVE],BS_CONTROLE[Quantidade_11],"-")</f>
        <v>-</v>
      </c>
      <c r="W37" s="137">
        <f ca="1">_xlfn.XLOOKUP(G37&amp;$W$2,BS_CONTROLE[CHAVE],BS_CONTROLE[Quantidade_11],"-")</f>
        <v>1</v>
      </c>
    </row>
    <row r="38" spans="1:23" hidden="1">
      <c r="A38" s="146" t="str">
        <f>IF(SP_SUL!Y41="","*",SP_SUL!Y41)</f>
        <v>*</v>
      </c>
      <c r="B38" s="146" t="str">
        <f>IF(SP_SUL!X41="","*",SP_SUL!X41)</f>
        <v>*</v>
      </c>
      <c r="C38" s="146" t="str">
        <f>IF(SP_SUL!Z41="","*",SP_SUL!Z41)</f>
        <v>*</v>
      </c>
      <c r="D38" s="139" t="str">
        <f>IF(SP_SUL!S41="","*",SP_SUL!S41)</f>
        <v>-</v>
      </c>
      <c r="E38" s="139" t="str">
        <f>IF(SP_SUL!T41="","*",SP_SUL!T41)</f>
        <v>-</v>
      </c>
      <c r="F38" s="145" t="str">
        <f>IF(SP_SUL!B41="","*",SP_SUL!B41)</f>
        <v>*</v>
      </c>
      <c r="G38" s="145" t="str">
        <f>IF(SP_SUL!D41="","*",SP_SUL!D41)</f>
        <v>*</v>
      </c>
      <c r="H38" s="145" t="str">
        <f>IF(SP_SUL!F41="","*",SP_SUL!F41)</f>
        <v>*</v>
      </c>
      <c r="I38" s="145" t="str">
        <f>IF(SP_SUL!H41="","*",SP_SUL!H41)</f>
        <v>*</v>
      </c>
      <c r="J38" s="145" t="str">
        <f>IF(SP_SUL!I41="","*",SP_SUL!I41)</f>
        <v>*</v>
      </c>
      <c r="K38" s="139" t="str">
        <f>IF(SP_SUL!M41="","*",SP_SUL!M41)</f>
        <v>-</v>
      </c>
      <c r="L38" s="139" t="str">
        <f>IF(SP_SUL!N41="","*",SP_SUL!N41)</f>
        <v>-</v>
      </c>
      <c r="M38" s="140" t="str">
        <f>IF(SP_SUL!J41="","*",SP_SUL!J41)</f>
        <v>*</v>
      </c>
      <c r="N38" s="144" t="str">
        <f>IF(SP_SUL!K41="","*",SP_SUL!K41)</f>
        <v>*</v>
      </c>
      <c r="O38" s="144" t="str">
        <f>IF(SP_SUL!L41="","*",SP_SUL!L41)</f>
        <v>*</v>
      </c>
      <c r="P38" s="143" t="str">
        <f>IF(SP_SUL!O41="","*",SP_SUL!O41)</f>
        <v>*</v>
      </c>
      <c r="Q38" s="143" t="str">
        <f>IF(SP_SUL!P41="","*",SP_SUL!P41)</f>
        <v>*</v>
      </c>
      <c r="R38" s="145" t="str">
        <f>IF(SP_SUL!Q41="","*",CONCATENATE(SP_SUL!Q41," ",SP_SUL!R41))</f>
        <v>*</v>
      </c>
      <c r="S38" s="145" t="str">
        <f>IF(SP_SUL!V41="","*",SP_SUL!V41)</f>
        <v>*</v>
      </c>
      <c r="T38" s="145" t="str">
        <f>IF(SP_SUL!W41="","*",SP_SUL!W41)</f>
        <v>*</v>
      </c>
      <c r="U38" s="137" t="str">
        <f ca="1">_xlfn.XLOOKUP(G38&amp;$U$2,BS_CONTROLE[CHAVE],BS_CONTROLE[Quantidade_11],"-")</f>
        <v>-</v>
      </c>
      <c r="V38" s="137" t="str">
        <f ca="1">_xlfn.XLOOKUP(G38&amp;$V$2,BS_CONTROLE[CHAVE],BS_CONTROLE[Quantidade_11],"-")</f>
        <v>-</v>
      </c>
      <c r="W38" s="137" t="str">
        <f ca="1">_xlfn.XLOOKUP(G38&amp;$W$2,BS_CONTROLE[CHAVE],BS_CONTROLE[Quantidade_11],"-")</f>
        <v>-</v>
      </c>
    </row>
    <row r="39" spans="1:23" hidden="1">
      <c r="A39" s="146" t="str">
        <f>IF(SP_SUL!Y42="","*",SP_SUL!Y42)</f>
        <v>*</v>
      </c>
      <c r="B39" s="146" t="str">
        <f>IF(SP_SUL!X42="","*",SP_SUL!X42)</f>
        <v>*</v>
      </c>
      <c r="C39" s="146" t="str">
        <f>IF(SP_SUL!Z42="","*",SP_SUL!Z42)</f>
        <v>*</v>
      </c>
      <c r="D39" s="139" t="str">
        <f>IF(SP_SUL!S42="","*",SP_SUL!S42)</f>
        <v>-</v>
      </c>
      <c r="E39" s="139" t="str">
        <f>IF(SP_SUL!T42="","*",SP_SUL!T42)</f>
        <v>-</v>
      </c>
      <c r="F39" s="145" t="str">
        <f>IF(SP_SUL!B42="","*",SP_SUL!B42)</f>
        <v>*</v>
      </c>
      <c r="G39" s="145" t="str">
        <f>IF(SP_SUL!D42="","*",SP_SUL!D42)</f>
        <v>*</v>
      </c>
      <c r="H39" s="145" t="str">
        <f>IF(SP_SUL!F42="","*",SP_SUL!F42)</f>
        <v>*</v>
      </c>
      <c r="I39" s="145" t="str">
        <f>IF(SP_SUL!H42="","*",SP_SUL!H42)</f>
        <v>*</v>
      </c>
      <c r="J39" s="145" t="str">
        <f>IF(SP_SUL!I42="","*",SP_SUL!I42)</f>
        <v>*</v>
      </c>
      <c r="K39" s="139" t="str">
        <f>IF(SP_SUL!M42="","*",SP_SUL!M42)</f>
        <v>-</v>
      </c>
      <c r="L39" s="139" t="str">
        <f>IF(SP_SUL!N42="","*",SP_SUL!N42)</f>
        <v>-</v>
      </c>
      <c r="M39" s="140" t="str">
        <f>IF(SP_SUL!J42="","*",SP_SUL!J42)</f>
        <v>*</v>
      </c>
      <c r="N39" s="144" t="str">
        <f>IF(SP_SUL!K42="","*",SP_SUL!K42)</f>
        <v>*</v>
      </c>
      <c r="O39" s="144" t="str">
        <f>IF(SP_SUL!L42="","*",SP_SUL!L42)</f>
        <v>*</v>
      </c>
      <c r="P39" s="143" t="str">
        <f>IF(SP_SUL!O42="","*",SP_SUL!O42)</f>
        <v>*</v>
      </c>
      <c r="Q39" s="143" t="str">
        <f>IF(SP_SUL!P42="","*",SP_SUL!P42)</f>
        <v>*</v>
      </c>
      <c r="R39" s="145" t="str">
        <f>IF(SP_SUL!Q42="","*",CONCATENATE(SP_SUL!Q42," ",SP_SUL!R42))</f>
        <v>*</v>
      </c>
      <c r="S39" s="145" t="str">
        <f>IF(SP_SUL!V42="","*",SP_SUL!V42)</f>
        <v>*</v>
      </c>
      <c r="T39" s="145" t="str">
        <f>IF(SP_SUL!W42="","*",SP_SUL!W42)</f>
        <v>*</v>
      </c>
      <c r="U39" s="137" t="str">
        <f ca="1">_xlfn.XLOOKUP(G39&amp;$U$2,BS_CONTROLE[CHAVE],BS_CONTROLE[Quantidade_11],"-")</f>
        <v>-</v>
      </c>
      <c r="V39" s="137" t="str">
        <f ca="1">_xlfn.XLOOKUP(G39&amp;$V$2,BS_CONTROLE[CHAVE],BS_CONTROLE[Quantidade_11],"-")</f>
        <v>-</v>
      </c>
      <c r="W39" s="137" t="str">
        <f ca="1">_xlfn.XLOOKUP(G39&amp;$W$2,BS_CONTROLE[CHAVE],BS_CONTROLE[Quantidade_11],"-")</f>
        <v>-</v>
      </c>
    </row>
    <row r="40" spans="1:23" hidden="1">
      <c r="A40" s="146" t="str">
        <f>IF(SP_SUL!Y43="","*",SP_SUL!Y43)</f>
        <v>*</v>
      </c>
      <c r="B40" s="146" t="str">
        <f>IF(SP_SUL!X43="","*",SP_SUL!X43)</f>
        <v>*</v>
      </c>
      <c r="C40" s="146" t="str">
        <f>IF(SP_SUL!Z43="","*",SP_SUL!Z43)</f>
        <v>*</v>
      </c>
      <c r="D40" s="139" t="str">
        <f>IF(SP_SUL!S43="","*",SP_SUL!S43)</f>
        <v>-</v>
      </c>
      <c r="E40" s="139" t="str">
        <f>IF(SP_SUL!T43="","*",SP_SUL!T43)</f>
        <v>-</v>
      </c>
      <c r="F40" s="145" t="str">
        <f>IF(SP_SUL!B43="","*",SP_SUL!B43)</f>
        <v>*</v>
      </c>
      <c r="G40" s="145" t="str">
        <f>IF(SP_SUL!D43="","*",SP_SUL!D43)</f>
        <v>*</v>
      </c>
      <c r="H40" s="145" t="str">
        <f>IF(SP_SUL!F43="","*",SP_SUL!F43)</f>
        <v>*</v>
      </c>
      <c r="I40" s="145" t="str">
        <f>IF(SP_SUL!H43="","*",SP_SUL!H43)</f>
        <v>*</v>
      </c>
      <c r="J40" s="145" t="str">
        <f>IF(SP_SUL!I43="","*",SP_SUL!I43)</f>
        <v>*</v>
      </c>
      <c r="K40" s="139" t="str">
        <f>IF(SP_SUL!M43="","*",SP_SUL!M43)</f>
        <v>-</v>
      </c>
      <c r="L40" s="139" t="str">
        <f>IF(SP_SUL!N43="","*",SP_SUL!N43)</f>
        <v>-</v>
      </c>
      <c r="M40" s="140" t="str">
        <f>IF(SP_SUL!J43="","*",SP_SUL!J43)</f>
        <v>*</v>
      </c>
      <c r="N40" s="144" t="str">
        <f>IF(SP_SUL!K43="","*",SP_SUL!K43)</f>
        <v>*</v>
      </c>
      <c r="O40" s="144" t="str">
        <f>IF(SP_SUL!L43="","*",SP_SUL!L43)</f>
        <v>*</v>
      </c>
      <c r="P40" s="143" t="str">
        <f>IF(SP_SUL!O43="","*",SP_SUL!O43)</f>
        <v>*</v>
      </c>
      <c r="Q40" s="143" t="str">
        <f>IF(SP_SUL!P43="","*",SP_SUL!P43)</f>
        <v>*</v>
      </c>
      <c r="R40" s="145" t="str">
        <f>IF(SP_SUL!Q43="","*",CONCATENATE(SP_SUL!Q43," ",SP_SUL!R43))</f>
        <v>*</v>
      </c>
      <c r="S40" s="145" t="str">
        <f>IF(SP_SUL!V43="","*",SP_SUL!V43)</f>
        <v>*</v>
      </c>
      <c r="T40" s="145" t="str">
        <f>IF(SP_SUL!W43="","*",SP_SUL!W43)</f>
        <v>*</v>
      </c>
      <c r="U40" s="137" t="str">
        <f ca="1">_xlfn.XLOOKUP(G40&amp;$U$2,BS_CONTROLE[CHAVE],BS_CONTROLE[Quantidade_11],"-")</f>
        <v>-</v>
      </c>
      <c r="V40" s="137" t="str">
        <f ca="1">_xlfn.XLOOKUP(G40&amp;$V$2,BS_CONTROLE[CHAVE],BS_CONTROLE[Quantidade_11],"-")</f>
        <v>-</v>
      </c>
      <c r="W40" s="137" t="str">
        <f ca="1">_xlfn.XLOOKUP(G40&amp;$W$2,BS_CONTROLE[CHAVE],BS_CONTROLE[Quantidade_11],"-")</f>
        <v>-</v>
      </c>
    </row>
    <row r="41" spans="1:23" hidden="1">
      <c r="A41" s="146" t="str">
        <f>IF(SP_SUL!Y44="","*",SP_SUL!Y44)</f>
        <v>*</v>
      </c>
      <c r="B41" s="146" t="str">
        <f>IF(SP_SUL!X44="","*",SP_SUL!X44)</f>
        <v>Oportunidade</v>
      </c>
      <c r="C41" s="146" t="str">
        <f>IF(SP_SUL!Z44="","*",SP_SUL!Z44)</f>
        <v>*</v>
      </c>
      <c r="D41" s="139" t="str">
        <f>IF(SP_SUL!S44="","*",SP_SUL!S44)</f>
        <v>SP SUL</v>
      </c>
      <c r="E41" s="139" t="str">
        <f>IF(SP_SUL!T44="","*",SP_SUL!T44)</f>
        <v>ZBV-ZRX</v>
      </c>
      <c r="F41" s="145" t="str">
        <f>IF(SP_SUL!B44="","*",SP_SUL!B44)</f>
        <v>*</v>
      </c>
      <c r="G41" s="145" t="str">
        <f>IF(SP_SUL!D44="","*",SP_SUL!D44)</f>
        <v>KLECIO (TP-699)</v>
      </c>
      <c r="H41" s="145" t="str">
        <f>IF(SP_SUL!F44="","*",SP_SUL!F44)</f>
        <v>PDM - SOLDA</v>
      </c>
      <c r="I41" s="145" t="str">
        <f>IF(SP_SUL!H44="","*",SP_SUL!H44)</f>
        <v>-</v>
      </c>
      <c r="J41" s="145" t="str">
        <f>IF(SP_SUL!I44="","*",SP_SUL!I44)</f>
        <v>-</v>
      </c>
      <c r="K41" s="139" t="str">
        <f>IF(SP_SUL!M44="","*",SP_SUL!M44)</f>
        <v>ZRX-ZWX</v>
      </c>
      <c r="L41" s="139" t="str">
        <f>IF(SP_SUL!N44="","*",SP_SUL!N44)</f>
        <v>ZRQ1/133ZRQ1</v>
      </c>
      <c r="M41" s="140">
        <f>IF(SP_SUL!J44="","*",SP_SUL!J44)</f>
        <v>70</v>
      </c>
      <c r="N41" s="144">
        <f>IF(SP_SUL!K44="","*",SP_SUL!K44)</f>
        <v>87.3</v>
      </c>
      <c r="O41" s="144" t="str">
        <f>IF(SP_SUL!L44="","*",SP_SUL!L44)</f>
        <v>-</v>
      </c>
      <c r="P41" s="143">
        <f>IF(SP_SUL!O44="","*",SP_SUL!O44)</f>
        <v>0.33333333333333331</v>
      </c>
      <c r="Q41" s="143">
        <f>IF(SP_SUL!P44="","*",SP_SUL!P44)</f>
        <v>8.3333333333333329E-2</v>
      </c>
      <c r="R41" s="145" t="str">
        <f>IF(SP_SUL!Q44="","*",CONCATENATE(SP_SUL!Q44," ",SP_SUL!R44))</f>
        <v>1 Nº DE SOLDA</v>
      </c>
      <c r="S41" s="145" t="str">
        <f>IF(SP_SUL!V44="","*",SP_SUL!V44)</f>
        <v xml:space="preserve">Klecio </v>
      </c>
      <c r="T41" s="145" t="str">
        <f>IF(SP_SUL!W44="","*",SP_SUL!W44)</f>
        <v xml:space="preserve">Execução de solda - Condicionado a temperatura </v>
      </c>
      <c r="U41" s="137">
        <f ca="1">_xlfn.XLOOKUP(G41&amp;$U$2,BS_CONTROLE[CHAVE],BS_CONTROLE[Quantidade_11],"-")</f>
        <v>0</v>
      </c>
      <c r="V41" s="137" t="str">
        <f ca="1">_xlfn.XLOOKUP(G41&amp;$V$2,BS_CONTROLE[CHAVE],BS_CONTROLE[Quantidade_11],"-")</f>
        <v>-</v>
      </c>
      <c r="W41" s="137">
        <f ca="1">_xlfn.XLOOKUP(G41&amp;$W$2,BS_CONTROLE[CHAVE],BS_CONTROLE[Quantidade_11],"-")</f>
        <v>0</v>
      </c>
    </row>
    <row r="42" spans="1:23" hidden="1">
      <c r="A42" s="146" t="str">
        <f>IF(SP_SUL!Y45="","*",SP_SUL!Y45)</f>
        <v>OPORTUNIDADE</v>
      </c>
      <c r="B42" s="146" t="str">
        <f>IF(SP_SUL!X45="","*",SP_SUL!X45)</f>
        <v>Oportunidade</v>
      </c>
      <c r="C42" s="146" t="str">
        <f>IF(SP_SUL!Z45="","*",SP_SUL!Z45)</f>
        <v>*</v>
      </c>
      <c r="D42" s="139" t="str">
        <f>IF(SP_SUL!S45="","*",SP_SUL!S45)</f>
        <v>SP SUL</v>
      </c>
      <c r="E42" s="139" t="str">
        <f>IF(SP_SUL!T45="","*",SP_SUL!T45)</f>
        <v>ZBV-ZRX</v>
      </c>
      <c r="F42" s="145" t="str">
        <f>IF(SP_SUL!B45="","*",SP_SUL!B45)</f>
        <v>*</v>
      </c>
      <c r="G42" s="145" t="str">
        <f>IF(SP_SUL!D45="","*",SP_SUL!D45)</f>
        <v>V83</v>
      </c>
      <c r="H42" s="145" t="str">
        <f>IF(SP_SUL!F45="","*",SP_SUL!F45)</f>
        <v>MECANIZAÇÃO - SOCADORA</v>
      </c>
      <c r="I42" s="145" t="str">
        <f>IF(SP_SUL!H45="","*",SP_SUL!H45)</f>
        <v>ZIQ-2</v>
      </c>
      <c r="J42" s="145" t="str">
        <f>IF(SP_SUL!I45="","*",SP_SUL!I45)</f>
        <v>ZIQ-2</v>
      </c>
      <c r="K42" s="139" t="str">
        <f>IF(SP_SUL!M45="","*",SP_SUL!M45)</f>
        <v>ZRX-ZRQ</v>
      </c>
      <c r="L42" s="139" t="str">
        <f>IF(SP_SUL!N45="","*",SP_SUL!N45)</f>
        <v>ZRX1331</v>
      </c>
      <c r="M42" s="140">
        <f>IF(SP_SUL!J45="","*",SP_SUL!J45)</f>
        <v>70</v>
      </c>
      <c r="N42" s="144">
        <f>IF(SP_SUL!K45="","*",SP_SUL!K45)</f>
        <v>131.9</v>
      </c>
      <c r="O42" s="144">
        <f>IF(SP_SUL!L45="","*",SP_SUL!L45)</f>
        <v>131.19999999999999</v>
      </c>
      <c r="P42" s="143">
        <f>IF(SP_SUL!O45="","*",SP_SUL!O45)</f>
        <v>0.375</v>
      </c>
      <c r="Q42" s="143">
        <f>IF(SP_SUL!P45="","*",SP_SUL!P45)</f>
        <v>8.3333333333333329E-2</v>
      </c>
      <c r="R42" s="145" t="str">
        <f>IF(SP_SUL!Q45="","*",CONCATENATE(SP_SUL!Q45," ",SP_SUL!R45))</f>
        <v>360 M</v>
      </c>
      <c r="S42" s="145" t="str">
        <f>IF(SP_SUL!V45="","*",SP_SUL!V45)</f>
        <v>Antonioni</v>
      </c>
      <c r="T42" s="145" t="str">
        <f>IF(SP_SUL!W45="","*",SP_SUL!W45)</f>
        <v xml:space="preserve">Socaria mecanizada </v>
      </c>
      <c r="U42" s="137" t="str">
        <f ca="1">_xlfn.XLOOKUP(G42&amp;$U$2,BS_CONTROLE[CHAVE],BS_CONTROLE[Quantidade_11],"-")</f>
        <v>-</v>
      </c>
      <c r="V42" s="137" t="str">
        <f ca="1">_xlfn.XLOOKUP(G42&amp;$V$2,BS_CONTROLE[CHAVE],BS_CONTROLE[Quantidade_11],"-")</f>
        <v>-</v>
      </c>
      <c r="W42" s="137" t="str">
        <f ca="1">_xlfn.XLOOKUP(G42&amp;$W$2,BS_CONTROLE[CHAVE],BS_CONTROLE[Quantidade_11],"-")</f>
        <v>-</v>
      </c>
    </row>
    <row r="43" spans="1:23" hidden="1">
      <c r="A43" s="146" t="str">
        <f>IF(SP_SUL!Y46="","*",SP_SUL!Y46)</f>
        <v>OPORTUNIDADE</v>
      </c>
      <c r="B43" s="146" t="str">
        <f>IF(SP_SUL!X46="","*",SP_SUL!X46)</f>
        <v>Oportunidade</v>
      </c>
      <c r="C43" s="146" t="str">
        <f>IF(SP_SUL!Z46="","*",SP_SUL!Z46)</f>
        <v>*</v>
      </c>
      <c r="D43" s="139" t="str">
        <f>IF(SP_SUL!S46="","*",SP_SUL!S46)</f>
        <v>SP SUL</v>
      </c>
      <c r="E43" s="139" t="str">
        <f>IF(SP_SUL!T46="","*",SP_SUL!T46)</f>
        <v>ZBV-ZRX</v>
      </c>
      <c r="F43" s="145">
        <f>IF(SP_SUL!B46="","*",SP_SUL!B46)</f>
        <v>46056</v>
      </c>
      <c r="G43" s="145" t="str">
        <f>IF(SP_SUL!D46="","*",SP_SUL!D46)</f>
        <v>EXPANSÃO TURMA 1</v>
      </c>
      <c r="H43" s="145" t="str">
        <f>IF(SP_SUL!F46="","*",SP_SUL!F46)</f>
        <v>EXPANSÃO - SOLDA</v>
      </c>
      <c r="I43" s="145" t="str">
        <f>IF(SP_SUL!H46="","*",SP_SUL!H46)</f>
        <v>-</v>
      </c>
      <c r="J43" s="145" t="str">
        <f>IF(SP_SUL!I46="","*",SP_SUL!I46)</f>
        <v>-</v>
      </c>
      <c r="K43" s="139" t="str">
        <f>IF(SP_SUL!M46="","*",SP_SUL!M46)</f>
        <v>ZCD</v>
      </c>
      <c r="L43" s="139" t="str">
        <f>IF(SP_SUL!N46="","*",SP_SUL!N46)</f>
        <v>ZCD1</v>
      </c>
      <c r="M43" s="140">
        <f>IF(SP_SUL!J46="","*",SP_SUL!J46)</f>
        <v>70</v>
      </c>
      <c r="N43" s="144">
        <f>IF(SP_SUL!K46="","*",SP_SUL!K46)</f>
        <v>113.5</v>
      </c>
      <c r="O43" s="144" t="str">
        <f>IF(SP_SUL!L46="","*",SP_SUL!L46)</f>
        <v>-</v>
      </c>
      <c r="P43" s="143">
        <f>IF(SP_SUL!O46="","*",SP_SUL!O46)</f>
        <v>0.375</v>
      </c>
      <c r="Q43" s="143">
        <f>IF(SP_SUL!P46="","*",SP_SUL!P46)</f>
        <v>8.3333333333333329E-2</v>
      </c>
      <c r="R43" s="145" t="str">
        <f>IF(SP_SUL!Q46="","*",CONCATENATE(SP_SUL!Q46," ",SP_SUL!R46))</f>
        <v>1 Nº DE SOLDA</v>
      </c>
      <c r="S43" s="145" t="str">
        <f>IF(SP_SUL!V46="","*",SP_SUL!V46)</f>
        <v>Elder</v>
      </c>
      <c r="T43" s="145" t="str">
        <f>IF(SP_SUL!W46="","*",SP_SUL!W46)</f>
        <v xml:space="preserve">Execução de solda - Condicionado a temperatura </v>
      </c>
      <c r="U43" s="137">
        <f ca="1">_xlfn.XLOOKUP(G43&amp;$U$2,BS_CONTROLE[CHAVE],BS_CONTROLE[Quantidade_11],"-")</f>
        <v>1040</v>
      </c>
      <c r="V43" s="137" t="str">
        <f ca="1">_xlfn.XLOOKUP(G43&amp;$V$2,BS_CONTROLE[CHAVE],BS_CONTROLE[Quantidade_11],"-")</f>
        <v>-</v>
      </c>
      <c r="W43" s="137">
        <f ca="1">_xlfn.XLOOKUP(G43&amp;$W$2,BS_CONTROLE[CHAVE],BS_CONTROLE[Quantidade_11],"-")</f>
        <v>1</v>
      </c>
    </row>
    <row r="44" spans="1:23" hidden="1">
      <c r="A44" s="146" t="str">
        <f>IF(SP_SUL!Y47="","*",SP_SUL!Y47)</f>
        <v>OPORTUNIDADE</v>
      </c>
      <c r="B44" s="146" t="str">
        <f>IF(SP_SUL!X47="","*",SP_SUL!X47)</f>
        <v>Oportunidade</v>
      </c>
      <c r="C44" s="146" t="str">
        <f>IF(SP_SUL!Z47="","*",SP_SUL!Z47)</f>
        <v>*</v>
      </c>
      <c r="D44" s="139" t="str">
        <f>IF(SP_SUL!S47="","*",SP_SUL!S47)</f>
        <v>SP SUL</v>
      </c>
      <c r="E44" s="139" t="str">
        <f>IF(SP_SUL!T47="","*",SP_SUL!T47)</f>
        <v>ZBV-ZRX</v>
      </c>
      <c r="F44" s="145">
        <f>IF(SP_SUL!B47="","*",SP_SUL!B47)</f>
        <v>46056</v>
      </c>
      <c r="G44" s="145" t="str">
        <f>IF(SP_SUL!D47="","*",SP_SUL!D47)</f>
        <v>EXPANSÃO TURMA 1</v>
      </c>
      <c r="H44" s="145" t="str">
        <f>IF(SP_SUL!F47="","*",SP_SUL!F47)</f>
        <v>EXPANSÃO - ALÍVIO DE TENSÃO</v>
      </c>
      <c r="I44" s="145" t="str">
        <f>IF(SP_SUL!H47="","*",SP_SUL!H47)</f>
        <v>-</v>
      </c>
      <c r="J44" s="145" t="str">
        <f>IF(SP_SUL!I47="","*",SP_SUL!I47)</f>
        <v>-</v>
      </c>
      <c r="K44" s="139" t="str">
        <f>IF(SP_SUL!M47="","*",SP_SUL!M47)</f>
        <v>ZCD</v>
      </c>
      <c r="L44" s="139" t="str">
        <f>IF(SP_SUL!N47="","*",SP_SUL!N47)</f>
        <v>109ZCD2</v>
      </c>
      <c r="M44" s="140">
        <f>IF(SP_SUL!J47="","*",SP_SUL!J47)</f>
        <v>70</v>
      </c>
      <c r="N44" s="144">
        <f>IF(SP_SUL!K47="","*",SP_SUL!K47)</f>
        <v>110.35</v>
      </c>
      <c r="O44" s="144" t="str">
        <f>IF(SP_SUL!L47="","*",SP_SUL!L47)</f>
        <v>*</v>
      </c>
      <c r="P44" s="143">
        <f>IF(SP_SUL!O47="","*",SP_SUL!O47)</f>
        <v>0.375</v>
      </c>
      <c r="Q44" s="143">
        <f>IF(SP_SUL!P47="","*",SP_SUL!P47)</f>
        <v>8.3333333333333329E-2</v>
      </c>
      <c r="R44" s="145" t="str">
        <f>IF(SP_SUL!Q47="","*",CONCATENATE(SP_SUL!Q47," ",SP_SUL!R47))</f>
        <v>624 M</v>
      </c>
      <c r="S44" s="145" t="str">
        <f>IF(SP_SUL!V47="","*",SP_SUL!V47)</f>
        <v>Elder</v>
      </c>
      <c r="T44" s="145" t="str">
        <f>IF(SP_SUL!W47="","*",SP_SUL!W47)</f>
        <v>Alívio de tensão</v>
      </c>
      <c r="U44" s="137">
        <f ca="1">_xlfn.XLOOKUP(G44&amp;$U$2,BS_CONTROLE[CHAVE],BS_CONTROLE[Quantidade_11],"-")</f>
        <v>1040</v>
      </c>
      <c r="V44" s="137" t="str">
        <f ca="1">_xlfn.XLOOKUP(G44&amp;$V$2,BS_CONTROLE[CHAVE],BS_CONTROLE[Quantidade_11],"-")</f>
        <v>-</v>
      </c>
      <c r="W44" s="137">
        <f ca="1">_xlfn.XLOOKUP(G44&amp;$W$2,BS_CONTROLE[CHAVE],BS_CONTROLE[Quantidade_11],"-")</f>
        <v>1</v>
      </c>
    </row>
    <row r="45" spans="1:23" hidden="1">
      <c r="A45" s="146" t="str">
        <f>IF(SP_SUL!Y48="","*",SP_SUL!Y48)</f>
        <v>OPORTUNIDADE</v>
      </c>
      <c r="B45" s="146" t="str">
        <f>IF(SP_SUL!X48="","*",SP_SUL!X48)</f>
        <v>Oportunidade</v>
      </c>
      <c r="C45" s="146" t="str">
        <f>IF(SP_SUL!Z48="","*",SP_SUL!Z48)</f>
        <v>*</v>
      </c>
      <c r="D45" s="139" t="str">
        <f>IF(SP_SUL!S48="","*",SP_SUL!S48)</f>
        <v>SP SUL</v>
      </c>
      <c r="E45" s="139" t="str">
        <f>IF(SP_SUL!T48="","*",SP_SUL!T48)</f>
        <v>ZBV-ZRX</v>
      </c>
      <c r="F45" s="145">
        <f>IF(SP_SUL!B48="","*",SP_SUL!B48)</f>
        <v>46056</v>
      </c>
      <c r="G45" s="145" t="str">
        <f>IF(SP_SUL!D48="","*",SP_SUL!D48)</f>
        <v>KLECIO (TP-699)</v>
      </c>
      <c r="H45" s="145" t="str">
        <f>IF(SP_SUL!F48="","*",SP_SUL!F48)</f>
        <v>PDM - SOLDA</v>
      </c>
      <c r="I45" s="145" t="str">
        <f>IF(SP_SUL!H48="","*",SP_SUL!H48)</f>
        <v>-</v>
      </c>
      <c r="J45" s="145" t="str">
        <f>IF(SP_SUL!I48="","*",SP_SUL!I48)</f>
        <v>-</v>
      </c>
      <c r="K45" s="139" t="str">
        <f>IF(SP_SUL!M48="","*",SP_SUL!M48)</f>
        <v>ZSW-2</v>
      </c>
      <c r="L45" s="139" t="str">
        <f>IF(SP_SUL!N48="","*",SP_SUL!N48)</f>
        <v>ZSWS</v>
      </c>
      <c r="M45" s="140">
        <f>IF(SP_SUL!J48="","*",SP_SUL!J48)</f>
        <v>70</v>
      </c>
      <c r="N45" s="144">
        <f>IF(SP_SUL!K48="","*",SP_SUL!K48)</f>
        <v>87.3</v>
      </c>
      <c r="O45" s="144" t="str">
        <f>IF(SP_SUL!L48="","*",SP_SUL!L48)</f>
        <v>-</v>
      </c>
      <c r="P45" s="143">
        <f>IF(SP_SUL!O48="","*",SP_SUL!O48)</f>
        <v>0.375</v>
      </c>
      <c r="Q45" s="143">
        <f>IF(SP_SUL!P48="","*",SP_SUL!P48)</f>
        <v>6.25E-2</v>
      </c>
      <c r="R45" s="145" t="str">
        <f>IF(SP_SUL!Q48="","*",CONCATENATE(SP_SUL!Q48," ",SP_SUL!R48))</f>
        <v>1 Nº DE SOLDA</v>
      </c>
      <c r="S45" s="145" t="str">
        <f>IF(SP_SUL!V48="","*",SP_SUL!V48)</f>
        <v xml:space="preserve">Klecio </v>
      </c>
      <c r="T45" s="145" t="str">
        <f>IF(SP_SUL!W48="","*",SP_SUL!W48)</f>
        <v xml:space="preserve">Execução de solda - Condicionado a temperatura </v>
      </c>
      <c r="U45" s="137">
        <f ca="1">_xlfn.XLOOKUP(G45&amp;$U$2,BS_CONTROLE[CHAVE],BS_CONTROLE[Quantidade_11],"-")</f>
        <v>0</v>
      </c>
      <c r="V45" s="137" t="str">
        <f ca="1">_xlfn.XLOOKUP(G45&amp;$V$2,BS_CONTROLE[CHAVE],BS_CONTROLE[Quantidade_11],"-")</f>
        <v>-</v>
      </c>
      <c r="W45" s="137">
        <f ca="1">_xlfn.XLOOKUP(G45&amp;$W$2,BS_CONTROLE[CHAVE],BS_CONTROLE[Quantidade_11],"-")</f>
        <v>0</v>
      </c>
    </row>
    <row r="46" spans="1:23" hidden="1">
      <c r="A46" s="146" t="str">
        <f>IF(SP_SUL!Y49="","*",SP_SUL!Y49)</f>
        <v>OPORTUNIDADE</v>
      </c>
      <c r="B46" s="146" t="str">
        <f>IF(SP_SUL!X49="","*",SP_SUL!X49)</f>
        <v>Oportunidade</v>
      </c>
      <c r="C46" s="146" t="str">
        <f>IF(SP_SUL!Z49="","*",SP_SUL!Z49)</f>
        <v>*</v>
      </c>
      <c r="D46" s="139" t="str">
        <f>IF(SP_SUL!S49="","*",SP_SUL!S49)</f>
        <v>SP SUL</v>
      </c>
      <c r="E46" s="139" t="str">
        <f>IF(SP_SUL!T49="","*",SP_SUL!T49)</f>
        <v>ZBV-ZRX</v>
      </c>
      <c r="F46" s="145">
        <f>IF(SP_SUL!B49="","*",SP_SUL!B49)</f>
        <v>46056</v>
      </c>
      <c r="G46" s="145" t="str">
        <f>IF(SP_SUL!D49="","*",SP_SUL!D49)</f>
        <v>V48</v>
      </c>
      <c r="H46" s="145" t="str">
        <f>IF(SP_SUL!F49="","*",SP_SUL!F49)</f>
        <v>MECANIZAÇÃO - SOCADORA</v>
      </c>
      <c r="I46" s="145" t="str">
        <f>IF(SP_SUL!H49="","*",SP_SUL!H49)</f>
        <v>ZAC2</v>
      </c>
      <c r="J46" s="145" t="str">
        <f>IF(SP_SUL!I49="","*",SP_SUL!I49)</f>
        <v>ZAC2</v>
      </c>
      <c r="K46" s="139" t="str">
        <f>IF(SP_SUL!M49="","*",SP_SUL!M49)</f>
        <v>ZAC-ZSW</v>
      </c>
      <c r="L46" s="139" t="str">
        <f>IF(SP_SUL!N49="","*",SP_SUL!N49)</f>
        <v>ZACZSW</v>
      </c>
      <c r="M46" s="140">
        <f>IF(SP_SUL!J49="","*",SP_SUL!J49)</f>
        <v>70</v>
      </c>
      <c r="N46" s="144">
        <f>IF(SP_SUL!K49="","*",SP_SUL!K49)</f>
        <v>82.5</v>
      </c>
      <c r="O46" s="144">
        <f>IF(SP_SUL!L49="","*",SP_SUL!L49)</f>
        <v>87</v>
      </c>
      <c r="P46" s="143">
        <f>IF(SP_SUL!O49="","*",SP_SUL!O49)</f>
        <v>0.35416666666666669</v>
      </c>
      <c r="Q46" s="143">
        <f>IF(SP_SUL!P49="","*",SP_SUL!P49)</f>
        <v>8.3333333333333329E-2</v>
      </c>
      <c r="R46" s="145" t="str">
        <f>IF(SP_SUL!Q49="","*",CONCATENATE(SP_SUL!Q49," ",SP_SUL!R49))</f>
        <v>510 M</v>
      </c>
      <c r="S46" s="145" t="str">
        <f>IF(SP_SUL!V49="","*",SP_SUL!V49)</f>
        <v>Ezequiel</v>
      </c>
      <c r="T46" s="145" t="str">
        <f>IF(SP_SUL!W49="","*",SP_SUL!W49)</f>
        <v xml:space="preserve">Socaria mecanizada </v>
      </c>
      <c r="U46" s="137" t="str">
        <f ca="1">_xlfn.XLOOKUP(G46&amp;$U$2,BS_CONTROLE[CHAVE],BS_CONTROLE[Quantidade_11],"-")</f>
        <v>-</v>
      </c>
      <c r="V46" s="137" t="str">
        <f ca="1">_xlfn.XLOOKUP(G46&amp;$V$2,BS_CONTROLE[CHAVE],BS_CONTROLE[Quantidade_11],"-")</f>
        <v>-</v>
      </c>
      <c r="W46" s="137" t="str">
        <f ca="1">_xlfn.XLOOKUP(G46&amp;$W$2,BS_CONTROLE[CHAVE],BS_CONTROLE[Quantidade_11],"-")</f>
        <v>-</v>
      </c>
    </row>
    <row r="47" spans="1:23" hidden="1">
      <c r="A47" s="146" t="str">
        <f>IF(SP_SUL!Y50="","*",SP_SUL!Y50)</f>
        <v>OPORTUNIDADE</v>
      </c>
      <c r="B47" s="146" t="str">
        <f>IF(SP_SUL!X50="","*",SP_SUL!X50)</f>
        <v>Oportunidade</v>
      </c>
      <c r="C47" s="146" t="str">
        <f>IF(SP_SUL!Z50="","*",SP_SUL!Z50)</f>
        <v>*</v>
      </c>
      <c r="D47" s="139" t="str">
        <f>IF(SP_SUL!S50="","*",SP_SUL!S50)</f>
        <v>SP SUL</v>
      </c>
      <c r="E47" s="139" t="str">
        <f>IF(SP_SUL!T50="","*",SP_SUL!T50)</f>
        <v>ZBV-ZRX</v>
      </c>
      <c r="F47" s="145" t="str">
        <f>IF(SP_SUL!B50="","*",SP_SUL!B50)</f>
        <v>*</v>
      </c>
      <c r="G47" s="145" t="str">
        <f>IF(SP_SUL!D50="","*",SP_SUL!D50)</f>
        <v>W58</v>
      </c>
      <c r="H47" s="145" t="str">
        <f>IF(SP_SUL!F50="","*",SP_SUL!F50)</f>
        <v>PDM - DESCARGA - DORMENTE</v>
      </c>
      <c r="I47" s="145">
        <f>IF(SP_SUL!H50="","*",SP_SUL!H50)</f>
        <v>106109</v>
      </c>
      <c r="J47" s="145">
        <f>IF(SP_SUL!I50="","*",SP_SUL!I50)</f>
        <v>106109</v>
      </c>
      <c r="K47" s="139" t="str">
        <f>IF(SP_SUL!M50="","*",SP_SUL!M50)</f>
        <v>ZBM</v>
      </c>
      <c r="L47" s="139" t="str">
        <f>IF(SP_SUL!N50="","*",SP_SUL!N50)</f>
        <v>ZBM2</v>
      </c>
      <c r="M47" s="140">
        <f>IF(SP_SUL!J50="","*",SP_SUL!J50)</f>
        <v>68</v>
      </c>
      <c r="N47" s="144">
        <f>IF(SP_SUL!K50="","*",SP_SUL!K50)</f>
        <v>54.5</v>
      </c>
      <c r="O47" s="144">
        <f>IF(SP_SUL!L50="","*",SP_SUL!L50)</f>
        <v>54</v>
      </c>
      <c r="P47" s="143">
        <f>IF(SP_SUL!O50="","*",SP_SUL!O50)</f>
        <v>0.35416666666666669</v>
      </c>
      <c r="Q47" s="143">
        <f>IF(SP_SUL!P50="","*",SP_SUL!P50)</f>
        <v>4.1666666666666664E-2</v>
      </c>
      <c r="R47" s="145" t="str">
        <f>IF(SP_SUL!Q50="","*",CONCATENATE(SP_SUL!Q50," ",SP_SUL!R50))</f>
        <v>300 Nº DE DORMENTES</v>
      </c>
      <c r="S47" s="145" t="str">
        <f>IF(SP_SUL!V50="","*",SP_SUL!V50)</f>
        <v>Israel</v>
      </c>
      <c r="T47" s="145" t="str">
        <f>IF(SP_SUL!W50="","*",SP_SUL!W50)</f>
        <v xml:space="preserve">Descarga de dormentes na via 2  </v>
      </c>
      <c r="U47" s="137" t="str">
        <f ca="1">_xlfn.XLOOKUP(G47&amp;$U$2,BS_CONTROLE[CHAVE],BS_CONTROLE[Quantidade_11],"-")</f>
        <v>-</v>
      </c>
      <c r="V47" s="137" t="str">
        <f ca="1">_xlfn.XLOOKUP(G47&amp;$V$2,BS_CONTROLE[CHAVE],BS_CONTROLE[Quantidade_11],"-")</f>
        <v>-</v>
      </c>
      <c r="W47" s="137" t="str">
        <f ca="1">_xlfn.XLOOKUP(G47&amp;$W$2,BS_CONTROLE[CHAVE],BS_CONTROLE[Quantidade_11],"-")</f>
        <v>-</v>
      </c>
    </row>
    <row r="48" spans="1:23" hidden="1">
      <c r="A48" s="146" t="str">
        <f>IF(SP_SUL!Y51="","*",SP_SUL!Y51)</f>
        <v>OPORTUNIDADE</v>
      </c>
      <c r="B48" s="146" t="str">
        <f>IF(SP_SUL!X51="","*",SP_SUL!X51)</f>
        <v>Oportunidade</v>
      </c>
      <c r="C48" s="146" t="str">
        <f>IF(SP_SUL!Z51="","*",SP_SUL!Z51)</f>
        <v>*</v>
      </c>
      <c r="D48" s="139" t="str">
        <f>IF(SP_SUL!S51="","*",SP_SUL!S51)</f>
        <v>SP SUL</v>
      </c>
      <c r="E48" s="139" t="str">
        <f>IF(SP_SUL!T51="","*",SP_SUL!T51)</f>
        <v>ZBV-ZRX</v>
      </c>
      <c r="F48" s="145">
        <f>IF(SP_SUL!B51="","*",SP_SUL!B51)</f>
        <v>46056</v>
      </c>
      <c r="G48" s="145" t="str">
        <f>IF(SP_SUL!D51="","*",SP_SUL!D51)</f>
        <v>W58</v>
      </c>
      <c r="H48" s="145" t="str">
        <f>IF(SP_SUL!F51="","*",SP_SUL!F51)</f>
        <v>RECOLHIMENTO DE DORMENTE</v>
      </c>
      <c r="I48" s="145">
        <f>IF(SP_SUL!H51="","*",SP_SUL!H51)</f>
        <v>106109</v>
      </c>
      <c r="J48" s="145">
        <f>IF(SP_SUL!I51="","*",SP_SUL!I51)</f>
        <v>106109</v>
      </c>
      <c r="K48" s="139" t="str">
        <f>IF(SP_SUL!M51="","*",SP_SUL!M51)</f>
        <v>ZBM-ZHO</v>
      </c>
      <c r="L48" s="139" t="str">
        <f>IF(SP_SUL!N51="","*",SP_SUL!N51)</f>
        <v>K57ZHO</v>
      </c>
      <c r="M48" s="140">
        <f>IF(SP_SUL!J51="","*",SP_SUL!J51)</f>
        <v>68</v>
      </c>
      <c r="N48" s="144">
        <f>IF(SP_SUL!K51="","*",SP_SUL!K51)</f>
        <v>57</v>
      </c>
      <c r="O48" s="144">
        <f>IF(SP_SUL!L51="","*",SP_SUL!L51)</f>
        <v>53</v>
      </c>
      <c r="P48" s="143" t="str">
        <f>IF(SP_SUL!O51="","*",SP_SUL!O51)</f>
        <v>-</v>
      </c>
      <c r="Q48" s="143">
        <f>IF(SP_SUL!P51="","*",SP_SUL!P51)</f>
        <v>4.1666666666666664E-2</v>
      </c>
      <c r="R48" s="145" t="str">
        <f>IF(SP_SUL!Q51="","*",CONCATENATE(SP_SUL!Q51," ",SP_SUL!R51))</f>
        <v>100 Nº DE PEÇAS</v>
      </c>
      <c r="S48" s="145" t="str">
        <f>IF(SP_SUL!V51="","*",SP_SUL!V51)</f>
        <v>Israel</v>
      </c>
      <c r="T48" s="145" t="str">
        <f>IF(SP_SUL!W51="","*",SP_SUL!W51)</f>
        <v xml:space="preserve">Recolhimento de dormentes  </v>
      </c>
      <c r="U48" s="137" t="str">
        <f ca="1">_xlfn.XLOOKUP(G48&amp;$U$2,BS_CONTROLE[CHAVE],BS_CONTROLE[Quantidade_11],"-")</f>
        <v>-</v>
      </c>
      <c r="V48" s="137" t="str">
        <f ca="1">_xlfn.XLOOKUP(G48&amp;$V$2,BS_CONTROLE[CHAVE],BS_CONTROLE[Quantidade_11],"-")</f>
        <v>-</v>
      </c>
      <c r="W48" s="137" t="str">
        <f ca="1">_xlfn.XLOOKUP(G48&amp;$W$2,BS_CONTROLE[CHAVE],BS_CONTROLE[Quantidade_11],"-")</f>
        <v>-</v>
      </c>
    </row>
    <row r="49" spans="1:23" hidden="1">
      <c r="A49" s="146" t="str">
        <f>IF(SP_SUL!Y52="","*",SP_SUL!Y52)</f>
        <v>*</v>
      </c>
      <c r="B49" s="146" t="str">
        <f>IF(SP_SUL!X52="","*",SP_SUL!X52)</f>
        <v>*</v>
      </c>
      <c r="C49" s="146" t="str">
        <f>IF(SP_SUL!Z52="","*",SP_SUL!Z52)</f>
        <v>*</v>
      </c>
      <c r="D49" s="139" t="str">
        <f>IF(SP_SUL!S52="","*",SP_SUL!S52)</f>
        <v>-</v>
      </c>
      <c r="E49" s="139" t="str">
        <f>IF(SP_SUL!T52="","*",SP_SUL!T52)</f>
        <v>-</v>
      </c>
      <c r="F49" s="145" t="str">
        <f>IF(SP_SUL!B52="","*",SP_SUL!B52)</f>
        <v>*</v>
      </c>
      <c r="G49" s="145" t="str">
        <f>IF(SP_SUL!D52="","*",SP_SUL!D52)</f>
        <v>*</v>
      </c>
      <c r="H49" s="145" t="str">
        <f>IF(SP_SUL!F52="","*",SP_SUL!F52)</f>
        <v>*</v>
      </c>
      <c r="I49" s="145" t="str">
        <f>IF(SP_SUL!H52="","*",SP_SUL!H52)</f>
        <v>*</v>
      </c>
      <c r="J49" s="145" t="str">
        <f>IF(SP_SUL!I52="","*",SP_SUL!I52)</f>
        <v>*</v>
      </c>
      <c r="K49" s="139" t="str">
        <f>IF(SP_SUL!M52="","*",SP_SUL!M52)</f>
        <v>-</v>
      </c>
      <c r="L49" s="139" t="str">
        <f>IF(SP_SUL!N52="","*",SP_SUL!N52)</f>
        <v>-</v>
      </c>
      <c r="M49" s="140" t="str">
        <f>IF(SP_SUL!J52="","*",SP_SUL!J52)</f>
        <v>*</v>
      </c>
      <c r="N49" s="144" t="str">
        <f>IF(SP_SUL!K52="","*",SP_SUL!K52)</f>
        <v>*</v>
      </c>
      <c r="O49" s="144" t="str">
        <f>IF(SP_SUL!L52="","*",SP_SUL!L52)</f>
        <v>*</v>
      </c>
      <c r="P49" s="143" t="str">
        <f>IF(SP_SUL!O52="","*",SP_SUL!O52)</f>
        <v>*</v>
      </c>
      <c r="Q49" s="143" t="str">
        <f>IF(SP_SUL!P52="","*",SP_SUL!P52)</f>
        <v>*</v>
      </c>
      <c r="R49" s="145" t="str">
        <f>IF(SP_SUL!Q52="","*",CONCATENATE(SP_SUL!Q52," ",SP_SUL!R52))</f>
        <v>*</v>
      </c>
      <c r="S49" s="145" t="str">
        <f>IF(SP_SUL!V52="","*",SP_SUL!V52)</f>
        <v>*</v>
      </c>
      <c r="T49" s="145" t="str">
        <f>IF(SP_SUL!W52="","*",SP_SUL!W52)</f>
        <v>*</v>
      </c>
      <c r="U49" s="137" t="str">
        <f ca="1">_xlfn.XLOOKUP(G49&amp;$U$2,BS_CONTROLE[CHAVE],BS_CONTROLE[Quantidade_11],"-")</f>
        <v>-</v>
      </c>
      <c r="V49" s="137" t="str">
        <f ca="1">_xlfn.XLOOKUP(G49&amp;$V$2,BS_CONTROLE[CHAVE],BS_CONTROLE[Quantidade_11],"-")</f>
        <v>-</v>
      </c>
      <c r="W49" s="137" t="str">
        <f ca="1">_xlfn.XLOOKUP(G49&amp;$W$2,BS_CONTROLE[CHAVE],BS_CONTROLE[Quantidade_11],"-")</f>
        <v>-</v>
      </c>
    </row>
    <row r="50" spans="1:23" hidden="1">
      <c r="A50" s="146" t="str">
        <f>IF(SP_SUL!Y53="","*",SP_SUL!Y53)</f>
        <v>OPORTUNIDADE</v>
      </c>
      <c r="B50" s="146" t="str">
        <f>IF(SP_SUL!X53="","*",SP_SUL!X53)</f>
        <v>Oportunidade</v>
      </c>
      <c r="C50" s="146" t="str">
        <f>IF(SP_SUL!Z53="","*",SP_SUL!Z53)</f>
        <v>*</v>
      </c>
      <c r="D50" s="139" t="str">
        <f>IF(SP_SUL!S53="","*",SP_SUL!S53)</f>
        <v>SP SUL</v>
      </c>
      <c r="E50" s="139" t="str">
        <f>IF(SP_SUL!T53="","*",SP_SUL!T53)</f>
        <v>ZBV-ZKE</v>
      </c>
      <c r="F50" s="145">
        <f>IF(SP_SUL!B53="","*",SP_SUL!B53)</f>
        <v>46056</v>
      </c>
      <c r="G50" s="145" t="str">
        <f>IF(SP_SUL!D53="","*",SP_SUL!D53)</f>
        <v>V42</v>
      </c>
      <c r="H50" s="145" t="str">
        <f>IF(SP_SUL!F53="","*",SP_SUL!F53)</f>
        <v>MECANIZAÇÃO - SOCADORA</v>
      </c>
      <c r="I50" s="145" t="str">
        <f>IF(SP_SUL!H53="","*",SP_SUL!H53)</f>
        <v>ZYU1</v>
      </c>
      <c r="J50" s="145" t="str">
        <f>IF(SP_SUL!I53="","*",SP_SUL!I53)</f>
        <v>ZYU1</v>
      </c>
      <c r="K50" s="139" t="str">
        <f>IF(SP_SUL!M53="","*",SP_SUL!M53)</f>
        <v>ZYU-ZST</v>
      </c>
      <c r="L50" s="139" t="str">
        <f>IF(SP_SUL!N53="","*",SP_SUL!N53)</f>
        <v>ZYU206</v>
      </c>
      <c r="M50" s="140">
        <f>IF(SP_SUL!J53="","*",SP_SUL!J53)</f>
        <v>56</v>
      </c>
      <c r="N50" s="144">
        <f>IF(SP_SUL!K53="","*",SP_SUL!K53)</f>
        <v>206</v>
      </c>
      <c r="O50" s="144">
        <f>IF(SP_SUL!L53="","*",SP_SUL!L53)</f>
        <v>204</v>
      </c>
      <c r="P50" s="143">
        <f>IF(SP_SUL!O53="","*",SP_SUL!O53)</f>
        <v>0.35416666666666669</v>
      </c>
      <c r="Q50" s="143">
        <f>IF(SP_SUL!P53="","*",SP_SUL!P53)</f>
        <v>8.3333333333333329E-2</v>
      </c>
      <c r="R50" s="145" t="str">
        <f>IF(SP_SUL!Q53="","*",CONCATENATE(SP_SUL!Q53," ",SP_SUL!R53))</f>
        <v>400 M</v>
      </c>
      <c r="S50" s="145" t="str">
        <f>IF(SP_SUL!V53="","*",SP_SUL!V53)</f>
        <v>Ezequiel</v>
      </c>
      <c r="T50" s="145" t="str">
        <f>IF(SP_SUL!W53="","*",SP_SUL!W53)</f>
        <v xml:space="preserve">Socaria mecanizada </v>
      </c>
      <c r="U50" s="137" t="str">
        <f ca="1">_xlfn.XLOOKUP(G50&amp;$U$2,BS_CONTROLE[CHAVE],BS_CONTROLE[Quantidade_11],"-")</f>
        <v>-</v>
      </c>
      <c r="V50" s="137" t="str">
        <f ca="1">_xlfn.XLOOKUP(G50&amp;$V$2,BS_CONTROLE[CHAVE],BS_CONTROLE[Quantidade_11],"-")</f>
        <v>-</v>
      </c>
      <c r="W50" s="137" t="str">
        <f ca="1">_xlfn.XLOOKUP(G50&amp;$W$2,BS_CONTROLE[CHAVE],BS_CONTROLE[Quantidade_11],"-")</f>
        <v>-</v>
      </c>
    </row>
    <row r="51" spans="1:23" hidden="1">
      <c r="A51" s="146" t="str">
        <f>IF(SP_SUL!Y54="","*",SP_SUL!Y54)</f>
        <v>OPORTUNIDADE</v>
      </c>
      <c r="B51" s="146" t="str">
        <f>IF(SP_SUL!X54="","*",SP_SUL!X54)</f>
        <v>Oportunidade</v>
      </c>
      <c r="C51" s="146" t="str">
        <f>IF(SP_SUL!Z54="","*",SP_SUL!Z54)</f>
        <v>*</v>
      </c>
      <c r="D51" s="139" t="str">
        <f>IF(SP_SUL!S54="","*",SP_SUL!S54)</f>
        <v>SP SUL</v>
      </c>
      <c r="E51" s="139" t="str">
        <f>IF(SP_SUL!T54="","*",SP_SUL!T54)</f>
        <v>ZBV-ZKE</v>
      </c>
      <c r="F51" s="145">
        <f>IF(SP_SUL!B54="","*",SP_SUL!B54)</f>
        <v>46056</v>
      </c>
      <c r="G51" s="145" t="str">
        <f>IF(SP_SUL!D54="","*",SP_SUL!D54)</f>
        <v>EDSON (TP-780)</v>
      </c>
      <c r="H51" s="145" t="str">
        <f>IF(SP_SUL!F54="","*",SP_SUL!F54)</f>
        <v>PDM - SUBSTITUIÇÃO - DORMENTE</v>
      </c>
      <c r="I51" s="145" t="str">
        <f>IF(SP_SUL!H54="","*",SP_SUL!H54)</f>
        <v>-</v>
      </c>
      <c r="J51" s="145" t="str">
        <f>IF(SP_SUL!I54="","*",SP_SUL!I54)</f>
        <v>-</v>
      </c>
      <c r="K51" s="139" t="str">
        <f>IF(SP_SUL!M54="","*",SP_SUL!M54)</f>
        <v>ZYU-ZST</v>
      </c>
      <c r="L51" s="139" t="str">
        <f>IF(SP_SUL!N54="","*",SP_SUL!N54)</f>
        <v>ZYU206</v>
      </c>
      <c r="M51" s="140">
        <f>IF(SP_SUL!J54="","*",SP_SUL!J54)</f>
        <v>56</v>
      </c>
      <c r="N51" s="144">
        <f>IF(SP_SUL!K54="","*",SP_SUL!K54)</f>
        <v>205</v>
      </c>
      <c r="O51" s="144" t="str">
        <f>IF(SP_SUL!L54="","*",SP_SUL!L54)</f>
        <v>-</v>
      </c>
      <c r="P51" s="143">
        <f>IF(SP_SUL!O54="","*",SP_SUL!O54)</f>
        <v>0.375</v>
      </c>
      <c r="Q51" s="143">
        <f>IF(SP_SUL!P54="","*",SP_SUL!P54)</f>
        <v>8.3333333333333329E-2</v>
      </c>
      <c r="R51" s="145" t="str">
        <f>IF(SP_SUL!Q54="","*",CONCATENATE(SP_SUL!Q54," ",SP_SUL!R54))</f>
        <v>40 Nº DE DORMENTES</v>
      </c>
      <c r="S51" s="145" t="str">
        <f>IF(SP_SUL!V54="","*",SP_SUL!V54)</f>
        <v xml:space="preserve">Edson </v>
      </c>
      <c r="T51" s="145" t="str">
        <f>IF(SP_SUL!W54="","*",SP_SUL!W54)</f>
        <v>PDM - Substituição de dormentes</v>
      </c>
      <c r="U51" s="137" t="str">
        <f ca="1">_xlfn.XLOOKUP(G51&amp;$U$2,BS_CONTROLE[CHAVE],BS_CONTROLE[Quantidade_11],"-")</f>
        <v>-</v>
      </c>
      <c r="V51" s="137" t="str">
        <f ca="1">_xlfn.XLOOKUP(G51&amp;$V$2,BS_CONTROLE[CHAVE],BS_CONTROLE[Quantidade_11],"-")</f>
        <v>-</v>
      </c>
      <c r="W51" s="137" t="str">
        <f ca="1">_xlfn.XLOOKUP(G51&amp;$W$2,BS_CONTROLE[CHAVE],BS_CONTROLE[Quantidade_11],"-")</f>
        <v>-</v>
      </c>
    </row>
    <row r="52" spans="1:23" hidden="1">
      <c r="A52" s="146" t="str">
        <f>IF(SP_SUL!Y55="","*",SP_SUL!Y55)</f>
        <v>*</v>
      </c>
      <c r="B52" s="146" t="str">
        <f>IF(SP_SUL!X55="","*",SP_SUL!X55)</f>
        <v>Oportunidade</v>
      </c>
      <c r="C52" s="146" t="str">
        <f>IF(SP_SUL!Z55="","*",SP_SUL!Z55)</f>
        <v>*</v>
      </c>
      <c r="D52" s="139" t="str">
        <f>IF(SP_SUL!S55="","*",SP_SUL!S55)</f>
        <v>SP SUL</v>
      </c>
      <c r="E52" s="139" t="str">
        <f>IF(SP_SUL!T55="","*",SP_SUL!T55)</f>
        <v>ZBV-ZKE</v>
      </c>
      <c r="F52" s="145" t="str">
        <f>IF(SP_SUL!B55="","*",SP_SUL!B55)</f>
        <v>*</v>
      </c>
      <c r="G52" s="145" t="str">
        <f>IF(SP_SUL!D55="","*",SP_SUL!D55)</f>
        <v>DANIEL (TP-647)</v>
      </c>
      <c r="H52" s="145" t="str">
        <f>IF(SP_SUL!F55="","*",SP_SUL!F55)</f>
        <v>PDM - SOLDA</v>
      </c>
      <c r="I52" s="145" t="str">
        <f>IF(SP_SUL!H55="","*",SP_SUL!H55)</f>
        <v>-</v>
      </c>
      <c r="J52" s="145" t="str">
        <f>IF(SP_SUL!I55="","*",SP_SUL!I55)</f>
        <v>-</v>
      </c>
      <c r="K52" s="139" t="str">
        <f>IF(SP_SUL!M55="","*",SP_SUL!M55)</f>
        <v>ZFY-ZYU</v>
      </c>
      <c r="L52" s="139" t="str">
        <f>IF(SP_SUL!N55="","*",SP_SUL!N55)</f>
        <v>198ZYU2</v>
      </c>
      <c r="M52" s="140">
        <f>IF(SP_SUL!J55="","*",SP_SUL!J55)</f>
        <v>56</v>
      </c>
      <c r="N52" s="144">
        <f>IF(SP_SUL!K55="","*",SP_SUL!K55)</f>
        <v>200.035</v>
      </c>
      <c r="O52" s="144" t="str">
        <f>IF(SP_SUL!L55="","*",SP_SUL!L55)</f>
        <v>-</v>
      </c>
      <c r="P52" s="143">
        <f>IF(SP_SUL!O55="","*",SP_SUL!O55)</f>
        <v>0.375</v>
      </c>
      <c r="Q52" s="143">
        <f>IF(SP_SUL!P55="","*",SP_SUL!P55)</f>
        <v>6.25E-2</v>
      </c>
      <c r="R52" s="145" t="str">
        <f>IF(SP_SUL!Q55="","*",CONCATENATE(SP_SUL!Q55," ",SP_SUL!R55))</f>
        <v>1 Nº DE SOLDA</v>
      </c>
      <c r="S52" s="145" t="str">
        <f>IF(SP_SUL!V55="","*",SP_SUL!V55)</f>
        <v>Moises</v>
      </c>
      <c r="T52" s="145" t="str">
        <f>IF(SP_SUL!W55="","*",SP_SUL!W55)</f>
        <v xml:space="preserve">Execução de solda - Condicionado a temperatura </v>
      </c>
      <c r="U52" s="137" t="str">
        <f ca="1">_xlfn.XLOOKUP(G52&amp;$U$2,BS_CONTROLE[CHAVE],BS_CONTROLE[Quantidade_11],"-")</f>
        <v>-</v>
      </c>
      <c r="V52" s="137" t="str">
        <f ca="1">_xlfn.XLOOKUP(G52&amp;$V$2,BS_CONTROLE[CHAVE],BS_CONTROLE[Quantidade_11],"-")</f>
        <v>-</v>
      </c>
      <c r="W52" s="137" t="str">
        <f ca="1">_xlfn.XLOOKUP(G52&amp;$W$2,BS_CONTROLE[CHAVE],BS_CONTROLE[Quantidade_11],"-")</f>
        <v>-</v>
      </c>
    </row>
    <row r="53" spans="1:23" hidden="1">
      <c r="A53" s="146" t="str">
        <f>IF(SP_SUL!Y56="","*",SP_SUL!Y56)</f>
        <v>OPORTUNIDADE</v>
      </c>
      <c r="B53" s="146" t="str">
        <f>IF(SP_SUL!X56="","*",SP_SUL!X56)</f>
        <v>Oportunidade</v>
      </c>
      <c r="C53" s="146" t="str">
        <f>IF(SP_SUL!Z56="","*",SP_SUL!Z56)</f>
        <v>*</v>
      </c>
      <c r="D53" s="139" t="str">
        <f>IF(SP_SUL!S56="","*",SP_SUL!S56)</f>
        <v>SP SUL</v>
      </c>
      <c r="E53" s="139" t="str">
        <f>IF(SP_SUL!T56="","*",SP_SUL!T56)</f>
        <v>ZBV-ZKE</v>
      </c>
      <c r="F53" s="145">
        <f>IF(SP_SUL!B56="","*",SP_SUL!B56)</f>
        <v>46056</v>
      </c>
      <c r="G53" s="145" t="str">
        <f>IF(SP_SUL!D56="","*",SP_SUL!D56)</f>
        <v>W59</v>
      </c>
      <c r="H53" s="145" t="str">
        <f>IF(SP_SUL!F56="","*",SP_SUL!F56)</f>
        <v>PDM - DESCARGA - DORMENTE</v>
      </c>
      <c r="I53" s="145" t="str">
        <f>IF(SP_SUL!H56="","*",SP_SUL!H56)</f>
        <v>ZYU1</v>
      </c>
      <c r="J53" s="145" t="str">
        <f>IF(SP_SUL!I56="","*",SP_SUL!I56)</f>
        <v>ZYU1</v>
      </c>
      <c r="K53" s="139" t="str">
        <f>IF(SP_SUL!M56="","*",SP_SUL!M56)</f>
        <v>ZFY-ZYU</v>
      </c>
      <c r="L53" s="139" t="str">
        <f>IF(SP_SUL!N56="","*",SP_SUL!N56)</f>
        <v>ZFY1982 / ZYU2</v>
      </c>
      <c r="M53" s="140">
        <f>IF(SP_SUL!J56="","*",SP_SUL!J56)</f>
        <v>56</v>
      </c>
      <c r="N53" s="144">
        <f>IF(SP_SUL!K56="","*",SP_SUL!K56)</f>
        <v>198</v>
      </c>
      <c r="O53" s="144">
        <f>IF(SP_SUL!L56="","*",SP_SUL!L56)</f>
        <v>203</v>
      </c>
      <c r="P53" s="143">
        <f>IF(SP_SUL!O56="","*",SP_SUL!O56)</f>
        <v>0.375</v>
      </c>
      <c r="Q53" s="143">
        <f>IF(SP_SUL!P56="","*",SP_SUL!P56)</f>
        <v>6.25E-2</v>
      </c>
      <c r="R53" s="145" t="str">
        <f>IF(SP_SUL!Q56="","*",CONCATENATE(SP_SUL!Q56," ",SP_SUL!R56))</f>
        <v>300 Nº DE DORMENTES</v>
      </c>
      <c r="S53" s="145" t="str">
        <f>IF(SP_SUL!V56="","*",SP_SUL!V56)</f>
        <v>Moises</v>
      </c>
      <c r="T53" s="145" t="str">
        <f>IF(SP_SUL!W56="","*",SP_SUL!W56)</f>
        <v>PDM - Descarga de dormentes</v>
      </c>
      <c r="U53" s="137">
        <f ca="1">_xlfn.XLOOKUP(G53&amp;$U$2,BS_CONTROLE[CHAVE],BS_CONTROLE[Quantidade_11],"-")</f>
        <v>1</v>
      </c>
      <c r="V53" s="137" t="str">
        <f ca="1">_xlfn.XLOOKUP(G53&amp;$V$2,BS_CONTROLE[CHAVE],BS_CONTROLE[Quantidade_11],"-")</f>
        <v>-</v>
      </c>
      <c r="W53" s="137" t="str">
        <f ca="1">_xlfn.XLOOKUP(G53&amp;$W$2,BS_CONTROLE[CHAVE],BS_CONTROLE[Quantidade_11],"-")</f>
        <v>-</v>
      </c>
    </row>
    <row r="54" spans="1:23" hidden="1">
      <c r="A54" s="146" t="str">
        <f>IF(SP_SUL!Y57="","*",SP_SUL!Y57)</f>
        <v>OPORTUNIDADE</v>
      </c>
      <c r="B54" s="146" t="str">
        <f>IF(SP_SUL!X57="","*",SP_SUL!X57)</f>
        <v>Oportunidade</v>
      </c>
      <c r="C54" s="146" t="str">
        <f>IF(SP_SUL!Z57="","*",SP_SUL!Z57)</f>
        <v>*</v>
      </c>
      <c r="D54" s="139" t="str">
        <f>IF(SP_SUL!S57="","*",SP_SUL!S57)</f>
        <v>SP SUL</v>
      </c>
      <c r="E54" s="139" t="str">
        <f>IF(SP_SUL!T57="","*",SP_SUL!T57)</f>
        <v>ZBV-ZKE</v>
      </c>
      <c r="F54" s="145">
        <f>IF(SP_SUL!B57="","*",SP_SUL!B57)</f>
        <v>46056</v>
      </c>
      <c r="G54" s="145" t="str">
        <f>IF(SP_SUL!D57="","*",SP_SUL!D57)</f>
        <v>ROBSON (TF-701)</v>
      </c>
      <c r="H54" s="145" t="str">
        <f>IF(SP_SUL!F57="","*",SP_SUL!F57)</f>
        <v>LIMPEZA</v>
      </c>
      <c r="I54" s="145" t="str">
        <f>IF(SP_SUL!H57="","*",SP_SUL!H57)</f>
        <v>-</v>
      </c>
      <c r="J54" s="145" t="str">
        <f>IF(SP_SUL!I57="","*",SP_SUL!I57)</f>
        <v>-</v>
      </c>
      <c r="K54" s="139" t="str">
        <f>IF(SP_SUL!M57="","*",SP_SUL!M57)</f>
        <v>ZER-ZDI</v>
      </c>
      <c r="L54" s="139" t="str">
        <f>IF(SP_SUL!N57="","*",SP_SUL!N57)</f>
        <v>ZER169</v>
      </c>
      <c r="M54" s="140">
        <f>IF(SP_SUL!J57="","*",SP_SUL!J57)</f>
        <v>56</v>
      </c>
      <c r="N54" s="144">
        <f>IF(SP_SUL!K57="","*",SP_SUL!K57)</f>
        <v>168</v>
      </c>
      <c r="O54" s="144" t="str">
        <f>IF(SP_SUL!L57="","*",SP_SUL!L57)</f>
        <v>-</v>
      </c>
      <c r="P54" s="143">
        <f>IF(SP_SUL!O57="","*",SP_SUL!O57)</f>
        <v>0.375</v>
      </c>
      <c r="Q54" s="143">
        <f>IF(SP_SUL!P57="","*",SP_SUL!P57)</f>
        <v>8.3333333333333329E-2</v>
      </c>
      <c r="R54" s="145" t="str">
        <f>IF(SP_SUL!Q57="","*",CONCATENATE(SP_SUL!Q57," ",SP_SUL!R57))</f>
        <v>1 BINÁRIO</v>
      </c>
      <c r="S54" s="145" t="str">
        <f>IF(SP_SUL!V57="","*",SP_SUL!V57)</f>
        <v xml:space="preserve">Robson </v>
      </c>
      <c r="T54" s="145" t="str">
        <f>IF(SP_SUL!W57="","*",SP_SUL!W57)</f>
        <v>Limpeza na ponte</v>
      </c>
      <c r="U54" s="137">
        <f ca="1">_xlfn.XLOOKUP(G54&amp;$U$2,BS_CONTROLE[CHAVE],BS_CONTROLE[Quantidade_11],"-")</f>
        <v>0</v>
      </c>
      <c r="V54" s="137" t="str">
        <f ca="1">_xlfn.XLOOKUP(G54&amp;$V$2,BS_CONTROLE[CHAVE],BS_CONTROLE[Quantidade_11],"-")</f>
        <v>-</v>
      </c>
      <c r="W54" s="137">
        <f ca="1">_xlfn.XLOOKUP(G54&amp;$W$2,BS_CONTROLE[CHAVE],BS_CONTROLE[Quantidade_11],"-")</f>
        <v>60</v>
      </c>
    </row>
    <row r="55" spans="1:23" hidden="1">
      <c r="A55" s="146" t="str">
        <f>IF(SP_SUL!Y58="","*",SP_SUL!Y58)</f>
        <v>OPORTUNIDADE</v>
      </c>
      <c r="B55" s="146" t="str">
        <f>IF(SP_SUL!X58="","*",SP_SUL!X58)</f>
        <v>Oportunidade</v>
      </c>
      <c r="C55" s="146" t="str">
        <f>IF(SP_SUL!Z58="","*",SP_SUL!Z58)</f>
        <v>*</v>
      </c>
      <c r="D55" s="139" t="str">
        <f>IF(SP_SUL!S58="","*",SP_SUL!S58)</f>
        <v>SP SUL</v>
      </c>
      <c r="E55" s="139" t="str">
        <f>IF(SP_SUL!T58="","*",SP_SUL!T58)</f>
        <v>ZBV-ZKE</v>
      </c>
      <c r="F55" s="145">
        <f>IF(SP_SUL!B58="","*",SP_SUL!B58)</f>
        <v>46056</v>
      </c>
      <c r="G55" s="145" t="str">
        <f>IF(SP_SUL!D58="","*",SP_SUL!D58)</f>
        <v>CARLOS (TP-722)</v>
      </c>
      <c r="H55" s="145" t="str">
        <f>IF(SP_SUL!F58="","*",SP_SUL!F58)</f>
        <v>PDM - SOLDA</v>
      </c>
      <c r="I55" s="145" t="str">
        <f>IF(SP_SUL!H58="","*",SP_SUL!H58)</f>
        <v>-</v>
      </c>
      <c r="J55" s="145" t="str">
        <f>IF(SP_SUL!I58="","*",SP_SUL!I58)</f>
        <v>-</v>
      </c>
      <c r="K55" s="139" t="str">
        <f>IF(SP_SUL!M58="","*",SP_SUL!M58)</f>
        <v>ZGA-ZCX</v>
      </c>
      <c r="L55" s="139" t="str">
        <f>IF(SP_SUL!N58="","*",SP_SUL!N58)</f>
        <v>154ZPS</v>
      </c>
      <c r="M55" s="140">
        <f>IF(SP_SUL!J58="","*",SP_SUL!J58)</f>
        <v>56</v>
      </c>
      <c r="N55" s="144">
        <f>IF(SP_SUL!K58="","*",SP_SUL!K58)</f>
        <v>154.30000000000001</v>
      </c>
      <c r="O55" s="144" t="str">
        <f>IF(SP_SUL!L58="","*",SP_SUL!L58)</f>
        <v>-</v>
      </c>
      <c r="P55" s="143">
        <f>IF(SP_SUL!O58="","*",SP_SUL!O58)</f>
        <v>0.375</v>
      </c>
      <c r="Q55" s="143">
        <f>IF(SP_SUL!P58="","*",SP_SUL!P58)</f>
        <v>6.25E-2</v>
      </c>
      <c r="R55" s="145" t="str">
        <f>IF(SP_SUL!Q58="","*",CONCATENATE(SP_SUL!Q58," ",SP_SUL!R58))</f>
        <v>1 Nº DE SOLDA</v>
      </c>
      <c r="S55" s="145" t="str">
        <f>IF(SP_SUL!V58="","*",SP_SUL!V58)</f>
        <v>Moises</v>
      </c>
      <c r="T55" s="145" t="str">
        <f>IF(SP_SUL!W58="","*",SP_SUL!W58)</f>
        <v xml:space="preserve">Execução de solda - Condicionado a temperatura </v>
      </c>
      <c r="U55" s="137" t="str">
        <f ca="1">_xlfn.XLOOKUP(G55&amp;$U$2,BS_CONTROLE[CHAVE],BS_CONTROLE[Quantidade_11],"-")</f>
        <v>-</v>
      </c>
      <c r="V55" s="137" t="str">
        <f ca="1">_xlfn.XLOOKUP(G55&amp;$V$2,BS_CONTROLE[CHAVE],BS_CONTROLE[Quantidade_11],"-")</f>
        <v>-</v>
      </c>
      <c r="W55" s="137" t="str">
        <f ca="1">_xlfn.XLOOKUP(G55&amp;$W$2,BS_CONTROLE[CHAVE],BS_CONTROLE[Quantidade_11],"-")</f>
        <v>-</v>
      </c>
    </row>
    <row r="56" spans="1:23" hidden="1">
      <c r="A56" s="146" t="str">
        <f>IF(SP_SUL!Y59="","*",SP_SUL!Y59)</f>
        <v>OPORTUNIDADE</v>
      </c>
      <c r="B56" s="146" t="str">
        <f>IF(SP_SUL!X59="","*",SP_SUL!X59)</f>
        <v>Oportunidade</v>
      </c>
      <c r="C56" s="146" t="str">
        <f>IF(SP_SUL!Z59="","*",SP_SUL!Z59)</f>
        <v>*</v>
      </c>
      <c r="D56" s="139" t="str">
        <f>IF(SP_SUL!S59="","*",SP_SUL!S59)</f>
        <v>SP SUL</v>
      </c>
      <c r="E56" s="139" t="str">
        <f>IF(SP_SUL!T59="","*",SP_SUL!T59)</f>
        <v>ZKE-ZEV</v>
      </c>
      <c r="F56" s="145">
        <f>IF(SP_SUL!B59="","*",SP_SUL!B59)</f>
        <v>46056</v>
      </c>
      <c r="G56" s="145" t="str">
        <f>IF(SP_SUL!D59="","*",SP_SUL!D59)</f>
        <v>E17</v>
      </c>
      <c r="H56" s="145" t="str">
        <f>IF(SP_SUL!F59="","*",SP_SUL!F59)</f>
        <v>CAMINHÃO DE SOLDA</v>
      </c>
      <c r="I56" s="145" t="str">
        <f>IF(SP_SUL!H59="","*",SP_SUL!H59)</f>
        <v>102ZKW2</v>
      </c>
      <c r="J56" s="145" t="str">
        <f>IF(SP_SUL!I59="","*",SP_SUL!I59)</f>
        <v>102ZKW2</v>
      </c>
      <c r="K56" s="139" t="str">
        <f>IF(SP_SUL!M59="","*",SP_SUL!M59)</f>
        <v>ZKE-ZWW</v>
      </c>
      <c r="L56" s="139" t="str">
        <f>IF(SP_SUL!N59="","*",SP_SUL!N59)</f>
        <v>K83K802</v>
      </c>
      <c r="M56" s="140">
        <f>IF(SP_SUL!J59="","*",SP_SUL!J59)</f>
        <v>55</v>
      </c>
      <c r="N56" s="144">
        <f>IF(SP_SUL!K59="","*",SP_SUL!K59)</f>
        <v>81</v>
      </c>
      <c r="O56" s="144">
        <f>IF(SP_SUL!L59="","*",SP_SUL!L59)</f>
        <v>82</v>
      </c>
      <c r="P56" s="143">
        <f>IF(SP_SUL!O59="","*",SP_SUL!O59)</f>
        <v>0.375</v>
      </c>
      <c r="Q56" s="143">
        <f>IF(SP_SUL!P59="","*",SP_SUL!P59)</f>
        <v>0.16666666666666666</v>
      </c>
      <c r="R56" s="145" t="str">
        <f>IF(SP_SUL!Q59="","*",CONCATENATE(SP_SUL!Q59," ",SP_SUL!R59))</f>
        <v>4 Nº DE SOLDA</v>
      </c>
      <c r="S56" s="145" t="str">
        <f>IF(SP_SUL!V59="","*",SP_SUL!V59)</f>
        <v>Higor</v>
      </c>
      <c r="T56" s="145" t="str">
        <f>IF(SP_SUL!W59="","*",SP_SUL!W59)</f>
        <v>Caminhão de solda</v>
      </c>
      <c r="U56" s="137">
        <f ca="1">_xlfn.XLOOKUP(G56&amp;$U$2,BS_CONTROLE[CHAVE],BS_CONTROLE[Quantidade_11],"-")</f>
        <v>2</v>
      </c>
      <c r="V56" s="137">
        <f ca="1">_xlfn.XLOOKUP(G56&amp;$V$2,BS_CONTROLE[CHAVE],BS_CONTROLE[Quantidade_11],"-")</f>
        <v>0</v>
      </c>
      <c r="W56" s="137">
        <f ca="1">_xlfn.XLOOKUP(G56&amp;$W$2,BS_CONTROLE[CHAVE],BS_CONTROLE[Quantidade_11],"-")</f>
        <v>0</v>
      </c>
    </row>
    <row r="57" spans="1:23" hidden="1">
      <c r="A57" s="146" t="str">
        <f>IF(SP_SUL!Y60="","*",SP_SUL!Y60)</f>
        <v>*</v>
      </c>
      <c r="B57" s="146" t="str">
        <f>IF(SP_SUL!X60="","*",SP_SUL!X60)</f>
        <v>Oportunidade</v>
      </c>
      <c r="C57" s="146" t="str">
        <f>IF(SP_SUL!Z60="","*",SP_SUL!Z60)</f>
        <v>*</v>
      </c>
      <c r="D57" s="139" t="str">
        <f>IF(SP_SUL!S60="","*",SP_SUL!S60)</f>
        <v>SP SUL</v>
      </c>
      <c r="E57" s="139" t="str">
        <f>IF(SP_SUL!T60="","*",SP_SUL!T60)</f>
        <v>ZKE-ZEV</v>
      </c>
      <c r="F57" s="145" t="str">
        <f>IF(SP_SUL!B60="","*",SP_SUL!B60)</f>
        <v>*</v>
      </c>
      <c r="G57" s="145" t="str">
        <f>IF(SP_SUL!D60="","*",SP_SUL!D60)</f>
        <v>V89</v>
      </c>
      <c r="H57" s="145" t="str">
        <f>IF(SP_SUL!F60="","*",SP_SUL!F60)</f>
        <v>MECANIZAÇÃO - SOCADORA</v>
      </c>
      <c r="I57" s="145" t="str">
        <f>IF(SP_SUL!H60="","*",SP_SUL!H60)</f>
        <v>102ZKW2</v>
      </c>
      <c r="J57" s="145" t="str">
        <f>IF(SP_SUL!I60="","*",SP_SUL!I60)</f>
        <v>102ZKW2</v>
      </c>
      <c r="K57" s="139" t="str">
        <f>IF(SP_SUL!M60="","*",SP_SUL!M60)</f>
        <v>ZWW-ZKW</v>
      </c>
      <c r="L57" s="139" t="str">
        <f>IF(SP_SUL!N60="","*",SP_SUL!N60)</f>
        <v>K93K911</v>
      </c>
      <c r="M57" s="140">
        <f>IF(SP_SUL!J60="","*",SP_SUL!J60)</f>
        <v>48</v>
      </c>
      <c r="N57" s="144">
        <f>IF(SP_SUL!K60="","*",SP_SUL!K60)</f>
        <v>92.745000000000005</v>
      </c>
      <c r="O57" s="144">
        <f>IF(SP_SUL!L60="","*",SP_SUL!L60)</f>
        <v>93.587000000000003</v>
      </c>
      <c r="P57" s="143">
        <f>IF(SP_SUL!O60="","*",SP_SUL!O60)</f>
        <v>0.375</v>
      </c>
      <c r="Q57" s="143">
        <f>IF(SP_SUL!P60="","*",SP_SUL!P60)</f>
        <v>8.3333333333333329E-2</v>
      </c>
      <c r="R57" s="145" t="str">
        <f>IF(SP_SUL!Q60="","*",CONCATENATE(SP_SUL!Q60," ",SP_SUL!R60))</f>
        <v>480 M</v>
      </c>
      <c r="S57" s="145" t="str">
        <f>IF(SP_SUL!V60="","*",SP_SUL!V60)</f>
        <v>Antonioni</v>
      </c>
      <c r="T57" s="145" t="str">
        <f>IF(SP_SUL!W60="","*",SP_SUL!W60)</f>
        <v xml:space="preserve">Socaria mecanizada </v>
      </c>
      <c r="U57" s="137">
        <f ca="1">_xlfn.XLOOKUP(G57&amp;$U$2,BS_CONTROLE[CHAVE],BS_CONTROLE[Quantidade_11],"-")</f>
        <v>0</v>
      </c>
      <c r="V57" s="137" t="str">
        <f ca="1">_xlfn.XLOOKUP(G57&amp;$V$2,BS_CONTROLE[CHAVE],BS_CONTROLE[Quantidade_11],"-")</f>
        <v>-</v>
      </c>
      <c r="W57" s="137">
        <f ca="1">_xlfn.XLOOKUP(G57&amp;$W$2,BS_CONTROLE[CHAVE],BS_CONTROLE[Quantidade_11],"-")</f>
        <v>860</v>
      </c>
    </row>
    <row r="58" spans="1:23" hidden="1">
      <c r="A58" s="146" t="str">
        <f>IF(SP_SUL!Y61="","*",SP_SUL!Y61)</f>
        <v>OPORTUNIDADE</v>
      </c>
      <c r="B58" s="146" t="str">
        <f>IF(SP_SUL!X61="","*",SP_SUL!X61)</f>
        <v>Oportunidade</v>
      </c>
      <c r="C58" s="146" t="str">
        <f>IF(SP_SUL!Z61="","*",SP_SUL!Z61)</f>
        <v>*</v>
      </c>
      <c r="D58" s="139" t="str">
        <f>IF(SP_SUL!S61="","*",SP_SUL!S61)</f>
        <v>SP SUL</v>
      </c>
      <c r="E58" s="139" t="str">
        <f>IF(SP_SUL!T61="","*",SP_SUL!T61)</f>
        <v>ZKE-ZEV</v>
      </c>
      <c r="F58" s="145">
        <f>IF(SP_SUL!B61="","*",SP_SUL!B61)</f>
        <v>46056</v>
      </c>
      <c r="G58" s="145" t="str">
        <f>IF(SP_SUL!D61="","*",SP_SUL!D61)</f>
        <v>E42</v>
      </c>
      <c r="H58" s="145" t="str">
        <f>IF(SP_SUL!F61="","*",SP_SUL!F61)</f>
        <v>TRILHEIRO - DESCARGA</v>
      </c>
      <c r="I58" s="145" t="str">
        <f>IF(SP_SUL!H61="","*",SP_SUL!H61)</f>
        <v>102ZKW2</v>
      </c>
      <c r="J58" s="145" t="str">
        <f>IF(SP_SUL!I61="","*",SP_SUL!I61)</f>
        <v>ZCP1</v>
      </c>
      <c r="K58" s="139" t="str">
        <f>IF(SP_SUL!M61="","*",SP_SUL!M61)</f>
        <v>ZKW</v>
      </c>
      <c r="L58" s="139" t="str">
        <f>IF(SP_SUL!N61="","*",SP_SUL!N61)</f>
        <v>ZKW2/102ZKW2</v>
      </c>
      <c r="M58" s="140">
        <f>IF(SP_SUL!J61="","*",SP_SUL!J61)</f>
        <v>55</v>
      </c>
      <c r="N58" s="144">
        <f>IF(SP_SUL!K61="","*",SP_SUL!K61)</f>
        <v>95.385000000000005</v>
      </c>
      <c r="O58" s="144">
        <f>IF(SP_SUL!L61="","*",SP_SUL!L61)</f>
        <v>99.831000000000003</v>
      </c>
      <c r="P58" s="143">
        <f>IF(SP_SUL!O61="","*",SP_SUL!O61)</f>
        <v>0.39583333333333331</v>
      </c>
      <c r="Q58" s="143">
        <f>IF(SP_SUL!P61="","*",SP_SUL!P61)</f>
        <v>8.3333333333333329E-2</v>
      </c>
      <c r="R58" s="145" t="str">
        <f>IF(SP_SUL!Q61="","*",CONCATENATE(SP_SUL!Q61," ",SP_SUL!R61))</f>
        <v>1248 M</v>
      </c>
      <c r="S58" s="145" t="str">
        <f>IF(SP_SUL!V61="","*",SP_SUL!V61)</f>
        <v xml:space="preserve">Felipe </v>
      </c>
      <c r="T58" s="145" t="str">
        <f>IF(SP_SUL!W61="","*",SP_SUL!W61)</f>
        <v>Descarga de trilho</v>
      </c>
      <c r="U58" s="137">
        <f ca="1">_xlfn.XLOOKUP(G58&amp;$U$2,BS_CONTROLE[CHAVE],BS_CONTROLE[Quantidade_11],"-")</f>
        <v>1872</v>
      </c>
      <c r="V58" s="137" t="str">
        <f ca="1">_xlfn.XLOOKUP(G58&amp;$V$2,BS_CONTROLE[CHAVE],BS_CONTROLE[Quantidade_11],"-")</f>
        <v>-</v>
      </c>
      <c r="W58" s="137" t="str">
        <f ca="1">_xlfn.XLOOKUP(G58&amp;$W$2,BS_CONTROLE[CHAVE],BS_CONTROLE[Quantidade_11],"-")</f>
        <v>-</v>
      </c>
    </row>
    <row r="59" spans="1:23" hidden="1">
      <c r="A59" s="146" t="str">
        <f>IF(SP_SUL!Y62="","*",SP_SUL!Y62)</f>
        <v>OPORTUNIDADE</v>
      </c>
      <c r="B59" s="146" t="str">
        <f>IF(SP_SUL!X62="","*",SP_SUL!X62)</f>
        <v>Oportunidade</v>
      </c>
      <c r="C59" s="146" t="str">
        <f>IF(SP_SUL!Z62="","*",SP_SUL!Z62)</f>
        <v>*</v>
      </c>
      <c r="D59" s="139" t="str">
        <f>IF(SP_SUL!S62="","*",SP_SUL!S62)</f>
        <v>SP SUL</v>
      </c>
      <c r="E59" s="139" t="str">
        <f>IF(SP_SUL!T62="","*",SP_SUL!T62)</f>
        <v>ZKE-ZEV</v>
      </c>
      <c r="F59" s="145">
        <f>IF(SP_SUL!B62="","*",SP_SUL!B62)</f>
        <v>46056</v>
      </c>
      <c r="G59" s="145" t="str">
        <f>IF(SP_SUL!D62="","*",SP_SUL!D62)</f>
        <v>CAIQUE (TMA-677)</v>
      </c>
      <c r="H59" s="145" t="str">
        <f>IF(SP_SUL!F62="","*",SP_SUL!F62)</f>
        <v>MODERNIZAÇÃO - SOLDA</v>
      </c>
      <c r="I59" s="145" t="str">
        <f>IF(SP_SUL!H62="","*",SP_SUL!H62)</f>
        <v>-</v>
      </c>
      <c r="J59" s="145" t="str">
        <f>IF(SP_SUL!I62="","*",SP_SUL!I62)</f>
        <v>-</v>
      </c>
      <c r="K59" s="139" t="str">
        <f>IF(SP_SUL!M62="","*",SP_SUL!M62)</f>
        <v>ZWI-ZEM</v>
      </c>
      <c r="L59" s="139">
        <f>IF(SP_SUL!N62="","*",SP_SUL!N62)</f>
        <v>1241231</v>
      </c>
      <c r="M59" s="140">
        <f>IF(SP_SUL!J62="","*",SP_SUL!J62)</f>
        <v>48</v>
      </c>
      <c r="N59" s="144">
        <f>IF(SP_SUL!K62="","*",SP_SUL!K62)</f>
        <v>123.363</v>
      </c>
      <c r="O59" s="144" t="str">
        <f>IF(SP_SUL!L62="","*",SP_SUL!L62)</f>
        <v>-</v>
      </c>
      <c r="P59" s="143">
        <f>IF(SP_SUL!O62="","*",SP_SUL!O62)</f>
        <v>0.35416666666666669</v>
      </c>
      <c r="Q59" s="143">
        <f>IF(SP_SUL!P62="","*",SP_SUL!P62)</f>
        <v>6.25E-2</v>
      </c>
      <c r="R59" s="145" t="str">
        <f>IF(SP_SUL!Q62="","*",CONCATENATE(SP_SUL!Q62," ",SP_SUL!R62))</f>
        <v>1 Nº DE SOLDA</v>
      </c>
      <c r="S59" s="145" t="str">
        <f>IF(SP_SUL!V62="","*",SP_SUL!V62)</f>
        <v xml:space="preserve">Alisson </v>
      </c>
      <c r="T59" s="145" t="str">
        <f>IF(SP_SUL!W62="","*",SP_SUL!W62)</f>
        <v xml:space="preserve">Execução de solda - Condicionado a temperatura </v>
      </c>
      <c r="U59" s="137" t="str">
        <f ca="1">_xlfn.XLOOKUP(G59&amp;$U$2,BS_CONTROLE[CHAVE],BS_CONTROLE[Quantidade_11],"-")</f>
        <v>-</v>
      </c>
      <c r="V59" s="137" t="str">
        <f ca="1">_xlfn.XLOOKUP(G59&amp;$V$2,BS_CONTROLE[CHAVE],BS_CONTROLE[Quantidade_11],"-")</f>
        <v>-</v>
      </c>
      <c r="W59" s="137" t="str">
        <f ca="1">_xlfn.XLOOKUP(G59&amp;$W$2,BS_CONTROLE[CHAVE],BS_CONTROLE[Quantidade_11],"-")</f>
        <v>-</v>
      </c>
    </row>
    <row r="60" spans="1:23" hidden="1">
      <c r="A60" s="146" t="str">
        <f>IF(SP_SUL!Y63="","*",SP_SUL!Y63)</f>
        <v>OPORTUNIDADE</v>
      </c>
      <c r="B60" s="146" t="str">
        <f>IF(SP_SUL!X63="","*",SP_SUL!X63)</f>
        <v>Oportunidade</v>
      </c>
      <c r="C60" s="146" t="str">
        <f>IF(SP_SUL!Z63="","*",SP_SUL!Z63)</f>
        <v>*</v>
      </c>
      <c r="D60" s="139" t="str">
        <f>IF(SP_SUL!S63="","*",SP_SUL!S63)</f>
        <v>SP SUL</v>
      </c>
      <c r="E60" s="139" t="str">
        <f>IF(SP_SUL!T63="","*",SP_SUL!T63)</f>
        <v>ZKE-ZEV</v>
      </c>
      <c r="F60" s="145">
        <f>IF(SP_SUL!B63="","*",SP_SUL!B63)</f>
        <v>46056</v>
      </c>
      <c r="G60" s="145" t="str">
        <f>IF(SP_SUL!D63="","*",SP_SUL!D63)</f>
        <v>WALTER (TP-810)</v>
      </c>
      <c r="H60" s="145" t="str">
        <f>IF(SP_SUL!F63="","*",SP_SUL!F63)</f>
        <v>MODERNIZAÇÃO - SOLDA</v>
      </c>
      <c r="I60" s="145" t="str">
        <f>IF(SP_SUL!H63="","*",SP_SUL!H63)</f>
        <v>*</v>
      </c>
      <c r="J60" s="145" t="str">
        <f>IF(SP_SUL!I63="","*",SP_SUL!I63)</f>
        <v>*</v>
      </c>
      <c r="K60" s="139" t="str">
        <f>IF(SP_SUL!M63="","*",SP_SUL!M63)</f>
        <v>ZWI-ZEM</v>
      </c>
      <c r="L60" s="139">
        <f>IF(SP_SUL!N63="","*",SP_SUL!N63)</f>
        <v>1241231</v>
      </c>
      <c r="M60" s="140">
        <f>IF(SP_SUL!J63="","*",SP_SUL!J63)</f>
        <v>48</v>
      </c>
      <c r="N60" s="144">
        <f>IF(SP_SUL!K63="","*",SP_SUL!K63)</f>
        <v>123.465</v>
      </c>
      <c r="O60" s="144" t="str">
        <f>IF(SP_SUL!L63="","*",SP_SUL!L63)</f>
        <v>-</v>
      </c>
      <c r="P60" s="143">
        <f>IF(SP_SUL!O63="","*",SP_SUL!O63)</f>
        <v>0.35416666666666669</v>
      </c>
      <c r="Q60" s="143">
        <f>IF(SP_SUL!P63="","*",SP_SUL!P63)</f>
        <v>6.25E-2</v>
      </c>
      <c r="R60" s="145" t="str">
        <f>IF(SP_SUL!Q63="","*",CONCATENATE(SP_SUL!Q63," ",SP_SUL!R63))</f>
        <v>1 Nº DE SOLDA</v>
      </c>
      <c r="S60" s="145" t="str">
        <f>IF(SP_SUL!V63="","*",SP_SUL!V63)</f>
        <v xml:space="preserve">Alisson </v>
      </c>
      <c r="T60" s="145" t="str">
        <f>IF(SP_SUL!W63="","*",SP_SUL!W63)</f>
        <v xml:space="preserve">Execução de solda - Condicionado a temperatura </v>
      </c>
      <c r="U60" s="137" t="str">
        <f ca="1">_xlfn.XLOOKUP(G60&amp;$U$2,BS_CONTROLE[CHAVE],BS_CONTROLE[Quantidade_11],"-")</f>
        <v>-</v>
      </c>
      <c r="V60" s="137" t="str">
        <f ca="1">_xlfn.XLOOKUP(G60&amp;$V$2,BS_CONTROLE[CHAVE],BS_CONTROLE[Quantidade_11],"-")</f>
        <v>-</v>
      </c>
      <c r="W60" s="137" t="str">
        <f ca="1">_xlfn.XLOOKUP(G60&amp;$W$2,BS_CONTROLE[CHAVE],BS_CONTROLE[Quantidade_11],"-")</f>
        <v>-</v>
      </c>
    </row>
    <row r="61" spans="1:23" hidden="1">
      <c r="A61" s="146" t="str">
        <f>IF(SP_SUL!Y64="","*",SP_SUL!Y64)</f>
        <v>OPORTUNIDADE</v>
      </c>
      <c r="B61" s="146" t="str">
        <f>IF(SP_SUL!X64="","*",SP_SUL!X64)</f>
        <v>Oportunidade</v>
      </c>
      <c r="C61" s="146" t="str">
        <f>IF(SP_SUL!Z64="","*",SP_SUL!Z64)</f>
        <v>*</v>
      </c>
      <c r="D61" s="139" t="str">
        <f>IF(SP_SUL!S64="","*",SP_SUL!S64)</f>
        <v>SP SUL</v>
      </c>
      <c r="E61" s="139" t="str">
        <f>IF(SP_SUL!T64="","*",SP_SUL!T64)</f>
        <v>ZKE-ZEV</v>
      </c>
      <c r="F61" s="145">
        <f>IF(SP_SUL!B64="","*",SP_SUL!B64)</f>
        <v>46056</v>
      </c>
      <c r="G61" s="145" t="str">
        <f>IF(SP_SUL!D64="","*",SP_SUL!D64)</f>
        <v>CLEBISON (TP-728)</v>
      </c>
      <c r="H61" s="145" t="str">
        <f>IF(SP_SUL!F64="","*",SP_SUL!F64)</f>
        <v>PDM - SOLDA</v>
      </c>
      <c r="I61" s="145" t="str">
        <f>IF(SP_SUL!H64="","*",SP_SUL!H64)</f>
        <v>-</v>
      </c>
      <c r="J61" s="145" t="str">
        <f>IF(SP_SUL!I64="","*",SP_SUL!I64)</f>
        <v>-</v>
      </c>
      <c r="K61" s="139" t="str">
        <f>IF(SP_SUL!M64="","*",SP_SUL!M64)</f>
        <v>ZRB-ZEV</v>
      </c>
      <c r="L61" s="139">
        <f>IF(SP_SUL!N64="","*",SP_SUL!N64)</f>
        <v>1561552</v>
      </c>
      <c r="M61" s="140">
        <f>IF(SP_SUL!J64="","*",SP_SUL!J64)</f>
        <v>55</v>
      </c>
      <c r="N61" s="144">
        <f>IF(SP_SUL!K64="","*",SP_SUL!K64)</f>
        <v>156</v>
      </c>
      <c r="O61" s="144">
        <f>IF(SP_SUL!L64="","*",SP_SUL!L64)</f>
        <v>156.31</v>
      </c>
      <c r="P61" s="143">
        <f>IF(SP_SUL!O64="","*",SP_SUL!O64)</f>
        <v>0.375</v>
      </c>
      <c r="Q61" s="143">
        <f>IF(SP_SUL!P64="","*",SP_SUL!P64)</f>
        <v>6.25E-2</v>
      </c>
      <c r="R61" s="145" t="str">
        <f>IF(SP_SUL!Q64="","*",CONCATENATE(SP_SUL!Q64," ",SP_SUL!R64))</f>
        <v>1 Nº DE SOLDA</v>
      </c>
      <c r="S61" s="145" t="str">
        <f>IF(SP_SUL!V64="","*",SP_SUL!V64)</f>
        <v xml:space="preserve">Felipe </v>
      </c>
      <c r="T61" s="145" t="str">
        <f>IF(SP_SUL!W64="","*",SP_SUL!W64)</f>
        <v xml:space="preserve">Execução de solda - Condicionado a temperatura </v>
      </c>
      <c r="U61" s="137">
        <f ca="1">_xlfn.XLOOKUP(G61&amp;$U$2,BS_CONTROLE[CHAVE],BS_CONTROLE[Quantidade_11],"-")</f>
        <v>2</v>
      </c>
      <c r="V61" s="137" t="str">
        <f ca="1">_xlfn.XLOOKUP(G61&amp;$V$2,BS_CONTROLE[CHAVE],BS_CONTROLE[Quantidade_11],"-")</f>
        <v>-</v>
      </c>
      <c r="W61" s="137">
        <f ca="1">_xlfn.XLOOKUP(G61&amp;$W$2,BS_CONTROLE[CHAVE],BS_CONTROLE[Quantidade_11],"-")</f>
        <v>0</v>
      </c>
    </row>
    <row r="62" spans="1:23" hidden="1">
      <c r="A62" s="146" t="str">
        <f>IF(SP_SUL!Y65="","*",SP_SUL!Y65)</f>
        <v>OPORTUNIDADE</v>
      </c>
      <c r="B62" s="146" t="str">
        <f>IF(SP_SUL!X65="","*",SP_SUL!X65)</f>
        <v>Oportunidade</v>
      </c>
      <c r="C62" s="146" t="str">
        <f>IF(SP_SUL!Z65="","*",SP_SUL!Z65)</f>
        <v>*</v>
      </c>
      <c r="D62" s="139" t="str">
        <f>IF(SP_SUL!S65="","*",SP_SUL!S65)</f>
        <v>SP SUL</v>
      </c>
      <c r="E62" s="139" t="str">
        <f>IF(SP_SUL!T65="","*",SP_SUL!T65)</f>
        <v>ZKE-ZEV</v>
      </c>
      <c r="F62" s="145">
        <f>IF(SP_SUL!B65="","*",SP_SUL!B65)</f>
        <v>46056</v>
      </c>
      <c r="G62" s="145" t="str">
        <f>IF(SP_SUL!D65="","*",SP_SUL!D65)</f>
        <v>ISMAEL(TP-726)</v>
      </c>
      <c r="H62" s="145" t="str">
        <f>IF(SP_SUL!F65="","*",SP_SUL!F65)</f>
        <v>PDM - SOLDA</v>
      </c>
      <c r="I62" s="145" t="str">
        <f>IF(SP_SUL!H65="","*",SP_SUL!H65)</f>
        <v>-</v>
      </c>
      <c r="J62" s="145" t="str">
        <f>IF(SP_SUL!I65="","*",SP_SUL!I65)</f>
        <v>*</v>
      </c>
      <c r="K62" s="139" t="str">
        <f>IF(SP_SUL!M65="","*",SP_SUL!M65)</f>
        <v>ZRB-ZEV</v>
      </c>
      <c r="L62" s="139">
        <f>IF(SP_SUL!N65="","*",SP_SUL!N65)</f>
        <v>1561552</v>
      </c>
      <c r="M62" s="140">
        <f>IF(SP_SUL!J65="","*",SP_SUL!J65)</f>
        <v>55</v>
      </c>
      <c r="N62" s="144">
        <f>IF(SP_SUL!K65="","*",SP_SUL!K65)</f>
        <v>156</v>
      </c>
      <c r="O62" s="144">
        <f>IF(SP_SUL!L65="","*",SP_SUL!L65)</f>
        <v>156.31</v>
      </c>
      <c r="P62" s="143">
        <f>IF(SP_SUL!O65="","*",SP_SUL!O65)</f>
        <v>0.35416666666666669</v>
      </c>
      <c r="Q62" s="143">
        <f>IF(SP_SUL!P65="","*",SP_SUL!P65)</f>
        <v>6.25E-2</v>
      </c>
      <c r="R62" s="145" t="str">
        <f>IF(SP_SUL!Q65="","*",CONCATENATE(SP_SUL!Q65," ",SP_SUL!R65))</f>
        <v>1 Nº DE SOLDA</v>
      </c>
      <c r="S62" s="145" t="str">
        <f>IF(SP_SUL!V65="","*",SP_SUL!V65)</f>
        <v xml:space="preserve">Felipe </v>
      </c>
      <c r="T62" s="145" t="str">
        <f>IF(SP_SUL!W65="","*",SP_SUL!W65)</f>
        <v xml:space="preserve">Execução de solda - Condicionado a temperatura </v>
      </c>
      <c r="U62" s="137">
        <f ca="1">_xlfn.XLOOKUP(G62&amp;$U$2,BS_CONTROLE[CHAVE],BS_CONTROLE[Quantidade_11],"-")</f>
        <v>2</v>
      </c>
      <c r="V62" s="137" t="str">
        <f ca="1">_xlfn.XLOOKUP(G62&amp;$V$2,BS_CONTROLE[CHAVE],BS_CONTROLE[Quantidade_11],"-")</f>
        <v>-</v>
      </c>
      <c r="W62" s="137">
        <f ca="1">_xlfn.XLOOKUP(G62&amp;$W$2,BS_CONTROLE[CHAVE],BS_CONTROLE[Quantidade_11],"-")</f>
        <v>0</v>
      </c>
    </row>
    <row r="63" spans="1:23" hidden="1">
      <c r="A63" s="146" t="str">
        <f>IF(SP_SUL!Y66="","*",SP_SUL!Y66)</f>
        <v>OPORTUNIDADE</v>
      </c>
      <c r="B63" s="146" t="str">
        <f>IF(SP_SUL!X66="","*",SP_SUL!X66)</f>
        <v>Oportunidade</v>
      </c>
      <c r="C63" s="146" t="str">
        <f>IF(SP_SUL!Z66="","*",SP_SUL!Z66)</f>
        <v>*</v>
      </c>
      <c r="D63" s="139" t="str">
        <f>IF(SP_SUL!S66="","*",SP_SUL!S66)</f>
        <v>SP SUL</v>
      </c>
      <c r="E63" s="139" t="str">
        <f>IF(SP_SUL!T66="","*",SP_SUL!T66)</f>
        <v>ZKE-ZEV</v>
      </c>
      <c r="F63" s="145">
        <f>IF(SP_SUL!B66="","*",SP_SUL!B66)</f>
        <v>46056</v>
      </c>
      <c r="G63" s="145" t="str">
        <f>IF(SP_SUL!D66="","*",SP_SUL!D66)</f>
        <v>W96</v>
      </c>
      <c r="H63" s="145" t="str">
        <f>IF(SP_SUL!F66="","*",SP_SUL!F66)</f>
        <v>MODERNIZAÇÃO - DORMENTE - DESCARGA</v>
      </c>
      <c r="I63" s="145" t="str">
        <f>IF(SP_SUL!H66="","*",SP_SUL!H66)</f>
        <v>ZEM-1</v>
      </c>
      <c r="J63" s="145" t="str">
        <f>IF(SP_SUL!I66="","*",SP_SUL!I66)</f>
        <v>ZEM-1</v>
      </c>
      <c r="K63" s="139" t="str">
        <f>IF(SP_SUL!M66="","*",SP_SUL!M66)</f>
        <v>ZEJ-ZRB</v>
      </c>
      <c r="L63" s="139" t="str">
        <f>IF(SP_SUL!N66="","*",SP_SUL!N66)</f>
        <v>ZRB1501</v>
      </c>
      <c r="M63" s="140">
        <f>IF(SP_SUL!J66="","*",SP_SUL!J66)</f>
        <v>48</v>
      </c>
      <c r="N63" s="144">
        <f>IF(SP_SUL!K66="","*",SP_SUL!K66)</f>
        <v>150.6</v>
      </c>
      <c r="O63" s="144">
        <f>IF(SP_SUL!L66="","*",SP_SUL!L66)</f>
        <v>151.6</v>
      </c>
      <c r="P63" s="143">
        <f>IF(SP_SUL!O66="","*",SP_SUL!O66)</f>
        <v>0.3125</v>
      </c>
      <c r="Q63" s="143">
        <f>IF(SP_SUL!P66="","*",SP_SUL!P66)</f>
        <v>0.20833333333333334</v>
      </c>
      <c r="R63" s="145" t="str">
        <f>IF(SP_SUL!Q66="","*",CONCATENATE(SP_SUL!Q66," ",SP_SUL!R66))</f>
        <v>100 Nº DE DORMENTES</v>
      </c>
      <c r="S63" s="145" t="str">
        <f>IF(SP_SUL!V66="","*",SP_SUL!V66)</f>
        <v xml:space="preserve">Alisson </v>
      </c>
      <c r="T63" s="145" t="str">
        <f>IF(SP_SUL!W66="","*",SP_SUL!W66)</f>
        <v>- Intervalo de descarga de dormentes em ZEJZRB-1
5H de necessidade para descarga de dormentes do KM 151+600 ao 150+600 com o W96
MC1 as 07h30 em ZEM-1 circula em licença até o KM 151+600
Considerar abertura do intervalo na MC9 motivo 21.
Necessidade de ocupar o travessão de ZRB por 30min para descarga do concreto
W96 encerra na LJ de ZEM 
Prioridade no intervalo para retorno da equipe T1 para as atividades pós-blackout.</v>
      </c>
      <c r="U63" s="137" t="str">
        <f ca="1">_xlfn.XLOOKUP(G63&amp;$U$2,BS_CONTROLE[CHAVE],BS_CONTROLE[Quantidade_11],"-")</f>
        <v>-</v>
      </c>
      <c r="V63" s="137" t="str">
        <f ca="1">_xlfn.XLOOKUP(G63&amp;$V$2,BS_CONTROLE[CHAVE],BS_CONTROLE[Quantidade_11],"-")</f>
        <v>-</v>
      </c>
      <c r="W63" s="137" t="str">
        <f ca="1">_xlfn.XLOOKUP(G63&amp;$W$2,BS_CONTROLE[CHAVE],BS_CONTROLE[Quantidade_11],"-")</f>
        <v>-</v>
      </c>
    </row>
    <row r="64" spans="1:23" hidden="1">
      <c r="A64" s="146" t="str">
        <f>IF(SP_SUL!Y67="","*",SP_SUL!Y67)</f>
        <v>NÃO</v>
      </c>
      <c r="B64" s="146" t="str">
        <f>IF(SP_SUL!X67="","*",SP_SUL!X67)</f>
        <v>Contrato</v>
      </c>
      <c r="C64" s="146" t="str">
        <f>IF(SP_SUL!Z67="","*",SP_SUL!Z67)</f>
        <v>*</v>
      </c>
      <c r="D64" s="139" t="str">
        <f>IF(SP_SUL!S67="","*",SP_SUL!S67)</f>
        <v>SP SUL</v>
      </c>
      <c r="E64" s="139" t="str">
        <f>IF(SP_SUL!T67="","*",SP_SUL!T67)</f>
        <v>ZEV-ZPT</v>
      </c>
      <c r="F64" s="145">
        <f>IF(SP_SUL!B67="","*",SP_SUL!B67)</f>
        <v>46056</v>
      </c>
      <c r="G64" s="145" t="str">
        <f>IF(SP_SUL!D67="","*",SP_SUL!D67)</f>
        <v>MODERNIZAÇÃO SERRA</v>
      </c>
      <c r="H64" s="145" t="str">
        <f>IF(SP_SUL!F67="","*",SP_SUL!F67)</f>
        <v>BLOCO</v>
      </c>
      <c r="I64" s="145" t="str">
        <f>IF(SP_SUL!H67="","*",SP_SUL!H67)</f>
        <v>-</v>
      </c>
      <c r="J64" s="145" t="str">
        <f>IF(SP_SUL!I67="","*",SP_SUL!I67)</f>
        <v>-</v>
      </c>
      <c r="K64" s="139" t="str">
        <f>IF(SP_SUL!M67="","*",SP_SUL!M67)</f>
        <v>ZEZ-ZXW</v>
      </c>
      <c r="L64" s="139" t="str">
        <f>IF(SP_SUL!N67="","*",SP_SUL!N67)</f>
        <v>K79ZEZ2/ZXWK792</v>
      </c>
      <c r="M64" s="140">
        <f>IF(SP_SUL!J67="","*",SP_SUL!J67)</f>
        <v>92</v>
      </c>
      <c r="N64" s="144">
        <f>IF(SP_SUL!K67="","*",SP_SUL!K67)</f>
        <v>75.2</v>
      </c>
      <c r="O64" s="144">
        <f>IF(SP_SUL!L67="","*",SP_SUL!L67)</f>
        <v>81.8</v>
      </c>
      <c r="P64" s="143">
        <f>IF(SP_SUL!O67="","*",SP_SUL!O67)</f>
        <v>0.33333333333333331</v>
      </c>
      <c r="Q64" s="143">
        <f>IF(SP_SUL!P67="","*",SP_SUL!P67)</f>
        <v>0.33333333333333331</v>
      </c>
      <c r="R64" s="145" t="str">
        <f>IF(SP_SUL!Q67="","*",CONCATENATE(SP_SUL!Q67," ",SP_SUL!R67))</f>
        <v>1 BINÁRIO</v>
      </c>
      <c r="S64" s="145" t="str">
        <f>IF(SP_SUL!V67="","*",SP_SUL!V67)</f>
        <v>Augusto</v>
      </c>
      <c r="T64" s="145" t="str">
        <f>IF(SP_SUL!W67="","*",SP_SUL!W67)</f>
        <v>Bloco Modernização Recolhimento de dormentes + Solda</v>
      </c>
      <c r="U64" s="137" t="str">
        <f ca="1">_xlfn.XLOOKUP(G64&amp;$U$2,BS_CONTROLE[CHAVE],BS_CONTROLE[Quantidade_11],"-")</f>
        <v>-</v>
      </c>
      <c r="V64" s="137" t="str">
        <f ca="1">_xlfn.XLOOKUP(G64&amp;$V$2,BS_CONTROLE[CHAVE],BS_CONTROLE[Quantidade_11],"-")</f>
        <v>-</v>
      </c>
      <c r="W64" s="137" t="str">
        <f ca="1">_xlfn.XLOOKUP(G64&amp;$W$2,BS_CONTROLE[CHAVE],BS_CONTROLE[Quantidade_11],"-")</f>
        <v>-</v>
      </c>
    </row>
    <row r="65" spans="1:23" hidden="1">
      <c r="A65" s="146" t="str">
        <f>IF(SP_SUL!Y68="","*",SP_SUL!Y68)</f>
        <v>NÃO</v>
      </c>
      <c r="B65" s="146" t="str">
        <f>IF(SP_SUL!X68="","*",SP_SUL!X68)</f>
        <v>Contrato</v>
      </c>
      <c r="C65" s="146" t="str">
        <f>IF(SP_SUL!Z68="","*",SP_SUL!Z68)</f>
        <v>*</v>
      </c>
      <c r="D65" s="139" t="str">
        <f>IF(SP_SUL!S68="","*",SP_SUL!S68)</f>
        <v>SP SUL</v>
      </c>
      <c r="E65" s="139" t="str">
        <f>IF(SP_SUL!T68="","*",SP_SUL!T68)</f>
        <v>ZEV-ZPT</v>
      </c>
      <c r="F65" s="145">
        <f>IF(SP_SUL!B68="","*",SP_SUL!B68)</f>
        <v>46056</v>
      </c>
      <c r="G65" s="145" t="str">
        <f>IF(SP_SUL!D68="","*",SP_SUL!D68)</f>
        <v>W61</v>
      </c>
      <c r="H65" s="145" t="str">
        <f>IF(SP_SUL!F68="","*",SP_SUL!F68)</f>
        <v>MODERNIZAÇÃO - RECOLHIMENTO DE DORMENTE</v>
      </c>
      <c r="I65" s="145" t="str">
        <f>IF(SP_SUL!H68="","*",SP_SUL!H68)</f>
        <v>K67ZEV2</v>
      </c>
      <c r="J65" s="145" t="str">
        <f>IF(SP_SUL!I68="","*",SP_SUL!I68)</f>
        <v>K67ZEV2</v>
      </c>
      <c r="K65" s="139" t="str">
        <f>IF(SP_SUL!M68="","*",SP_SUL!M68)</f>
        <v>ZEZ-ZXW</v>
      </c>
      <c r="L65" s="139" t="str">
        <f>IF(SP_SUL!N68="","*",SP_SUL!N68)</f>
        <v>K79ZEZ2/ZXWK792</v>
      </c>
      <c r="M65" s="140">
        <f>IF(SP_SUL!J68="","*",SP_SUL!J68)</f>
        <v>92</v>
      </c>
      <c r="N65" s="144">
        <f>IF(SP_SUL!K68="","*",SP_SUL!K68)</f>
        <v>75.2</v>
      </c>
      <c r="O65" s="144">
        <f>IF(SP_SUL!L68="","*",SP_SUL!L68)</f>
        <v>81.8</v>
      </c>
      <c r="P65" s="143">
        <f>IF(SP_SUL!O68="","*",SP_SUL!O68)</f>
        <v>0.3125</v>
      </c>
      <c r="Q65" s="143">
        <f>IF(SP_SUL!P68="","*",SP_SUL!P68)</f>
        <v>6.9444444444444447E-4</v>
      </c>
      <c r="R65" s="145" t="str">
        <f>IF(SP_SUL!Q68="","*",CONCATENATE(SP_SUL!Q68," ",SP_SUL!R68))</f>
        <v>1 Nº DE DORMENTES</v>
      </c>
      <c r="S65" s="145" t="str">
        <f>IF(SP_SUL!V68="","*",SP_SUL!V68)</f>
        <v>Augusto</v>
      </c>
      <c r="T65" s="145" t="str">
        <f>IF(SP_SUL!W68="","*",SP_SUL!W68)</f>
        <v>Deslocamento e entrando pelo AMV Norte- Eng. Ferraz*- Atividade: Recolhimento de Dormentes
* Abertura do intervalo com chegada do W61 em K79ZEZ-2
* Recolha de dormente do Km 80+000 ao 81+500</v>
      </c>
      <c r="U65" s="137">
        <f ca="1">_xlfn.XLOOKUP(G65&amp;$U$2,BS_CONTROLE[CHAVE],BS_CONTROLE[Quantidade_11],"-")</f>
        <v>1</v>
      </c>
      <c r="V65" s="137" t="str">
        <f ca="1">_xlfn.XLOOKUP(G65&amp;$V$2,BS_CONTROLE[CHAVE],BS_CONTROLE[Quantidade_11],"-")</f>
        <v>-</v>
      </c>
      <c r="W65" s="137">
        <f ca="1">_xlfn.XLOOKUP(G65&amp;$W$2,BS_CONTROLE[CHAVE],BS_CONTROLE[Quantidade_11],"-")</f>
        <v>0</v>
      </c>
    </row>
    <row r="66" spans="1:23" hidden="1">
      <c r="A66" s="146" t="str">
        <f>IF(SP_SUL!Y69="","*",SP_SUL!Y69)</f>
        <v>NÃO</v>
      </c>
      <c r="B66" s="146" t="str">
        <f>IF(SP_SUL!X69="","*",SP_SUL!X69)</f>
        <v>Contrato</v>
      </c>
      <c r="C66" s="146" t="str">
        <f>IF(SP_SUL!Z69="","*",SP_SUL!Z69)</f>
        <v>*</v>
      </c>
      <c r="D66" s="139" t="str">
        <f>IF(SP_SUL!S69="","*",SP_SUL!S69)</f>
        <v>SP SUL</v>
      </c>
      <c r="E66" s="139" t="str">
        <f>IF(SP_SUL!T69="","*",SP_SUL!T69)</f>
        <v>ZEV-ZPT</v>
      </c>
      <c r="F66" s="145">
        <f>IF(SP_SUL!B69="","*",SP_SUL!B69)</f>
        <v>46056</v>
      </c>
      <c r="G66" s="145" t="str">
        <f>IF(SP_SUL!D69="","*",SP_SUL!D69)</f>
        <v>MODERNIZAÇÃO TURMA 2</v>
      </c>
      <c r="H66" s="145" t="str">
        <f>IF(SP_SUL!F69="","*",SP_SUL!F69)</f>
        <v>MODERNIZAÇÃO - SOLDA</v>
      </c>
      <c r="I66" s="145" t="str">
        <f>IF(SP_SUL!H69="","*",SP_SUL!H69)</f>
        <v>-</v>
      </c>
      <c r="J66" s="145" t="str">
        <f>IF(SP_SUL!I69="","*",SP_SUL!I69)</f>
        <v>-</v>
      </c>
      <c r="K66" s="139" t="str">
        <f>IF(SP_SUL!M69="","*",SP_SUL!M69)</f>
        <v>ZEZ-ZXW</v>
      </c>
      <c r="L66" s="139" t="str">
        <f>IF(SP_SUL!N69="","*",SP_SUL!N69)</f>
        <v>K79ZEZ2</v>
      </c>
      <c r="M66" s="140">
        <f>IF(SP_SUL!J69="","*",SP_SUL!J69)</f>
        <v>92</v>
      </c>
      <c r="N66" s="144">
        <f>IF(SP_SUL!K69="","*",SP_SUL!K69)</f>
        <v>75.373999999999995</v>
      </c>
      <c r="O66" s="144">
        <f>IF(SP_SUL!L69="","*",SP_SUL!L69)</f>
        <v>75.45</v>
      </c>
      <c r="P66" s="143">
        <f>IF(SP_SUL!O69="","*",SP_SUL!O69)</f>
        <v>0.33333333333333331</v>
      </c>
      <c r="Q66" s="143">
        <f>IF(SP_SUL!P69="","*",SP_SUL!P69)</f>
        <v>6.9444444444444447E-4</v>
      </c>
      <c r="R66" s="145" t="str">
        <f>IF(SP_SUL!Q69="","*",CONCATENATE(SP_SUL!Q69," ",SP_SUL!R69))</f>
        <v>4 Nº DE SOLDA</v>
      </c>
      <c r="S66" s="145" t="str">
        <f>IF(SP_SUL!V69="","*",SP_SUL!V69)</f>
        <v>Augusto</v>
      </c>
      <c r="T66" s="145" t="str">
        <f>IF(SP_SUL!W69="","*",SP_SUL!W69)</f>
        <v xml:space="preserve">Execução de solda - Condicionado a temperatura </v>
      </c>
      <c r="U66" s="137" t="str">
        <f ca="1">_xlfn.XLOOKUP(G66&amp;$U$2,BS_CONTROLE[CHAVE],BS_CONTROLE[Quantidade_11],"-")</f>
        <v>-</v>
      </c>
      <c r="V66" s="137" t="str">
        <f ca="1">_xlfn.XLOOKUP(G66&amp;$V$2,BS_CONTROLE[CHAVE],BS_CONTROLE[Quantidade_11],"-")</f>
        <v>-</v>
      </c>
      <c r="W66" s="137" t="str">
        <f ca="1">_xlfn.XLOOKUP(G66&amp;$W$2,BS_CONTROLE[CHAVE],BS_CONTROLE[Quantidade_11],"-")</f>
        <v>-</v>
      </c>
    </row>
    <row r="67" spans="1:23" hidden="1">
      <c r="A67" s="146" t="str">
        <f>IF(SP_SUL!Y70="","*",SP_SUL!Y70)</f>
        <v>OPORTUNIDADE</v>
      </c>
      <c r="B67" s="146" t="str">
        <f>IF(SP_SUL!X70="","*",SP_SUL!X70)</f>
        <v>Oportunidade</v>
      </c>
      <c r="C67" s="146" t="str">
        <f>IF(SP_SUL!Z70="","*",SP_SUL!Z70)</f>
        <v>*</v>
      </c>
      <c r="D67" s="139" t="str">
        <f>IF(SP_SUL!S70="","*",SP_SUL!S70)</f>
        <v>SP SUL</v>
      </c>
      <c r="E67" s="139" t="str">
        <f>IF(SP_SUL!T70="","*",SP_SUL!T70)</f>
        <v>ZEV-ZPT</v>
      </c>
      <c r="F67" s="145" t="str">
        <f>IF(SP_SUL!B70="","*",SP_SUL!B70)</f>
        <v>*</v>
      </c>
      <c r="G67" s="145" t="str">
        <f>IF(SP_SUL!D70="","*",SP_SUL!D70)</f>
        <v>V85</v>
      </c>
      <c r="H67" s="145" t="str">
        <f>IF(SP_SUL!F70="","*",SP_SUL!F70)</f>
        <v>DESLOCAMENTO</v>
      </c>
      <c r="I67" s="145" t="str">
        <f>IF(SP_SUL!H70="","*",SP_SUL!H70)</f>
        <v>ZDRZPT</v>
      </c>
      <c r="J67" s="145" t="str">
        <f>IF(SP_SUL!I70="","*",SP_SUL!I70)</f>
        <v>ZEV-2</v>
      </c>
      <c r="K67" s="139" t="str">
        <f>IF(SP_SUL!M70="","*",SP_SUL!M70)</f>
        <v>ZPT-ZEV</v>
      </c>
      <c r="L67" s="139" t="str">
        <f>IF(SP_SUL!N70="","*",SP_SUL!N70)</f>
        <v>ZPTZEV</v>
      </c>
      <c r="M67" s="140">
        <f>IF(SP_SUL!J70="","*",SP_SUL!J70)</f>
        <v>54</v>
      </c>
      <c r="N67" s="144">
        <f>IF(SP_SUL!K70="","*",SP_SUL!K70)</f>
        <v>106.4</v>
      </c>
      <c r="O67" s="144" t="str">
        <f>IF(SP_SUL!L70="","*",SP_SUL!L70)</f>
        <v>-</v>
      </c>
      <c r="P67" s="143">
        <f>IF(SP_SUL!O70="","*",SP_SUL!O70)</f>
        <v>0.375</v>
      </c>
      <c r="Q67" s="143">
        <f>IF(SP_SUL!P70="","*",SP_SUL!P70)</f>
        <v>4.1666666666666664E-2</v>
      </c>
      <c r="R67" s="145" t="str">
        <f>IF(SP_SUL!Q70="","*",CONCATENATE(SP_SUL!Q70," ",SP_SUL!R70))</f>
        <v>1 BINÁRIO</v>
      </c>
      <c r="S67" s="145" t="str">
        <f>IF(SP_SUL!V70="","*",SP_SUL!V70)</f>
        <v>Antonioni</v>
      </c>
      <c r="T67" s="145" t="str">
        <f>IF(SP_SUL!W70="","*",SP_SUL!W70)</f>
        <v>Deslocamento de ZPT para bloco de ZEZZXW após segue para encerrar em ZEV</v>
      </c>
      <c r="U67" s="137" t="str">
        <f ca="1">_xlfn.XLOOKUP(G67&amp;$U$2,BS_CONTROLE[CHAVE],BS_CONTROLE[Quantidade_11],"-")</f>
        <v>-</v>
      </c>
      <c r="V67" s="137" t="str">
        <f ca="1">_xlfn.XLOOKUP(G67&amp;$V$2,BS_CONTROLE[CHAVE],BS_CONTROLE[Quantidade_11],"-")</f>
        <v>-</v>
      </c>
      <c r="W67" s="137" t="str">
        <f ca="1">_xlfn.XLOOKUP(G67&amp;$W$2,BS_CONTROLE[CHAVE],BS_CONTROLE[Quantidade_11],"-")</f>
        <v>-</v>
      </c>
    </row>
    <row r="68" spans="1:23" hidden="1">
      <c r="A68" s="146" t="str">
        <f>IF(SP_SUL!Y71="","*",SP_SUL!Y71)</f>
        <v>NÃO</v>
      </c>
      <c r="B68" s="146" t="str">
        <f>IF(SP_SUL!X71="","*",SP_SUL!X71)</f>
        <v>Contrato</v>
      </c>
      <c r="C68" s="146" t="str">
        <f>IF(SP_SUL!Z71="","*",SP_SUL!Z71)</f>
        <v>*</v>
      </c>
      <c r="D68" s="139" t="str">
        <f>IF(SP_SUL!S71="","*",SP_SUL!S71)</f>
        <v>SP SUL</v>
      </c>
      <c r="E68" s="139" t="str">
        <f>IF(SP_SUL!T71="","*",SP_SUL!T71)</f>
        <v>ZEV-ZPT</v>
      </c>
      <c r="F68" s="145">
        <f>IF(SP_SUL!B71="","*",SP_SUL!B71)</f>
        <v>46056</v>
      </c>
      <c r="G68" s="145" t="str">
        <f>IF(SP_SUL!D71="","*",SP_SUL!D71)</f>
        <v>MODERNIZAÇÃO SERRA</v>
      </c>
      <c r="H68" s="145" t="str">
        <f>IF(SP_SUL!F71="","*",SP_SUL!F71)</f>
        <v>BLOCO</v>
      </c>
      <c r="I68" s="145" t="str">
        <f>IF(SP_SUL!H71="","*",SP_SUL!H71)</f>
        <v>-</v>
      </c>
      <c r="J68" s="145" t="str">
        <f>IF(SP_SUL!I71="","*",SP_SUL!I71)</f>
        <v>-</v>
      </c>
      <c r="K68" s="139" t="str">
        <f>IF(SP_SUL!M71="","*",SP_SUL!M71)</f>
        <v>ZGP-ZPT</v>
      </c>
      <c r="L68" s="139" t="str">
        <f>IF(SP_SUL!N71="","*",SP_SUL!N71)</f>
        <v>ZGP2/105ZGP2/ZPT1052</v>
      </c>
      <c r="M68" s="140">
        <f>IF(SP_SUL!J71="","*",SP_SUL!J71)</f>
        <v>92</v>
      </c>
      <c r="N68" s="144">
        <f>IF(SP_SUL!K71="","*",SP_SUL!K71)</f>
        <v>102.48</v>
      </c>
      <c r="O68" s="144">
        <f>IF(SP_SUL!L71="","*",SP_SUL!L71)</f>
        <v>102.18</v>
      </c>
      <c r="P68" s="143">
        <f>IF(SP_SUL!O71="","*",SP_SUL!O71)</f>
        <v>0.33333333333333331</v>
      </c>
      <c r="Q68" s="143">
        <f>IF(SP_SUL!P71="","*",SP_SUL!P71)</f>
        <v>0.22916666666666666</v>
      </c>
      <c r="R68" s="145" t="str">
        <f>IF(SP_SUL!Q71="","*",CONCATENATE(SP_SUL!Q71," ",SP_SUL!R71))</f>
        <v>1 BINÁRIO</v>
      </c>
      <c r="S68" s="145" t="str">
        <f>IF(SP_SUL!V71="","*",SP_SUL!V71)</f>
        <v>Augusto</v>
      </c>
      <c r="T68" s="145" t="str">
        <f>IF(SP_SUL!W71="","*",SP_SUL!W71)</f>
        <v>Bloco Modernização: Atividade: Distribuição e Recolhimento de Dormentes</v>
      </c>
      <c r="U68" s="137" t="str">
        <f ca="1">_xlfn.XLOOKUP(G68&amp;$U$2,BS_CONTROLE[CHAVE],BS_CONTROLE[Quantidade_11],"-")</f>
        <v>-</v>
      </c>
      <c r="V68" s="137" t="str">
        <f ca="1">_xlfn.XLOOKUP(G68&amp;$V$2,BS_CONTROLE[CHAVE],BS_CONTROLE[Quantidade_11],"-")</f>
        <v>-</v>
      </c>
      <c r="W68" s="137" t="str">
        <f ca="1">_xlfn.XLOOKUP(G68&amp;$W$2,BS_CONTROLE[CHAVE],BS_CONTROLE[Quantidade_11],"-")</f>
        <v>-</v>
      </c>
    </row>
    <row r="69" spans="1:23" hidden="1">
      <c r="A69" s="146" t="str">
        <f>IF(SP_SUL!Y72="","*",SP_SUL!Y72)</f>
        <v>NÃO</v>
      </c>
      <c r="B69" s="146" t="str">
        <f>IF(SP_SUL!X72="","*",SP_SUL!X72)</f>
        <v>Contrato</v>
      </c>
      <c r="C69" s="146" t="str">
        <f>IF(SP_SUL!Z72="","*",SP_SUL!Z72)</f>
        <v>*</v>
      </c>
      <c r="D69" s="139" t="str">
        <f>IF(SP_SUL!S72="","*",SP_SUL!S72)</f>
        <v>SP SUL</v>
      </c>
      <c r="E69" s="139" t="str">
        <f>IF(SP_SUL!T72="","*",SP_SUL!T72)</f>
        <v>ZEV-ZPT</v>
      </c>
      <c r="F69" s="145">
        <f>IF(SP_SUL!B72="","*",SP_SUL!B72)</f>
        <v>46056</v>
      </c>
      <c r="G69" s="145" t="str">
        <f>IF(SP_SUL!D72="","*",SP_SUL!D72)</f>
        <v>W62</v>
      </c>
      <c r="H69" s="145" t="str">
        <f>IF(SP_SUL!F72="","*",SP_SUL!F72)</f>
        <v>RECOLHIMENTO DE DORMENTE</v>
      </c>
      <c r="I69" s="145" t="str">
        <f>IF(SP_SUL!H72="","*",SP_SUL!H72)</f>
        <v>ZPT1051</v>
      </c>
      <c r="J69" s="145" t="str">
        <f>IF(SP_SUL!I72="","*",SP_SUL!I72)</f>
        <v>ZPTZDR</v>
      </c>
      <c r="K69" s="139" t="str">
        <f>IF(SP_SUL!M72="","*",SP_SUL!M72)</f>
        <v>ZGP</v>
      </c>
      <c r="L69" s="139" t="str">
        <f>IF(SP_SUL!N72="","*",SP_SUL!N72)</f>
        <v>ZGP2</v>
      </c>
      <c r="M69" s="140">
        <f>IF(SP_SUL!J72="","*",SP_SUL!J72)</f>
        <v>92</v>
      </c>
      <c r="N69" s="144">
        <f>IF(SP_SUL!K72="","*",SP_SUL!K72)</f>
        <v>102.1</v>
      </c>
      <c r="O69" s="144">
        <f>IF(SP_SUL!L72="","*",SP_SUL!L72)</f>
        <v>106</v>
      </c>
      <c r="P69" s="143">
        <f>IF(SP_SUL!O72="","*",SP_SUL!O72)</f>
        <v>0.3125</v>
      </c>
      <c r="Q69" s="143">
        <f>IF(SP_SUL!P72="","*",SP_SUL!P72)</f>
        <v>6.9444444444444447E-4</v>
      </c>
      <c r="R69" s="145" t="str">
        <f>IF(SP_SUL!Q72="","*",CONCATENATE(SP_SUL!Q72," ",SP_SUL!R72))</f>
        <v>1 Nº DE PEÇAS</v>
      </c>
      <c r="S69" s="145" t="str">
        <f>IF(SP_SUL!V72="","*",SP_SUL!V72)</f>
        <v>Augusto</v>
      </c>
      <c r="T69" s="145" t="str">
        <f>IF(SP_SUL!W72="","*",SP_SUL!W72)</f>
        <v>*Intervalo de 05:30hrs - ZPT/ZGP Linha 02*
* SBs Bloqueadas: ZGP2 , 105ZGP-2, ZPT105-2
* W62 - Atividade: Distribuição e Recolhimento de Dormentes
* Abertura do intervalo envio dos bloqueios 
* MC1: 07:30
* Sai: ZPT / Retorna: ZPT</v>
      </c>
      <c r="U69" s="137">
        <f ca="1">_xlfn.XLOOKUP(G69&amp;$U$2,BS_CONTROLE[CHAVE],BS_CONTROLE[Quantidade_11],"-")</f>
        <v>1</v>
      </c>
      <c r="V69" s="137" t="str">
        <f ca="1">_xlfn.XLOOKUP(G69&amp;$V$2,BS_CONTROLE[CHAVE],BS_CONTROLE[Quantidade_11],"-")</f>
        <v>-</v>
      </c>
      <c r="W69" s="137" t="str">
        <f ca="1">_xlfn.XLOOKUP(G69&amp;$W$2,BS_CONTROLE[CHAVE],BS_CONTROLE[Quantidade_11],"-")</f>
        <v>-</v>
      </c>
    </row>
    <row r="70" spans="1:23" hidden="1">
      <c r="A70" s="146" t="str">
        <f>IF(SP_SUL!Y73="","*",SP_SUL!Y73)</f>
        <v>OPORTUNIDADE</v>
      </c>
      <c r="B70" s="146" t="str">
        <f>IF(SP_SUL!X73="","*",SP_SUL!X73)</f>
        <v>Oportunidade</v>
      </c>
      <c r="C70" s="146" t="str">
        <f>IF(SP_SUL!Z73="","*",SP_SUL!Z73)</f>
        <v>*</v>
      </c>
      <c r="D70" s="139" t="str">
        <f>IF(SP_SUL!S73="","*",SP_SUL!S73)</f>
        <v>SP SUL</v>
      </c>
      <c r="E70" s="139" t="str">
        <f>IF(SP_SUL!T73="","*",SP_SUL!T73)</f>
        <v>ZEV-ZPT</v>
      </c>
      <c r="F70" s="145">
        <f>IF(SP_SUL!B73="","*",SP_SUL!B73)</f>
        <v>46056</v>
      </c>
      <c r="G70" s="145" t="str">
        <f>IF(SP_SUL!D73="","*",SP_SUL!D73)</f>
        <v>HUELTON (TP-725)</v>
      </c>
      <c r="H70" s="145" t="str">
        <f>IF(SP_SUL!F73="","*",SP_SUL!F73)</f>
        <v>PDM - SOLDA</v>
      </c>
      <c r="I70" s="145" t="str">
        <f>IF(SP_SUL!H73="","*",SP_SUL!H73)</f>
        <v>-</v>
      </c>
      <c r="J70" s="145" t="str">
        <f>IF(SP_SUL!I73="","*",SP_SUL!I73)</f>
        <v>-</v>
      </c>
      <c r="K70" s="139" t="str">
        <f>IF(SP_SUL!M73="","*",SP_SUL!M73)</f>
        <v>ZPT</v>
      </c>
      <c r="L70" s="139" t="str">
        <f>IF(SP_SUL!N73="","*",SP_SUL!N73)</f>
        <v>ZPT2</v>
      </c>
      <c r="M70" s="140">
        <f>IF(SP_SUL!J73="","*",SP_SUL!J73)</f>
        <v>92</v>
      </c>
      <c r="N70" s="144">
        <f>IF(SP_SUL!K73="","*",SP_SUL!K73)</f>
        <v>106.7</v>
      </c>
      <c r="O70" s="144" t="str">
        <f>IF(SP_SUL!L73="","*",SP_SUL!L73)</f>
        <v>-</v>
      </c>
      <c r="P70" s="143">
        <f>IF(SP_SUL!O73="","*",SP_SUL!O73)</f>
        <v>0.375</v>
      </c>
      <c r="Q70" s="143">
        <f>IF(SP_SUL!P73="","*",SP_SUL!P73)</f>
        <v>0.125</v>
      </c>
      <c r="R70" s="145" t="str">
        <f>IF(SP_SUL!Q73="","*",CONCATENATE(SP_SUL!Q73," ",SP_SUL!R73))</f>
        <v>2 Nº DE SOLDA</v>
      </c>
      <c r="S70" s="145" t="str">
        <f>IF(SP_SUL!V73="","*",SP_SUL!V73)</f>
        <v>Moises</v>
      </c>
      <c r="T70" s="145" t="str">
        <f>IF(SP_SUL!W73="","*",SP_SUL!W73)</f>
        <v xml:space="preserve">Execução de solda - Condicionado a temperatura </v>
      </c>
      <c r="U70" s="137" t="str">
        <f ca="1">_xlfn.XLOOKUP(G70&amp;$U$2,BS_CONTROLE[CHAVE],BS_CONTROLE[Quantidade_11],"-")</f>
        <v>-</v>
      </c>
      <c r="V70" s="137" t="str">
        <f ca="1">_xlfn.XLOOKUP(G70&amp;$V$2,BS_CONTROLE[CHAVE],BS_CONTROLE[Quantidade_11],"-")</f>
        <v>-</v>
      </c>
      <c r="W70" s="137" t="str">
        <f ca="1">_xlfn.XLOOKUP(G70&amp;$W$2,BS_CONTROLE[CHAVE],BS_CONTROLE[Quantidade_11],"-")</f>
        <v>-</v>
      </c>
    </row>
    <row r="71" spans="1:23" hidden="1">
      <c r="A71" s="146" t="str">
        <f>IF(SP_SUL!Y74="","*",SP_SUL!Y74)</f>
        <v>*</v>
      </c>
      <c r="B71" s="146" t="str">
        <f>IF(SP_SUL!X74="","*",SP_SUL!X74)</f>
        <v>Oportunidade</v>
      </c>
      <c r="C71" s="146" t="str">
        <f>IF(SP_SUL!Z74="","*",SP_SUL!Z74)</f>
        <v>*</v>
      </c>
      <c r="D71" s="139" t="str">
        <f>IF(SP_SUL!S74="","*",SP_SUL!S74)</f>
        <v>SP SUL</v>
      </c>
      <c r="E71" s="139" t="str">
        <f>IF(SP_SUL!T74="","*",SP_SUL!T74)</f>
        <v>ZEV-ZPT</v>
      </c>
      <c r="F71" s="145">
        <f>IF(SP_SUL!B74="","*",SP_SUL!B74)</f>
        <v>46056</v>
      </c>
      <c r="G71" s="145" t="str">
        <f>IF(SP_SUL!D74="","*",SP_SUL!D74)</f>
        <v>V85</v>
      </c>
      <c r="H71" s="145" t="str">
        <f>IF(SP_SUL!F74="","*",SP_SUL!F74)</f>
        <v>MECANIZAÇÃO - SOCADORA</v>
      </c>
      <c r="I71" s="145" t="str">
        <f>IF(SP_SUL!H74="","*",SP_SUL!H74)</f>
        <v>ZDRZPT</v>
      </c>
      <c r="J71" s="145" t="str">
        <f>IF(SP_SUL!I74="","*",SP_SUL!I74)</f>
        <v>ZDRZPT</v>
      </c>
      <c r="K71" s="139" t="str">
        <f>IF(SP_SUL!M74="","*",SP_SUL!M74)</f>
        <v>ZPT</v>
      </c>
      <c r="L71" s="139" t="str">
        <f>IF(SP_SUL!N74="","*",SP_SUL!N74)</f>
        <v>ZPT2</v>
      </c>
      <c r="M71" s="140">
        <f>IF(SP_SUL!J74="","*",SP_SUL!J74)</f>
        <v>92</v>
      </c>
      <c r="N71" s="144">
        <f>IF(SP_SUL!K74="","*",SP_SUL!K74)</f>
        <v>108.2</v>
      </c>
      <c r="O71" s="144">
        <f>IF(SP_SUL!L74="","*",SP_SUL!L74)</f>
        <v>107.7</v>
      </c>
      <c r="P71" s="143">
        <f>IF(SP_SUL!O74="","*",SP_SUL!O74)</f>
        <v>0.375</v>
      </c>
      <c r="Q71" s="143">
        <f>IF(SP_SUL!P74="","*",SP_SUL!P74)</f>
        <v>8.3333333333333329E-2</v>
      </c>
      <c r="R71" s="145" t="str">
        <f>IF(SP_SUL!Q74="","*",CONCATENATE(SP_SUL!Q74," ",SP_SUL!R74))</f>
        <v>480 M</v>
      </c>
      <c r="S71" s="145" t="str">
        <f>IF(SP_SUL!V74="","*",SP_SUL!V74)</f>
        <v>Antonioni</v>
      </c>
      <c r="T71" s="145" t="str">
        <f>IF(SP_SUL!W74="","*",SP_SUL!W74)</f>
        <v xml:space="preserve">Socaria mecanizada </v>
      </c>
      <c r="U71" s="137" t="str">
        <f ca="1">_xlfn.XLOOKUP(G71&amp;$U$2,BS_CONTROLE[CHAVE],BS_CONTROLE[Quantidade_11],"-")</f>
        <v>-</v>
      </c>
      <c r="V71" s="137" t="str">
        <f ca="1">_xlfn.XLOOKUP(G71&amp;$V$2,BS_CONTROLE[CHAVE],BS_CONTROLE[Quantidade_11],"-")</f>
        <v>-</v>
      </c>
      <c r="W71" s="137" t="str">
        <f ca="1">_xlfn.XLOOKUP(G71&amp;$W$2,BS_CONTROLE[CHAVE],BS_CONTROLE[Quantidade_11],"-")</f>
        <v>-</v>
      </c>
    </row>
    <row r="72" spans="1:23" hidden="1">
      <c r="A72" s="146" t="str">
        <f>IF(SP_SUL!Y75="","*",SP_SUL!Y75)</f>
        <v>*</v>
      </c>
      <c r="B72" s="146" t="str">
        <f>IF(SP_SUL!X75="","*",SP_SUL!X75)</f>
        <v>Oportunidade</v>
      </c>
      <c r="C72" s="146" t="str">
        <f>IF(SP_SUL!Z75="","*",SP_SUL!Z75)</f>
        <v>*</v>
      </c>
      <c r="D72" s="139" t="str">
        <f>IF(SP_SUL!S75="","*",SP_SUL!S75)</f>
        <v>SP SUL</v>
      </c>
      <c r="E72" s="139" t="str">
        <f>IF(SP_SUL!T75="","*",SP_SUL!T75)</f>
        <v>ZPT-ZPG</v>
      </c>
      <c r="F72" s="145">
        <f>IF(SP_SUL!B75="","*",SP_SUL!B75)</f>
        <v>46056</v>
      </c>
      <c r="G72" s="145" t="str">
        <f>IF(SP_SUL!D75="","*",SP_SUL!D75)</f>
        <v>EXPANSÃO TURMA 1</v>
      </c>
      <c r="H72" s="145" t="str">
        <f>IF(SP_SUL!F75="","*",SP_SUL!F75)</f>
        <v>EXPANSÃO - SOLDA</v>
      </c>
      <c r="I72" s="145" t="str">
        <f>IF(SP_SUL!H75="","*",SP_SUL!H75)</f>
        <v>-</v>
      </c>
      <c r="J72" s="145" t="str">
        <f>IF(SP_SUL!I75="","*",SP_SUL!I75)</f>
        <v>*</v>
      </c>
      <c r="K72" s="139" t="str">
        <f>IF(SP_SUL!M75="","*",SP_SUL!M75)</f>
        <v>ZZV-ZPG</v>
      </c>
      <c r="L72" s="139" t="str">
        <f>IF(SP_SUL!N75="","*",SP_SUL!N75)</f>
        <v>ZPGRUM1</v>
      </c>
      <c r="M72" s="140">
        <f>IF(SP_SUL!J75="","*",SP_SUL!J75)</f>
        <v>53</v>
      </c>
      <c r="N72" s="144">
        <f>IF(SP_SUL!K75="","*",SP_SUL!K75)</f>
        <v>123.8</v>
      </c>
      <c r="O72" s="144" t="str">
        <f>IF(SP_SUL!L75="","*",SP_SUL!L75)</f>
        <v>-</v>
      </c>
      <c r="P72" s="143">
        <f>IF(SP_SUL!O75="","*",SP_SUL!O75)</f>
        <v>0.33333333333333331</v>
      </c>
      <c r="Q72" s="143">
        <f>IF(SP_SUL!P75="","*",SP_SUL!P75)</f>
        <v>6.25E-2</v>
      </c>
      <c r="R72" s="145" t="str">
        <f>IF(SP_SUL!Q75="","*",CONCATENATE(SP_SUL!Q75," ",SP_SUL!R75))</f>
        <v>1 Nº DE SOLDA</v>
      </c>
      <c r="S72" s="145" t="str">
        <f>IF(SP_SUL!V75="","*",SP_SUL!V75)</f>
        <v>Pedro</v>
      </c>
      <c r="T72" s="145" t="str">
        <f>IF(SP_SUL!W75="","*",SP_SUL!W75)</f>
        <v xml:space="preserve">Execução de solda - Condicionado a temperatura </v>
      </c>
      <c r="U72" s="137">
        <f ca="1">_xlfn.XLOOKUP(G72&amp;$U$2,BS_CONTROLE[CHAVE],BS_CONTROLE[Quantidade_11],"-")</f>
        <v>1040</v>
      </c>
      <c r="V72" s="137" t="str">
        <f ca="1">_xlfn.XLOOKUP(G72&amp;$V$2,BS_CONTROLE[CHAVE],BS_CONTROLE[Quantidade_11],"-")</f>
        <v>-</v>
      </c>
      <c r="W72" s="137">
        <f ca="1">_xlfn.XLOOKUP(G72&amp;$W$2,BS_CONTROLE[CHAVE],BS_CONTROLE[Quantidade_11],"-")</f>
        <v>1</v>
      </c>
    </row>
    <row r="73" spans="1:23" hidden="1">
      <c r="A73" s="146" t="str">
        <f>IF(SP_SUL!Y76="","*",SP_SUL!Y76)</f>
        <v>*</v>
      </c>
      <c r="B73" s="146" t="str">
        <f>IF(SP_SUL!X76="","*",SP_SUL!X76)</f>
        <v>Extra</v>
      </c>
      <c r="C73" s="146" t="str">
        <f>IF(SP_SUL!Z76="","*",SP_SUL!Z76)</f>
        <v>*</v>
      </c>
      <c r="D73" s="139" t="str">
        <f>IF(SP_SUL!S76="","*",SP_SUL!S76)</f>
        <v>SP SUL</v>
      </c>
      <c r="E73" s="139" t="str">
        <f>IF(SP_SUL!T76="","*",SP_SUL!T76)</f>
        <v>ZEV-ZPT</v>
      </c>
      <c r="F73" s="145">
        <f>IF(SP_SUL!B76="","*",SP_SUL!B76)</f>
        <v>46056</v>
      </c>
      <c r="G73" s="145" t="str">
        <f>IF(SP_SUL!D76="","*",SP_SUL!D76)</f>
        <v xml:space="preserve">TURMA FIXA VIA </v>
      </c>
      <c r="H73" s="145" t="str">
        <f>IF(SP_SUL!F76="","*",SP_SUL!F76)</f>
        <v>OUTRAS ATIVIDADES</v>
      </c>
      <c r="I73" s="145" t="str">
        <f>IF(SP_SUL!H76="","*",SP_SUL!H76)</f>
        <v>-</v>
      </c>
      <c r="J73" s="145" t="str">
        <f>IF(SP_SUL!I76="","*",SP_SUL!I76)</f>
        <v>-</v>
      </c>
      <c r="K73" s="139" t="str">
        <f>IF(SP_SUL!M76="","*",SP_SUL!M76)</f>
        <v>ZGP-ZPT</v>
      </c>
      <c r="L73" s="139" t="str">
        <f>IF(SP_SUL!N76="","*",SP_SUL!N76)</f>
        <v>105ZGP2</v>
      </c>
      <c r="M73" s="140">
        <f>IF(SP_SUL!J76="","*",SP_SUL!J76)</f>
        <v>92</v>
      </c>
      <c r="N73" s="144">
        <f>IF(SP_SUL!K76="","*",SP_SUL!K76)</f>
        <v>104.6</v>
      </c>
      <c r="O73" s="144" t="str">
        <f>IF(SP_SUL!L76="","*",SP_SUL!L76)</f>
        <v>-</v>
      </c>
      <c r="P73" s="143">
        <f>IF(SP_SUL!O76="","*",SP_SUL!O76)</f>
        <v>0.60416666666666663</v>
      </c>
      <c r="Q73" s="143">
        <f>IF(SP_SUL!P76="","*",SP_SUL!P76)</f>
        <v>2.7777777777777776E-2</v>
      </c>
      <c r="R73" s="145" t="str">
        <f>IF(SP_SUL!Q76="","*",CONCATENATE(SP_SUL!Q76," ",SP_SUL!R76))</f>
        <v>1 BINÁRIO</v>
      </c>
      <c r="S73" s="145" t="str">
        <f>IF(SP_SUL!V76="","*",SP_SUL!V76)</f>
        <v>*</v>
      </c>
      <c r="T73" s="145" t="str">
        <f>IF(SP_SUL!W76="","*",SP_SUL!W76)</f>
        <v>Puxamento de linha</v>
      </c>
      <c r="U73" s="137" t="str">
        <f ca="1">_xlfn.XLOOKUP(G73&amp;$U$2,BS_CONTROLE[CHAVE],BS_CONTROLE[Quantidade_11],"-")</f>
        <v>-</v>
      </c>
      <c r="V73" s="137" t="str">
        <f ca="1">_xlfn.XLOOKUP(G73&amp;$V$2,BS_CONTROLE[CHAVE],BS_CONTROLE[Quantidade_11],"-")</f>
        <v>-</v>
      </c>
      <c r="W73" s="137" t="str">
        <f ca="1">_xlfn.XLOOKUP(G73&amp;$W$2,BS_CONTROLE[CHAVE],BS_CONTROLE[Quantidade_11],"-")</f>
        <v>-</v>
      </c>
    </row>
    <row r="74" spans="1:23" hidden="1">
      <c r="A74" s="146" t="str">
        <f>IF(SP_SUL!Y77="","*",SP_SUL!Y77)</f>
        <v>*</v>
      </c>
      <c r="B74" s="146" t="str">
        <f>IF(SP_SUL!X77="","*",SP_SUL!X77)</f>
        <v>*</v>
      </c>
      <c r="C74" s="146" t="str">
        <f>IF(SP_SUL!Z77="","*",SP_SUL!Z77)</f>
        <v>*</v>
      </c>
      <c r="D74" s="139" t="str">
        <f>IF(SP_SUL!S77="","*",SP_SUL!S77)</f>
        <v>-</v>
      </c>
      <c r="E74" s="139" t="str">
        <f>IF(SP_SUL!T77="","*",SP_SUL!T77)</f>
        <v>-</v>
      </c>
      <c r="F74" s="145" t="str">
        <f>IF(SP_SUL!B77="","*",SP_SUL!B77)</f>
        <v>*</v>
      </c>
      <c r="G74" s="145" t="str">
        <f>IF(SP_SUL!D77="","*",SP_SUL!D77)</f>
        <v>*</v>
      </c>
      <c r="H74" s="145" t="str">
        <f>IF(SP_SUL!F77="","*",SP_SUL!F77)</f>
        <v>*</v>
      </c>
      <c r="I74" s="145" t="str">
        <f>IF(SP_SUL!H77="","*",SP_SUL!H77)</f>
        <v>*</v>
      </c>
      <c r="J74" s="145" t="str">
        <f>IF(SP_SUL!I77="","*",SP_SUL!I77)</f>
        <v>*</v>
      </c>
      <c r="K74" s="139" t="str">
        <f>IF(SP_SUL!M77="","*",SP_SUL!M77)</f>
        <v>-</v>
      </c>
      <c r="L74" s="139" t="str">
        <f>IF(SP_SUL!N77="","*",SP_SUL!N77)</f>
        <v>-</v>
      </c>
      <c r="M74" s="140" t="str">
        <f>IF(SP_SUL!J77="","*",SP_SUL!J77)</f>
        <v>*</v>
      </c>
      <c r="N74" s="144" t="str">
        <f>IF(SP_SUL!K77="","*",SP_SUL!K77)</f>
        <v>*</v>
      </c>
      <c r="O74" s="144" t="str">
        <f>IF(SP_SUL!L77="","*",SP_SUL!L77)</f>
        <v>*</v>
      </c>
      <c r="P74" s="143" t="str">
        <f>IF(SP_SUL!O77="","*",SP_SUL!O77)</f>
        <v>*</v>
      </c>
      <c r="Q74" s="143" t="str">
        <f>IF(SP_SUL!P77="","*",SP_SUL!P77)</f>
        <v>*</v>
      </c>
      <c r="R74" s="145" t="str">
        <f>IF(SP_SUL!Q77="","*",CONCATENATE(SP_SUL!Q77," ",SP_SUL!R77))</f>
        <v>*</v>
      </c>
      <c r="S74" s="145" t="str">
        <f>IF(SP_SUL!V77="","*",SP_SUL!V77)</f>
        <v>*</v>
      </c>
      <c r="T74" s="145" t="str">
        <f>IF(SP_SUL!W77="","*",SP_SUL!W77)</f>
        <v>*</v>
      </c>
      <c r="U74" s="137" t="str">
        <f ca="1">_xlfn.XLOOKUP(G74&amp;$U$2,BS_CONTROLE[CHAVE],BS_CONTROLE[Quantidade_11],"-")</f>
        <v>-</v>
      </c>
      <c r="V74" s="137" t="str">
        <f ca="1">_xlfn.XLOOKUP(G74&amp;$V$2,BS_CONTROLE[CHAVE],BS_CONTROLE[Quantidade_11],"-")</f>
        <v>-</v>
      </c>
      <c r="W74" s="137" t="str">
        <f ca="1">_xlfn.XLOOKUP(G74&amp;$W$2,BS_CONTROLE[CHAVE],BS_CONTROLE[Quantidade_11],"-")</f>
        <v>-</v>
      </c>
    </row>
    <row r="75" spans="1:23" hidden="1">
      <c r="A75" s="146" t="str">
        <f>IF(SP_SUL!Y78="","*",SP_SUL!Y78)</f>
        <v>*</v>
      </c>
      <c r="B75" s="146" t="str">
        <f>IF(SP_SUL!X78="","*",SP_SUL!X78)</f>
        <v>Oportunidade</v>
      </c>
      <c r="C75" s="146" t="str">
        <f>IF(SP_SUL!Z78="","*",SP_SUL!Z78)</f>
        <v>*</v>
      </c>
      <c r="D75" s="139" t="str">
        <f>IF(SP_SUL!S78="","*",SP_SUL!S78)</f>
        <v>SP SUL</v>
      </c>
      <c r="E75" s="139" t="str">
        <f>IF(SP_SUL!T78="","*",SP_SUL!T78)</f>
        <v>ZBV-ZRX</v>
      </c>
      <c r="F75" s="145" t="str">
        <f>IF(SP_SUL!B78="","*",SP_SUL!B78)</f>
        <v>*</v>
      </c>
      <c r="G75" s="145" t="str">
        <f>IF(SP_SUL!D78="","*",SP_SUL!D78)</f>
        <v>EXPANSÃO TURMA 1</v>
      </c>
      <c r="H75" s="145" t="str">
        <f>IF(SP_SUL!F78="","*",SP_SUL!F78)</f>
        <v>EXPANSÃO - SOLDA</v>
      </c>
      <c r="I75" s="145" t="str">
        <f>IF(SP_SUL!H78="","*",SP_SUL!H78)</f>
        <v>-</v>
      </c>
      <c r="J75" s="145" t="str">
        <f>IF(SP_SUL!I78="","*",SP_SUL!I78)</f>
        <v>-</v>
      </c>
      <c r="K75" s="139" t="str">
        <f>IF(SP_SUL!M78="","*",SP_SUL!M78)</f>
        <v>ZCD</v>
      </c>
      <c r="L75" s="139" t="str">
        <f>IF(SP_SUL!N78="","*",SP_SUL!N78)</f>
        <v>ZCD1</v>
      </c>
      <c r="M75" s="140">
        <f>IF(SP_SUL!J78="","*",SP_SUL!J78)</f>
        <v>70</v>
      </c>
      <c r="N75" s="144">
        <f>IF(SP_SUL!K78="","*",SP_SUL!K78)</f>
        <v>113.5</v>
      </c>
      <c r="O75" s="144" t="str">
        <f>IF(SP_SUL!L78="","*",SP_SUL!L78)</f>
        <v>-</v>
      </c>
      <c r="P75" s="143">
        <f>IF(SP_SUL!O78="","*",SP_SUL!O78)</f>
        <v>0.375</v>
      </c>
      <c r="Q75" s="143">
        <f>IF(SP_SUL!P78="","*",SP_SUL!P78)</f>
        <v>8.3333333333333329E-2</v>
      </c>
      <c r="R75" s="145" t="str">
        <f>IF(SP_SUL!Q78="","*",CONCATENATE(SP_SUL!Q78," ",SP_SUL!R78))</f>
        <v>1 Nº DE SOLDA</v>
      </c>
      <c r="S75" s="145" t="str">
        <f>IF(SP_SUL!V78="","*",SP_SUL!V78)</f>
        <v>Elder</v>
      </c>
      <c r="T75" s="145" t="str">
        <f>IF(SP_SUL!W78="","*",SP_SUL!W78)</f>
        <v xml:space="preserve">Execução de solda - Condicionado a temperatura </v>
      </c>
      <c r="U75" s="137">
        <f ca="1">_xlfn.XLOOKUP(G75&amp;$U$2,BS_CONTROLE[CHAVE],BS_CONTROLE[Quantidade_11],"-")</f>
        <v>1040</v>
      </c>
      <c r="V75" s="137" t="str">
        <f ca="1">_xlfn.XLOOKUP(G75&amp;$V$2,BS_CONTROLE[CHAVE],BS_CONTROLE[Quantidade_11],"-")</f>
        <v>-</v>
      </c>
      <c r="W75" s="137">
        <f ca="1">_xlfn.XLOOKUP(G75&amp;$W$2,BS_CONTROLE[CHAVE],BS_CONTROLE[Quantidade_11],"-")</f>
        <v>1</v>
      </c>
    </row>
    <row r="76" spans="1:23" hidden="1">
      <c r="A76" s="146" t="str">
        <f>IF(SP_SUL!Y79="","*",SP_SUL!Y79)</f>
        <v>OPORTUNIDADE</v>
      </c>
      <c r="B76" s="146" t="str">
        <f>IF(SP_SUL!X79="","*",SP_SUL!X79)</f>
        <v>Oportunidade</v>
      </c>
      <c r="C76" s="146" t="str">
        <f>IF(SP_SUL!Z79="","*",SP_SUL!Z79)</f>
        <v>*</v>
      </c>
      <c r="D76" s="139" t="str">
        <f>IF(SP_SUL!S79="","*",SP_SUL!S79)</f>
        <v>SP SUL</v>
      </c>
      <c r="E76" s="139" t="str">
        <f>IF(SP_SUL!T79="","*",SP_SUL!T79)</f>
        <v>ZBV-ZRX</v>
      </c>
      <c r="F76" s="145">
        <f>IF(SP_SUL!B79="","*",SP_SUL!B79)</f>
        <v>46057</v>
      </c>
      <c r="G76" s="145" t="str">
        <f>IF(SP_SUL!D79="","*",SP_SUL!D79)</f>
        <v>EXPANSÃO TURMA 1</v>
      </c>
      <c r="H76" s="145" t="str">
        <f>IF(SP_SUL!F79="","*",SP_SUL!F79)</f>
        <v>EXPANSÃO - ALÍVIO DE TENSÃO</v>
      </c>
      <c r="I76" s="145" t="str">
        <f>IF(SP_SUL!H79="","*",SP_SUL!H79)</f>
        <v>-</v>
      </c>
      <c r="J76" s="145" t="str">
        <f>IF(SP_SUL!I79="","*",SP_SUL!I79)</f>
        <v>-</v>
      </c>
      <c r="K76" s="139" t="str">
        <f>IF(SP_SUL!M79="","*",SP_SUL!M79)</f>
        <v>ZCD</v>
      </c>
      <c r="L76" s="139" t="str">
        <f>IF(SP_SUL!N79="","*",SP_SUL!N79)</f>
        <v>109ZCD2</v>
      </c>
      <c r="M76" s="140">
        <f>IF(SP_SUL!J79="","*",SP_SUL!J79)</f>
        <v>170</v>
      </c>
      <c r="N76" s="144">
        <f>IF(SP_SUL!K79="","*",SP_SUL!K79)</f>
        <v>110.35</v>
      </c>
      <c r="O76" s="144" t="str">
        <f>IF(SP_SUL!L79="","*",SP_SUL!L79)</f>
        <v>*</v>
      </c>
      <c r="P76" s="143">
        <f>IF(SP_SUL!O79="","*",SP_SUL!O79)</f>
        <v>0.375</v>
      </c>
      <c r="Q76" s="143">
        <f>IF(SP_SUL!P79="","*",SP_SUL!P79)</f>
        <v>0.125</v>
      </c>
      <c r="R76" s="145" t="str">
        <f>IF(SP_SUL!Q79="","*",CONCATENATE(SP_SUL!Q79," ",SP_SUL!R79))</f>
        <v>312 M</v>
      </c>
      <c r="S76" s="145" t="str">
        <f>IF(SP_SUL!V79="","*",SP_SUL!V79)</f>
        <v>Elder</v>
      </c>
      <c r="T76" s="145" t="str">
        <f>IF(SP_SUL!W79="","*",SP_SUL!W79)</f>
        <v>Alívio de tensão</v>
      </c>
      <c r="U76" s="137">
        <f ca="1">_xlfn.XLOOKUP(G76&amp;$U$2,BS_CONTROLE[CHAVE],BS_CONTROLE[Quantidade_11],"-")</f>
        <v>1040</v>
      </c>
      <c r="V76" s="137" t="str">
        <f ca="1">_xlfn.XLOOKUP(G76&amp;$V$2,BS_CONTROLE[CHAVE],BS_CONTROLE[Quantidade_11],"-")</f>
        <v>-</v>
      </c>
      <c r="W76" s="137">
        <f ca="1">_xlfn.XLOOKUP(G76&amp;$W$2,BS_CONTROLE[CHAVE],BS_CONTROLE[Quantidade_11],"-")</f>
        <v>1</v>
      </c>
    </row>
    <row r="77" spans="1:23" hidden="1">
      <c r="A77" s="146" t="str">
        <f>IF(SP_SUL!Y80="","*",SP_SUL!Y80)</f>
        <v>OPORTUNIDADE</v>
      </c>
      <c r="B77" s="146" t="str">
        <f>IF(SP_SUL!X80="","*",SP_SUL!X80)</f>
        <v>Oportunidade</v>
      </c>
      <c r="C77" s="146" t="str">
        <f>IF(SP_SUL!Z80="","*",SP_SUL!Z80)</f>
        <v>*</v>
      </c>
      <c r="D77" s="139" t="str">
        <f>IF(SP_SUL!S80="","*",SP_SUL!S80)</f>
        <v>SP SUL</v>
      </c>
      <c r="E77" s="139" t="str">
        <f>IF(SP_SUL!T80="","*",SP_SUL!T80)</f>
        <v>ZBV-ZRX</v>
      </c>
      <c r="F77" s="145">
        <f>IF(SP_SUL!B80="","*",SP_SUL!B80)</f>
        <v>46057</v>
      </c>
      <c r="G77" s="145" t="str">
        <f>IF(SP_SUL!D80="","*",SP_SUL!D80)</f>
        <v>KLECIO (TP-699)</v>
      </c>
      <c r="H77" s="145" t="str">
        <f>IF(SP_SUL!F80="","*",SP_SUL!F80)</f>
        <v>PDM - SOLDA</v>
      </c>
      <c r="I77" s="145" t="str">
        <f>IF(SP_SUL!H80="","*",SP_SUL!H80)</f>
        <v>-</v>
      </c>
      <c r="J77" s="145" t="str">
        <f>IF(SP_SUL!I80="","*",SP_SUL!I80)</f>
        <v>-</v>
      </c>
      <c r="K77" s="139" t="str">
        <f>IF(SP_SUL!M80="","*",SP_SUL!M80)</f>
        <v>ZSW-2</v>
      </c>
      <c r="L77" s="139" t="str">
        <f>IF(SP_SUL!N80="","*",SP_SUL!N80)</f>
        <v>ZSWS</v>
      </c>
      <c r="M77" s="140">
        <f>IF(SP_SUL!J80="","*",SP_SUL!J80)</f>
        <v>70</v>
      </c>
      <c r="N77" s="144">
        <f>IF(SP_SUL!K80="","*",SP_SUL!K80)</f>
        <v>87.3</v>
      </c>
      <c r="O77" s="144" t="str">
        <f>IF(SP_SUL!L80="","*",SP_SUL!L80)</f>
        <v>-</v>
      </c>
      <c r="P77" s="143">
        <f>IF(SP_SUL!O80="","*",SP_SUL!O80)</f>
        <v>0.375</v>
      </c>
      <c r="Q77" s="143">
        <f>IF(SP_SUL!P80="","*",SP_SUL!P80)</f>
        <v>6.25E-2</v>
      </c>
      <c r="R77" s="145" t="str">
        <f>IF(SP_SUL!Q80="","*",CONCATENATE(SP_SUL!Q80," ",SP_SUL!R80))</f>
        <v>1 Nº DE SOLDA</v>
      </c>
      <c r="S77" s="145" t="str">
        <f>IF(SP_SUL!V80="","*",SP_SUL!V80)</f>
        <v xml:space="preserve">Klecio </v>
      </c>
      <c r="T77" s="145" t="str">
        <f>IF(SP_SUL!W80="","*",SP_SUL!W80)</f>
        <v xml:space="preserve">Execução de solda - Condicionado a temperatura </v>
      </c>
      <c r="U77" s="137">
        <f ca="1">_xlfn.XLOOKUP(G77&amp;$U$2,BS_CONTROLE[CHAVE],BS_CONTROLE[Quantidade_11],"-")</f>
        <v>0</v>
      </c>
      <c r="V77" s="137" t="str">
        <f ca="1">_xlfn.XLOOKUP(G77&amp;$V$2,BS_CONTROLE[CHAVE],BS_CONTROLE[Quantidade_11],"-")</f>
        <v>-</v>
      </c>
      <c r="W77" s="137">
        <f ca="1">_xlfn.XLOOKUP(G77&amp;$W$2,BS_CONTROLE[CHAVE],BS_CONTROLE[Quantidade_11],"-")</f>
        <v>0</v>
      </c>
    </row>
    <row r="78" spans="1:23" hidden="1">
      <c r="A78" s="146" t="str">
        <f>IF(SP_SUL!Y81="","*",SP_SUL!Y81)</f>
        <v>OPORTUNIDADE</v>
      </c>
      <c r="B78" s="146" t="str">
        <f>IF(SP_SUL!X81="","*",SP_SUL!X81)</f>
        <v>Oportunidade</v>
      </c>
      <c r="C78" s="146" t="str">
        <f>IF(SP_SUL!Z81="","*",SP_SUL!Z81)</f>
        <v>*</v>
      </c>
      <c r="D78" s="139" t="str">
        <f>IF(SP_SUL!S81="","*",SP_SUL!S81)</f>
        <v>SP SUL</v>
      </c>
      <c r="E78" s="139" t="str">
        <f>IF(SP_SUL!T81="","*",SP_SUL!T81)</f>
        <v>ZBV-ZRX</v>
      </c>
      <c r="F78" s="145">
        <f>IF(SP_SUL!B81="","*",SP_SUL!B81)</f>
        <v>46057</v>
      </c>
      <c r="G78" s="145" t="str">
        <f>IF(SP_SUL!D81="","*",SP_SUL!D81)</f>
        <v>V48</v>
      </c>
      <c r="H78" s="145" t="str">
        <f>IF(SP_SUL!F81="","*",SP_SUL!F81)</f>
        <v>MECANIZAÇÃO - SOCADORA</v>
      </c>
      <c r="I78" s="145" t="str">
        <f>IF(SP_SUL!H81="","*",SP_SUL!H81)</f>
        <v>ZAC2</v>
      </c>
      <c r="J78" s="145" t="str">
        <f>IF(SP_SUL!I81="","*",SP_SUL!I81)</f>
        <v>ZAC2</v>
      </c>
      <c r="K78" s="139" t="str">
        <f>IF(SP_SUL!M81="","*",SP_SUL!M81)</f>
        <v>ZAC-ZSW</v>
      </c>
      <c r="L78" s="139" t="str">
        <f>IF(SP_SUL!N81="","*",SP_SUL!N81)</f>
        <v>ZACZSW</v>
      </c>
      <c r="M78" s="140">
        <f>IF(SP_SUL!J81="","*",SP_SUL!J81)</f>
        <v>70</v>
      </c>
      <c r="N78" s="144">
        <f>IF(SP_SUL!K81="","*",SP_SUL!K81)</f>
        <v>82.5</v>
      </c>
      <c r="O78" s="144">
        <f>IF(SP_SUL!L81="","*",SP_SUL!L81)</f>
        <v>87</v>
      </c>
      <c r="P78" s="143">
        <f>IF(SP_SUL!O81="","*",SP_SUL!O81)</f>
        <v>0.35416666666666669</v>
      </c>
      <c r="Q78" s="143">
        <f>IF(SP_SUL!P81="","*",SP_SUL!P81)</f>
        <v>8.3333333333333329E-2</v>
      </c>
      <c r="R78" s="145" t="str">
        <f>IF(SP_SUL!Q81="","*",CONCATENATE(SP_SUL!Q81," ",SP_SUL!R81))</f>
        <v>510 M</v>
      </c>
      <c r="S78" s="145" t="str">
        <f>IF(SP_SUL!V81="","*",SP_SUL!V81)</f>
        <v>Ezequiel</v>
      </c>
      <c r="T78" s="145" t="str">
        <f>IF(SP_SUL!W81="","*",SP_SUL!W81)</f>
        <v xml:space="preserve">Socaria mecanizada </v>
      </c>
      <c r="U78" s="137" t="str">
        <f ca="1">_xlfn.XLOOKUP(G78&amp;$U$2,BS_CONTROLE[CHAVE],BS_CONTROLE[Quantidade_11],"-")</f>
        <v>-</v>
      </c>
      <c r="V78" s="137" t="str">
        <f ca="1">_xlfn.XLOOKUP(G78&amp;$V$2,BS_CONTROLE[CHAVE],BS_CONTROLE[Quantidade_11],"-")</f>
        <v>-</v>
      </c>
      <c r="W78" s="137" t="str">
        <f ca="1">_xlfn.XLOOKUP(G78&amp;$W$2,BS_CONTROLE[CHAVE],BS_CONTROLE[Quantidade_11],"-")</f>
        <v>-</v>
      </c>
    </row>
    <row r="79" spans="1:23" hidden="1">
      <c r="A79" s="146" t="str">
        <f>IF(SP_SUL!Y82="","*",SP_SUL!Y82)</f>
        <v>OPORTUNIDADE</v>
      </c>
      <c r="B79" s="146" t="str">
        <f>IF(SP_SUL!X82="","*",SP_SUL!X82)</f>
        <v>Oportunidade</v>
      </c>
      <c r="C79" s="146" t="str">
        <f>IF(SP_SUL!Z82="","*",SP_SUL!Z82)</f>
        <v>*</v>
      </c>
      <c r="D79" s="139" t="str">
        <f>IF(SP_SUL!S82="","*",SP_SUL!S82)</f>
        <v>SP SUL</v>
      </c>
      <c r="E79" s="139" t="str">
        <f>IF(SP_SUL!T82="","*",SP_SUL!T82)</f>
        <v>ZBV-ZRX</v>
      </c>
      <c r="F79" s="145">
        <f>IF(SP_SUL!B82="","*",SP_SUL!B82)</f>
        <v>46057</v>
      </c>
      <c r="G79" s="145" t="str">
        <f>IF(SP_SUL!D82="","*",SP_SUL!D82)</f>
        <v>W58</v>
      </c>
      <c r="H79" s="145" t="str">
        <f>IF(SP_SUL!F82="","*",SP_SUL!F82)</f>
        <v>RECOLHIMENTO DE DORMENTE</v>
      </c>
      <c r="I79" s="145" t="str">
        <f>IF(SP_SUL!H82="","*",SP_SUL!H82)</f>
        <v>106-109</v>
      </c>
      <c r="J79" s="145" t="str">
        <f>IF(SP_SUL!I82="","*",SP_SUL!I82)</f>
        <v>106-109</v>
      </c>
      <c r="K79" s="139" t="str">
        <f>IF(SP_SUL!M82="","*",SP_SUL!M82)</f>
        <v>ZBM-ZHO</v>
      </c>
      <c r="L79" s="139" t="str">
        <f>IF(SP_SUL!N82="","*",SP_SUL!N82)</f>
        <v>K57ZHO</v>
      </c>
      <c r="M79" s="140">
        <f>IF(SP_SUL!J82="","*",SP_SUL!J82)</f>
        <v>68</v>
      </c>
      <c r="N79" s="144">
        <f>IF(SP_SUL!K82="","*",SP_SUL!K82)</f>
        <v>57</v>
      </c>
      <c r="O79" s="144">
        <f>IF(SP_SUL!L82="","*",SP_SUL!L82)</f>
        <v>53</v>
      </c>
      <c r="P79" s="143">
        <f>IF(SP_SUL!O82="","*",SP_SUL!O82)</f>
        <v>0.33333333333333331</v>
      </c>
      <c r="Q79" s="143">
        <f>IF(SP_SUL!P82="","*",SP_SUL!P82)</f>
        <v>4.1666666666666664E-2</v>
      </c>
      <c r="R79" s="145" t="str">
        <f>IF(SP_SUL!Q82="","*",CONCATENATE(SP_SUL!Q82," ",SP_SUL!R82))</f>
        <v>100 Nº DE PEÇAS</v>
      </c>
      <c r="S79" s="145" t="str">
        <f>IF(SP_SUL!V82="","*",SP_SUL!V82)</f>
        <v>Israel</v>
      </c>
      <c r="T79" s="145" t="str">
        <f>IF(SP_SUL!W82="","*",SP_SUL!W82)</f>
        <v xml:space="preserve">Recolhimento de dormentes  </v>
      </c>
      <c r="U79" s="137" t="str">
        <f ca="1">_xlfn.XLOOKUP(G79&amp;$U$2,BS_CONTROLE[CHAVE],BS_CONTROLE[Quantidade_11],"-")</f>
        <v>-</v>
      </c>
      <c r="V79" s="137" t="str">
        <f ca="1">_xlfn.XLOOKUP(G79&amp;$V$2,BS_CONTROLE[CHAVE],BS_CONTROLE[Quantidade_11],"-")</f>
        <v>-</v>
      </c>
      <c r="W79" s="137" t="str">
        <f ca="1">_xlfn.XLOOKUP(G79&amp;$W$2,BS_CONTROLE[CHAVE],BS_CONTROLE[Quantidade_11],"-")</f>
        <v>-</v>
      </c>
    </row>
    <row r="80" spans="1:23" hidden="1">
      <c r="A80" s="146" t="str">
        <f>IF(SP_SUL!Y83="","*",SP_SUL!Y83)</f>
        <v>*</v>
      </c>
      <c r="B80" s="146" t="str">
        <f>IF(SP_SUL!X83="","*",SP_SUL!X83)</f>
        <v>*</v>
      </c>
      <c r="C80" s="146" t="str">
        <f>IF(SP_SUL!Z83="","*",SP_SUL!Z83)</f>
        <v>*</v>
      </c>
      <c r="D80" s="139" t="str">
        <f>IF(SP_SUL!S83="","*",SP_SUL!S83)</f>
        <v>-</v>
      </c>
      <c r="E80" s="139" t="str">
        <f>IF(SP_SUL!T83="","*",SP_SUL!T83)</f>
        <v>-</v>
      </c>
      <c r="F80" s="145" t="str">
        <f>IF(SP_SUL!B83="","*",SP_SUL!B83)</f>
        <v>*</v>
      </c>
      <c r="G80" s="145" t="str">
        <f>IF(SP_SUL!D83="","*",SP_SUL!D83)</f>
        <v>*</v>
      </c>
      <c r="H80" s="145" t="str">
        <f>IF(SP_SUL!F83="","*",SP_SUL!F83)</f>
        <v>*</v>
      </c>
      <c r="I80" s="145" t="str">
        <f>IF(SP_SUL!H83="","*",SP_SUL!H83)</f>
        <v>*</v>
      </c>
      <c r="J80" s="145" t="str">
        <f>IF(SP_SUL!I83="","*",SP_SUL!I83)</f>
        <v>*</v>
      </c>
      <c r="K80" s="139" t="str">
        <f>IF(SP_SUL!M83="","*",SP_SUL!M83)</f>
        <v>-</v>
      </c>
      <c r="L80" s="139" t="str">
        <f>IF(SP_SUL!N83="","*",SP_SUL!N83)</f>
        <v>-</v>
      </c>
      <c r="M80" s="140" t="str">
        <f>IF(SP_SUL!J83="","*",SP_SUL!J83)</f>
        <v>*</v>
      </c>
      <c r="N80" s="144" t="str">
        <f>IF(SP_SUL!K83="","*",SP_SUL!K83)</f>
        <v>*</v>
      </c>
      <c r="O80" s="144" t="str">
        <f>IF(SP_SUL!L83="","*",SP_SUL!L83)</f>
        <v>*</v>
      </c>
      <c r="P80" s="143" t="str">
        <f>IF(SP_SUL!O83="","*",SP_SUL!O83)</f>
        <v>*</v>
      </c>
      <c r="Q80" s="143" t="str">
        <f>IF(SP_SUL!P83="","*",SP_SUL!P83)</f>
        <v>*</v>
      </c>
      <c r="R80" s="145" t="str">
        <f>IF(SP_SUL!Q83="","*",CONCATENATE(SP_SUL!Q83," ",SP_SUL!R83))</f>
        <v>*</v>
      </c>
      <c r="S80" s="145" t="str">
        <f>IF(SP_SUL!V83="","*",SP_SUL!V83)</f>
        <v>*</v>
      </c>
      <c r="T80" s="145" t="str">
        <f>IF(SP_SUL!W83="","*",SP_SUL!W83)</f>
        <v>*</v>
      </c>
      <c r="U80" s="137" t="str">
        <f ca="1">_xlfn.XLOOKUP(G80&amp;$U$2,BS_CONTROLE[CHAVE],BS_CONTROLE[Quantidade_11],"-")</f>
        <v>-</v>
      </c>
      <c r="V80" s="137" t="str">
        <f ca="1">_xlfn.XLOOKUP(G80&amp;$V$2,BS_CONTROLE[CHAVE],BS_CONTROLE[Quantidade_11],"-")</f>
        <v>-</v>
      </c>
      <c r="W80" s="137" t="str">
        <f ca="1">_xlfn.XLOOKUP(G80&amp;$W$2,BS_CONTROLE[CHAVE],BS_CONTROLE[Quantidade_11],"-")</f>
        <v>-</v>
      </c>
    </row>
    <row r="81" spans="1:23" hidden="1">
      <c r="A81" s="146" t="str">
        <f>IF(SP_SUL!Y84="","*",SP_SUL!Y84)</f>
        <v>*</v>
      </c>
      <c r="B81" s="146" t="str">
        <f>IF(SP_SUL!X84="","*",SP_SUL!X84)</f>
        <v>*</v>
      </c>
      <c r="C81" s="146" t="str">
        <f>IF(SP_SUL!Z84="","*",SP_SUL!Z84)</f>
        <v>*</v>
      </c>
      <c r="D81" s="139" t="str">
        <f>IF(SP_SUL!S84="","*",SP_SUL!S84)</f>
        <v>-</v>
      </c>
      <c r="E81" s="139" t="str">
        <f>IF(SP_SUL!T84="","*",SP_SUL!T84)</f>
        <v>-</v>
      </c>
      <c r="F81" s="145" t="str">
        <f>IF(SP_SUL!B84="","*",SP_SUL!B84)</f>
        <v>*</v>
      </c>
      <c r="G81" s="145" t="str">
        <f>IF(SP_SUL!D84="","*",SP_SUL!D84)</f>
        <v>*</v>
      </c>
      <c r="H81" s="145" t="str">
        <f>IF(SP_SUL!F84="","*",SP_SUL!F84)</f>
        <v>*</v>
      </c>
      <c r="I81" s="145" t="str">
        <f>IF(SP_SUL!H84="","*",SP_SUL!H84)</f>
        <v>*</v>
      </c>
      <c r="J81" s="145" t="str">
        <f>IF(SP_SUL!I84="","*",SP_SUL!I84)</f>
        <v>*</v>
      </c>
      <c r="K81" s="139" t="str">
        <f>IF(SP_SUL!M84="","*",SP_SUL!M84)</f>
        <v>-</v>
      </c>
      <c r="L81" s="139" t="str">
        <f>IF(SP_SUL!N84="","*",SP_SUL!N84)</f>
        <v>-</v>
      </c>
      <c r="M81" s="140" t="str">
        <f>IF(SP_SUL!J84="","*",SP_SUL!J84)</f>
        <v>*</v>
      </c>
      <c r="N81" s="144" t="str">
        <f>IF(SP_SUL!K84="","*",SP_SUL!K84)</f>
        <v>*</v>
      </c>
      <c r="O81" s="144" t="str">
        <f>IF(SP_SUL!L84="","*",SP_SUL!L84)</f>
        <v>*</v>
      </c>
      <c r="P81" s="143" t="str">
        <f>IF(SP_SUL!O84="","*",SP_SUL!O84)</f>
        <v>*</v>
      </c>
      <c r="Q81" s="143" t="str">
        <f>IF(SP_SUL!P84="","*",SP_SUL!P84)</f>
        <v>*</v>
      </c>
      <c r="R81" s="145" t="str">
        <f>IF(SP_SUL!Q84="","*",CONCATENATE(SP_SUL!Q84," ",SP_SUL!R84))</f>
        <v>*</v>
      </c>
      <c r="S81" s="145" t="str">
        <f>IF(SP_SUL!V84="","*",SP_SUL!V84)</f>
        <v>*</v>
      </c>
      <c r="T81" s="145" t="str">
        <f>IF(SP_SUL!W84="","*",SP_SUL!W84)</f>
        <v>*</v>
      </c>
      <c r="U81" s="137" t="str">
        <f ca="1">_xlfn.XLOOKUP(G81&amp;$U$2,BS_CONTROLE[CHAVE],BS_CONTROLE[Quantidade_11],"-")</f>
        <v>-</v>
      </c>
      <c r="V81" s="137" t="str">
        <f ca="1">_xlfn.XLOOKUP(G81&amp;$V$2,BS_CONTROLE[CHAVE],BS_CONTROLE[Quantidade_11],"-")</f>
        <v>-</v>
      </c>
      <c r="W81" s="137" t="str">
        <f ca="1">_xlfn.XLOOKUP(G81&amp;$W$2,BS_CONTROLE[CHAVE],BS_CONTROLE[Quantidade_11],"-")</f>
        <v>-</v>
      </c>
    </row>
    <row r="82" spans="1:23" hidden="1">
      <c r="A82" s="146" t="str">
        <f>IF(SP_SUL!Y85="","*",SP_SUL!Y85)</f>
        <v>SIM</v>
      </c>
      <c r="B82" s="146" t="str">
        <f>IF(SP_SUL!X85="","*",SP_SUL!X85)</f>
        <v>Contrato</v>
      </c>
      <c r="C82" s="146" t="str">
        <f>IF(SP_SUL!Z85="","*",SP_SUL!Z85)</f>
        <v>*</v>
      </c>
      <c r="D82" s="139" t="str">
        <f>IF(SP_SUL!S85="","*",SP_SUL!S85)</f>
        <v>SP SUL</v>
      </c>
      <c r="E82" s="139" t="str">
        <f>IF(SP_SUL!T85="","*",SP_SUL!T85)</f>
        <v>ZBV-ZKE</v>
      </c>
      <c r="F82" s="145">
        <f>IF(SP_SUL!B85="","*",SP_SUL!B85)</f>
        <v>46057</v>
      </c>
      <c r="G82" s="145" t="str">
        <f>IF(SP_SUL!D85="","*",SP_SUL!D85)</f>
        <v>V42</v>
      </c>
      <c r="H82" s="145" t="str">
        <f>IF(SP_SUL!F85="","*",SP_SUL!F85)</f>
        <v>MECANIZAÇÃO - SOCADORA</v>
      </c>
      <c r="I82" s="145" t="str">
        <f>IF(SP_SUL!H85="","*",SP_SUL!H85)</f>
        <v>ZYU1</v>
      </c>
      <c r="J82" s="145" t="str">
        <f>IF(SP_SUL!I85="","*",SP_SUL!I85)</f>
        <v>ZYU1</v>
      </c>
      <c r="K82" s="139" t="str">
        <f>IF(SP_SUL!M85="","*",SP_SUL!M85)</f>
        <v>ZYU-ZST</v>
      </c>
      <c r="L82" s="139" t="str">
        <f>IF(SP_SUL!N85="","*",SP_SUL!N85)</f>
        <v>206ZST</v>
      </c>
      <c r="M82" s="140">
        <f>IF(SP_SUL!J85="","*",SP_SUL!J85)</f>
        <v>56</v>
      </c>
      <c r="N82" s="144">
        <f>IF(SP_SUL!K85="","*",SP_SUL!K85)</f>
        <v>208</v>
      </c>
      <c r="O82" s="144">
        <f>IF(SP_SUL!L85="","*",SP_SUL!L85)</f>
        <v>206</v>
      </c>
      <c r="P82" s="143">
        <f>IF(SP_SUL!O85="","*",SP_SUL!O85)</f>
        <v>0.35416666666666669</v>
      </c>
      <c r="Q82" s="143">
        <f>IF(SP_SUL!P85="","*",SP_SUL!P85)</f>
        <v>8.3333333333333329E-2</v>
      </c>
      <c r="R82" s="145" t="str">
        <f>IF(SP_SUL!Q85="","*",CONCATENATE(SP_SUL!Q85," ",SP_SUL!R85))</f>
        <v>400 M</v>
      </c>
      <c r="S82" s="145" t="str">
        <f>IF(SP_SUL!V85="","*",SP_SUL!V85)</f>
        <v>Ezequiel</v>
      </c>
      <c r="T82" s="145" t="str">
        <f>IF(SP_SUL!W85="","*",SP_SUL!W85)</f>
        <v xml:space="preserve">Socaria mecanizada </v>
      </c>
      <c r="U82" s="137" t="str">
        <f ca="1">_xlfn.XLOOKUP(G82&amp;$U$2,BS_CONTROLE[CHAVE],BS_CONTROLE[Quantidade_11],"-")</f>
        <v>-</v>
      </c>
      <c r="V82" s="137" t="str">
        <f ca="1">_xlfn.XLOOKUP(G82&amp;$V$2,BS_CONTROLE[CHAVE],BS_CONTROLE[Quantidade_11],"-")</f>
        <v>-</v>
      </c>
      <c r="W82" s="137" t="str">
        <f ca="1">_xlfn.XLOOKUP(G82&amp;$W$2,BS_CONTROLE[CHAVE],BS_CONTROLE[Quantidade_11],"-")</f>
        <v>-</v>
      </c>
    </row>
    <row r="83" spans="1:23" hidden="1">
      <c r="A83" s="146" t="str">
        <f>IF(SP_SUL!Y86="","*",SP_SUL!Y86)</f>
        <v>OPORTUNIDADE</v>
      </c>
      <c r="B83" s="146" t="str">
        <f>IF(SP_SUL!X86="","*",SP_SUL!X86)</f>
        <v>Oportunidade</v>
      </c>
      <c r="C83" s="146" t="str">
        <f>IF(SP_SUL!Z86="","*",SP_SUL!Z86)</f>
        <v>*</v>
      </c>
      <c r="D83" s="139" t="str">
        <f>IF(SP_SUL!S86="","*",SP_SUL!S86)</f>
        <v>SP SUL</v>
      </c>
      <c r="E83" s="139" t="str">
        <f>IF(SP_SUL!T86="","*",SP_SUL!T86)</f>
        <v>ZBV-ZKE</v>
      </c>
      <c r="F83" s="145">
        <f>IF(SP_SUL!B86="","*",SP_SUL!B86)</f>
        <v>46057</v>
      </c>
      <c r="G83" s="145" t="str">
        <f>IF(SP_SUL!D86="","*",SP_SUL!D86)</f>
        <v>EDSON (TP-780)</v>
      </c>
      <c r="H83" s="145" t="str">
        <f>IF(SP_SUL!F86="","*",SP_SUL!F86)</f>
        <v>PDM - SUBSTITUIÇÃO - DORMENTE</v>
      </c>
      <c r="I83" s="145" t="str">
        <f>IF(SP_SUL!H86="","*",SP_SUL!H86)</f>
        <v>-</v>
      </c>
      <c r="J83" s="145" t="str">
        <f>IF(SP_SUL!I86="","*",SP_SUL!I86)</f>
        <v>-</v>
      </c>
      <c r="K83" s="139" t="str">
        <f>IF(SP_SUL!M86="","*",SP_SUL!M86)</f>
        <v>ZYU-ZST</v>
      </c>
      <c r="L83" s="139" t="str">
        <f>IF(SP_SUL!N86="","*",SP_SUL!N86)</f>
        <v>ZYU206</v>
      </c>
      <c r="M83" s="140">
        <f>IF(SP_SUL!J86="","*",SP_SUL!J86)</f>
        <v>56</v>
      </c>
      <c r="N83" s="144">
        <f>IF(SP_SUL!K86="","*",SP_SUL!K86)</f>
        <v>205</v>
      </c>
      <c r="O83" s="144" t="str">
        <f>IF(SP_SUL!L86="","*",SP_SUL!L86)</f>
        <v>-</v>
      </c>
      <c r="P83" s="143">
        <f>IF(SP_SUL!O86="","*",SP_SUL!O86)</f>
        <v>0.375</v>
      </c>
      <c r="Q83" s="143">
        <f>IF(SP_SUL!P86="","*",SP_SUL!P86)</f>
        <v>8.3333333333333329E-2</v>
      </c>
      <c r="R83" s="145" t="str">
        <f>IF(SP_SUL!Q86="","*",CONCATENATE(SP_SUL!Q86," ",SP_SUL!R86))</f>
        <v>40 Nº DE DORMENTES</v>
      </c>
      <c r="S83" s="145" t="str">
        <f>IF(SP_SUL!V86="","*",SP_SUL!V86)</f>
        <v xml:space="preserve">Edson </v>
      </c>
      <c r="T83" s="145" t="str">
        <f>IF(SP_SUL!W86="","*",SP_SUL!W86)</f>
        <v>PDM - Substituição de dormentes</v>
      </c>
      <c r="U83" s="137" t="str">
        <f ca="1">_xlfn.XLOOKUP(G83&amp;$U$2,BS_CONTROLE[CHAVE],BS_CONTROLE[Quantidade_11],"-")</f>
        <v>-</v>
      </c>
      <c r="V83" s="137" t="str">
        <f ca="1">_xlfn.XLOOKUP(G83&amp;$V$2,BS_CONTROLE[CHAVE],BS_CONTROLE[Quantidade_11],"-")</f>
        <v>-</v>
      </c>
      <c r="W83" s="137" t="str">
        <f ca="1">_xlfn.XLOOKUP(G83&amp;$W$2,BS_CONTROLE[CHAVE],BS_CONTROLE[Quantidade_11],"-")</f>
        <v>-</v>
      </c>
    </row>
    <row r="84" spans="1:23" hidden="1">
      <c r="A84" s="146" t="str">
        <f>IF(SP_SUL!Y87="","*",SP_SUL!Y87)</f>
        <v>OPORTUNIDADE</v>
      </c>
      <c r="B84" s="146" t="str">
        <f>IF(SP_SUL!X87="","*",SP_SUL!X87)</f>
        <v>Oportunidade</v>
      </c>
      <c r="C84" s="146" t="str">
        <f>IF(SP_SUL!Z87="","*",SP_SUL!Z87)</f>
        <v>*</v>
      </c>
      <c r="D84" s="139" t="str">
        <f>IF(SP_SUL!S87="","*",SP_SUL!S87)</f>
        <v>SP SUL</v>
      </c>
      <c r="E84" s="139" t="str">
        <f>IF(SP_SUL!T87="","*",SP_SUL!T87)</f>
        <v>ZBV-ZKE</v>
      </c>
      <c r="F84" s="145">
        <f>IF(SP_SUL!B87="","*",SP_SUL!B87)</f>
        <v>46057</v>
      </c>
      <c r="G84" s="145" t="str">
        <f>IF(SP_SUL!D87="","*",SP_SUL!D87)</f>
        <v>ROGÉRIO (TP-730)</v>
      </c>
      <c r="H84" s="145" t="str">
        <f>IF(SP_SUL!F87="","*",SP_SUL!F87)</f>
        <v>PDM - SUBSTITUIÇÃO - DORMENTE</v>
      </c>
      <c r="I84" s="145" t="str">
        <f>IF(SP_SUL!H87="","*",SP_SUL!H87)</f>
        <v>-</v>
      </c>
      <c r="J84" s="145" t="str">
        <f>IF(SP_SUL!I87="","*",SP_SUL!I87)</f>
        <v>-</v>
      </c>
      <c r="K84" s="139" t="str">
        <f>IF(SP_SUL!M87="","*",SP_SUL!M87)</f>
        <v>ZYU-ZST</v>
      </c>
      <c r="L84" s="139" t="str">
        <f>IF(SP_SUL!N87="","*",SP_SUL!N87)</f>
        <v>ZYU206</v>
      </c>
      <c r="M84" s="140">
        <f>IF(SP_SUL!J87="","*",SP_SUL!J87)</f>
        <v>56</v>
      </c>
      <c r="N84" s="144">
        <f>IF(SP_SUL!K87="","*",SP_SUL!K87)</f>
        <v>205</v>
      </c>
      <c r="O84" s="144" t="str">
        <f>IF(SP_SUL!L87="","*",SP_SUL!L87)</f>
        <v>-</v>
      </c>
      <c r="P84" s="143">
        <f>IF(SP_SUL!O87="","*",SP_SUL!O87)</f>
        <v>0.375</v>
      </c>
      <c r="Q84" s="143">
        <f>IF(SP_SUL!P87="","*",SP_SUL!P87)</f>
        <v>8.3333333333333329E-2</v>
      </c>
      <c r="R84" s="145" t="str">
        <f>IF(SP_SUL!Q87="","*",CONCATENATE(SP_SUL!Q87," ",SP_SUL!R87))</f>
        <v>40 Nº DE DORMENTES</v>
      </c>
      <c r="S84" s="145" t="str">
        <f>IF(SP_SUL!V87="","*",SP_SUL!V87)</f>
        <v>Rogerio</v>
      </c>
      <c r="T84" s="145" t="str">
        <f>IF(SP_SUL!W87="","*",SP_SUL!W87)</f>
        <v>PDM - Substituição de dormentes</v>
      </c>
      <c r="U84" s="137">
        <f ca="1">_xlfn.XLOOKUP(G84&amp;$U$2,BS_CONTROLE[CHAVE],BS_CONTROLE[Quantidade_11],"-")</f>
        <v>0</v>
      </c>
      <c r="V84" s="137" t="str">
        <f ca="1">_xlfn.XLOOKUP(G84&amp;$V$2,BS_CONTROLE[CHAVE],BS_CONTROLE[Quantidade_11],"-")</f>
        <v>-</v>
      </c>
      <c r="W84" s="137">
        <f ca="1">_xlfn.XLOOKUP(G84&amp;$W$2,BS_CONTROLE[CHAVE],BS_CONTROLE[Quantidade_11],"-")</f>
        <v>40</v>
      </c>
    </row>
    <row r="85" spans="1:23" hidden="1">
      <c r="A85" s="146" t="str">
        <f>IF(SP_SUL!Y88="","*",SP_SUL!Y88)</f>
        <v>*</v>
      </c>
      <c r="B85" s="146" t="str">
        <f>IF(SP_SUL!X88="","*",SP_SUL!X88)</f>
        <v>Oportunidade</v>
      </c>
      <c r="C85" s="146" t="str">
        <f>IF(SP_SUL!Z88="","*",SP_SUL!Z88)</f>
        <v>*</v>
      </c>
      <c r="D85" s="139" t="str">
        <f>IF(SP_SUL!S88="","*",SP_SUL!S88)</f>
        <v>SP SUL</v>
      </c>
      <c r="E85" s="139" t="str">
        <f>IF(SP_SUL!T88="","*",SP_SUL!T88)</f>
        <v>ZBV-ZKE</v>
      </c>
      <c r="F85" s="145">
        <f>IF(SP_SUL!B88="","*",SP_SUL!B88)</f>
        <v>46057</v>
      </c>
      <c r="G85" s="145" t="str">
        <f>IF(SP_SUL!D88="","*",SP_SUL!D88)</f>
        <v>W59</v>
      </c>
      <c r="H85" s="145" t="str">
        <f>IF(SP_SUL!F88="","*",SP_SUL!F88)</f>
        <v>PDM - DESCARGA - DORMENTE</v>
      </c>
      <c r="I85" s="145" t="str">
        <f>IF(SP_SUL!H88="","*",SP_SUL!H88)</f>
        <v>ZYU1</v>
      </c>
      <c r="J85" s="145" t="str">
        <f>IF(SP_SUL!I88="","*",SP_SUL!I88)</f>
        <v>ZYU1</v>
      </c>
      <c r="K85" s="139" t="str">
        <f>IF(SP_SUL!M88="","*",SP_SUL!M88)</f>
        <v>ZYU</v>
      </c>
      <c r="L85" s="139" t="str">
        <f>IF(SP_SUL!N88="","*",SP_SUL!N88)</f>
        <v>ZYU1 / ZFY1981</v>
      </c>
      <c r="M85" s="140">
        <f>IF(SP_SUL!J88="","*",SP_SUL!J88)</f>
        <v>49</v>
      </c>
      <c r="N85" s="144">
        <f>IF(SP_SUL!K88="","*",SP_SUL!K88)</f>
        <v>203.57</v>
      </c>
      <c r="O85" s="144">
        <f>IF(SP_SUL!L88="","*",SP_SUL!L88)</f>
        <v>198.57</v>
      </c>
      <c r="P85" s="143">
        <f>IF(SP_SUL!O88="","*",SP_SUL!O88)</f>
        <v>0.39583333333333331</v>
      </c>
      <c r="Q85" s="143">
        <f>IF(SP_SUL!P88="","*",SP_SUL!P88)</f>
        <v>6.25E-2</v>
      </c>
      <c r="R85" s="145" t="str">
        <f>IF(SP_SUL!Q88="","*",CONCATENATE(SP_SUL!Q88," ",SP_SUL!R88))</f>
        <v>415 Nº DE DORMENTES</v>
      </c>
      <c r="S85" s="145" t="str">
        <f>IF(SP_SUL!V88="","*",SP_SUL!V88)</f>
        <v>Henrique</v>
      </c>
      <c r="T85" s="145" t="str">
        <f>IF(SP_SUL!W88="","*",SP_SUL!W88)</f>
        <v>PDM - Descarga de dormentes</v>
      </c>
      <c r="U85" s="137">
        <f ca="1">_xlfn.XLOOKUP(G85&amp;$U$2,BS_CONTROLE[CHAVE],BS_CONTROLE[Quantidade_11],"-")</f>
        <v>1</v>
      </c>
      <c r="V85" s="137" t="str">
        <f ca="1">_xlfn.XLOOKUP(G85&amp;$V$2,BS_CONTROLE[CHAVE],BS_CONTROLE[Quantidade_11],"-")</f>
        <v>-</v>
      </c>
      <c r="W85" s="137" t="str">
        <f ca="1">_xlfn.XLOOKUP(G85&amp;$W$2,BS_CONTROLE[CHAVE],BS_CONTROLE[Quantidade_11],"-")</f>
        <v>-</v>
      </c>
    </row>
    <row r="86" spans="1:23" hidden="1">
      <c r="A86" s="146" t="str">
        <f>IF(SP_SUL!Y89="","*",SP_SUL!Y89)</f>
        <v>*</v>
      </c>
      <c r="B86" s="146" t="str">
        <f>IF(SP_SUL!X89="","*",SP_SUL!X89)</f>
        <v>*</v>
      </c>
      <c r="C86" s="146" t="str">
        <f>IF(SP_SUL!Z89="","*",SP_SUL!Z89)</f>
        <v>*</v>
      </c>
      <c r="D86" s="139" t="str">
        <f>IF(SP_SUL!S89="","*",SP_SUL!S89)</f>
        <v>-</v>
      </c>
      <c r="E86" s="139" t="str">
        <f>IF(SP_SUL!T89="","*",SP_SUL!T89)</f>
        <v>-</v>
      </c>
      <c r="F86" s="145" t="str">
        <f>IF(SP_SUL!B89="","*",SP_SUL!B89)</f>
        <v>*</v>
      </c>
      <c r="G86" s="145" t="str">
        <f>IF(SP_SUL!D89="","*",SP_SUL!D89)</f>
        <v>*</v>
      </c>
      <c r="H86" s="145" t="str">
        <f>IF(SP_SUL!F89="","*",SP_SUL!F89)</f>
        <v>*</v>
      </c>
      <c r="I86" s="145" t="str">
        <f>IF(SP_SUL!H89="","*",SP_SUL!H89)</f>
        <v>*</v>
      </c>
      <c r="J86" s="145" t="str">
        <f>IF(SP_SUL!I89="","*",SP_SUL!I89)</f>
        <v>*</v>
      </c>
      <c r="K86" s="139" t="str">
        <f>IF(SP_SUL!M89="","*",SP_SUL!M89)</f>
        <v>-</v>
      </c>
      <c r="L86" s="139" t="str">
        <f>IF(SP_SUL!N89="","*",SP_SUL!N89)</f>
        <v>-</v>
      </c>
      <c r="M86" s="140" t="str">
        <f>IF(SP_SUL!J89="","*",SP_SUL!J89)</f>
        <v>*</v>
      </c>
      <c r="N86" s="144" t="str">
        <f>IF(SP_SUL!K89="","*",SP_SUL!K89)</f>
        <v>*</v>
      </c>
      <c r="O86" s="144" t="str">
        <f>IF(SP_SUL!L89="","*",SP_SUL!L89)</f>
        <v>*</v>
      </c>
      <c r="P86" s="143" t="str">
        <f>IF(SP_SUL!O89="","*",SP_SUL!O89)</f>
        <v>*</v>
      </c>
      <c r="Q86" s="143" t="str">
        <f>IF(SP_SUL!P89="","*",SP_SUL!P89)</f>
        <v>*</v>
      </c>
      <c r="R86" s="145" t="str">
        <f>IF(SP_SUL!Q89="","*",CONCATENATE(SP_SUL!Q89," ",SP_SUL!R89))</f>
        <v>*</v>
      </c>
      <c r="S86" s="145" t="str">
        <f>IF(SP_SUL!V89="","*",SP_SUL!V89)</f>
        <v>*</v>
      </c>
      <c r="T86" s="145" t="str">
        <f>IF(SP_SUL!W89="","*",SP_SUL!W89)</f>
        <v>*</v>
      </c>
      <c r="U86" s="137" t="str">
        <f ca="1">_xlfn.XLOOKUP(G86&amp;$U$2,BS_CONTROLE[CHAVE],BS_CONTROLE[Quantidade_11],"-")</f>
        <v>-</v>
      </c>
      <c r="V86" s="137" t="str">
        <f ca="1">_xlfn.XLOOKUP(G86&amp;$V$2,BS_CONTROLE[CHAVE],BS_CONTROLE[Quantidade_11],"-")</f>
        <v>-</v>
      </c>
      <c r="W86" s="137" t="str">
        <f ca="1">_xlfn.XLOOKUP(G86&amp;$W$2,BS_CONTROLE[CHAVE],BS_CONTROLE[Quantidade_11],"-")</f>
        <v>-</v>
      </c>
    </row>
    <row r="87" spans="1:23" hidden="1">
      <c r="A87" s="146" t="str">
        <f>IF(SP_SUL!Y90="","*",SP_SUL!Y90)</f>
        <v>OPORTUNIDADE</v>
      </c>
      <c r="B87" s="146" t="str">
        <f>IF(SP_SUL!X90="","*",SP_SUL!X90)</f>
        <v>Oportunidade</v>
      </c>
      <c r="C87" s="146" t="str">
        <f>IF(SP_SUL!Z90="","*",SP_SUL!Z90)</f>
        <v>*</v>
      </c>
      <c r="D87" s="139" t="str">
        <f>IF(SP_SUL!S90="","*",SP_SUL!S90)</f>
        <v>SP SUL</v>
      </c>
      <c r="E87" s="139" t="str">
        <f>IF(SP_SUL!T90="","*",SP_SUL!T90)</f>
        <v>ZKE-ZEV</v>
      </c>
      <c r="F87" s="145">
        <f>IF(SP_SUL!B90="","*",SP_SUL!B90)</f>
        <v>46057</v>
      </c>
      <c r="G87" s="145" t="str">
        <f>IF(SP_SUL!D90="","*",SP_SUL!D90)</f>
        <v>E17</v>
      </c>
      <c r="H87" s="145" t="str">
        <f>IF(SP_SUL!F90="","*",SP_SUL!F90)</f>
        <v>CAMINHÃO DE SOLDA</v>
      </c>
      <c r="I87" s="145" t="str">
        <f>IF(SP_SUL!H90="","*",SP_SUL!H90)</f>
        <v>102ZKW2</v>
      </c>
      <c r="J87" s="145" t="str">
        <f>IF(SP_SUL!I90="","*",SP_SUL!I90)</f>
        <v>102ZKW2</v>
      </c>
      <c r="K87" s="139" t="str">
        <f>IF(SP_SUL!M90="","*",SP_SUL!M90)</f>
        <v>ZKE-ZWW</v>
      </c>
      <c r="L87" s="139" t="str">
        <f>IF(SP_SUL!N90="","*",SP_SUL!N90)</f>
        <v>K83K802</v>
      </c>
      <c r="M87" s="140">
        <f>IF(SP_SUL!J90="","*",SP_SUL!J90)</f>
        <v>55</v>
      </c>
      <c r="N87" s="144">
        <f>IF(SP_SUL!K90="","*",SP_SUL!K90)</f>
        <v>81</v>
      </c>
      <c r="O87" s="144">
        <f>IF(SP_SUL!L90="","*",SP_SUL!L90)</f>
        <v>82</v>
      </c>
      <c r="P87" s="143">
        <f>IF(SP_SUL!O90="","*",SP_SUL!O90)</f>
        <v>0.375</v>
      </c>
      <c r="Q87" s="143">
        <f>IF(SP_SUL!P90="","*",SP_SUL!P90)</f>
        <v>0.16666666666666666</v>
      </c>
      <c r="R87" s="145" t="str">
        <f>IF(SP_SUL!Q90="","*",CONCATENATE(SP_SUL!Q90," ",SP_SUL!R90))</f>
        <v>4 Nº DE SOLDA</v>
      </c>
      <c r="S87" s="145" t="str">
        <f>IF(SP_SUL!V90="","*",SP_SUL!V90)</f>
        <v>Higor</v>
      </c>
      <c r="T87" s="145" t="str">
        <f>IF(SP_SUL!W90="","*",SP_SUL!W90)</f>
        <v>Caminhão de solda</v>
      </c>
      <c r="U87" s="137">
        <f ca="1">_xlfn.XLOOKUP(G87&amp;$U$2,BS_CONTROLE[CHAVE],BS_CONTROLE[Quantidade_11],"-")</f>
        <v>2</v>
      </c>
      <c r="V87" s="137">
        <f ca="1">_xlfn.XLOOKUP(G87&amp;$V$2,BS_CONTROLE[CHAVE],BS_CONTROLE[Quantidade_11],"-")</f>
        <v>0</v>
      </c>
      <c r="W87" s="137">
        <f ca="1">_xlfn.XLOOKUP(G87&amp;$W$2,BS_CONTROLE[CHAVE],BS_CONTROLE[Quantidade_11],"-")</f>
        <v>0</v>
      </c>
    </row>
    <row r="88" spans="1:23" hidden="1">
      <c r="A88" s="146" t="str">
        <f>IF(SP_SUL!Y91="","*",SP_SUL!Y91)</f>
        <v>*</v>
      </c>
      <c r="B88" s="146" t="str">
        <f>IF(SP_SUL!X91="","*",SP_SUL!X91)</f>
        <v>Oportunidade</v>
      </c>
      <c r="C88" s="146" t="str">
        <f>IF(SP_SUL!Z91="","*",SP_SUL!Z91)</f>
        <v>*</v>
      </c>
      <c r="D88" s="139" t="str">
        <f>IF(SP_SUL!S91="","*",SP_SUL!S91)</f>
        <v>SP SUL</v>
      </c>
      <c r="E88" s="139" t="str">
        <f>IF(SP_SUL!T91="","*",SP_SUL!T91)</f>
        <v>ZKE-ZEV</v>
      </c>
      <c r="F88" s="145" t="str">
        <f>IF(SP_SUL!B91="","*",SP_SUL!B91)</f>
        <v>*</v>
      </c>
      <c r="G88" s="145" t="str">
        <f>IF(SP_SUL!D91="","*",SP_SUL!D91)</f>
        <v>V89</v>
      </c>
      <c r="H88" s="145" t="str">
        <f>IF(SP_SUL!F91="","*",SP_SUL!F91)</f>
        <v>MECANIZAÇÃO - SOCADORA</v>
      </c>
      <c r="I88" s="145" t="str">
        <f>IF(SP_SUL!H91="","*",SP_SUL!H91)</f>
        <v>102ZKW2</v>
      </c>
      <c r="J88" s="145" t="str">
        <f>IF(SP_SUL!I91="","*",SP_SUL!I91)</f>
        <v>102ZKW2</v>
      </c>
      <c r="K88" s="139" t="str">
        <f>IF(SP_SUL!M91="","*",SP_SUL!M91)</f>
        <v>ZWW-ZKW</v>
      </c>
      <c r="L88" s="139" t="str">
        <f>IF(SP_SUL!N91="","*",SP_SUL!N91)</f>
        <v>K93K911</v>
      </c>
      <c r="M88" s="140">
        <f>IF(SP_SUL!J91="","*",SP_SUL!J91)</f>
        <v>48</v>
      </c>
      <c r="N88" s="144">
        <f>IF(SP_SUL!K91="","*",SP_SUL!K91)</f>
        <v>92.745000000000005</v>
      </c>
      <c r="O88" s="144">
        <f>IF(SP_SUL!L91="","*",SP_SUL!L91)</f>
        <v>93.587000000000003</v>
      </c>
      <c r="P88" s="143">
        <f>IF(SP_SUL!O91="","*",SP_SUL!O91)</f>
        <v>0.375</v>
      </c>
      <c r="Q88" s="143">
        <f>IF(SP_SUL!P91="","*",SP_SUL!P91)</f>
        <v>8.3333333333333329E-2</v>
      </c>
      <c r="R88" s="145" t="str">
        <f>IF(SP_SUL!Q91="","*",CONCATENATE(SP_SUL!Q91," ",SP_SUL!R91))</f>
        <v>480 M</v>
      </c>
      <c r="S88" s="145" t="str">
        <f>IF(SP_SUL!V91="","*",SP_SUL!V91)</f>
        <v>Antonioni</v>
      </c>
      <c r="T88" s="145" t="str">
        <f>IF(SP_SUL!W91="","*",SP_SUL!W91)</f>
        <v xml:space="preserve">Socaria mecanizada </v>
      </c>
      <c r="U88" s="137">
        <f ca="1">_xlfn.XLOOKUP(G88&amp;$U$2,BS_CONTROLE[CHAVE],BS_CONTROLE[Quantidade_11],"-")</f>
        <v>0</v>
      </c>
      <c r="V88" s="137" t="str">
        <f ca="1">_xlfn.XLOOKUP(G88&amp;$V$2,BS_CONTROLE[CHAVE],BS_CONTROLE[Quantidade_11],"-")</f>
        <v>-</v>
      </c>
      <c r="W88" s="137">
        <f ca="1">_xlfn.XLOOKUP(G88&amp;$W$2,BS_CONTROLE[CHAVE],BS_CONTROLE[Quantidade_11],"-")</f>
        <v>860</v>
      </c>
    </row>
    <row r="89" spans="1:23" hidden="1">
      <c r="A89" s="146" t="str">
        <f>IF(SP_SUL!Y92="","*",SP_SUL!Y92)</f>
        <v>OPORTUNIDADE</v>
      </c>
      <c r="B89" s="146" t="str">
        <f>IF(SP_SUL!X92="","*",SP_SUL!X92)</f>
        <v>Oportunidade</v>
      </c>
      <c r="C89" s="146" t="str">
        <f>IF(SP_SUL!Z92="","*",SP_SUL!Z92)</f>
        <v>*</v>
      </c>
      <c r="D89" s="139" t="str">
        <f>IF(SP_SUL!S92="","*",SP_SUL!S92)</f>
        <v>SP SUL</v>
      </c>
      <c r="E89" s="139" t="str">
        <f>IF(SP_SUL!T92="","*",SP_SUL!T92)</f>
        <v>ZKE-ZEV</v>
      </c>
      <c r="F89" s="145">
        <f>IF(SP_SUL!B92="","*",SP_SUL!B92)</f>
        <v>46057</v>
      </c>
      <c r="G89" s="145" t="str">
        <f>IF(SP_SUL!D92="","*",SP_SUL!D92)</f>
        <v>E42</v>
      </c>
      <c r="H89" s="145" t="str">
        <f>IF(SP_SUL!F92="","*",SP_SUL!F92)</f>
        <v>DESLOCAMENTO</v>
      </c>
      <c r="I89" s="145" t="str">
        <f>IF(SP_SUL!H92="","*",SP_SUL!H92)</f>
        <v>102ZKW2</v>
      </c>
      <c r="J89" s="145" t="str">
        <f>IF(SP_SUL!I92="","*",SP_SUL!I92)</f>
        <v>ZCP1</v>
      </c>
      <c r="K89" s="139" t="str">
        <f>IF(SP_SUL!M92="","*",SP_SUL!M92)</f>
        <v>ZKW-ZCP</v>
      </c>
      <c r="L89" s="139" t="str">
        <f>IF(SP_SUL!N92="","*",SP_SUL!N92)</f>
        <v>ZKWZCP</v>
      </c>
      <c r="M89" s="140">
        <f>IF(SP_SUL!J92="","*",SP_SUL!J92)</f>
        <v>55</v>
      </c>
      <c r="N89" s="144">
        <f>IF(SP_SUL!K92="","*",SP_SUL!K92)</f>
        <v>102</v>
      </c>
      <c r="O89" s="144" t="str">
        <f>IF(SP_SUL!L92="","*",SP_SUL!L92)</f>
        <v>-</v>
      </c>
      <c r="P89" s="143">
        <f>IF(SP_SUL!O92="","*",SP_SUL!O92)</f>
        <v>0.39583333333333331</v>
      </c>
      <c r="Q89" s="143">
        <f>IF(SP_SUL!P92="","*",SP_SUL!P92)</f>
        <v>4.1666666666666664E-2</v>
      </c>
      <c r="R89" s="145" t="str">
        <f>IF(SP_SUL!Q92="","*",CONCATENATE(SP_SUL!Q92," ",SP_SUL!R92))</f>
        <v>1 BINÁRIO</v>
      </c>
      <c r="S89" s="145" t="str">
        <f>IF(SP_SUL!V92="","*",SP_SUL!V92)</f>
        <v>PCM</v>
      </c>
      <c r="T89" s="145" t="str">
        <f>IF(SP_SUL!W92="","*",SP_SUL!W92)</f>
        <v>Deslocamento</v>
      </c>
      <c r="U89" s="137">
        <f ca="1">_xlfn.XLOOKUP(G89&amp;$U$2,BS_CONTROLE[CHAVE],BS_CONTROLE[Quantidade_11],"-")</f>
        <v>1872</v>
      </c>
      <c r="V89" s="137" t="str">
        <f ca="1">_xlfn.XLOOKUP(G89&amp;$V$2,BS_CONTROLE[CHAVE],BS_CONTROLE[Quantidade_11],"-")</f>
        <v>-</v>
      </c>
      <c r="W89" s="137" t="str">
        <f ca="1">_xlfn.XLOOKUP(G89&amp;$W$2,BS_CONTROLE[CHAVE],BS_CONTROLE[Quantidade_11],"-")</f>
        <v>-</v>
      </c>
    </row>
    <row r="90" spans="1:23" hidden="1">
      <c r="A90" s="146" t="str">
        <f>IF(SP_SUL!Y93="","*",SP_SUL!Y93)</f>
        <v>*</v>
      </c>
      <c r="B90" s="146" t="str">
        <f>IF(SP_SUL!X93="","*",SP_SUL!X93)</f>
        <v>Extra</v>
      </c>
      <c r="C90" s="146" t="str">
        <f>IF(SP_SUL!Z93="","*",SP_SUL!Z93)</f>
        <v>*</v>
      </c>
      <c r="D90" s="139" t="str">
        <f>IF(SP_SUL!S93="","*",SP_SUL!S93)</f>
        <v>SP SUL</v>
      </c>
      <c r="E90" s="139" t="str">
        <f>IF(SP_SUL!T93="","*",SP_SUL!T93)</f>
        <v>ZKE-ZEV</v>
      </c>
      <c r="F90" s="145">
        <f>IF(SP_SUL!B93="","*",SP_SUL!B93)</f>
        <v>46057</v>
      </c>
      <c r="G90" s="145" t="str">
        <f>IF(SP_SUL!D93="","*",SP_SUL!D93)</f>
        <v xml:space="preserve">TURMA FIXA VIA </v>
      </c>
      <c r="H90" s="145" t="str">
        <f>IF(SP_SUL!F93="","*",SP_SUL!F93)</f>
        <v>PDM - SUBSTITUIÇÃO - TRILHO</v>
      </c>
      <c r="I90" s="145" t="str">
        <f>IF(SP_SUL!H93="","*",SP_SUL!H93)</f>
        <v>-</v>
      </c>
      <c r="J90" s="145" t="str">
        <f>IF(SP_SUL!I93="","*",SP_SUL!I93)</f>
        <v>*</v>
      </c>
      <c r="K90" s="139" t="str">
        <f>IF(SP_SUL!M93="","*",SP_SUL!M93)</f>
        <v>ZKW-ZLU</v>
      </c>
      <c r="L90" s="139" t="str">
        <f>IF(SP_SUL!N93="","*",SP_SUL!N93)</f>
        <v>102ZKW1</v>
      </c>
      <c r="M90" s="140">
        <f>IF(SP_SUL!J93="","*",SP_SUL!J93)</f>
        <v>48</v>
      </c>
      <c r="N90" s="144">
        <f>IF(SP_SUL!K93="","*",SP_SUL!K93)</f>
        <v>101.7</v>
      </c>
      <c r="O90" s="144" t="str">
        <f>IF(SP_SUL!L93="","*",SP_SUL!L93)</f>
        <v>*</v>
      </c>
      <c r="P90" s="143">
        <f>IF(SP_SUL!O93="","*",SP_SUL!O93)</f>
        <v>0.41666666666666669</v>
      </c>
      <c r="Q90" s="143">
        <f>IF(SP_SUL!P93="","*",SP_SUL!P93)</f>
        <v>8.3333333333333329E-2</v>
      </c>
      <c r="R90" s="145" t="str">
        <f>IF(SP_SUL!Q93="","*",CONCATENATE(SP_SUL!Q93," ",SP_SUL!R93))</f>
        <v>12 M</v>
      </c>
      <c r="S90" s="145" t="str">
        <f>IF(SP_SUL!V93="","*",SP_SUL!V93)</f>
        <v>Santinelli</v>
      </c>
      <c r="T90" s="145" t="str">
        <f>IF(SP_SUL!W93="","*",SP_SUL!W93)</f>
        <v>Substituição de trilho + rebatimento</v>
      </c>
      <c r="U90" s="137" t="str">
        <f ca="1">_xlfn.XLOOKUP(G90&amp;$U$2,BS_CONTROLE[CHAVE],BS_CONTROLE[Quantidade_11],"-")</f>
        <v>-</v>
      </c>
      <c r="V90" s="137" t="str">
        <f ca="1">_xlfn.XLOOKUP(G90&amp;$V$2,BS_CONTROLE[CHAVE],BS_CONTROLE[Quantidade_11],"-")</f>
        <v>-</v>
      </c>
      <c r="W90" s="137" t="str">
        <f ca="1">_xlfn.XLOOKUP(G90&amp;$W$2,BS_CONTROLE[CHAVE],BS_CONTROLE[Quantidade_11],"-")</f>
        <v>-</v>
      </c>
    </row>
    <row r="91" spans="1:23" hidden="1">
      <c r="A91" s="146" t="str">
        <f>IF(SP_SUL!Y94="","*",SP_SUL!Y94)</f>
        <v>OPORTUNIDADE</v>
      </c>
      <c r="B91" s="146" t="str">
        <f>IF(SP_SUL!X94="","*",SP_SUL!X94)</f>
        <v>Oportunidade</v>
      </c>
      <c r="C91" s="146" t="str">
        <f>IF(SP_SUL!Z94="","*",SP_SUL!Z94)</f>
        <v>*</v>
      </c>
      <c r="D91" s="139" t="str">
        <f>IF(SP_SUL!S94="","*",SP_SUL!S94)</f>
        <v>SP SUL</v>
      </c>
      <c r="E91" s="139" t="str">
        <f>IF(SP_SUL!T94="","*",SP_SUL!T94)</f>
        <v>ZKE-ZEV</v>
      </c>
      <c r="F91" s="145">
        <f>IF(SP_SUL!B94="","*",SP_SUL!B94)</f>
        <v>46057</v>
      </c>
      <c r="G91" s="145" t="str">
        <f>IF(SP_SUL!D94="","*",SP_SUL!D94)</f>
        <v>CAIQUE (TMA-677)</v>
      </c>
      <c r="H91" s="145" t="str">
        <f>IF(SP_SUL!F94="","*",SP_SUL!F94)</f>
        <v>MODERNIZAÇÃO - SOLDA</v>
      </c>
      <c r="I91" s="145" t="str">
        <f>IF(SP_SUL!H94="","*",SP_SUL!H94)</f>
        <v>-</v>
      </c>
      <c r="J91" s="145" t="str">
        <f>IF(SP_SUL!I94="","*",SP_SUL!I94)</f>
        <v>-</v>
      </c>
      <c r="K91" s="139" t="str">
        <f>IF(SP_SUL!M94="","*",SP_SUL!M94)</f>
        <v>ZWI-ZEM</v>
      </c>
      <c r="L91" s="139">
        <f>IF(SP_SUL!N94="","*",SP_SUL!N94)</f>
        <v>1241231</v>
      </c>
      <c r="M91" s="140">
        <f>IF(SP_SUL!J94="","*",SP_SUL!J94)</f>
        <v>48</v>
      </c>
      <c r="N91" s="144">
        <f>IF(SP_SUL!K94="","*",SP_SUL!K94)</f>
        <v>123.363</v>
      </c>
      <c r="O91" s="144" t="str">
        <f>IF(SP_SUL!L94="","*",SP_SUL!L94)</f>
        <v>-</v>
      </c>
      <c r="P91" s="143">
        <f>IF(SP_SUL!O94="","*",SP_SUL!O94)</f>
        <v>0.35416666666666669</v>
      </c>
      <c r="Q91" s="143">
        <f>IF(SP_SUL!P94="","*",SP_SUL!P94)</f>
        <v>6.25E-2</v>
      </c>
      <c r="R91" s="145" t="str">
        <f>IF(SP_SUL!Q94="","*",CONCATENATE(SP_SUL!Q94," ",SP_SUL!R94))</f>
        <v>1 Nº DE SOLDA</v>
      </c>
      <c r="S91" s="145" t="str">
        <f>IF(SP_SUL!V94="","*",SP_SUL!V94)</f>
        <v xml:space="preserve">Alisson </v>
      </c>
      <c r="T91" s="145" t="str">
        <f>IF(SP_SUL!W94="","*",SP_SUL!W94)</f>
        <v xml:space="preserve">Execução de solda - Condicionado a temperatura </v>
      </c>
      <c r="U91" s="137" t="str">
        <f ca="1">_xlfn.XLOOKUP(G91&amp;$U$2,BS_CONTROLE[CHAVE],BS_CONTROLE[Quantidade_11],"-")</f>
        <v>-</v>
      </c>
      <c r="V91" s="137" t="str">
        <f ca="1">_xlfn.XLOOKUP(G91&amp;$V$2,BS_CONTROLE[CHAVE],BS_CONTROLE[Quantidade_11],"-")</f>
        <v>-</v>
      </c>
      <c r="W91" s="137" t="str">
        <f ca="1">_xlfn.XLOOKUP(G91&amp;$W$2,BS_CONTROLE[CHAVE],BS_CONTROLE[Quantidade_11],"-")</f>
        <v>-</v>
      </c>
    </row>
    <row r="92" spans="1:23" hidden="1">
      <c r="A92" s="146" t="str">
        <f>IF(SP_SUL!Y95="","*",SP_SUL!Y95)</f>
        <v>OPORTUNIDADE</v>
      </c>
      <c r="B92" s="146" t="str">
        <f>IF(SP_SUL!X95="","*",SP_SUL!X95)</f>
        <v>Oportunidade</v>
      </c>
      <c r="C92" s="146" t="str">
        <f>IF(SP_SUL!Z95="","*",SP_SUL!Z95)</f>
        <v>*</v>
      </c>
      <c r="D92" s="139" t="str">
        <f>IF(SP_SUL!S95="","*",SP_SUL!S95)</f>
        <v>SP SUL</v>
      </c>
      <c r="E92" s="139" t="str">
        <f>IF(SP_SUL!T95="","*",SP_SUL!T95)</f>
        <v>ZKE-ZEV</v>
      </c>
      <c r="F92" s="145">
        <f>IF(SP_SUL!B95="","*",SP_SUL!B95)</f>
        <v>46057</v>
      </c>
      <c r="G92" s="145" t="str">
        <f>IF(SP_SUL!D95="","*",SP_SUL!D95)</f>
        <v>WALTER (TP-810)</v>
      </c>
      <c r="H92" s="145" t="str">
        <f>IF(SP_SUL!F95="","*",SP_SUL!F95)</f>
        <v>MODERNIZAÇÃO - SOLDA</v>
      </c>
      <c r="I92" s="145" t="str">
        <f>IF(SP_SUL!H95="","*",SP_SUL!H95)</f>
        <v>-</v>
      </c>
      <c r="J92" s="145" t="str">
        <f>IF(SP_SUL!I95="","*",SP_SUL!I95)</f>
        <v>-</v>
      </c>
      <c r="K92" s="139" t="str">
        <f>IF(SP_SUL!M95="","*",SP_SUL!M95)</f>
        <v>ZWI-ZEM</v>
      </c>
      <c r="L92" s="139">
        <f>IF(SP_SUL!N95="","*",SP_SUL!N95)</f>
        <v>1241231</v>
      </c>
      <c r="M92" s="140">
        <f>IF(SP_SUL!J95="","*",SP_SUL!J95)</f>
        <v>48</v>
      </c>
      <c r="N92" s="144">
        <f>IF(SP_SUL!K95="","*",SP_SUL!K95)</f>
        <v>123.465</v>
      </c>
      <c r="O92" s="144" t="str">
        <f>IF(SP_SUL!L95="","*",SP_SUL!L95)</f>
        <v>-</v>
      </c>
      <c r="P92" s="143">
        <f>IF(SP_SUL!O95="","*",SP_SUL!O95)</f>
        <v>0.35416666666666669</v>
      </c>
      <c r="Q92" s="143">
        <f>IF(SP_SUL!P95="","*",SP_SUL!P95)</f>
        <v>6.25E-2</v>
      </c>
      <c r="R92" s="145" t="str">
        <f>IF(SP_SUL!Q95="","*",CONCATENATE(SP_SUL!Q95," ",SP_SUL!R95))</f>
        <v>1 Nº DE SOLDA</v>
      </c>
      <c r="S92" s="145" t="str">
        <f>IF(SP_SUL!V95="","*",SP_SUL!V95)</f>
        <v xml:space="preserve">Alisson </v>
      </c>
      <c r="T92" s="145" t="str">
        <f>IF(SP_SUL!W95="","*",SP_SUL!W95)</f>
        <v xml:space="preserve">Execução de solda - Condicionado a temperatura </v>
      </c>
      <c r="U92" s="137" t="str">
        <f ca="1">_xlfn.XLOOKUP(G92&amp;$U$2,BS_CONTROLE[CHAVE],BS_CONTROLE[Quantidade_11],"-")</f>
        <v>-</v>
      </c>
      <c r="V92" s="137" t="str">
        <f ca="1">_xlfn.XLOOKUP(G92&amp;$V$2,BS_CONTROLE[CHAVE],BS_CONTROLE[Quantidade_11],"-")</f>
        <v>-</v>
      </c>
      <c r="W92" s="137" t="str">
        <f ca="1">_xlfn.XLOOKUP(G92&amp;$W$2,BS_CONTROLE[CHAVE],BS_CONTROLE[Quantidade_11],"-")</f>
        <v>-</v>
      </c>
    </row>
    <row r="93" spans="1:23" hidden="1">
      <c r="A93" s="146" t="str">
        <f>IF(SP_SUL!Y96="","*",SP_SUL!Y96)</f>
        <v>*</v>
      </c>
      <c r="B93" s="146" t="str">
        <f>IF(SP_SUL!X96="","*",SP_SUL!X96)</f>
        <v>*</v>
      </c>
      <c r="C93" s="146" t="str">
        <f>IF(SP_SUL!Z96="","*",SP_SUL!Z96)</f>
        <v>*</v>
      </c>
      <c r="D93" s="139" t="str">
        <f>IF(SP_SUL!S96="","*",SP_SUL!S96)</f>
        <v>-</v>
      </c>
      <c r="E93" s="139" t="str">
        <f>IF(SP_SUL!T96="","*",SP_SUL!T96)</f>
        <v>-</v>
      </c>
      <c r="F93" s="145" t="str">
        <f>IF(SP_SUL!B96="","*",SP_SUL!B96)</f>
        <v>*</v>
      </c>
      <c r="G93" s="145" t="str">
        <f>IF(SP_SUL!D96="","*",SP_SUL!D96)</f>
        <v>*</v>
      </c>
      <c r="H93" s="145" t="str">
        <f>IF(SP_SUL!F96="","*",SP_SUL!F96)</f>
        <v>*</v>
      </c>
      <c r="I93" s="145" t="str">
        <f>IF(SP_SUL!H96="","*",SP_SUL!H96)</f>
        <v>*</v>
      </c>
      <c r="J93" s="145" t="str">
        <f>IF(SP_SUL!I96="","*",SP_SUL!I96)</f>
        <v>*</v>
      </c>
      <c r="K93" s="139" t="str">
        <f>IF(SP_SUL!M96="","*",SP_SUL!M96)</f>
        <v>-</v>
      </c>
      <c r="L93" s="139" t="str">
        <f>IF(SP_SUL!N96="","*",SP_SUL!N96)</f>
        <v>-</v>
      </c>
      <c r="M93" s="140" t="str">
        <f>IF(SP_SUL!J96="","*",SP_SUL!J96)</f>
        <v>*</v>
      </c>
      <c r="N93" s="144" t="str">
        <f>IF(SP_SUL!K96="","*",SP_SUL!K96)</f>
        <v>*</v>
      </c>
      <c r="O93" s="144" t="str">
        <f>IF(SP_SUL!L96="","*",SP_SUL!L96)</f>
        <v>*</v>
      </c>
      <c r="P93" s="143" t="str">
        <f>IF(SP_SUL!O96="","*",SP_SUL!O96)</f>
        <v>*</v>
      </c>
      <c r="Q93" s="143" t="str">
        <f>IF(SP_SUL!P96="","*",SP_SUL!P96)</f>
        <v>*</v>
      </c>
      <c r="R93" s="145" t="str">
        <f>IF(SP_SUL!Q96="","*",CONCATENATE(SP_SUL!Q96," ",SP_SUL!R96))</f>
        <v>*</v>
      </c>
      <c r="S93" s="145" t="str">
        <f>IF(SP_SUL!V96="","*",SP_SUL!V96)</f>
        <v>*</v>
      </c>
      <c r="T93" s="145" t="str">
        <f>IF(SP_SUL!W96="","*",SP_SUL!W96)</f>
        <v>*</v>
      </c>
      <c r="U93" s="137" t="str">
        <f ca="1">_xlfn.XLOOKUP(G93&amp;$U$2,BS_CONTROLE[CHAVE],BS_CONTROLE[Quantidade_11],"-")</f>
        <v>-</v>
      </c>
      <c r="V93" s="137" t="str">
        <f ca="1">_xlfn.XLOOKUP(G93&amp;$V$2,BS_CONTROLE[CHAVE],BS_CONTROLE[Quantidade_11],"-")</f>
        <v>-</v>
      </c>
      <c r="W93" s="137" t="str">
        <f ca="1">_xlfn.XLOOKUP(G93&amp;$W$2,BS_CONTROLE[CHAVE],BS_CONTROLE[Quantidade_11],"-")</f>
        <v>-</v>
      </c>
    </row>
    <row r="94" spans="1:23" hidden="1">
      <c r="A94" s="146" t="str">
        <f>IF(SP_SUL!Y97="","*",SP_SUL!Y97)</f>
        <v>*</v>
      </c>
      <c r="B94" s="146" t="str">
        <f>IF(SP_SUL!X97="","*",SP_SUL!X97)</f>
        <v>*</v>
      </c>
      <c r="C94" s="146" t="str">
        <f>IF(SP_SUL!Z97="","*",SP_SUL!Z97)</f>
        <v>*</v>
      </c>
      <c r="D94" s="139" t="str">
        <f>IF(SP_SUL!S97="","*",SP_SUL!S97)</f>
        <v>-</v>
      </c>
      <c r="E94" s="139" t="str">
        <f>IF(SP_SUL!T97="","*",SP_SUL!T97)</f>
        <v>-</v>
      </c>
      <c r="F94" s="145" t="str">
        <f>IF(SP_SUL!B97="","*",SP_SUL!B97)</f>
        <v>*</v>
      </c>
      <c r="G94" s="145" t="str">
        <f>IF(SP_SUL!D97="","*",SP_SUL!D97)</f>
        <v>*</v>
      </c>
      <c r="H94" s="145" t="str">
        <f>IF(SP_SUL!F97="","*",SP_SUL!F97)</f>
        <v>*</v>
      </c>
      <c r="I94" s="145" t="str">
        <f>IF(SP_SUL!H97="","*",SP_SUL!H97)</f>
        <v>*</v>
      </c>
      <c r="J94" s="145" t="str">
        <f>IF(SP_SUL!I97="","*",SP_SUL!I97)</f>
        <v>*</v>
      </c>
      <c r="K94" s="139" t="str">
        <f>IF(SP_SUL!M97="","*",SP_SUL!M97)</f>
        <v>-</v>
      </c>
      <c r="L94" s="139" t="str">
        <f>IF(SP_SUL!N97="","*",SP_SUL!N97)</f>
        <v>-</v>
      </c>
      <c r="M94" s="140" t="str">
        <f>IF(SP_SUL!J97="","*",SP_SUL!J97)</f>
        <v>*</v>
      </c>
      <c r="N94" s="144" t="str">
        <f>IF(SP_SUL!K97="","*",SP_SUL!K97)</f>
        <v>*</v>
      </c>
      <c r="O94" s="144" t="str">
        <f>IF(SP_SUL!L97="","*",SP_SUL!L97)</f>
        <v>*</v>
      </c>
      <c r="P94" s="143" t="str">
        <f>IF(SP_SUL!O97="","*",SP_SUL!O97)</f>
        <v>*</v>
      </c>
      <c r="Q94" s="143" t="str">
        <f>IF(SP_SUL!P97="","*",SP_SUL!P97)</f>
        <v>*</v>
      </c>
      <c r="R94" s="145" t="str">
        <f>IF(SP_SUL!Q97="","*",CONCATENATE(SP_SUL!Q97," ",SP_SUL!R97))</f>
        <v>*</v>
      </c>
      <c r="S94" s="145" t="str">
        <f>IF(SP_SUL!V97="","*",SP_SUL!V97)</f>
        <v>*</v>
      </c>
      <c r="T94" s="145" t="str">
        <f>IF(SP_SUL!W97="","*",SP_SUL!W97)</f>
        <v>*</v>
      </c>
      <c r="U94" s="137" t="str">
        <f ca="1">_xlfn.XLOOKUP(G94&amp;$U$2,BS_CONTROLE[CHAVE],BS_CONTROLE[Quantidade_11],"-")</f>
        <v>-</v>
      </c>
      <c r="V94" s="137" t="str">
        <f ca="1">_xlfn.XLOOKUP(G94&amp;$V$2,BS_CONTROLE[CHAVE],BS_CONTROLE[Quantidade_11],"-")</f>
        <v>-</v>
      </c>
      <c r="W94" s="137" t="str">
        <f ca="1">_xlfn.XLOOKUP(G94&amp;$W$2,BS_CONTROLE[CHAVE],BS_CONTROLE[Quantidade_11],"-")</f>
        <v>-</v>
      </c>
    </row>
    <row r="95" spans="1:23" hidden="1">
      <c r="A95" s="146" t="str">
        <f>IF(SP_SUL!Y98="","*",SP_SUL!Y98)</f>
        <v>OPORTUNIDADE</v>
      </c>
      <c r="B95" s="146" t="str">
        <f>IF(SP_SUL!X98="","*",SP_SUL!X98)</f>
        <v>Oportunidade</v>
      </c>
      <c r="C95" s="146" t="str">
        <f>IF(SP_SUL!Z98="","*",SP_SUL!Z98)</f>
        <v>*</v>
      </c>
      <c r="D95" s="139" t="str">
        <f>IF(SP_SUL!S98="","*",SP_SUL!S98)</f>
        <v>SP SUL</v>
      </c>
      <c r="E95" s="139" t="str">
        <f>IF(SP_SUL!T98="","*",SP_SUL!T98)</f>
        <v>ZEV-ZPT</v>
      </c>
      <c r="F95" s="145">
        <f>IF(SP_SUL!B98="","*",SP_SUL!B98)</f>
        <v>46057</v>
      </c>
      <c r="G95" s="145" t="str">
        <f>IF(SP_SUL!D98="","*",SP_SUL!D98)</f>
        <v>HUELTON (TP-725)</v>
      </c>
      <c r="H95" s="145" t="str">
        <f>IF(SP_SUL!F98="","*",SP_SUL!F98)</f>
        <v>PDM - SOLDA</v>
      </c>
      <c r="I95" s="145" t="str">
        <f>IF(SP_SUL!H98="","*",SP_SUL!H98)</f>
        <v>-</v>
      </c>
      <c r="J95" s="145" t="str">
        <f>IF(SP_SUL!I98="","*",SP_SUL!I98)</f>
        <v>-</v>
      </c>
      <c r="K95" s="139" t="str">
        <f>IF(SP_SUL!M98="","*",SP_SUL!M98)</f>
        <v>ZPG-MRS</v>
      </c>
      <c r="L95" s="139" t="str">
        <f>IF(SP_SUL!N98="","*",SP_SUL!N98)</f>
        <v>K67ZEV1</v>
      </c>
      <c r="M95" s="140">
        <f>IF(SP_SUL!J98="","*",SP_SUL!J98)</f>
        <v>54</v>
      </c>
      <c r="N95" s="144">
        <f>IF(SP_SUL!K98="","*",SP_SUL!K98)</f>
        <v>65.3</v>
      </c>
      <c r="O95" s="144" t="str">
        <f>IF(SP_SUL!L98="","*",SP_SUL!L98)</f>
        <v>-</v>
      </c>
      <c r="P95" s="143">
        <f>IF(SP_SUL!O98="","*",SP_SUL!O98)</f>
        <v>0.41666666666666669</v>
      </c>
      <c r="Q95" s="143">
        <f>IF(SP_SUL!P98="","*",SP_SUL!P98)</f>
        <v>6.25E-2</v>
      </c>
      <c r="R95" s="145" t="str">
        <f>IF(SP_SUL!Q98="","*",CONCATENATE(SP_SUL!Q98," ",SP_SUL!R98))</f>
        <v>1 Nº DE SOLDA</v>
      </c>
      <c r="S95" s="145" t="str">
        <f>IF(SP_SUL!V98="","*",SP_SUL!V98)</f>
        <v>Moises</v>
      </c>
      <c r="T95" s="145" t="str">
        <f>IF(SP_SUL!W98="","*",SP_SUL!W98)</f>
        <v xml:space="preserve">Execução de solda - Condicionado a temperatura </v>
      </c>
      <c r="U95" s="137" t="str">
        <f ca="1">_xlfn.XLOOKUP(G95&amp;$U$2,BS_CONTROLE[CHAVE],BS_CONTROLE[Quantidade_11],"-")</f>
        <v>-</v>
      </c>
      <c r="V95" s="137" t="str">
        <f ca="1">_xlfn.XLOOKUP(G95&amp;$V$2,BS_CONTROLE[CHAVE],BS_CONTROLE[Quantidade_11],"-")</f>
        <v>-</v>
      </c>
      <c r="W95" s="137" t="str">
        <f ca="1">_xlfn.XLOOKUP(G95&amp;$W$2,BS_CONTROLE[CHAVE],BS_CONTROLE[Quantidade_11],"-")</f>
        <v>-</v>
      </c>
    </row>
    <row r="96" spans="1:23" hidden="1">
      <c r="A96" s="146" t="str">
        <f>IF(SP_SUL!Y99="","*",SP_SUL!Y99)</f>
        <v>SIM</v>
      </c>
      <c r="B96" s="146" t="str">
        <f>IF(SP_SUL!X99="","*",SP_SUL!X99)</f>
        <v>Oportunidade</v>
      </c>
      <c r="C96" s="146" t="str">
        <f>IF(SP_SUL!Z99="","*",SP_SUL!Z99)</f>
        <v>*</v>
      </c>
      <c r="D96" s="139" t="str">
        <f>IF(SP_SUL!S99="","*",SP_SUL!S99)</f>
        <v>SP SUL</v>
      </c>
      <c r="E96" s="139" t="str">
        <f>IF(SP_SUL!T99="","*",SP_SUL!T99)</f>
        <v>ZPT-ZPG</v>
      </c>
      <c r="F96" s="145">
        <f>IF(SP_SUL!B99="","*",SP_SUL!B99)</f>
        <v>46057</v>
      </c>
      <c r="G96" s="145" t="str">
        <f>IF(SP_SUL!D99="","*",SP_SUL!D99)</f>
        <v>DIEGO (TF-42)</v>
      </c>
      <c r="H96" s="145" t="str">
        <f>IF(SP_SUL!F99="","*",SP_SUL!F99)</f>
        <v>LIMPEZA LASTRO</v>
      </c>
      <c r="I96" s="145" t="str">
        <f>IF(SP_SUL!H99="","*",SP_SUL!H99)</f>
        <v>-</v>
      </c>
      <c r="J96" s="145" t="str">
        <f>IF(SP_SUL!I99="","*",SP_SUL!I99)</f>
        <v>-</v>
      </c>
      <c r="K96" s="139" t="str">
        <f>IF(SP_SUL!M99="","*",SP_SUL!M99)</f>
        <v>PAT-ZGM</v>
      </c>
      <c r="L96" s="139" t="str">
        <f>IF(SP_SUL!N99="","*",SP_SUL!N99)</f>
        <v>PAT1102</v>
      </c>
      <c r="M96" s="140">
        <f>IF(SP_SUL!J99="","*",SP_SUL!J99)</f>
        <v>53</v>
      </c>
      <c r="N96" s="144">
        <f>IF(SP_SUL!K99="","*",SP_SUL!K99)</f>
        <v>109</v>
      </c>
      <c r="O96" s="144" t="str">
        <f>IF(SP_SUL!L99="","*",SP_SUL!L99)</f>
        <v>-</v>
      </c>
      <c r="P96" s="143">
        <f>IF(SP_SUL!O99="","*",SP_SUL!O99)</f>
        <v>0.41666666666666669</v>
      </c>
      <c r="Q96" s="143">
        <f>IF(SP_SUL!P99="","*",SP_SUL!P99)</f>
        <v>8.3333333333333329E-2</v>
      </c>
      <c r="R96" s="145" t="str">
        <f>IF(SP_SUL!Q99="","*",CONCATENATE(SP_SUL!Q99," ",SP_SUL!R99))</f>
        <v>30 M</v>
      </c>
      <c r="S96" s="145" t="str">
        <f>IF(SP_SUL!V99="","*",SP_SUL!V99)</f>
        <v>Moises</v>
      </c>
      <c r="T96" s="145" t="str">
        <f>IF(SP_SUL!W99="","*",SP_SUL!W99)</f>
        <v>Limpeza de lastro</v>
      </c>
      <c r="U96" s="137" t="str">
        <f ca="1">_xlfn.XLOOKUP(G96&amp;$U$2,BS_CONTROLE[CHAVE],BS_CONTROLE[Quantidade_11],"-")</f>
        <v>-</v>
      </c>
      <c r="V96" s="137" t="str">
        <f ca="1">_xlfn.XLOOKUP(G96&amp;$V$2,BS_CONTROLE[CHAVE],BS_CONTROLE[Quantidade_11],"-")</f>
        <v>-</v>
      </c>
      <c r="W96" s="137" t="str">
        <f ca="1">_xlfn.XLOOKUP(G96&amp;$W$2,BS_CONTROLE[CHAVE],BS_CONTROLE[Quantidade_11],"-")</f>
        <v>-</v>
      </c>
    </row>
    <row r="97" spans="1:23" hidden="1">
      <c r="A97" s="146" t="str">
        <f>IF(SP_SUL!Y100="","*",SP_SUL!Y100)</f>
        <v>OPORTUNIDADE</v>
      </c>
      <c r="B97" s="146" t="str">
        <f>IF(SP_SUL!X100="","*",SP_SUL!X100)</f>
        <v>Oportunidade</v>
      </c>
      <c r="C97" s="146" t="str">
        <f>IF(SP_SUL!Z100="","*",SP_SUL!Z100)</f>
        <v>*</v>
      </c>
      <c r="D97" s="139" t="str">
        <f>IF(SP_SUL!S100="","*",SP_SUL!S100)</f>
        <v>SP SUL</v>
      </c>
      <c r="E97" s="139" t="str">
        <f>IF(SP_SUL!T100="","*",SP_SUL!T100)</f>
        <v>ZPT-ZPG</v>
      </c>
      <c r="F97" s="145">
        <f>IF(SP_SUL!B100="","*",SP_SUL!B100)</f>
        <v>46057</v>
      </c>
      <c r="G97" s="145" t="str">
        <f>IF(SP_SUL!D100="","*",SP_SUL!D100)</f>
        <v>V85</v>
      </c>
      <c r="H97" s="145" t="str">
        <f>IF(SP_SUL!F100="","*",SP_SUL!F100)</f>
        <v>MECANIZAÇÃO - SOCADORA</v>
      </c>
      <c r="I97" s="145" t="str">
        <f>IF(SP_SUL!H100="","*",SP_SUL!H100)</f>
        <v>ZDRZPT</v>
      </c>
      <c r="J97" s="145" t="str">
        <f>IF(SP_SUL!I100="","*",SP_SUL!I100)</f>
        <v>ZDRZPT</v>
      </c>
      <c r="K97" s="139" t="str">
        <f>IF(SP_SUL!M100="","*",SP_SUL!M100)</f>
        <v>PAT-ZGM</v>
      </c>
      <c r="L97" s="139" t="str">
        <f>IF(SP_SUL!N100="","*",SP_SUL!N100)</f>
        <v>PAT1102</v>
      </c>
      <c r="M97" s="140">
        <f>IF(SP_SUL!J100="","*",SP_SUL!J100)</f>
        <v>53</v>
      </c>
      <c r="N97" s="144">
        <f>IF(SP_SUL!K100="","*",SP_SUL!K100)</f>
        <v>108.8</v>
      </c>
      <c r="O97" s="144">
        <f>IF(SP_SUL!L100="","*",SP_SUL!L100)</f>
        <v>110.5</v>
      </c>
      <c r="P97" s="143">
        <f>IF(SP_SUL!O100="","*",SP_SUL!O100)</f>
        <v>0.375</v>
      </c>
      <c r="Q97" s="143">
        <f>IF(SP_SUL!P100="","*",SP_SUL!P100)</f>
        <v>8.3333333333333329E-2</v>
      </c>
      <c r="R97" s="145" t="str">
        <f>IF(SP_SUL!Q100="","*",CONCATENATE(SP_SUL!Q100," ",SP_SUL!R100))</f>
        <v>480 M</v>
      </c>
      <c r="S97" s="145" t="str">
        <f>IF(SP_SUL!V100="","*",SP_SUL!V100)</f>
        <v>Antonioni</v>
      </c>
      <c r="T97" s="145" t="str">
        <f>IF(SP_SUL!W100="","*",SP_SUL!W100)</f>
        <v xml:space="preserve">Socaria mecanizada </v>
      </c>
      <c r="U97" s="137" t="str">
        <f ca="1">_xlfn.XLOOKUP(G97&amp;$U$2,BS_CONTROLE[CHAVE],BS_CONTROLE[Quantidade_11],"-")</f>
        <v>-</v>
      </c>
      <c r="V97" s="137" t="str">
        <f ca="1">_xlfn.XLOOKUP(G97&amp;$V$2,BS_CONTROLE[CHAVE],BS_CONTROLE[Quantidade_11],"-")</f>
        <v>-</v>
      </c>
      <c r="W97" s="137" t="str">
        <f ca="1">_xlfn.XLOOKUP(G97&amp;$W$2,BS_CONTROLE[CHAVE],BS_CONTROLE[Quantidade_11],"-")</f>
        <v>-</v>
      </c>
    </row>
    <row r="98" spans="1:23" hidden="1">
      <c r="A98" s="146" t="str">
        <f>IF(SP_SUL!Y101="","*",SP_SUL!Y101)</f>
        <v>OPORTUNIDADE</v>
      </c>
      <c r="B98" s="146" t="str">
        <f>IF(SP_SUL!X101="","*",SP_SUL!X101)</f>
        <v>Oportunidade</v>
      </c>
      <c r="C98" s="146" t="str">
        <f>IF(SP_SUL!Z101="","*",SP_SUL!Z101)</f>
        <v>*</v>
      </c>
      <c r="D98" s="139" t="str">
        <f>IF(SP_SUL!S101="","*",SP_SUL!S101)</f>
        <v>SP SUL</v>
      </c>
      <c r="E98" s="139" t="str">
        <f>IF(SP_SUL!T101="","*",SP_SUL!T101)</f>
        <v>ZEV-ZPT</v>
      </c>
      <c r="F98" s="145">
        <f>IF(SP_SUL!B101="","*",SP_SUL!B101)</f>
        <v>46057</v>
      </c>
      <c r="G98" s="145" t="str">
        <f>IF(SP_SUL!D101="","*",SP_SUL!D101)</f>
        <v>EXPANSÃO TURMA 1</v>
      </c>
      <c r="H98" s="145" t="str">
        <f>IF(SP_SUL!F101="","*",SP_SUL!F101)</f>
        <v>EXPANSÃO - SOLDA</v>
      </c>
      <c r="I98" s="145" t="str">
        <f>IF(SP_SUL!H101="","*",SP_SUL!H101)</f>
        <v>-</v>
      </c>
      <c r="J98" s="145" t="str">
        <f>IF(SP_SUL!I101="","*",SP_SUL!I101)</f>
        <v>-</v>
      </c>
      <c r="K98" s="139" t="str">
        <f>IF(SP_SUL!M101="","*",SP_SUL!M101)</f>
        <v>109-ZGM</v>
      </c>
      <c r="L98" s="139" t="str">
        <f>IF(SP_SUL!N101="","*",SP_SUL!N101)</f>
        <v>1101091/1101093</v>
      </c>
      <c r="M98" s="140">
        <f>IF(SP_SUL!J101="","*",SP_SUL!J101)</f>
        <v>30</v>
      </c>
      <c r="N98" s="144">
        <f>IF(SP_SUL!K101="","*",SP_SUL!K101)</f>
        <v>109</v>
      </c>
      <c r="O98" s="144" t="str">
        <f>IF(SP_SUL!L101="","*",SP_SUL!L101)</f>
        <v>-</v>
      </c>
      <c r="P98" s="143">
        <f>IF(SP_SUL!O101="","*",SP_SUL!O101)</f>
        <v>0.33333333333333331</v>
      </c>
      <c r="Q98" s="143">
        <f>IF(SP_SUL!P101="","*",SP_SUL!P101)</f>
        <v>6.25E-2</v>
      </c>
      <c r="R98" s="145" t="str">
        <f>IF(SP_SUL!Q101="","*",CONCATENATE(SP_SUL!Q101," ",SP_SUL!R101))</f>
        <v>1 Nº DE SOLDA</v>
      </c>
      <c r="S98" s="145" t="str">
        <f>IF(SP_SUL!V101="","*",SP_SUL!V101)</f>
        <v>Pedro</v>
      </c>
      <c r="T98" s="145" t="str">
        <f>IF(SP_SUL!W101="","*",SP_SUL!W101)</f>
        <v xml:space="preserve">Execução de solda - Condicionado a temperatura </v>
      </c>
      <c r="U98" s="137">
        <f ca="1">_xlfn.XLOOKUP(G98&amp;$U$2,BS_CONTROLE[CHAVE],BS_CONTROLE[Quantidade_11],"-")</f>
        <v>1040</v>
      </c>
      <c r="V98" s="137" t="str">
        <f ca="1">_xlfn.XLOOKUP(G98&amp;$V$2,BS_CONTROLE[CHAVE],BS_CONTROLE[Quantidade_11],"-")</f>
        <v>-</v>
      </c>
      <c r="W98" s="137">
        <f ca="1">_xlfn.XLOOKUP(G98&amp;$W$2,BS_CONTROLE[CHAVE],BS_CONTROLE[Quantidade_11],"-")</f>
        <v>1</v>
      </c>
    </row>
    <row r="99" spans="1:23" hidden="1">
      <c r="A99" s="146" t="str">
        <f>IF(SP_SUL!Y102="","*",SP_SUL!Y102)</f>
        <v>OPORTUNIDADE</v>
      </c>
      <c r="B99" s="146" t="str">
        <f>IF(SP_SUL!X102="","*",SP_SUL!X102)</f>
        <v>Oportunidade</v>
      </c>
      <c r="C99" s="146" t="str">
        <f>IF(SP_SUL!Z102="","*",SP_SUL!Z102)</f>
        <v>*</v>
      </c>
      <c r="D99" s="139" t="str">
        <f>IF(SP_SUL!S102="","*",SP_SUL!S102)</f>
        <v>SP SUL</v>
      </c>
      <c r="E99" s="139" t="str">
        <f>IF(SP_SUL!T102="","*",SP_SUL!T102)</f>
        <v>ZPT-ZPG</v>
      </c>
      <c r="F99" s="145">
        <f>IF(SP_SUL!B102="","*",SP_SUL!B102)</f>
        <v>46057</v>
      </c>
      <c r="G99" s="145" t="str">
        <f>IF(SP_SUL!D102="","*",SP_SUL!D102)</f>
        <v>W62</v>
      </c>
      <c r="H99" s="145" t="str">
        <f>IF(SP_SUL!F102="","*",SP_SUL!F102)</f>
        <v>RECOLHIMENTO DE DORMENTE</v>
      </c>
      <c r="I99" s="145" t="str">
        <f>IF(SP_SUL!H102="","*",SP_SUL!H102)</f>
        <v>ZPTZDR</v>
      </c>
      <c r="J99" s="145" t="str">
        <f>IF(SP_SUL!I102="","*",SP_SUL!I102)</f>
        <v>ZPTZDR</v>
      </c>
      <c r="K99" s="139" t="str">
        <f>IF(SP_SUL!M102="","*",SP_SUL!M102)</f>
        <v>ZZV-ZPG</v>
      </c>
      <c r="L99" s="139" t="str">
        <f>IF(SP_SUL!N102="","*",SP_SUL!N102)</f>
        <v>ZPGRUM2</v>
      </c>
      <c r="M99" s="140">
        <f>IF(SP_SUL!J102="","*",SP_SUL!J102)</f>
        <v>53</v>
      </c>
      <c r="N99" s="144">
        <f>IF(SP_SUL!K102="","*",SP_SUL!K102)</f>
        <v>125</v>
      </c>
      <c r="O99" s="144">
        <f>IF(SP_SUL!L102="","*",SP_SUL!L102)</f>
        <v>125.4</v>
      </c>
      <c r="P99" s="143">
        <f>IF(SP_SUL!O102="","*",SP_SUL!O102)</f>
        <v>0.33333333333333331</v>
      </c>
      <c r="Q99" s="143">
        <f>IF(SP_SUL!P102="","*",SP_SUL!P102)</f>
        <v>6.25E-2</v>
      </c>
      <c r="R99" s="145" t="str">
        <f>IF(SP_SUL!Q102="","*",CONCATENATE(SP_SUL!Q102," ",SP_SUL!R102))</f>
        <v>300 Nº DE PEÇAS</v>
      </c>
      <c r="S99" s="145" t="str">
        <f>IF(SP_SUL!V102="","*",SP_SUL!V102)</f>
        <v>Moises</v>
      </c>
      <c r="T99" s="145" t="str">
        <f>IF(SP_SUL!W102="","*",SP_SUL!W102)</f>
        <v xml:space="preserve">Recolhimento de dormentes  </v>
      </c>
      <c r="U99" s="137">
        <f ca="1">_xlfn.XLOOKUP(G99&amp;$U$2,BS_CONTROLE[CHAVE],BS_CONTROLE[Quantidade_11],"-")</f>
        <v>1</v>
      </c>
      <c r="V99" s="137" t="str">
        <f ca="1">_xlfn.XLOOKUP(G99&amp;$V$2,BS_CONTROLE[CHAVE],BS_CONTROLE[Quantidade_11],"-")</f>
        <v>-</v>
      </c>
      <c r="W99" s="137" t="str">
        <f ca="1">_xlfn.XLOOKUP(G99&amp;$W$2,BS_CONTROLE[CHAVE],BS_CONTROLE[Quantidade_11],"-")</f>
        <v>-</v>
      </c>
    </row>
    <row r="100" spans="1:23" hidden="1">
      <c r="A100" s="146" t="str">
        <f>IF(SP_SUL!Y103="","*",SP_SUL!Y103)</f>
        <v>*</v>
      </c>
      <c r="B100" s="146" t="str">
        <f>IF(SP_SUL!X103="","*",SP_SUL!X103)</f>
        <v>*</v>
      </c>
      <c r="C100" s="146" t="str">
        <f>IF(SP_SUL!Z103="","*",SP_SUL!Z103)</f>
        <v>*</v>
      </c>
      <c r="D100" s="139" t="str">
        <f>IF(SP_SUL!S103="","*",SP_SUL!S103)</f>
        <v>-</v>
      </c>
      <c r="E100" s="139" t="str">
        <f>IF(SP_SUL!T103="","*",SP_SUL!T103)</f>
        <v>-</v>
      </c>
      <c r="F100" s="145" t="str">
        <f>IF(SP_SUL!B103="","*",SP_SUL!B103)</f>
        <v>*</v>
      </c>
      <c r="G100" s="145" t="str">
        <f>IF(SP_SUL!D103="","*",SP_SUL!D103)</f>
        <v>*</v>
      </c>
      <c r="H100" s="145" t="str">
        <f>IF(SP_SUL!F103="","*",SP_SUL!F103)</f>
        <v>*</v>
      </c>
      <c r="I100" s="145" t="str">
        <f>IF(SP_SUL!H103="","*",SP_SUL!H103)</f>
        <v>*</v>
      </c>
      <c r="J100" s="145" t="str">
        <f>IF(SP_SUL!I103="","*",SP_SUL!I103)</f>
        <v>*</v>
      </c>
      <c r="K100" s="139" t="str">
        <f>IF(SP_SUL!M103="","*",SP_SUL!M103)</f>
        <v>-</v>
      </c>
      <c r="L100" s="139" t="str">
        <f>IF(SP_SUL!N103="","*",SP_SUL!N103)</f>
        <v>-</v>
      </c>
      <c r="M100" s="140" t="str">
        <f>IF(SP_SUL!J103="","*",SP_SUL!J103)</f>
        <v>*</v>
      </c>
      <c r="N100" s="144" t="str">
        <f>IF(SP_SUL!K103="","*",SP_SUL!K103)</f>
        <v>*</v>
      </c>
      <c r="O100" s="144" t="str">
        <f>IF(SP_SUL!L103="","*",SP_SUL!L103)</f>
        <v>*</v>
      </c>
      <c r="P100" s="143" t="str">
        <f>IF(SP_SUL!O103="","*",SP_SUL!O103)</f>
        <v>*</v>
      </c>
      <c r="Q100" s="143" t="str">
        <f>IF(SP_SUL!P103="","*",SP_SUL!P103)</f>
        <v>*</v>
      </c>
      <c r="R100" s="145" t="str">
        <f>IF(SP_SUL!Q103="","*",CONCATENATE(SP_SUL!Q103," ",SP_SUL!R103))</f>
        <v>*</v>
      </c>
      <c r="S100" s="145" t="str">
        <f>IF(SP_SUL!V103="","*",SP_SUL!V103)</f>
        <v>*</v>
      </c>
      <c r="T100" s="145" t="str">
        <f>IF(SP_SUL!W103="","*",SP_SUL!W103)</f>
        <v>*</v>
      </c>
      <c r="U100" s="137" t="str">
        <f ca="1">_xlfn.XLOOKUP(G100&amp;$U$2,BS_CONTROLE[CHAVE],BS_CONTROLE[Quantidade_11],"-")</f>
        <v>-</v>
      </c>
      <c r="V100" s="137" t="str">
        <f ca="1">_xlfn.XLOOKUP(G100&amp;$V$2,BS_CONTROLE[CHAVE],BS_CONTROLE[Quantidade_11],"-")</f>
        <v>-</v>
      </c>
      <c r="W100" s="137" t="str">
        <f ca="1">_xlfn.XLOOKUP(G100&amp;$W$2,BS_CONTROLE[CHAVE],BS_CONTROLE[Quantidade_11],"-")</f>
        <v>-</v>
      </c>
    </row>
    <row r="101" spans="1:23" hidden="1">
      <c r="A101" s="146" t="str">
        <f>IF(SP_SUL!Y104="","*",SP_SUL!Y104)</f>
        <v>*</v>
      </c>
      <c r="B101" s="146" t="str">
        <f>IF(SP_SUL!X104="","*",SP_SUL!X104)</f>
        <v>*</v>
      </c>
      <c r="C101" s="146" t="str">
        <f>IF(SP_SUL!Z104="","*",SP_SUL!Z104)</f>
        <v>*</v>
      </c>
      <c r="D101" s="139" t="str">
        <f>IF(SP_SUL!S104="","*",SP_SUL!S104)</f>
        <v>-</v>
      </c>
      <c r="E101" s="139" t="str">
        <f>IF(SP_SUL!T104="","*",SP_SUL!T104)</f>
        <v>-</v>
      </c>
      <c r="F101" s="145" t="str">
        <f>IF(SP_SUL!B104="","*",SP_SUL!B104)</f>
        <v>*</v>
      </c>
      <c r="G101" s="145" t="str">
        <f>IF(SP_SUL!D104="","*",SP_SUL!D104)</f>
        <v>*</v>
      </c>
      <c r="H101" s="145" t="str">
        <f>IF(SP_SUL!F104="","*",SP_SUL!F104)</f>
        <v>*</v>
      </c>
      <c r="I101" s="145" t="str">
        <f>IF(SP_SUL!H104="","*",SP_SUL!H104)</f>
        <v>*</v>
      </c>
      <c r="J101" s="145" t="str">
        <f>IF(SP_SUL!I104="","*",SP_SUL!I104)</f>
        <v>*</v>
      </c>
      <c r="K101" s="139" t="str">
        <f>IF(SP_SUL!M104="","*",SP_SUL!M104)</f>
        <v>-</v>
      </c>
      <c r="L101" s="139" t="str">
        <f>IF(SP_SUL!N104="","*",SP_SUL!N104)</f>
        <v>-</v>
      </c>
      <c r="M101" s="140" t="str">
        <f>IF(SP_SUL!J104="","*",SP_SUL!J104)</f>
        <v>*</v>
      </c>
      <c r="N101" s="144" t="str">
        <f>IF(SP_SUL!K104="","*",SP_SUL!K104)</f>
        <v>*</v>
      </c>
      <c r="O101" s="144" t="str">
        <f>IF(SP_SUL!L104="","*",SP_SUL!L104)</f>
        <v>*</v>
      </c>
      <c r="P101" s="143" t="str">
        <f>IF(SP_SUL!O104="","*",SP_SUL!O104)</f>
        <v>*</v>
      </c>
      <c r="Q101" s="143" t="str">
        <f>IF(SP_SUL!P104="","*",SP_SUL!P104)</f>
        <v>*</v>
      </c>
      <c r="R101" s="145" t="str">
        <f>IF(SP_SUL!Q104="","*",CONCATENATE(SP_SUL!Q104," ",SP_SUL!R104))</f>
        <v>*</v>
      </c>
      <c r="S101" s="145" t="str">
        <f>IF(SP_SUL!V104="","*",SP_SUL!V104)</f>
        <v>*</v>
      </c>
      <c r="T101" s="145" t="str">
        <f>IF(SP_SUL!W104="","*",SP_SUL!W104)</f>
        <v>*</v>
      </c>
      <c r="U101" s="137" t="str">
        <f ca="1">_xlfn.XLOOKUP(G101&amp;$U$2,BS_CONTROLE[CHAVE],BS_CONTROLE[Quantidade_11],"-")</f>
        <v>-</v>
      </c>
      <c r="V101" s="137" t="str">
        <f ca="1">_xlfn.XLOOKUP(G101&amp;$V$2,BS_CONTROLE[CHAVE],BS_CONTROLE[Quantidade_11],"-")</f>
        <v>-</v>
      </c>
      <c r="W101" s="137" t="str">
        <f ca="1">_xlfn.XLOOKUP(G101&amp;$W$2,BS_CONTROLE[CHAVE],BS_CONTROLE[Quantidade_11],"-")</f>
        <v>-</v>
      </c>
    </row>
    <row r="102" spans="1:23" hidden="1">
      <c r="A102" s="146" t="str">
        <f>IF(SP_SUL!Y105="","*",SP_SUL!Y105)</f>
        <v>*</v>
      </c>
      <c r="B102" s="146" t="str">
        <f>IF(SP_SUL!X105="","*",SP_SUL!X105)</f>
        <v>Oportunidade</v>
      </c>
      <c r="C102" s="146" t="str">
        <f>IF(SP_SUL!Z105="","*",SP_SUL!Z105)</f>
        <v>*</v>
      </c>
      <c r="D102" s="139" t="str">
        <f>IF(SP_SUL!S105="","*",SP_SUL!S105)</f>
        <v>SP SUL</v>
      </c>
      <c r="E102" s="139" t="str">
        <f>IF(SP_SUL!T105="","*",SP_SUL!T105)</f>
        <v>ZBV-ZRX</v>
      </c>
      <c r="F102" s="145" t="str">
        <f>IF(SP_SUL!B105="","*",SP_SUL!B105)</f>
        <v>*</v>
      </c>
      <c r="G102" s="145" t="str">
        <f>IF(SP_SUL!D105="","*",SP_SUL!D105)</f>
        <v>EXPANSÃO TURMA 1</v>
      </c>
      <c r="H102" s="145" t="str">
        <f>IF(SP_SUL!F105="","*",SP_SUL!F105)</f>
        <v>EXPANSÃO - SOLDA</v>
      </c>
      <c r="I102" s="145" t="str">
        <f>IF(SP_SUL!H105="","*",SP_SUL!H105)</f>
        <v>-</v>
      </c>
      <c r="J102" s="145" t="str">
        <f>IF(SP_SUL!I105="","*",SP_SUL!I105)</f>
        <v>-</v>
      </c>
      <c r="K102" s="139" t="str">
        <f>IF(SP_SUL!M105="","*",SP_SUL!M105)</f>
        <v>ZCD</v>
      </c>
      <c r="L102" s="139" t="str">
        <f>IF(SP_SUL!N105="","*",SP_SUL!N105)</f>
        <v>ZCD1</v>
      </c>
      <c r="M102" s="140">
        <f>IF(SP_SUL!J105="","*",SP_SUL!J105)</f>
        <v>70</v>
      </c>
      <c r="N102" s="144">
        <f>IF(SP_SUL!K105="","*",SP_SUL!K105)</f>
        <v>113.5</v>
      </c>
      <c r="O102" s="144" t="str">
        <f>IF(SP_SUL!L105="","*",SP_SUL!L105)</f>
        <v>-</v>
      </c>
      <c r="P102" s="143">
        <f>IF(SP_SUL!O105="","*",SP_SUL!O105)</f>
        <v>0.375</v>
      </c>
      <c r="Q102" s="143">
        <f>IF(SP_SUL!P105="","*",SP_SUL!P105)</f>
        <v>8.3333333333333329E-2</v>
      </c>
      <c r="R102" s="145" t="str">
        <f>IF(SP_SUL!Q105="","*",CONCATENATE(SP_SUL!Q105," ",SP_SUL!R105))</f>
        <v>1 Nº DE SOLDA</v>
      </c>
      <c r="S102" s="145" t="str">
        <f>IF(SP_SUL!V105="","*",SP_SUL!V105)</f>
        <v>Elder</v>
      </c>
      <c r="T102" s="145" t="str">
        <f>IF(SP_SUL!W105="","*",SP_SUL!W105)</f>
        <v xml:space="preserve">Execução de solda - Condicionado a temperatura </v>
      </c>
      <c r="U102" s="137">
        <f ca="1">_xlfn.XLOOKUP(G102&amp;$U$2,BS_CONTROLE[CHAVE],BS_CONTROLE[Quantidade_11],"-")</f>
        <v>1040</v>
      </c>
      <c r="V102" s="137" t="str">
        <f ca="1">_xlfn.XLOOKUP(G102&amp;$V$2,BS_CONTROLE[CHAVE],BS_CONTROLE[Quantidade_11],"-")</f>
        <v>-</v>
      </c>
      <c r="W102" s="137">
        <f ca="1">_xlfn.XLOOKUP(G102&amp;$W$2,BS_CONTROLE[CHAVE],BS_CONTROLE[Quantidade_11],"-")</f>
        <v>1</v>
      </c>
    </row>
    <row r="103" spans="1:23" hidden="1">
      <c r="A103" s="146" t="str">
        <f>IF(SP_SUL!Y106="","*",SP_SUL!Y106)</f>
        <v>OPORTUNIDADE</v>
      </c>
      <c r="B103" s="146" t="str">
        <f>IF(SP_SUL!X106="","*",SP_SUL!X106)</f>
        <v>Oportunidade</v>
      </c>
      <c r="C103" s="146" t="str">
        <f>IF(SP_SUL!Z106="","*",SP_SUL!Z106)</f>
        <v>*</v>
      </c>
      <c r="D103" s="139" t="str">
        <f>IF(SP_SUL!S106="","*",SP_SUL!S106)</f>
        <v>SP SUL</v>
      </c>
      <c r="E103" s="139" t="str">
        <f>IF(SP_SUL!T106="","*",SP_SUL!T106)</f>
        <v>ZBV-ZRX</v>
      </c>
      <c r="F103" s="145">
        <f>IF(SP_SUL!B106="","*",SP_SUL!B106)</f>
        <v>46058</v>
      </c>
      <c r="G103" s="145" t="str">
        <f>IF(SP_SUL!D106="","*",SP_SUL!D106)</f>
        <v>EXPANSÃO TURMA 1</v>
      </c>
      <c r="H103" s="145" t="str">
        <f>IF(SP_SUL!F106="","*",SP_SUL!F106)</f>
        <v>EXPANSÃO - ALÍVIO DE TENSÃO</v>
      </c>
      <c r="I103" s="145" t="str">
        <f>IF(SP_SUL!H106="","*",SP_SUL!H106)</f>
        <v>-</v>
      </c>
      <c r="J103" s="145" t="str">
        <f>IF(SP_SUL!I106="","*",SP_SUL!I106)</f>
        <v>-</v>
      </c>
      <c r="K103" s="139" t="str">
        <f>IF(SP_SUL!M106="","*",SP_SUL!M106)</f>
        <v>ZCD</v>
      </c>
      <c r="L103" s="139" t="str">
        <f>IF(SP_SUL!N106="","*",SP_SUL!N106)</f>
        <v>109ZCD2</v>
      </c>
      <c r="M103" s="140">
        <f>IF(SP_SUL!J106="","*",SP_SUL!J106)</f>
        <v>170</v>
      </c>
      <c r="N103" s="144">
        <f>IF(SP_SUL!K106="","*",SP_SUL!K106)</f>
        <v>110.35</v>
      </c>
      <c r="O103" s="144" t="str">
        <f>IF(SP_SUL!L106="","*",SP_SUL!L106)</f>
        <v>*</v>
      </c>
      <c r="P103" s="143">
        <f>IF(SP_SUL!O106="","*",SP_SUL!O106)</f>
        <v>0.375</v>
      </c>
      <c r="Q103" s="143">
        <f>IF(SP_SUL!P106="","*",SP_SUL!P106)</f>
        <v>0.125</v>
      </c>
      <c r="R103" s="145" t="str">
        <f>IF(SP_SUL!Q106="","*",CONCATENATE(SP_SUL!Q106," ",SP_SUL!R106))</f>
        <v>312 M</v>
      </c>
      <c r="S103" s="145" t="str">
        <f>IF(SP_SUL!V106="","*",SP_SUL!V106)</f>
        <v>Elder</v>
      </c>
      <c r="T103" s="145" t="str">
        <f>IF(SP_SUL!W106="","*",SP_SUL!W106)</f>
        <v>Alívio de tensão</v>
      </c>
      <c r="U103" s="137">
        <f ca="1">_xlfn.XLOOKUP(G103&amp;$U$2,BS_CONTROLE[CHAVE],BS_CONTROLE[Quantidade_11],"-")</f>
        <v>1040</v>
      </c>
      <c r="V103" s="137" t="str">
        <f ca="1">_xlfn.XLOOKUP(G103&amp;$V$2,BS_CONTROLE[CHAVE],BS_CONTROLE[Quantidade_11],"-")</f>
        <v>-</v>
      </c>
      <c r="W103" s="137">
        <f ca="1">_xlfn.XLOOKUP(G103&amp;$W$2,BS_CONTROLE[CHAVE],BS_CONTROLE[Quantidade_11],"-")</f>
        <v>1</v>
      </c>
    </row>
    <row r="104" spans="1:23" hidden="1">
      <c r="A104" s="146" t="str">
        <f>IF(SP_SUL!Y107="","*",SP_SUL!Y107)</f>
        <v>OPORTUNIDADE</v>
      </c>
      <c r="B104" s="146" t="str">
        <f>IF(SP_SUL!X107="","*",SP_SUL!X107)</f>
        <v>Oportunidade</v>
      </c>
      <c r="C104" s="146" t="str">
        <f>IF(SP_SUL!Z107="","*",SP_SUL!Z107)</f>
        <v>*</v>
      </c>
      <c r="D104" s="139" t="str">
        <f>IF(SP_SUL!S107="","*",SP_SUL!S107)</f>
        <v>SP SUL</v>
      </c>
      <c r="E104" s="139" t="str">
        <f>IF(SP_SUL!T107="","*",SP_SUL!T107)</f>
        <v>ZBV-ZRX</v>
      </c>
      <c r="F104" s="145">
        <f>IF(SP_SUL!B107="","*",SP_SUL!B107)</f>
        <v>46058</v>
      </c>
      <c r="G104" s="145" t="str">
        <f>IF(SP_SUL!D107="","*",SP_SUL!D107)</f>
        <v>KLECIO (TP-699)</v>
      </c>
      <c r="H104" s="145" t="str">
        <f>IF(SP_SUL!F107="","*",SP_SUL!F107)</f>
        <v>PDM - SOLDA</v>
      </c>
      <c r="I104" s="145" t="str">
        <f>IF(SP_SUL!H107="","*",SP_SUL!H107)</f>
        <v>-</v>
      </c>
      <c r="J104" s="145" t="str">
        <f>IF(SP_SUL!I107="","*",SP_SUL!I107)</f>
        <v>-</v>
      </c>
      <c r="K104" s="139" t="str">
        <f>IF(SP_SUL!M107="","*",SP_SUL!M107)</f>
        <v>ZSW-2</v>
      </c>
      <c r="L104" s="139" t="str">
        <f>IF(SP_SUL!N107="","*",SP_SUL!N107)</f>
        <v>ZSWS</v>
      </c>
      <c r="M104" s="140">
        <f>IF(SP_SUL!J107="","*",SP_SUL!J107)</f>
        <v>70</v>
      </c>
      <c r="N104" s="144">
        <f>IF(SP_SUL!K107="","*",SP_SUL!K107)</f>
        <v>87.3</v>
      </c>
      <c r="O104" s="144" t="str">
        <f>IF(SP_SUL!L107="","*",SP_SUL!L107)</f>
        <v>-</v>
      </c>
      <c r="P104" s="143">
        <f>IF(SP_SUL!O107="","*",SP_SUL!O107)</f>
        <v>0.375</v>
      </c>
      <c r="Q104" s="143">
        <f>IF(SP_SUL!P107="","*",SP_SUL!P107)</f>
        <v>6.25E-2</v>
      </c>
      <c r="R104" s="145" t="str">
        <f>IF(SP_SUL!Q107="","*",CONCATENATE(SP_SUL!Q107," ",SP_SUL!R107))</f>
        <v>1 Nº DE SOLDA</v>
      </c>
      <c r="S104" s="145" t="str">
        <f>IF(SP_SUL!V107="","*",SP_SUL!V107)</f>
        <v xml:space="preserve">Klecio </v>
      </c>
      <c r="T104" s="145" t="str">
        <f>IF(SP_SUL!W107="","*",SP_SUL!W107)</f>
        <v xml:space="preserve">Execução de solda - Condicionado a temperatura </v>
      </c>
      <c r="U104" s="137">
        <f ca="1">_xlfn.XLOOKUP(G104&amp;$U$2,BS_CONTROLE[CHAVE],BS_CONTROLE[Quantidade_11],"-")</f>
        <v>0</v>
      </c>
      <c r="V104" s="137" t="str">
        <f ca="1">_xlfn.XLOOKUP(G104&amp;$V$2,BS_CONTROLE[CHAVE],BS_CONTROLE[Quantidade_11],"-")</f>
        <v>-</v>
      </c>
      <c r="W104" s="137">
        <f ca="1">_xlfn.XLOOKUP(G104&amp;$W$2,BS_CONTROLE[CHAVE],BS_CONTROLE[Quantidade_11],"-")</f>
        <v>0</v>
      </c>
    </row>
    <row r="105" spans="1:23" hidden="1">
      <c r="A105" s="146" t="str">
        <f>IF(SP_SUL!Y108="","*",SP_SUL!Y108)</f>
        <v>OPORTUNIDADE</v>
      </c>
      <c r="B105" s="146" t="str">
        <f>IF(SP_SUL!X108="","*",SP_SUL!X108)</f>
        <v>Oportunidade</v>
      </c>
      <c r="C105" s="146" t="str">
        <f>IF(SP_SUL!Z108="","*",SP_SUL!Z108)</f>
        <v>*</v>
      </c>
      <c r="D105" s="139" t="str">
        <f>IF(SP_SUL!S108="","*",SP_SUL!S108)</f>
        <v>SP SUL</v>
      </c>
      <c r="E105" s="139" t="str">
        <f>IF(SP_SUL!T108="","*",SP_SUL!T108)</f>
        <v>ZBV-ZRX</v>
      </c>
      <c r="F105" s="145">
        <f>IF(SP_SUL!B108="","*",SP_SUL!B108)</f>
        <v>46058</v>
      </c>
      <c r="G105" s="145" t="str">
        <f>IF(SP_SUL!D108="","*",SP_SUL!D108)</f>
        <v>V48</v>
      </c>
      <c r="H105" s="145" t="str">
        <f>IF(SP_SUL!F108="","*",SP_SUL!F108)</f>
        <v>MECANIZAÇÃO - SOCADORA</v>
      </c>
      <c r="I105" s="145" t="str">
        <f>IF(SP_SUL!H108="","*",SP_SUL!H108)</f>
        <v>ZAC2</v>
      </c>
      <c r="J105" s="145" t="str">
        <f>IF(SP_SUL!I108="","*",SP_SUL!I108)</f>
        <v>ZAC2</v>
      </c>
      <c r="K105" s="139" t="str">
        <f>IF(SP_SUL!M108="","*",SP_SUL!M108)</f>
        <v>ZAC-ZSW</v>
      </c>
      <c r="L105" s="139" t="str">
        <f>IF(SP_SUL!N108="","*",SP_SUL!N108)</f>
        <v>ZACZSW</v>
      </c>
      <c r="M105" s="140">
        <f>IF(SP_SUL!J108="","*",SP_SUL!J108)</f>
        <v>70</v>
      </c>
      <c r="N105" s="144">
        <f>IF(SP_SUL!K108="","*",SP_SUL!K108)</f>
        <v>82.5</v>
      </c>
      <c r="O105" s="144">
        <f>IF(SP_SUL!L108="","*",SP_SUL!L108)</f>
        <v>87</v>
      </c>
      <c r="P105" s="143">
        <f>IF(SP_SUL!O108="","*",SP_SUL!O108)</f>
        <v>0.35416666666666669</v>
      </c>
      <c r="Q105" s="143">
        <f>IF(SP_SUL!P108="","*",SP_SUL!P108)</f>
        <v>8.3333333333333329E-2</v>
      </c>
      <c r="R105" s="145" t="str">
        <f>IF(SP_SUL!Q108="","*",CONCATENATE(SP_SUL!Q108," ",SP_SUL!R108))</f>
        <v>510 M</v>
      </c>
      <c r="S105" s="145" t="str">
        <f>IF(SP_SUL!V108="","*",SP_SUL!V108)</f>
        <v>Ezequiel</v>
      </c>
      <c r="T105" s="145" t="str">
        <f>IF(SP_SUL!W108="","*",SP_SUL!W108)</f>
        <v xml:space="preserve">Socaria mecanizada </v>
      </c>
      <c r="U105" s="137" t="str">
        <f ca="1">_xlfn.XLOOKUP(G105&amp;$U$2,BS_CONTROLE[CHAVE],BS_CONTROLE[Quantidade_11],"-")</f>
        <v>-</v>
      </c>
      <c r="V105" s="137" t="str">
        <f ca="1">_xlfn.XLOOKUP(G105&amp;$V$2,BS_CONTROLE[CHAVE],BS_CONTROLE[Quantidade_11],"-")</f>
        <v>-</v>
      </c>
      <c r="W105" s="137" t="str">
        <f ca="1">_xlfn.XLOOKUP(G105&amp;$W$2,BS_CONTROLE[CHAVE],BS_CONTROLE[Quantidade_11],"-")</f>
        <v>-</v>
      </c>
    </row>
    <row r="106" spans="1:23" hidden="1">
      <c r="A106" s="146" t="str">
        <f>IF(SP_SUL!Y109="","*",SP_SUL!Y109)</f>
        <v>OPORTUNIDADE</v>
      </c>
      <c r="B106" s="146" t="str">
        <f>IF(SP_SUL!X109="","*",SP_SUL!X109)</f>
        <v>Oportunidade</v>
      </c>
      <c r="C106" s="146" t="str">
        <f>IF(SP_SUL!Z109="","*",SP_SUL!Z109)</f>
        <v>*</v>
      </c>
      <c r="D106" s="139" t="str">
        <f>IF(SP_SUL!S109="","*",SP_SUL!S109)</f>
        <v>SP SUL</v>
      </c>
      <c r="E106" s="139" t="str">
        <f>IF(SP_SUL!T109="","*",SP_SUL!T109)</f>
        <v>ZBV-ZRX</v>
      </c>
      <c r="F106" s="145">
        <f>IF(SP_SUL!B109="","*",SP_SUL!B109)</f>
        <v>46058</v>
      </c>
      <c r="G106" s="145" t="str">
        <f>IF(SP_SUL!D109="","*",SP_SUL!D109)</f>
        <v>W58</v>
      </c>
      <c r="H106" s="145" t="str">
        <f>IF(SP_SUL!F109="","*",SP_SUL!F109)</f>
        <v>RECOLHIMENTO DE DORMENTE</v>
      </c>
      <c r="I106" s="145">
        <f>IF(SP_SUL!H109="","*",SP_SUL!H109)</f>
        <v>106109</v>
      </c>
      <c r="J106" s="145">
        <f>IF(SP_SUL!I109="","*",SP_SUL!I109)</f>
        <v>106109</v>
      </c>
      <c r="K106" s="139" t="str">
        <f>IF(SP_SUL!M109="","*",SP_SUL!M109)</f>
        <v>ZBM-ZHO</v>
      </c>
      <c r="L106" s="139" t="str">
        <f>IF(SP_SUL!N109="","*",SP_SUL!N109)</f>
        <v>K57ZHO</v>
      </c>
      <c r="M106" s="140">
        <f>IF(SP_SUL!J109="","*",SP_SUL!J109)</f>
        <v>68</v>
      </c>
      <c r="N106" s="144">
        <f>IF(SP_SUL!K109="","*",SP_SUL!K109)</f>
        <v>57</v>
      </c>
      <c r="O106" s="144">
        <f>IF(SP_SUL!L109="","*",SP_SUL!L109)</f>
        <v>53</v>
      </c>
      <c r="P106" s="143">
        <f>IF(SP_SUL!O109="","*",SP_SUL!O109)</f>
        <v>0.33333333333333331</v>
      </c>
      <c r="Q106" s="143">
        <f>IF(SP_SUL!P109="","*",SP_SUL!P109)</f>
        <v>4.1666666666666664E-2</v>
      </c>
      <c r="R106" s="145" t="str">
        <f>IF(SP_SUL!Q109="","*",CONCATENATE(SP_SUL!Q109," ",SP_SUL!R109))</f>
        <v>100 Nº DE PEÇAS</v>
      </c>
      <c r="S106" s="145" t="str">
        <f>IF(SP_SUL!V109="","*",SP_SUL!V109)</f>
        <v>Israel</v>
      </c>
      <c r="T106" s="145" t="str">
        <f>IF(SP_SUL!W109="","*",SP_SUL!W109)</f>
        <v xml:space="preserve">Recolhimento de dormentes  </v>
      </c>
      <c r="U106" s="137" t="str">
        <f ca="1">_xlfn.XLOOKUP(G106&amp;$U$2,BS_CONTROLE[CHAVE],BS_CONTROLE[Quantidade_11],"-")</f>
        <v>-</v>
      </c>
      <c r="V106" s="137" t="str">
        <f ca="1">_xlfn.XLOOKUP(G106&amp;$V$2,BS_CONTROLE[CHAVE],BS_CONTROLE[Quantidade_11],"-")</f>
        <v>-</v>
      </c>
      <c r="W106" s="137" t="str">
        <f ca="1">_xlfn.XLOOKUP(G106&amp;$W$2,BS_CONTROLE[CHAVE],BS_CONTROLE[Quantidade_11],"-")</f>
        <v>-</v>
      </c>
    </row>
    <row r="107" spans="1:23" hidden="1">
      <c r="A107" s="146" t="str">
        <f>IF(SP_SUL!Y110="","*",SP_SUL!Y110)</f>
        <v>*</v>
      </c>
      <c r="B107" s="146" t="str">
        <f>IF(SP_SUL!X110="","*",SP_SUL!X110)</f>
        <v>*</v>
      </c>
      <c r="C107" s="146" t="str">
        <f>IF(SP_SUL!Z110="","*",SP_SUL!Z110)</f>
        <v>*</v>
      </c>
      <c r="D107" s="139" t="str">
        <f>IF(SP_SUL!S110="","*",SP_SUL!S110)</f>
        <v>-</v>
      </c>
      <c r="E107" s="139" t="str">
        <f>IF(SP_SUL!T110="","*",SP_SUL!T110)</f>
        <v>-</v>
      </c>
      <c r="F107" s="145" t="str">
        <f>IF(SP_SUL!B110="","*",SP_SUL!B110)</f>
        <v>*</v>
      </c>
      <c r="G107" s="145" t="str">
        <f>IF(SP_SUL!D110="","*",SP_SUL!D110)</f>
        <v>*</v>
      </c>
      <c r="H107" s="145" t="str">
        <f>IF(SP_SUL!F110="","*",SP_SUL!F110)</f>
        <v>*</v>
      </c>
      <c r="I107" s="145" t="str">
        <f>IF(SP_SUL!H110="","*",SP_SUL!H110)</f>
        <v>*</v>
      </c>
      <c r="J107" s="145" t="str">
        <f>IF(SP_SUL!I110="","*",SP_SUL!I110)</f>
        <v>*</v>
      </c>
      <c r="K107" s="139" t="str">
        <f>IF(SP_SUL!M110="","*",SP_SUL!M110)</f>
        <v>-</v>
      </c>
      <c r="L107" s="139" t="str">
        <f>IF(SP_SUL!N110="","*",SP_SUL!N110)</f>
        <v>-</v>
      </c>
      <c r="M107" s="140" t="str">
        <f>IF(SP_SUL!J110="","*",SP_SUL!J110)</f>
        <v>*</v>
      </c>
      <c r="N107" s="144" t="str">
        <f>IF(SP_SUL!K110="","*",SP_SUL!K110)</f>
        <v>*</v>
      </c>
      <c r="O107" s="144" t="str">
        <f>IF(SP_SUL!L110="","*",SP_SUL!L110)</f>
        <v>*</v>
      </c>
      <c r="P107" s="143" t="str">
        <f>IF(SP_SUL!O110="","*",SP_SUL!O110)</f>
        <v>*</v>
      </c>
      <c r="Q107" s="143" t="str">
        <f>IF(SP_SUL!P110="","*",SP_SUL!P110)</f>
        <v>*</v>
      </c>
      <c r="R107" s="145" t="str">
        <f>IF(SP_SUL!Q110="","*",CONCATENATE(SP_SUL!Q110," ",SP_SUL!R110))</f>
        <v>*</v>
      </c>
      <c r="S107" s="145" t="str">
        <f>IF(SP_SUL!V110="","*",SP_SUL!V110)</f>
        <v>*</v>
      </c>
      <c r="T107" s="145" t="str">
        <f>IF(SP_SUL!W110="","*",SP_SUL!W110)</f>
        <v>*</v>
      </c>
      <c r="U107" s="137" t="str">
        <f ca="1">_xlfn.XLOOKUP(G107&amp;$U$2,BS_CONTROLE[CHAVE],BS_CONTROLE[Quantidade_11],"-")</f>
        <v>-</v>
      </c>
      <c r="V107" s="137" t="str">
        <f ca="1">_xlfn.XLOOKUP(G107&amp;$V$2,BS_CONTROLE[CHAVE],BS_CONTROLE[Quantidade_11],"-")</f>
        <v>-</v>
      </c>
      <c r="W107" s="137" t="str">
        <f ca="1">_xlfn.XLOOKUP(G107&amp;$W$2,BS_CONTROLE[CHAVE],BS_CONTROLE[Quantidade_11],"-")</f>
        <v>-</v>
      </c>
    </row>
    <row r="108" spans="1:23" hidden="1">
      <c r="A108" s="146" t="str">
        <f>IF(SP_SUL!Y111="","*",SP_SUL!Y111)</f>
        <v>OPORTUNIDADE</v>
      </c>
      <c r="B108" s="146" t="str">
        <f>IF(SP_SUL!X111="","*",SP_SUL!X111)</f>
        <v>Oportunidade</v>
      </c>
      <c r="C108" s="146" t="str">
        <f>IF(SP_SUL!Z111="","*",SP_SUL!Z111)</f>
        <v>*</v>
      </c>
      <c r="D108" s="139" t="str">
        <f>IF(SP_SUL!S111="","*",SP_SUL!S111)</f>
        <v>SP SUL</v>
      </c>
      <c r="E108" s="139" t="str">
        <f>IF(SP_SUL!T111="","*",SP_SUL!T111)</f>
        <v>ZBV-ZKE</v>
      </c>
      <c r="F108" s="145">
        <f>IF(SP_SUL!B111="","*",SP_SUL!B111)</f>
        <v>46058</v>
      </c>
      <c r="G108" s="145" t="str">
        <f>IF(SP_SUL!D111="","*",SP_SUL!D111)</f>
        <v>V42</v>
      </c>
      <c r="H108" s="145" t="str">
        <f>IF(SP_SUL!F111="","*",SP_SUL!F111)</f>
        <v>MECANIZAÇÃO - SOCADORA</v>
      </c>
      <c r="I108" s="145" t="str">
        <f>IF(SP_SUL!H111="","*",SP_SUL!H111)</f>
        <v>ZYU1</v>
      </c>
      <c r="J108" s="145" t="str">
        <f>IF(SP_SUL!I111="","*",SP_SUL!I111)</f>
        <v>ZYU1</v>
      </c>
      <c r="K108" s="139" t="str">
        <f>IF(SP_SUL!M111="","*",SP_SUL!M111)</f>
        <v>ZYU-ZST</v>
      </c>
      <c r="L108" s="139" t="str">
        <f>IF(SP_SUL!N111="","*",SP_SUL!N111)</f>
        <v>206ZST</v>
      </c>
      <c r="M108" s="140">
        <f>IF(SP_SUL!J111="","*",SP_SUL!J111)</f>
        <v>56</v>
      </c>
      <c r="N108" s="144">
        <f>IF(SP_SUL!K111="","*",SP_SUL!K111)</f>
        <v>208</v>
      </c>
      <c r="O108" s="144">
        <f>IF(SP_SUL!L111="","*",SP_SUL!L111)</f>
        <v>206</v>
      </c>
      <c r="P108" s="143">
        <f>IF(SP_SUL!O111="","*",SP_SUL!O111)</f>
        <v>0.35416666666666669</v>
      </c>
      <c r="Q108" s="143">
        <f>IF(SP_SUL!P111="","*",SP_SUL!P111)</f>
        <v>8.3333333333333329E-2</v>
      </c>
      <c r="R108" s="145" t="str">
        <f>IF(SP_SUL!Q111="","*",CONCATENATE(SP_SUL!Q111," ",SP_SUL!R111))</f>
        <v>400 M</v>
      </c>
      <c r="S108" s="145" t="str">
        <f>IF(SP_SUL!V111="","*",SP_SUL!V111)</f>
        <v>Ezequiel</v>
      </c>
      <c r="T108" s="145" t="str">
        <f>IF(SP_SUL!W111="","*",SP_SUL!W111)</f>
        <v xml:space="preserve">Socaria mecanizada </v>
      </c>
      <c r="U108" s="137" t="str">
        <f ca="1">_xlfn.XLOOKUP(G108&amp;$U$2,BS_CONTROLE[CHAVE],BS_CONTROLE[Quantidade_11],"-")</f>
        <v>-</v>
      </c>
      <c r="V108" s="137" t="str">
        <f ca="1">_xlfn.XLOOKUP(G108&amp;$V$2,BS_CONTROLE[CHAVE],BS_CONTROLE[Quantidade_11],"-")</f>
        <v>-</v>
      </c>
      <c r="W108" s="137" t="str">
        <f ca="1">_xlfn.XLOOKUP(G108&amp;$W$2,BS_CONTROLE[CHAVE],BS_CONTROLE[Quantidade_11],"-")</f>
        <v>-</v>
      </c>
    </row>
    <row r="109" spans="1:23" hidden="1">
      <c r="A109" s="146" t="str">
        <f>IF(SP_SUL!Y112="","*",SP_SUL!Y112)</f>
        <v>OPORTUNIDADE</v>
      </c>
      <c r="B109" s="146" t="str">
        <f>IF(SP_SUL!X112="","*",SP_SUL!X112)</f>
        <v>Oportunidade</v>
      </c>
      <c r="C109" s="146" t="str">
        <f>IF(SP_SUL!Z112="","*",SP_SUL!Z112)</f>
        <v>*</v>
      </c>
      <c r="D109" s="139" t="str">
        <f>IF(SP_SUL!S112="","*",SP_SUL!S112)</f>
        <v>SP SUL</v>
      </c>
      <c r="E109" s="139" t="str">
        <f>IF(SP_SUL!T112="","*",SP_SUL!T112)</f>
        <v>ZBV-ZKE</v>
      </c>
      <c r="F109" s="145">
        <f>IF(SP_SUL!B112="","*",SP_SUL!B112)</f>
        <v>46058</v>
      </c>
      <c r="G109" s="145" t="str">
        <f>IF(SP_SUL!D112="","*",SP_SUL!D112)</f>
        <v>EDSON (TP-780)</v>
      </c>
      <c r="H109" s="145" t="str">
        <f>IF(SP_SUL!F112="","*",SP_SUL!F112)</f>
        <v>PDM - SUBSTITUIÇÃO - DORMENTE</v>
      </c>
      <c r="I109" s="145" t="str">
        <f>IF(SP_SUL!H112="","*",SP_SUL!H112)</f>
        <v>-</v>
      </c>
      <c r="J109" s="145" t="str">
        <f>IF(SP_SUL!I112="","*",SP_SUL!I112)</f>
        <v>-</v>
      </c>
      <c r="K109" s="139" t="str">
        <f>IF(SP_SUL!M112="","*",SP_SUL!M112)</f>
        <v>ZYU-ZST</v>
      </c>
      <c r="L109" s="139" t="str">
        <f>IF(SP_SUL!N112="","*",SP_SUL!N112)</f>
        <v>ZYU206</v>
      </c>
      <c r="M109" s="140">
        <f>IF(SP_SUL!J112="","*",SP_SUL!J112)</f>
        <v>56</v>
      </c>
      <c r="N109" s="144">
        <f>IF(SP_SUL!K112="","*",SP_SUL!K112)</f>
        <v>205</v>
      </c>
      <c r="O109" s="144" t="str">
        <f>IF(SP_SUL!L112="","*",SP_SUL!L112)</f>
        <v>-</v>
      </c>
      <c r="P109" s="143">
        <f>IF(SP_SUL!O112="","*",SP_SUL!O112)</f>
        <v>0.375</v>
      </c>
      <c r="Q109" s="143">
        <f>IF(SP_SUL!P112="","*",SP_SUL!P112)</f>
        <v>8.3333333333333329E-2</v>
      </c>
      <c r="R109" s="145" t="str">
        <f>IF(SP_SUL!Q112="","*",CONCATENATE(SP_SUL!Q112," ",SP_SUL!R112))</f>
        <v>40 Nº DE DORMENTES</v>
      </c>
      <c r="S109" s="145" t="str">
        <f>IF(SP_SUL!V112="","*",SP_SUL!V112)</f>
        <v xml:space="preserve">Edson </v>
      </c>
      <c r="T109" s="145" t="str">
        <f>IF(SP_SUL!W112="","*",SP_SUL!W112)</f>
        <v>PDM - Substituição de dormentes</v>
      </c>
      <c r="U109" s="137" t="str">
        <f ca="1">_xlfn.XLOOKUP(G109&amp;$U$2,BS_CONTROLE[CHAVE],BS_CONTROLE[Quantidade_11],"-")</f>
        <v>-</v>
      </c>
      <c r="V109" s="137" t="str">
        <f ca="1">_xlfn.XLOOKUP(G109&amp;$V$2,BS_CONTROLE[CHAVE],BS_CONTROLE[Quantidade_11],"-")</f>
        <v>-</v>
      </c>
      <c r="W109" s="137" t="str">
        <f ca="1">_xlfn.XLOOKUP(G109&amp;$W$2,BS_CONTROLE[CHAVE],BS_CONTROLE[Quantidade_11],"-")</f>
        <v>-</v>
      </c>
    </row>
    <row r="110" spans="1:23" hidden="1">
      <c r="A110" s="146" t="str">
        <f>IF(SP_SUL!Y113="","*",SP_SUL!Y113)</f>
        <v>OPORTUNIDADE</v>
      </c>
      <c r="B110" s="146" t="str">
        <f>IF(SP_SUL!X113="","*",SP_SUL!X113)</f>
        <v>Oportunidade</v>
      </c>
      <c r="C110" s="146" t="str">
        <f>IF(SP_SUL!Z113="","*",SP_SUL!Z113)</f>
        <v>*</v>
      </c>
      <c r="D110" s="139" t="str">
        <f>IF(SP_SUL!S113="","*",SP_SUL!S113)</f>
        <v>SP SUL</v>
      </c>
      <c r="E110" s="139" t="str">
        <f>IF(SP_SUL!T113="","*",SP_SUL!T113)</f>
        <v>ZBV-ZKE</v>
      </c>
      <c r="F110" s="145">
        <f>IF(SP_SUL!B113="","*",SP_SUL!B113)</f>
        <v>46058</v>
      </c>
      <c r="G110" s="145" t="str">
        <f>IF(SP_SUL!D113="","*",SP_SUL!D113)</f>
        <v>ROGÉRIO (TP-730)</v>
      </c>
      <c r="H110" s="145" t="str">
        <f>IF(SP_SUL!F113="","*",SP_SUL!F113)</f>
        <v>PDM - SUBSTITUIÇÃO - DORMENTE</v>
      </c>
      <c r="I110" s="145" t="str">
        <f>IF(SP_SUL!H113="","*",SP_SUL!H113)</f>
        <v>-</v>
      </c>
      <c r="J110" s="145" t="str">
        <f>IF(SP_SUL!I113="","*",SP_SUL!I113)</f>
        <v>-</v>
      </c>
      <c r="K110" s="139" t="str">
        <f>IF(SP_SUL!M113="","*",SP_SUL!M113)</f>
        <v>ZYU-ZST</v>
      </c>
      <c r="L110" s="139" t="str">
        <f>IF(SP_SUL!N113="","*",SP_SUL!N113)</f>
        <v>ZYU206</v>
      </c>
      <c r="M110" s="140">
        <f>IF(SP_SUL!J113="","*",SP_SUL!J113)</f>
        <v>56</v>
      </c>
      <c r="N110" s="144">
        <f>IF(SP_SUL!K113="","*",SP_SUL!K113)</f>
        <v>205</v>
      </c>
      <c r="O110" s="144" t="str">
        <f>IF(SP_SUL!L113="","*",SP_SUL!L113)</f>
        <v>-</v>
      </c>
      <c r="P110" s="143">
        <f>IF(SP_SUL!O113="","*",SP_SUL!O113)</f>
        <v>0.375</v>
      </c>
      <c r="Q110" s="143">
        <f>IF(SP_SUL!P113="","*",SP_SUL!P113)</f>
        <v>8.3333333333333329E-2</v>
      </c>
      <c r="R110" s="145" t="str">
        <f>IF(SP_SUL!Q113="","*",CONCATENATE(SP_SUL!Q113," ",SP_SUL!R113))</f>
        <v>40 Nº DE DORMENTES</v>
      </c>
      <c r="S110" s="145" t="str">
        <f>IF(SP_SUL!V113="","*",SP_SUL!V113)</f>
        <v>Rogerio</v>
      </c>
      <c r="T110" s="145" t="str">
        <f>IF(SP_SUL!W113="","*",SP_SUL!W113)</f>
        <v>PDM - Substituição de dormentes</v>
      </c>
      <c r="U110" s="137">
        <f ca="1">_xlfn.XLOOKUP(G110&amp;$U$2,BS_CONTROLE[CHAVE],BS_CONTROLE[Quantidade_11],"-")</f>
        <v>0</v>
      </c>
      <c r="V110" s="137" t="str">
        <f ca="1">_xlfn.XLOOKUP(G110&amp;$V$2,BS_CONTROLE[CHAVE],BS_CONTROLE[Quantidade_11],"-")</f>
        <v>-</v>
      </c>
      <c r="W110" s="137">
        <f ca="1">_xlfn.XLOOKUP(G110&amp;$W$2,BS_CONTROLE[CHAVE],BS_CONTROLE[Quantidade_11],"-")</f>
        <v>40</v>
      </c>
    </row>
    <row r="111" spans="1:23" hidden="1">
      <c r="A111" s="146" t="str">
        <f>IF(SP_SUL!Y114="","*",SP_SUL!Y114)</f>
        <v>OPORTUNIDADE</v>
      </c>
      <c r="B111" s="146" t="str">
        <f>IF(SP_SUL!X114="","*",SP_SUL!X114)</f>
        <v>Oportunidade</v>
      </c>
      <c r="C111" s="146" t="str">
        <f>IF(SP_SUL!Z114="","*",SP_SUL!Z114)</f>
        <v>*</v>
      </c>
      <c r="D111" s="139" t="str">
        <f>IF(SP_SUL!S114="","*",SP_SUL!S114)</f>
        <v>SP SUL</v>
      </c>
      <c r="E111" s="139" t="str">
        <f>IF(SP_SUL!T114="","*",SP_SUL!T114)</f>
        <v>ZBV-ZKE</v>
      </c>
      <c r="F111" s="145">
        <f>IF(SP_SUL!B114="","*",SP_SUL!B114)</f>
        <v>46058</v>
      </c>
      <c r="G111" s="145" t="str">
        <f>IF(SP_SUL!D114="","*",SP_SUL!D114)</f>
        <v>DANIEL (TP-647)</v>
      </c>
      <c r="H111" s="145" t="str">
        <f>IF(SP_SUL!F114="","*",SP_SUL!F114)</f>
        <v>PDM - SOLDA</v>
      </c>
      <c r="I111" s="145" t="str">
        <f>IF(SP_SUL!H114="","*",SP_SUL!H114)</f>
        <v>-</v>
      </c>
      <c r="J111" s="145" t="str">
        <f>IF(SP_SUL!I114="","*",SP_SUL!I114)</f>
        <v>-</v>
      </c>
      <c r="K111" s="139" t="str">
        <f>IF(SP_SUL!M114="","*",SP_SUL!M114)</f>
        <v>ZYU</v>
      </c>
      <c r="L111" s="139" t="str">
        <f>IF(SP_SUL!N114="","*",SP_SUL!N114)</f>
        <v>ZYU1</v>
      </c>
      <c r="M111" s="140">
        <f>IF(SP_SUL!J114="","*",SP_SUL!J114)</f>
        <v>49</v>
      </c>
      <c r="N111" s="144">
        <f>IF(SP_SUL!K114="","*",SP_SUL!K114)</f>
        <v>201.5</v>
      </c>
      <c r="O111" s="144">
        <f>IF(SP_SUL!L114="","*",SP_SUL!L114)</f>
        <v>202</v>
      </c>
      <c r="P111" s="143">
        <f>IF(SP_SUL!O114="","*",SP_SUL!O114)</f>
        <v>0.375</v>
      </c>
      <c r="Q111" s="143">
        <f>IF(SP_SUL!P114="","*",SP_SUL!P114)</f>
        <v>6.25E-2</v>
      </c>
      <c r="R111" s="145" t="str">
        <f>IF(SP_SUL!Q114="","*",CONCATENATE(SP_SUL!Q114," ",SP_SUL!R114))</f>
        <v>1 Nº DE SOLDA</v>
      </c>
      <c r="S111" s="145" t="str">
        <f>IF(SP_SUL!V114="","*",SP_SUL!V114)</f>
        <v>Daniel</v>
      </c>
      <c r="T111" s="145" t="str">
        <f>IF(SP_SUL!W114="","*",SP_SUL!W114)</f>
        <v xml:space="preserve">Execução de solda - Condicionado a temperatura </v>
      </c>
      <c r="U111" s="137" t="str">
        <f ca="1">_xlfn.XLOOKUP(G111&amp;$U$2,BS_CONTROLE[CHAVE],BS_CONTROLE[Quantidade_11],"-")</f>
        <v>-</v>
      </c>
      <c r="V111" s="137" t="str">
        <f ca="1">_xlfn.XLOOKUP(G111&amp;$V$2,BS_CONTROLE[CHAVE],BS_CONTROLE[Quantidade_11],"-")</f>
        <v>-</v>
      </c>
      <c r="W111" s="137" t="str">
        <f ca="1">_xlfn.XLOOKUP(G111&amp;$W$2,BS_CONTROLE[CHAVE],BS_CONTROLE[Quantidade_11],"-")</f>
        <v>-</v>
      </c>
    </row>
    <row r="112" spans="1:23" hidden="1">
      <c r="A112" s="146" t="str">
        <f>IF(SP_SUL!Y115="","*",SP_SUL!Y115)</f>
        <v>OPORTUNIDADE</v>
      </c>
      <c r="B112" s="146" t="str">
        <f>IF(SP_SUL!X115="","*",SP_SUL!X115)</f>
        <v>Oportunidade</v>
      </c>
      <c r="C112" s="146" t="str">
        <f>IF(SP_SUL!Z115="","*",SP_SUL!Z115)</f>
        <v>*</v>
      </c>
      <c r="D112" s="139" t="str">
        <f>IF(SP_SUL!S115="","*",SP_SUL!S115)</f>
        <v>SP SUL</v>
      </c>
      <c r="E112" s="139" t="str">
        <f>IF(SP_SUL!T115="","*",SP_SUL!T115)</f>
        <v>ZBV-ZKE</v>
      </c>
      <c r="F112" s="145">
        <f>IF(SP_SUL!B115="","*",SP_SUL!B115)</f>
        <v>46058</v>
      </c>
      <c r="G112" s="145" t="str">
        <f>IF(SP_SUL!D115="","*",SP_SUL!D115)</f>
        <v>W59</v>
      </c>
      <c r="H112" s="145" t="str">
        <f>IF(SP_SUL!F115="","*",SP_SUL!F115)</f>
        <v>PDM - DESCARGA - DORMENTE</v>
      </c>
      <c r="I112" s="145" t="str">
        <f>IF(SP_SUL!H115="","*",SP_SUL!H115)</f>
        <v>ZYU1</v>
      </c>
      <c r="J112" s="145" t="str">
        <f>IF(SP_SUL!I115="","*",SP_SUL!I115)</f>
        <v>ZYU1</v>
      </c>
      <c r="K112" s="139" t="str">
        <f>IF(SP_SUL!M115="","*",SP_SUL!M115)</f>
        <v>ZYU</v>
      </c>
      <c r="L112" s="139" t="str">
        <f>IF(SP_SUL!N115="","*",SP_SUL!N115)</f>
        <v>ZYU1 / ZFY1981</v>
      </c>
      <c r="M112" s="140">
        <f>IF(SP_SUL!J115="","*",SP_SUL!J115)</f>
        <v>49</v>
      </c>
      <c r="N112" s="144">
        <f>IF(SP_SUL!K115="","*",SP_SUL!K115)</f>
        <v>203.57</v>
      </c>
      <c r="O112" s="144">
        <f>IF(SP_SUL!L115="","*",SP_SUL!L115)</f>
        <v>198.57</v>
      </c>
      <c r="P112" s="143">
        <f>IF(SP_SUL!O115="","*",SP_SUL!O115)</f>
        <v>0.35416666666666669</v>
      </c>
      <c r="Q112" s="143">
        <f>IF(SP_SUL!P115="","*",SP_SUL!P115)</f>
        <v>6.25E-2</v>
      </c>
      <c r="R112" s="145" t="str">
        <f>IF(SP_SUL!Q115="","*",CONCATENATE(SP_SUL!Q115," ",SP_SUL!R115))</f>
        <v>415 Nº DE DORMENTES</v>
      </c>
      <c r="S112" s="145" t="str">
        <f>IF(SP_SUL!V115="","*",SP_SUL!V115)</f>
        <v>Henrique</v>
      </c>
      <c r="T112" s="145" t="str">
        <f>IF(SP_SUL!W115="","*",SP_SUL!W115)</f>
        <v>PDM - Descarga de dormentes</v>
      </c>
      <c r="U112" s="137">
        <f ca="1">_xlfn.XLOOKUP(G112&amp;$U$2,BS_CONTROLE[CHAVE],BS_CONTROLE[Quantidade_11],"-")</f>
        <v>1</v>
      </c>
      <c r="V112" s="137" t="str">
        <f ca="1">_xlfn.XLOOKUP(G112&amp;$V$2,BS_CONTROLE[CHAVE],BS_CONTROLE[Quantidade_11],"-")</f>
        <v>-</v>
      </c>
      <c r="W112" s="137" t="str">
        <f ca="1">_xlfn.XLOOKUP(G112&amp;$W$2,BS_CONTROLE[CHAVE],BS_CONTROLE[Quantidade_11],"-")</f>
        <v>-</v>
      </c>
    </row>
    <row r="113" spans="1:23" hidden="1">
      <c r="A113" s="146" t="str">
        <f>IF(SP_SUL!Y116="","*",SP_SUL!Y116)</f>
        <v>OPORTUNIDADE</v>
      </c>
      <c r="B113" s="146" t="str">
        <f>IF(SP_SUL!X116="","*",SP_SUL!X116)</f>
        <v>Oportunidade</v>
      </c>
      <c r="C113" s="146" t="str">
        <f>IF(SP_SUL!Z116="","*",SP_SUL!Z116)</f>
        <v>*</v>
      </c>
      <c r="D113" s="139" t="str">
        <f>IF(SP_SUL!S116="","*",SP_SUL!S116)</f>
        <v>SP SUL</v>
      </c>
      <c r="E113" s="139" t="str">
        <f>IF(SP_SUL!T116="","*",SP_SUL!T116)</f>
        <v>ZKE-ZEV</v>
      </c>
      <c r="F113" s="145">
        <f>IF(SP_SUL!B116="","*",SP_SUL!B116)</f>
        <v>46058</v>
      </c>
      <c r="G113" s="145" t="str">
        <f>IF(SP_SUL!D116="","*",SP_SUL!D116)</f>
        <v>E17</v>
      </c>
      <c r="H113" s="145" t="str">
        <f>IF(SP_SUL!F116="","*",SP_SUL!F116)</f>
        <v>CAMINHÃO DE SOLDA</v>
      </c>
      <c r="I113" s="145" t="str">
        <f>IF(SP_SUL!H116="","*",SP_SUL!H116)</f>
        <v>102ZKW2</v>
      </c>
      <c r="J113" s="145" t="str">
        <f>IF(SP_SUL!I116="","*",SP_SUL!I116)</f>
        <v>102ZKW2</v>
      </c>
      <c r="K113" s="139" t="str">
        <f>IF(SP_SUL!M116="","*",SP_SUL!M116)</f>
        <v>ZKE-ZWW</v>
      </c>
      <c r="L113" s="139" t="str">
        <f>IF(SP_SUL!N116="","*",SP_SUL!N116)</f>
        <v>K83K802</v>
      </c>
      <c r="M113" s="140">
        <f>IF(SP_SUL!J116="","*",SP_SUL!J116)</f>
        <v>55</v>
      </c>
      <c r="N113" s="144">
        <f>IF(SP_SUL!K116="","*",SP_SUL!K116)</f>
        <v>81</v>
      </c>
      <c r="O113" s="144">
        <f>IF(SP_SUL!L116="","*",SP_SUL!L116)</f>
        <v>82</v>
      </c>
      <c r="P113" s="143">
        <f>IF(SP_SUL!O116="","*",SP_SUL!O116)</f>
        <v>0.375</v>
      </c>
      <c r="Q113" s="143">
        <f>IF(SP_SUL!P116="","*",SP_SUL!P116)</f>
        <v>8.3333333333333329E-2</v>
      </c>
      <c r="R113" s="145" t="str">
        <f>IF(SP_SUL!Q116="","*",CONCATENATE(SP_SUL!Q116," ",SP_SUL!R116))</f>
        <v>3 Nº DE SOLDA</v>
      </c>
      <c r="S113" s="145" t="str">
        <f>IF(SP_SUL!V116="","*",SP_SUL!V116)</f>
        <v>Higor</v>
      </c>
      <c r="T113" s="145" t="str">
        <f>IF(SP_SUL!W116="","*",SP_SUL!W116)</f>
        <v>Caminhão de solda</v>
      </c>
      <c r="U113" s="137">
        <f ca="1">_xlfn.XLOOKUP(G113&amp;$U$2,BS_CONTROLE[CHAVE],BS_CONTROLE[Quantidade_11],"-")</f>
        <v>2</v>
      </c>
      <c r="V113" s="137">
        <f ca="1">_xlfn.XLOOKUP(G113&amp;$V$2,BS_CONTROLE[CHAVE],BS_CONTROLE[Quantidade_11],"-")</f>
        <v>0</v>
      </c>
      <c r="W113" s="137">
        <f ca="1">_xlfn.XLOOKUP(G113&amp;$W$2,BS_CONTROLE[CHAVE],BS_CONTROLE[Quantidade_11],"-")</f>
        <v>0</v>
      </c>
    </row>
    <row r="114" spans="1:23" hidden="1">
      <c r="A114" s="146" t="str">
        <f>IF(SP_SUL!Y117="","*",SP_SUL!Y117)</f>
        <v>*</v>
      </c>
      <c r="B114" s="146" t="str">
        <f>IF(SP_SUL!X117="","*",SP_SUL!X117)</f>
        <v>Oportunidade</v>
      </c>
      <c r="C114" s="146" t="str">
        <f>IF(SP_SUL!Z117="","*",SP_SUL!Z117)</f>
        <v>*</v>
      </c>
      <c r="D114" s="139" t="str">
        <f>IF(SP_SUL!S117="","*",SP_SUL!S117)</f>
        <v>SP SUL</v>
      </c>
      <c r="E114" s="139" t="str">
        <f>IF(SP_SUL!T117="","*",SP_SUL!T117)</f>
        <v>ZKE-ZEV</v>
      </c>
      <c r="F114" s="145" t="str">
        <f>IF(SP_SUL!B117="","*",SP_SUL!B117)</f>
        <v>*</v>
      </c>
      <c r="G114" s="145" t="str">
        <f>IF(SP_SUL!D117="","*",SP_SUL!D117)</f>
        <v>V89</v>
      </c>
      <c r="H114" s="145" t="str">
        <f>IF(SP_SUL!F117="","*",SP_SUL!F117)</f>
        <v>MECANIZAÇÃO - SOCADORA</v>
      </c>
      <c r="I114" s="145" t="str">
        <f>IF(SP_SUL!H117="","*",SP_SUL!H117)</f>
        <v>102ZKW2</v>
      </c>
      <c r="J114" s="145" t="str">
        <f>IF(SP_SUL!I117="","*",SP_SUL!I117)</f>
        <v>102ZKW2</v>
      </c>
      <c r="K114" s="139" t="str">
        <f>IF(SP_SUL!M117="","*",SP_SUL!M117)</f>
        <v>ZWW-ZKW</v>
      </c>
      <c r="L114" s="139" t="str">
        <f>IF(SP_SUL!N117="","*",SP_SUL!N117)</f>
        <v>K93K911</v>
      </c>
      <c r="M114" s="140">
        <f>IF(SP_SUL!J117="","*",SP_SUL!J117)</f>
        <v>48</v>
      </c>
      <c r="N114" s="144">
        <f>IF(SP_SUL!K117="","*",SP_SUL!K117)</f>
        <v>92.745000000000005</v>
      </c>
      <c r="O114" s="144">
        <f>IF(SP_SUL!L117="","*",SP_SUL!L117)</f>
        <v>93.587000000000003</v>
      </c>
      <c r="P114" s="143">
        <f>IF(SP_SUL!O117="","*",SP_SUL!O117)</f>
        <v>0.375</v>
      </c>
      <c r="Q114" s="143">
        <f>IF(SP_SUL!P117="","*",SP_SUL!P117)</f>
        <v>8.3333333333333329E-2</v>
      </c>
      <c r="R114" s="145" t="str">
        <f>IF(SP_SUL!Q117="","*",CONCATENATE(SP_SUL!Q117," ",SP_SUL!R117))</f>
        <v>480 M</v>
      </c>
      <c r="S114" s="145" t="str">
        <f>IF(SP_SUL!V117="","*",SP_SUL!V117)</f>
        <v>Antonioni</v>
      </c>
      <c r="T114" s="145" t="str">
        <f>IF(SP_SUL!W117="","*",SP_SUL!W117)</f>
        <v xml:space="preserve">Socaria mecanizada </v>
      </c>
      <c r="U114" s="137">
        <f ca="1">_xlfn.XLOOKUP(G114&amp;$U$2,BS_CONTROLE[CHAVE],BS_CONTROLE[Quantidade_11],"-")</f>
        <v>0</v>
      </c>
      <c r="V114" s="137" t="str">
        <f ca="1">_xlfn.XLOOKUP(G114&amp;$V$2,BS_CONTROLE[CHAVE],BS_CONTROLE[Quantidade_11],"-")</f>
        <v>-</v>
      </c>
      <c r="W114" s="137">
        <f ca="1">_xlfn.XLOOKUP(G114&amp;$W$2,BS_CONTROLE[CHAVE],BS_CONTROLE[Quantidade_11],"-")</f>
        <v>860</v>
      </c>
    </row>
    <row r="115" spans="1:23" hidden="1">
      <c r="A115" s="146" t="str">
        <f>IF(SP_SUL!Y118="","*",SP_SUL!Y118)</f>
        <v>*</v>
      </c>
      <c r="B115" s="146" t="str">
        <f>IF(SP_SUL!X118="","*",SP_SUL!X118)</f>
        <v>Oportunidade</v>
      </c>
      <c r="C115" s="146" t="str">
        <f>IF(SP_SUL!Z118="","*",SP_SUL!Z118)</f>
        <v>*</v>
      </c>
      <c r="D115" s="139" t="str">
        <f>IF(SP_SUL!S118="","*",SP_SUL!S118)</f>
        <v>SP SUL</v>
      </c>
      <c r="E115" s="139" t="str">
        <f>IF(SP_SUL!T118="","*",SP_SUL!T118)</f>
        <v>ZKE-ZEV</v>
      </c>
      <c r="F115" s="145" t="str">
        <f>IF(SP_SUL!B118="","*",SP_SUL!B118)</f>
        <v>*</v>
      </c>
      <c r="G115" s="145" t="str">
        <f>IF(SP_SUL!D118="","*",SP_SUL!D118)</f>
        <v>E42</v>
      </c>
      <c r="H115" s="145" t="str">
        <f>IF(SP_SUL!F118="","*",SP_SUL!F118)</f>
        <v>DESLOCAMENTO</v>
      </c>
      <c r="I115" s="145" t="str">
        <f>IF(SP_SUL!H118="","*",SP_SUL!H118)</f>
        <v>102ZKW2</v>
      </c>
      <c r="J115" s="145" t="str">
        <f>IF(SP_SUL!I118="","*",SP_SUL!I118)</f>
        <v>ZCP1</v>
      </c>
      <c r="K115" s="139" t="str">
        <f>IF(SP_SUL!M118="","*",SP_SUL!M118)</f>
        <v>ZKW-ZCP</v>
      </c>
      <c r="L115" s="139" t="str">
        <f>IF(SP_SUL!N118="","*",SP_SUL!N118)</f>
        <v>ZKWZCP</v>
      </c>
      <c r="M115" s="140">
        <f>IF(SP_SUL!J118="","*",SP_SUL!J118)</f>
        <v>55</v>
      </c>
      <c r="N115" s="144">
        <f>IF(SP_SUL!K118="","*",SP_SUL!K118)</f>
        <v>102</v>
      </c>
      <c r="O115" s="144" t="str">
        <f>IF(SP_SUL!L118="","*",SP_SUL!L118)</f>
        <v>-</v>
      </c>
      <c r="P115" s="143">
        <f>IF(SP_SUL!O118="","*",SP_SUL!O118)</f>
        <v>0.39583333333333331</v>
      </c>
      <c r="Q115" s="143">
        <f>IF(SP_SUL!P118="","*",SP_SUL!P118)</f>
        <v>4.1666666666666664E-2</v>
      </c>
      <c r="R115" s="145" t="str">
        <f>IF(SP_SUL!Q118="","*",CONCATENATE(SP_SUL!Q118," ",SP_SUL!R118))</f>
        <v>1 BINÁRIO</v>
      </c>
      <c r="S115" s="145" t="str">
        <f>IF(SP_SUL!V118="","*",SP_SUL!V118)</f>
        <v>PCM</v>
      </c>
      <c r="T115" s="145" t="str">
        <f>IF(SP_SUL!W118="","*",SP_SUL!W118)</f>
        <v>Deslocamento</v>
      </c>
      <c r="U115" s="137">
        <f ca="1">_xlfn.XLOOKUP(G115&amp;$U$2,BS_CONTROLE[CHAVE],BS_CONTROLE[Quantidade_11],"-")</f>
        <v>1872</v>
      </c>
      <c r="V115" s="137" t="str">
        <f ca="1">_xlfn.XLOOKUP(G115&amp;$V$2,BS_CONTROLE[CHAVE],BS_CONTROLE[Quantidade_11],"-")</f>
        <v>-</v>
      </c>
      <c r="W115" s="137" t="str">
        <f ca="1">_xlfn.XLOOKUP(G115&amp;$W$2,BS_CONTROLE[CHAVE],BS_CONTROLE[Quantidade_11],"-")</f>
        <v>-</v>
      </c>
    </row>
    <row r="116" spans="1:23" hidden="1">
      <c r="A116" s="146" t="str">
        <f>IF(SP_SUL!Y119="","*",SP_SUL!Y119)</f>
        <v>OPORTUNIDADE</v>
      </c>
      <c r="B116" s="146" t="str">
        <f>IF(SP_SUL!X119="","*",SP_SUL!X119)</f>
        <v>Oportunidade</v>
      </c>
      <c r="C116" s="146" t="str">
        <f>IF(SP_SUL!Z119="","*",SP_SUL!Z119)</f>
        <v>*</v>
      </c>
      <c r="D116" s="139" t="str">
        <f>IF(SP_SUL!S119="","*",SP_SUL!S119)</f>
        <v>SP SUL</v>
      </c>
      <c r="E116" s="139" t="str">
        <f>IF(SP_SUL!T119="","*",SP_SUL!T119)</f>
        <v>ZKE-ZEV</v>
      </c>
      <c r="F116" s="145">
        <f>IF(SP_SUL!B119="","*",SP_SUL!B119)</f>
        <v>46058</v>
      </c>
      <c r="G116" s="145" t="str">
        <f>IF(SP_SUL!D119="","*",SP_SUL!D119)</f>
        <v>CAIQUE (TMA-677)</v>
      </c>
      <c r="H116" s="145" t="str">
        <f>IF(SP_SUL!F119="","*",SP_SUL!F119)</f>
        <v>MODERNIZAÇÃO - SOLDA</v>
      </c>
      <c r="I116" s="145" t="str">
        <f>IF(SP_SUL!H119="","*",SP_SUL!H119)</f>
        <v>-</v>
      </c>
      <c r="J116" s="145" t="str">
        <f>IF(SP_SUL!I119="","*",SP_SUL!I119)</f>
        <v>-</v>
      </c>
      <c r="K116" s="139" t="str">
        <f>IF(SP_SUL!M119="","*",SP_SUL!M119)</f>
        <v>ZWI-ZEM</v>
      </c>
      <c r="L116" s="139">
        <f>IF(SP_SUL!N119="","*",SP_SUL!N119)</f>
        <v>1241231</v>
      </c>
      <c r="M116" s="140">
        <f>IF(SP_SUL!J119="","*",SP_SUL!J119)</f>
        <v>48</v>
      </c>
      <c r="N116" s="144">
        <f>IF(SP_SUL!K119="","*",SP_SUL!K119)</f>
        <v>123.363</v>
      </c>
      <c r="O116" s="144" t="str">
        <f>IF(SP_SUL!L119="","*",SP_SUL!L119)</f>
        <v>-</v>
      </c>
      <c r="P116" s="143">
        <f>IF(SP_SUL!O119="","*",SP_SUL!O119)</f>
        <v>0.35416666666666669</v>
      </c>
      <c r="Q116" s="143">
        <f>IF(SP_SUL!P119="","*",SP_SUL!P119)</f>
        <v>6.25E-2</v>
      </c>
      <c r="R116" s="145" t="str">
        <f>IF(SP_SUL!Q119="","*",CONCATENATE(SP_SUL!Q119," ",SP_SUL!R119))</f>
        <v>1 Nº DE SOLDA</v>
      </c>
      <c r="S116" s="145" t="str">
        <f>IF(SP_SUL!V119="","*",SP_SUL!V119)</f>
        <v xml:space="preserve">Alisson </v>
      </c>
      <c r="T116" s="145" t="str">
        <f>IF(SP_SUL!W119="","*",SP_SUL!W119)</f>
        <v xml:space="preserve">Execução de solda - Condicionado a temperatura </v>
      </c>
      <c r="U116" s="137" t="str">
        <f ca="1">_xlfn.XLOOKUP(G116&amp;$U$2,BS_CONTROLE[CHAVE],BS_CONTROLE[Quantidade_11],"-")</f>
        <v>-</v>
      </c>
      <c r="V116" s="137" t="str">
        <f ca="1">_xlfn.XLOOKUP(G116&amp;$V$2,BS_CONTROLE[CHAVE],BS_CONTROLE[Quantidade_11],"-")</f>
        <v>-</v>
      </c>
      <c r="W116" s="137" t="str">
        <f ca="1">_xlfn.XLOOKUP(G116&amp;$W$2,BS_CONTROLE[CHAVE],BS_CONTROLE[Quantidade_11],"-")</f>
        <v>-</v>
      </c>
    </row>
    <row r="117" spans="1:23" hidden="1">
      <c r="A117" s="146" t="str">
        <f>IF(SP_SUL!Y120="","*",SP_SUL!Y120)</f>
        <v>OPORTUNIDADE</v>
      </c>
      <c r="B117" s="146" t="str">
        <f>IF(SP_SUL!X120="","*",SP_SUL!X120)</f>
        <v>Oportunidade</v>
      </c>
      <c r="C117" s="146" t="str">
        <f>IF(SP_SUL!Z120="","*",SP_SUL!Z120)</f>
        <v>*</v>
      </c>
      <c r="D117" s="139" t="str">
        <f>IF(SP_SUL!S120="","*",SP_SUL!S120)</f>
        <v>SP SUL</v>
      </c>
      <c r="E117" s="139" t="str">
        <f>IF(SP_SUL!T120="","*",SP_SUL!T120)</f>
        <v>ZKE-ZEV</v>
      </c>
      <c r="F117" s="145">
        <f>IF(SP_SUL!B120="","*",SP_SUL!B120)</f>
        <v>46058</v>
      </c>
      <c r="G117" s="145" t="str">
        <f>IF(SP_SUL!D120="","*",SP_SUL!D120)</f>
        <v>WALTER (TP-810)</v>
      </c>
      <c r="H117" s="145" t="str">
        <f>IF(SP_SUL!F120="","*",SP_SUL!F120)</f>
        <v>MODERNIZAÇÃO - SOLDA</v>
      </c>
      <c r="I117" s="145" t="str">
        <f>IF(SP_SUL!H120="","*",SP_SUL!H120)</f>
        <v>-</v>
      </c>
      <c r="J117" s="145" t="str">
        <f>IF(SP_SUL!I120="","*",SP_SUL!I120)</f>
        <v>-</v>
      </c>
      <c r="K117" s="139" t="str">
        <f>IF(SP_SUL!M120="","*",SP_SUL!M120)</f>
        <v>ZWI-ZEM</v>
      </c>
      <c r="L117" s="139">
        <f>IF(SP_SUL!N120="","*",SP_SUL!N120)</f>
        <v>1241231</v>
      </c>
      <c r="M117" s="140">
        <f>IF(SP_SUL!J120="","*",SP_SUL!J120)</f>
        <v>48</v>
      </c>
      <c r="N117" s="144">
        <f>IF(SP_SUL!K120="","*",SP_SUL!K120)</f>
        <v>123.465</v>
      </c>
      <c r="O117" s="144" t="str">
        <f>IF(SP_SUL!L120="","*",SP_SUL!L120)</f>
        <v>-</v>
      </c>
      <c r="P117" s="143">
        <f>IF(SP_SUL!O120="","*",SP_SUL!O120)</f>
        <v>0.35416666666666669</v>
      </c>
      <c r="Q117" s="143">
        <f>IF(SP_SUL!P120="","*",SP_SUL!P120)</f>
        <v>6.25E-2</v>
      </c>
      <c r="R117" s="145" t="str">
        <f>IF(SP_SUL!Q120="","*",CONCATENATE(SP_SUL!Q120," ",SP_SUL!R120))</f>
        <v>1 Nº DE SOLDA</v>
      </c>
      <c r="S117" s="145" t="str">
        <f>IF(SP_SUL!V120="","*",SP_SUL!V120)</f>
        <v xml:space="preserve">Alisson </v>
      </c>
      <c r="T117" s="145" t="str">
        <f>IF(SP_SUL!W120="","*",SP_SUL!W120)</f>
        <v xml:space="preserve">Execução de solda - Condicionado a temperatura </v>
      </c>
      <c r="U117" s="137" t="str">
        <f ca="1">_xlfn.XLOOKUP(G117&amp;$U$2,BS_CONTROLE[CHAVE],BS_CONTROLE[Quantidade_11],"-")</f>
        <v>-</v>
      </c>
      <c r="V117" s="137" t="str">
        <f ca="1">_xlfn.XLOOKUP(G117&amp;$V$2,BS_CONTROLE[CHAVE],BS_CONTROLE[Quantidade_11],"-")</f>
        <v>-</v>
      </c>
      <c r="W117" s="137" t="str">
        <f ca="1">_xlfn.XLOOKUP(G117&amp;$W$2,BS_CONTROLE[CHAVE],BS_CONTROLE[Quantidade_11],"-")</f>
        <v>-</v>
      </c>
    </row>
    <row r="118" spans="1:23" hidden="1">
      <c r="A118" s="146" t="str">
        <f>IF(SP_SUL!Y121="","*",SP_SUL!Y121)</f>
        <v>OPORTUNIDADE</v>
      </c>
      <c r="B118" s="146" t="str">
        <f>IF(SP_SUL!X121="","*",SP_SUL!X121)</f>
        <v>Oportunidade</v>
      </c>
      <c r="C118" s="146" t="str">
        <f>IF(SP_SUL!Z121="","*",SP_SUL!Z121)</f>
        <v>*</v>
      </c>
      <c r="D118" s="139" t="str">
        <f>IF(SP_SUL!S121="","*",SP_SUL!S121)</f>
        <v>SP SUL</v>
      </c>
      <c r="E118" s="139" t="str">
        <f>IF(SP_SUL!T121="","*",SP_SUL!T121)</f>
        <v>ZKE-ZEV</v>
      </c>
      <c r="F118" s="145">
        <f>IF(SP_SUL!B121="","*",SP_SUL!B121)</f>
        <v>46058</v>
      </c>
      <c r="G118" s="145" t="str">
        <f>IF(SP_SUL!D121="","*",SP_SUL!D121)</f>
        <v>W60</v>
      </c>
      <c r="H118" s="145" t="str">
        <f>IF(SP_SUL!F121="","*",SP_SUL!F121)</f>
        <v>PDM - DESCARGA - DORMENTE</v>
      </c>
      <c r="I118" s="145" t="str">
        <f>IF(SP_SUL!H121="","*",SP_SUL!H121)</f>
        <v>ZEM1302</v>
      </c>
      <c r="J118" s="145" t="str">
        <f>IF(SP_SUL!I121="","*",SP_SUL!I121)</f>
        <v>ZEM1302</v>
      </c>
      <c r="K118" s="139" t="str">
        <f>IF(SP_SUL!M121="","*",SP_SUL!M121)</f>
        <v>ZEJ-ZRB</v>
      </c>
      <c r="L118" s="139" t="str">
        <f>IF(SP_SUL!N121="","*",SP_SUL!N121)</f>
        <v>ZEJ1 / ZRB1501</v>
      </c>
      <c r="M118" s="140">
        <f>IF(SP_SUL!J121="","*",SP_SUL!J121)</f>
        <v>48</v>
      </c>
      <c r="N118" s="144">
        <f>IF(SP_SUL!K121="","*",SP_SUL!K121)</f>
        <v>145.9</v>
      </c>
      <c r="O118" s="144">
        <f>IF(SP_SUL!L121="","*",SP_SUL!L121)</f>
        <v>150</v>
      </c>
      <c r="P118" s="143">
        <f>IF(SP_SUL!O121="","*",SP_SUL!O121)</f>
        <v>0.375</v>
      </c>
      <c r="Q118" s="143">
        <f>IF(SP_SUL!P121="","*",SP_SUL!P121)</f>
        <v>4.1666666666666664E-2</v>
      </c>
      <c r="R118" s="145" t="str">
        <f>IF(SP_SUL!Q121="","*",CONCATENATE(SP_SUL!Q121," ",SP_SUL!R121))</f>
        <v>600 Nº DE DORMENTES</v>
      </c>
      <c r="S118" s="145" t="str">
        <f>IF(SP_SUL!V121="","*",SP_SUL!V121)</f>
        <v>Felipe</v>
      </c>
      <c r="T118" s="145" t="str">
        <f>IF(SP_SUL!W121="","*",SP_SUL!W121)</f>
        <v>PDM - Descarga de dormentes</v>
      </c>
      <c r="U118" s="137">
        <f ca="1">_xlfn.XLOOKUP(G118&amp;$U$2,BS_CONTROLE[CHAVE],BS_CONTROLE[Quantidade_11],"-")</f>
        <v>0</v>
      </c>
      <c r="V118" s="137" t="str">
        <f ca="1">_xlfn.XLOOKUP(G118&amp;$V$2,BS_CONTROLE[CHAVE],BS_CONTROLE[Quantidade_11],"-")</f>
        <v>-</v>
      </c>
      <c r="W118" s="137">
        <f ca="1">_xlfn.XLOOKUP(G118&amp;$W$2,BS_CONTROLE[CHAVE],BS_CONTROLE[Quantidade_11],"-")</f>
        <v>1</v>
      </c>
    </row>
    <row r="119" spans="1:23" hidden="1">
      <c r="A119" s="146" t="str">
        <f>IF(SP_SUL!Y122="","*",SP_SUL!Y122)</f>
        <v>OPORTUNIDADE</v>
      </c>
      <c r="B119" s="146" t="str">
        <f>IF(SP_SUL!X122="","*",SP_SUL!X122)</f>
        <v>Oportunidade</v>
      </c>
      <c r="C119" s="146" t="str">
        <f>IF(SP_SUL!Z122="","*",SP_SUL!Z122)</f>
        <v>*</v>
      </c>
      <c r="D119" s="139" t="str">
        <f>IF(SP_SUL!S122="","*",SP_SUL!S122)</f>
        <v>SP SUL</v>
      </c>
      <c r="E119" s="139" t="str">
        <f>IF(SP_SUL!T122="","*",SP_SUL!T122)</f>
        <v>ZKE-ZEV</v>
      </c>
      <c r="F119" s="145">
        <f>IF(SP_SUL!B122="","*",SP_SUL!B122)</f>
        <v>46058</v>
      </c>
      <c r="G119" s="145" t="str">
        <f>IF(SP_SUL!D122="","*",SP_SUL!D122)</f>
        <v>W96</v>
      </c>
      <c r="H119" s="145" t="str">
        <f>IF(SP_SUL!F122="","*",SP_SUL!F122)</f>
        <v>MODERNIZAÇÃO - DORMENTE - DESCARGA</v>
      </c>
      <c r="I119" s="145" t="str">
        <f>IF(SP_SUL!H122="","*",SP_SUL!H122)</f>
        <v>ZEM1</v>
      </c>
      <c r="J119" s="145" t="str">
        <f>IF(SP_SUL!I122="","*",SP_SUL!I122)</f>
        <v>ZEM-1</v>
      </c>
      <c r="K119" s="139" t="str">
        <f>IF(SP_SUL!M122="","*",SP_SUL!M122)</f>
        <v>ZEJ-ZRB</v>
      </c>
      <c r="L119" s="139" t="str">
        <f>IF(SP_SUL!N122="","*",SP_SUL!N122)</f>
        <v>ZRB1501</v>
      </c>
      <c r="M119" s="140">
        <f>IF(SP_SUL!J122="","*",SP_SUL!J122)</f>
        <v>48</v>
      </c>
      <c r="N119" s="144">
        <f>IF(SP_SUL!K122="","*",SP_SUL!K122)</f>
        <v>151.6</v>
      </c>
      <c r="O119" s="144">
        <f>IF(SP_SUL!L122="","*",SP_SUL!L122)</f>
        <v>150.6</v>
      </c>
      <c r="P119" s="143">
        <f>IF(SP_SUL!O122="","*",SP_SUL!O122)</f>
        <v>0.3125</v>
      </c>
      <c r="Q119" s="143">
        <f>IF(SP_SUL!P122="","*",SP_SUL!P122)</f>
        <v>8.3333333333333329E-2</v>
      </c>
      <c r="R119" s="145" t="str">
        <f>IF(SP_SUL!Q122="","*",CONCATENATE(SP_SUL!Q122," ",SP_SUL!R122))</f>
        <v>800 Nº DE DORMENTES</v>
      </c>
      <c r="S119" s="145" t="str">
        <f>IF(SP_SUL!V122="","*",SP_SUL!V122)</f>
        <v xml:space="preserve">Alisson </v>
      </c>
      <c r="T119" s="145" t="str">
        <f>IF(SP_SUL!W122="","*",SP_SUL!W122)</f>
        <v>- Intervalo de descarga de dormentes em ZEJZRB-1
5H de necessidade para descarga de dormentes do KM 151+600 ao 150+600 com o W96
MC1 as 07h30 em ZEM-1 circula em licença até o KM 151+600
Considerar abertura do intervalo na MC9 motivo 21.
W96 encerra na LJ de ZEM 
Prioridade no intervalo para retorno da equipe T1 para as atividades pós-blackout.</v>
      </c>
      <c r="U119" s="137" t="str">
        <f ca="1">_xlfn.XLOOKUP(G119&amp;$U$2,BS_CONTROLE[CHAVE],BS_CONTROLE[Quantidade_11],"-")</f>
        <v>-</v>
      </c>
      <c r="V119" s="137" t="str">
        <f ca="1">_xlfn.XLOOKUP(G119&amp;$V$2,BS_CONTROLE[CHAVE],BS_CONTROLE[Quantidade_11],"-")</f>
        <v>-</v>
      </c>
      <c r="W119" s="137" t="str">
        <f ca="1">_xlfn.XLOOKUP(G119&amp;$W$2,BS_CONTROLE[CHAVE],BS_CONTROLE[Quantidade_11],"-")</f>
        <v>-</v>
      </c>
    </row>
    <row r="120" spans="1:23" hidden="1">
      <c r="A120" s="146" t="str">
        <f>IF(SP_SUL!Y123="","*",SP_SUL!Y123)</f>
        <v>OPORTUNIDADE</v>
      </c>
      <c r="B120" s="146" t="str">
        <f>IF(SP_SUL!X123="","*",SP_SUL!X123)</f>
        <v>Oportunidade</v>
      </c>
      <c r="C120" s="146" t="str">
        <f>IF(SP_SUL!Z123="","*",SP_SUL!Z123)</f>
        <v>*</v>
      </c>
      <c r="D120" s="139" t="str">
        <f>IF(SP_SUL!S123="","*",SP_SUL!S123)</f>
        <v>SP SUL</v>
      </c>
      <c r="E120" s="139" t="str">
        <f>IF(SP_SUL!T123="","*",SP_SUL!T123)</f>
        <v>ZEV-ZPT</v>
      </c>
      <c r="F120" s="145">
        <f>IF(SP_SUL!B123="","*",SP_SUL!B123)</f>
        <v>46058</v>
      </c>
      <c r="G120" s="145" t="str">
        <f>IF(SP_SUL!D123="","*",SP_SUL!D123)</f>
        <v>HUELTON (TP-725)</v>
      </c>
      <c r="H120" s="145" t="str">
        <f>IF(SP_SUL!F123="","*",SP_SUL!F123)</f>
        <v>PDM - SOLDA</v>
      </c>
      <c r="I120" s="145" t="str">
        <f>IF(SP_SUL!H123="","*",SP_SUL!H123)</f>
        <v>-</v>
      </c>
      <c r="J120" s="145" t="str">
        <f>IF(SP_SUL!I123="","*",SP_SUL!I123)</f>
        <v>-</v>
      </c>
      <c r="K120" s="139" t="str">
        <f>IF(SP_SUL!M123="","*",SP_SUL!M123)</f>
        <v>ZPG-MRS</v>
      </c>
      <c r="L120" s="139" t="str">
        <f>IF(SP_SUL!N123="","*",SP_SUL!N123)</f>
        <v>K67ZEV1</v>
      </c>
      <c r="M120" s="140">
        <f>IF(SP_SUL!J123="","*",SP_SUL!J123)</f>
        <v>54</v>
      </c>
      <c r="N120" s="144">
        <f>IF(SP_SUL!K123="","*",SP_SUL!K123)</f>
        <v>65.3</v>
      </c>
      <c r="O120" s="144" t="str">
        <f>IF(SP_SUL!L123="","*",SP_SUL!L123)</f>
        <v>-</v>
      </c>
      <c r="P120" s="143">
        <f>IF(SP_SUL!O123="","*",SP_SUL!O123)</f>
        <v>0.41666666666666669</v>
      </c>
      <c r="Q120" s="143">
        <f>IF(SP_SUL!P123="","*",SP_SUL!P123)</f>
        <v>6.25E-2</v>
      </c>
      <c r="R120" s="145" t="str">
        <f>IF(SP_SUL!Q123="","*",CONCATENATE(SP_SUL!Q123," ",SP_SUL!R123))</f>
        <v>1 Nº DE SOLDA</v>
      </c>
      <c r="S120" s="145" t="str">
        <f>IF(SP_SUL!V123="","*",SP_SUL!V123)</f>
        <v>Moises</v>
      </c>
      <c r="T120" s="145" t="str">
        <f>IF(SP_SUL!W123="","*",SP_SUL!W123)</f>
        <v xml:space="preserve">Execução de solda - Condicionado a temperatura </v>
      </c>
      <c r="U120" s="137" t="str">
        <f ca="1">_xlfn.XLOOKUP(G120&amp;$U$2,BS_CONTROLE[CHAVE],BS_CONTROLE[Quantidade_11],"-")</f>
        <v>-</v>
      </c>
      <c r="V120" s="137" t="str">
        <f ca="1">_xlfn.XLOOKUP(G120&amp;$V$2,BS_CONTROLE[CHAVE],BS_CONTROLE[Quantidade_11],"-")</f>
        <v>-</v>
      </c>
      <c r="W120" s="137" t="str">
        <f ca="1">_xlfn.XLOOKUP(G120&amp;$W$2,BS_CONTROLE[CHAVE],BS_CONTROLE[Quantidade_11],"-")</f>
        <v>-</v>
      </c>
    </row>
    <row r="121" spans="1:23" hidden="1">
      <c r="A121" s="146" t="str">
        <f>IF(SP_SUL!Y124="","*",SP_SUL!Y124)</f>
        <v>SIM</v>
      </c>
      <c r="B121" s="146" t="str">
        <f>IF(SP_SUL!X124="","*",SP_SUL!X124)</f>
        <v>Contrato</v>
      </c>
      <c r="C121" s="146" t="str">
        <f>IF(SP_SUL!Z124="","*",SP_SUL!Z124)</f>
        <v>*</v>
      </c>
      <c r="D121" s="139" t="str">
        <f>IF(SP_SUL!S124="","*",SP_SUL!S124)</f>
        <v>SP SUL</v>
      </c>
      <c r="E121" s="139" t="str">
        <f>IF(SP_SUL!T124="","*",SP_SUL!T124)</f>
        <v>ZEV-ZPT</v>
      </c>
      <c r="F121" s="145">
        <f>IF(SP_SUL!B124="","*",SP_SUL!B124)</f>
        <v>46058</v>
      </c>
      <c r="G121" s="145" t="str">
        <f>IF(SP_SUL!D124="","*",SP_SUL!D124)</f>
        <v>W62</v>
      </c>
      <c r="H121" s="145" t="str">
        <f>IF(SP_SUL!F124="","*",SP_SUL!F124)</f>
        <v>DESLOCAMENTO</v>
      </c>
      <c r="I121" s="145" t="str">
        <f>IF(SP_SUL!H124="","*",SP_SUL!H124)</f>
        <v>ZPT1051</v>
      </c>
      <c r="J121" s="145" t="str">
        <f>IF(SP_SUL!I124="","*",SP_SUL!I124)</f>
        <v>ZPTZDR</v>
      </c>
      <c r="K121" s="139" t="str">
        <f>IF(SP_SUL!M124="","*",SP_SUL!M124)</f>
        <v>ZXW-ZGP</v>
      </c>
      <c r="L121" s="139" t="str">
        <f>IF(SP_SUL!N124="","*",SP_SUL!N124)</f>
        <v>K84ZXW2</v>
      </c>
      <c r="M121" s="140">
        <f>IF(SP_SUL!J124="","*",SP_SUL!J124)</f>
        <v>92</v>
      </c>
      <c r="N121" s="144">
        <f>IF(SP_SUL!K124="","*",SP_SUL!K124)</f>
        <v>83.7</v>
      </c>
      <c r="O121" s="144" t="str">
        <f>IF(SP_SUL!L124="","*",SP_SUL!L124)</f>
        <v>-</v>
      </c>
      <c r="P121" s="143">
        <f>IF(SP_SUL!O124="","*",SP_SUL!O124)</f>
        <v>0.33333333333333331</v>
      </c>
      <c r="Q121" s="143">
        <f>IF(SP_SUL!P124="","*",SP_SUL!P124)</f>
        <v>4.1666666666666664E-2</v>
      </c>
      <c r="R121" s="145" t="str">
        <f>IF(SP_SUL!Q124="","*",CONCATENATE(SP_SUL!Q124," ",SP_SUL!R124))</f>
        <v>1 BINÁRIO</v>
      </c>
      <c r="S121" s="145" t="str">
        <f>IF(SP_SUL!V124="","*",SP_SUL!V124)</f>
        <v>Moises</v>
      </c>
      <c r="T121" s="145" t="str">
        <f>IF(SP_SUL!W124="","*",SP_SUL!W124)</f>
        <v>Deslocamento das turmas</v>
      </c>
      <c r="U121" s="137">
        <f ca="1">_xlfn.XLOOKUP(G121&amp;$U$2,BS_CONTROLE[CHAVE],BS_CONTROLE[Quantidade_11],"-")</f>
        <v>1</v>
      </c>
      <c r="V121" s="137" t="str">
        <f ca="1">_xlfn.XLOOKUP(G121&amp;$V$2,BS_CONTROLE[CHAVE],BS_CONTROLE[Quantidade_11],"-")</f>
        <v>-</v>
      </c>
      <c r="W121" s="137" t="str">
        <f ca="1">_xlfn.XLOOKUP(G121&amp;$W$2,BS_CONTROLE[CHAVE],BS_CONTROLE[Quantidade_11],"-")</f>
        <v>-</v>
      </c>
    </row>
    <row r="122" spans="1:23" hidden="1">
      <c r="A122" s="146" t="str">
        <f>IF(SP_SUL!Y125="","*",SP_SUL!Y125)</f>
        <v>OPORTUNIDADE</v>
      </c>
      <c r="B122" s="146" t="str">
        <f>IF(SP_SUL!X125="","*",SP_SUL!X125)</f>
        <v>Oportunidade</v>
      </c>
      <c r="C122" s="146" t="str">
        <f>IF(SP_SUL!Z125="","*",SP_SUL!Z125)</f>
        <v>*</v>
      </c>
      <c r="D122" s="139" t="str">
        <f>IF(SP_SUL!S125="","*",SP_SUL!S125)</f>
        <v>SP SUL</v>
      </c>
      <c r="E122" s="139" t="str">
        <f>IF(SP_SUL!T125="","*",SP_SUL!T125)</f>
        <v>ZPT-ZPG</v>
      </c>
      <c r="F122" s="145">
        <f>IF(SP_SUL!B125="","*",SP_SUL!B125)</f>
        <v>46058</v>
      </c>
      <c r="G122" s="145" t="str">
        <f>IF(SP_SUL!D125="","*",SP_SUL!D125)</f>
        <v>DIEGO (TF-42)</v>
      </c>
      <c r="H122" s="145" t="str">
        <f>IF(SP_SUL!F125="","*",SP_SUL!F125)</f>
        <v>LIMPEZA LASTRO</v>
      </c>
      <c r="I122" s="145" t="str">
        <f>IF(SP_SUL!H125="","*",SP_SUL!H125)</f>
        <v>-</v>
      </c>
      <c r="J122" s="145" t="str">
        <f>IF(SP_SUL!I125="","*",SP_SUL!I125)</f>
        <v>-</v>
      </c>
      <c r="K122" s="139" t="str">
        <f>IF(SP_SUL!M125="","*",SP_SUL!M125)</f>
        <v>PAT-ZGM</v>
      </c>
      <c r="L122" s="139" t="str">
        <f>IF(SP_SUL!N125="","*",SP_SUL!N125)</f>
        <v>PAT1102</v>
      </c>
      <c r="M122" s="140">
        <f>IF(SP_SUL!J125="","*",SP_SUL!J125)</f>
        <v>53</v>
      </c>
      <c r="N122" s="144">
        <f>IF(SP_SUL!K125="","*",SP_SUL!K125)</f>
        <v>109.05</v>
      </c>
      <c r="O122" s="144" t="str">
        <f>IF(SP_SUL!L125="","*",SP_SUL!L125)</f>
        <v>-</v>
      </c>
      <c r="P122" s="143">
        <f>IF(SP_SUL!O125="","*",SP_SUL!O125)</f>
        <v>0.41666666666666669</v>
      </c>
      <c r="Q122" s="143">
        <f>IF(SP_SUL!P125="","*",SP_SUL!P125)</f>
        <v>6.25E-2</v>
      </c>
      <c r="R122" s="145" t="str">
        <f>IF(SP_SUL!Q125="","*",CONCATENATE(SP_SUL!Q125," ",SP_SUL!R125))</f>
        <v>25 M</v>
      </c>
      <c r="S122" s="145" t="str">
        <f>IF(SP_SUL!V125="","*",SP_SUL!V125)</f>
        <v>Moises</v>
      </c>
      <c r="T122" s="145" t="str">
        <f>IF(SP_SUL!W125="","*",SP_SUL!W125)</f>
        <v>Limpeza de lastro</v>
      </c>
      <c r="U122" s="137" t="str">
        <f ca="1">_xlfn.XLOOKUP(G122&amp;$U$2,BS_CONTROLE[CHAVE],BS_CONTROLE[Quantidade_11],"-")</f>
        <v>-</v>
      </c>
      <c r="V122" s="137" t="str">
        <f ca="1">_xlfn.XLOOKUP(G122&amp;$V$2,BS_CONTROLE[CHAVE],BS_CONTROLE[Quantidade_11],"-")</f>
        <v>-</v>
      </c>
      <c r="W122" s="137" t="str">
        <f ca="1">_xlfn.XLOOKUP(G122&amp;$W$2,BS_CONTROLE[CHAVE],BS_CONTROLE[Quantidade_11],"-")</f>
        <v>-</v>
      </c>
    </row>
    <row r="123" spans="1:23" hidden="1">
      <c r="A123" s="146" t="str">
        <f>IF(SP_SUL!Y126="","*",SP_SUL!Y126)</f>
        <v>OPORTUNIDADE</v>
      </c>
      <c r="B123" s="146" t="str">
        <f>IF(SP_SUL!X126="","*",SP_SUL!X126)</f>
        <v>Oportunidade</v>
      </c>
      <c r="C123" s="146" t="str">
        <f>IF(SP_SUL!Z126="","*",SP_SUL!Z126)</f>
        <v>*</v>
      </c>
      <c r="D123" s="139" t="str">
        <f>IF(SP_SUL!S126="","*",SP_SUL!S126)</f>
        <v>SP SUL</v>
      </c>
      <c r="E123" s="139" t="str">
        <f>IF(SP_SUL!T126="","*",SP_SUL!T126)</f>
        <v>ZEV-ZPT</v>
      </c>
      <c r="F123" s="145">
        <f>IF(SP_SUL!B126="","*",SP_SUL!B126)</f>
        <v>46058</v>
      </c>
      <c r="G123" s="145" t="str">
        <f>IF(SP_SUL!D126="","*",SP_SUL!D126)</f>
        <v>V85</v>
      </c>
      <c r="H123" s="145" t="str">
        <f>IF(SP_SUL!F126="","*",SP_SUL!F126)</f>
        <v>MECANIZAÇÃO - SOCADORA</v>
      </c>
      <c r="I123" s="145" t="str">
        <f>IF(SP_SUL!H126="","*",SP_SUL!H126)</f>
        <v>ZDRZPT</v>
      </c>
      <c r="J123" s="145" t="str">
        <f>IF(SP_SUL!I126="","*",SP_SUL!I126)</f>
        <v>ZDRZPT</v>
      </c>
      <c r="K123" s="139" t="str">
        <f>IF(SP_SUL!M126="","*",SP_SUL!M126)</f>
        <v>ZGM-ZZV</v>
      </c>
      <c r="L123" s="139" t="str">
        <f>IF(SP_SUL!N126="","*",SP_SUL!N126)</f>
        <v>117ZGM1</v>
      </c>
      <c r="M123" s="140">
        <f>IF(SP_SUL!J126="","*",SP_SUL!J126)</f>
        <v>30</v>
      </c>
      <c r="N123" s="144">
        <f>IF(SP_SUL!K126="","*",SP_SUL!K126)</f>
        <v>115.3</v>
      </c>
      <c r="O123" s="144">
        <f>IF(SP_SUL!L126="","*",SP_SUL!L126)</f>
        <v>118.8</v>
      </c>
      <c r="P123" s="143">
        <f>IF(SP_SUL!O126="","*",SP_SUL!O126)</f>
        <v>0.39583333333333331</v>
      </c>
      <c r="Q123" s="143">
        <f>IF(SP_SUL!P126="","*",SP_SUL!P126)</f>
        <v>8.3333333333333329E-2</v>
      </c>
      <c r="R123" s="145" t="str">
        <f>IF(SP_SUL!Q126="","*",CONCATENATE(SP_SUL!Q126," ",SP_SUL!R126))</f>
        <v>480 M</v>
      </c>
      <c r="S123" s="145" t="str">
        <f>IF(SP_SUL!V126="","*",SP_SUL!V126)</f>
        <v>Antonioni</v>
      </c>
      <c r="T123" s="145" t="str">
        <f>IF(SP_SUL!W126="","*",SP_SUL!W126)</f>
        <v xml:space="preserve">Socaria mecanizada </v>
      </c>
      <c r="U123" s="137" t="str">
        <f ca="1">_xlfn.XLOOKUP(G123&amp;$U$2,BS_CONTROLE[CHAVE],BS_CONTROLE[Quantidade_11],"-")</f>
        <v>-</v>
      </c>
      <c r="V123" s="137" t="str">
        <f ca="1">_xlfn.XLOOKUP(G123&amp;$V$2,BS_CONTROLE[CHAVE],BS_CONTROLE[Quantidade_11],"-")</f>
        <v>-</v>
      </c>
      <c r="W123" s="137" t="str">
        <f ca="1">_xlfn.XLOOKUP(G123&amp;$W$2,BS_CONTROLE[CHAVE],BS_CONTROLE[Quantidade_11],"-")</f>
        <v>-</v>
      </c>
    </row>
    <row r="124" spans="1:23" hidden="1">
      <c r="A124" s="146" t="str">
        <f>IF(SP_SUL!Y127="","*",SP_SUL!Y127)</f>
        <v>OPORTUNIDADE</v>
      </c>
      <c r="B124" s="146" t="str">
        <f>IF(SP_SUL!X127="","*",SP_SUL!X127)</f>
        <v>Oportunidade</v>
      </c>
      <c r="C124" s="146" t="str">
        <f>IF(SP_SUL!Z127="","*",SP_SUL!Z127)</f>
        <v>*</v>
      </c>
      <c r="D124" s="139" t="str">
        <f>IF(SP_SUL!S127="","*",SP_SUL!S127)</f>
        <v>SP SUL</v>
      </c>
      <c r="E124" s="139" t="str">
        <f>IF(SP_SUL!T127="","*",SP_SUL!T127)</f>
        <v>ZPT-ZPG</v>
      </c>
      <c r="F124" s="145">
        <f>IF(SP_SUL!B127="","*",SP_SUL!B127)</f>
        <v>46058</v>
      </c>
      <c r="G124" s="145" t="str">
        <f>IF(SP_SUL!D127="","*",SP_SUL!D127)</f>
        <v>INFRA 1</v>
      </c>
      <c r="H124" s="145" t="str">
        <f>IF(SP_SUL!F127="","*",SP_SUL!F127)</f>
        <v>OUTRAS ATIVIDADES</v>
      </c>
      <c r="I124" s="145" t="str">
        <f>IF(SP_SUL!H127="","*",SP_SUL!H127)</f>
        <v>-</v>
      </c>
      <c r="J124" s="145" t="str">
        <f>IF(SP_SUL!I127="","*",SP_SUL!I127)</f>
        <v>-</v>
      </c>
      <c r="K124" s="139" t="str">
        <f>IF(SP_SUL!M127="","*",SP_SUL!M127)</f>
        <v>ZGM-ZZV</v>
      </c>
      <c r="L124" s="139" t="str">
        <f>IF(SP_SUL!N127="","*",SP_SUL!N127)</f>
        <v>1181171/1181172/ 117ZGM2/117ZGM1</v>
      </c>
      <c r="M124" s="140">
        <f>IF(SP_SUL!J127="","*",SP_SUL!J127)</f>
        <v>53</v>
      </c>
      <c r="N124" s="144">
        <f>IF(SP_SUL!K127="","*",SP_SUL!K127)</f>
        <v>117</v>
      </c>
      <c r="O124" s="144">
        <f>IF(SP_SUL!L127="","*",SP_SUL!L127)</f>
        <v>118</v>
      </c>
      <c r="P124" s="143">
        <f>IF(SP_SUL!O127="","*",SP_SUL!O127)</f>
        <v>0.41666666666666669</v>
      </c>
      <c r="Q124" s="143">
        <f>IF(SP_SUL!P127="","*",SP_SUL!P127)</f>
        <v>4.1666666666666664E-2</v>
      </c>
      <c r="R124" s="145" t="str">
        <f>IF(SP_SUL!Q127="","*",CONCATENATE(SP_SUL!Q127," ",SP_SUL!R127))</f>
        <v>1 BINÁRIO</v>
      </c>
      <c r="S124" s="145" t="str">
        <f>IF(SP_SUL!V127="","*",SP_SUL!V127)</f>
        <v>Moises / Romulo</v>
      </c>
      <c r="T124" s="145" t="str">
        <f>IF(SP_SUL!W127="","*",SP_SUL!W127)</f>
        <v>Manutenção Elétrica - CPFL solicita 1h de interdição das sb's 1181171/1181172/ 117ZGM2/117ZGM1 para lançamento dos cabos que passam sobre a ferrovia.</v>
      </c>
      <c r="U124" s="137" t="str">
        <f ca="1">_xlfn.XLOOKUP(G124&amp;$U$2,BS_CONTROLE[CHAVE],BS_CONTROLE[Quantidade_11],"-")</f>
        <v>-</v>
      </c>
      <c r="V124" s="137" t="str">
        <f ca="1">_xlfn.XLOOKUP(G124&amp;$V$2,BS_CONTROLE[CHAVE],BS_CONTROLE[Quantidade_11],"-")</f>
        <v>-</v>
      </c>
      <c r="W124" s="137" t="str">
        <f ca="1">_xlfn.XLOOKUP(G124&amp;$W$2,BS_CONTROLE[CHAVE],BS_CONTROLE[Quantidade_11],"-")</f>
        <v>-</v>
      </c>
    </row>
    <row r="125" spans="1:23" hidden="1">
      <c r="A125" s="146" t="str">
        <f>IF(SP_SUL!Y128="","*",SP_SUL!Y128)</f>
        <v>OPORTUNIDADE</v>
      </c>
      <c r="B125" s="146" t="str">
        <f>IF(SP_SUL!X128="","*",SP_SUL!X128)</f>
        <v>Oportunidade</v>
      </c>
      <c r="C125" s="146" t="str">
        <f>IF(SP_SUL!Z128="","*",SP_SUL!Z128)</f>
        <v>*</v>
      </c>
      <c r="D125" s="139" t="str">
        <f>IF(SP_SUL!S128="","*",SP_SUL!S128)</f>
        <v>SP SUL</v>
      </c>
      <c r="E125" s="139" t="str">
        <f>IF(SP_SUL!T128="","*",SP_SUL!T128)</f>
        <v>ZPT-ZPG</v>
      </c>
      <c r="F125" s="145">
        <f>IF(SP_SUL!B128="","*",SP_SUL!B128)</f>
        <v>46058</v>
      </c>
      <c r="G125" s="145" t="str">
        <f>IF(SP_SUL!D128="","*",SP_SUL!D128)</f>
        <v>EXPANSÃO TURMA 1</v>
      </c>
      <c r="H125" s="145" t="str">
        <f>IF(SP_SUL!F128="","*",SP_SUL!F128)</f>
        <v>EXPANSÃO - SOLDA</v>
      </c>
      <c r="I125" s="145" t="str">
        <f>IF(SP_SUL!H128="","*",SP_SUL!H128)</f>
        <v>-</v>
      </c>
      <c r="J125" s="145" t="str">
        <f>IF(SP_SUL!I128="","*",SP_SUL!I128)</f>
        <v>-</v>
      </c>
      <c r="K125" s="139" t="str">
        <f>IF(SP_SUL!M128="","*",SP_SUL!M128)</f>
        <v>ZZV-ZPG</v>
      </c>
      <c r="L125" s="139" t="str">
        <f>IF(SP_SUL!N128="","*",SP_SUL!N128)</f>
        <v>ZPGZZV</v>
      </c>
      <c r="M125" s="140">
        <f>IF(SP_SUL!J128="","*",SP_SUL!J128)</f>
        <v>53</v>
      </c>
      <c r="N125" s="144">
        <f>IF(SP_SUL!K128="","*",SP_SUL!K128)</f>
        <v>123.59</v>
      </c>
      <c r="O125" s="144" t="str">
        <f>IF(SP_SUL!L128="","*",SP_SUL!L128)</f>
        <v>-</v>
      </c>
      <c r="P125" s="143">
        <f>IF(SP_SUL!O128="","*",SP_SUL!O128)</f>
        <v>0.35416666666666669</v>
      </c>
      <c r="Q125" s="143">
        <f>IF(SP_SUL!P128="","*",SP_SUL!P128)</f>
        <v>6.25E-2</v>
      </c>
      <c r="R125" s="145" t="str">
        <f>IF(SP_SUL!Q128="","*",CONCATENATE(SP_SUL!Q128," ",SP_SUL!R128))</f>
        <v>1 Nº DE SOLDA</v>
      </c>
      <c r="S125" s="145" t="str">
        <f>IF(SP_SUL!V128="","*",SP_SUL!V128)</f>
        <v>Pedro</v>
      </c>
      <c r="T125" s="145" t="str">
        <f>IF(SP_SUL!W128="","*",SP_SUL!W128)</f>
        <v xml:space="preserve">Execução de solda - Condicionado a temperatura </v>
      </c>
      <c r="U125" s="137">
        <f ca="1">_xlfn.XLOOKUP(G125&amp;$U$2,BS_CONTROLE[CHAVE],BS_CONTROLE[Quantidade_11],"-")</f>
        <v>1040</v>
      </c>
      <c r="V125" s="137" t="str">
        <f ca="1">_xlfn.XLOOKUP(G125&amp;$V$2,BS_CONTROLE[CHAVE],BS_CONTROLE[Quantidade_11],"-")</f>
        <v>-</v>
      </c>
      <c r="W125" s="137">
        <f ca="1">_xlfn.XLOOKUP(G125&amp;$W$2,BS_CONTROLE[CHAVE],BS_CONTROLE[Quantidade_11],"-")</f>
        <v>1</v>
      </c>
    </row>
    <row r="126" spans="1:23" hidden="1">
      <c r="A126" s="146" t="str">
        <f>IF(SP_SUL!Y129="","*",SP_SUL!Y129)</f>
        <v>*</v>
      </c>
      <c r="B126" s="146" t="str">
        <f>IF(SP_SUL!X129="","*",SP_SUL!X129)</f>
        <v>*</v>
      </c>
      <c r="C126" s="146" t="str">
        <f>IF(SP_SUL!Z129="","*",SP_SUL!Z129)</f>
        <v>*</v>
      </c>
      <c r="D126" s="139" t="str">
        <f>IF(SP_SUL!S129="","*",SP_SUL!S129)</f>
        <v>-</v>
      </c>
      <c r="E126" s="139" t="str">
        <f>IF(SP_SUL!T129="","*",SP_SUL!T129)</f>
        <v>-</v>
      </c>
      <c r="F126" s="145" t="str">
        <f>IF(SP_SUL!B129="","*",SP_SUL!B129)</f>
        <v>*</v>
      </c>
      <c r="G126" s="145" t="str">
        <f>IF(SP_SUL!D129="","*",SP_SUL!D129)</f>
        <v>*</v>
      </c>
      <c r="H126" s="145" t="str">
        <f>IF(SP_SUL!F129="","*",SP_SUL!F129)</f>
        <v>*</v>
      </c>
      <c r="I126" s="145" t="str">
        <f>IF(SP_SUL!H129="","*",SP_SUL!H129)</f>
        <v>*</v>
      </c>
      <c r="J126" s="145" t="str">
        <f>IF(SP_SUL!I129="","*",SP_SUL!I129)</f>
        <v>*</v>
      </c>
      <c r="K126" s="139" t="str">
        <f>IF(SP_SUL!M129="","*",SP_SUL!M129)</f>
        <v>-</v>
      </c>
      <c r="L126" s="139" t="str">
        <f>IF(SP_SUL!N129="","*",SP_SUL!N129)</f>
        <v>-</v>
      </c>
      <c r="M126" s="140" t="str">
        <f>IF(SP_SUL!J129="","*",SP_SUL!J129)</f>
        <v>*</v>
      </c>
      <c r="N126" s="144" t="str">
        <f>IF(SP_SUL!K129="","*",SP_SUL!K129)</f>
        <v>*</v>
      </c>
      <c r="O126" s="144" t="str">
        <f>IF(SP_SUL!L129="","*",SP_SUL!L129)</f>
        <v>*</v>
      </c>
      <c r="P126" s="143" t="str">
        <f>IF(SP_SUL!O129="","*",SP_SUL!O129)</f>
        <v>*</v>
      </c>
      <c r="Q126" s="143" t="str">
        <f>IF(SP_SUL!P129="","*",SP_SUL!P129)</f>
        <v>*</v>
      </c>
      <c r="R126" s="145" t="str">
        <f>IF(SP_SUL!Q129="","*",CONCATENATE(SP_SUL!Q129," ",SP_SUL!R129))</f>
        <v>*</v>
      </c>
      <c r="S126" s="145" t="str">
        <f>IF(SP_SUL!V129="","*",SP_SUL!V129)</f>
        <v>*</v>
      </c>
      <c r="T126" s="145" t="str">
        <f>IF(SP_SUL!W129="","*",SP_SUL!W129)</f>
        <v>*</v>
      </c>
      <c r="U126" s="137" t="str">
        <f ca="1">_xlfn.XLOOKUP(G126&amp;$U$2,BS_CONTROLE[CHAVE],BS_CONTROLE[Quantidade_11],"-")</f>
        <v>-</v>
      </c>
      <c r="V126" s="137" t="str">
        <f ca="1">_xlfn.XLOOKUP(G126&amp;$V$2,BS_CONTROLE[CHAVE],BS_CONTROLE[Quantidade_11],"-")</f>
        <v>-</v>
      </c>
      <c r="W126" s="137" t="str">
        <f ca="1">_xlfn.XLOOKUP(G126&amp;$W$2,BS_CONTROLE[CHAVE],BS_CONTROLE[Quantidade_11],"-")</f>
        <v>-</v>
      </c>
    </row>
    <row r="127" spans="1:23" hidden="1">
      <c r="A127" s="146" t="str">
        <f>IF(SP_SUL!Y130="","*",SP_SUL!Y130)</f>
        <v>*</v>
      </c>
      <c r="B127" s="146" t="str">
        <f>IF(SP_SUL!X130="","*",SP_SUL!X130)</f>
        <v>*</v>
      </c>
      <c r="C127" s="146" t="str">
        <f>IF(SP_SUL!Z130="","*",SP_SUL!Z130)</f>
        <v>*</v>
      </c>
      <c r="D127" s="139" t="str">
        <f>IF(SP_SUL!S130="","*",SP_SUL!S130)</f>
        <v>-</v>
      </c>
      <c r="E127" s="139" t="str">
        <f>IF(SP_SUL!T130="","*",SP_SUL!T130)</f>
        <v>-</v>
      </c>
      <c r="F127" s="145" t="str">
        <f>IF(SP_SUL!B130="","*",SP_SUL!B130)</f>
        <v>*</v>
      </c>
      <c r="G127" s="145" t="str">
        <f>IF(SP_SUL!D130="","*",SP_SUL!D130)</f>
        <v>*</v>
      </c>
      <c r="H127" s="145" t="str">
        <f>IF(SP_SUL!F130="","*",SP_SUL!F130)</f>
        <v>*</v>
      </c>
      <c r="I127" s="145" t="str">
        <f>IF(SP_SUL!H130="","*",SP_SUL!H130)</f>
        <v>*</v>
      </c>
      <c r="J127" s="145" t="str">
        <f>IF(SP_SUL!I130="","*",SP_SUL!I130)</f>
        <v>*</v>
      </c>
      <c r="K127" s="139" t="str">
        <f>IF(SP_SUL!M130="","*",SP_SUL!M130)</f>
        <v>-</v>
      </c>
      <c r="L127" s="139" t="str">
        <f>IF(SP_SUL!N130="","*",SP_SUL!N130)</f>
        <v>-</v>
      </c>
      <c r="M127" s="140" t="str">
        <f>IF(SP_SUL!J130="","*",SP_SUL!J130)</f>
        <v>*</v>
      </c>
      <c r="N127" s="144" t="str">
        <f>IF(SP_SUL!K130="","*",SP_SUL!K130)</f>
        <v>*</v>
      </c>
      <c r="O127" s="144" t="str">
        <f>IF(SP_SUL!L130="","*",SP_SUL!L130)</f>
        <v>*</v>
      </c>
      <c r="P127" s="143" t="str">
        <f>IF(SP_SUL!O130="","*",SP_SUL!O130)</f>
        <v>*</v>
      </c>
      <c r="Q127" s="143" t="str">
        <f>IF(SP_SUL!P130="","*",SP_SUL!P130)</f>
        <v>*</v>
      </c>
      <c r="R127" s="145" t="str">
        <f>IF(SP_SUL!Q130="","*",CONCATENATE(SP_SUL!Q130," ",SP_SUL!R130))</f>
        <v>*</v>
      </c>
      <c r="S127" s="145" t="str">
        <f>IF(SP_SUL!V130="","*",SP_SUL!V130)</f>
        <v>*</v>
      </c>
      <c r="T127" s="145" t="str">
        <f>IF(SP_SUL!W130="","*",SP_SUL!W130)</f>
        <v>*</v>
      </c>
      <c r="U127" s="137" t="str">
        <f ca="1">_xlfn.XLOOKUP(G127&amp;$U$2,BS_CONTROLE[CHAVE],BS_CONTROLE[Quantidade_11],"-")</f>
        <v>-</v>
      </c>
      <c r="V127" s="137" t="str">
        <f ca="1">_xlfn.XLOOKUP(G127&amp;$V$2,BS_CONTROLE[CHAVE],BS_CONTROLE[Quantidade_11],"-")</f>
        <v>-</v>
      </c>
      <c r="W127" s="137" t="str">
        <f ca="1">_xlfn.XLOOKUP(G127&amp;$W$2,BS_CONTROLE[CHAVE],BS_CONTROLE[Quantidade_11],"-")</f>
        <v>-</v>
      </c>
    </row>
    <row r="128" spans="1:23" hidden="1">
      <c r="A128" s="146" t="str">
        <f>IF(SP_SUL!Y131="","*",SP_SUL!Y131)</f>
        <v>*</v>
      </c>
      <c r="B128" s="146" t="str">
        <f>IF(SP_SUL!X131="","*",SP_SUL!X131)</f>
        <v>Oportunidade</v>
      </c>
      <c r="C128" s="146" t="str">
        <f>IF(SP_SUL!Z131="","*",SP_SUL!Z131)</f>
        <v>*</v>
      </c>
      <c r="D128" s="139" t="str">
        <f>IF(SP_SUL!S131="","*",SP_SUL!S131)</f>
        <v>SP SUL</v>
      </c>
      <c r="E128" s="139" t="str">
        <f>IF(SP_SUL!T131="","*",SP_SUL!T131)</f>
        <v>ZBV-ZRX</v>
      </c>
      <c r="F128" s="145" t="str">
        <f>IF(SP_SUL!B131="","*",SP_SUL!B131)</f>
        <v>*</v>
      </c>
      <c r="G128" s="145" t="str">
        <f>IF(SP_SUL!D131="","*",SP_SUL!D131)</f>
        <v>EXPANSÃO TURMA 1</v>
      </c>
      <c r="H128" s="145" t="str">
        <f>IF(SP_SUL!F131="","*",SP_SUL!F131)</f>
        <v>EXPANSÃO - SOLDA</v>
      </c>
      <c r="I128" s="145" t="str">
        <f>IF(SP_SUL!H131="","*",SP_SUL!H131)</f>
        <v>-</v>
      </c>
      <c r="J128" s="145" t="str">
        <f>IF(SP_SUL!I131="","*",SP_SUL!I131)</f>
        <v>-</v>
      </c>
      <c r="K128" s="139" t="str">
        <f>IF(SP_SUL!M131="","*",SP_SUL!M131)</f>
        <v>ZCD</v>
      </c>
      <c r="L128" s="139" t="str">
        <f>IF(SP_SUL!N131="","*",SP_SUL!N131)</f>
        <v>ZCD1</v>
      </c>
      <c r="M128" s="140">
        <f>IF(SP_SUL!J131="","*",SP_SUL!J131)</f>
        <v>70</v>
      </c>
      <c r="N128" s="144">
        <f>IF(SP_SUL!K131="","*",SP_SUL!K131)</f>
        <v>113.5</v>
      </c>
      <c r="O128" s="144" t="str">
        <f>IF(SP_SUL!L131="","*",SP_SUL!L131)</f>
        <v>-</v>
      </c>
      <c r="P128" s="143">
        <f>IF(SP_SUL!O131="","*",SP_SUL!O131)</f>
        <v>0.375</v>
      </c>
      <c r="Q128" s="143">
        <f>IF(SP_SUL!P131="","*",SP_SUL!P131)</f>
        <v>8.3333333333333329E-2</v>
      </c>
      <c r="R128" s="145" t="str">
        <f>IF(SP_SUL!Q131="","*",CONCATENATE(SP_SUL!Q131," ",SP_SUL!R131))</f>
        <v>1 Nº DE SOLDA</v>
      </c>
      <c r="S128" s="145" t="str">
        <f>IF(SP_SUL!V131="","*",SP_SUL!V131)</f>
        <v>Elder</v>
      </c>
      <c r="T128" s="145" t="str">
        <f>IF(SP_SUL!W131="","*",SP_SUL!W131)</f>
        <v xml:space="preserve">Execução de solda - Condicionado a temperatura </v>
      </c>
      <c r="U128" s="137">
        <f ca="1">_xlfn.XLOOKUP(G128&amp;$U$2,BS_CONTROLE[CHAVE],BS_CONTROLE[Quantidade_11],"-")</f>
        <v>1040</v>
      </c>
      <c r="V128" s="137" t="str">
        <f ca="1">_xlfn.XLOOKUP(G128&amp;$V$2,BS_CONTROLE[CHAVE],BS_CONTROLE[Quantidade_11],"-")</f>
        <v>-</v>
      </c>
      <c r="W128" s="137">
        <f ca="1">_xlfn.XLOOKUP(G128&amp;$W$2,BS_CONTROLE[CHAVE],BS_CONTROLE[Quantidade_11],"-")</f>
        <v>1</v>
      </c>
    </row>
    <row r="129" spans="1:23" hidden="1">
      <c r="A129" s="146" t="str">
        <f>IF(SP_SUL!Y132="","*",SP_SUL!Y132)</f>
        <v>OPORTUNIDADE</v>
      </c>
      <c r="B129" s="146" t="str">
        <f>IF(SP_SUL!X132="","*",SP_SUL!X132)</f>
        <v>Oportunidade</v>
      </c>
      <c r="C129" s="146" t="str">
        <f>IF(SP_SUL!Z132="","*",SP_SUL!Z132)</f>
        <v>*</v>
      </c>
      <c r="D129" s="139" t="str">
        <f>IF(SP_SUL!S132="","*",SP_SUL!S132)</f>
        <v>SP SUL</v>
      </c>
      <c r="E129" s="139" t="str">
        <f>IF(SP_SUL!T132="","*",SP_SUL!T132)</f>
        <v>ZBV-ZRX</v>
      </c>
      <c r="F129" s="145">
        <f>IF(SP_SUL!B132="","*",SP_SUL!B132)</f>
        <v>46059</v>
      </c>
      <c r="G129" s="145" t="str">
        <f>IF(SP_SUL!D132="","*",SP_SUL!D132)</f>
        <v>EXPANSÃO TURMA 1</v>
      </c>
      <c r="H129" s="145" t="str">
        <f>IF(SP_SUL!F132="","*",SP_SUL!F132)</f>
        <v>EXPANSÃO - ALÍVIO DE TENSÃO</v>
      </c>
      <c r="I129" s="145" t="str">
        <f>IF(SP_SUL!H132="","*",SP_SUL!H132)</f>
        <v>-</v>
      </c>
      <c r="J129" s="145" t="str">
        <f>IF(SP_SUL!I132="","*",SP_SUL!I132)</f>
        <v>-</v>
      </c>
      <c r="K129" s="139" t="str">
        <f>IF(SP_SUL!M132="","*",SP_SUL!M132)</f>
        <v>ZCD</v>
      </c>
      <c r="L129" s="139" t="str">
        <f>IF(SP_SUL!N132="","*",SP_SUL!N132)</f>
        <v>109ZCD2</v>
      </c>
      <c r="M129" s="140">
        <f>IF(SP_SUL!J132="","*",SP_SUL!J132)</f>
        <v>170</v>
      </c>
      <c r="N129" s="144">
        <f>IF(SP_SUL!K132="","*",SP_SUL!K132)</f>
        <v>110.35</v>
      </c>
      <c r="O129" s="144" t="str">
        <f>IF(SP_SUL!L132="","*",SP_SUL!L132)</f>
        <v>*</v>
      </c>
      <c r="P129" s="143">
        <f>IF(SP_SUL!O132="","*",SP_SUL!O132)</f>
        <v>0.375</v>
      </c>
      <c r="Q129" s="143">
        <f>IF(SP_SUL!P132="","*",SP_SUL!P132)</f>
        <v>8.3333333333333329E-2</v>
      </c>
      <c r="R129" s="145" t="str">
        <f>IF(SP_SUL!Q132="","*",CONCATENATE(SP_SUL!Q132," ",SP_SUL!R132))</f>
        <v>2 M</v>
      </c>
      <c r="S129" s="145" t="str">
        <f>IF(SP_SUL!V132="","*",SP_SUL!V132)</f>
        <v>Elder</v>
      </c>
      <c r="T129" s="145" t="str">
        <f>IF(SP_SUL!W132="","*",SP_SUL!W132)</f>
        <v>Alívio de tensão + Solda</v>
      </c>
      <c r="U129" s="137">
        <f ca="1">_xlfn.XLOOKUP(G129&amp;$U$2,BS_CONTROLE[CHAVE],BS_CONTROLE[Quantidade_11],"-")</f>
        <v>1040</v>
      </c>
      <c r="V129" s="137" t="str">
        <f ca="1">_xlfn.XLOOKUP(G129&amp;$V$2,BS_CONTROLE[CHAVE],BS_CONTROLE[Quantidade_11],"-")</f>
        <v>-</v>
      </c>
      <c r="W129" s="137">
        <f ca="1">_xlfn.XLOOKUP(G129&amp;$W$2,BS_CONTROLE[CHAVE],BS_CONTROLE[Quantidade_11],"-")</f>
        <v>1</v>
      </c>
    </row>
    <row r="130" spans="1:23" hidden="1">
      <c r="A130" s="146" t="str">
        <f>IF(SP_SUL!Y133="","*",SP_SUL!Y133)</f>
        <v>OPORTUNIDADE</v>
      </c>
      <c r="B130" s="146" t="str">
        <f>IF(SP_SUL!X133="","*",SP_SUL!X133)</f>
        <v>Oportunidade</v>
      </c>
      <c r="C130" s="146" t="str">
        <f>IF(SP_SUL!Z133="","*",SP_SUL!Z133)</f>
        <v>*</v>
      </c>
      <c r="D130" s="139" t="str">
        <f>IF(SP_SUL!S133="","*",SP_SUL!S133)</f>
        <v>SP SUL</v>
      </c>
      <c r="E130" s="139" t="str">
        <f>IF(SP_SUL!T133="","*",SP_SUL!T133)</f>
        <v>ZBV-ZRX</v>
      </c>
      <c r="F130" s="145">
        <f>IF(SP_SUL!B133="","*",SP_SUL!B133)</f>
        <v>46059</v>
      </c>
      <c r="G130" s="145" t="str">
        <f>IF(SP_SUL!D133="","*",SP_SUL!D133)</f>
        <v>KLECIO (TP-699)</v>
      </c>
      <c r="H130" s="145" t="str">
        <f>IF(SP_SUL!F133="","*",SP_SUL!F133)</f>
        <v>PDM - SOLDA</v>
      </c>
      <c r="I130" s="145" t="str">
        <f>IF(SP_SUL!H133="","*",SP_SUL!H133)</f>
        <v>-</v>
      </c>
      <c r="J130" s="145" t="str">
        <f>IF(SP_SUL!I133="","*",SP_SUL!I133)</f>
        <v>-</v>
      </c>
      <c r="K130" s="139" t="str">
        <f>IF(SP_SUL!M133="","*",SP_SUL!M133)</f>
        <v>ZSW-2</v>
      </c>
      <c r="L130" s="139" t="str">
        <f>IF(SP_SUL!N133="","*",SP_SUL!N133)</f>
        <v>ZSWS</v>
      </c>
      <c r="M130" s="140">
        <f>IF(SP_SUL!J133="","*",SP_SUL!J133)</f>
        <v>70</v>
      </c>
      <c r="N130" s="144">
        <f>IF(SP_SUL!K133="","*",SP_SUL!K133)</f>
        <v>87.3</v>
      </c>
      <c r="O130" s="144" t="str">
        <f>IF(SP_SUL!L133="","*",SP_SUL!L133)</f>
        <v>-</v>
      </c>
      <c r="P130" s="143">
        <f>IF(SP_SUL!O133="","*",SP_SUL!O133)</f>
        <v>0.375</v>
      </c>
      <c r="Q130" s="143">
        <f>IF(SP_SUL!P133="","*",SP_SUL!P133)</f>
        <v>6.25E-2</v>
      </c>
      <c r="R130" s="145" t="str">
        <f>IF(SP_SUL!Q133="","*",CONCATENATE(SP_SUL!Q133," ",SP_SUL!R133))</f>
        <v>1 Nº DE SOLDA</v>
      </c>
      <c r="S130" s="145" t="str">
        <f>IF(SP_SUL!V133="","*",SP_SUL!V133)</f>
        <v xml:space="preserve">Klecio </v>
      </c>
      <c r="T130" s="145" t="str">
        <f>IF(SP_SUL!W133="","*",SP_SUL!W133)</f>
        <v xml:space="preserve">Execução de solda - Condicionado a temperatura </v>
      </c>
      <c r="U130" s="137">
        <f ca="1">_xlfn.XLOOKUP(G130&amp;$U$2,BS_CONTROLE[CHAVE],BS_CONTROLE[Quantidade_11],"-")</f>
        <v>0</v>
      </c>
      <c r="V130" s="137" t="str">
        <f ca="1">_xlfn.XLOOKUP(G130&amp;$V$2,BS_CONTROLE[CHAVE],BS_CONTROLE[Quantidade_11],"-")</f>
        <v>-</v>
      </c>
      <c r="W130" s="137">
        <f ca="1">_xlfn.XLOOKUP(G130&amp;$W$2,BS_CONTROLE[CHAVE],BS_CONTROLE[Quantidade_11],"-")</f>
        <v>0</v>
      </c>
    </row>
    <row r="131" spans="1:23" hidden="1">
      <c r="A131" s="146" t="str">
        <f>IF(SP_SUL!Y134="","*",SP_SUL!Y134)</f>
        <v>OPORTUNIDADE</v>
      </c>
      <c r="B131" s="146" t="str">
        <f>IF(SP_SUL!X134="","*",SP_SUL!X134)</f>
        <v>Oportunidade</v>
      </c>
      <c r="C131" s="146" t="str">
        <f>IF(SP_SUL!Z134="","*",SP_SUL!Z134)</f>
        <v>*</v>
      </c>
      <c r="D131" s="139" t="str">
        <f>IF(SP_SUL!S134="","*",SP_SUL!S134)</f>
        <v>SP SUL</v>
      </c>
      <c r="E131" s="139" t="str">
        <f>IF(SP_SUL!T134="","*",SP_SUL!T134)</f>
        <v>ZBV-ZRX</v>
      </c>
      <c r="F131" s="145">
        <f>IF(SP_SUL!B134="","*",SP_SUL!B134)</f>
        <v>46059</v>
      </c>
      <c r="G131" s="145" t="str">
        <f>IF(SP_SUL!D134="","*",SP_SUL!D134)</f>
        <v>V48</v>
      </c>
      <c r="H131" s="145" t="str">
        <f>IF(SP_SUL!F134="","*",SP_SUL!F134)</f>
        <v>MECANIZAÇÃO - SOCADORA</v>
      </c>
      <c r="I131" s="145" t="str">
        <f>IF(SP_SUL!H134="","*",SP_SUL!H134)</f>
        <v>ZAC2</v>
      </c>
      <c r="J131" s="145" t="str">
        <f>IF(SP_SUL!I134="","*",SP_SUL!I134)</f>
        <v>ZAC2</v>
      </c>
      <c r="K131" s="139" t="str">
        <f>IF(SP_SUL!M134="","*",SP_SUL!M134)</f>
        <v>ZAC-ZSW</v>
      </c>
      <c r="L131" s="139" t="str">
        <f>IF(SP_SUL!N134="","*",SP_SUL!N134)</f>
        <v>ZACZSW</v>
      </c>
      <c r="M131" s="140">
        <f>IF(SP_SUL!J134="","*",SP_SUL!J134)</f>
        <v>70</v>
      </c>
      <c r="N131" s="144">
        <f>IF(SP_SUL!K134="","*",SP_SUL!K134)</f>
        <v>82.5</v>
      </c>
      <c r="O131" s="144">
        <f>IF(SP_SUL!L134="","*",SP_SUL!L134)</f>
        <v>87</v>
      </c>
      <c r="P131" s="143">
        <f>IF(SP_SUL!O134="","*",SP_SUL!O134)</f>
        <v>0.35416666666666669</v>
      </c>
      <c r="Q131" s="143">
        <f>IF(SP_SUL!P134="","*",SP_SUL!P134)</f>
        <v>8.3333333333333329E-2</v>
      </c>
      <c r="R131" s="145" t="str">
        <f>IF(SP_SUL!Q134="","*",CONCATENATE(SP_SUL!Q134," ",SP_SUL!R134))</f>
        <v>510 M</v>
      </c>
      <c r="S131" s="145" t="str">
        <f>IF(SP_SUL!V134="","*",SP_SUL!V134)</f>
        <v>Ezequiel</v>
      </c>
      <c r="T131" s="145" t="str">
        <f>IF(SP_SUL!W134="","*",SP_SUL!W134)</f>
        <v xml:space="preserve">Socaria mecanizada </v>
      </c>
      <c r="U131" s="137" t="str">
        <f ca="1">_xlfn.XLOOKUP(G131&amp;$U$2,BS_CONTROLE[CHAVE],BS_CONTROLE[Quantidade_11],"-")</f>
        <v>-</v>
      </c>
      <c r="V131" s="137" t="str">
        <f ca="1">_xlfn.XLOOKUP(G131&amp;$V$2,BS_CONTROLE[CHAVE],BS_CONTROLE[Quantidade_11],"-")</f>
        <v>-</v>
      </c>
      <c r="W131" s="137" t="str">
        <f ca="1">_xlfn.XLOOKUP(G131&amp;$W$2,BS_CONTROLE[CHAVE],BS_CONTROLE[Quantidade_11],"-")</f>
        <v>-</v>
      </c>
    </row>
    <row r="132" spans="1:23" hidden="1">
      <c r="A132" s="146" t="str">
        <f>IF(SP_SUL!Y135="","*",SP_SUL!Y135)</f>
        <v>OPORTUNIDADE</v>
      </c>
      <c r="B132" s="146" t="str">
        <f>IF(SP_SUL!X135="","*",SP_SUL!X135)</f>
        <v>Oportunidade</v>
      </c>
      <c r="C132" s="146" t="str">
        <f>IF(SP_SUL!Z135="","*",SP_SUL!Z135)</f>
        <v>*</v>
      </c>
      <c r="D132" s="139" t="str">
        <f>IF(SP_SUL!S135="","*",SP_SUL!S135)</f>
        <v>SP SUL</v>
      </c>
      <c r="E132" s="139" t="str">
        <f>IF(SP_SUL!T135="","*",SP_SUL!T135)</f>
        <v>ZBV-ZRX</v>
      </c>
      <c r="F132" s="145">
        <f>IF(SP_SUL!B135="","*",SP_SUL!B135)</f>
        <v>46059</v>
      </c>
      <c r="G132" s="145" t="str">
        <f>IF(SP_SUL!D135="","*",SP_SUL!D135)</f>
        <v>W58</v>
      </c>
      <c r="H132" s="145" t="str">
        <f>IF(SP_SUL!F135="","*",SP_SUL!F135)</f>
        <v>RECOLHIMENTO DE DORMENTE</v>
      </c>
      <c r="I132" s="145">
        <f>IF(SP_SUL!H135="","*",SP_SUL!H135)</f>
        <v>106109</v>
      </c>
      <c r="J132" s="145">
        <f>IF(SP_SUL!I135="","*",SP_SUL!I135)</f>
        <v>106109</v>
      </c>
      <c r="K132" s="139" t="str">
        <f>IF(SP_SUL!M135="","*",SP_SUL!M135)</f>
        <v>ZBM-ZHO</v>
      </c>
      <c r="L132" s="139" t="str">
        <f>IF(SP_SUL!N135="","*",SP_SUL!N135)</f>
        <v>K57ZHO</v>
      </c>
      <c r="M132" s="140">
        <f>IF(SP_SUL!J135="","*",SP_SUL!J135)</f>
        <v>68</v>
      </c>
      <c r="N132" s="144">
        <f>IF(SP_SUL!K135="","*",SP_SUL!K135)</f>
        <v>57</v>
      </c>
      <c r="O132" s="144">
        <f>IF(SP_SUL!L135="","*",SP_SUL!L135)</f>
        <v>53</v>
      </c>
      <c r="P132" s="143">
        <f>IF(SP_SUL!O135="","*",SP_SUL!O135)</f>
        <v>0.33333333333333331</v>
      </c>
      <c r="Q132" s="143">
        <f>IF(SP_SUL!P135="","*",SP_SUL!P135)</f>
        <v>4.1666666666666664E-2</v>
      </c>
      <c r="R132" s="145" t="str">
        <f>IF(SP_SUL!Q135="","*",CONCATENATE(SP_SUL!Q135," ",SP_SUL!R135))</f>
        <v>100 Nº DE PEÇAS</v>
      </c>
      <c r="S132" s="145" t="str">
        <f>IF(SP_SUL!V135="","*",SP_SUL!V135)</f>
        <v>Israel</v>
      </c>
      <c r="T132" s="145" t="str">
        <f>IF(SP_SUL!W135="","*",SP_SUL!W135)</f>
        <v xml:space="preserve">Recolhimento de dormentes  </v>
      </c>
      <c r="U132" s="137" t="str">
        <f ca="1">_xlfn.XLOOKUP(G132&amp;$U$2,BS_CONTROLE[CHAVE],BS_CONTROLE[Quantidade_11],"-")</f>
        <v>-</v>
      </c>
      <c r="V132" s="137" t="str">
        <f ca="1">_xlfn.XLOOKUP(G132&amp;$V$2,BS_CONTROLE[CHAVE],BS_CONTROLE[Quantidade_11],"-")</f>
        <v>-</v>
      </c>
      <c r="W132" s="137" t="str">
        <f ca="1">_xlfn.XLOOKUP(G132&amp;$W$2,BS_CONTROLE[CHAVE],BS_CONTROLE[Quantidade_11],"-")</f>
        <v>-</v>
      </c>
    </row>
    <row r="133" spans="1:23" hidden="1">
      <c r="A133" s="146" t="str">
        <f>IF(SP_SUL!Y136="","*",SP_SUL!Y136)</f>
        <v>*</v>
      </c>
      <c r="B133" s="146" t="str">
        <f>IF(SP_SUL!X136="","*",SP_SUL!X136)</f>
        <v>Oportunidade</v>
      </c>
      <c r="C133" s="146" t="str">
        <f>IF(SP_SUL!Z136="","*",SP_SUL!Z136)</f>
        <v>*</v>
      </c>
      <c r="D133" s="139" t="str">
        <f>IF(SP_SUL!S136="","*",SP_SUL!S136)</f>
        <v>SP SUL</v>
      </c>
      <c r="E133" s="139" t="str">
        <f>IF(SP_SUL!T136="","*",SP_SUL!T136)</f>
        <v>ZKE-ZEV</v>
      </c>
      <c r="F133" s="145">
        <f>IF(SP_SUL!B136="","*",SP_SUL!B136)</f>
        <v>46059</v>
      </c>
      <c r="G133" s="145" t="str">
        <f>IF(SP_SUL!D136="","*",SP_SUL!D136)</f>
        <v>CLEBISON (TP-728)</v>
      </c>
      <c r="H133" s="145" t="str">
        <f>IF(SP_SUL!F136="","*",SP_SUL!F136)</f>
        <v>PDM - SOLDA</v>
      </c>
      <c r="I133" s="145" t="str">
        <f>IF(SP_SUL!H136="","*",SP_SUL!H136)</f>
        <v>-</v>
      </c>
      <c r="J133" s="145" t="str">
        <f>IF(SP_SUL!I136="","*",SP_SUL!I136)</f>
        <v>-</v>
      </c>
      <c r="K133" s="139" t="str">
        <f>IF(SP_SUL!M136="","*",SP_SUL!M136)</f>
        <v>ZWW-ZKW</v>
      </c>
      <c r="L133" s="139" t="str">
        <f>IF(SP_SUL!N136="","*",SP_SUL!N136)</f>
        <v>K93K911</v>
      </c>
      <c r="M133" s="140">
        <f>IF(SP_SUL!J136="","*",SP_SUL!J136)</f>
        <v>48</v>
      </c>
      <c r="N133" s="144">
        <f>IF(SP_SUL!K136="","*",SP_SUL!K136)</f>
        <v>91.5</v>
      </c>
      <c r="O133" s="144" t="str">
        <f>IF(SP_SUL!L136="","*",SP_SUL!L136)</f>
        <v>-</v>
      </c>
      <c r="P133" s="143">
        <f>IF(SP_SUL!O136="","*",SP_SUL!O136)</f>
        <v>0.375</v>
      </c>
      <c r="Q133" s="143">
        <f>IF(SP_SUL!P136="","*",SP_SUL!P136)</f>
        <v>6.25E-2</v>
      </c>
      <c r="R133" s="145" t="str">
        <f>IF(SP_SUL!Q136="","*",CONCATENATE(SP_SUL!Q136," ",SP_SUL!R136))</f>
        <v>1 Nº DE SOLDA</v>
      </c>
      <c r="S133" s="145" t="str">
        <f>IF(SP_SUL!V136="","*",SP_SUL!V136)</f>
        <v>Felipe</v>
      </c>
      <c r="T133" s="145" t="str">
        <f>IF(SP_SUL!W136="","*",SP_SUL!W136)</f>
        <v xml:space="preserve">Execução de solda - Condicionado a temperatura </v>
      </c>
      <c r="U133" s="137">
        <f ca="1">_xlfn.XLOOKUP(G133&amp;$U$2,BS_CONTROLE[CHAVE],BS_CONTROLE[Quantidade_11],"-")</f>
        <v>2</v>
      </c>
      <c r="V133" s="137" t="str">
        <f ca="1">_xlfn.XLOOKUP(G133&amp;$V$2,BS_CONTROLE[CHAVE],BS_CONTROLE[Quantidade_11],"-")</f>
        <v>-</v>
      </c>
      <c r="W133" s="137">
        <f ca="1">_xlfn.XLOOKUP(G133&amp;$W$2,BS_CONTROLE[CHAVE],BS_CONTROLE[Quantidade_11],"-")</f>
        <v>0</v>
      </c>
    </row>
    <row r="134" spans="1:23" hidden="1">
      <c r="A134" s="146" t="str">
        <f>IF(SP_SUL!Y137="","*",SP_SUL!Y137)</f>
        <v>*</v>
      </c>
      <c r="B134" s="146" t="str">
        <f>IF(SP_SUL!X137="","*",SP_SUL!X137)</f>
        <v>Oportunidade</v>
      </c>
      <c r="C134" s="146" t="str">
        <f>IF(SP_SUL!Z137="","*",SP_SUL!Z137)</f>
        <v>*</v>
      </c>
      <c r="D134" s="139" t="str">
        <f>IF(SP_SUL!S137="","*",SP_SUL!S137)</f>
        <v>SP SUL</v>
      </c>
      <c r="E134" s="139" t="str">
        <f>IF(SP_SUL!T137="","*",SP_SUL!T137)</f>
        <v>ZKE-ZEV</v>
      </c>
      <c r="F134" s="145">
        <f>IF(SP_SUL!B137="","*",SP_SUL!B137)</f>
        <v>46059</v>
      </c>
      <c r="G134" s="145" t="str">
        <f>IF(SP_SUL!D137="","*",SP_SUL!D137)</f>
        <v>ISMAEL(TP-726)</v>
      </c>
      <c r="H134" s="145" t="str">
        <f>IF(SP_SUL!F137="","*",SP_SUL!F137)</f>
        <v>PDM - SOLDA</v>
      </c>
      <c r="I134" s="145" t="str">
        <f>IF(SP_SUL!H137="","*",SP_SUL!H137)</f>
        <v>-</v>
      </c>
      <c r="J134" s="145" t="str">
        <f>IF(SP_SUL!I137="","*",SP_SUL!I137)</f>
        <v>-</v>
      </c>
      <c r="K134" s="139" t="str">
        <f>IF(SP_SUL!M137="","*",SP_SUL!M137)</f>
        <v>ZWW-ZKW</v>
      </c>
      <c r="L134" s="139" t="str">
        <f>IF(SP_SUL!N137="","*",SP_SUL!N137)</f>
        <v>K93K911</v>
      </c>
      <c r="M134" s="140">
        <f>IF(SP_SUL!J137="","*",SP_SUL!J137)</f>
        <v>48</v>
      </c>
      <c r="N134" s="144">
        <f>IF(SP_SUL!K137="","*",SP_SUL!K137)</f>
        <v>91.5</v>
      </c>
      <c r="O134" s="144" t="str">
        <f>IF(SP_SUL!L137="","*",SP_SUL!L137)</f>
        <v>-</v>
      </c>
      <c r="P134" s="143">
        <f>IF(SP_SUL!O137="","*",SP_SUL!O137)</f>
        <v>0.375</v>
      </c>
      <c r="Q134" s="143">
        <f>IF(SP_SUL!P137="","*",SP_SUL!P137)</f>
        <v>6.25E-2</v>
      </c>
      <c r="R134" s="145" t="str">
        <f>IF(SP_SUL!Q137="","*",CONCATENATE(SP_SUL!Q137," ",SP_SUL!R137))</f>
        <v>1 Nº DE SOLDA</v>
      </c>
      <c r="S134" s="145" t="str">
        <f>IF(SP_SUL!V137="","*",SP_SUL!V137)</f>
        <v>Felipe</v>
      </c>
      <c r="T134" s="145" t="str">
        <f>IF(SP_SUL!W137="","*",SP_SUL!W137)</f>
        <v xml:space="preserve">Execução de solda - Condicionado a temperatura </v>
      </c>
      <c r="U134" s="137">
        <f ca="1">_xlfn.XLOOKUP(G134&amp;$U$2,BS_CONTROLE[CHAVE],BS_CONTROLE[Quantidade_11],"-")</f>
        <v>2</v>
      </c>
      <c r="V134" s="137" t="str">
        <f ca="1">_xlfn.XLOOKUP(G134&amp;$V$2,BS_CONTROLE[CHAVE],BS_CONTROLE[Quantidade_11],"-")</f>
        <v>-</v>
      </c>
      <c r="W134" s="137">
        <f ca="1">_xlfn.XLOOKUP(G134&amp;$W$2,BS_CONTROLE[CHAVE],BS_CONTROLE[Quantidade_11],"-")</f>
        <v>0</v>
      </c>
    </row>
    <row r="135" spans="1:23" hidden="1">
      <c r="A135" s="146" t="str">
        <f>IF(SP_SUL!Y138="","*",SP_SUL!Y138)</f>
        <v>OPORTUNIDADE</v>
      </c>
      <c r="B135" s="146" t="str">
        <f>IF(SP_SUL!X138="","*",SP_SUL!X138)</f>
        <v>Oportunidade</v>
      </c>
      <c r="C135" s="146" t="str">
        <f>IF(SP_SUL!Z138="","*",SP_SUL!Z138)</f>
        <v>*</v>
      </c>
      <c r="D135" s="139" t="str">
        <f>IF(SP_SUL!S138="","*",SP_SUL!S138)</f>
        <v>SP SUL</v>
      </c>
      <c r="E135" s="139" t="str">
        <f>IF(SP_SUL!T138="","*",SP_SUL!T138)</f>
        <v>ZBV-ZKE</v>
      </c>
      <c r="F135" s="145">
        <f>IF(SP_SUL!B138="","*",SP_SUL!B138)</f>
        <v>46059</v>
      </c>
      <c r="G135" s="145" t="str">
        <f>IF(SP_SUL!D138="","*",SP_SUL!D138)</f>
        <v>V42</v>
      </c>
      <c r="H135" s="145" t="str">
        <f>IF(SP_SUL!F138="","*",SP_SUL!F138)</f>
        <v>MECANIZAÇÃO - SOCADORA</v>
      </c>
      <c r="I135" s="145" t="str">
        <f>IF(SP_SUL!H138="","*",SP_SUL!H138)</f>
        <v>ZYU1</v>
      </c>
      <c r="J135" s="145" t="str">
        <f>IF(SP_SUL!I138="","*",SP_SUL!I138)</f>
        <v>ZYU1</v>
      </c>
      <c r="K135" s="139" t="str">
        <f>IF(SP_SUL!M138="","*",SP_SUL!M138)</f>
        <v>ZYU-ZST</v>
      </c>
      <c r="L135" s="139" t="str">
        <f>IF(SP_SUL!N138="","*",SP_SUL!N138)</f>
        <v>206ZST</v>
      </c>
      <c r="M135" s="140">
        <f>IF(SP_SUL!J138="","*",SP_SUL!J138)</f>
        <v>56</v>
      </c>
      <c r="N135" s="144">
        <f>IF(SP_SUL!K138="","*",SP_SUL!K138)</f>
        <v>208</v>
      </c>
      <c r="O135" s="144">
        <f>IF(SP_SUL!L138="","*",SP_SUL!L138)</f>
        <v>206</v>
      </c>
      <c r="P135" s="143">
        <f>IF(SP_SUL!O138="","*",SP_SUL!O138)</f>
        <v>0.35416666666666669</v>
      </c>
      <c r="Q135" s="143">
        <f>IF(SP_SUL!P138="","*",SP_SUL!P138)</f>
        <v>8.3333333333333329E-2</v>
      </c>
      <c r="R135" s="145" t="str">
        <f>IF(SP_SUL!Q138="","*",CONCATENATE(SP_SUL!Q138," ",SP_SUL!R138))</f>
        <v>400 M</v>
      </c>
      <c r="S135" s="145" t="str">
        <f>IF(SP_SUL!V138="","*",SP_SUL!V138)</f>
        <v>Ezequiel</v>
      </c>
      <c r="T135" s="145" t="str">
        <f>IF(SP_SUL!W138="","*",SP_SUL!W138)</f>
        <v xml:space="preserve">Socaria mecanizada </v>
      </c>
      <c r="U135" s="137" t="str">
        <f ca="1">_xlfn.XLOOKUP(G135&amp;$U$2,BS_CONTROLE[CHAVE],BS_CONTROLE[Quantidade_11],"-")</f>
        <v>-</v>
      </c>
      <c r="V135" s="137" t="str">
        <f ca="1">_xlfn.XLOOKUP(G135&amp;$V$2,BS_CONTROLE[CHAVE],BS_CONTROLE[Quantidade_11],"-")</f>
        <v>-</v>
      </c>
      <c r="W135" s="137" t="str">
        <f ca="1">_xlfn.XLOOKUP(G135&amp;$W$2,BS_CONTROLE[CHAVE],BS_CONTROLE[Quantidade_11],"-")</f>
        <v>-</v>
      </c>
    </row>
    <row r="136" spans="1:23" hidden="1">
      <c r="A136" s="146" t="str">
        <f>IF(SP_SUL!Y139="","*",SP_SUL!Y139)</f>
        <v>OPORTUNIDADE</v>
      </c>
      <c r="B136" s="146" t="str">
        <f>IF(SP_SUL!X139="","*",SP_SUL!X139)</f>
        <v>Oportunidade</v>
      </c>
      <c r="C136" s="146" t="str">
        <f>IF(SP_SUL!Z139="","*",SP_SUL!Z139)</f>
        <v>*</v>
      </c>
      <c r="D136" s="139" t="str">
        <f>IF(SP_SUL!S139="","*",SP_SUL!S139)</f>
        <v>SP SUL</v>
      </c>
      <c r="E136" s="139" t="str">
        <f>IF(SP_SUL!T139="","*",SP_SUL!T139)</f>
        <v>ZBV-ZKE</v>
      </c>
      <c r="F136" s="145">
        <f>IF(SP_SUL!B139="","*",SP_SUL!B139)</f>
        <v>46059</v>
      </c>
      <c r="G136" s="145" t="str">
        <f>IF(SP_SUL!D139="","*",SP_SUL!D139)</f>
        <v>EDSON (TP-780)</v>
      </c>
      <c r="H136" s="145" t="str">
        <f>IF(SP_SUL!F139="","*",SP_SUL!F139)</f>
        <v>PDM - SUBSTITUIÇÃO - DORMENTE</v>
      </c>
      <c r="I136" s="145" t="str">
        <f>IF(SP_SUL!H139="","*",SP_SUL!H139)</f>
        <v>-</v>
      </c>
      <c r="J136" s="145" t="str">
        <f>IF(SP_SUL!I139="","*",SP_SUL!I139)</f>
        <v>-</v>
      </c>
      <c r="K136" s="139" t="str">
        <f>IF(SP_SUL!M139="","*",SP_SUL!M139)</f>
        <v>ZYU-ZST</v>
      </c>
      <c r="L136" s="139" t="str">
        <f>IF(SP_SUL!N139="","*",SP_SUL!N139)</f>
        <v>ZYU206</v>
      </c>
      <c r="M136" s="140">
        <f>IF(SP_SUL!J139="","*",SP_SUL!J139)</f>
        <v>56</v>
      </c>
      <c r="N136" s="144">
        <f>IF(SP_SUL!K139="","*",SP_SUL!K139)</f>
        <v>205</v>
      </c>
      <c r="O136" s="144" t="str">
        <f>IF(SP_SUL!L139="","*",SP_SUL!L139)</f>
        <v>-</v>
      </c>
      <c r="P136" s="143">
        <f>IF(SP_SUL!O139="","*",SP_SUL!O139)</f>
        <v>0.375</v>
      </c>
      <c r="Q136" s="143">
        <f>IF(SP_SUL!P139="","*",SP_SUL!P139)</f>
        <v>8.3333333333333329E-2</v>
      </c>
      <c r="R136" s="145" t="str">
        <f>IF(SP_SUL!Q139="","*",CONCATENATE(SP_SUL!Q139," ",SP_SUL!R139))</f>
        <v>40 Nº DE DORMENTES</v>
      </c>
      <c r="S136" s="145" t="str">
        <f>IF(SP_SUL!V139="","*",SP_SUL!V139)</f>
        <v xml:space="preserve">Edson </v>
      </c>
      <c r="T136" s="145" t="str">
        <f>IF(SP_SUL!W139="","*",SP_SUL!W139)</f>
        <v>PDM - Substituição de dormentes</v>
      </c>
      <c r="U136" s="137" t="str">
        <f ca="1">_xlfn.XLOOKUP(G136&amp;$U$2,BS_CONTROLE[CHAVE],BS_CONTROLE[Quantidade_11],"-")</f>
        <v>-</v>
      </c>
      <c r="V136" s="137" t="str">
        <f ca="1">_xlfn.XLOOKUP(G136&amp;$V$2,BS_CONTROLE[CHAVE],BS_CONTROLE[Quantidade_11],"-")</f>
        <v>-</v>
      </c>
      <c r="W136" s="137" t="str">
        <f ca="1">_xlfn.XLOOKUP(G136&amp;$W$2,BS_CONTROLE[CHAVE],BS_CONTROLE[Quantidade_11],"-")</f>
        <v>-</v>
      </c>
    </row>
    <row r="137" spans="1:23" hidden="1">
      <c r="A137" s="146" t="str">
        <f>IF(SP_SUL!Y140="","*",SP_SUL!Y140)</f>
        <v>OPORTUNIDADE</v>
      </c>
      <c r="B137" s="146" t="str">
        <f>IF(SP_SUL!X140="","*",SP_SUL!X140)</f>
        <v>Oportunidade</v>
      </c>
      <c r="C137" s="146" t="str">
        <f>IF(SP_SUL!Z140="","*",SP_SUL!Z140)</f>
        <v>*</v>
      </c>
      <c r="D137" s="139" t="str">
        <f>IF(SP_SUL!S140="","*",SP_SUL!S140)</f>
        <v>SP SUL</v>
      </c>
      <c r="E137" s="139" t="str">
        <f>IF(SP_SUL!T140="","*",SP_SUL!T140)</f>
        <v>ZBV-ZKE</v>
      </c>
      <c r="F137" s="145">
        <f>IF(SP_SUL!B140="","*",SP_SUL!B140)</f>
        <v>46059</v>
      </c>
      <c r="G137" s="145" t="str">
        <f>IF(SP_SUL!D140="","*",SP_SUL!D140)</f>
        <v>ROGÉRIO (TP-730)</v>
      </c>
      <c r="H137" s="145" t="str">
        <f>IF(SP_SUL!F140="","*",SP_SUL!F140)</f>
        <v>PDM - SUBSTITUIÇÃO - DORMENTE</v>
      </c>
      <c r="I137" s="145" t="str">
        <f>IF(SP_SUL!H140="","*",SP_SUL!H140)</f>
        <v>-</v>
      </c>
      <c r="J137" s="145" t="str">
        <f>IF(SP_SUL!I140="","*",SP_SUL!I140)</f>
        <v>-</v>
      </c>
      <c r="K137" s="139" t="str">
        <f>IF(SP_SUL!M140="","*",SP_SUL!M140)</f>
        <v>ZYU-ZST</v>
      </c>
      <c r="L137" s="139" t="str">
        <f>IF(SP_SUL!N140="","*",SP_SUL!N140)</f>
        <v>ZYU206</v>
      </c>
      <c r="M137" s="140">
        <f>IF(SP_SUL!J140="","*",SP_SUL!J140)</f>
        <v>56</v>
      </c>
      <c r="N137" s="144">
        <f>IF(SP_SUL!K140="","*",SP_SUL!K140)</f>
        <v>205</v>
      </c>
      <c r="O137" s="144" t="str">
        <f>IF(SP_SUL!L140="","*",SP_SUL!L140)</f>
        <v>-</v>
      </c>
      <c r="P137" s="143">
        <f>IF(SP_SUL!O140="","*",SP_SUL!O140)</f>
        <v>0.375</v>
      </c>
      <c r="Q137" s="143">
        <f>IF(SP_SUL!P140="","*",SP_SUL!P140)</f>
        <v>8.3333333333333329E-2</v>
      </c>
      <c r="R137" s="145" t="str">
        <f>IF(SP_SUL!Q140="","*",CONCATENATE(SP_SUL!Q140," ",SP_SUL!R140))</f>
        <v>40 Nº DE DORMENTES</v>
      </c>
      <c r="S137" s="145" t="str">
        <f>IF(SP_SUL!V140="","*",SP_SUL!V140)</f>
        <v>Rogerio</v>
      </c>
      <c r="T137" s="145" t="str">
        <f>IF(SP_SUL!W140="","*",SP_SUL!W140)</f>
        <v>PDM - Substituição de dormentes</v>
      </c>
      <c r="U137" s="137">
        <f ca="1">_xlfn.XLOOKUP(G137&amp;$U$2,BS_CONTROLE[CHAVE],BS_CONTROLE[Quantidade_11],"-")</f>
        <v>0</v>
      </c>
      <c r="V137" s="137" t="str">
        <f ca="1">_xlfn.XLOOKUP(G137&amp;$V$2,BS_CONTROLE[CHAVE],BS_CONTROLE[Quantidade_11],"-")</f>
        <v>-</v>
      </c>
      <c r="W137" s="137">
        <f ca="1">_xlfn.XLOOKUP(G137&amp;$W$2,BS_CONTROLE[CHAVE],BS_CONTROLE[Quantidade_11],"-")</f>
        <v>40</v>
      </c>
    </row>
    <row r="138" spans="1:23" hidden="1">
      <c r="A138" s="146" t="str">
        <f>IF(SP_SUL!Y141="","*",SP_SUL!Y141)</f>
        <v>OPORTUNIDADE</v>
      </c>
      <c r="B138" s="146" t="str">
        <f>IF(SP_SUL!X141="","*",SP_SUL!X141)</f>
        <v>Oportunidade</v>
      </c>
      <c r="C138" s="146" t="str">
        <f>IF(SP_SUL!Z141="","*",SP_SUL!Z141)</f>
        <v>*</v>
      </c>
      <c r="D138" s="139" t="str">
        <f>IF(SP_SUL!S141="","*",SP_SUL!S141)</f>
        <v>SP SUL</v>
      </c>
      <c r="E138" s="139" t="str">
        <f>IF(SP_SUL!T141="","*",SP_SUL!T141)</f>
        <v>ZBV-ZKE</v>
      </c>
      <c r="F138" s="145">
        <f>IF(SP_SUL!B141="","*",SP_SUL!B141)</f>
        <v>46059</v>
      </c>
      <c r="G138" s="145" t="str">
        <f>IF(SP_SUL!D141="","*",SP_SUL!D141)</f>
        <v>DANIEL (TP-647)</v>
      </c>
      <c r="H138" s="145" t="str">
        <f>IF(SP_SUL!F141="","*",SP_SUL!F141)</f>
        <v>PDM - SOLDA</v>
      </c>
      <c r="I138" s="145" t="str">
        <f>IF(SP_SUL!H141="","*",SP_SUL!H141)</f>
        <v>-</v>
      </c>
      <c r="J138" s="145" t="str">
        <f>IF(SP_SUL!I141="","*",SP_SUL!I141)</f>
        <v>-</v>
      </c>
      <c r="K138" s="139" t="str">
        <f>IF(SP_SUL!M141="","*",SP_SUL!M141)</f>
        <v>ZYU</v>
      </c>
      <c r="L138" s="139" t="str">
        <f>IF(SP_SUL!N141="","*",SP_SUL!N141)</f>
        <v>ZYU1</v>
      </c>
      <c r="M138" s="140">
        <f>IF(SP_SUL!J141="","*",SP_SUL!J141)</f>
        <v>49</v>
      </c>
      <c r="N138" s="144">
        <f>IF(SP_SUL!K141="","*",SP_SUL!K141)</f>
        <v>201.5</v>
      </c>
      <c r="O138" s="144">
        <f>IF(SP_SUL!L141="","*",SP_SUL!L141)</f>
        <v>202</v>
      </c>
      <c r="P138" s="143">
        <f>IF(SP_SUL!O141="","*",SP_SUL!O141)</f>
        <v>0.375</v>
      </c>
      <c r="Q138" s="143">
        <f>IF(SP_SUL!P141="","*",SP_SUL!P141)</f>
        <v>6.25E-2</v>
      </c>
      <c r="R138" s="145" t="str">
        <f>IF(SP_SUL!Q141="","*",CONCATENATE(SP_SUL!Q141," ",SP_SUL!R141))</f>
        <v>1 Nº DE SOLDA</v>
      </c>
      <c r="S138" s="145" t="str">
        <f>IF(SP_SUL!V141="","*",SP_SUL!V141)</f>
        <v>Daniel</v>
      </c>
      <c r="T138" s="145" t="str">
        <f>IF(SP_SUL!W141="","*",SP_SUL!W141)</f>
        <v xml:space="preserve">Execução de solda - Condicionado a temperatura </v>
      </c>
      <c r="U138" s="137" t="str">
        <f ca="1">_xlfn.XLOOKUP(G138&amp;$U$2,BS_CONTROLE[CHAVE],BS_CONTROLE[Quantidade_11],"-")</f>
        <v>-</v>
      </c>
      <c r="V138" s="137" t="str">
        <f ca="1">_xlfn.XLOOKUP(G138&amp;$V$2,BS_CONTROLE[CHAVE],BS_CONTROLE[Quantidade_11],"-")</f>
        <v>-</v>
      </c>
      <c r="W138" s="137" t="str">
        <f ca="1">_xlfn.XLOOKUP(G138&amp;$W$2,BS_CONTROLE[CHAVE],BS_CONTROLE[Quantidade_11],"-")</f>
        <v>-</v>
      </c>
    </row>
    <row r="139" spans="1:23" hidden="1">
      <c r="A139" s="146" t="str">
        <f>IF(SP_SUL!Y142="","*",SP_SUL!Y142)</f>
        <v>OPORTUNIDADE</v>
      </c>
      <c r="B139" s="146" t="str">
        <f>IF(SP_SUL!X142="","*",SP_SUL!X142)</f>
        <v>Oportunidade</v>
      </c>
      <c r="C139" s="146" t="str">
        <f>IF(SP_SUL!Z142="","*",SP_SUL!Z142)</f>
        <v>*</v>
      </c>
      <c r="D139" s="139" t="str">
        <f>IF(SP_SUL!S142="","*",SP_SUL!S142)</f>
        <v>SP SUL</v>
      </c>
      <c r="E139" s="139" t="str">
        <f>IF(SP_SUL!T142="","*",SP_SUL!T142)</f>
        <v>ZBV-ZKE</v>
      </c>
      <c r="F139" s="145">
        <f>IF(SP_SUL!B142="","*",SP_SUL!B142)</f>
        <v>46059</v>
      </c>
      <c r="G139" s="145" t="str">
        <f>IF(SP_SUL!D142="","*",SP_SUL!D142)</f>
        <v>W59</v>
      </c>
      <c r="H139" s="145" t="str">
        <f>IF(SP_SUL!F142="","*",SP_SUL!F142)</f>
        <v>PDM - DESCARGA - DORMENTE</v>
      </c>
      <c r="I139" s="145" t="str">
        <f>IF(SP_SUL!H142="","*",SP_SUL!H142)</f>
        <v>ZYU1</v>
      </c>
      <c r="J139" s="145" t="str">
        <f>IF(SP_SUL!I142="","*",SP_SUL!I142)</f>
        <v>ZYU1</v>
      </c>
      <c r="K139" s="139" t="str">
        <f>IF(SP_SUL!M142="","*",SP_SUL!M142)</f>
        <v>ZYU</v>
      </c>
      <c r="L139" s="139" t="str">
        <f>IF(SP_SUL!N142="","*",SP_SUL!N142)</f>
        <v>ZYU1 / ZFY1981</v>
      </c>
      <c r="M139" s="140">
        <f>IF(SP_SUL!J142="","*",SP_SUL!J142)</f>
        <v>49</v>
      </c>
      <c r="N139" s="144">
        <f>IF(SP_SUL!K142="","*",SP_SUL!K142)</f>
        <v>203.57</v>
      </c>
      <c r="O139" s="144">
        <f>IF(SP_SUL!L142="","*",SP_SUL!L142)</f>
        <v>198.57</v>
      </c>
      <c r="P139" s="143">
        <f>IF(SP_SUL!O142="","*",SP_SUL!O142)</f>
        <v>0.35416666666666669</v>
      </c>
      <c r="Q139" s="143">
        <f>IF(SP_SUL!P142="","*",SP_SUL!P142)</f>
        <v>6.25E-2</v>
      </c>
      <c r="R139" s="145" t="str">
        <f>IF(SP_SUL!Q142="","*",CONCATENATE(SP_SUL!Q142," ",SP_SUL!R142))</f>
        <v>415 Nº DE DORMENTES</v>
      </c>
      <c r="S139" s="145" t="str">
        <f>IF(SP_SUL!V142="","*",SP_SUL!V142)</f>
        <v>Henrique</v>
      </c>
      <c r="T139" s="145" t="str">
        <f>IF(SP_SUL!W142="","*",SP_SUL!W142)</f>
        <v>PDM - Descarga de dormentes</v>
      </c>
      <c r="U139" s="137">
        <f ca="1">_xlfn.XLOOKUP(G139&amp;$U$2,BS_CONTROLE[CHAVE],BS_CONTROLE[Quantidade_11],"-")</f>
        <v>1</v>
      </c>
      <c r="V139" s="137" t="str">
        <f ca="1">_xlfn.XLOOKUP(G139&amp;$V$2,BS_CONTROLE[CHAVE],BS_CONTROLE[Quantidade_11],"-")</f>
        <v>-</v>
      </c>
      <c r="W139" s="137" t="str">
        <f ca="1">_xlfn.XLOOKUP(G139&amp;$W$2,BS_CONTROLE[CHAVE],BS_CONTROLE[Quantidade_11],"-")</f>
        <v>-</v>
      </c>
    </row>
    <row r="140" spans="1:23" hidden="1">
      <c r="A140" s="146" t="str">
        <f>IF(SP_SUL!Y143="","*",SP_SUL!Y143)</f>
        <v>*</v>
      </c>
      <c r="B140" s="146" t="str">
        <f>IF(SP_SUL!X143="","*",SP_SUL!X143)</f>
        <v>*</v>
      </c>
      <c r="C140" s="146" t="str">
        <f>IF(SP_SUL!Z143="","*",SP_SUL!Z143)</f>
        <v>*</v>
      </c>
      <c r="D140" s="139" t="str">
        <f>IF(SP_SUL!S143="","*",SP_SUL!S143)</f>
        <v>-</v>
      </c>
      <c r="E140" s="139" t="str">
        <f>IF(SP_SUL!T143="","*",SP_SUL!T143)</f>
        <v>-</v>
      </c>
      <c r="F140" s="145" t="str">
        <f>IF(SP_SUL!B143="","*",SP_SUL!B143)</f>
        <v>*</v>
      </c>
      <c r="G140" s="145" t="str">
        <f>IF(SP_SUL!D143="","*",SP_SUL!D143)</f>
        <v>*</v>
      </c>
      <c r="H140" s="145" t="str">
        <f>IF(SP_SUL!F143="","*",SP_SUL!F143)</f>
        <v>*</v>
      </c>
      <c r="I140" s="145" t="str">
        <f>IF(SP_SUL!H143="","*",SP_SUL!H143)</f>
        <v>*</v>
      </c>
      <c r="J140" s="145" t="str">
        <f>IF(SP_SUL!I143="","*",SP_SUL!I143)</f>
        <v>*</v>
      </c>
      <c r="K140" s="139" t="str">
        <f>IF(SP_SUL!M143="","*",SP_SUL!M143)</f>
        <v>-</v>
      </c>
      <c r="L140" s="139" t="str">
        <f>IF(SP_SUL!N143="","*",SP_SUL!N143)</f>
        <v>-</v>
      </c>
      <c r="M140" s="140" t="str">
        <f>IF(SP_SUL!J143="","*",SP_SUL!J143)</f>
        <v>*</v>
      </c>
      <c r="N140" s="144" t="str">
        <f>IF(SP_SUL!K143="","*",SP_SUL!K143)</f>
        <v>*</v>
      </c>
      <c r="O140" s="144" t="str">
        <f>IF(SP_SUL!L143="","*",SP_SUL!L143)</f>
        <v>*</v>
      </c>
      <c r="P140" s="143" t="str">
        <f>IF(SP_SUL!O143="","*",SP_SUL!O143)</f>
        <v>*</v>
      </c>
      <c r="Q140" s="143" t="str">
        <f>IF(SP_SUL!P143="","*",SP_SUL!P143)</f>
        <v>*</v>
      </c>
      <c r="R140" s="145" t="str">
        <f>IF(SP_SUL!Q143="","*",CONCATENATE(SP_SUL!Q143," ",SP_SUL!R143))</f>
        <v>*</v>
      </c>
      <c r="S140" s="145" t="str">
        <f>IF(SP_SUL!V143="","*",SP_SUL!V143)</f>
        <v>*</v>
      </c>
      <c r="T140" s="145" t="str">
        <f>IF(SP_SUL!W143="","*",SP_SUL!W143)</f>
        <v>*</v>
      </c>
      <c r="U140" s="137" t="str">
        <f ca="1">_xlfn.XLOOKUP(G140&amp;$U$2,BS_CONTROLE[CHAVE],BS_CONTROLE[Quantidade_11],"-")</f>
        <v>-</v>
      </c>
      <c r="V140" s="137" t="str">
        <f ca="1">_xlfn.XLOOKUP(G140&amp;$V$2,BS_CONTROLE[CHAVE],BS_CONTROLE[Quantidade_11],"-")</f>
        <v>-</v>
      </c>
      <c r="W140" s="137" t="str">
        <f ca="1">_xlfn.XLOOKUP(G140&amp;$W$2,BS_CONTROLE[CHAVE],BS_CONTROLE[Quantidade_11],"-")</f>
        <v>-</v>
      </c>
    </row>
    <row r="141" spans="1:23" hidden="1">
      <c r="A141" s="146" t="str">
        <f>IF(SP_SUL!Y144="","*",SP_SUL!Y144)</f>
        <v>OPORTUNIDADE</v>
      </c>
      <c r="B141" s="146" t="str">
        <f>IF(SP_SUL!X144="","*",SP_SUL!X144)</f>
        <v>Oportunidade</v>
      </c>
      <c r="C141" s="146" t="str">
        <f>IF(SP_SUL!Z144="","*",SP_SUL!Z144)</f>
        <v>*</v>
      </c>
      <c r="D141" s="139" t="str">
        <f>IF(SP_SUL!S144="","*",SP_SUL!S144)</f>
        <v>SP SUL</v>
      </c>
      <c r="E141" s="139" t="str">
        <f>IF(SP_SUL!T144="","*",SP_SUL!T144)</f>
        <v>ZKE-ZEV</v>
      </c>
      <c r="F141" s="145">
        <f>IF(SP_SUL!B144="","*",SP_SUL!B144)</f>
        <v>46059</v>
      </c>
      <c r="G141" s="145" t="str">
        <f>IF(SP_SUL!D144="","*",SP_SUL!D144)</f>
        <v>E17</v>
      </c>
      <c r="H141" s="145" t="str">
        <f>IF(SP_SUL!F144="","*",SP_SUL!F144)</f>
        <v>CAMINHÃO DE SOLDA</v>
      </c>
      <c r="I141" s="145" t="str">
        <f>IF(SP_SUL!H144="","*",SP_SUL!H144)</f>
        <v>102ZKW2</v>
      </c>
      <c r="J141" s="145" t="str">
        <f>IF(SP_SUL!I144="","*",SP_SUL!I144)</f>
        <v>102ZKW2</v>
      </c>
      <c r="K141" s="139" t="str">
        <f>IF(SP_SUL!M144="","*",SP_SUL!M144)</f>
        <v>ZKE-ZWW</v>
      </c>
      <c r="L141" s="139" t="str">
        <f>IF(SP_SUL!N144="","*",SP_SUL!N144)</f>
        <v>K83K802</v>
      </c>
      <c r="M141" s="140">
        <f>IF(SP_SUL!J144="","*",SP_SUL!J144)</f>
        <v>55</v>
      </c>
      <c r="N141" s="144">
        <f>IF(SP_SUL!K144="","*",SP_SUL!K144)</f>
        <v>81</v>
      </c>
      <c r="O141" s="144">
        <f>IF(SP_SUL!L144="","*",SP_SUL!L144)</f>
        <v>82</v>
      </c>
      <c r="P141" s="143">
        <f>IF(SP_SUL!O144="","*",SP_SUL!O144)</f>
        <v>0.375</v>
      </c>
      <c r="Q141" s="143">
        <f>IF(SP_SUL!P144="","*",SP_SUL!P144)</f>
        <v>0.16666666666666666</v>
      </c>
      <c r="R141" s="145" t="str">
        <f>IF(SP_SUL!Q144="","*",CONCATENATE(SP_SUL!Q144," ",SP_SUL!R144))</f>
        <v>4 Nº DE SOLDA</v>
      </c>
      <c r="S141" s="145" t="str">
        <f>IF(SP_SUL!V144="","*",SP_SUL!V144)</f>
        <v>Higor</v>
      </c>
      <c r="T141" s="145" t="str">
        <f>IF(SP_SUL!W144="","*",SP_SUL!W144)</f>
        <v>Caminhão de solda</v>
      </c>
      <c r="U141" s="137">
        <f ca="1">_xlfn.XLOOKUP(G141&amp;$U$2,BS_CONTROLE[CHAVE],BS_CONTROLE[Quantidade_11],"-")</f>
        <v>2</v>
      </c>
      <c r="V141" s="137">
        <f ca="1">_xlfn.XLOOKUP(G141&amp;$V$2,BS_CONTROLE[CHAVE],BS_CONTROLE[Quantidade_11],"-")</f>
        <v>0</v>
      </c>
      <c r="W141" s="137">
        <f ca="1">_xlfn.XLOOKUP(G141&amp;$W$2,BS_CONTROLE[CHAVE],BS_CONTROLE[Quantidade_11],"-")</f>
        <v>0</v>
      </c>
    </row>
    <row r="142" spans="1:23" hidden="1">
      <c r="A142" s="146" t="str">
        <f>IF(SP_SUL!Y145="","*",SP_SUL!Y145)</f>
        <v>OPORTUNIDADE</v>
      </c>
      <c r="B142" s="146" t="str">
        <f>IF(SP_SUL!X145="","*",SP_SUL!X145)</f>
        <v>Oportunidade</v>
      </c>
      <c r="C142" s="146" t="str">
        <f>IF(SP_SUL!Z145="","*",SP_SUL!Z145)</f>
        <v>*</v>
      </c>
      <c r="D142" s="139" t="str">
        <f>IF(SP_SUL!S145="","*",SP_SUL!S145)</f>
        <v>SP SUL</v>
      </c>
      <c r="E142" s="139" t="str">
        <f>IF(SP_SUL!T145="","*",SP_SUL!T145)</f>
        <v>ZKE-ZEV</v>
      </c>
      <c r="F142" s="145">
        <f>IF(SP_SUL!B145="","*",SP_SUL!B145)</f>
        <v>46059</v>
      </c>
      <c r="G142" s="145" t="str">
        <f>IF(SP_SUL!D145="","*",SP_SUL!D145)</f>
        <v>V89</v>
      </c>
      <c r="H142" s="145" t="str">
        <f>IF(SP_SUL!F145="","*",SP_SUL!F145)</f>
        <v>MECANIZAÇÃO - SOCADORA</v>
      </c>
      <c r="I142" s="145" t="str">
        <f>IF(SP_SUL!H145="","*",SP_SUL!H145)</f>
        <v>102ZKW2</v>
      </c>
      <c r="J142" s="145" t="str">
        <f>IF(SP_SUL!I145="","*",SP_SUL!I145)</f>
        <v>102ZKW2</v>
      </c>
      <c r="K142" s="139" t="str">
        <f>IF(SP_SUL!M145="","*",SP_SUL!M145)</f>
        <v>ZWW-ZKW</v>
      </c>
      <c r="L142" s="139" t="str">
        <f>IF(SP_SUL!N145="","*",SP_SUL!N145)</f>
        <v>K93K911</v>
      </c>
      <c r="M142" s="140">
        <f>IF(SP_SUL!J145="","*",SP_SUL!J145)</f>
        <v>48</v>
      </c>
      <c r="N142" s="144">
        <f>IF(SP_SUL!K145="","*",SP_SUL!K145)</f>
        <v>92.745000000000005</v>
      </c>
      <c r="O142" s="144">
        <f>IF(SP_SUL!L145="","*",SP_SUL!L145)</f>
        <v>93.587000000000003</v>
      </c>
      <c r="P142" s="143">
        <f>IF(SP_SUL!O145="","*",SP_SUL!O145)</f>
        <v>0.375</v>
      </c>
      <c r="Q142" s="143">
        <f>IF(SP_SUL!P145="","*",SP_SUL!P145)</f>
        <v>8.3333333333333329E-2</v>
      </c>
      <c r="R142" s="145" t="str">
        <f>IF(SP_SUL!Q145="","*",CONCATENATE(SP_SUL!Q145," ",SP_SUL!R145))</f>
        <v>480 M</v>
      </c>
      <c r="S142" s="145" t="str">
        <f>IF(SP_SUL!V145="","*",SP_SUL!V145)</f>
        <v>Antonioni</v>
      </c>
      <c r="T142" s="145" t="str">
        <f>IF(SP_SUL!W145="","*",SP_SUL!W145)</f>
        <v xml:space="preserve">Socaria mecanizada </v>
      </c>
      <c r="U142" s="137">
        <f ca="1">_xlfn.XLOOKUP(G142&amp;$U$2,BS_CONTROLE[CHAVE],BS_CONTROLE[Quantidade_11],"-")</f>
        <v>0</v>
      </c>
      <c r="V142" s="137" t="str">
        <f ca="1">_xlfn.XLOOKUP(G142&amp;$V$2,BS_CONTROLE[CHAVE],BS_CONTROLE[Quantidade_11],"-")</f>
        <v>-</v>
      </c>
      <c r="W142" s="137">
        <f ca="1">_xlfn.XLOOKUP(G142&amp;$W$2,BS_CONTROLE[CHAVE],BS_CONTROLE[Quantidade_11],"-")</f>
        <v>860</v>
      </c>
    </row>
    <row r="143" spans="1:23" hidden="1">
      <c r="A143" s="146" t="str">
        <f>IF(SP_SUL!Y146="","*",SP_SUL!Y146)</f>
        <v>OPORTUNIDADE</v>
      </c>
      <c r="B143" s="146" t="str">
        <f>IF(SP_SUL!X146="","*",SP_SUL!X146)</f>
        <v>Oportunidade</v>
      </c>
      <c r="C143" s="146" t="str">
        <f>IF(SP_SUL!Z146="","*",SP_SUL!Z146)</f>
        <v>*</v>
      </c>
      <c r="D143" s="139" t="str">
        <f>IF(SP_SUL!S146="","*",SP_SUL!S146)</f>
        <v>SP SUL</v>
      </c>
      <c r="E143" s="139" t="str">
        <f>IF(SP_SUL!T146="","*",SP_SUL!T146)</f>
        <v>ZKE-ZEV</v>
      </c>
      <c r="F143" s="145">
        <f>IF(SP_SUL!B146="","*",SP_SUL!B146)</f>
        <v>46059</v>
      </c>
      <c r="G143" s="145" t="str">
        <f>IF(SP_SUL!D146="","*",SP_SUL!D146)</f>
        <v>E42</v>
      </c>
      <c r="H143" s="145" t="str">
        <f>IF(SP_SUL!F146="","*",SP_SUL!F146)</f>
        <v>DESLOCAMENTO</v>
      </c>
      <c r="I143" s="145" t="str">
        <f>IF(SP_SUL!H146="","*",SP_SUL!H146)</f>
        <v>102ZKW2</v>
      </c>
      <c r="J143" s="145" t="str">
        <f>IF(SP_SUL!I146="","*",SP_SUL!I146)</f>
        <v>ZCP1</v>
      </c>
      <c r="K143" s="139" t="str">
        <f>IF(SP_SUL!M146="","*",SP_SUL!M146)</f>
        <v>ZKW-ZCP</v>
      </c>
      <c r="L143" s="139" t="str">
        <f>IF(SP_SUL!N146="","*",SP_SUL!N146)</f>
        <v>ZKWZCP</v>
      </c>
      <c r="M143" s="140">
        <f>IF(SP_SUL!J146="","*",SP_SUL!J146)</f>
        <v>55</v>
      </c>
      <c r="N143" s="144">
        <f>IF(SP_SUL!K146="","*",SP_SUL!K146)</f>
        <v>102</v>
      </c>
      <c r="O143" s="144" t="str">
        <f>IF(SP_SUL!L146="","*",SP_SUL!L146)</f>
        <v>-</v>
      </c>
      <c r="P143" s="143">
        <f>IF(SP_SUL!O146="","*",SP_SUL!O146)</f>
        <v>0.39583333333333331</v>
      </c>
      <c r="Q143" s="143">
        <f>IF(SP_SUL!P146="","*",SP_SUL!P146)</f>
        <v>4.1666666666666664E-2</v>
      </c>
      <c r="R143" s="145" t="str">
        <f>IF(SP_SUL!Q146="","*",CONCATENATE(SP_SUL!Q146," ",SP_SUL!R146))</f>
        <v>1 BINÁRIO</v>
      </c>
      <c r="S143" s="145" t="str">
        <f>IF(SP_SUL!V146="","*",SP_SUL!V146)</f>
        <v>PCM</v>
      </c>
      <c r="T143" s="145" t="str">
        <f>IF(SP_SUL!W146="","*",SP_SUL!W146)</f>
        <v>Deslocamento</v>
      </c>
      <c r="U143" s="137">
        <f ca="1">_xlfn.XLOOKUP(G143&amp;$U$2,BS_CONTROLE[CHAVE],BS_CONTROLE[Quantidade_11],"-")</f>
        <v>1872</v>
      </c>
      <c r="V143" s="137" t="str">
        <f ca="1">_xlfn.XLOOKUP(G143&amp;$V$2,BS_CONTROLE[CHAVE],BS_CONTROLE[Quantidade_11],"-")</f>
        <v>-</v>
      </c>
      <c r="W143" s="137" t="str">
        <f ca="1">_xlfn.XLOOKUP(G143&amp;$W$2,BS_CONTROLE[CHAVE],BS_CONTROLE[Quantidade_11],"-")</f>
        <v>-</v>
      </c>
    </row>
    <row r="144" spans="1:23" hidden="1">
      <c r="A144" s="146" t="str">
        <f>IF(SP_SUL!Y147="","*",SP_SUL!Y147)</f>
        <v>OPORTUNIDADE</v>
      </c>
      <c r="B144" s="146" t="str">
        <f>IF(SP_SUL!X147="","*",SP_SUL!X147)</f>
        <v>Oportunidade</v>
      </c>
      <c r="C144" s="146" t="str">
        <f>IF(SP_SUL!Z147="","*",SP_SUL!Z147)</f>
        <v>*</v>
      </c>
      <c r="D144" s="139" t="str">
        <f>IF(SP_SUL!S147="","*",SP_SUL!S147)</f>
        <v>SP SUL</v>
      </c>
      <c r="E144" s="139" t="str">
        <f>IF(SP_SUL!T147="","*",SP_SUL!T147)</f>
        <v>ZKE-ZEV</v>
      </c>
      <c r="F144" s="145">
        <f>IF(SP_SUL!B147="","*",SP_SUL!B147)</f>
        <v>46059</v>
      </c>
      <c r="G144" s="145" t="str">
        <f>IF(SP_SUL!D147="","*",SP_SUL!D147)</f>
        <v>W60</v>
      </c>
      <c r="H144" s="145" t="str">
        <f>IF(SP_SUL!F147="","*",SP_SUL!F147)</f>
        <v>PDM - DESCARGA - DORMENTE</v>
      </c>
      <c r="I144" s="145" t="str">
        <f>IF(SP_SUL!H147="","*",SP_SUL!H147)</f>
        <v>ZEM1302</v>
      </c>
      <c r="J144" s="145" t="str">
        <f>IF(SP_SUL!I147="","*",SP_SUL!I147)</f>
        <v>ZEM1302</v>
      </c>
      <c r="K144" s="139" t="str">
        <f>IF(SP_SUL!M147="","*",SP_SUL!M147)</f>
        <v>ZLU-ZWI</v>
      </c>
      <c r="L144" s="139" t="str">
        <f>IF(SP_SUL!N147="","*",SP_SUL!N147)</f>
        <v>ZWI1131</v>
      </c>
      <c r="M144" s="140">
        <f>IF(SP_SUL!J147="","*",SP_SUL!J147)</f>
        <v>48</v>
      </c>
      <c r="N144" s="144">
        <f>IF(SP_SUL!K147="","*",SP_SUL!K147)</f>
        <v>118</v>
      </c>
      <c r="O144" s="144">
        <f>IF(SP_SUL!L147="","*",SP_SUL!L147)</f>
        <v>114.5</v>
      </c>
      <c r="P144" s="143">
        <f>IF(SP_SUL!O147="","*",SP_SUL!O147)</f>
        <v>0.375</v>
      </c>
      <c r="Q144" s="143">
        <f>IF(SP_SUL!P147="","*",SP_SUL!P147)</f>
        <v>4.1666666666666664E-2</v>
      </c>
      <c r="R144" s="145" t="str">
        <f>IF(SP_SUL!Q147="","*",CONCATENATE(SP_SUL!Q147," ",SP_SUL!R147))</f>
        <v>55 Nº DE DORMENTES</v>
      </c>
      <c r="S144" s="145" t="str">
        <f>IF(SP_SUL!V147="","*",SP_SUL!V147)</f>
        <v>Felipe</v>
      </c>
      <c r="T144" s="145" t="str">
        <f>IF(SP_SUL!W147="","*",SP_SUL!W147)</f>
        <v>PDM - Descarga de dormentes - Descarga de 55 dormentes km118+000 via 1 e descarga de 14 dormentes no km114+500 via 1</v>
      </c>
      <c r="U144" s="137">
        <f ca="1">_xlfn.XLOOKUP(G144&amp;$U$2,BS_CONTROLE[CHAVE],BS_CONTROLE[Quantidade_11],"-")</f>
        <v>0</v>
      </c>
      <c r="V144" s="137" t="str">
        <f ca="1">_xlfn.XLOOKUP(G144&amp;$V$2,BS_CONTROLE[CHAVE],BS_CONTROLE[Quantidade_11],"-")</f>
        <v>-</v>
      </c>
      <c r="W144" s="137">
        <f ca="1">_xlfn.XLOOKUP(G144&amp;$W$2,BS_CONTROLE[CHAVE],BS_CONTROLE[Quantidade_11],"-")</f>
        <v>1</v>
      </c>
    </row>
    <row r="145" spans="1:23" hidden="1">
      <c r="A145" s="146" t="str">
        <f>IF(SP_SUL!Y148="","*",SP_SUL!Y148)</f>
        <v>*</v>
      </c>
      <c r="B145" s="146" t="str">
        <f>IF(SP_SUL!X148="","*",SP_SUL!X148)</f>
        <v>*</v>
      </c>
      <c r="C145" s="146" t="str">
        <f>IF(SP_SUL!Z148="","*",SP_SUL!Z148)</f>
        <v>*</v>
      </c>
      <c r="D145" s="139" t="str">
        <f>IF(SP_SUL!S148="","*",SP_SUL!S148)</f>
        <v>-</v>
      </c>
      <c r="E145" s="139" t="str">
        <f>IF(SP_SUL!T148="","*",SP_SUL!T148)</f>
        <v>-</v>
      </c>
      <c r="F145" s="145" t="str">
        <f>IF(SP_SUL!B148="","*",SP_SUL!B148)</f>
        <v>*</v>
      </c>
      <c r="G145" s="145" t="str">
        <f>IF(SP_SUL!D148="","*",SP_SUL!D148)</f>
        <v>*</v>
      </c>
      <c r="H145" s="145" t="str">
        <f>IF(SP_SUL!F148="","*",SP_SUL!F148)</f>
        <v>*</v>
      </c>
      <c r="I145" s="145" t="str">
        <f>IF(SP_SUL!H148="","*",SP_SUL!H148)</f>
        <v>*</v>
      </c>
      <c r="J145" s="145" t="str">
        <f>IF(SP_SUL!I148="","*",SP_SUL!I148)</f>
        <v>*</v>
      </c>
      <c r="K145" s="139" t="str">
        <f>IF(SP_SUL!M148="","*",SP_SUL!M148)</f>
        <v>-</v>
      </c>
      <c r="L145" s="139" t="str">
        <f>IF(SP_SUL!N148="","*",SP_SUL!N148)</f>
        <v>-</v>
      </c>
      <c r="M145" s="140" t="str">
        <f>IF(SP_SUL!J148="","*",SP_SUL!J148)</f>
        <v>*</v>
      </c>
      <c r="N145" s="144" t="str">
        <f>IF(SP_SUL!K148="","*",SP_SUL!K148)</f>
        <v>*</v>
      </c>
      <c r="O145" s="144" t="str">
        <f>IF(SP_SUL!L148="","*",SP_SUL!L148)</f>
        <v>*</v>
      </c>
      <c r="P145" s="143" t="str">
        <f>IF(SP_SUL!O148="","*",SP_SUL!O148)</f>
        <v>*</v>
      </c>
      <c r="Q145" s="143" t="str">
        <f>IF(SP_SUL!P148="","*",SP_SUL!P148)</f>
        <v>*</v>
      </c>
      <c r="R145" s="145" t="str">
        <f>IF(SP_SUL!Q148="","*",CONCATENATE(SP_SUL!Q148," ",SP_SUL!R148))</f>
        <v>*</v>
      </c>
      <c r="S145" s="145" t="str">
        <f>IF(SP_SUL!V148="","*",SP_SUL!V148)</f>
        <v>*</v>
      </c>
      <c r="T145" s="145" t="str">
        <f>IF(SP_SUL!W148="","*",SP_SUL!W148)</f>
        <v>*</v>
      </c>
      <c r="U145" s="137" t="str">
        <f ca="1">_xlfn.XLOOKUP(G145&amp;$U$2,BS_CONTROLE[CHAVE],BS_CONTROLE[Quantidade_11],"-")</f>
        <v>-</v>
      </c>
      <c r="V145" s="137" t="str">
        <f ca="1">_xlfn.XLOOKUP(G145&amp;$V$2,BS_CONTROLE[CHAVE],BS_CONTROLE[Quantidade_11],"-")</f>
        <v>-</v>
      </c>
      <c r="W145" s="137" t="str">
        <f ca="1">_xlfn.XLOOKUP(G145&amp;$W$2,BS_CONTROLE[CHAVE],BS_CONTROLE[Quantidade_11],"-")</f>
        <v>-</v>
      </c>
    </row>
    <row r="146" spans="1:23" hidden="1">
      <c r="A146" s="146" t="str">
        <f>IF(SP_SUL!Y149="","*",SP_SUL!Y149)</f>
        <v>SIM</v>
      </c>
      <c r="B146" s="146" t="str">
        <f>IF(SP_SUL!X149="","*",SP_SUL!X149)</f>
        <v>Contrato</v>
      </c>
      <c r="C146" s="146" t="str">
        <f>IF(SP_SUL!Z149="","*",SP_SUL!Z149)</f>
        <v>*</v>
      </c>
      <c r="D146" s="139" t="str">
        <f>IF(SP_SUL!S149="","*",SP_SUL!S149)</f>
        <v>SP SUL</v>
      </c>
      <c r="E146" s="139" t="str">
        <f>IF(SP_SUL!T149="","*",SP_SUL!T149)</f>
        <v>ZEV-ZPT</v>
      </c>
      <c r="F146" s="145">
        <f>IF(SP_SUL!B149="","*",SP_SUL!B149)</f>
        <v>46059</v>
      </c>
      <c r="G146" s="145" t="str">
        <f>IF(SP_SUL!D149="","*",SP_SUL!D149)</f>
        <v>MODERNIZAÇÃO SERRA</v>
      </c>
      <c r="H146" s="145" t="str">
        <f>IF(SP_SUL!F149="","*",SP_SUL!F149)</f>
        <v>BLOCO</v>
      </c>
      <c r="I146" s="145" t="str">
        <f>IF(SP_SUL!H149="","*",SP_SUL!H149)</f>
        <v>-</v>
      </c>
      <c r="J146" s="145" t="str">
        <f>IF(SP_SUL!I149="","*",SP_SUL!I149)</f>
        <v>-</v>
      </c>
      <c r="K146" s="139" t="str">
        <f>IF(SP_SUL!M149="","*",SP_SUL!M149)</f>
        <v>ZEZ-ZXW</v>
      </c>
      <c r="L146" s="139" t="str">
        <f>IF(SP_SUL!N149="","*",SP_SUL!N149)</f>
        <v>K79ZEZ2/ZXWK792</v>
      </c>
      <c r="M146" s="140">
        <f>IF(SP_SUL!J149="","*",SP_SUL!J149)</f>
        <v>92</v>
      </c>
      <c r="N146" s="144">
        <f>IF(SP_SUL!K149="","*",SP_SUL!K149)</f>
        <v>75.2</v>
      </c>
      <c r="O146" s="144">
        <f>IF(SP_SUL!L149="","*",SP_SUL!L149)</f>
        <v>81.8</v>
      </c>
      <c r="P146" s="143">
        <f>IF(SP_SUL!O149="","*",SP_SUL!O149)</f>
        <v>0.33333333333333331</v>
      </c>
      <c r="Q146" s="143">
        <f>IF(SP_SUL!P149="","*",SP_SUL!P149)</f>
        <v>0.16666666666666666</v>
      </c>
      <c r="R146" s="145" t="str">
        <f>IF(SP_SUL!Q149="","*",CONCATENATE(SP_SUL!Q149," ",SP_SUL!R149))</f>
        <v>1 BINÁRIO</v>
      </c>
      <c r="S146" s="145" t="str">
        <f>IF(SP_SUL!V149="","*",SP_SUL!V149)</f>
        <v>Augusto</v>
      </c>
      <c r="T146" s="145" t="str">
        <f>IF(SP_SUL!W149="","*",SP_SUL!W149)</f>
        <v>Bloco Modernização Recolhimento de dormentes + Solda</v>
      </c>
      <c r="U146" s="137" t="str">
        <f ca="1">_xlfn.XLOOKUP(G146&amp;$U$2,BS_CONTROLE[CHAVE],BS_CONTROLE[Quantidade_11],"-")</f>
        <v>-</v>
      </c>
      <c r="V146" s="137" t="str">
        <f ca="1">_xlfn.XLOOKUP(G146&amp;$V$2,BS_CONTROLE[CHAVE],BS_CONTROLE[Quantidade_11],"-")</f>
        <v>-</v>
      </c>
      <c r="W146" s="137" t="str">
        <f ca="1">_xlfn.XLOOKUP(G146&amp;$W$2,BS_CONTROLE[CHAVE],BS_CONTROLE[Quantidade_11],"-")</f>
        <v>-</v>
      </c>
    </row>
    <row r="147" spans="1:23" hidden="1">
      <c r="A147" s="146" t="str">
        <f>IF(SP_SUL!Y150="","*",SP_SUL!Y150)</f>
        <v>SIM</v>
      </c>
      <c r="B147" s="146" t="str">
        <f>IF(SP_SUL!X150="","*",SP_SUL!X150)</f>
        <v>Contrato</v>
      </c>
      <c r="C147" s="146" t="str">
        <f>IF(SP_SUL!Z150="","*",SP_SUL!Z150)</f>
        <v>*</v>
      </c>
      <c r="D147" s="139" t="str">
        <f>IF(SP_SUL!S150="","*",SP_SUL!S150)</f>
        <v>SP SUL</v>
      </c>
      <c r="E147" s="139" t="str">
        <f>IF(SP_SUL!T150="","*",SP_SUL!T150)</f>
        <v>ZEV-ZPT</v>
      </c>
      <c r="F147" s="145">
        <f>IF(SP_SUL!B150="","*",SP_SUL!B150)</f>
        <v>46059</v>
      </c>
      <c r="G147" s="145" t="str">
        <f>IF(SP_SUL!D150="","*",SP_SUL!D150)</f>
        <v>W61</v>
      </c>
      <c r="H147" s="145" t="str">
        <f>IF(SP_SUL!F150="","*",SP_SUL!F150)</f>
        <v>MODERNIZAÇÃO - RECOLHIMENTO DE DORMENTE</v>
      </c>
      <c r="I147" s="145" t="str">
        <f>IF(SP_SUL!H150="","*",SP_SUL!H150)</f>
        <v>K67ZEV2</v>
      </c>
      <c r="J147" s="145" t="str">
        <f>IF(SP_SUL!I150="","*",SP_SUL!I150)</f>
        <v>K67ZEV2</v>
      </c>
      <c r="K147" s="139" t="str">
        <f>IF(SP_SUL!M150="","*",SP_SUL!M150)</f>
        <v>ZEZ-ZXW</v>
      </c>
      <c r="L147" s="139" t="str">
        <f>IF(SP_SUL!N150="","*",SP_SUL!N150)</f>
        <v>K79ZEZ2/ZXWK792</v>
      </c>
      <c r="M147" s="140">
        <f>IF(SP_SUL!J150="","*",SP_SUL!J150)</f>
        <v>92</v>
      </c>
      <c r="N147" s="144">
        <f>IF(SP_SUL!K150="","*",SP_SUL!K150)</f>
        <v>75.2</v>
      </c>
      <c r="O147" s="144">
        <f>IF(SP_SUL!L150="","*",SP_SUL!L150)</f>
        <v>81.8</v>
      </c>
      <c r="P147" s="143">
        <f>IF(SP_SUL!O150="","*",SP_SUL!O150)</f>
        <v>0.3125</v>
      </c>
      <c r="Q147" s="143">
        <f>IF(SP_SUL!P150="","*",SP_SUL!P150)</f>
        <v>6.9444444444444447E-4</v>
      </c>
      <c r="R147" s="145" t="str">
        <f>IF(SP_SUL!Q150="","*",CONCATENATE(SP_SUL!Q150," ",SP_SUL!R150))</f>
        <v>1 Nº DE DORMENTES</v>
      </c>
      <c r="S147" s="145" t="str">
        <f>IF(SP_SUL!V150="","*",SP_SUL!V150)</f>
        <v>Augusto</v>
      </c>
      <c r="T147" s="145" t="str">
        <f>IF(SP_SUL!W150="","*",SP_SUL!W150)</f>
        <v>Deslocamento e entrando pelo AMV Norte- Eng. Ferraz*- Atividade: Recolhimento de Dormentes
* Abertura do intervalo com chegada do W61 em K79ZEZ-2
* Recolha de dormente do Km 80+000 ao 81+500</v>
      </c>
      <c r="U147" s="137">
        <f ca="1">_xlfn.XLOOKUP(G147&amp;$U$2,BS_CONTROLE[CHAVE],BS_CONTROLE[Quantidade_11],"-")</f>
        <v>1</v>
      </c>
      <c r="V147" s="137" t="str">
        <f ca="1">_xlfn.XLOOKUP(G147&amp;$V$2,BS_CONTROLE[CHAVE],BS_CONTROLE[Quantidade_11],"-")</f>
        <v>-</v>
      </c>
      <c r="W147" s="137">
        <f ca="1">_xlfn.XLOOKUP(G147&amp;$W$2,BS_CONTROLE[CHAVE],BS_CONTROLE[Quantidade_11],"-")</f>
        <v>0</v>
      </c>
    </row>
    <row r="148" spans="1:23" hidden="1">
      <c r="A148" s="146" t="str">
        <f>IF(SP_SUL!Y151="","*",SP_SUL!Y151)</f>
        <v>SIM</v>
      </c>
      <c r="B148" s="146" t="str">
        <f>IF(SP_SUL!X151="","*",SP_SUL!X151)</f>
        <v>Contrato</v>
      </c>
      <c r="C148" s="146" t="str">
        <f>IF(SP_SUL!Z151="","*",SP_SUL!Z151)</f>
        <v>*</v>
      </c>
      <c r="D148" s="139" t="str">
        <f>IF(SP_SUL!S151="","*",SP_SUL!S151)</f>
        <v>SP SUL</v>
      </c>
      <c r="E148" s="139" t="str">
        <f>IF(SP_SUL!T151="","*",SP_SUL!T151)</f>
        <v>ZEV-ZPT</v>
      </c>
      <c r="F148" s="145">
        <f>IF(SP_SUL!B151="","*",SP_SUL!B151)</f>
        <v>46059</v>
      </c>
      <c r="G148" s="145" t="str">
        <f>IF(SP_SUL!D151="","*",SP_SUL!D151)</f>
        <v>MODERNIZAÇÃO TURMA 2</v>
      </c>
      <c r="H148" s="145" t="str">
        <f>IF(SP_SUL!F151="","*",SP_SUL!F151)</f>
        <v>MODERNIZAÇÃO - SOLDA</v>
      </c>
      <c r="I148" s="145" t="str">
        <f>IF(SP_SUL!H151="","*",SP_SUL!H151)</f>
        <v>-</v>
      </c>
      <c r="J148" s="145" t="str">
        <f>IF(SP_SUL!I151="","*",SP_SUL!I151)</f>
        <v>-</v>
      </c>
      <c r="K148" s="139" t="str">
        <f>IF(SP_SUL!M151="","*",SP_SUL!M151)</f>
        <v>ZEZ-ZXW</v>
      </c>
      <c r="L148" s="139" t="str">
        <f>IF(SP_SUL!N151="","*",SP_SUL!N151)</f>
        <v>K79ZEZ2</v>
      </c>
      <c r="M148" s="140">
        <f>IF(SP_SUL!J151="","*",SP_SUL!J151)</f>
        <v>92</v>
      </c>
      <c r="N148" s="144">
        <f>IF(SP_SUL!K151="","*",SP_SUL!K151)</f>
        <v>75.373999999999995</v>
      </c>
      <c r="O148" s="144">
        <f>IF(SP_SUL!L151="","*",SP_SUL!L151)</f>
        <v>75.45</v>
      </c>
      <c r="P148" s="143">
        <f>IF(SP_SUL!O151="","*",SP_SUL!O151)</f>
        <v>0.33333333333333331</v>
      </c>
      <c r="Q148" s="143">
        <f>IF(SP_SUL!P151="","*",SP_SUL!P151)</f>
        <v>6.9444444444444447E-4</v>
      </c>
      <c r="R148" s="145" t="str">
        <f>IF(SP_SUL!Q151="","*",CONCATENATE(SP_SUL!Q151," ",SP_SUL!R151))</f>
        <v>4 Nº DE SOLDA</v>
      </c>
      <c r="S148" s="145" t="str">
        <f>IF(SP_SUL!V151="","*",SP_SUL!V151)</f>
        <v>Augusto</v>
      </c>
      <c r="T148" s="145" t="str">
        <f>IF(SP_SUL!W151="","*",SP_SUL!W151)</f>
        <v xml:space="preserve">Execução de solda - Condicionado a temperatura </v>
      </c>
      <c r="U148" s="137" t="str">
        <f ca="1">_xlfn.XLOOKUP(G148&amp;$U$2,BS_CONTROLE[CHAVE],BS_CONTROLE[Quantidade_11],"-")</f>
        <v>-</v>
      </c>
      <c r="V148" s="137" t="str">
        <f ca="1">_xlfn.XLOOKUP(G148&amp;$V$2,BS_CONTROLE[CHAVE],BS_CONTROLE[Quantidade_11],"-")</f>
        <v>-</v>
      </c>
      <c r="W148" s="137" t="str">
        <f ca="1">_xlfn.XLOOKUP(G148&amp;$W$2,BS_CONTROLE[CHAVE],BS_CONTROLE[Quantidade_11],"-")</f>
        <v>-</v>
      </c>
    </row>
    <row r="149" spans="1:23" hidden="1">
      <c r="A149" s="146" t="str">
        <f>IF(SP_SUL!Y152="","*",SP_SUL!Y152)</f>
        <v>SIM</v>
      </c>
      <c r="B149" s="146" t="str">
        <f>IF(SP_SUL!X152="","*",SP_SUL!X152)</f>
        <v>Contrato</v>
      </c>
      <c r="C149" s="146" t="str">
        <f>IF(SP_SUL!Z152="","*",SP_SUL!Z152)</f>
        <v>*</v>
      </c>
      <c r="D149" s="139" t="str">
        <f>IF(SP_SUL!S152="","*",SP_SUL!S152)</f>
        <v>SP SUL</v>
      </c>
      <c r="E149" s="139" t="str">
        <f>IF(SP_SUL!T152="","*",SP_SUL!T152)</f>
        <v>ZEV-ZPT</v>
      </c>
      <c r="F149" s="145">
        <f>IF(SP_SUL!B152="","*",SP_SUL!B152)</f>
        <v>46059</v>
      </c>
      <c r="G149" s="145" t="str">
        <f>IF(SP_SUL!D152="","*",SP_SUL!D152)</f>
        <v>MODERNIZAÇÃO SERRA</v>
      </c>
      <c r="H149" s="145" t="str">
        <f>IF(SP_SUL!F152="","*",SP_SUL!F152)</f>
        <v>BLOCO</v>
      </c>
      <c r="I149" s="145" t="str">
        <f>IF(SP_SUL!H152="","*",SP_SUL!H152)</f>
        <v>-</v>
      </c>
      <c r="J149" s="145" t="str">
        <f>IF(SP_SUL!I152="","*",SP_SUL!I152)</f>
        <v>-</v>
      </c>
      <c r="K149" s="139" t="str">
        <f>IF(SP_SUL!M152="","*",SP_SUL!M152)</f>
        <v>ZGP-ZPT</v>
      </c>
      <c r="L149" s="139" t="str">
        <f>IF(SP_SUL!N152="","*",SP_SUL!N152)</f>
        <v>ZGP2/105ZGP2/ZPT1052</v>
      </c>
      <c r="M149" s="140">
        <f>IF(SP_SUL!J152="","*",SP_SUL!J152)</f>
        <v>92</v>
      </c>
      <c r="N149" s="144">
        <f>IF(SP_SUL!K152="","*",SP_SUL!K152)</f>
        <v>102.48</v>
      </c>
      <c r="O149" s="144">
        <f>IF(SP_SUL!L152="","*",SP_SUL!L152)</f>
        <v>102.18</v>
      </c>
      <c r="P149" s="143">
        <f>IF(SP_SUL!O152="","*",SP_SUL!O152)</f>
        <v>0.33333333333333331</v>
      </c>
      <c r="Q149" s="143">
        <f>IF(SP_SUL!P152="","*",SP_SUL!P152)</f>
        <v>0.22916666666666666</v>
      </c>
      <c r="R149" s="145" t="str">
        <f>IF(SP_SUL!Q152="","*",CONCATENATE(SP_SUL!Q152," ",SP_SUL!R152))</f>
        <v>1 BINÁRIO</v>
      </c>
      <c r="S149" s="145" t="str">
        <f>IF(SP_SUL!V152="","*",SP_SUL!V152)</f>
        <v>Augusto</v>
      </c>
      <c r="T149" s="145" t="str">
        <f>IF(SP_SUL!W152="","*",SP_SUL!W152)</f>
        <v>Bloco Modernização: Atividade: Distribuição e Recolhimento de Dormentes</v>
      </c>
      <c r="U149" s="137" t="str">
        <f ca="1">_xlfn.XLOOKUP(G149&amp;$U$2,BS_CONTROLE[CHAVE],BS_CONTROLE[Quantidade_11],"-")</f>
        <v>-</v>
      </c>
      <c r="V149" s="137" t="str">
        <f ca="1">_xlfn.XLOOKUP(G149&amp;$V$2,BS_CONTROLE[CHAVE],BS_CONTROLE[Quantidade_11],"-")</f>
        <v>-</v>
      </c>
      <c r="W149" s="137" t="str">
        <f ca="1">_xlfn.XLOOKUP(G149&amp;$W$2,BS_CONTROLE[CHAVE],BS_CONTROLE[Quantidade_11],"-")</f>
        <v>-</v>
      </c>
    </row>
    <row r="150" spans="1:23" hidden="1">
      <c r="A150" s="146" t="str">
        <f>IF(SP_SUL!Y153="","*",SP_SUL!Y153)</f>
        <v>SIM</v>
      </c>
      <c r="B150" s="146" t="str">
        <f>IF(SP_SUL!X153="","*",SP_SUL!X153)</f>
        <v>Contrato</v>
      </c>
      <c r="C150" s="146" t="str">
        <f>IF(SP_SUL!Z153="","*",SP_SUL!Z153)</f>
        <v>*</v>
      </c>
      <c r="D150" s="139" t="str">
        <f>IF(SP_SUL!S153="","*",SP_SUL!S153)</f>
        <v>SP SUL</v>
      </c>
      <c r="E150" s="139" t="str">
        <f>IF(SP_SUL!T153="","*",SP_SUL!T153)</f>
        <v>ZEV-ZPT</v>
      </c>
      <c r="F150" s="145">
        <f>IF(SP_SUL!B153="","*",SP_SUL!B153)</f>
        <v>46059</v>
      </c>
      <c r="G150" s="145" t="str">
        <f>IF(SP_SUL!D153="","*",SP_SUL!D153)</f>
        <v>W62</v>
      </c>
      <c r="H150" s="145" t="str">
        <f>IF(SP_SUL!F153="","*",SP_SUL!F153)</f>
        <v>RECOLHIMENTO DE DORMENTE</v>
      </c>
      <c r="I150" s="145" t="str">
        <f>IF(SP_SUL!H153="","*",SP_SUL!H153)</f>
        <v>ZPT1051</v>
      </c>
      <c r="J150" s="145" t="str">
        <f>IF(SP_SUL!I153="","*",SP_SUL!I153)</f>
        <v>ZPTZDR</v>
      </c>
      <c r="K150" s="139" t="str">
        <f>IF(SP_SUL!M153="","*",SP_SUL!M153)</f>
        <v>ZGP</v>
      </c>
      <c r="L150" s="139" t="str">
        <f>IF(SP_SUL!N153="","*",SP_SUL!N153)</f>
        <v>ZGP2</v>
      </c>
      <c r="M150" s="140">
        <f>IF(SP_SUL!J153="","*",SP_SUL!J153)</f>
        <v>92</v>
      </c>
      <c r="N150" s="144">
        <f>IF(SP_SUL!K153="","*",SP_SUL!K153)</f>
        <v>102.1</v>
      </c>
      <c r="O150" s="144">
        <f>IF(SP_SUL!L153="","*",SP_SUL!L153)</f>
        <v>106</v>
      </c>
      <c r="P150" s="143">
        <f>IF(SP_SUL!O153="","*",SP_SUL!O153)</f>
        <v>0.3125</v>
      </c>
      <c r="Q150" s="143">
        <f>IF(SP_SUL!P153="","*",SP_SUL!P153)</f>
        <v>6.9444444444444447E-4</v>
      </c>
      <c r="R150" s="145" t="str">
        <f>IF(SP_SUL!Q153="","*",CONCATENATE(SP_SUL!Q153," ",SP_SUL!R153))</f>
        <v>1 Nº DE PEÇAS</v>
      </c>
      <c r="S150" s="145" t="str">
        <f>IF(SP_SUL!V153="","*",SP_SUL!V153)</f>
        <v>Augusto</v>
      </c>
      <c r="T150" s="145" t="str">
        <f>IF(SP_SUL!W153="","*",SP_SUL!W153)</f>
        <v>*Intervalo de 05:30hrs - ZPT/ZGP Linha 02*
* SBs Bloqueadas: ZGP2 , 105ZGP-2, ZPT105-2
* W62 - Atividade: Distribuição e Recolhimento de Dormentes
* Abertura do intervalo envio dos bloqueios 
* MC1: 07:30
* Sai: ZPT / Retorna: ZPT</v>
      </c>
      <c r="U150" s="137">
        <f ca="1">_xlfn.XLOOKUP(G150&amp;$U$2,BS_CONTROLE[CHAVE],BS_CONTROLE[Quantidade_11],"-")</f>
        <v>1</v>
      </c>
      <c r="V150" s="137" t="str">
        <f ca="1">_xlfn.XLOOKUP(G150&amp;$V$2,BS_CONTROLE[CHAVE],BS_CONTROLE[Quantidade_11],"-")</f>
        <v>-</v>
      </c>
      <c r="W150" s="137" t="str">
        <f ca="1">_xlfn.XLOOKUP(G150&amp;$W$2,BS_CONTROLE[CHAVE],BS_CONTROLE[Quantidade_11],"-")</f>
        <v>-</v>
      </c>
    </row>
    <row r="151" spans="1:23" hidden="1">
      <c r="A151" s="146" t="str">
        <f>IF(SP_SUL!Y154="","*",SP_SUL!Y154)</f>
        <v>OPORTUNIDADE</v>
      </c>
      <c r="B151" s="146" t="str">
        <f>IF(SP_SUL!X154="","*",SP_SUL!X154)</f>
        <v>Oportunidade</v>
      </c>
      <c r="C151" s="146" t="str">
        <f>IF(SP_SUL!Z154="","*",SP_SUL!Z154)</f>
        <v>*</v>
      </c>
      <c r="D151" s="139" t="str">
        <f>IF(SP_SUL!S154="","*",SP_SUL!S154)</f>
        <v>SP SUL</v>
      </c>
      <c r="E151" s="139" t="str">
        <f>IF(SP_SUL!T154="","*",SP_SUL!T154)</f>
        <v>ZEV-ZPT</v>
      </c>
      <c r="F151" s="145">
        <f>IF(SP_SUL!B154="","*",SP_SUL!B154)</f>
        <v>46059</v>
      </c>
      <c r="G151" s="145" t="str">
        <f>IF(SP_SUL!D154="","*",SP_SUL!D154)</f>
        <v>HUELTON (TP-725)</v>
      </c>
      <c r="H151" s="145" t="str">
        <f>IF(SP_SUL!F154="","*",SP_SUL!F154)</f>
        <v>PDM - SOLDA</v>
      </c>
      <c r="I151" s="145" t="str">
        <f>IF(SP_SUL!H154="","*",SP_SUL!H154)</f>
        <v>-</v>
      </c>
      <c r="J151" s="145" t="str">
        <f>IF(SP_SUL!I154="","*",SP_SUL!I154)</f>
        <v>-</v>
      </c>
      <c r="K151" s="139" t="str">
        <f>IF(SP_SUL!M154="","*",SP_SUL!M154)</f>
        <v>ZPT</v>
      </c>
      <c r="L151" s="139" t="str">
        <f>IF(SP_SUL!N154="","*",SP_SUL!N154)</f>
        <v>ZPT2</v>
      </c>
      <c r="M151" s="140">
        <f>IF(SP_SUL!J154="","*",SP_SUL!J154)</f>
        <v>92</v>
      </c>
      <c r="N151" s="144">
        <f>IF(SP_SUL!K154="","*",SP_SUL!K154)</f>
        <v>106.7</v>
      </c>
      <c r="O151" s="144" t="str">
        <f>IF(SP_SUL!L154="","*",SP_SUL!L154)</f>
        <v>*</v>
      </c>
      <c r="P151" s="143">
        <f>IF(SP_SUL!O154="","*",SP_SUL!O154)</f>
        <v>0.41666666666666669</v>
      </c>
      <c r="Q151" s="143">
        <f>IF(SP_SUL!P154="","*",SP_SUL!P154)</f>
        <v>6.25E-2</v>
      </c>
      <c r="R151" s="145" t="str">
        <f>IF(SP_SUL!Q154="","*",CONCATENATE(SP_SUL!Q154," ",SP_SUL!R154))</f>
        <v>1 Nº DE SOLDA</v>
      </c>
      <c r="S151" s="145" t="str">
        <f>IF(SP_SUL!V154="","*",SP_SUL!V154)</f>
        <v>Moises</v>
      </c>
      <c r="T151" s="145" t="str">
        <f>IF(SP_SUL!W154="","*",SP_SUL!W154)</f>
        <v xml:space="preserve">Execução de solda - Condicionado a temperatura </v>
      </c>
      <c r="U151" s="137" t="str">
        <f ca="1">_xlfn.XLOOKUP(G151&amp;$U$2,BS_CONTROLE[CHAVE],BS_CONTROLE[Quantidade_11],"-")</f>
        <v>-</v>
      </c>
      <c r="V151" s="137" t="str">
        <f ca="1">_xlfn.XLOOKUP(G151&amp;$V$2,BS_CONTROLE[CHAVE],BS_CONTROLE[Quantidade_11],"-")</f>
        <v>-</v>
      </c>
      <c r="W151" s="137" t="str">
        <f ca="1">_xlfn.XLOOKUP(G151&amp;$W$2,BS_CONTROLE[CHAVE],BS_CONTROLE[Quantidade_11],"-")</f>
        <v>-</v>
      </c>
    </row>
    <row r="152" spans="1:23" hidden="1">
      <c r="A152" s="146" t="str">
        <f>IF(SP_SUL!Y155="","*",SP_SUL!Y155)</f>
        <v>OPORTUNIDADE</v>
      </c>
      <c r="B152" s="146" t="str">
        <f>IF(SP_SUL!X155="","*",SP_SUL!X155)</f>
        <v>Oportunidade</v>
      </c>
      <c r="C152" s="146" t="str">
        <f>IF(SP_SUL!Z155="","*",SP_SUL!Z155)</f>
        <v>*</v>
      </c>
      <c r="D152" s="139" t="str">
        <f>IF(SP_SUL!S155="","*",SP_SUL!S155)</f>
        <v>SP SUL</v>
      </c>
      <c r="E152" s="139" t="str">
        <f>IF(SP_SUL!T155="","*",SP_SUL!T155)</f>
        <v>ZPT-ZPG</v>
      </c>
      <c r="F152" s="145">
        <f>IF(SP_SUL!B155="","*",SP_SUL!B155)</f>
        <v>46059</v>
      </c>
      <c r="G152" s="145" t="str">
        <f>IF(SP_SUL!D155="","*",SP_SUL!D155)</f>
        <v>DIEGO (TF-42)</v>
      </c>
      <c r="H152" s="145" t="str">
        <f>IF(SP_SUL!F155="","*",SP_SUL!F155)</f>
        <v>LIMPEZA LASTRO</v>
      </c>
      <c r="I152" s="145" t="str">
        <f>IF(SP_SUL!H155="","*",SP_SUL!H155)</f>
        <v>-</v>
      </c>
      <c r="J152" s="145" t="str">
        <f>IF(SP_SUL!I155="","*",SP_SUL!I155)</f>
        <v>-</v>
      </c>
      <c r="K152" s="139" t="str">
        <f>IF(SP_SUL!M155="","*",SP_SUL!M155)</f>
        <v>PAT-ZGM</v>
      </c>
      <c r="L152" s="139" t="str">
        <f>IF(SP_SUL!N155="","*",SP_SUL!N155)</f>
        <v>PAT1102</v>
      </c>
      <c r="M152" s="140">
        <f>IF(SP_SUL!J155="","*",SP_SUL!J155)</f>
        <v>53</v>
      </c>
      <c r="N152" s="144">
        <f>IF(SP_SUL!K155="","*",SP_SUL!K155)</f>
        <v>109.05</v>
      </c>
      <c r="O152" s="144" t="str">
        <f>IF(SP_SUL!L155="","*",SP_SUL!L155)</f>
        <v>-</v>
      </c>
      <c r="P152" s="143">
        <f>IF(SP_SUL!O155="","*",SP_SUL!O155)</f>
        <v>0.41666666666666669</v>
      </c>
      <c r="Q152" s="143">
        <f>IF(SP_SUL!P155="","*",SP_SUL!P155)</f>
        <v>8.3333333333333329E-2</v>
      </c>
      <c r="R152" s="145" t="str">
        <f>IF(SP_SUL!Q155="","*",CONCATENATE(SP_SUL!Q155," ",SP_SUL!R155))</f>
        <v>30 M</v>
      </c>
      <c r="S152" s="145" t="str">
        <f>IF(SP_SUL!V155="","*",SP_SUL!V155)</f>
        <v>Moises</v>
      </c>
      <c r="T152" s="145" t="str">
        <f>IF(SP_SUL!W155="","*",SP_SUL!W155)</f>
        <v>Limpeza de lastro</v>
      </c>
      <c r="U152" s="137" t="str">
        <f ca="1">_xlfn.XLOOKUP(G152&amp;$U$2,BS_CONTROLE[CHAVE],BS_CONTROLE[Quantidade_11],"-")</f>
        <v>-</v>
      </c>
      <c r="V152" s="137" t="str">
        <f ca="1">_xlfn.XLOOKUP(G152&amp;$V$2,BS_CONTROLE[CHAVE],BS_CONTROLE[Quantidade_11],"-")</f>
        <v>-</v>
      </c>
      <c r="W152" s="137" t="str">
        <f ca="1">_xlfn.XLOOKUP(G152&amp;$W$2,BS_CONTROLE[CHAVE],BS_CONTROLE[Quantidade_11],"-")</f>
        <v>-</v>
      </c>
    </row>
    <row r="153" spans="1:23" hidden="1">
      <c r="A153" s="146" t="str">
        <f>IF(SP_SUL!Y156="","*",SP_SUL!Y156)</f>
        <v>OPORTUNIDADE</v>
      </c>
      <c r="B153" s="146" t="str">
        <f>IF(SP_SUL!X156="","*",SP_SUL!X156)</f>
        <v>Oportunidade</v>
      </c>
      <c r="C153" s="146" t="str">
        <f>IF(SP_SUL!Z156="","*",SP_SUL!Z156)</f>
        <v>*</v>
      </c>
      <c r="D153" s="139" t="str">
        <f>IF(SP_SUL!S156="","*",SP_SUL!S156)</f>
        <v>SP SUL</v>
      </c>
      <c r="E153" s="139" t="str">
        <f>IF(SP_SUL!T156="","*",SP_SUL!T156)</f>
        <v>ZEV-ZPT</v>
      </c>
      <c r="F153" s="145">
        <f>IF(SP_SUL!B156="","*",SP_SUL!B156)</f>
        <v>46059</v>
      </c>
      <c r="G153" s="145" t="str">
        <f>IF(SP_SUL!D156="","*",SP_SUL!D156)</f>
        <v>V85</v>
      </c>
      <c r="H153" s="145" t="str">
        <f>IF(SP_SUL!F156="","*",SP_SUL!F156)</f>
        <v>MECANIZAÇÃO - SOCADORA</v>
      </c>
      <c r="I153" s="145" t="str">
        <f>IF(SP_SUL!H156="","*",SP_SUL!H156)</f>
        <v>ZDRZPT</v>
      </c>
      <c r="J153" s="145" t="str">
        <f>IF(SP_SUL!I156="","*",SP_SUL!I156)</f>
        <v>ZDRZPT</v>
      </c>
      <c r="K153" s="139" t="str">
        <f>IF(SP_SUL!M156="","*",SP_SUL!M156)</f>
        <v>ZGM-ZZV</v>
      </c>
      <c r="L153" s="139" t="str">
        <f>IF(SP_SUL!N156="","*",SP_SUL!N156)</f>
        <v>117ZGM1</v>
      </c>
      <c r="M153" s="140">
        <f>IF(SP_SUL!J156="","*",SP_SUL!J156)</f>
        <v>30</v>
      </c>
      <c r="N153" s="144">
        <f>IF(SP_SUL!K156="","*",SP_SUL!K156)</f>
        <v>115.3</v>
      </c>
      <c r="O153" s="144">
        <f>IF(SP_SUL!L156="","*",SP_SUL!L156)</f>
        <v>118.8</v>
      </c>
      <c r="P153" s="143">
        <f>IF(SP_SUL!O156="","*",SP_SUL!O156)</f>
        <v>0.39583333333333331</v>
      </c>
      <c r="Q153" s="143">
        <f>IF(SP_SUL!P156="","*",SP_SUL!P156)</f>
        <v>8.3333333333333329E-2</v>
      </c>
      <c r="R153" s="145" t="str">
        <f>IF(SP_SUL!Q156="","*",CONCATENATE(SP_SUL!Q156," ",SP_SUL!R156))</f>
        <v>480 M</v>
      </c>
      <c r="S153" s="145" t="str">
        <f>IF(SP_SUL!V156="","*",SP_SUL!V156)</f>
        <v>Antonioni</v>
      </c>
      <c r="T153" s="145" t="str">
        <f>IF(SP_SUL!W156="","*",SP_SUL!W156)</f>
        <v xml:space="preserve">Socaria mecanizada </v>
      </c>
      <c r="U153" s="137" t="str">
        <f ca="1">_xlfn.XLOOKUP(G153&amp;$U$2,BS_CONTROLE[CHAVE],BS_CONTROLE[Quantidade_11],"-")</f>
        <v>-</v>
      </c>
      <c r="V153" s="137" t="str">
        <f ca="1">_xlfn.XLOOKUP(G153&amp;$V$2,BS_CONTROLE[CHAVE],BS_CONTROLE[Quantidade_11],"-")</f>
        <v>-</v>
      </c>
      <c r="W153" s="137" t="str">
        <f ca="1">_xlfn.XLOOKUP(G153&amp;$W$2,BS_CONTROLE[CHAVE],BS_CONTROLE[Quantidade_11],"-")</f>
        <v>-</v>
      </c>
    </row>
    <row r="154" spans="1:23" hidden="1">
      <c r="A154" s="146" t="str">
        <f>IF(SP_SUL!Y157="","*",SP_SUL!Y157)</f>
        <v>*</v>
      </c>
      <c r="B154" s="146" t="str">
        <f>IF(SP_SUL!X157="","*",SP_SUL!X157)</f>
        <v>Oportunidade</v>
      </c>
      <c r="C154" s="146" t="str">
        <f>IF(SP_SUL!Z157="","*",SP_SUL!Z157)</f>
        <v>*</v>
      </c>
      <c r="D154" s="139" t="str">
        <f>IF(SP_SUL!S157="","*",SP_SUL!S157)</f>
        <v>SP SUL</v>
      </c>
      <c r="E154" s="139" t="str">
        <f>IF(SP_SUL!T157="","*",SP_SUL!T157)</f>
        <v>ZKE-ZEV</v>
      </c>
      <c r="F154" s="145">
        <f>IF(SP_SUL!B157="","*",SP_SUL!B157)</f>
        <v>46059</v>
      </c>
      <c r="G154" s="145" t="str">
        <f>IF(SP_SUL!D157="","*",SP_SUL!D157)</f>
        <v>CAIQUE (TMA-677)</v>
      </c>
      <c r="H154" s="145" t="str">
        <f>IF(SP_SUL!F157="","*",SP_SUL!F157)</f>
        <v>MODERNIZAÇÃO - SOLDA</v>
      </c>
      <c r="I154" s="145" t="str">
        <f>IF(SP_SUL!H157="","*",SP_SUL!H157)</f>
        <v>-</v>
      </c>
      <c r="J154" s="145" t="str">
        <f>IF(SP_SUL!I157="","*",SP_SUL!I157)</f>
        <v>-</v>
      </c>
      <c r="K154" s="139" t="str">
        <f>IF(SP_SUL!M157="","*",SP_SUL!M157)</f>
        <v>ZWI-ZEM</v>
      </c>
      <c r="L154" s="139">
        <f>IF(SP_SUL!N157="","*",SP_SUL!N157)</f>
        <v>1241231</v>
      </c>
      <c r="M154" s="140">
        <f>IF(SP_SUL!J157="","*",SP_SUL!J157)</f>
        <v>48</v>
      </c>
      <c r="N154" s="144">
        <f>IF(SP_SUL!K157="","*",SP_SUL!K157)</f>
        <v>123.363</v>
      </c>
      <c r="O154" s="144" t="str">
        <f>IF(SP_SUL!L157="","*",SP_SUL!L157)</f>
        <v>-</v>
      </c>
      <c r="P154" s="143">
        <f>IF(SP_SUL!O157="","*",SP_SUL!O157)</f>
        <v>0.35416666666666669</v>
      </c>
      <c r="Q154" s="143">
        <f>IF(SP_SUL!P157="","*",SP_SUL!P157)</f>
        <v>6.25E-2</v>
      </c>
      <c r="R154" s="145" t="str">
        <f>IF(SP_SUL!Q157="","*",CONCATENATE(SP_SUL!Q157," ",SP_SUL!R157))</f>
        <v>1 Nº DE SOLDA</v>
      </c>
      <c r="S154" s="145" t="str">
        <f>IF(SP_SUL!V157="","*",SP_SUL!V157)</f>
        <v xml:space="preserve">Alisson </v>
      </c>
      <c r="T154" s="145" t="str">
        <f>IF(SP_SUL!W157="","*",SP_SUL!W157)</f>
        <v xml:space="preserve">Execução de solda - Condicionado a temperatura </v>
      </c>
      <c r="U154" s="137" t="str">
        <f ca="1">_xlfn.XLOOKUP(G154&amp;$U$2,BS_CONTROLE[CHAVE],BS_CONTROLE[Quantidade_11],"-")</f>
        <v>-</v>
      </c>
      <c r="V154" s="137" t="str">
        <f ca="1">_xlfn.XLOOKUP(G154&amp;$V$2,BS_CONTROLE[CHAVE],BS_CONTROLE[Quantidade_11],"-")</f>
        <v>-</v>
      </c>
      <c r="W154" s="137" t="str">
        <f ca="1">_xlfn.XLOOKUP(G154&amp;$W$2,BS_CONTROLE[CHAVE],BS_CONTROLE[Quantidade_11],"-")</f>
        <v>-</v>
      </c>
    </row>
    <row r="155" spans="1:23" hidden="1">
      <c r="A155" s="146" t="str">
        <f>IF(SP_SUL!Y158="","*",SP_SUL!Y158)</f>
        <v>*</v>
      </c>
      <c r="B155" s="146" t="str">
        <f>IF(SP_SUL!X158="","*",SP_SUL!X158)</f>
        <v>Oportunidade</v>
      </c>
      <c r="C155" s="146" t="str">
        <f>IF(SP_SUL!Z158="","*",SP_SUL!Z158)</f>
        <v>*</v>
      </c>
      <c r="D155" s="139" t="str">
        <f>IF(SP_SUL!S158="","*",SP_SUL!S158)</f>
        <v>SP SUL</v>
      </c>
      <c r="E155" s="139" t="str">
        <f>IF(SP_SUL!T158="","*",SP_SUL!T158)</f>
        <v>ZKE-ZEV</v>
      </c>
      <c r="F155" s="145">
        <f>IF(SP_SUL!B158="","*",SP_SUL!B158)</f>
        <v>46059</v>
      </c>
      <c r="G155" s="145" t="str">
        <f>IF(SP_SUL!D158="","*",SP_SUL!D158)</f>
        <v>WALTER (TP-810)</v>
      </c>
      <c r="H155" s="145" t="str">
        <f>IF(SP_SUL!F158="","*",SP_SUL!F158)</f>
        <v>MODERNIZAÇÃO - SOLDA</v>
      </c>
      <c r="I155" s="145" t="str">
        <f>IF(SP_SUL!H158="","*",SP_SUL!H158)</f>
        <v>-</v>
      </c>
      <c r="J155" s="145" t="str">
        <f>IF(SP_SUL!I158="","*",SP_SUL!I158)</f>
        <v>-</v>
      </c>
      <c r="K155" s="139" t="str">
        <f>IF(SP_SUL!M158="","*",SP_SUL!M158)</f>
        <v>ZWI-ZEM</v>
      </c>
      <c r="L155" s="139">
        <f>IF(SP_SUL!N158="","*",SP_SUL!N158)</f>
        <v>1241231</v>
      </c>
      <c r="M155" s="140">
        <f>IF(SP_SUL!J158="","*",SP_SUL!J158)</f>
        <v>48</v>
      </c>
      <c r="N155" s="144">
        <f>IF(SP_SUL!K158="","*",SP_SUL!K158)</f>
        <v>123.465</v>
      </c>
      <c r="O155" s="144" t="str">
        <f>IF(SP_SUL!L158="","*",SP_SUL!L158)</f>
        <v>-</v>
      </c>
      <c r="P155" s="143">
        <f>IF(SP_SUL!O158="","*",SP_SUL!O158)</f>
        <v>0.35416666666666669</v>
      </c>
      <c r="Q155" s="143">
        <f>IF(SP_SUL!P158="","*",SP_SUL!P158)</f>
        <v>6.25E-2</v>
      </c>
      <c r="R155" s="145" t="str">
        <f>IF(SP_SUL!Q158="","*",CONCATENATE(SP_SUL!Q158," ",SP_SUL!R158))</f>
        <v>1 Nº DE SOLDA</v>
      </c>
      <c r="S155" s="145" t="str">
        <f>IF(SP_SUL!V158="","*",SP_SUL!V158)</f>
        <v xml:space="preserve">Alisson </v>
      </c>
      <c r="T155" s="145" t="str">
        <f>IF(SP_SUL!W158="","*",SP_SUL!W158)</f>
        <v xml:space="preserve">Execução de solda - Condicionado a temperatura </v>
      </c>
      <c r="U155" s="137" t="str">
        <f ca="1">_xlfn.XLOOKUP(G155&amp;$U$2,BS_CONTROLE[CHAVE],BS_CONTROLE[Quantidade_11],"-")</f>
        <v>-</v>
      </c>
      <c r="V155" s="137" t="str">
        <f ca="1">_xlfn.XLOOKUP(G155&amp;$V$2,BS_CONTROLE[CHAVE],BS_CONTROLE[Quantidade_11],"-")</f>
        <v>-</v>
      </c>
      <c r="W155" s="137" t="str">
        <f ca="1">_xlfn.XLOOKUP(G155&amp;$W$2,BS_CONTROLE[CHAVE],BS_CONTROLE[Quantidade_11],"-")</f>
        <v>-</v>
      </c>
    </row>
    <row r="156" spans="1:23" hidden="1">
      <c r="A156" s="146" t="str">
        <f>IF(SP_SUL!Y159="","*",SP_SUL!Y159)</f>
        <v>*</v>
      </c>
      <c r="B156" s="146" t="str">
        <f>IF(SP_SUL!X159="","*",SP_SUL!X159)</f>
        <v>Oportunidade</v>
      </c>
      <c r="C156" s="146" t="str">
        <f>IF(SP_SUL!Z159="","*",SP_SUL!Z159)</f>
        <v>*</v>
      </c>
      <c r="D156" s="139" t="str">
        <f>IF(SP_SUL!S159="","*",SP_SUL!S159)</f>
        <v>SP SUL</v>
      </c>
      <c r="E156" s="139" t="str">
        <f>IF(SP_SUL!T159="","*",SP_SUL!T159)</f>
        <v>ZPT-ZPG</v>
      </c>
      <c r="F156" s="145">
        <f>IF(SP_SUL!B159="","*",SP_SUL!B159)</f>
        <v>46059</v>
      </c>
      <c r="G156" s="145" t="str">
        <f>IF(SP_SUL!D159="","*",SP_SUL!D159)</f>
        <v>EXPANSÃO TURMA 1</v>
      </c>
      <c r="H156" s="145" t="str">
        <f>IF(SP_SUL!F159="","*",SP_SUL!F159)</f>
        <v>EXPANSÃO - SOLDA</v>
      </c>
      <c r="I156" s="145" t="str">
        <f>IF(SP_SUL!H159="","*",SP_SUL!H159)</f>
        <v>-</v>
      </c>
      <c r="J156" s="145" t="str">
        <f>IF(SP_SUL!I159="","*",SP_SUL!I159)</f>
        <v>-</v>
      </c>
      <c r="K156" s="139" t="str">
        <f>IF(SP_SUL!M159="","*",SP_SUL!M159)</f>
        <v>ZZV-ZPG</v>
      </c>
      <c r="L156" s="139" t="str">
        <f>IF(SP_SUL!N159="","*",SP_SUL!N159)</f>
        <v>ZPGZZV</v>
      </c>
      <c r="M156" s="140">
        <f>IF(SP_SUL!J159="","*",SP_SUL!J159)</f>
        <v>53</v>
      </c>
      <c r="N156" s="144">
        <f>IF(SP_SUL!K159="","*",SP_SUL!K159)</f>
        <v>123.59</v>
      </c>
      <c r="O156" s="144" t="str">
        <f>IF(SP_SUL!L159="","*",SP_SUL!L159)</f>
        <v>-</v>
      </c>
      <c r="P156" s="143">
        <f>IF(SP_SUL!O159="","*",SP_SUL!O159)</f>
        <v>0.35416666666666669</v>
      </c>
      <c r="Q156" s="143">
        <f>IF(SP_SUL!P159="","*",SP_SUL!P159)</f>
        <v>6.25E-2</v>
      </c>
      <c r="R156" s="145" t="str">
        <f>IF(SP_SUL!Q159="","*",CONCATENATE(SP_SUL!Q159," ",SP_SUL!R159))</f>
        <v>1 Nº DE SOLDA</v>
      </c>
      <c r="S156" s="145" t="str">
        <f>IF(SP_SUL!V159="","*",SP_SUL!V159)</f>
        <v>Pedo</v>
      </c>
      <c r="T156" s="145" t="str">
        <f>IF(SP_SUL!W159="","*",SP_SUL!W159)</f>
        <v xml:space="preserve">Execução de solda - Condicionado a temperatura </v>
      </c>
      <c r="U156" s="137">
        <f ca="1">_xlfn.XLOOKUP(G156&amp;$U$2,BS_CONTROLE[CHAVE],BS_CONTROLE[Quantidade_11],"-")</f>
        <v>1040</v>
      </c>
      <c r="V156" s="137" t="str">
        <f ca="1">_xlfn.XLOOKUP(G156&amp;$V$2,BS_CONTROLE[CHAVE],BS_CONTROLE[Quantidade_11],"-")</f>
        <v>-</v>
      </c>
      <c r="W156" s="137">
        <f ca="1">_xlfn.XLOOKUP(G156&amp;$W$2,BS_CONTROLE[CHAVE],BS_CONTROLE[Quantidade_11],"-")</f>
        <v>1</v>
      </c>
    </row>
    <row r="157" spans="1:23" hidden="1">
      <c r="A157" s="146" t="str">
        <f>IF(SP_SUL!Y160="","*",SP_SUL!Y160)</f>
        <v>*</v>
      </c>
      <c r="B157" s="146" t="str">
        <f>IF(SP_SUL!X160="","*",SP_SUL!X160)</f>
        <v>*</v>
      </c>
      <c r="C157" s="146" t="str">
        <f>IF(SP_SUL!Z160="","*",SP_SUL!Z160)</f>
        <v>*</v>
      </c>
      <c r="D157" s="139" t="str">
        <f>IF(SP_SUL!S160="","*",SP_SUL!S160)</f>
        <v>-</v>
      </c>
      <c r="E157" s="139" t="str">
        <f>IF(SP_SUL!T160="","*",SP_SUL!T160)</f>
        <v>-</v>
      </c>
      <c r="F157" s="145" t="str">
        <f>IF(SP_SUL!B160="","*",SP_SUL!B160)</f>
        <v>*</v>
      </c>
      <c r="G157" s="145" t="str">
        <f>IF(SP_SUL!D160="","*",SP_SUL!D160)</f>
        <v>*</v>
      </c>
      <c r="H157" s="145" t="str">
        <f>IF(SP_SUL!F160="","*",SP_SUL!F160)</f>
        <v>*</v>
      </c>
      <c r="I157" s="145" t="str">
        <f>IF(SP_SUL!H160="","*",SP_SUL!H160)</f>
        <v>*</v>
      </c>
      <c r="J157" s="145" t="str">
        <f>IF(SP_SUL!I160="","*",SP_SUL!I160)</f>
        <v>*</v>
      </c>
      <c r="K157" s="139" t="str">
        <f>IF(SP_SUL!M160="","*",SP_SUL!M160)</f>
        <v>-</v>
      </c>
      <c r="L157" s="139" t="str">
        <f>IF(SP_SUL!N160="","*",SP_SUL!N160)</f>
        <v>-</v>
      </c>
      <c r="M157" s="140" t="str">
        <f>IF(SP_SUL!J160="","*",SP_SUL!J160)</f>
        <v>*</v>
      </c>
      <c r="N157" s="144" t="str">
        <f>IF(SP_SUL!K160="","*",SP_SUL!K160)</f>
        <v>*</v>
      </c>
      <c r="O157" s="144" t="str">
        <f>IF(SP_SUL!L160="","*",SP_SUL!L160)</f>
        <v>*</v>
      </c>
      <c r="P157" s="143" t="str">
        <f>IF(SP_SUL!O160="","*",SP_SUL!O160)</f>
        <v>*</v>
      </c>
      <c r="Q157" s="143" t="str">
        <f>IF(SP_SUL!P160="","*",SP_SUL!P160)</f>
        <v>*</v>
      </c>
      <c r="R157" s="145" t="str">
        <f>IF(SP_SUL!Q160="","*",CONCATENATE(SP_SUL!Q160," ",SP_SUL!R160))</f>
        <v>*</v>
      </c>
      <c r="S157" s="145" t="str">
        <f>IF(SP_SUL!V160="","*",SP_SUL!V160)</f>
        <v>*</v>
      </c>
      <c r="T157" s="145" t="str">
        <f>IF(SP_SUL!W160="","*",SP_SUL!W160)</f>
        <v>*</v>
      </c>
      <c r="U157" s="137" t="str">
        <f ca="1">_xlfn.XLOOKUP(G157&amp;$U$2,BS_CONTROLE[CHAVE],BS_CONTROLE[Quantidade_11],"-")</f>
        <v>-</v>
      </c>
      <c r="V157" s="137" t="str">
        <f ca="1">_xlfn.XLOOKUP(G157&amp;$V$2,BS_CONTROLE[CHAVE],BS_CONTROLE[Quantidade_11],"-")</f>
        <v>-</v>
      </c>
      <c r="W157" s="137" t="str">
        <f ca="1">_xlfn.XLOOKUP(G157&amp;$W$2,BS_CONTROLE[CHAVE],BS_CONTROLE[Quantidade_11],"-")</f>
        <v>-</v>
      </c>
    </row>
    <row r="158" spans="1:23" hidden="1">
      <c r="A158" s="146" t="str">
        <f>IF(SP_SUL!Y161="","*",SP_SUL!Y161)</f>
        <v>*</v>
      </c>
      <c r="B158" s="146" t="str">
        <f>IF(SP_SUL!X161="","*",SP_SUL!X161)</f>
        <v>*</v>
      </c>
      <c r="C158" s="146" t="str">
        <f>IF(SP_SUL!Z161="","*",SP_SUL!Z161)</f>
        <v>*</v>
      </c>
      <c r="D158" s="139" t="str">
        <f>IF(SP_SUL!S161="","*",SP_SUL!S161)</f>
        <v>-</v>
      </c>
      <c r="E158" s="139" t="str">
        <f>IF(SP_SUL!T161="","*",SP_SUL!T161)</f>
        <v>-</v>
      </c>
      <c r="F158" s="145" t="str">
        <f>IF(SP_SUL!B161="","*",SP_SUL!B161)</f>
        <v>*</v>
      </c>
      <c r="G158" s="145" t="str">
        <f>IF(SP_SUL!D161="","*",SP_SUL!D161)</f>
        <v>*</v>
      </c>
      <c r="H158" s="145" t="str">
        <f>IF(SP_SUL!F161="","*",SP_SUL!F161)</f>
        <v>*</v>
      </c>
      <c r="I158" s="145" t="str">
        <f>IF(SP_SUL!H161="","*",SP_SUL!H161)</f>
        <v>*</v>
      </c>
      <c r="J158" s="145" t="str">
        <f>IF(SP_SUL!I161="","*",SP_SUL!I161)</f>
        <v>*</v>
      </c>
      <c r="K158" s="139" t="str">
        <f>IF(SP_SUL!M161="","*",SP_SUL!M161)</f>
        <v>-</v>
      </c>
      <c r="L158" s="139" t="str">
        <f>IF(SP_SUL!N161="","*",SP_SUL!N161)</f>
        <v>-</v>
      </c>
      <c r="M158" s="140" t="str">
        <f>IF(SP_SUL!J161="","*",SP_SUL!J161)</f>
        <v>*</v>
      </c>
      <c r="N158" s="144" t="str">
        <f>IF(SP_SUL!K161="","*",SP_SUL!K161)</f>
        <v>*</v>
      </c>
      <c r="O158" s="144" t="str">
        <f>IF(SP_SUL!L161="","*",SP_SUL!L161)</f>
        <v>*</v>
      </c>
      <c r="P158" s="143" t="str">
        <f>IF(SP_SUL!O161="","*",SP_SUL!O161)</f>
        <v>*</v>
      </c>
      <c r="Q158" s="143" t="str">
        <f>IF(SP_SUL!P161="","*",SP_SUL!P161)</f>
        <v>*</v>
      </c>
      <c r="R158" s="145" t="str">
        <f>IF(SP_SUL!Q161="","*",CONCATENATE(SP_SUL!Q161," ",SP_SUL!R161))</f>
        <v>*</v>
      </c>
      <c r="S158" s="145" t="str">
        <f>IF(SP_SUL!V161="","*",SP_SUL!V161)</f>
        <v>*</v>
      </c>
      <c r="T158" s="145" t="str">
        <f>IF(SP_SUL!W161="","*",SP_SUL!W161)</f>
        <v>*</v>
      </c>
      <c r="U158" s="137" t="str">
        <f ca="1">_xlfn.XLOOKUP(G158&amp;$U$2,BS_CONTROLE[CHAVE],BS_CONTROLE[Quantidade_11],"-")</f>
        <v>-</v>
      </c>
      <c r="V158" s="137" t="str">
        <f ca="1">_xlfn.XLOOKUP(G158&amp;$V$2,BS_CONTROLE[CHAVE],BS_CONTROLE[Quantidade_11],"-")</f>
        <v>-</v>
      </c>
      <c r="W158" s="137" t="str">
        <f ca="1">_xlfn.XLOOKUP(G158&amp;$W$2,BS_CONTROLE[CHAVE],BS_CONTROLE[Quantidade_11],"-")</f>
        <v>-</v>
      </c>
    </row>
    <row r="159" spans="1:23" hidden="1">
      <c r="A159" s="146" t="str">
        <f>IF(SP_SUL!Y162="","*",SP_SUL!Y162)</f>
        <v>OPORTUNIDADE</v>
      </c>
      <c r="B159" s="146" t="str">
        <f>IF(SP_SUL!X162="","*",SP_SUL!X162)</f>
        <v>Oportunidade</v>
      </c>
      <c r="C159" s="146" t="str">
        <f>IF(SP_SUL!Z162="","*",SP_SUL!Z162)</f>
        <v>*</v>
      </c>
      <c r="D159" s="139" t="str">
        <f>IF(SP_SUL!S162="","*",SP_SUL!S162)</f>
        <v>SP SUL</v>
      </c>
      <c r="E159" s="139" t="str">
        <f>IF(SP_SUL!T162="","*",SP_SUL!T162)</f>
        <v>ZBV-ZRX</v>
      </c>
      <c r="F159" s="145">
        <f>IF(SP_SUL!B162="","*",SP_SUL!B162)</f>
        <v>46060</v>
      </c>
      <c r="G159" s="145" t="str">
        <f>IF(SP_SUL!D162="","*",SP_SUL!D162)</f>
        <v>EXPANSÃO TURMA 1</v>
      </c>
      <c r="H159" s="145" t="str">
        <f>IF(SP_SUL!F162="","*",SP_SUL!F162)</f>
        <v>EXPANSÃO - SOLDA</v>
      </c>
      <c r="I159" s="145" t="str">
        <f>IF(SP_SUL!H162="","*",SP_SUL!H162)</f>
        <v>-</v>
      </c>
      <c r="J159" s="145" t="str">
        <f>IF(SP_SUL!I162="","*",SP_SUL!I162)</f>
        <v>-</v>
      </c>
      <c r="K159" s="139" t="str">
        <f>IF(SP_SUL!M162="","*",SP_SUL!M162)</f>
        <v>ZCD</v>
      </c>
      <c r="L159" s="139" t="str">
        <f>IF(SP_SUL!N162="","*",SP_SUL!N162)</f>
        <v>ZCD1</v>
      </c>
      <c r="M159" s="140">
        <f>IF(SP_SUL!J162="","*",SP_SUL!J162)</f>
        <v>70</v>
      </c>
      <c r="N159" s="144">
        <f>IF(SP_SUL!K162="","*",SP_SUL!K162)</f>
        <v>113.4</v>
      </c>
      <c r="O159" s="144" t="str">
        <f>IF(SP_SUL!L162="","*",SP_SUL!L162)</f>
        <v>-</v>
      </c>
      <c r="P159" s="143">
        <f>IF(SP_SUL!O162="","*",SP_SUL!O162)</f>
        <v>0.35416666666666669</v>
      </c>
      <c r="Q159" s="143">
        <f>IF(SP_SUL!P162="","*",SP_SUL!P162)</f>
        <v>6.25E-2</v>
      </c>
      <c r="R159" s="145" t="str">
        <f>IF(SP_SUL!Q162="","*",CONCATENATE(SP_SUL!Q162," ",SP_SUL!R162))</f>
        <v>1 Nº DE SOLDA</v>
      </c>
      <c r="S159" s="145" t="str">
        <f>IF(SP_SUL!V162="","*",SP_SUL!V162)</f>
        <v>Fabio</v>
      </c>
      <c r="T159" s="145" t="str">
        <f>IF(SP_SUL!W162="","*",SP_SUL!W162)</f>
        <v xml:space="preserve">Execução de solda - Condicionado a temperatura </v>
      </c>
      <c r="U159" s="137">
        <f ca="1">_xlfn.XLOOKUP(G159&amp;$U$2,BS_CONTROLE[CHAVE],BS_CONTROLE[Quantidade_11],"-")</f>
        <v>1040</v>
      </c>
      <c r="V159" s="137" t="str">
        <f ca="1">_xlfn.XLOOKUP(G159&amp;$V$2,BS_CONTROLE[CHAVE],BS_CONTROLE[Quantidade_11],"-")</f>
        <v>-</v>
      </c>
      <c r="W159" s="137">
        <f ca="1">_xlfn.XLOOKUP(G159&amp;$W$2,BS_CONTROLE[CHAVE],BS_CONTROLE[Quantidade_11],"-")</f>
        <v>1</v>
      </c>
    </row>
    <row r="160" spans="1:23" hidden="1">
      <c r="A160" s="146" t="str">
        <f>IF(SP_SUL!Y163="","*",SP_SUL!Y163)</f>
        <v>*</v>
      </c>
      <c r="B160" s="146" t="str">
        <f>IF(SP_SUL!X163="","*",SP_SUL!X163)</f>
        <v>Oportunidade</v>
      </c>
      <c r="C160" s="146" t="str">
        <f>IF(SP_SUL!Z163="","*",SP_SUL!Z163)</f>
        <v>*</v>
      </c>
      <c r="D160" s="139" t="str">
        <f>IF(SP_SUL!S163="","*",SP_SUL!S163)</f>
        <v>SP SUL</v>
      </c>
      <c r="E160" s="139" t="str">
        <f>IF(SP_SUL!T163="","*",SP_SUL!T163)</f>
        <v>ZBV-ZRX</v>
      </c>
      <c r="F160" s="145" t="str">
        <f>IF(SP_SUL!B163="","*",SP_SUL!B163)</f>
        <v>*</v>
      </c>
      <c r="G160" s="145" t="str">
        <f>IF(SP_SUL!D163="","*",SP_SUL!D163)</f>
        <v>KLECIO (TP-699)</v>
      </c>
      <c r="H160" s="145" t="str">
        <f>IF(SP_SUL!F163="","*",SP_SUL!F163)</f>
        <v>PDM - SOLDA</v>
      </c>
      <c r="I160" s="145" t="str">
        <f>IF(SP_SUL!H163="","*",SP_SUL!H163)</f>
        <v>-</v>
      </c>
      <c r="J160" s="145" t="str">
        <f>IF(SP_SUL!I163="","*",SP_SUL!I163)</f>
        <v>-</v>
      </c>
      <c r="K160" s="139" t="str">
        <f>IF(SP_SUL!M163="","*",SP_SUL!M163)</f>
        <v>ZRX-ZWX</v>
      </c>
      <c r="L160" s="139" t="str">
        <f>IF(SP_SUL!N163="","*",SP_SUL!N163)</f>
        <v>ZRQ1/133ZRQ1</v>
      </c>
      <c r="M160" s="140">
        <f>IF(SP_SUL!J163="","*",SP_SUL!J163)</f>
        <v>70</v>
      </c>
      <c r="N160" s="144">
        <f>IF(SP_SUL!K163="","*",SP_SUL!K163)</f>
        <v>134.9</v>
      </c>
      <c r="O160" s="144" t="str">
        <f>IF(SP_SUL!L163="","*",SP_SUL!L163)</f>
        <v>-</v>
      </c>
      <c r="P160" s="143">
        <f>IF(SP_SUL!O163="","*",SP_SUL!O163)</f>
        <v>0.33333333333333331</v>
      </c>
      <c r="Q160" s="143">
        <f>IF(SP_SUL!P163="","*",SP_SUL!P163)</f>
        <v>6.25E-2</v>
      </c>
      <c r="R160" s="145" t="str">
        <f>IF(SP_SUL!Q163="","*",CONCATENATE(SP_SUL!Q163," ",SP_SUL!R163))</f>
        <v>1 Nº DE SOLDA</v>
      </c>
      <c r="S160" s="145" t="str">
        <f>IF(SP_SUL!V163="","*",SP_SUL!V163)</f>
        <v xml:space="preserve">Klecio </v>
      </c>
      <c r="T160" s="145" t="str">
        <f>IF(SP_SUL!W163="","*",SP_SUL!W163)</f>
        <v xml:space="preserve">Execução de solda - Condicionado a temperatura </v>
      </c>
      <c r="U160" s="137">
        <f ca="1">_xlfn.XLOOKUP(G160&amp;$U$2,BS_CONTROLE[CHAVE],BS_CONTROLE[Quantidade_11],"-")</f>
        <v>0</v>
      </c>
      <c r="V160" s="137" t="str">
        <f ca="1">_xlfn.XLOOKUP(G160&amp;$V$2,BS_CONTROLE[CHAVE],BS_CONTROLE[Quantidade_11],"-")</f>
        <v>-</v>
      </c>
      <c r="W160" s="137">
        <f ca="1">_xlfn.XLOOKUP(G160&amp;$W$2,BS_CONTROLE[CHAVE],BS_CONTROLE[Quantidade_11],"-")</f>
        <v>0</v>
      </c>
    </row>
    <row r="161" spans="1:23" hidden="1">
      <c r="A161" s="146" t="str">
        <f>IF(SP_SUL!Y164="","*",SP_SUL!Y164)</f>
        <v>OPORTUNIDADE</v>
      </c>
      <c r="B161" s="146" t="str">
        <f>IF(SP_SUL!X164="","*",SP_SUL!X164)</f>
        <v>Oportunidade</v>
      </c>
      <c r="C161" s="146" t="str">
        <f>IF(SP_SUL!Z164="","*",SP_SUL!Z164)</f>
        <v>*</v>
      </c>
      <c r="D161" s="139" t="str">
        <f>IF(SP_SUL!S164="","*",SP_SUL!S164)</f>
        <v>SP SUL</v>
      </c>
      <c r="E161" s="139" t="str">
        <f>IF(SP_SUL!T164="","*",SP_SUL!T164)</f>
        <v>ZBV-ZRX</v>
      </c>
      <c r="F161" s="145">
        <f>IF(SP_SUL!B164="","*",SP_SUL!B164)</f>
        <v>46060</v>
      </c>
      <c r="G161" s="145" t="str">
        <f>IF(SP_SUL!D164="","*",SP_SUL!D164)</f>
        <v>V48</v>
      </c>
      <c r="H161" s="145" t="str">
        <f>IF(SP_SUL!F164="","*",SP_SUL!F164)</f>
        <v>DESLOCAMENTO</v>
      </c>
      <c r="I161" s="145" t="str">
        <f>IF(SP_SUL!H164="","*",SP_SUL!H164)</f>
        <v>ZAC2</v>
      </c>
      <c r="J161" s="145" t="str">
        <f>IF(SP_SUL!I164="","*",SP_SUL!I164)</f>
        <v>ZSK-2</v>
      </c>
      <c r="K161" s="139" t="str">
        <f>IF(SP_SUL!M164="","*",SP_SUL!M164)</f>
        <v>ZAC-ZSK</v>
      </c>
      <c r="L161" s="139" t="str">
        <f>IF(SP_SUL!N164="","*",SP_SUL!N164)</f>
        <v>ZACZSK</v>
      </c>
      <c r="M161" s="140">
        <f>IF(SP_SUL!J164="","*",SP_SUL!J164)</f>
        <v>70</v>
      </c>
      <c r="N161" s="144">
        <f>IF(SP_SUL!K164="","*",SP_SUL!K164)</f>
        <v>82</v>
      </c>
      <c r="O161" s="144" t="str">
        <f>IF(SP_SUL!L164="","*",SP_SUL!L164)</f>
        <v>-</v>
      </c>
      <c r="P161" s="143">
        <f>IF(SP_SUL!O164="","*",SP_SUL!O164)</f>
        <v>0.33333333333333331</v>
      </c>
      <c r="Q161" s="143">
        <f>IF(SP_SUL!P164="","*",SP_SUL!P164)</f>
        <v>4.1666666666666664E-2</v>
      </c>
      <c r="R161" s="145" t="str">
        <f>IF(SP_SUL!Q164="","*",CONCATENATE(SP_SUL!Q164," ",SP_SUL!R164))</f>
        <v>1 BINÁRIO</v>
      </c>
      <c r="S161" s="145" t="str">
        <f>IF(SP_SUL!V164="","*",SP_SUL!V164)</f>
        <v>Ezequiel</v>
      </c>
      <c r="T161" s="145" t="str">
        <f>IF(SP_SUL!W164="","*",SP_SUL!W164)</f>
        <v>Deslocamento</v>
      </c>
      <c r="U161" s="137" t="str">
        <f ca="1">_xlfn.XLOOKUP(G161&amp;$U$2,BS_CONTROLE[CHAVE],BS_CONTROLE[Quantidade_11],"-")</f>
        <v>-</v>
      </c>
      <c r="V161" s="137" t="str">
        <f ca="1">_xlfn.XLOOKUP(G161&amp;$V$2,BS_CONTROLE[CHAVE],BS_CONTROLE[Quantidade_11],"-")</f>
        <v>-</v>
      </c>
      <c r="W161" s="137" t="str">
        <f ca="1">_xlfn.XLOOKUP(G161&amp;$W$2,BS_CONTROLE[CHAVE],BS_CONTROLE[Quantidade_11],"-")</f>
        <v>-</v>
      </c>
    </row>
    <row r="162" spans="1:23" hidden="1">
      <c r="A162" s="146" t="str">
        <f>IF(SP_SUL!Y165="","*",SP_SUL!Y165)</f>
        <v>OPORTUNIDADE</v>
      </c>
      <c r="B162" s="146" t="str">
        <f>IF(SP_SUL!X165="","*",SP_SUL!X165)</f>
        <v>Oportunidade</v>
      </c>
      <c r="C162" s="146" t="str">
        <f>IF(SP_SUL!Z165="","*",SP_SUL!Z165)</f>
        <v>*</v>
      </c>
      <c r="D162" s="139" t="str">
        <f>IF(SP_SUL!S165="","*",SP_SUL!S165)</f>
        <v>SP SUL</v>
      </c>
      <c r="E162" s="139" t="str">
        <f>IF(SP_SUL!T165="","*",SP_SUL!T165)</f>
        <v>ZBV-ZRX</v>
      </c>
      <c r="F162" s="145">
        <f>IF(SP_SUL!B165="","*",SP_SUL!B165)</f>
        <v>46060</v>
      </c>
      <c r="G162" s="145" t="str">
        <f>IF(SP_SUL!D165="","*",SP_SUL!D165)</f>
        <v>W58</v>
      </c>
      <c r="H162" s="145" t="str">
        <f>IF(SP_SUL!F165="","*",SP_SUL!F165)</f>
        <v>PDM - DESCARGA - DORMENTE</v>
      </c>
      <c r="I162" s="145">
        <f>IF(SP_SUL!H165="","*",SP_SUL!H165)</f>
        <v>106109</v>
      </c>
      <c r="J162" s="145">
        <f>IF(SP_SUL!I165="","*",SP_SUL!I165)</f>
        <v>106109</v>
      </c>
      <c r="K162" s="139" t="str">
        <f>IF(SP_SUL!M165="","*",SP_SUL!M165)</f>
        <v>ZRX-ZWX</v>
      </c>
      <c r="L162" s="139" t="str">
        <f>IF(SP_SUL!N165="","*",SP_SUL!N165)</f>
        <v>K63K65</v>
      </c>
      <c r="M162" s="140">
        <f>IF(SP_SUL!J165="","*",SP_SUL!J165)</f>
        <v>68</v>
      </c>
      <c r="N162" s="144">
        <f>IF(SP_SUL!K165="","*",SP_SUL!K165)</f>
        <v>64</v>
      </c>
      <c r="O162" s="144">
        <f>IF(SP_SUL!L165="","*",SP_SUL!L165)</f>
        <v>95</v>
      </c>
      <c r="P162" s="143">
        <f>IF(SP_SUL!O165="","*",SP_SUL!O165)</f>
        <v>0.39583333333333331</v>
      </c>
      <c r="Q162" s="143">
        <f>IF(SP_SUL!P165="","*",SP_SUL!P165)</f>
        <v>4.1666666666666664E-2</v>
      </c>
      <c r="R162" s="145" t="str">
        <f>IF(SP_SUL!Q165="","*",CONCATENATE(SP_SUL!Q165," ",SP_SUL!R165))</f>
        <v>88 Nº DE DORMENTES</v>
      </c>
      <c r="S162" s="145" t="str">
        <f>IF(SP_SUL!V165="","*",SP_SUL!V165)</f>
        <v>Israel</v>
      </c>
      <c r="T162" s="145" t="str">
        <f>IF(SP_SUL!W165="","*",SP_SUL!W165)</f>
        <v>Descarga de dormentes nos km's:
KM - 64.446 - 12 dormentes
KM -66.406 - 20 dormentes
KM -65.582 - 16 dormentes 
KM -67.233 - 06 dormentes
KM -74.236 - 06 dormentes
KM -82.897 - 16 dormentes
KM -95.161 - 12 dormentes</v>
      </c>
      <c r="U162" s="137" t="str">
        <f ca="1">_xlfn.XLOOKUP(G162&amp;$U$2,BS_CONTROLE[CHAVE],BS_CONTROLE[Quantidade_11],"-")</f>
        <v>-</v>
      </c>
      <c r="V162" s="137" t="str">
        <f ca="1">_xlfn.XLOOKUP(G162&amp;$V$2,BS_CONTROLE[CHAVE],BS_CONTROLE[Quantidade_11],"-")</f>
        <v>-</v>
      </c>
      <c r="W162" s="137" t="str">
        <f ca="1">_xlfn.XLOOKUP(G162&amp;$W$2,BS_CONTROLE[CHAVE],BS_CONTROLE[Quantidade_11],"-")</f>
        <v>-</v>
      </c>
    </row>
    <row r="163" spans="1:23" hidden="1">
      <c r="A163" s="146" t="str">
        <f>IF(SP_SUL!Y166="","*",SP_SUL!Y166)</f>
        <v>*</v>
      </c>
      <c r="B163" s="146" t="str">
        <f>IF(SP_SUL!X166="","*",SP_SUL!X166)</f>
        <v>*</v>
      </c>
      <c r="C163" s="146" t="str">
        <f>IF(SP_SUL!Z166="","*",SP_SUL!Z166)</f>
        <v>*</v>
      </c>
      <c r="D163" s="139" t="str">
        <f>IF(SP_SUL!S166="","*",SP_SUL!S166)</f>
        <v>-</v>
      </c>
      <c r="E163" s="139" t="str">
        <f>IF(SP_SUL!T166="","*",SP_SUL!T166)</f>
        <v>-</v>
      </c>
      <c r="F163" s="145" t="str">
        <f>IF(SP_SUL!B166="","*",SP_SUL!B166)</f>
        <v>*</v>
      </c>
      <c r="G163" s="145" t="str">
        <f>IF(SP_SUL!D166="","*",SP_SUL!D166)</f>
        <v>*</v>
      </c>
      <c r="H163" s="145" t="str">
        <f>IF(SP_SUL!F166="","*",SP_SUL!F166)</f>
        <v>*</v>
      </c>
      <c r="I163" s="145" t="str">
        <f>IF(SP_SUL!H166="","*",SP_SUL!H166)</f>
        <v>*</v>
      </c>
      <c r="J163" s="145" t="str">
        <f>IF(SP_SUL!I166="","*",SP_SUL!I166)</f>
        <v>*</v>
      </c>
      <c r="K163" s="139" t="str">
        <f>IF(SP_SUL!M166="","*",SP_SUL!M166)</f>
        <v>-</v>
      </c>
      <c r="L163" s="139" t="str">
        <f>IF(SP_SUL!N166="","*",SP_SUL!N166)</f>
        <v>-</v>
      </c>
      <c r="M163" s="140" t="str">
        <f>IF(SP_SUL!J166="","*",SP_SUL!J166)</f>
        <v>*</v>
      </c>
      <c r="N163" s="144" t="str">
        <f>IF(SP_SUL!K166="","*",SP_SUL!K166)</f>
        <v>*</v>
      </c>
      <c r="O163" s="144" t="str">
        <f>IF(SP_SUL!L166="","*",SP_SUL!L166)</f>
        <v>*</v>
      </c>
      <c r="P163" s="143" t="str">
        <f>IF(SP_SUL!O166="","*",SP_SUL!O166)</f>
        <v>*</v>
      </c>
      <c r="Q163" s="143" t="str">
        <f>IF(SP_SUL!P166="","*",SP_SUL!P166)</f>
        <v>*</v>
      </c>
      <c r="R163" s="145" t="str">
        <f>IF(SP_SUL!Q166="","*",CONCATENATE(SP_SUL!Q166," ",SP_SUL!R166))</f>
        <v>*</v>
      </c>
      <c r="S163" s="145" t="str">
        <f>IF(SP_SUL!V166="","*",SP_SUL!V166)</f>
        <v>*</v>
      </c>
      <c r="T163" s="145" t="str">
        <f>IF(SP_SUL!W166="","*",SP_SUL!W166)</f>
        <v>*</v>
      </c>
      <c r="U163" s="137" t="str">
        <f ca="1">_xlfn.XLOOKUP(G163&amp;$U$2,BS_CONTROLE[CHAVE],BS_CONTROLE[Quantidade_11],"-")</f>
        <v>-</v>
      </c>
      <c r="V163" s="137" t="str">
        <f ca="1">_xlfn.XLOOKUP(G163&amp;$V$2,BS_CONTROLE[CHAVE],BS_CONTROLE[Quantidade_11],"-")</f>
        <v>-</v>
      </c>
      <c r="W163" s="137" t="str">
        <f ca="1">_xlfn.XLOOKUP(G163&amp;$W$2,BS_CONTROLE[CHAVE],BS_CONTROLE[Quantidade_11],"-")</f>
        <v>-</v>
      </c>
    </row>
    <row r="164" spans="1:23" hidden="1">
      <c r="A164" s="146" t="str">
        <f>IF(SP_SUL!Y167="","*",SP_SUL!Y167)</f>
        <v>OPORTUNIDADE</v>
      </c>
      <c r="B164" s="146" t="str">
        <f>IF(SP_SUL!X167="","*",SP_SUL!X167)</f>
        <v>Oportunidade</v>
      </c>
      <c r="C164" s="146" t="str">
        <f>IF(SP_SUL!Z167="","*",SP_SUL!Z167)</f>
        <v>*</v>
      </c>
      <c r="D164" s="139" t="str">
        <f>IF(SP_SUL!S167="","*",SP_SUL!S167)</f>
        <v>SP SUL</v>
      </c>
      <c r="E164" s="139" t="str">
        <f>IF(SP_SUL!T167="","*",SP_SUL!T167)</f>
        <v>ZBV-ZKE</v>
      </c>
      <c r="F164" s="145">
        <f>IF(SP_SUL!B167="","*",SP_SUL!B167)</f>
        <v>46060</v>
      </c>
      <c r="G164" s="145" t="str">
        <f>IF(SP_SUL!D167="","*",SP_SUL!D167)</f>
        <v>V42</v>
      </c>
      <c r="H164" s="145" t="str">
        <f>IF(SP_SUL!F167="","*",SP_SUL!F167)</f>
        <v>DESLOCAMENTO</v>
      </c>
      <c r="I164" s="145" t="str">
        <f>IF(SP_SUL!H167="","*",SP_SUL!H167)</f>
        <v>ZYU1</v>
      </c>
      <c r="J164" s="145" t="str">
        <f>IF(SP_SUL!I167="","*",SP_SUL!I167)</f>
        <v>ZBV-3</v>
      </c>
      <c r="K164" s="139" t="str">
        <f>IF(SP_SUL!M167="","*",SP_SUL!M167)</f>
        <v>ZYU-ZBV</v>
      </c>
      <c r="L164" s="139" t="str">
        <f>IF(SP_SUL!N167="","*",SP_SUL!N167)</f>
        <v>ZYUZBV</v>
      </c>
      <c r="M164" s="140">
        <f>IF(SP_SUL!J167="","*",SP_SUL!J167)</f>
        <v>56</v>
      </c>
      <c r="N164" s="144">
        <f>IF(SP_SUL!K167="","*",SP_SUL!K167)</f>
        <v>201</v>
      </c>
      <c r="O164" s="144" t="str">
        <f>IF(SP_SUL!L167="","*",SP_SUL!L167)</f>
        <v>-</v>
      </c>
      <c r="P164" s="143">
        <f>IF(SP_SUL!O167="","*",SP_SUL!O167)</f>
        <v>0.33333333333333331</v>
      </c>
      <c r="Q164" s="143">
        <f>IF(SP_SUL!P167="","*",SP_SUL!P167)</f>
        <v>4.1666666666666664E-2</v>
      </c>
      <c r="R164" s="145" t="str">
        <f>IF(SP_SUL!Q167="","*",CONCATENATE(SP_SUL!Q167," ",SP_SUL!R167))</f>
        <v>1 BINÁRIO</v>
      </c>
      <c r="S164" s="145" t="str">
        <f>IF(SP_SUL!V167="","*",SP_SUL!V167)</f>
        <v>Ezequiel</v>
      </c>
      <c r="T164" s="145" t="str">
        <f>IF(SP_SUL!W167="","*",SP_SUL!W167)</f>
        <v>Deslocamento</v>
      </c>
      <c r="U164" s="137" t="str">
        <f ca="1">_xlfn.XLOOKUP(G164&amp;$U$2,BS_CONTROLE[CHAVE],BS_CONTROLE[Quantidade_11],"-")</f>
        <v>-</v>
      </c>
      <c r="V164" s="137" t="str">
        <f ca="1">_xlfn.XLOOKUP(G164&amp;$V$2,BS_CONTROLE[CHAVE],BS_CONTROLE[Quantidade_11],"-")</f>
        <v>-</v>
      </c>
      <c r="W164" s="137" t="str">
        <f ca="1">_xlfn.XLOOKUP(G164&amp;$W$2,BS_CONTROLE[CHAVE],BS_CONTROLE[Quantidade_11],"-")</f>
        <v>-</v>
      </c>
    </row>
    <row r="165" spans="1:23" hidden="1">
      <c r="A165" s="146" t="str">
        <f>IF(SP_SUL!Y168="","*",SP_SUL!Y168)</f>
        <v>OPORTUNIDADE</v>
      </c>
      <c r="B165" s="146" t="str">
        <f>IF(SP_SUL!X168="","*",SP_SUL!X168)</f>
        <v>Oportunidade</v>
      </c>
      <c r="C165" s="146" t="str">
        <f>IF(SP_SUL!Z168="","*",SP_SUL!Z168)</f>
        <v>*</v>
      </c>
      <c r="D165" s="139" t="str">
        <f>IF(SP_SUL!S168="","*",SP_SUL!S168)</f>
        <v>SP SUL</v>
      </c>
      <c r="E165" s="139" t="str">
        <f>IF(SP_SUL!T168="","*",SP_SUL!T168)</f>
        <v>ZBV-ZKE</v>
      </c>
      <c r="F165" s="145">
        <f>IF(SP_SUL!B168="","*",SP_SUL!B168)</f>
        <v>46060</v>
      </c>
      <c r="G165" s="145" t="str">
        <f>IF(SP_SUL!D168="","*",SP_SUL!D168)</f>
        <v>V93</v>
      </c>
      <c r="H165" s="145" t="str">
        <f>IF(SP_SUL!F168="","*",SP_SUL!F168)</f>
        <v>MECANIZAÇÃO - SOCADORA</v>
      </c>
      <c r="I165" s="145" t="str">
        <f>IF(SP_SUL!H168="","*",SP_SUL!H168)</f>
        <v>ZYU1</v>
      </c>
      <c r="J165" s="145" t="str">
        <f>IF(SP_SUL!I168="","*",SP_SUL!I168)</f>
        <v>ZYU1</v>
      </c>
      <c r="K165" s="139" t="str">
        <f>IF(SP_SUL!M168="","*",SP_SUL!M168)</f>
        <v>ZYU-ZST</v>
      </c>
      <c r="L165" s="139" t="str">
        <f>IF(SP_SUL!N168="","*",SP_SUL!N168)</f>
        <v>206ZST</v>
      </c>
      <c r="M165" s="140">
        <f>IF(SP_SUL!J168="","*",SP_SUL!J168)</f>
        <v>56</v>
      </c>
      <c r="N165" s="144">
        <f>IF(SP_SUL!K168="","*",SP_SUL!K168)</f>
        <v>206.38</v>
      </c>
      <c r="O165" s="144">
        <f>IF(SP_SUL!L168="","*",SP_SUL!L168)</f>
        <v>206.7</v>
      </c>
      <c r="P165" s="143">
        <f>IF(SP_SUL!O168="","*",SP_SUL!O168)</f>
        <v>0.35416666666666669</v>
      </c>
      <c r="Q165" s="143">
        <f>IF(SP_SUL!P168="","*",SP_SUL!P168)</f>
        <v>8.3333333333333329E-2</v>
      </c>
      <c r="R165" s="145" t="str">
        <f>IF(SP_SUL!Q168="","*",CONCATENATE(SP_SUL!Q168," ",SP_SUL!R168))</f>
        <v>200 M</v>
      </c>
      <c r="S165" s="145" t="str">
        <f>IF(SP_SUL!V168="","*",SP_SUL!V168)</f>
        <v>Antonioni</v>
      </c>
      <c r="T165" s="145" t="str">
        <f>IF(SP_SUL!W168="","*",SP_SUL!W168)</f>
        <v xml:space="preserve">Socaria mecanizada </v>
      </c>
      <c r="U165" s="137">
        <f ca="1">_xlfn.XLOOKUP(G165&amp;$U$2,BS_CONTROLE[CHAVE],BS_CONTROLE[Quantidade_11],"-")</f>
        <v>229</v>
      </c>
      <c r="V165" s="137">
        <f ca="1">_xlfn.XLOOKUP(G165&amp;$V$2,BS_CONTROLE[CHAVE],BS_CONTROLE[Quantidade_11],"-")</f>
        <v>0</v>
      </c>
      <c r="W165" s="137">
        <f ca="1">_xlfn.XLOOKUP(G165&amp;$W$2,BS_CONTROLE[CHAVE],BS_CONTROLE[Quantidade_11],"-")</f>
        <v>0</v>
      </c>
    </row>
    <row r="166" spans="1:23" hidden="1">
      <c r="A166" s="146" t="str">
        <f>IF(SP_SUL!Y169="","*",SP_SUL!Y169)</f>
        <v>*</v>
      </c>
      <c r="B166" s="146" t="str">
        <f>IF(SP_SUL!X169="","*",SP_SUL!X169)</f>
        <v>*</v>
      </c>
      <c r="C166" s="146" t="str">
        <f>IF(SP_SUL!Z169="","*",SP_SUL!Z169)</f>
        <v>*</v>
      </c>
      <c r="D166" s="139" t="str">
        <f>IF(SP_SUL!S169="","*",SP_SUL!S169)</f>
        <v>-</v>
      </c>
      <c r="E166" s="139" t="str">
        <f>IF(SP_SUL!T169="","*",SP_SUL!T169)</f>
        <v>-</v>
      </c>
      <c r="F166" s="145" t="str">
        <f>IF(SP_SUL!B169="","*",SP_SUL!B169)</f>
        <v>*</v>
      </c>
      <c r="G166" s="145" t="str">
        <f>IF(SP_SUL!D169="","*",SP_SUL!D169)</f>
        <v>*</v>
      </c>
      <c r="H166" s="145" t="str">
        <f>IF(SP_SUL!F169="","*",SP_SUL!F169)</f>
        <v>*</v>
      </c>
      <c r="I166" s="145" t="str">
        <f>IF(SP_SUL!H169="","*",SP_SUL!H169)</f>
        <v>*</v>
      </c>
      <c r="J166" s="145" t="str">
        <f>IF(SP_SUL!I169="","*",SP_SUL!I169)</f>
        <v>*</v>
      </c>
      <c r="K166" s="139" t="str">
        <f>IF(SP_SUL!M169="","*",SP_SUL!M169)</f>
        <v>-</v>
      </c>
      <c r="L166" s="139" t="str">
        <f>IF(SP_SUL!N169="","*",SP_SUL!N169)</f>
        <v>-</v>
      </c>
      <c r="M166" s="140" t="str">
        <f>IF(SP_SUL!J169="","*",SP_SUL!J169)</f>
        <v>*</v>
      </c>
      <c r="N166" s="144" t="str">
        <f>IF(SP_SUL!K169="","*",SP_SUL!K169)</f>
        <v>*</v>
      </c>
      <c r="O166" s="144" t="str">
        <f>IF(SP_SUL!L169="","*",SP_SUL!L169)</f>
        <v>*</v>
      </c>
      <c r="P166" s="143" t="str">
        <f>IF(SP_SUL!O169="","*",SP_SUL!O169)</f>
        <v>*</v>
      </c>
      <c r="Q166" s="143" t="str">
        <f>IF(SP_SUL!P169="","*",SP_SUL!P169)</f>
        <v>*</v>
      </c>
      <c r="R166" s="145" t="str">
        <f>IF(SP_SUL!Q169="","*",CONCATENATE(SP_SUL!Q169," ",SP_SUL!R169))</f>
        <v>*</v>
      </c>
      <c r="S166" s="145" t="str">
        <f>IF(SP_SUL!V169="","*",SP_SUL!V169)</f>
        <v>*</v>
      </c>
      <c r="T166" s="145" t="str">
        <f>IF(SP_SUL!W169="","*",SP_SUL!W169)</f>
        <v>*</v>
      </c>
      <c r="U166" s="137" t="str">
        <f ca="1">_xlfn.XLOOKUP(G166&amp;$U$2,BS_CONTROLE[CHAVE],BS_CONTROLE[Quantidade_11],"-")</f>
        <v>-</v>
      </c>
      <c r="V166" s="137" t="str">
        <f ca="1">_xlfn.XLOOKUP(G166&amp;$V$2,BS_CONTROLE[CHAVE],BS_CONTROLE[Quantidade_11],"-")</f>
        <v>-</v>
      </c>
      <c r="W166" s="137" t="str">
        <f ca="1">_xlfn.XLOOKUP(G166&amp;$W$2,BS_CONTROLE[CHAVE],BS_CONTROLE[Quantidade_11],"-")</f>
        <v>-</v>
      </c>
    </row>
    <row r="167" spans="1:23" hidden="1">
      <c r="A167" s="146" t="str">
        <f>IF(SP_SUL!Y170="","*",SP_SUL!Y170)</f>
        <v>*</v>
      </c>
      <c r="B167" s="146" t="str">
        <f>IF(SP_SUL!X170="","*",SP_SUL!X170)</f>
        <v>*</v>
      </c>
      <c r="C167" s="146" t="str">
        <f>IF(SP_SUL!Z170="","*",SP_SUL!Z170)</f>
        <v>*</v>
      </c>
      <c r="D167" s="139" t="str">
        <f>IF(SP_SUL!S170="","*",SP_SUL!S170)</f>
        <v>-</v>
      </c>
      <c r="E167" s="139" t="str">
        <f>IF(SP_SUL!T170="","*",SP_SUL!T170)</f>
        <v>-</v>
      </c>
      <c r="F167" s="145" t="str">
        <f>IF(SP_SUL!B170="","*",SP_SUL!B170)</f>
        <v>*</v>
      </c>
      <c r="G167" s="145" t="str">
        <f>IF(SP_SUL!D170="","*",SP_SUL!D170)</f>
        <v>*</v>
      </c>
      <c r="H167" s="145" t="str">
        <f>IF(SP_SUL!F170="","*",SP_SUL!F170)</f>
        <v>*</v>
      </c>
      <c r="I167" s="145" t="str">
        <f>IF(SP_SUL!H170="","*",SP_SUL!H170)</f>
        <v>*</v>
      </c>
      <c r="J167" s="145" t="str">
        <f>IF(SP_SUL!I170="","*",SP_SUL!I170)</f>
        <v>*</v>
      </c>
      <c r="K167" s="139" t="str">
        <f>IF(SP_SUL!M170="","*",SP_SUL!M170)</f>
        <v>-</v>
      </c>
      <c r="L167" s="139" t="str">
        <f>IF(SP_SUL!N170="","*",SP_SUL!N170)</f>
        <v>-</v>
      </c>
      <c r="M167" s="140" t="str">
        <f>IF(SP_SUL!J170="","*",SP_SUL!J170)</f>
        <v>*</v>
      </c>
      <c r="N167" s="144" t="str">
        <f>IF(SP_SUL!K170="","*",SP_SUL!K170)</f>
        <v>*</v>
      </c>
      <c r="O167" s="144" t="str">
        <f>IF(SP_SUL!L170="","*",SP_SUL!L170)</f>
        <v>*</v>
      </c>
      <c r="P167" s="143" t="str">
        <f>IF(SP_SUL!O170="","*",SP_SUL!O170)</f>
        <v>*</v>
      </c>
      <c r="Q167" s="143" t="str">
        <f>IF(SP_SUL!P170="","*",SP_SUL!P170)</f>
        <v>*</v>
      </c>
      <c r="R167" s="145" t="str">
        <f>IF(SP_SUL!Q170="","*",CONCATENATE(SP_SUL!Q170," ",SP_SUL!R170))</f>
        <v>*</v>
      </c>
      <c r="S167" s="145" t="str">
        <f>IF(SP_SUL!V170="","*",SP_SUL!V170)</f>
        <v>*</v>
      </c>
      <c r="T167" s="145" t="str">
        <f>IF(SP_SUL!W170="","*",SP_SUL!W170)</f>
        <v>*</v>
      </c>
      <c r="U167" s="137" t="str">
        <f ca="1">_xlfn.XLOOKUP(G167&amp;$U$2,BS_CONTROLE[CHAVE],BS_CONTROLE[Quantidade_11],"-")</f>
        <v>-</v>
      </c>
      <c r="V167" s="137" t="str">
        <f ca="1">_xlfn.XLOOKUP(G167&amp;$V$2,BS_CONTROLE[CHAVE],BS_CONTROLE[Quantidade_11],"-")</f>
        <v>-</v>
      </c>
      <c r="W167" s="137" t="str">
        <f ca="1">_xlfn.XLOOKUP(G167&amp;$W$2,BS_CONTROLE[CHAVE],BS_CONTROLE[Quantidade_11],"-")</f>
        <v>-</v>
      </c>
    </row>
    <row r="168" spans="1:23" hidden="1">
      <c r="A168" s="146" t="str">
        <f>IF(SP_SUL!Y171="","*",SP_SUL!Y171)</f>
        <v>*</v>
      </c>
      <c r="B168" s="146" t="str">
        <f>IF(SP_SUL!X171="","*",SP_SUL!X171)</f>
        <v>*</v>
      </c>
      <c r="C168" s="146" t="str">
        <f>IF(SP_SUL!Z171="","*",SP_SUL!Z171)</f>
        <v>*</v>
      </c>
      <c r="D168" s="139" t="str">
        <f>IF(SP_SUL!S171="","*",SP_SUL!S171)</f>
        <v>-</v>
      </c>
      <c r="E168" s="139" t="str">
        <f>IF(SP_SUL!T171="","*",SP_SUL!T171)</f>
        <v>-</v>
      </c>
      <c r="F168" s="145" t="str">
        <f>IF(SP_SUL!B171="","*",SP_SUL!B171)</f>
        <v>*</v>
      </c>
      <c r="G168" s="145" t="str">
        <f>IF(SP_SUL!D171="","*",SP_SUL!D171)</f>
        <v>*</v>
      </c>
      <c r="H168" s="145" t="str">
        <f>IF(SP_SUL!F171="","*",SP_SUL!F171)</f>
        <v>*</v>
      </c>
      <c r="I168" s="145" t="str">
        <f>IF(SP_SUL!H171="","*",SP_SUL!H171)</f>
        <v>*</v>
      </c>
      <c r="J168" s="145" t="str">
        <f>IF(SP_SUL!I171="","*",SP_SUL!I171)</f>
        <v>*</v>
      </c>
      <c r="K168" s="139" t="str">
        <f>IF(SP_SUL!M171="","*",SP_SUL!M171)</f>
        <v>-</v>
      </c>
      <c r="L168" s="139" t="str">
        <f>IF(SP_SUL!N171="","*",SP_SUL!N171)</f>
        <v>-</v>
      </c>
      <c r="M168" s="140" t="str">
        <f>IF(SP_SUL!J171="","*",SP_SUL!J171)</f>
        <v>*</v>
      </c>
      <c r="N168" s="144" t="str">
        <f>IF(SP_SUL!K171="","*",SP_SUL!K171)</f>
        <v>*</v>
      </c>
      <c r="O168" s="144" t="str">
        <f>IF(SP_SUL!L171="","*",SP_SUL!L171)</f>
        <v>*</v>
      </c>
      <c r="P168" s="143" t="str">
        <f>IF(SP_SUL!O171="","*",SP_SUL!O171)</f>
        <v>*</v>
      </c>
      <c r="Q168" s="143" t="str">
        <f>IF(SP_SUL!P171="","*",SP_SUL!P171)</f>
        <v>*</v>
      </c>
      <c r="R168" s="145" t="str">
        <f>IF(SP_SUL!Q171="","*",CONCATENATE(SP_SUL!Q171," ",SP_SUL!R171))</f>
        <v>*</v>
      </c>
      <c r="S168" s="145" t="str">
        <f>IF(SP_SUL!V171="","*",SP_SUL!V171)</f>
        <v>*</v>
      </c>
      <c r="T168" s="145" t="str">
        <f>IF(SP_SUL!W171="","*",SP_SUL!W171)</f>
        <v>*</v>
      </c>
      <c r="U168" s="137" t="str">
        <f ca="1">_xlfn.XLOOKUP(G168&amp;$U$2,BS_CONTROLE[CHAVE],BS_CONTROLE[Quantidade_11],"-")</f>
        <v>-</v>
      </c>
      <c r="V168" s="137" t="str">
        <f ca="1">_xlfn.XLOOKUP(G168&amp;$V$2,BS_CONTROLE[CHAVE],BS_CONTROLE[Quantidade_11],"-")</f>
        <v>-</v>
      </c>
      <c r="W168" s="137" t="str">
        <f ca="1">_xlfn.XLOOKUP(G168&amp;$W$2,BS_CONTROLE[CHAVE],BS_CONTROLE[Quantidade_11],"-")</f>
        <v>-</v>
      </c>
    </row>
    <row r="169" spans="1:23" hidden="1">
      <c r="A169" s="146" t="str">
        <f>IF(SP_SUL!Y172="","*",SP_SUL!Y172)</f>
        <v>*</v>
      </c>
      <c r="B169" s="146" t="str">
        <f>IF(SP_SUL!X172="","*",SP_SUL!X172)</f>
        <v>*</v>
      </c>
      <c r="C169" s="146" t="str">
        <f>IF(SP_SUL!Z172="","*",SP_SUL!Z172)</f>
        <v>*</v>
      </c>
      <c r="D169" s="139" t="str">
        <f>IF(SP_SUL!S172="","*",SP_SUL!S172)</f>
        <v>-</v>
      </c>
      <c r="E169" s="139" t="str">
        <f>IF(SP_SUL!T172="","*",SP_SUL!T172)</f>
        <v>-</v>
      </c>
      <c r="F169" s="145" t="str">
        <f>IF(SP_SUL!B172="","*",SP_SUL!B172)</f>
        <v>*</v>
      </c>
      <c r="G169" s="145" t="str">
        <f>IF(SP_SUL!D172="","*",SP_SUL!D172)</f>
        <v>*</v>
      </c>
      <c r="H169" s="145" t="str">
        <f>IF(SP_SUL!F172="","*",SP_SUL!F172)</f>
        <v>*</v>
      </c>
      <c r="I169" s="145" t="str">
        <f>IF(SP_SUL!H172="","*",SP_SUL!H172)</f>
        <v>*</v>
      </c>
      <c r="J169" s="145" t="str">
        <f>IF(SP_SUL!I172="","*",SP_SUL!I172)</f>
        <v>*</v>
      </c>
      <c r="K169" s="139" t="str">
        <f>IF(SP_SUL!M172="","*",SP_SUL!M172)</f>
        <v>-</v>
      </c>
      <c r="L169" s="139" t="str">
        <f>IF(SP_SUL!N172="","*",SP_SUL!N172)</f>
        <v>-</v>
      </c>
      <c r="M169" s="140" t="str">
        <f>IF(SP_SUL!J172="","*",SP_SUL!J172)</f>
        <v>*</v>
      </c>
      <c r="N169" s="144" t="str">
        <f>IF(SP_SUL!K172="","*",SP_SUL!K172)</f>
        <v>*</v>
      </c>
      <c r="O169" s="144" t="str">
        <f>IF(SP_SUL!L172="","*",SP_SUL!L172)</f>
        <v>*</v>
      </c>
      <c r="P169" s="143" t="str">
        <f>IF(SP_SUL!O172="","*",SP_SUL!O172)</f>
        <v>*</v>
      </c>
      <c r="Q169" s="143" t="str">
        <f>IF(SP_SUL!P172="","*",SP_SUL!P172)</f>
        <v>*</v>
      </c>
      <c r="R169" s="145" t="str">
        <f>IF(SP_SUL!Q172="","*",CONCATENATE(SP_SUL!Q172," ",SP_SUL!R172))</f>
        <v>*</v>
      </c>
      <c r="S169" s="145" t="str">
        <f>IF(SP_SUL!V172="","*",SP_SUL!V172)</f>
        <v>*</v>
      </c>
      <c r="T169" s="145" t="str">
        <f>IF(SP_SUL!W172="","*",SP_SUL!W172)</f>
        <v>*</v>
      </c>
      <c r="U169" s="137" t="str">
        <f ca="1">_xlfn.XLOOKUP(G169&amp;$U$2,BS_CONTROLE[CHAVE],BS_CONTROLE[Quantidade_11],"-")</f>
        <v>-</v>
      </c>
      <c r="V169" s="137" t="str">
        <f ca="1">_xlfn.XLOOKUP(G169&amp;$V$2,BS_CONTROLE[CHAVE],BS_CONTROLE[Quantidade_11],"-")</f>
        <v>-</v>
      </c>
      <c r="W169" s="137" t="str">
        <f ca="1">_xlfn.XLOOKUP(G169&amp;$W$2,BS_CONTROLE[CHAVE],BS_CONTROLE[Quantidade_11],"-")</f>
        <v>-</v>
      </c>
    </row>
    <row r="170" spans="1:23" hidden="1">
      <c r="A170" s="146" t="str">
        <f>IF(SP_SUL!Y173="","*",SP_SUL!Y173)</f>
        <v>OPORTUNIDADE</v>
      </c>
      <c r="B170" s="146" t="str">
        <f>IF(SP_SUL!X173="","*",SP_SUL!X173)</f>
        <v>Oportunidade</v>
      </c>
      <c r="C170" s="146" t="str">
        <f>IF(SP_SUL!Z173="","*",SP_SUL!Z173)</f>
        <v>*</v>
      </c>
      <c r="D170" s="139" t="str">
        <f>IF(SP_SUL!S173="","*",SP_SUL!S173)</f>
        <v>SP SUL</v>
      </c>
      <c r="E170" s="139" t="str">
        <f>IF(SP_SUL!T173="","*",SP_SUL!T173)</f>
        <v>ZKE-ZEV</v>
      </c>
      <c r="F170" s="145">
        <f>IF(SP_SUL!B173="","*",SP_SUL!B173)</f>
        <v>46060</v>
      </c>
      <c r="G170" s="145" t="str">
        <f>IF(SP_SUL!D173="","*",SP_SUL!D173)</f>
        <v>E17</v>
      </c>
      <c r="H170" s="145" t="str">
        <f>IF(SP_SUL!F173="","*",SP_SUL!F173)</f>
        <v>CAMINHÃO DE SOLDA</v>
      </c>
      <c r="I170" s="145" t="str">
        <f>IF(SP_SUL!H173="","*",SP_SUL!H173)</f>
        <v>102ZKW2</v>
      </c>
      <c r="J170" s="145" t="str">
        <f>IF(SP_SUL!I173="","*",SP_SUL!I173)</f>
        <v>102ZKW2</v>
      </c>
      <c r="K170" s="139" t="str">
        <f>IF(SP_SUL!M173="","*",SP_SUL!M173)</f>
        <v>ZKE-ZWW</v>
      </c>
      <c r="L170" s="139" t="str">
        <f>IF(SP_SUL!N173="","*",SP_SUL!N173)</f>
        <v>K83K802</v>
      </c>
      <c r="M170" s="140">
        <f>IF(SP_SUL!J173="","*",SP_SUL!J173)</f>
        <v>55</v>
      </c>
      <c r="N170" s="144">
        <f>IF(SP_SUL!K173="","*",SP_SUL!K173)</f>
        <v>81</v>
      </c>
      <c r="O170" s="144">
        <f>IF(SP_SUL!L173="","*",SP_SUL!L173)</f>
        <v>82</v>
      </c>
      <c r="P170" s="143">
        <f>IF(SP_SUL!O173="","*",SP_SUL!O173)</f>
        <v>0.375</v>
      </c>
      <c r="Q170" s="143">
        <f>IF(SP_SUL!P173="","*",SP_SUL!P173)</f>
        <v>0.16666666666666666</v>
      </c>
      <c r="R170" s="145" t="str">
        <f>IF(SP_SUL!Q173="","*",CONCATENATE(SP_SUL!Q173," ",SP_SUL!R173))</f>
        <v>4 Nº DE SOLDA</v>
      </c>
      <c r="S170" s="145" t="str">
        <f>IF(SP_SUL!V173="","*",SP_SUL!V173)</f>
        <v>Higor</v>
      </c>
      <c r="T170" s="145" t="str">
        <f>IF(SP_SUL!W173="","*",SP_SUL!W173)</f>
        <v>Caminhão de solda</v>
      </c>
      <c r="U170" s="137">
        <f ca="1">_xlfn.XLOOKUP(G170&amp;$U$2,BS_CONTROLE[CHAVE],BS_CONTROLE[Quantidade_11],"-")</f>
        <v>2</v>
      </c>
      <c r="V170" s="137">
        <f ca="1">_xlfn.XLOOKUP(G170&amp;$V$2,BS_CONTROLE[CHAVE],BS_CONTROLE[Quantidade_11],"-")</f>
        <v>0</v>
      </c>
      <c r="W170" s="137">
        <f ca="1">_xlfn.XLOOKUP(G170&amp;$W$2,BS_CONTROLE[CHAVE],BS_CONTROLE[Quantidade_11],"-")</f>
        <v>0</v>
      </c>
    </row>
    <row r="171" spans="1:23" hidden="1">
      <c r="A171" s="146" t="str">
        <f>IF(SP_SUL!Y174="","*",SP_SUL!Y174)</f>
        <v>*</v>
      </c>
      <c r="B171" s="146" t="str">
        <f>IF(SP_SUL!X174="","*",SP_SUL!X174)</f>
        <v>Oportunidade</v>
      </c>
      <c r="C171" s="146" t="str">
        <f>IF(SP_SUL!Z174="","*",SP_SUL!Z174)</f>
        <v>*</v>
      </c>
      <c r="D171" s="139" t="str">
        <f>IF(SP_SUL!S174="","*",SP_SUL!S174)</f>
        <v>SP SUL</v>
      </c>
      <c r="E171" s="139" t="str">
        <f>IF(SP_SUL!T174="","*",SP_SUL!T174)</f>
        <v>ZKE-ZEV</v>
      </c>
      <c r="F171" s="145" t="str">
        <f>IF(SP_SUL!B174="","*",SP_SUL!B174)</f>
        <v>*</v>
      </c>
      <c r="G171" s="145" t="str">
        <f>IF(SP_SUL!D174="","*",SP_SUL!D174)</f>
        <v>V89</v>
      </c>
      <c r="H171" s="145" t="str">
        <f>IF(SP_SUL!F174="","*",SP_SUL!F174)</f>
        <v>MECANIZAÇÃO - SOCADORA</v>
      </c>
      <c r="I171" s="145" t="str">
        <f>IF(SP_SUL!H174="","*",SP_SUL!H174)</f>
        <v>102ZKW2</v>
      </c>
      <c r="J171" s="145" t="str">
        <f>IF(SP_SUL!I174="","*",SP_SUL!I174)</f>
        <v>102ZKW2</v>
      </c>
      <c r="K171" s="139" t="str">
        <f>IF(SP_SUL!M174="","*",SP_SUL!M174)</f>
        <v>ZWW-ZKW</v>
      </c>
      <c r="L171" s="139" t="str">
        <f>IF(SP_SUL!N174="","*",SP_SUL!N174)</f>
        <v>K93K911</v>
      </c>
      <c r="M171" s="140">
        <f>IF(SP_SUL!J174="","*",SP_SUL!J174)</f>
        <v>48</v>
      </c>
      <c r="N171" s="144">
        <f>IF(SP_SUL!K174="","*",SP_SUL!K174)</f>
        <v>92.745000000000005</v>
      </c>
      <c r="O171" s="144">
        <f>IF(SP_SUL!L174="","*",SP_SUL!L174)</f>
        <v>93.587000000000003</v>
      </c>
      <c r="P171" s="143">
        <f>IF(SP_SUL!O174="","*",SP_SUL!O174)</f>
        <v>0.375</v>
      </c>
      <c r="Q171" s="143">
        <f>IF(SP_SUL!P174="","*",SP_SUL!P174)</f>
        <v>0.16666666666666666</v>
      </c>
      <c r="R171" s="145" t="str">
        <f>IF(SP_SUL!Q174="","*",CONCATENATE(SP_SUL!Q174," ",SP_SUL!R174))</f>
        <v>480 M</v>
      </c>
      <c r="S171" s="145" t="str">
        <f>IF(SP_SUL!V174="","*",SP_SUL!V174)</f>
        <v>Antonioni</v>
      </c>
      <c r="T171" s="145" t="str">
        <f>IF(SP_SUL!W174="","*",SP_SUL!W174)</f>
        <v xml:space="preserve">Socaria mecanizada </v>
      </c>
      <c r="U171" s="137">
        <f ca="1">_xlfn.XLOOKUP(G171&amp;$U$2,BS_CONTROLE[CHAVE],BS_CONTROLE[Quantidade_11],"-")</f>
        <v>0</v>
      </c>
      <c r="V171" s="137" t="str">
        <f ca="1">_xlfn.XLOOKUP(G171&amp;$V$2,BS_CONTROLE[CHAVE],BS_CONTROLE[Quantidade_11],"-")</f>
        <v>-</v>
      </c>
      <c r="W171" s="137">
        <f ca="1">_xlfn.XLOOKUP(G171&amp;$W$2,BS_CONTROLE[CHAVE],BS_CONTROLE[Quantidade_11],"-")</f>
        <v>860</v>
      </c>
    </row>
    <row r="172" spans="1:23" hidden="1">
      <c r="A172" s="146" t="str">
        <f>IF(SP_SUL!Y175="","*",SP_SUL!Y175)</f>
        <v>OPORTUNIDADE</v>
      </c>
      <c r="B172" s="146" t="str">
        <f>IF(SP_SUL!X175="","*",SP_SUL!X175)</f>
        <v>Oportunidade</v>
      </c>
      <c r="C172" s="146" t="str">
        <f>IF(SP_SUL!Z175="","*",SP_SUL!Z175)</f>
        <v>*</v>
      </c>
      <c r="D172" s="139" t="str">
        <f>IF(SP_SUL!S175="","*",SP_SUL!S175)</f>
        <v>SP SUL</v>
      </c>
      <c r="E172" s="139" t="str">
        <f>IF(SP_SUL!T175="","*",SP_SUL!T175)</f>
        <v>ZKE-ZEV</v>
      </c>
      <c r="F172" s="145">
        <f>IF(SP_SUL!B175="","*",SP_SUL!B175)</f>
        <v>46060</v>
      </c>
      <c r="G172" s="145" t="str">
        <f>IF(SP_SUL!D175="","*",SP_SUL!D175)</f>
        <v>CLEBISON (TP-728)</v>
      </c>
      <c r="H172" s="145" t="str">
        <f>IF(SP_SUL!F175="","*",SP_SUL!F175)</f>
        <v>PDM - SOLDA</v>
      </c>
      <c r="I172" s="145" t="str">
        <f>IF(SP_SUL!H175="","*",SP_SUL!H175)</f>
        <v>-</v>
      </c>
      <c r="J172" s="145" t="str">
        <f>IF(SP_SUL!I175="","*",SP_SUL!I175)</f>
        <v>-</v>
      </c>
      <c r="K172" s="139" t="str">
        <f>IF(SP_SUL!M175="","*",SP_SUL!M175)</f>
        <v>ZWW-ZKW</v>
      </c>
      <c r="L172" s="139" t="str">
        <f>IF(SP_SUL!N175="","*",SP_SUL!N175)</f>
        <v>K93K912</v>
      </c>
      <c r="M172" s="140">
        <f>IF(SP_SUL!J175="","*",SP_SUL!J175)</f>
        <v>55</v>
      </c>
      <c r="N172" s="144">
        <f>IF(SP_SUL!K175="","*",SP_SUL!K175)</f>
        <v>91.15</v>
      </c>
      <c r="O172" s="144">
        <f>IF(SP_SUL!L175="","*",SP_SUL!L175)</f>
        <v>91.516999999999996</v>
      </c>
      <c r="P172" s="143">
        <f>IF(SP_SUL!O175="","*",SP_SUL!O175)</f>
        <v>0.375</v>
      </c>
      <c r="Q172" s="143">
        <f>IF(SP_SUL!P175="","*",SP_SUL!P175)</f>
        <v>8.3333333333333329E-2</v>
      </c>
      <c r="R172" s="145" t="str">
        <f>IF(SP_SUL!Q175="","*",CONCATENATE(SP_SUL!Q175," ",SP_SUL!R175))</f>
        <v>1 Nº DE SOLDA</v>
      </c>
      <c r="S172" s="145" t="str">
        <f>IF(SP_SUL!V175="","*",SP_SUL!V175)</f>
        <v>Felipe</v>
      </c>
      <c r="T172" s="145" t="str">
        <f>IF(SP_SUL!W175="","*",SP_SUL!W175)</f>
        <v xml:space="preserve">Execução de solda - Condicionado a temperatura </v>
      </c>
      <c r="U172" s="137">
        <f ca="1">_xlfn.XLOOKUP(G172&amp;$U$2,BS_CONTROLE[CHAVE],BS_CONTROLE[Quantidade_11],"-")</f>
        <v>2</v>
      </c>
      <c r="V172" s="137" t="str">
        <f ca="1">_xlfn.XLOOKUP(G172&amp;$V$2,BS_CONTROLE[CHAVE],BS_CONTROLE[Quantidade_11],"-")</f>
        <v>-</v>
      </c>
      <c r="W172" s="137">
        <f ca="1">_xlfn.XLOOKUP(G172&amp;$W$2,BS_CONTROLE[CHAVE],BS_CONTROLE[Quantidade_11],"-")</f>
        <v>0</v>
      </c>
    </row>
    <row r="173" spans="1:23" hidden="1">
      <c r="A173" s="146" t="str">
        <f>IF(SP_SUL!Y176="","*",SP_SUL!Y176)</f>
        <v>OPORTUNIDADE</v>
      </c>
      <c r="B173" s="146" t="str">
        <f>IF(SP_SUL!X176="","*",SP_SUL!X176)</f>
        <v>Oportunidade</v>
      </c>
      <c r="C173" s="146" t="str">
        <f>IF(SP_SUL!Z176="","*",SP_SUL!Z176)</f>
        <v>*</v>
      </c>
      <c r="D173" s="139" t="str">
        <f>IF(SP_SUL!S176="","*",SP_SUL!S176)</f>
        <v>SP SUL</v>
      </c>
      <c r="E173" s="139" t="str">
        <f>IF(SP_SUL!T176="","*",SP_SUL!T176)</f>
        <v>ZKE-ZEV</v>
      </c>
      <c r="F173" s="145">
        <f>IF(SP_SUL!B176="","*",SP_SUL!B176)</f>
        <v>46060</v>
      </c>
      <c r="G173" s="145" t="str">
        <f>IF(SP_SUL!D176="","*",SP_SUL!D176)</f>
        <v>ISMAEL(TP-726)</v>
      </c>
      <c r="H173" s="145" t="str">
        <f>IF(SP_SUL!F176="","*",SP_SUL!F176)</f>
        <v>PDM - SOLDA</v>
      </c>
      <c r="I173" s="145" t="str">
        <f>IF(SP_SUL!H176="","*",SP_SUL!H176)</f>
        <v>-</v>
      </c>
      <c r="J173" s="145" t="str">
        <f>IF(SP_SUL!I176="","*",SP_SUL!I176)</f>
        <v>*</v>
      </c>
      <c r="K173" s="139" t="str">
        <f>IF(SP_SUL!M176="","*",SP_SUL!M176)</f>
        <v>ZWW-ZKW</v>
      </c>
      <c r="L173" s="139" t="str">
        <f>IF(SP_SUL!N176="","*",SP_SUL!N176)</f>
        <v>K93K912</v>
      </c>
      <c r="M173" s="140">
        <f>IF(SP_SUL!J176="","*",SP_SUL!J176)</f>
        <v>55</v>
      </c>
      <c r="N173" s="144">
        <f>IF(SP_SUL!K176="","*",SP_SUL!K176)</f>
        <v>91.15</v>
      </c>
      <c r="O173" s="144">
        <f>IF(SP_SUL!L176="","*",SP_SUL!L176)</f>
        <v>91.516999999999996</v>
      </c>
      <c r="P173" s="143">
        <f>IF(SP_SUL!O176="","*",SP_SUL!O176)</f>
        <v>0.375</v>
      </c>
      <c r="Q173" s="143">
        <f>IF(SP_SUL!P176="","*",SP_SUL!P176)</f>
        <v>8.3333333333333329E-2</v>
      </c>
      <c r="R173" s="145" t="str">
        <f>IF(SP_SUL!Q176="","*",CONCATENATE(SP_SUL!Q176," ",SP_SUL!R176))</f>
        <v>1 Nº DE SOLDA</v>
      </c>
      <c r="S173" s="145" t="str">
        <f>IF(SP_SUL!V176="","*",SP_SUL!V176)</f>
        <v>Felipe</v>
      </c>
      <c r="T173" s="145" t="str">
        <f>IF(SP_SUL!W176="","*",SP_SUL!W176)</f>
        <v xml:space="preserve">Execução de solda - Condicionado a temperatura </v>
      </c>
      <c r="U173" s="137">
        <f ca="1">_xlfn.XLOOKUP(G173&amp;$U$2,BS_CONTROLE[CHAVE],BS_CONTROLE[Quantidade_11],"-")</f>
        <v>2</v>
      </c>
      <c r="V173" s="137" t="str">
        <f ca="1">_xlfn.XLOOKUP(G173&amp;$V$2,BS_CONTROLE[CHAVE],BS_CONTROLE[Quantidade_11],"-")</f>
        <v>-</v>
      </c>
      <c r="W173" s="137">
        <f ca="1">_xlfn.XLOOKUP(G173&amp;$W$2,BS_CONTROLE[CHAVE],BS_CONTROLE[Quantidade_11],"-")</f>
        <v>0</v>
      </c>
    </row>
    <row r="174" spans="1:23" hidden="1">
      <c r="A174" s="146" t="str">
        <f>IF(SP_SUL!Y177="","*",SP_SUL!Y177)</f>
        <v>OPORTUNIDADE</v>
      </c>
      <c r="B174" s="146" t="str">
        <f>IF(SP_SUL!X177="","*",SP_SUL!X177)</f>
        <v>Oportunidade</v>
      </c>
      <c r="C174" s="146" t="str">
        <f>IF(SP_SUL!Z177="","*",SP_SUL!Z177)</f>
        <v>*</v>
      </c>
      <c r="D174" s="139" t="str">
        <f>IF(SP_SUL!S177="","*",SP_SUL!S177)</f>
        <v>SP SUL</v>
      </c>
      <c r="E174" s="139" t="str">
        <f>IF(SP_SUL!T177="","*",SP_SUL!T177)</f>
        <v>ZKE-ZEV</v>
      </c>
      <c r="F174" s="145">
        <f>IF(SP_SUL!B177="","*",SP_SUL!B177)</f>
        <v>46060</v>
      </c>
      <c r="G174" s="145" t="str">
        <f>IF(SP_SUL!D177="","*",SP_SUL!D177)</f>
        <v xml:space="preserve">TURMA FIXA VIA </v>
      </c>
      <c r="H174" s="145" t="str">
        <f>IF(SP_SUL!F177="","*",SP_SUL!F177)</f>
        <v>LIMPEZA LASTRO</v>
      </c>
      <c r="I174" s="145" t="str">
        <f>IF(SP_SUL!H177="","*",SP_SUL!H177)</f>
        <v>-</v>
      </c>
      <c r="J174" s="145" t="str">
        <f>IF(SP_SUL!I177="","*",SP_SUL!I177)</f>
        <v>-</v>
      </c>
      <c r="K174" s="139" t="str">
        <f>IF(SP_SUL!M177="","*",SP_SUL!M177)</f>
        <v>ZEM</v>
      </c>
      <c r="L174" s="139" t="str">
        <f>IF(SP_SUL!N177="","*",SP_SUL!N177)</f>
        <v>ZEM2</v>
      </c>
      <c r="M174" s="140">
        <f>IF(SP_SUL!J177="","*",SP_SUL!J177)</f>
        <v>55</v>
      </c>
      <c r="N174" s="144">
        <f>IF(SP_SUL!K177="","*",SP_SUL!K177)</f>
        <v>135</v>
      </c>
      <c r="O174" s="144" t="str">
        <f>IF(SP_SUL!L177="","*",SP_SUL!L177)</f>
        <v>-</v>
      </c>
      <c r="P174" s="143">
        <f>IF(SP_SUL!O177="","*",SP_SUL!O177)</f>
        <v>0.375</v>
      </c>
      <c r="Q174" s="143">
        <f>IF(SP_SUL!P177="","*",SP_SUL!P177)</f>
        <v>6.25E-2</v>
      </c>
      <c r="R174" s="145" t="str">
        <f>IF(SP_SUL!Q177="","*",CONCATENATE(SP_SUL!Q177," ",SP_SUL!R177))</f>
        <v>30 M</v>
      </c>
      <c r="S174" s="145" t="str">
        <f>IF(SP_SUL!V177="","*",SP_SUL!V177)</f>
        <v>Felipe</v>
      </c>
      <c r="T174" s="145" t="str">
        <f>IF(SP_SUL!W177="","*",SP_SUL!W177)</f>
        <v>Limpeza de lastro</v>
      </c>
      <c r="U174" s="137" t="str">
        <f ca="1">_xlfn.XLOOKUP(G174&amp;$U$2,BS_CONTROLE[CHAVE],BS_CONTROLE[Quantidade_11],"-")</f>
        <v>-</v>
      </c>
      <c r="V174" s="137" t="str">
        <f ca="1">_xlfn.XLOOKUP(G174&amp;$V$2,BS_CONTROLE[CHAVE],BS_CONTROLE[Quantidade_11],"-")</f>
        <v>-</v>
      </c>
      <c r="W174" s="137" t="str">
        <f ca="1">_xlfn.XLOOKUP(G174&amp;$W$2,BS_CONTROLE[CHAVE],BS_CONTROLE[Quantidade_11],"-")</f>
        <v>-</v>
      </c>
    </row>
    <row r="175" spans="1:23" hidden="1">
      <c r="A175" s="146" t="str">
        <f>IF(SP_SUL!Y178="","*",SP_SUL!Y178)</f>
        <v>*</v>
      </c>
      <c r="B175" s="146" t="str">
        <f>IF(SP_SUL!X178="","*",SP_SUL!X178)</f>
        <v>*</v>
      </c>
      <c r="C175" s="146" t="str">
        <f>IF(SP_SUL!Z178="","*",SP_SUL!Z178)</f>
        <v>*</v>
      </c>
      <c r="D175" s="139" t="str">
        <f>IF(SP_SUL!S178="","*",SP_SUL!S178)</f>
        <v>-</v>
      </c>
      <c r="E175" s="139" t="str">
        <f>IF(SP_SUL!T178="","*",SP_SUL!T178)</f>
        <v>-</v>
      </c>
      <c r="F175" s="145" t="str">
        <f>IF(SP_SUL!B178="","*",SP_SUL!B178)</f>
        <v>*</v>
      </c>
      <c r="G175" s="145" t="str">
        <f>IF(SP_SUL!D178="","*",SP_SUL!D178)</f>
        <v>*</v>
      </c>
      <c r="H175" s="145" t="str">
        <f>IF(SP_SUL!F178="","*",SP_SUL!F178)</f>
        <v>*</v>
      </c>
      <c r="I175" s="145" t="str">
        <f>IF(SP_SUL!H178="","*",SP_SUL!H178)</f>
        <v>*</v>
      </c>
      <c r="J175" s="145" t="str">
        <f>IF(SP_SUL!I178="","*",SP_SUL!I178)</f>
        <v>*</v>
      </c>
      <c r="K175" s="139" t="str">
        <f>IF(SP_SUL!M178="","*",SP_SUL!M178)</f>
        <v>-</v>
      </c>
      <c r="L175" s="139" t="str">
        <f>IF(SP_SUL!N178="","*",SP_SUL!N178)</f>
        <v>-</v>
      </c>
      <c r="M175" s="140" t="str">
        <f>IF(SP_SUL!J178="","*",SP_SUL!J178)</f>
        <v>*</v>
      </c>
      <c r="N175" s="144" t="str">
        <f>IF(SP_SUL!K178="","*",SP_SUL!K178)</f>
        <v>*</v>
      </c>
      <c r="O175" s="144" t="str">
        <f>IF(SP_SUL!L178="","*",SP_SUL!L178)</f>
        <v>*</v>
      </c>
      <c r="P175" s="143" t="str">
        <f>IF(SP_SUL!O178="","*",SP_SUL!O178)</f>
        <v>*</v>
      </c>
      <c r="Q175" s="143" t="str">
        <f>IF(SP_SUL!P178="","*",SP_SUL!P178)</f>
        <v>*</v>
      </c>
      <c r="R175" s="145" t="str">
        <f>IF(SP_SUL!Q178="","*",CONCATENATE(SP_SUL!Q178," ",SP_SUL!R178))</f>
        <v>*</v>
      </c>
      <c r="S175" s="145" t="str">
        <f>IF(SP_SUL!V178="","*",SP_SUL!V178)</f>
        <v>*</v>
      </c>
      <c r="T175" s="145" t="str">
        <f>IF(SP_SUL!W178="","*",SP_SUL!W178)</f>
        <v>*</v>
      </c>
      <c r="U175" s="137" t="str">
        <f ca="1">_xlfn.XLOOKUP(G175&amp;$U$2,BS_CONTROLE[CHAVE],BS_CONTROLE[Quantidade_11],"-")</f>
        <v>-</v>
      </c>
      <c r="V175" s="137" t="str">
        <f ca="1">_xlfn.XLOOKUP(G175&amp;$V$2,BS_CONTROLE[CHAVE],BS_CONTROLE[Quantidade_11],"-")</f>
        <v>-</v>
      </c>
      <c r="W175" s="137" t="str">
        <f ca="1">_xlfn.XLOOKUP(G175&amp;$W$2,BS_CONTROLE[CHAVE],BS_CONTROLE[Quantidade_11],"-")</f>
        <v>-</v>
      </c>
    </row>
    <row r="176" spans="1:23" hidden="1">
      <c r="A176" s="146" t="str">
        <f>IF(SP_SUL!Y179="","*",SP_SUL!Y179)</f>
        <v>SIM</v>
      </c>
      <c r="B176" s="146" t="str">
        <f>IF(SP_SUL!X179="","*",SP_SUL!X179)</f>
        <v>Contrato</v>
      </c>
      <c r="C176" s="146" t="str">
        <f>IF(SP_SUL!Z179="","*",SP_SUL!Z179)</f>
        <v>*</v>
      </c>
      <c r="D176" s="139" t="str">
        <f>IF(SP_SUL!S179="","*",SP_SUL!S179)</f>
        <v>SP SUL</v>
      </c>
      <c r="E176" s="139" t="str">
        <f>IF(SP_SUL!T179="","*",SP_SUL!T179)</f>
        <v>ZKE-ZEV</v>
      </c>
      <c r="F176" s="145">
        <f>IF(SP_SUL!B179="","*",SP_SUL!B179)</f>
        <v>46060</v>
      </c>
      <c r="G176" s="145" t="str">
        <f>IF(SP_SUL!D179="","*",SP_SUL!D179)</f>
        <v>MOD ZRB</v>
      </c>
      <c r="H176" s="145" t="str">
        <f>IF(SP_SUL!F179="","*",SP_SUL!F179)</f>
        <v>BLOCO</v>
      </c>
      <c r="I176" s="145" t="str">
        <f>IF(SP_SUL!H179="","*",SP_SUL!H179)</f>
        <v>-</v>
      </c>
      <c r="J176" s="145" t="str">
        <f>IF(SP_SUL!I179="","*",SP_SUL!I179)</f>
        <v>-</v>
      </c>
      <c r="K176" s="139" t="str">
        <f>IF(SP_SUL!M179="","*",SP_SUL!M179)</f>
        <v>ZEJ</v>
      </c>
      <c r="L176" s="139" t="str">
        <f>IF(SP_SUL!N179="","*",SP_SUL!N179)</f>
        <v>ZEJZRB</v>
      </c>
      <c r="M176" s="140">
        <f>IF(SP_SUL!J179="","*",SP_SUL!J179)</f>
        <v>48</v>
      </c>
      <c r="N176" s="144">
        <f>IF(SP_SUL!K179="","*",SP_SUL!K179)</f>
        <v>145.834</v>
      </c>
      <c r="O176" s="144">
        <f>IF(SP_SUL!L179="","*",SP_SUL!L179)</f>
        <v>151.78</v>
      </c>
      <c r="P176" s="143">
        <f>IF(SP_SUL!O179="","*",SP_SUL!O179)</f>
        <v>0.33333333333333331</v>
      </c>
      <c r="Q176" s="143">
        <f>IF(SP_SUL!P179="","*",SP_SUL!P179)</f>
        <v>0.16666666666666666</v>
      </c>
      <c r="R176" s="145" t="str">
        <f>IF(SP_SUL!Q179="","*",CONCATENATE(SP_SUL!Q179," ",SP_SUL!R179))</f>
        <v>1 BINÁRIO</v>
      </c>
      <c r="S176" s="145" t="str">
        <f>IF(SP_SUL!V179="","*",SP_SUL!V179)</f>
        <v xml:space="preserve">Alisson </v>
      </c>
      <c r="T176" s="145" t="str">
        <f>IF(SP_SUL!W179="","*",SP_SUL!W179)</f>
        <v>Bloco modernização Descarga de Dormentes + solda</v>
      </c>
      <c r="U176" s="137" t="str">
        <f ca="1">_xlfn.XLOOKUP(G176&amp;$U$2,BS_CONTROLE[CHAVE],BS_CONTROLE[Quantidade_11],"-")</f>
        <v>-</v>
      </c>
      <c r="V176" s="137" t="str">
        <f ca="1">_xlfn.XLOOKUP(G176&amp;$V$2,BS_CONTROLE[CHAVE],BS_CONTROLE[Quantidade_11],"-")</f>
        <v>-</v>
      </c>
      <c r="W176" s="137" t="str">
        <f ca="1">_xlfn.XLOOKUP(G176&amp;$W$2,BS_CONTROLE[CHAVE],BS_CONTROLE[Quantidade_11],"-")</f>
        <v>-</v>
      </c>
    </row>
    <row r="177" spans="1:23" hidden="1">
      <c r="A177" s="146" t="str">
        <f>IF(SP_SUL!Y180="","*",SP_SUL!Y180)</f>
        <v>SIM</v>
      </c>
      <c r="B177" s="146" t="str">
        <f>IF(SP_SUL!X180="","*",SP_SUL!X180)</f>
        <v>Contrato</v>
      </c>
      <c r="C177" s="146" t="str">
        <f>IF(SP_SUL!Z180="","*",SP_SUL!Z180)</f>
        <v>*</v>
      </c>
      <c r="D177" s="139" t="str">
        <f>IF(SP_SUL!S180="","*",SP_SUL!S180)</f>
        <v>SP SUL</v>
      </c>
      <c r="E177" s="139" t="str">
        <f>IF(SP_SUL!T180="","*",SP_SUL!T180)</f>
        <v>ZKE-ZEV</v>
      </c>
      <c r="F177" s="145">
        <f>IF(SP_SUL!B180="","*",SP_SUL!B180)</f>
        <v>46060</v>
      </c>
      <c r="G177" s="145" t="str">
        <f>IF(SP_SUL!D180="","*",SP_SUL!D180)</f>
        <v>W96</v>
      </c>
      <c r="H177" s="145" t="str">
        <f>IF(SP_SUL!F180="","*",SP_SUL!F180)</f>
        <v>MODERNIZAÇÃO - DORMENTE - DESCARGA</v>
      </c>
      <c r="I177" s="145" t="str">
        <f>IF(SP_SUL!H180="","*",SP_SUL!H180)</f>
        <v>ZEM-1</v>
      </c>
      <c r="J177" s="145" t="str">
        <f>IF(SP_SUL!I180="","*",SP_SUL!I180)</f>
        <v>ZEM-1</v>
      </c>
      <c r="K177" s="139" t="str">
        <f>IF(SP_SUL!M180="","*",SP_SUL!M180)</f>
        <v>ZEJ-ZRB</v>
      </c>
      <c r="L177" s="139" t="str">
        <f>IF(SP_SUL!N180="","*",SP_SUL!N180)</f>
        <v>ZRB1501</v>
      </c>
      <c r="M177" s="140">
        <f>IF(SP_SUL!J180="","*",SP_SUL!J180)</f>
        <v>48</v>
      </c>
      <c r="N177" s="144">
        <f>IF(SP_SUL!K180="","*",SP_SUL!K180)</f>
        <v>150.6</v>
      </c>
      <c r="O177" s="144" t="str">
        <f>IF(SP_SUL!L180="","*",SP_SUL!L180)</f>
        <v>-</v>
      </c>
      <c r="P177" s="143">
        <f>IF(SP_SUL!O180="","*",SP_SUL!O180)</f>
        <v>0.3125</v>
      </c>
      <c r="Q177" s="143">
        <f>IF(SP_SUL!P180="","*",SP_SUL!P180)</f>
        <v>6.9444444444444447E-4</v>
      </c>
      <c r="R177" s="145" t="str">
        <f>IF(SP_SUL!Q180="","*",CONCATENATE(SP_SUL!Q180," ",SP_SUL!R180))</f>
        <v>1 Nº DE DORMENTES</v>
      </c>
      <c r="S177" s="145" t="str">
        <f>IF(SP_SUL!V180="","*",SP_SUL!V180)</f>
        <v xml:space="preserve">Alisson </v>
      </c>
      <c r="T177" s="145" t="str">
        <f>IF(SP_SUL!W180="","*",SP_SUL!W180)</f>
        <v xml:space="preserve">Interdição de 04h nas seguintes SB’s:  ZEJ-1 / 148ZEJ-1 / 149148-1 / 150149-1 / ZRB150-1
MC1 as 07h30 em ZEM-1 circula em licença até o KM 150+600
Considerar abertura do intervalo na MC9 motivo 21.
W96 encerra na LJ de ZEM </v>
      </c>
      <c r="U177" s="137" t="str">
        <f ca="1">_xlfn.XLOOKUP(G177&amp;$U$2,BS_CONTROLE[CHAVE],BS_CONTROLE[Quantidade_11],"-")</f>
        <v>-</v>
      </c>
      <c r="V177" s="137" t="str">
        <f ca="1">_xlfn.XLOOKUP(G177&amp;$V$2,BS_CONTROLE[CHAVE],BS_CONTROLE[Quantidade_11],"-")</f>
        <v>-</v>
      </c>
      <c r="W177" s="137" t="str">
        <f ca="1">_xlfn.XLOOKUP(G177&amp;$W$2,BS_CONTROLE[CHAVE],BS_CONTROLE[Quantidade_11],"-")</f>
        <v>-</v>
      </c>
    </row>
    <row r="178" spans="1:23" hidden="1">
      <c r="A178" s="146" t="str">
        <f>IF(SP_SUL!Y181="","*",SP_SUL!Y181)</f>
        <v>SIM</v>
      </c>
      <c r="B178" s="146" t="str">
        <f>IF(SP_SUL!X181="","*",SP_SUL!X181)</f>
        <v>Contrato</v>
      </c>
      <c r="C178" s="146" t="str">
        <f>IF(SP_SUL!Z181="","*",SP_SUL!Z181)</f>
        <v>*</v>
      </c>
      <c r="D178" s="139" t="str">
        <f>IF(SP_SUL!S181="","*",SP_SUL!S181)</f>
        <v>SP SUL</v>
      </c>
      <c r="E178" s="139" t="str">
        <f>IF(SP_SUL!T181="","*",SP_SUL!T181)</f>
        <v>ZKE-ZEV</v>
      </c>
      <c r="F178" s="145">
        <f>IF(SP_SUL!B181="","*",SP_SUL!B181)</f>
        <v>46060</v>
      </c>
      <c r="G178" s="145" t="str">
        <f>IF(SP_SUL!D181="","*",SP_SUL!D181)</f>
        <v>CAIQUE (TMA-677)</v>
      </c>
      <c r="H178" s="145" t="str">
        <f>IF(SP_SUL!F181="","*",SP_SUL!F181)</f>
        <v>MODERNIZAÇÃO - SOLDA</v>
      </c>
      <c r="I178" s="145" t="str">
        <f>IF(SP_SUL!H181="","*",SP_SUL!H181)</f>
        <v>-</v>
      </c>
      <c r="J178" s="145" t="str">
        <f>IF(SP_SUL!I181="","*",SP_SUL!I181)</f>
        <v>-</v>
      </c>
      <c r="K178" s="139" t="str">
        <f>IF(SP_SUL!M181="","*",SP_SUL!M181)</f>
        <v>ZEJ-ZRB</v>
      </c>
      <c r="L178" s="139" t="str">
        <f>IF(SP_SUL!N181="","*",SP_SUL!N181)</f>
        <v>ZRB1501</v>
      </c>
      <c r="M178" s="140">
        <f>IF(SP_SUL!J181="","*",SP_SUL!J181)</f>
        <v>48</v>
      </c>
      <c r="N178" s="144">
        <f>IF(SP_SUL!K181="","*",SP_SUL!K181)</f>
        <v>150.827</v>
      </c>
      <c r="O178" s="144" t="str">
        <f>IF(SP_SUL!L181="","*",SP_SUL!L181)</f>
        <v>-</v>
      </c>
      <c r="P178" s="143">
        <f>IF(SP_SUL!O181="","*",SP_SUL!O181)</f>
        <v>0.33333333333333331</v>
      </c>
      <c r="Q178" s="143">
        <f>IF(SP_SUL!P181="","*",SP_SUL!P181)</f>
        <v>6.9444444444444447E-4</v>
      </c>
      <c r="R178" s="145" t="str">
        <f>IF(SP_SUL!Q181="","*",CONCATENATE(SP_SUL!Q181," ",SP_SUL!R181))</f>
        <v>1 Nº DE SOLDA</v>
      </c>
      <c r="S178" s="145" t="str">
        <f>IF(SP_SUL!V181="","*",SP_SUL!V181)</f>
        <v xml:space="preserve">Alisson </v>
      </c>
      <c r="T178" s="145" t="str">
        <f>IF(SP_SUL!W181="","*",SP_SUL!W181)</f>
        <v xml:space="preserve">Execução de solda - Condicionado a temperatura </v>
      </c>
      <c r="U178" s="137" t="str">
        <f ca="1">_xlfn.XLOOKUP(G178&amp;$U$2,BS_CONTROLE[CHAVE],BS_CONTROLE[Quantidade_11],"-")</f>
        <v>-</v>
      </c>
      <c r="V178" s="137" t="str">
        <f ca="1">_xlfn.XLOOKUP(G178&amp;$V$2,BS_CONTROLE[CHAVE],BS_CONTROLE[Quantidade_11],"-")</f>
        <v>-</v>
      </c>
      <c r="W178" s="137" t="str">
        <f ca="1">_xlfn.XLOOKUP(G178&amp;$W$2,BS_CONTROLE[CHAVE],BS_CONTROLE[Quantidade_11],"-")</f>
        <v>-</v>
      </c>
    </row>
    <row r="179" spans="1:23" hidden="1">
      <c r="A179" s="146" t="str">
        <f>IF(SP_SUL!Y182="","*",SP_SUL!Y182)</f>
        <v>SIM</v>
      </c>
      <c r="B179" s="146" t="str">
        <f>IF(SP_SUL!X182="","*",SP_SUL!X182)</f>
        <v>Contrato</v>
      </c>
      <c r="C179" s="146" t="str">
        <f>IF(SP_SUL!Z182="","*",SP_SUL!Z182)</f>
        <v>*</v>
      </c>
      <c r="D179" s="139" t="str">
        <f>IF(SP_SUL!S182="","*",SP_SUL!S182)</f>
        <v>SP SUL</v>
      </c>
      <c r="E179" s="139" t="str">
        <f>IF(SP_SUL!T182="","*",SP_SUL!T182)</f>
        <v>ZKE-ZEV</v>
      </c>
      <c r="F179" s="145">
        <f>IF(SP_SUL!B182="","*",SP_SUL!B182)</f>
        <v>46060</v>
      </c>
      <c r="G179" s="145" t="str">
        <f>IF(SP_SUL!D182="","*",SP_SUL!D182)</f>
        <v>WALTER (TP-810)</v>
      </c>
      <c r="H179" s="145" t="str">
        <f>IF(SP_SUL!F182="","*",SP_SUL!F182)</f>
        <v>MODERNIZAÇÃO - SOLDA</v>
      </c>
      <c r="I179" s="145" t="str">
        <f>IF(SP_SUL!H182="","*",SP_SUL!H182)</f>
        <v>-</v>
      </c>
      <c r="J179" s="145" t="str">
        <f>IF(SP_SUL!I182="","*",SP_SUL!I182)</f>
        <v>-</v>
      </c>
      <c r="K179" s="139" t="str">
        <f>IF(SP_SUL!M182="","*",SP_SUL!M182)</f>
        <v>ZEJ-ZRB</v>
      </c>
      <c r="L179" s="139" t="str">
        <f>IF(SP_SUL!N182="","*",SP_SUL!N182)</f>
        <v>ZRB1501</v>
      </c>
      <c r="M179" s="140">
        <f>IF(SP_SUL!J182="","*",SP_SUL!J182)</f>
        <v>48</v>
      </c>
      <c r="N179" s="144">
        <f>IF(SP_SUL!K182="","*",SP_SUL!K182)</f>
        <v>150.92500000000001</v>
      </c>
      <c r="O179" s="144" t="str">
        <f>IF(SP_SUL!L182="","*",SP_SUL!L182)</f>
        <v>-</v>
      </c>
      <c r="P179" s="143">
        <f>IF(SP_SUL!O182="","*",SP_SUL!O182)</f>
        <v>0.33333333333333331</v>
      </c>
      <c r="Q179" s="143">
        <f>IF(SP_SUL!P182="","*",SP_SUL!P182)</f>
        <v>6.9444444444444447E-4</v>
      </c>
      <c r="R179" s="145" t="str">
        <f>IF(SP_SUL!Q182="","*",CONCATENATE(SP_SUL!Q182," ",SP_SUL!R182))</f>
        <v>1 Nº DE SOLDA</v>
      </c>
      <c r="S179" s="145" t="str">
        <f>IF(SP_SUL!V182="","*",SP_SUL!V182)</f>
        <v xml:space="preserve">Alisson </v>
      </c>
      <c r="T179" s="145" t="str">
        <f>IF(SP_SUL!W182="","*",SP_SUL!W182)</f>
        <v xml:space="preserve">Execução de solda - Condicionado a temperatura </v>
      </c>
      <c r="U179" s="137" t="str">
        <f ca="1">_xlfn.XLOOKUP(G179&amp;$U$2,BS_CONTROLE[CHAVE],BS_CONTROLE[Quantidade_11],"-")</f>
        <v>-</v>
      </c>
      <c r="V179" s="137" t="str">
        <f ca="1">_xlfn.XLOOKUP(G179&amp;$V$2,BS_CONTROLE[CHAVE],BS_CONTROLE[Quantidade_11],"-")</f>
        <v>-</v>
      </c>
      <c r="W179" s="137" t="str">
        <f ca="1">_xlfn.XLOOKUP(G179&amp;$W$2,BS_CONTROLE[CHAVE],BS_CONTROLE[Quantidade_11],"-")</f>
        <v>-</v>
      </c>
    </row>
    <row r="180" spans="1:23" hidden="1">
      <c r="A180" s="146" t="str">
        <f>IF(SP_SUL!Y183="","*",SP_SUL!Y183)</f>
        <v>*</v>
      </c>
      <c r="B180" s="146" t="str">
        <f>IF(SP_SUL!X183="","*",SP_SUL!X183)</f>
        <v>*</v>
      </c>
      <c r="C180" s="146" t="str">
        <f>IF(SP_SUL!Z183="","*",SP_SUL!Z183)</f>
        <v>*</v>
      </c>
      <c r="D180" s="139" t="str">
        <f>IF(SP_SUL!S183="","*",SP_SUL!S183)</f>
        <v>-</v>
      </c>
      <c r="E180" s="139" t="str">
        <f>IF(SP_SUL!T183="","*",SP_SUL!T183)</f>
        <v>-</v>
      </c>
      <c r="F180" s="145" t="str">
        <f>IF(SP_SUL!B183="","*",SP_SUL!B183)</f>
        <v>*</v>
      </c>
      <c r="G180" s="145" t="str">
        <f>IF(SP_SUL!D183="","*",SP_SUL!D183)</f>
        <v>*</v>
      </c>
      <c r="H180" s="145" t="str">
        <f>IF(SP_SUL!F183="","*",SP_SUL!F183)</f>
        <v>*</v>
      </c>
      <c r="I180" s="145" t="str">
        <f>IF(SP_SUL!H183="","*",SP_SUL!H183)</f>
        <v>*</v>
      </c>
      <c r="J180" s="145" t="str">
        <f>IF(SP_SUL!I183="","*",SP_SUL!I183)</f>
        <v>*</v>
      </c>
      <c r="K180" s="139" t="str">
        <f>IF(SP_SUL!M183="","*",SP_SUL!M183)</f>
        <v>-</v>
      </c>
      <c r="L180" s="139" t="str">
        <f>IF(SP_SUL!N183="","*",SP_SUL!N183)</f>
        <v>-</v>
      </c>
      <c r="M180" s="140" t="str">
        <f>IF(SP_SUL!J183="","*",SP_SUL!J183)</f>
        <v>*</v>
      </c>
      <c r="N180" s="144" t="str">
        <f>IF(SP_SUL!K183="","*",SP_SUL!K183)</f>
        <v>*</v>
      </c>
      <c r="O180" s="144" t="str">
        <f>IF(SP_SUL!L183="","*",SP_SUL!L183)</f>
        <v>*</v>
      </c>
      <c r="P180" s="143" t="str">
        <f>IF(SP_SUL!O183="","*",SP_SUL!O183)</f>
        <v>*</v>
      </c>
      <c r="Q180" s="143" t="str">
        <f>IF(SP_SUL!P183="","*",SP_SUL!P183)</f>
        <v>*</v>
      </c>
      <c r="R180" s="145" t="str">
        <f>IF(SP_SUL!Q183="","*",CONCATENATE(SP_SUL!Q183," ",SP_SUL!R183))</f>
        <v>*</v>
      </c>
      <c r="S180" s="145" t="str">
        <f>IF(SP_SUL!V183="","*",SP_SUL!V183)</f>
        <v>*</v>
      </c>
      <c r="T180" s="145" t="str">
        <f>IF(SP_SUL!W183="","*",SP_SUL!W183)</f>
        <v>*</v>
      </c>
      <c r="U180" s="137" t="str">
        <f ca="1">_xlfn.XLOOKUP(G180&amp;$U$2,BS_CONTROLE[CHAVE],BS_CONTROLE[Quantidade_11],"-")</f>
        <v>-</v>
      </c>
      <c r="V180" s="137" t="str">
        <f ca="1">_xlfn.XLOOKUP(G180&amp;$V$2,BS_CONTROLE[CHAVE],BS_CONTROLE[Quantidade_11],"-")</f>
        <v>-</v>
      </c>
      <c r="W180" s="137" t="str">
        <f ca="1">_xlfn.XLOOKUP(G180&amp;$W$2,BS_CONTROLE[CHAVE],BS_CONTROLE[Quantidade_11],"-")</f>
        <v>-</v>
      </c>
    </row>
    <row r="181" spans="1:23" hidden="1">
      <c r="A181" s="146" t="str">
        <f>IF(SP_SUL!Y184="","*",SP_SUL!Y184)</f>
        <v>SIM</v>
      </c>
      <c r="B181" s="146" t="str">
        <f>IF(SP_SUL!X184="","*",SP_SUL!X184)</f>
        <v>Contrato</v>
      </c>
      <c r="C181" s="146" t="str">
        <f>IF(SP_SUL!Z184="","*",SP_SUL!Z184)</f>
        <v>*</v>
      </c>
      <c r="D181" s="139" t="str">
        <f>IF(SP_SUL!S184="","*",SP_SUL!S184)</f>
        <v>SP SUL</v>
      </c>
      <c r="E181" s="139" t="str">
        <f>IF(SP_SUL!T184="","*",SP_SUL!T184)</f>
        <v>ZEV-ZPT</v>
      </c>
      <c r="F181" s="145">
        <f>IF(SP_SUL!B184="","*",SP_SUL!B184)</f>
        <v>46060</v>
      </c>
      <c r="G181" s="145" t="str">
        <f>IF(SP_SUL!D184="","*",SP_SUL!D184)</f>
        <v>W61</v>
      </c>
      <c r="H181" s="145" t="str">
        <f>IF(SP_SUL!F184="","*",SP_SUL!F184)</f>
        <v>DESLOCAMENTO</v>
      </c>
      <c r="I181" s="145" t="str">
        <f>IF(SP_SUL!H184="","*",SP_SUL!H184)</f>
        <v>K67ZEV2</v>
      </c>
      <c r="J181" s="145" t="str">
        <f>IF(SP_SUL!I184="","*",SP_SUL!I184)</f>
        <v>K67ZEV2</v>
      </c>
      <c r="K181" s="139" t="str">
        <f>IF(SP_SUL!M184="","*",SP_SUL!M184)</f>
        <v>ZXW-ZGP</v>
      </c>
      <c r="L181" s="139" t="str">
        <f>IF(SP_SUL!N184="","*",SP_SUL!N184)</f>
        <v>K84ZXW2</v>
      </c>
      <c r="M181" s="140">
        <f>IF(SP_SUL!J184="","*",SP_SUL!J184)</f>
        <v>92</v>
      </c>
      <c r="N181" s="144">
        <f>IF(SP_SUL!K184="","*",SP_SUL!K184)</f>
        <v>83.7</v>
      </c>
      <c r="O181" s="144" t="str">
        <f>IF(SP_SUL!L184="","*",SP_SUL!L184)</f>
        <v>-</v>
      </c>
      <c r="P181" s="143">
        <f>IF(SP_SUL!O184="","*",SP_SUL!O184)</f>
        <v>0.33333333333333331</v>
      </c>
      <c r="Q181" s="143">
        <f>IF(SP_SUL!P184="","*",SP_SUL!P184)</f>
        <v>4.1666666666666664E-2</v>
      </c>
      <c r="R181" s="145" t="str">
        <f>IF(SP_SUL!Q184="","*",CONCATENATE(SP_SUL!Q184," ",SP_SUL!R184))</f>
        <v>1 BINÁRIO</v>
      </c>
      <c r="S181" s="145" t="str">
        <f>IF(SP_SUL!V184="","*",SP_SUL!V184)</f>
        <v>Moises</v>
      </c>
      <c r="T181" s="145" t="str">
        <f>IF(SP_SUL!W184="","*",SP_SUL!W184)</f>
        <v>Deslocamento das turmas</v>
      </c>
      <c r="U181" s="137">
        <f ca="1">_xlfn.XLOOKUP(G181&amp;$U$2,BS_CONTROLE[CHAVE],BS_CONTROLE[Quantidade_11],"-")</f>
        <v>1</v>
      </c>
      <c r="V181" s="137" t="str">
        <f ca="1">_xlfn.XLOOKUP(G181&amp;$V$2,BS_CONTROLE[CHAVE],BS_CONTROLE[Quantidade_11],"-")</f>
        <v>-</v>
      </c>
      <c r="W181" s="137">
        <f ca="1">_xlfn.XLOOKUP(G181&amp;$W$2,BS_CONTROLE[CHAVE],BS_CONTROLE[Quantidade_11],"-")</f>
        <v>0</v>
      </c>
    </row>
    <row r="182" spans="1:23" hidden="1">
      <c r="A182" s="146" t="str">
        <f>IF(SP_SUL!Y185="","*",SP_SUL!Y185)</f>
        <v>OPORTUNIDADE</v>
      </c>
      <c r="B182" s="146" t="str">
        <f>IF(SP_SUL!X185="","*",SP_SUL!X185)</f>
        <v>Oportunidade</v>
      </c>
      <c r="C182" s="146" t="str">
        <f>IF(SP_SUL!Z185="","*",SP_SUL!Z185)</f>
        <v>*</v>
      </c>
      <c r="D182" s="139" t="str">
        <f>IF(SP_SUL!S185="","*",SP_SUL!S185)</f>
        <v>SP SUL</v>
      </c>
      <c r="E182" s="139" t="str">
        <f>IF(SP_SUL!T185="","*",SP_SUL!T185)</f>
        <v>ZEV-ZPT</v>
      </c>
      <c r="F182" s="145">
        <f>IF(SP_SUL!B185="","*",SP_SUL!B185)</f>
        <v>46060</v>
      </c>
      <c r="G182" s="145" t="str">
        <f>IF(SP_SUL!D185="","*",SP_SUL!D185)</f>
        <v>V85</v>
      </c>
      <c r="H182" s="145" t="str">
        <f>IF(SP_SUL!F185="","*",SP_SUL!F185)</f>
        <v>DESLOCAMENTO</v>
      </c>
      <c r="I182" s="145" t="str">
        <f>IF(SP_SUL!H185="","*",SP_SUL!H185)</f>
        <v>ZDRZPT</v>
      </c>
      <c r="J182" s="145" t="str">
        <f>IF(SP_SUL!I185="","*",SP_SUL!I185)</f>
        <v>ZEV</v>
      </c>
      <c r="K182" s="139" t="str">
        <f>IF(SP_SUL!M185="","*",SP_SUL!M185)</f>
        <v>ZPT-ZEV</v>
      </c>
      <c r="L182" s="139" t="str">
        <f>IF(SP_SUL!N185="","*",SP_SUL!N185)</f>
        <v>ZPTZEV</v>
      </c>
      <c r="M182" s="140">
        <f>IF(SP_SUL!J185="","*",SP_SUL!J185)</f>
        <v>54</v>
      </c>
      <c r="N182" s="144">
        <f>IF(SP_SUL!K185="","*",SP_SUL!K185)</f>
        <v>106</v>
      </c>
      <c r="O182" s="144" t="str">
        <f>IF(SP_SUL!L185="","*",SP_SUL!L185)</f>
        <v>-</v>
      </c>
      <c r="P182" s="143">
        <f>IF(SP_SUL!O185="","*",SP_SUL!O185)</f>
        <v>0.33333333333333331</v>
      </c>
      <c r="Q182" s="143">
        <f>IF(SP_SUL!P185="","*",SP_SUL!P185)</f>
        <v>4.1666666666666664E-2</v>
      </c>
      <c r="R182" s="145" t="str">
        <f>IF(SP_SUL!Q185="","*",CONCATENATE(SP_SUL!Q185," ",SP_SUL!R185))</f>
        <v>1 BINÁRIO</v>
      </c>
      <c r="S182" s="145" t="str">
        <f>IF(SP_SUL!V185="","*",SP_SUL!V185)</f>
        <v>Antonioni</v>
      </c>
      <c r="T182" s="145" t="str">
        <f>IF(SP_SUL!W185="","*",SP_SUL!W185)</f>
        <v>Deslocamento</v>
      </c>
      <c r="U182" s="137" t="str">
        <f ca="1">_xlfn.XLOOKUP(G182&amp;$U$2,BS_CONTROLE[CHAVE],BS_CONTROLE[Quantidade_11],"-")</f>
        <v>-</v>
      </c>
      <c r="V182" s="137" t="str">
        <f ca="1">_xlfn.XLOOKUP(G182&amp;$V$2,BS_CONTROLE[CHAVE],BS_CONTROLE[Quantidade_11],"-")</f>
        <v>-</v>
      </c>
      <c r="W182" s="137" t="str">
        <f ca="1">_xlfn.XLOOKUP(G182&amp;$W$2,BS_CONTROLE[CHAVE],BS_CONTROLE[Quantidade_11],"-")</f>
        <v>-</v>
      </c>
    </row>
    <row r="183" spans="1:23" hidden="1">
      <c r="A183" s="146" t="str">
        <f>IF(SP_SUL!Y186="","*",SP_SUL!Y186)</f>
        <v>*</v>
      </c>
      <c r="B183" s="146" t="str">
        <f>IF(SP_SUL!X186="","*",SP_SUL!X186)</f>
        <v>*</v>
      </c>
      <c r="C183" s="146" t="str">
        <f>IF(SP_SUL!Z186="","*",SP_SUL!Z186)</f>
        <v>*</v>
      </c>
      <c r="D183" s="139" t="str">
        <f>IF(SP_SUL!S186="","*",SP_SUL!S186)</f>
        <v>-</v>
      </c>
      <c r="E183" s="139" t="str">
        <f>IF(SP_SUL!T186="","*",SP_SUL!T186)</f>
        <v>-</v>
      </c>
      <c r="F183" s="145" t="str">
        <f>IF(SP_SUL!B186="","*",SP_SUL!B186)</f>
        <v>*</v>
      </c>
      <c r="G183" s="145" t="str">
        <f>IF(SP_SUL!D186="","*",SP_SUL!D186)</f>
        <v>*</v>
      </c>
      <c r="H183" s="145" t="str">
        <f>IF(SP_SUL!F186="","*",SP_SUL!F186)</f>
        <v>*</v>
      </c>
      <c r="I183" s="145" t="str">
        <f>IF(SP_SUL!H186="","*",SP_SUL!H186)</f>
        <v>*</v>
      </c>
      <c r="J183" s="145" t="str">
        <f>IF(SP_SUL!I186="","*",SP_SUL!I186)</f>
        <v>*</v>
      </c>
      <c r="K183" s="139" t="str">
        <f>IF(SP_SUL!M186="","*",SP_SUL!M186)</f>
        <v>-</v>
      </c>
      <c r="L183" s="139" t="str">
        <f>IF(SP_SUL!N186="","*",SP_SUL!N186)</f>
        <v>-</v>
      </c>
      <c r="M183" s="140" t="str">
        <f>IF(SP_SUL!J186="","*",SP_SUL!J186)</f>
        <v>*</v>
      </c>
      <c r="N183" s="144" t="str">
        <f>IF(SP_SUL!K186="","*",SP_SUL!K186)</f>
        <v>*</v>
      </c>
      <c r="O183" s="144" t="str">
        <f>IF(SP_SUL!L186="","*",SP_SUL!L186)</f>
        <v>*</v>
      </c>
      <c r="P183" s="143" t="str">
        <f>IF(SP_SUL!O186="","*",SP_SUL!O186)</f>
        <v>*</v>
      </c>
      <c r="Q183" s="143" t="str">
        <f>IF(SP_SUL!P186="","*",SP_SUL!P186)</f>
        <v>*</v>
      </c>
      <c r="R183" s="145" t="str">
        <f>IF(SP_SUL!Q186="","*",CONCATENATE(SP_SUL!Q186," ",SP_SUL!R186))</f>
        <v>*</v>
      </c>
      <c r="S183" s="145" t="str">
        <f>IF(SP_SUL!V186="","*",SP_SUL!V186)</f>
        <v>*</v>
      </c>
      <c r="T183" s="145" t="str">
        <f>IF(SP_SUL!W186="","*",SP_SUL!W186)</f>
        <v>*</v>
      </c>
      <c r="U183" s="137" t="str">
        <f ca="1">_xlfn.XLOOKUP(G183&amp;$U$2,BS_CONTROLE[CHAVE],BS_CONTROLE[Quantidade_11],"-")</f>
        <v>-</v>
      </c>
      <c r="V183" s="137" t="str">
        <f ca="1">_xlfn.XLOOKUP(G183&amp;$V$2,BS_CONTROLE[CHAVE],BS_CONTROLE[Quantidade_11],"-")</f>
        <v>-</v>
      </c>
      <c r="W183" s="137" t="str">
        <f ca="1">_xlfn.XLOOKUP(G183&amp;$W$2,BS_CONTROLE[CHAVE],BS_CONTROLE[Quantidade_11],"-")</f>
        <v>-</v>
      </c>
    </row>
    <row r="184" spans="1:23" hidden="1">
      <c r="A184" s="146" t="str">
        <f>IF(SP_SUL!Y187="","*",SP_SUL!Y187)</f>
        <v>OPORTUNIDADE</v>
      </c>
      <c r="B184" s="146" t="str">
        <f>IF(SP_SUL!X187="","*",SP_SUL!X187)</f>
        <v>Oportunidade</v>
      </c>
      <c r="C184" s="146" t="str">
        <f>IF(SP_SUL!Z187="","*",SP_SUL!Z187)</f>
        <v>*</v>
      </c>
      <c r="D184" s="139" t="str">
        <f>IF(SP_SUL!S187="","*",SP_SUL!S187)</f>
        <v>SP SUL</v>
      </c>
      <c r="E184" s="139" t="str">
        <f>IF(SP_SUL!T187="","*",SP_SUL!T187)</f>
        <v>ZPT-ZPG</v>
      </c>
      <c r="F184" s="145">
        <f>IF(SP_SUL!B187="","*",SP_SUL!B187)</f>
        <v>46060</v>
      </c>
      <c r="G184" s="145" t="str">
        <f>IF(SP_SUL!D187="","*",SP_SUL!D187)</f>
        <v>W62</v>
      </c>
      <c r="H184" s="145" t="str">
        <f>IF(SP_SUL!F187="","*",SP_SUL!F187)</f>
        <v>PDM - PEDRA - DESCARGA</v>
      </c>
      <c r="I184" s="145" t="str">
        <f>IF(SP_SUL!H187="","*",SP_SUL!H187)</f>
        <v>ZDRZPT</v>
      </c>
      <c r="J184" s="145" t="str">
        <f>IF(SP_SUL!I187="","*",SP_SUL!I187)</f>
        <v>ZDRZPT</v>
      </c>
      <c r="K184" s="139" t="str">
        <f>IF(SP_SUL!M187="","*",SP_SUL!M187)</f>
        <v>PAT-ZGM</v>
      </c>
      <c r="L184" s="139" t="str">
        <f>IF(SP_SUL!N187="","*",SP_SUL!N187)</f>
        <v>PAT1102</v>
      </c>
      <c r="M184" s="140">
        <f>IF(SP_SUL!J187="","*",SP_SUL!J187)</f>
        <v>53</v>
      </c>
      <c r="N184" s="144">
        <f>IF(SP_SUL!K187="","*",SP_SUL!K187)</f>
        <v>109.5</v>
      </c>
      <c r="O184" s="144">
        <f>IF(SP_SUL!L187="","*",SP_SUL!L187)</f>
        <v>110.2</v>
      </c>
      <c r="P184" s="143">
        <f>IF(SP_SUL!O187="","*",SP_SUL!O187)</f>
        <v>0.33333333333333331</v>
      </c>
      <c r="Q184" s="143">
        <f>IF(SP_SUL!P187="","*",SP_SUL!P187)</f>
        <v>4.1666666666666664E-2</v>
      </c>
      <c r="R184" s="145" t="str">
        <f>IF(SP_SUL!Q187="","*",CONCATENATE(SP_SUL!Q187," ",SP_SUL!R187))</f>
        <v>5 VAGÕES</v>
      </c>
      <c r="S184" s="145" t="str">
        <f>IF(SP_SUL!V187="","*",SP_SUL!V187)</f>
        <v>Moises</v>
      </c>
      <c r="T184" s="145" t="str">
        <f>IF(SP_SUL!W187="","*",SP_SUL!W187)</f>
        <v>PDM - Descarga de Pedra</v>
      </c>
      <c r="U184" s="137">
        <f ca="1">_xlfn.XLOOKUP(G184&amp;$U$2,BS_CONTROLE[CHAVE],BS_CONTROLE[Quantidade_11],"-")</f>
        <v>1</v>
      </c>
      <c r="V184" s="137" t="str">
        <f ca="1">_xlfn.XLOOKUP(G184&amp;$V$2,BS_CONTROLE[CHAVE],BS_CONTROLE[Quantidade_11],"-")</f>
        <v>-</v>
      </c>
      <c r="W184" s="137" t="str">
        <f ca="1">_xlfn.XLOOKUP(G184&amp;$W$2,BS_CONTROLE[CHAVE],BS_CONTROLE[Quantidade_11],"-")</f>
        <v>-</v>
      </c>
    </row>
    <row r="185" spans="1:23" hidden="1">
      <c r="A185" s="146" t="str">
        <f>IF(SP_SUL!Y188="","*",SP_SUL!Y188)</f>
        <v>OPORTUNIDADE</v>
      </c>
      <c r="B185" s="146" t="str">
        <f>IF(SP_SUL!X188="","*",SP_SUL!X188)</f>
        <v>Oportunidade</v>
      </c>
      <c r="C185" s="146" t="str">
        <f>IF(SP_SUL!Z188="","*",SP_SUL!Z188)</f>
        <v>*</v>
      </c>
      <c r="D185" s="139" t="str">
        <f>IF(SP_SUL!S188="","*",SP_SUL!S188)</f>
        <v>SP SUL</v>
      </c>
      <c r="E185" s="139" t="str">
        <f>IF(SP_SUL!T188="","*",SP_SUL!T188)</f>
        <v>ZEV-ZPT</v>
      </c>
      <c r="F185" s="145">
        <f>IF(SP_SUL!B188="","*",SP_SUL!B188)</f>
        <v>46060</v>
      </c>
      <c r="G185" s="145" t="str">
        <f>IF(SP_SUL!D188="","*",SP_SUL!D188)</f>
        <v>RAFAEL (TP-695)</v>
      </c>
      <c r="H185" s="145" t="str">
        <f>IF(SP_SUL!F188="","*",SP_SUL!F188)</f>
        <v>PDM - SUBSTITUIÇÃO - DORMENTE</v>
      </c>
      <c r="I185" s="145" t="str">
        <f>IF(SP_SUL!H188="","*",SP_SUL!H188)</f>
        <v>-</v>
      </c>
      <c r="J185" s="145" t="str">
        <f>IF(SP_SUL!I188="","*",SP_SUL!I188)</f>
        <v>ZDRZPT</v>
      </c>
      <c r="K185" s="139" t="str">
        <f>IF(SP_SUL!M188="","*",SP_SUL!M188)</f>
        <v>ZPT</v>
      </c>
      <c r="L185" s="139" t="str">
        <f>IF(SP_SUL!N188="","*",SP_SUL!N188)</f>
        <v>ZPT2</v>
      </c>
      <c r="M185" s="140">
        <f>IF(SP_SUL!J188="","*",SP_SUL!J188)</f>
        <v>92</v>
      </c>
      <c r="N185" s="144">
        <f>IF(SP_SUL!K188="","*",SP_SUL!K188)</f>
        <v>108</v>
      </c>
      <c r="O185" s="144" t="str">
        <f>IF(SP_SUL!L188="","*",SP_SUL!L188)</f>
        <v>-</v>
      </c>
      <c r="P185" s="143">
        <f>IF(SP_SUL!O188="","*",SP_SUL!O188)</f>
        <v>0.45833333333333331</v>
      </c>
      <c r="Q185" s="143">
        <f>IF(SP_SUL!P188="","*",SP_SUL!P188)</f>
        <v>8.3333333333333329E-2</v>
      </c>
      <c r="R185" s="145" t="str">
        <f>IF(SP_SUL!Q188="","*",CONCATENATE(SP_SUL!Q188," ",SP_SUL!R188))</f>
        <v>1 Nº DE DORMENTES</v>
      </c>
      <c r="S185" s="145" t="str">
        <f>IF(SP_SUL!V188="","*",SP_SUL!V188)</f>
        <v>Moises</v>
      </c>
      <c r="T185" s="145" t="str">
        <f>IF(SP_SUL!W188="","*",SP_SUL!W188)</f>
        <v>Substituição de jacaré para inversão de rota de ZDR1 para ZPT2</v>
      </c>
      <c r="U185" s="137">
        <f ca="1">_xlfn.XLOOKUP(G185&amp;$U$2,BS_CONTROLE[CHAVE],BS_CONTROLE[Quantidade_11],"-")</f>
        <v>0</v>
      </c>
      <c r="V185" s="137" t="str">
        <f ca="1">_xlfn.XLOOKUP(G185&amp;$V$2,BS_CONTROLE[CHAVE],BS_CONTROLE[Quantidade_11],"-")</f>
        <v>-</v>
      </c>
      <c r="W185" s="137" t="str">
        <f ca="1">_xlfn.XLOOKUP(G185&amp;$W$2,BS_CONTROLE[CHAVE],BS_CONTROLE[Quantidade_11],"-")</f>
        <v>-</v>
      </c>
    </row>
    <row r="186" spans="1:23" hidden="1">
      <c r="A186" s="146" t="str">
        <f>IF(SP_SUL!Y189="","*",SP_SUL!Y189)</f>
        <v>OPORTUNIDADE</v>
      </c>
      <c r="B186" s="146" t="str">
        <f>IF(SP_SUL!X189="","*",SP_SUL!X189)</f>
        <v>Oportunidade</v>
      </c>
      <c r="C186" s="146" t="str">
        <f>IF(SP_SUL!Z189="","*",SP_SUL!Z189)</f>
        <v>*</v>
      </c>
      <c r="D186" s="139" t="str">
        <f>IF(SP_SUL!S189="","*",SP_SUL!S189)</f>
        <v>SP SUL</v>
      </c>
      <c r="E186" s="139" t="str">
        <f>IF(SP_SUL!T189="","*",SP_SUL!T189)</f>
        <v>ZPT-ZPG</v>
      </c>
      <c r="F186" s="145">
        <f>IF(SP_SUL!B189="","*",SP_SUL!B189)</f>
        <v>46060</v>
      </c>
      <c r="G186" s="145" t="str">
        <f>IF(SP_SUL!D189="","*",SP_SUL!D189)</f>
        <v>DIEGO (TF-42)</v>
      </c>
      <c r="H186" s="145" t="str">
        <f>IF(SP_SUL!F189="","*",SP_SUL!F189)</f>
        <v>LIMPEZA LASTRO</v>
      </c>
      <c r="I186" s="145" t="str">
        <f>IF(SP_SUL!H189="","*",SP_SUL!H189)</f>
        <v>-</v>
      </c>
      <c r="J186" s="145" t="str">
        <f>IF(SP_SUL!I189="","*",SP_SUL!I189)</f>
        <v>-</v>
      </c>
      <c r="K186" s="139" t="str">
        <f>IF(SP_SUL!M189="","*",SP_SUL!M189)</f>
        <v>PAT-ZGM</v>
      </c>
      <c r="L186" s="139" t="str">
        <f>IF(SP_SUL!N189="","*",SP_SUL!N189)</f>
        <v>PAT1102</v>
      </c>
      <c r="M186" s="140">
        <f>IF(SP_SUL!J189="","*",SP_SUL!J189)</f>
        <v>53</v>
      </c>
      <c r="N186" s="144">
        <f>IF(SP_SUL!K189="","*",SP_SUL!K189)</f>
        <v>109.05</v>
      </c>
      <c r="O186" s="144" t="str">
        <f>IF(SP_SUL!L189="","*",SP_SUL!L189)</f>
        <v>-</v>
      </c>
      <c r="P186" s="143">
        <f>IF(SP_SUL!O189="","*",SP_SUL!O189)</f>
        <v>0.41666666666666669</v>
      </c>
      <c r="Q186" s="143">
        <f>IF(SP_SUL!P189="","*",SP_SUL!P189)</f>
        <v>8.3333333333333329E-2</v>
      </c>
      <c r="R186" s="145" t="str">
        <f>IF(SP_SUL!Q189="","*",CONCATENATE(SP_SUL!Q189," ",SP_SUL!R189))</f>
        <v>30 M</v>
      </c>
      <c r="S186" s="145" t="str">
        <f>IF(SP_SUL!V189="","*",SP_SUL!V189)</f>
        <v>Moises</v>
      </c>
      <c r="T186" s="145" t="str">
        <f>IF(SP_SUL!W189="","*",SP_SUL!W189)</f>
        <v>Limpeza de lastro</v>
      </c>
      <c r="U186" s="137" t="str">
        <f ca="1">_xlfn.XLOOKUP(G186&amp;$U$2,BS_CONTROLE[CHAVE],BS_CONTROLE[Quantidade_11],"-")</f>
        <v>-</v>
      </c>
      <c r="V186" s="137" t="str">
        <f ca="1">_xlfn.XLOOKUP(G186&amp;$V$2,BS_CONTROLE[CHAVE],BS_CONTROLE[Quantidade_11],"-")</f>
        <v>-</v>
      </c>
      <c r="W186" s="137" t="str">
        <f ca="1">_xlfn.XLOOKUP(G186&amp;$W$2,BS_CONTROLE[CHAVE],BS_CONTROLE[Quantidade_11],"-")</f>
        <v>-</v>
      </c>
    </row>
    <row r="187" spans="1:23" hidden="1">
      <c r="A187" s="146" t="str">
        <f>IF(SP_SUL!Y190="","*",SP_SUL!Y190)</f>
        <v>OPORTUNIDADE</v>
      </c>
      <c r="B187" s="146" t="str">
        <f>IF(SP_SUL!X190="","*",SP_SUL!X190)</f>
        <v>Oportunidade</v>
      </c>
      <c r="C187" s="146" t="str">
        <f>IF(SP_SUL!Z190="","*",SP_SUL!Z190)</f>
        <v>*</v>
      </c>
      <c r="D187" s="139" t="str">
        <f>IF(SP_SUL!S190="","*",SP_SUL!S190)</f>
        <v>SP SUL</v>
      </c>
      <c r="E187" s="139" t="str">
        <f>IF(SP_SUL!T190="","*",SP_SUL!T190)</f>
        <v>ZPT-ZPG</v>
      </c>
      <c r="F187" s="145">
        <f>IF(SP_SUL!B190="","*",SP_SUL!B190)</f>
        <v>46060</v>
      </c>
      <c r="G187" s="145" t="str">
        <f>IF(SP_SUL!D190="","*",SP_SUL!D190)</f>
        <v>W62</v>
      </c>
      <c r="H187" s="145" t="str">
        <f>IF(SP_SUL!F190="","*",SP_SUL!F190)</f>
        <v>RECOLHIMENTO DE DORMENTE</v>
      </c>
      <c r="I187" s="145" t="str">
        <f>IF(SP_SUL!H190="","*",SP_SUL!H190)</f>
        <v>ZDRZPT</v>
      </c>
      <c r="J187" s="145" t="str">
        <f>IF(SP_SUL!I190="","*",SP_SUL!I190)</f>
        <v>ZDRZPT</v>
      </c>
      <c r="K187" s="139" t="str">
        <f>IF(SP_SUL!M190="","*",SP_SUL!M190)</f>
        <v>ZZV-ZPG</v>
      </c>
      <c r="L187" s="139" t="str">
        <f>IF(SP_SUL!N190="","*",SP_SUL!N190)</f>
        <v>ZPGRUM2</v>
      </c>
      <c r="M187" s="140">
        <f>IF(SP_SUL!J190="","*",SP_SUL!J190)</f>
        <v>53</v>
      </c>
      <c r="N187" s="144">
        <f>IF(SP_SUL!K190="","*",SP_SUL!K190)</f>
        <v>125</v>
      </c>
      <c r="O187" s="144">
        <f>IF(SP_SUL!L190="","*",SP_SUL!L190)</f>
        <v>125.4</v>
      </c>
      <c r="P187" s="143">
        <f>IF(SP_SUL!O190="","*",SP_SUL!O190)</f>
        <v>0.45833333333333331</v>
      </c>
      <c r="Q187" s="143">
        <f>IF(SP_SUL!P190="","*",SP_SUL!P190)</f>
        <v>4.1666666666666664E-2</v>
      </c>
      <c r="R187" s="145" t="str">
        <f>IF(SP_SUL!Q190="","*",CONCATENATE(SP_SUL!Q190," ",SP_SUL!R190))</f>
        <v>300 Nº DE PEÇAS</v>
      </c>
      <c r="S187" s="145" t="str">
        <f>IF(SP_SUL!V190="","*",SP_SUL!V190)</f>
        <v>Moises</v>
      </c>
      <c r="T187" s="145" t="str">
        <f>IF(SP_SUL!W190="","*",SP_SUL!W190)</f>
        <v>Recolhimento de dormentes</v>
      </c>
      <c r="U187" s="137">
        <f ca="1">_xlfn.XLOOKUP(G187&amp;$U$2,BS_CONTROLE[CHAVE],BS_CONTROLE[Quantidade_11],"-")</f>
        <v>1</v>
      </c>
      <c r="V187" s="137" t="str">
        <f ca="1">_xlfn.XLOOKUP(G187&amp;$V$2,BS_CONTROLE[CHAVE],BS_CONTROLE[Quantidade_11],"-")</f>
        <v>-</v>
      </c>
      <c r="W187" s="137" t="str">
        <f ca="1">_xlfn.XLOOKUP(G187&amp;$W$2,BS_CONTROLE[CHAVE],BS_CONTROLE[Quantidade_11],"-")</f>
        <v>-</v>
      </c>
    </row>
    <row r="188" spans="1:23" hidden="1">
      <c r="A188" s="146" t="str">
        <f>IF(SP_SUL!Y191="","*",SP_SUL!Y191)</f>
        <v>OPORTUNIDADE</v>
      </c>
      <c r="B188" s="146" t="str">
        <f>IF(SP_SUL!X191="","*",SP_SUL!X191)</f>
        <v>Oportunidade</v>
      </c>
      <c r="C188" s="146" t="str">
        <f>IF(SP_SUL!Z191="","*",SP_SUL!Z191)</f>
        <v>*</v>
      </c>
      <c r="D188" s="139" t="str">
        <f>IF(SP_SUL!S191="","*",SP_SUL!S191)</f>
        <v>SP SUL</v>
      </c>
      <c r="E188" s="139" t="str">
        <f>IF(SP_SUL!T191="","*",SP_SUL!T191)</f>
        <v>ZPT-ZPG</v>
      </c>
      <c r="F188" s="145">
        <f>IF(SP_SUL!B191="","*",SP_SUL!B191)</f>
        <v>46060</v>
      </c>
      <c r="G188" s="145" t="str">
        <f>IF(SP_SUL!D191="","*",SP_SUL!D191)</f>
        <v>EXPANSÃO TURMA 1</v>
      </c>
      <c r="H188" s="145" t="str">
        <f>IF(SP_SUL!F191="","*",SP_SUL!F191)</f>
        <v>EXPANSÃO - SOLDA</v>
      </c>
      <c r="I188" s="145" t="str">
        <f>IF(SP_SUL!H191="","*",SP_SUL!H191)</f>
        <v>-</v>
      </c>
      <c r="J188" s="145" t="str">
        <f>IF(SP_SUL!I191="","*",SP_SUL!I191)</f>
        <v>-</v>
      </c>
      <c r="K188" s="139" t="str">
        <f>IF(SP_SUL!M191="","*",SP_SUL!M191)</f>
        <v>ZZV-ZPG</v>
      </c>
      <c r="L188" s="139" t="str">
        <f>IF(SP_SUL!N191="","*",SP_SUL!N191)</f>
        <v>ZPGRUM2</v>
      </c>
      <c r="M188" s="140">
        <f>IF(SP_SUL!J191="","*",SP_SUL!J191)</f>
        <v>53</v>
      </c>
      <c r="N188" s="144">
        <f>IF(SP_SUL!K191="","*",SP_SUL!K191)</f>
        <v>123.67</v>
      </c>
      <c r="O188" s="144" t="str">
        <f>IF(SP_SUL!L191="","*",SP_SUL!L191)</f>
        <v>-</v>
      </c>
      <c r="P188" s="143">
        <f>IF(SP_SUL!O191="","*",SP_SUL!O191)</f>
        <v>0.33333333333333331</v>
      </c>
      <c r="Q188" s="143">
        <f>IF(SP_SUL!P191="","*",SP_SUL!P191)</f>
        <v>6.25E-2</v>
      </c>
      <c r="R188" s="145" t="str">
        <f>IF(SP_SUL!Q191="","*",CONCATENATE(SP_SUL!Q191," ",SP_SUL!R191))</f>
        <v>1 Nº DE SOLDA</v>
      </c>
      <c r="S188" s="145" t="str">
        <f>IF(SP_SUL!V191="","*",SP_SUL!V191)</f>
        <v>Pedro</v>
      </c>
      <c r="T188" s="145" t="str">
        <f>IF(SP_SUL!W191="","*",SP_SUL!W191)</f>
        <v xml:space="preserve">Execução de solda - Condicionado a temperatura </v>
      </c>
      <c r="U188" s="137">
        <f ca="1">_xlfn.XLOOKUP(G188&amp;$U$2,BS_CONTROLE[CHAVE],BS_CONTROLE[Quantidade_11],"-")</f>
        <v>1040</v>
      </c>
      <c r="V188" s="137" t="str">
        <f ca="1">_xlfn.XLOOKUP(G188&amp;$V$2,BS_CONTROLE[CHAVE],BS_CONTROLE[Quantidade_11],"-")</f>
        <v>-</v>
      </c>
      <c r="W188" s="137">
        <f ca="1">_xlfn.XLOOKUP(G188&amp;$W$2,BS_CONTROLE[CHAVE],BS_CONTROLE[Quantidade_11],"-")</f>
        <v>1</v>
      </c>
    </row>
    <row r="189" spans="1:23" hidden="1">
      <c r="A189" s="146" t="str">
        <f>IF(SP_SUL!Y192="","*",SP_SUL!Y192)</f>
        <v>*</v>
      </c>
      <c r="B189" s="146" t="str">
        <f>IF(SP_SUL!X192="","*",SP_SUL!X192)</f>
        <v>Extra</v>
      </c>
      <c r="C189" s="146" t="str">
        <f>IF(SP_SUL!Z192="","*",SP_SUL!Z192)</f>
        <v>*</v>
      </c>
      <c r="D189" s="139" t="str">
        <f>IF(SP_SUL!S192="","*",SP_SUL!S192)</f>
        <v>SP SUL</v>
      </c>
      <c r="E189" s="139" t="str">
        <f>IF(SP_SUL!T192="","*",SP_SUL!T192)</f>
        <v>ZBV-ZKE</v>
      </c>
      <c r="F189" s="145">
        <f>IF(SP_SUL!B192="","*",SP_SUL!B192)</f>
        <v>46061</v>
      </c>
      <c r="G189" s="145" t="str">
        <f>IF(SP_SUL!D192="","*",SP_SUL!D192)</f>
        <v>V93</v>
      </c>
      <c r="H189" s="145" t="str">
        <f>IF(SP_SUL!F192="","*",SP_SUL!F192)</f>
        <v>MECANIZAÇÃO - SOCADORA</v>
      </c>
      <c r="I189" s="145" t="str">
        <f>IF(SP_SUL!H192="","*",SP_SUL!H192)</f>
        <v>ZYU1</v>
      </c>
      <c r="J189" s="145" t="str">
        <f>IF(SP_SUL!I192="","*",SP_SUL!I192)</f>
        <v>ZYU1</v>
      </c>
      <c r="K189" s="139" t="str">
        <f>IF(SP_SUL!M192="","*",SP_SUL!M192)</f>
        <v>ZYU-ZST</v>
      </c>
      <c r="L189" s="139" t="str">
        <f>IF(SP_SUL!N192="","*",SP_SUL!N192)</f>
        <v>ZYU206</v>
      </c>
      <c r="M189" s="140">
        <f>IF(SP_SUL!J192="","*",SP_SUL!J192)</f>
        <v>56</v>
      </c>
      <c r="N189" s="144">
        <f>IF(SP_SUL!K192="","*",SP_SUL!K192)</f>
        <v>204.5</v>
      </c>
      <c r="O189" s="144">
        <f>IF(SP_SUL!L192="","*",SP_SUL!L192)</f>
        <v>205.5</v>
      </c>
      <c r="P189" s="143">
        <f>IF(SP_SUL!O192="","*",SP_SUL!O192)</f>
        <v>0.41666666666666669</v>
      </c>
      <c r="Q189" s="143">
        <f>IF(SP_SUL!P192="","*",SP_SUL!P192)</f>
        <v>8.3333333333333329E-2</v>
      </c>
      <c r="R189" s="145" t="str">
        <f>IF(SP_SUL!Q192="","*",CONCATENATE(SP_SUL!Q192," ",SP_SUL!R192))</f>
        <v>400 M</v>
      </c>
      <c r="S189" s="145" t="str">
        <f>IF(SP_SUL!V192="","*",SP_SUL!V192)</f>
        <v>Moises</v>
      </c>
      <c r="T189" s="145" t="str">
        <f>IF(SP_SUL!W192="","*",SP_SUL!W192)</f>
        <v xml:space="preserve">Socaria mecanizada </v>
      </c>
      <c r="U189" s="137">
        <f ca="1">_xlfn.XLOOKUP(G189&amp;$U$2,BS_CONTROLE[CHAVE],BS_CONTROLE[Quantidade_11],"-")</f>
        <v>229</v>
      </c>
      <c r="V189" s="137">
        <f ca="1">_xlfn.XLOOKUP(G189&amp;$V$2,BS_CONTROLE[CHAVE],BS_CONTROLE[Quantidade_11],"-")</f>
        <v>0</v>
      </c>
      <c r="W189" s="137">
        <f ca="1">_xlfn.XLOOKUP(G189&amp;$W$2,BS_CONTROLE[CHAVE],BS_CONTROLE[Quantidade_11],"-")</f>
        <v>0</v>
      </c>
    </row>
    <row r="190" spans="1:23" hidden="1">
      <c r="A190" s="146" t="str">
        <f>IF(SP_SUL!Y193="","*",SP_SUL!Y193)</f>
        <v>OPORTUNIDADE</v>
      </c>
      <c r="B190" s="146" t="str">
        <f>IF(SP_SUL!X193="","*",SP_SUL!X193)</f>
        <v>Oportunidade</v>
      </c>
      <c r="C190" s="146" t="str">
        <f>IF(SP_SUL!Z193="","*",SP_SUL!Z193)</f>
        <v>*</v>
      </c>
      <c r="D190" s="139" t="str">
        <f>IF(SP_SUL!S193="","*",SP_SUL!S193)</f>
        <v>SP SUL</v>
      </c>
      <c r="E190" s="139" t="str">
        <f>IF(SP_SUL!T193="","*",SP_SUL!T193)</f>
        <v>ZKE-ZEV</v>
      </c>
      <c r="F190" s="145">
        <f>IF(SP_SUL!B193="","*",SP_SUL!B193)</f>
        <v>46061</v>
      </c>
      <c r="G190" s="145" t="str">
        <f>IF(SP_SUL!D193="","*",SP_SUL!D193)</f>
        <v>E17</v>
      </c>
      <c r="H190" s="145" t="str">
        <f>IF(SP_SUL!F193="","*",SP_SUL!F193)</f>
        <v>CAMINHÃO DE SOLDA</v>
      </c>
      <c r="I190" s="145" t="str">
        <f>IF(SP_SUL!H193="","*",SP_SUL!H193)</f>
        <v>102ZKW2</v>
      </c>
      <c r="J190" s="145" t="str">
        <f>IF(SP_SUL!I193="","*",SP_SUL!I193)</f>
        <v>102ZKW2</v>
      </c>
      <c r="K190" s="139" t="str">
        <f>IF(SP_SUL!M193="","*",SP_SUL!M193)</f>
        <v>ZKE-ZWW</v>
      </c>
      <c r="L190" s="139" t="str">
        <f>IF(SP_SUL!N193="","*",SP_SUL!N193)</f>
        <v>K83K802</v>
      </c>
      <c r="M190" s="140">
        <f>IF(SP_SUL!J193="","*",SP_SUL!J193)</f>
        <v>55</v>
      </c>
      <c r="N190" s="144">
        <f>IF(SP_SUL!K193="","*",SP_SUL!K193)</f>
        <v>81</v>
      </c>
      <c r="O190" s="144">
        <f>IF(SP_SUL!L193="","*",SP_SUL!L193)</f>
        <v>82</v>
      </c>
      <c r="P190" s="143">
        <f>IF(SP_SUL!O193="","*",SP_SUL!O193)</f>
        <v>0.375</v>
      </c>
      <c r="Q190" s="143">
        <f>IF(SP_SUL!P193="","*",SP_SUL!P193)</f>
        <v>0.16666666666666666</v>
      </c>
      <c r="R190" s="145" t="str">
        <f>IF(SP_SUL!Q193="","*",CONCATENATE(SP_SUL!Q193," ",SP_SUL!R193))</f>
        <v>4 Nº DE SOLDA</v>
      </c>
      <c r="S190" s="145" t="str">
        <f>IF(SP_SUL!V193="","*",SP_SUL!V193)</f>
        <v>Higor</v>
      </c>
      <c r="T190" s="145" t="str">
        <f>IF(SP_SUL!W193="","*",SP_SUL!W193)</f>
        <v>Caminhão de solda</v>
      </c>
      <c r="U190" s="137">
        <f ca="1">_xlfn.XLOOKUP(G190&amp;$U$2,BS_CONTROLE[CHAVE],BS_CONTROLE[Quantidade_11],"-")</f>
        <v>2</v>
      </c>
      <c r="V190" s="137">
        <f ca="1">_xlfn.XLOOKUP(G190&amp;$V$2,BS_CONTROLE[CHAVE],BS_CONTROLE[Quantidade_11],"-")</f>
        <v>0</v>
      </c>
      <c r="W190" s="137">
        <f ca="1">_xlfn.XLOOKUP(G190&amp;$W$2,BS_CONTROLE[CHAVE],BS_CONTROLE[Quantidade_11],"-")</f>
        <v>0</v>
      </c>
    </row>
    <row r="191" spans="1:23" hidden="1">
      <c r="A191" s="146" t="str">
        <f>IF(SP_SUL!Y194="","*",SP_SUL!Y194)</f>
        <v>OPORTUNIDADE</v>
      </c>
      <c r="B191" s="146" t="str">
        <f>IF(SP_SUL!X194="","*",SP_SUL!X194)</f>
        <v>Oportunidade</v>
      </c>
      <c r="C191" s="146" t="str">
        <f>IF(SP_SUL!Z194="","*",SP_SUL!Z194)</f>
        <v>*</v>
      </c>
      <c r="D191" s="139" t="str">
        <f>IF(SP_SUL!S194="","*",SP_SUL!S194)</f>
        <v>SP SUL</v>
      </c>
      <c r="E191" s="139" t="str">
        <f>IF(SP_SUL!T194="","*",SP_SUL!T194)</f>
        <v>ZKE-ZEV</v>
      </c>
      <c r="F191" s="145">
        <f>IF(SP_SUL!B194="","*",SP_SUL!B194)</f>
        <v>46061</v>
      </c>
      <c r="G191" s="145" t="str">
        <f>IF(SP_SUL!D194="","*",SP_SUL!D194)</f>
        <v xml:space="preserve">TURMA FIXA VIA </v>
      </c>
      <c r="H191" s="145" t="str">
        <f>IF(SP_SUL!F194="","*",SP_SUL!F194)</f>
        <v>LIMPEZA LASTRO</v>
      </c>
      <c r="I191" s="145" t="str">
        <f>IF(SP_SUL!H194="","*",SP_SUL!H194)</f>
        <v>-</v>
      </c>
      <c r="J191" s="145" t="str">
        <f>IF(SP_SUL!I194="","*",SP_SUL!I194)</f>
        <v>-</v>
      </c>
      <c r="K191" s="139" t="str">
        <f>IF(SP_SUL!M194="","*",SP_SUL!M194)</f>
        <v>ZEM</v>
      </c>
      <c r="L191" s="139" t="str">
        <f>IF(SP_SUL!N194="","*",SP_SUL!N194)</f>
        <v>ZEM2</v>
      </c>
      <c r="M191" s="140">
        <f>IF(SP_SUL!J194="","*",SP_SUL!J194)</f>
        <v>55</v>
      </c>
      <c r="N191" s="144">
        <f>IF(SP_SUL!K194="","*",SP_SUL!K194)</f>
        <v>135</v>
      </c>
      <c r="O191" s="144" t="str">
        <f>IF(SP_SUL!L194="","*",SP_SUL!L194)</f>
        <v>-</v>
      </c>
      <c r="P191" s="143">
        <f>IF(SP_SUL!O194="","*",SP_SUL!O194)</f>
        <v>0.375</v>
      </c>
      <c r="Q191" s="143">
        <f>IF(SP_SUL!P194="","*",SP_SUL!P194)</f>
        <v>6.25E-2</v>
      </c>
      <c r="R191" s="145" t="str">
        <f>IF(SP_SUL!Q194="","*",CONCATENATE(SP_SUL!Q194," ",SP_SUL!R194))</f>
        <v>30 M</v>
      </c>
      <c r="S191" s="145" t="str">
        <f>IF(SP_SUL!V194="","*",SP_SUL!V194)</f>
        <v>Felipe</v>
      </c>
      <c r="T191" s="145" t="str">
        <f>IF(SP_SUL!W194="","*",SP_SUL!W194)</f>
        <v>Limpeza de lastro</v>
      </c>
      <c r="U191" s="137" t="str">
        <f ca="1">_xlfn.XLOOKUP(G191&amp;$U$2,BS_CONTROLE[CHAVE],BS_CONTROLE[Quantidade_11],"-")</f>
        <v>-</v>
      </c>
      <c r="V191" s="137" t="str">
        <f ca="1">_xlfn.XLOOKUP(G191&amp;$V$2,BS_CONTROLE[CHAVE],BS_CONTROLE[Quantidade_11],"-")</f>
        <v>-</v>
      </c>
      <c r="W191" s="137" t="str">
        <f ca="1">_xlfn.XLOOKUP(G191&amp;$W$2,BS_CONTROLE[CHAVE],BS_CONTROLE[Quantidade_11],"-")</f>
        <v>-</v>
      </c>
    </row>
    <row r="192" spans="1:23" hidden="1">
      <c r="A192" s="146" t="str">
        <f>IF(SP_SUL!Y195="","*",SP_SUL!Y195)</f>
        <v>OPORTUNIDADE</v>
      </c>
      <c r="B192" s="146" t="str">
        <f>IF(SP_SUL!X195="","*",SP_SUL!X195)</f>
        <v>Oportunidade</v>
      </c>
      <c r="C192" s="146" t="str">
        <f>IF(SP_SUL!Z195="","*",SP_SUL!Z195)</f>
        <v>*</v>
      </c>
      <c r="D192" s="139" t="str">
        <f>IF(SP_SUL!S195="","*",SP_SUL!S195)</f>
        <v>SP SUL</v>
      </c>
      <c r="E192" s="139" t="str">
        <f>IF(SP_SUL!T195="","*",SP_SUL!T195)</f>
        <v>ZPT-ZPG</v>
      </c>
      <c r="F192" s="145">
        <f>IF(SP_SUL!B195="","*",SP_SUL!B195)</f>
        <v>46061</v>
      </c>
      <c r="G192" s="145" t="str">
        <f>IF(SP_SUL!D195="","*",SP_SUL!D195)</f>
        <v>DIEGO (TF-42)</v>
      </c>
      <c r="H192" s="145" t="str">
        <f>IF(SP_SUL!F195="","*",SP_SUL!F195)</f>
        <v>LIMPEZA LASTRO</v>
      </c>
      <c r="I192" s="145" t="str">
        <f>IF(SP_SUL!H195="","*",SP_SUL!H195)</f>
        <v>-</v>
      </c>
      <c r="J192" s="145" t="str">
        <f>IF(SP_SUL!I195="","*",SP_SUL!I195)</f>
        <v>-</v>
      </c>
      <c r="K192" s="139" t="str">
        <f>IF(SP_SUL!M195="","*",SP_SUL!M195)</f>
        <v>PAT-ZGM</v>
      </c>
      <c r="L192" s="139" t="str">
        <f>IF(SP_SUL!N195="","*",SP_SUL!N195)</f>
        <v>PAT1102</v>
      </c>
      <c r="M192" s="140">
        <f>IF(SP_SUL!J195="","*",SP_SUL!J195)</f>
        <v>53</v>
      </c>
      <c r="N192" s="144">
        <f>IF(SP_SUL!K195="","*",SP_SUL!K195)</f>
        <v>109.05</v>
      </c>
      <c r="O192" s="144" t="str">
        <f>IF(SP_SUL!L195="","*",SP_SUL!L195)</f>
        <v>-</v>
      </c>
      <c r="P192" s="143">
        <f>IF(SP_SUL!O195="","*",SP_SUL!O195)</f>
        <v>0.41666666666666669</v>
      </c>
      <c r="Q192" s="143">
        <f>IF(SP_SUL!P195="","*",SP_SUL!P195)</f>
        <v>8.3333333333333329E-2</v>
      </c>
      <c r="R192" s="145" t="str">
        <f>IF(SP_SUL!Q195="","*",CONCATENATE(SP_SUL!Q195," ",SP_SUL!R195))</f>
        <v>30 M</v>
      </c>
      <c r="S192" s="145" t="str">
        <f>IF(SP_SUL!V195="","*",SP_SUL!V195)</f>
        <v>Moises</v>
      </c>
      <c r="T192" s="145" t="str">
        <f>IF(SP_SUL!W195="","*",SP_SUL!W195)</f>
        <v>Limpeza de lastro</v>
      </c>
      <c r="U192" s="137" t="str">
        <f ca="1">_xlfn.XLOOKUP(G192&amp;$U$2,BS_CONTROLE[CHAVE],BS_CONTROLE[Quantidade_11],"-")</f>
        <v>-</v>
      </c>
      <c r="V192" s="137" t="str">
        <f ca="1">_xlfn.XLOOKUP(G192&amp;$V$2,BS_CONTROLE[CHAVE],BS_CONTROLE[Quantidade_11],"-")</f>
        <v>-</v>
      </c>
      <c r="W192" s="137" t="str">
        <f ca="1">_xlfn.XLOOKUP(G192&amp;$W$2,BS_CONTROLE[CHAVE],BS_CONTROLE[Quantidade_11],"-")</f>
        <v>-</v>
      </c>
    </row>
    <row r="193" spans="1:23" hidden="1">
      <c r="A193" s="146" t="str">
        <f>IF(SP_SUL!Y196="","*",SP_SUL!Y196)</f>
        <v>*</v>
      </c>
      <c r="B193" s="146" t="str">
        <f>IF(SP_SUL!X196="","*",SP_SUL!X196)</f>
        <v>Oportunidade</v>
      </c>
      <c r="C193" s="146" t="str">
        <f>IF(SP_SUL!Z196="","*",SP_SUL!Z196)</f>
        <v>*</v>
      </c>
      <c r="D193" s="139" t="str">
        <f>IF(SP_SUL!S196="","*",SP_SUL!S196)</f>
        <v>SP SUL</v>
      </c>
      <c r="E193" s="139" t="str">
        <f>IF(SP_SUL!T196="","*",SP_SUL!T196)</f>
        <v>ZBV-ZRX</v>
      </c>
      <c r="F193" s="145">
        <f>IF(SP_SUL!B196="","*",SP_SUL!B196)</f>
        <v>46062</v>
      </c>
      <c r="G193" s="145" t="str">
        <f>IF(SP_SUL!D196="","*",SP_SUL!D196)</f>
        <v>EXPANSÃO TURMA 1</v>
      </c>
      <c r="H193" s="145" t="str">
        <f>IF(SP_SUL!F196="","*",SP_SUL!F196)</f>
        <v>EXPANSÃO - SOLDA</v>
      </c>
      <c r="I193" s="145" t="str">
        <f>IF(SP_SUL!H196="","*",SP_SUL!H196)</f>
        <v>-</v>
      </c>
      <c r="J193" s="145" t="str">
        <f>IF(SP_SUL!I196="","*",SP_SUL!I196)</f>
        <v>-</v>
      </c>
      <c r="K193" s="139" t="str">
        <f>IF(SP_SUL!M196="","*",SP_SUL!M196)</f>
        <v>ZCD</v>
      </c>
      <c r="L193" s="139" t="str">
        <f>IF(SP_SUL!N196="","*",SP_SUL!N196)</f>
        <v>ZCD1</v>
      </c>
      <c r="M193" s="140">
        <f>IF(SP_SUL!J196="","*",SP_SUL!J196)</f>
        <v>70</v>
      </c>
      <c r="N193" s="144">
        <f>IF(SP_SUL!K196="","*",SP_SUL!K196)</f>
        <v>113.6</v>
      </c>
      <c r="O193" s="144" t="str">
        <f>IF(SP_SUL!L196="","*",SP_SUL!L196)</f>
        <v>-</v>
      </c>
      <c r="P193" s="143">
        <f>IF(SP_SUL!O196="","*",SP_SUL!O196)</f>
        <v>0.375</v>
      </c>
      <c r="Q193" s="143">
        <f>IF(SP_SUL!P196="","*",SP_SUL!P196)</f>
        <v>6.25E-2</v>
      </c>
      <c r="R193" s="145" t="str">
        <f>IF(SP_SUL!Q196="","*",CONCATENATE(SP_SUL!Q196," ",SP_SUL!R196))</f>
        <v>1 Nº DE SOLDA</v>
      </c>
      <c r="S193" s="145" t="str">
        <f>IF(SP_SUL!V196="","*",SP_SUL!V196)</f>
        <v>Fabio</v>
      </c>
      <c r="T193" s="145" t="str">
        <f>IF(SP_SUL!W196="","*",SP_SUL!W196)</f>
        <v xml:space="preserve">Execução de solda - Condicionado a temperatura </v>
      </c>
      <c r="U193" s="137">
        <f ca="1">_xlfn.XLOOKUP(G193&amp;$U$2,BS_CONTROLE[CHAVE],BS_CONTROLE[Quantidade_11],"-")</f>
        <v>1040</v>
      </c>
      <c r="V193" s="137" t="str">
        <f ca="1">_xlfn.XLOOKUP(G193&amp;$V$2,BS_CONTROLE[CHAVE],BS_CONTROLE[Quantidade_11],"-")</f>
        <v>-</v>
      </c>
      <c r="W193" s="137">
        <f ca="1">_xlfn.XLOOKUP(G193&amp;$W$2,BS_CONTROLE[CHAVE],BS_CONTROLE[Quantidade_11],"-")</f>
        <v>1</v>
      </c>
    </row>
    <row r="194" spans="1:23" hidden="1">
      <c r="A194" s="146" t="str">
        <f>IF(SP_SUL!Y197="","*",SP_SUL!Y197)</f>
        <v>*</v>
      </c>
      <c r="B194" s="146" t="str">
        <f>IF(SP_SUL!X197="","*",SP_SUL!X197)</f>
        <v>Oportunidade</v>
      </c>
      <c r="C194" s="146" t="str">
        <f>IF(SP_SUL!Z197="","*",SP_SUL!Z197)</f>
        <v>*</v>
      </c>
      <c r="D194" s="139" t="str">
        <f>IF(SP_SUL!S197="","*",SP_SUL!S197)</f>
        <v>SP SUL</v>
      </c>
      <c r="E194" s="139" t="str">
        <f>IF(SP_SUL!T197="","*",SP_SUL!T197)</f>
        <v>ZBV-ZRX</v>
      </c>
      <c r="F194" s="145">
        <f>IF(SP_SUL!B197="","*",SP_SUL!B197)</f>
        <v>46062</v>
      </c>
      <c r="G194" s="145" t="str">
        <f>IF(SP_SUL!D197="","*",SP_SUL!D197)</f>
        <v>KLECIO (TP-699)</v>
      </c>
      <c r="H194" s="145" t="str">
        <f>IF(SP_SUL!F197="","*",SP_SUL!F197)</f>
        <v>PDM - SOLDA</v>
      </c>
      <c r="I194" s="145" t="str">
        <f>IF(SP_SUL!H197="","*",SP_SUL!H197)</f>
        <v>-</v>
      </c>
      <c r="J194" s="145" t="str">
        <f>IF(SP_SUL!I197="","*",SP_SUL!I197)</f>
        <v>-</v>
      </c>
      <c r="K194" s="139" t="str">
        <f>IF(SP_SUL!M197="","*",SP_SUL!M197)</f>
        <v>ZRX-ZRQ</v>
      </c>
      <c r="L194" s="139" t="str">
        <f>IF(SP_SUL!N197="","*",SP_SUL!N197)</f>
        <v>133ZRQ1</v>
      </c>
      <c r="M194" s="140">
        <f>IF(SP_SUL!J197="","*",SP_SUL!J197)</f>
        <v>70</v>
      </c>
      <c r="N194" s="144">
        <f>IF(SP_SUL!K197="","*",SP_SUL!K197)</f>
        <v>134.85</v>
      </c>
      <c r="O194" s="144" t="str">
        <f>IF(SP_SUL!L197="","*",SP_SUL!L197)</f>
        <v>*</v>
      </c>
      <c r="P194" s="143">
        <f>IF(SP_SUL!O197="","*",SP_SUL!O197)</f>
        <v>0.33333333333333331</v>
      </c>
      <c r="Q194" s="143">
        <f>IF(SP_SUL!P197="","*",SP_SUL!P197)</f>
        <v>6.25E-2</v>
      </c>
      <c r="R194" s="145" t="str">
        <f>IF(SP_SUL!Q197="","*",CONCATENATE(SP_SUL!Q197," ",SP_SUL!R197))</f>
        <v>1 Nº DE SOLDA</v>
      </c>
      <c r="S194" s="145" t="str">
        <f>IF(SP_SUL!V197="","*",SP_SUL!V197)</f>
        <v xml:space="preserve">Klecio </v>
      </c>
      <c r="T194" s="145" t="str">
        <f>IF(SP_SUL!W197="","*",SP_SUL!W197)</f>
        <v xml:space="preserve">Execução de solda - Condicionado a temperatura </v>
      </c>
      <c r="U194" s="137">
        <f ca="1">_xlfn.XLOOKUP(G194&amp;$U$2,BS_CONTROLE[CHAVE],BS_CONTROLE[Quantidade_11],"-")</f>
        <v>0</v>
      </c>
      <c r="V194" s="137" t="str">
        <f ca="1">_xlfn.XLOOKUP(G194&amp;$V$2,BS_CONTROLE[CHAVE],BS_CONTROLE[Quantidade_11],"-")</f>
        <v>-</v>
      </c>
      <c r="W194" s="137">
        <f ca="1">_xlfn.XLOOKUP(G194&amp;$W$2,BS_CONTROLE[CHAVE],BS_CONTROLE[Quantidade_11],"-")</f>
        <v>0</v>
      </c>
    </row>
    <row r="195" spans="1:23" hidden="1">
      <c r="A195" s="146" t="str">
        <f>IF(SP_SUL!Y198="","*",SP_SUL!Y198)</f>
        <v>*</v>
      </c>
      <c r="B195" s="146" t="str">
        <f>IF(SP_SUL!X198="","*",SP_SUL!X198)</f>
        <v>Oportunidade</v>
      </c>
      <c r="C195" s="146" t="str">
        <f>IF(SP_SUL!Z198="","*",SP_SUL!Z198)</f>
        <v>*</v>
      </c>
      <c r="D195" s="139" t="str">
        <f>IF(SP_SUL!S198="","*",SP_SUL!S198)</f>
        <v>SP SUL</v>
      </c>
      <c r="E195" s="139" t="str">
        <f>IF(SP_SUL!T198="","*",SP_SUL!T198)</f>
        <v>ZBV-ZRX</v>
      </c>
      <c r="F195" s="145" t="str">
        <f>IF(SP_SUL!B198="","*",SP_SUL!B198)</f>
        <v>*</v>
      </c>
      <c r="G195" s="145" t="str">
        <f>IF(SP_SUL!D198="","*",SP_SUL!D198)</f>
        <v>W58</v>
      </c>
      <c r="H195" s="145" t="str">
        <f>IF(SP_SUL!F198="","*",SP_SUL!F198)</f>
        <v>RECOLHIMENTO DE DORMENTE</v>
      </c>
      <c r="I195" s="145">
        <f>IF(SP_SUL!H198="","*",SP_SUL!H198)</f>
        <v>106109</v>
      </c>
      <c r="J195" s="145">
        <f>IF(SP_SUL!I198="","*",SP_SUL!I198)</f>
        <v>106109</v>
      </c>
      <c r="K195" s="139" t="str">
        <f>IF(SP_SUL!M198="","*",SP_SUL!M198)</f>
        <v>ZBM-ZHO</v>
      </c>
      <c r="L195" s="139" t="str">
        <f>IF(SP_SUL!N198="","*",SP_SUL!N198)</f>
        <v>K57ZHO</v>
      </c>
      <c r="M195" s="140">
        <f>IF(SP_SUL!J198="","*",SP_SUL!J198)</f>
        <v>68</v>
      </c>
      <c r="N195" s="144">
        <f>IF(SP_SUL!K198="","*",SP_SUL!K198)</f>
        <v>57</v>
      </c>
      <c r="O195" s="144">
        <f>IF(SP_SUL!L198="","*",SP_SUL!L198)</f>
        <v>53</v>
      </c>
      <c r="P195" s="143">
        <f>IF(SP_SUL!O198="","*",SP_SUL!O198)</f>
        <v>0.33333333333333331</v>
      </c>
      <c r="Q195" s="143">
        <f>IF(SP_SUL!P198="","*",SP_SUL!P198)</f>
        <v>4.1666666666666664E-2</v>
      </c>
      <c r="R195" s="145" t="str">
        <f>IF(SP_SUL!Q198="","*",CONCATENATE(SP_SUL!Q198," ",SP_SUL!R198))</f>
        <v>100 Nº DE PEÇAS</v>
      </c>
      <c r="S195" s="145" t="str">
        <f>IF(SP_SUL!V198="","*",SP_SUL!V198)</f>
        <v>Israel</v>
      </c>
      <c r="T195" s="145" t="str">
        <f>IF(SP_SUL!W198="","*",SP_SUL!W198)</f>
        <v xml:space="preserve">Recolhimento de dormentes  </v>
      </c>
      <c r="U195" s="137" t="str">
        <f ca="1">_xlfn.XLOOKUP(G195&amp;$U$2,BS_CONTROLE[CHAVE],BS_CONTROLE[Quantidade_11],"-")</f>
        <v>-</v>
      </c>
      <c r="V195" s="137" t="str">
        <f ca="1">_xlfn.XLOOKUP(G195&amp;$V$2,BS_CONTROLE[CHAVE],BS_CONTROLE[Quantidade_11],"-")</f>
        <v>-</v>
      </c>
      <c r="W195" s="137" t="str">
        <f ca="1">_xlfn.XLOOKUP(G195&amp;$W$2,BS_CONTROLE[CHAVE],BS_CONTROLE[Quantidade_11],"-")</f>
        <v>-</v>
      </c>
    </row>
    <row r="196" spans="1:23" hidden="1">
      <c r="A196" s="146" t="str">
        <f>IF(SP_SUL!Y199="","*",SP_SUL!Y199)</f>
        <v>*</v>
      </c>
      <c r="B196" s="146" t="str">
        <f>IF(SP_SUL!X199="","*",SP_SUL!X199)</f>
        <v>Oportunidade</v>
      </c>
      <c r="C196" s="146" t="str">
        <f>IF(SP_SUL!Z199="","*",SP_SUL!Z199)</f>
        <v>*</v>
      </c>
      <c r="D196" s="139" t="str">
        <f>IF(SP_SUL!S199="","*",SP_SUL!S199)</f>
        <v>SP SUL</v>
      </c>
      <c r="E196" s="139" t="str">
        <f>IF(SP_SUL!T199="","*",SP_SUL!T199)</f>
        <v>ZBV-ZRX</v>
      </c>
      <c r="F196" s="145">
        <f>IF(SP_SUL!B199="","*",SP_SUL!B199)</f>
        <v>46062</v>
      </c>
      <c r="G196" s="145" t="str">
        <f>IF(SP_SUL!D199="","*",SP_SUL!D199)</f>
        <v>E42</v>
      </c>
      <c r="H196" s="145" t="str">
        <f>IF(SP_SUL!F199="","*",SP_SUL!F199)</f>
        <v>TRILHEIRO - DESCARGA</v>
      </c>
      <c r="I196" s="145" t="str">
        <f>IF(SP_SUL!H199="","*",SP_SUL!H199)</f>
        <v>ZBV3</v>
      </c>
      <c r="J196" s="145" t="str">
        <f>IF(SP_SUL!I199="","*",SP_SUL!I199)</f>
        <v>ZBV3</v>
      </c>
      <c r="K196" s="139" t="str">
        <f>IF(SP_SUL!M199="","*",SP_SUL!M199)</f>
        <v>ZBM</v>
      </c>
      <c r="L196" s="139" t="str">
        <f>IF(SP_SUL!N199="","*",SP_SUL!N199)</f>
        <v>ZBM2</v>
      </c>
      <c r="M196" s="140">
        <f>IF(SP_SUL!J199="","*",SP_SUL!J199)</f>
        <v>68</v>
      </c>
      <c r="N196" s="144">
        <f>IF(SP_SUL!K199="","*",SP_SUL!K199)</f>
        <v>54.96</v>
      </c>
      <c r="O196" s="144">
        <f>IF(SP_SUL!L199="","*",SP_SUL!L199)</f>
        <v>56</v>
      </c>
      <c r="P196" s="143">
        <f>IF(SP_SUL!O199="","*",SP_SUL!O199)</f>
        <v>0.45833333333333331</v>
      </c>
      <c r="Q196" s="143">
        <f>IF(SP_SUL!P199="","*",SP_SUL!P199)</f>
        <v>0.125</v>
      </c>
      <c r="R196" s="145" t="str">
        <f>IF(SP_SUL!Q199="","*",CONCATENATE(SP_SUL!Q199," ",SP_SUL!R199))</f>
        <v>3120 M</v>
      </c>
      <c r="S196" s="145" t="str">
        <f>IF(SP_SUL!V199="","*",SP_SUL!V199)</f>
        <v>PCM</v>
      </c>
      <c r="T196" s="145" t="str">
        <f>IF(SP_SUL!W199="","*",SP_SUL!W199)</f>
        <v xml:space="preserve">Descarga de trrilho </v>
      </c>
      <c r="U196" s="137">
        <f ca="1">_xlfn.XLOOKUP(G196&amp;$U$2,BS_CONTROLE[CHAVE],BS_CONTROLE[Quantidade_11],"-")</f>
        <v>1872</v>
      </c>
      <c r="V196" s="137" t="str">
        <f ca="1">_xlfn.XLOOKUP(G196&amp;$V$2,BS_CONTROLE[CHAVE],BS_CONTROLE[Quantidade_11],"-")</f>
        <v>-</v>
      </c>
      <c r="W196" s="137" t="str">
        <f ca="1">_xlfn.XLOOKUP(G196&amp;$W$2,BS_CONTROLE[CHAVE],BS_CONTROLE[Quantidade_11],"-")</f>
        <v>-</v>
      </c>
    </row>
    <row r="197" spans="1:23" hidden="1">
      <c r="A197" s="146" t="str">
        <f>IF(SP_SUL!Y200="","*",SP_SUL!Y200)</f>
        <v>*</v>
      </c>
      <c r="B197" s="146" t="str">
        <f>IF(SP_SUL!X200="","*",SP_SUL!X200)</f>
        <v>Contrato</v>
      </c>
      <c r="C197" s="146" t="str">
        <f>IF(SP_SUL!Z200="","*",SP_SUL!Z200)</f>
        <v>*</v>
      </c>
      <c r="D197" s="139" t="str">
        <f>IF(SP_SUL!S200="","*",SP_SUL!S200)</f>
        <v>SP SUL</v>
      </c>
      <c r="E197" s="139" t="str">
        <f>IF(SP_SUL!T200="","*",SP_SUL!T200)</f>
        <v>ZBV-ZKE</v>
      </c>
      <c r="F197" s="145">
        <f>IF(SP_SUL!B200="","*",SP_SUL!B200)</f>
        <v>46062</v>
      </c>
      <c r="G197" s="145" t="str">
        <f>IF(SP_SUL!D200="","*",SP_SUL!D200)</f>
        <v>V93</v>
      </c>
      <c r="H197" s="145" t="str">
        <f>IF(SP_SUL!F200="","*",SP_SUL!F200)</f>
        <v>MECANIZAÇÃO - SOCADORA</v>
      </c>
      <c r="I197" s="145" t="str">
        <f>IF(SP_SUL!H200="","*",SP_SUL!H200)</f>
        <v>ZYU1</v>
      </c>
      <c r="J197" s="145" t="str">
        <f>IF(SP_SUL!I200="","*",SP_SUL!I200)</f>
        <v>ZYU1</v>
      </c>
      <c r="K197" s="139" t="str">
        <f>IF(SP_SUL!M200="","*",SP_SUL!M200)</f>
        <v>ZYU-ZST</v>
      </c>
      <c r="L197" s="139" t="str">
        <f>IF(SP_SUL!N200="","*",SP_SUL!N200)</f>
        <v>ZYU206</v>
      </c>
      <c r="M197" s="140">
        <f>IF(SP_SUL!J200="","*",SP_SUL!J200)</f>
        <v>56</v>
      </c>
      <c r="N197" s="144">
        <f>IF(SP_SUL!K200="","*",SP_SUL!K200)</f>
        <v>204.5</v>
      </c>
      <c r="O197" s="144">
        <f>IF(SP_SUL!L200="","*",SP_SUL!L200)</f>
        <v>205.5</v>
      </c>
      <c r="P197" s="143">
        <f>IF(SP_SUL!O200="","*",SP_SUL!O200)</f>
        <v>0.375</v>
      </c>
      <c r="Q197" s="143">
        <f>IF(SP_SUL!P200="","*",SP_SUL!P200)</f>
        <v>8.3333333333333329E-2</v>
      </c>
      <c r="R197" s="145" t="str">
        <f>IF(SP_SUL!Q200="","*",CONCATENATE(SP_SUL!Q200," ",SP_SUL!R200))</f>
        <v>200 M</v>
      </c>
      <c r="S197" s="145" t="str">
        <f>IF(SP_SUL!V200="","*",SP_SUL!V200)</f>
        <v>Antonioni</v>
      </c>
      <c r="T197" s="145" t="str">
        <f>IF(SP_SUL!W200="","*",SP_SUL!W200)</f>
        <v xml:space="preserve">Socaria mecanizada </v>
      </c>
      <c r="U197" s="137">
        <f ca="1">_xlfn.XLOOKUP(G197&amp;$U$2,BS_CONTROLE[CHAVE],BS_CONTROLE[Quantidade_11],"-")</f>
        <v>229</v>
      </c>
      <c r="V197" s="137">
        <f ca="1">_xlfn.XLOOKUP(G197&amp;$V$2,BS_CONTROLE[CHAVE],BS_CONTROLE[Quantidade_11],"-")</f>
        <v>0</v>
      </c>
      <c r="W197" s="137">
        <f ca="1">_xlfn.XLOOKUP(G197&amp;$W$2,BS_CONTROLE[CHAVE],BS_CONTROLE[Quantidade_11],"-")</f>
        <v>0</v>
      </c>
    </row>
    <row r="198" spans="1:23" hidden="1">
      <c r="A198" s="146" t="str">
        <f>IF(SP_SUL!Y201="","*",SP_SUL!Y201)</f>
        <v>*</v>
      </c>
      <c r="B198" s="146" t="str">
        <f>IF(SP_SUL!X201="","*",SP_SUL!X201)</f>
        <v>Contrato</v>
      </c>
      <c r="C198" s="146" t="str">
        <f>IF(SP_SUL!Z201="","*",SP_SUL!Z201)</f>
        <v>*</v>
      </c>
      <c r="D198" s="139" t="str">
        <f>IF(SP_SUL!S201="","*",SP_SUL!S201)</f>
        <v>SP SUL</v>
      </c>
      <c r="E198" s="139" t="str">
        <f>IF(SP_SUL!T201="","*",SP_SUL!T201)</f>
        <v>ZBV-ZKE</v>
      </c>
      <c r="F198" s="145">
        <f>IF(SP_SUL!B201="","*",SP_SUL!B201)</f>
        <v>46062</v>
      </c>
      <c r="G198" s="145" t="str">
        <f>IF(SP_SUL!D201="","*",SP_SUL!D201)</f>
        <v>EDSON (TP-780)</v>
      </c>
      <c r="H198" s="145" t="str">
        <f>IF(SP_SUL!F201="","*",SP_SUL!F201)</f>
        <v>PDM - SUBSTITUIÇÃO - DORMENTE</v>
      </c>
      <c r="I198" s="145" t="str">
        <f>IF(SP_SUL!H201="","*",SP_SUL!H201)</f>
        <v>-</v>
      </c>
      <c r="J198" s="145" t="str">
        <f>IF(SP_SUL!I201="","*",SP_SUL!I201)</f>
        <v>-</v>
      </c>
      <c r="K198" s="139" t="str">
        <f>IF(SP_SUL!M201="","*",SP_SUL!M201)</f>
        <v>ZYU-ZST</v>
      </c>
      <c r="L198" s="139" t="str">
        <f>IF(SP_SUL!N201="","*",SP_SUL!N201)</f>
        <v>ZYU206</v>
      </c>
      <c r="M198" s="140">
        <f>IF(SP_SUL!J201="","*",SP_SUL!J201)</f>
        <v>56</v>
      </c>
      <c r="N198" s="144">
        <f>IF(SP_SUL!K201="","*",SP_SUL!K201)</f>
        <v>205</v>
      </c>
      <c r="O198" s="144" t="str">
        <f>IF(SP_SUL!L201="","*",SP_SUL!L201)</f>
        <v>-</v>
      </c>
      <c r="P198" s="143">
        <f>IF(SP_SUL!O201="","*",SP_SUL!O201)</f>
        <v>0.39583333333333331</v>
      </c>
      <c r="Q198" s="143">
        <f>IF(SP_SUL!P201="","*",SP_SUL!P201)</f>
        <v>8.3333333333333329E-2</v>
      </c>
      <c r="R198" s="145" t="str">
        <f>IF(SP_SUL!Q201="","*",CONCATENATE(SP_SUL!Q201," ",SP_SUL!R201))</f>
        <v>40 Nº DE DORMENTES</v>
      </c>
      <c r="S198" s="145" t="str">
        <f>IF(SP_SUL!V201="","*",SP_SUL!V201)</f>
        <v xml:space="preserve">Edson </v>
      </c>
      <c r="T198" s="145" t="str">
        <f>IF(SP_SUL!W201="","*",SP_SUL!W201)</f>
        <v xml:space="preserve">PDM - Substituição de dormentes </v>
      </c>
      <c r="U198" s="137" t="str">
        <f ca="1">_xlfn.XLOOKUP(G198&amp;$U$2,BS_CONTROLE[CHAVE],BS_CONTROLE[Quantidade_11],"-")</f>
        <v>-</v>
      </c>
      <c r="V198" s="137" t="str">
        <f ca="1">_xlfn.XLOOKUP(G198&amp;$V$2,BS_CONTROLE[CHAVE],BS_CONTROLE[Quantidade_11],"-")</f>
        <v>-</v>
      </c>
      <c r="W198" s="137" t="str">
        <f ca="1">_xlfn.XLOOKUP(G198&amp;$W$2,BS_CONTROLE[CHAVE],BS_CONTROLE[Quantidade_11],"-")</f>
        <v>-</v>
      </c>
    </row>
    <row r="199" spans="1:23" hidden="1">
      <c r="A199" s="146" t="str">
        <f>IF(SP_SUL!Y202="","*",SP_SUL!Y202)</f>
        <v>*</v>
      </c>
      <c r="B199" s="146" t="str">
        <f>IF(SP_SUL!X202="","*",SP_SUL!X202)</f>
        <v>Contrato</v>
      </c>
      <c r="C199" s="146" t="str">
        <f>IF(SP_SUL!Z202="","*",SP_SUL!Z202)</f>
        <v>*</v>
      </c>
      <c r="D199" s="139" t="str">
        <f>IF(SP_SUL!S202="","*",SP_SUL!S202)</f>
        <v>SP SUL</v>
      </c>
      <c r="E199" s="139" t="str">
        <f>IF(SP_SUL!T202="","*",SP_SUL!T202)</f>
        <v>ZBV-ZKE</v>
      </c>
      <c r="F199" s="145">
        <f>IF(SP_SUL!B202="","*",SP_SUL!B202)</f>
        <v>46062</v>
      </c>
      <c r="G199" s="145" t="str">
        <f>IF(SP_SUL!D202="","*",SP_SUL!D202)</f>
        <v>ROGÉRIO (TP-730)</v>
      </c>
      <c r="H199" s="145" t="str">
        <f>IF(SP_SUL!F202="","*",SP_SUL!F202)</f>
        <v>PDM - SUBSTITUIÇÃO - DORMENTE</v>
      </c>
      <c r="I199" s="145" t="str">
        <f>IF(SP_SUL!H202="","*",SP_SUL!H202)</f>
        <v>-</v>
      </c>
      <c r="J199" s="145" t="str">
        <f>IF(SP_SUL!I202="","*",SP_SUL!I202)</f>
        <v>-</v>
      </c>
      <c r="K199" s="139" t="str">
        <f>IF(SP_SUL!M202="","*",SP_SUL!M202)</f>
        <v>ZYU-ZST</v>
      </c>
      <c r="L199" s="139" t="str">
        <f>IF(SP_SUL!N202="","*",SP_SUL!N202)</f>
        <v>ZYU206</v>
      </c>
      <c r="M199" s="140">
        <f>IF(SP_SUL!J202="","*",SP_SUL!J202)</f>
        <v>56</v>
      </c>
      <c r="N199" s="144">
        <f>IF(SP_SUL!K202="","*",SP_SUL!K202)</f>
        <v>205</v>
      </c>
      <c r="O199" s="144" t="str">
        <f>IF(SP_SUL!L202="","*",SP_SUL!L202)</f>
        <v>-</v>
      </c>
      <c r="P199" s="143">
        <f>IF(SP_SUL!O202="","*",SP_SUL!O202)</f>
        <v>0.39583333333333331</v>
      </c>
      <c r="Q199" s="143">
        <f>IF(SP_SUL!P202="","*",SP_SUL!P202)</f>
        <v>8.3333333333333329E-2</v>
      </c>
      <c r="R199" s="145" t="str">
        <f>IF(SP_SUL!Q202="","*",CONCATENATE(SP_SUL!Q202," ",SP_SUL!R202))</f>
        <v>40 Nº DE DORMENTES</v>
      </c>
      <c r="S199" s="145" t="str">
        <f>IF(SP_SUL!V202="","*",SP_SUL!V202)</f>
        <v>Rogerio</v>
      </c>
      <c r="T199" s="145" t="str">
        <f>IF(SP_SUL!W202="","*",SP_SUL!W202)</f>
        <v>PDM - Substituição de dormentes</v>
      </c>
      <c r="U199" s="137">
        <f ca="1">_xlfn.XLOOKUP(G199&amp;$U$2,BS_CONTROLE[CHAVE],BS_CONTROLE[Quantidade_11],"-")</f>
        <v>0</v>
      </c>
      <c r="V199" s="137" t="str">
        <f ca="1">_xlfn.XLOOKUP(G199&amp;$V$2,BS_CONTROLE[CHAVE],BS_CONTROLE[Quantidade_11],"-")</f>
        <v>-</v>
      </c>
      <c r="W199" s="137">
        <f ca="1">_xlfn.XLOOKUP(G199&amp;$W$2,BS_CONTROLE[CHAVE],BS_CONTROLE[Quantidade_11],"-")</f>
        <v>40</v>
      </c>
    </row>
    <row r="200" spans="1:23" hidden="1">
      <c r="A200" s="146" t="str">
        <f>IF(SP_SUL!Y203="","*",SP_SUL!Y203)</f>
        <v>*</v>
      </c>
      <c r="B200" s="146" t="str">
        <f>IF(SP_SUL!X203="","*",SP_SUL!X203)</f>
        <v>Oportunidade</v>
      </c>
      <c r="C200" s="146" t="str">
        <f>IF(SP_SUL!Z203="","*",SP_SUL!Z203)</f>
        <v>*</v>
      </c>
      <c r="D200" s="139" t="str">
        <f>IF(SP_SUL!S203="","*",SP_SUL!S203)</f>
        <v>SP SUL</v>
      </c>
      <c r="E200" s="139" t="str">
        <f>IF(SP_SUL!T203="","*",SP_SUL!T203)</f>
        <v>ZBV-ZKE</v>
      </c>
      <c r="F200" s="145">
        <f>IF(SP_SUL!B203="","*",SP_SUL!B203)</f>
        <v>46062</v>
      </c>
      <c r="G200" s="145" t="str">
        <f>IF(SP_SUL!D203="","*",SP_SUL!D203)</f>
        <v>W59</v>
      </c>
      <c r="H200" s="145" t="str">
        <f>IF(SP_SUL!F203="","*",SP_SUL!F203)</f>
        <v>PDM - DESCARGA - DORMENTE</v>
      </c>
      <c r="I200" s="145" t="str">
        <f>IF(SP_SUL!H203="","*",SP_SUL!H203)</f>
        <v>ZYU1</v>
      </c>
      <c r="J200" s="145" t="str">
        <f>IF(SP_SUL!I203="","*",SP_SUL!I203)</f>
        <v>ZYU1</v>
      </c>
      <c r="K200" s="139" t="str">
        <f>IF(SP_SUL!M203="","*",SP_SUL!M203)</f>
        <v>ZYU</v>
      </c>
      <c r="L200" s="139" t="str">
        <f>IF(SP_SUL!N203="","*",SP_SUL!N203)</f>
        <v>ZYU1 / ZFY1981</v>
      </c>
      <c r="M200" s="140">
        <f>IF(SP_SUL!J203="","*",SP_SUL!J203)</f>
        <v>49</v>
      </c>
      <c r="N200" s="144">
        <f>IF(SP_SUL!K203="","*",SP_SUL!K203)</f>
        <v>203.57</v>
      </c>
      <c r="O200" s="144">
        <f>IF(SP_SUL!L203="","*",SP_SUL!L203)</f>
        <v>198.57</v>
      </c>
      <c r="P200" s="143">
        <f>IF(SP_SUL!O203="","*",SP_SUL!O203)</f>
        <v>0.35416666666666669</v>
      </c>
      <c r="Q200" s="143">
        <f>IF(SP_SUL!P203="","*",SP_SUL!P203)</f>
        <v>6.25E-2</v>
      </c>
      <c r="R200" s="145" t="str">
        <f>IF(SP_SUL!Q203="","*",CONCATENATE(SP_SUL!Q203," ",SP_SUL!R203))</f>
        <v>415 Nº DE DORMENTES</v>
      </c>
      <c r="S200" s="145" t="str">
        <f>IF(SP_SUL!V203="","*",SP_SUL!V203)</f>
        <v>Henrique</v>
      </c>
      <c r="T200" s="145" t="str">
        <f>IF(SP_SUL!W203="","*",SP_SUL!W203)</f>
        <v>PDM - Descarga de dormentes</v>
      </c>
      <c r="U200" s="137">
        <f ca="1">_xlfn.XLOOKUP(G200&amp;$U$2,BS_CONTROLE[CHAVE],BS_CONTROLE[Quantidade_11],"-")</f>
        <v>1</v>
      </c>
      <c r="V200" s="137" t="str">
        <f ca="1">_xlfn.XLOOKUP(G200&amp;$V$2,BS_CONTROLE[CHAVE],BS_CONTROLE[Quantidade_11],"-")</f>
        <v>-</v>
      </c>
      <c r="W200" s="137" t="str">
        <f ca="1">_xlfn.XLOOKUP(G200&amp;$W$2,BS_CONTROLE[CHAVE],BS_CONTROLE[Quantidade_11],"-")</f>
        <v>-</v>
      </c>
    </row>
    <row r="201" spans="1:23" hidden="1">
      <c r="A201" s="146" t="str">
        <f>IF(SP_SUL!Y204="","*",SP_SUL!Y204)</f>
        <v>*</v>
      </c>
      <c r="B201" s="146" t="str">
        <f>IF(SP_SUL!X204="","*",SP_SUL!X204)</f>
        <v>*</v>
      </c>
      <c r="C201" s="146" t="str">
        <f>IF(SP_SUL!Z204="","*",SP_SUL!Z204)</f>
        <v>*</v>
      </c>
      <c r="D201" s="139" t="str">
        <f>IF(SP_SUL!S204="","*",SP_SUL!S204)</f>
        <v>-</v>
      </c>
      <c r="E201" s="139" t="str">
        <f>IF(SP_SUL!T204="","*",SP_SUL!T204)</f>
        <v>-</v>
      </c>
      <c r="F201" s="145" t="str">
        <f>IF(SP_SUL!B204="","*",SP_SUL!B204)</f>
        <v>*</v>
      </c>
      <c r="G201" s="145" t="str">
        <f>IF(SP_SUL!D204="","*",SP_SUL!D204)</f>
        <v>*</v>
      </c>
      <c r="H201" s="145" t="str">
        <f>IF(SP_SUL!F204="","*",SP_SUL!F204)</f>
        <v>*</v>
      </c>
      <c r="I201" s="145" t="str">
        <f>IF(SP_SUL!H204="","*",SP_SUL!H204)</f>
        <v>*</v>
      </c>
      <c r="J201" s="145" t="str">
        <f>IF(SP_SUL!I204="","*",SP_SUL!I204)</f>
        <v>*</v>
      </c>
      <c r="K201" s="139" t="str">
        <f>IF(SP_SUL!M204="","*",SP_SUL!M204)</f>
        <v>-</v>
      </c>
      <c r="L201" s="139" t="str">
        <f>IF(SP_SUL!N204="","*",SP_SUL!N204)</f>
        <v>-</v>
      </c>
      <c r="M201" s="140" t="str">
        <f>IF(SP_SUL!J204="","*",SP_SUL!J204)</f>
        <v>*</v>
      </c>
      <c r="N201" s="144" t="str">
        <f>IF(SP_SUL!K204="","*",SP_SUL!K204)</f>
        <v>*</v>
      </c>
      <c r="O201" s="144" t="str">
        <f>IF(SP_SUL!L204="","*",SP_SUL!L204)</f>
        <v>*</v>
      </c>
      <c r="P201" s="143" t="str">
        <f>IF(SP_SUL!O204="","*",SP_SUL!O204)</f>
        <v>*</v>
      </c>
      <c r="Q201" s="143" t="str">
        <f>IF(SP_SUL!P204="","*",SP_SUL!P204)</f>
        <v>*</v>
      </c>
      <c r="R201" s="145" t="str">
        <f>IF(SP_SUL!Q204="","*",CONCATENATE(SP_SUL!Q204," ",SP_SUL!R204))</f>
        <v>*</v>
      </c>
      <c r="S201" s="145" t="str">
        <f>IF(SP_SUL!V204="","*",SP_SUL!V204)</f>
        <v>*</v>
      </c>
      <c r="T201" s="145" t="str">
        <f>IF(SP_SUL!W204="","*",SP_SUL!W204)</f>
        <v>*</v>
      </c>
      <c r="U201" s="137" t="str">
        <f ca="1">_xlfn.XLOOKUP(G201&amp;$U$2,BS_CONTROLE[CHAVE],BS_CONTROLE[Quantidade_11],"-")</f>
        <v>-</v>
      </c>
      <c r="V201" s="137" t="str">
        <f ca="1">_xlfn.XLOOKUP(G201&amp;$V$2,BS_CONTROLE[CHAVE],BS_CONTROLE[Quantidade_11],"-")</f>
        <v>-</v>
      </c>
      <c r="W201" s="137" t="str">
        <f ca="1">_xlfn.XLOOKUP(G201&amp;$W$2,BS_CONTROLE[CHAVE],BS_CONTROLE[Quantidade_11],"-")</f>
        <v>-</v>
      </c>
    </row>
    <row r="202" spans="1:23" hidden="1">
      <c r="A202" s="146" t="str">
        <f>IF(SP_SUL!Y205="","*",SP_SUL!Y205)</f>
        <v>*</v>
      </c>
      <c r="B202" s="146" t="str">
        <f>IF(SP_SUL!X205="","*",SP_SUL!X205)</f>
        <v>*</v>
      </c>
      <c r="C202" s="146" t="str">
        <f>IF(SP_SUL!Z205="","*",SP_SUL!Z205)</f>
        <v>*</v>
      </c>
      <c r="D202" s="139" t="str">
        <f>IF(SP_SUL!S205="","*",SP_SUL!S205)</f>
        <v>-</v>
      </c>
      <c r="E202" s="139" t="str">
        <f>IF(SP_SUL!T205="","*",SP_SUL!T205)</f>
        <v>-</v>
      </c>
      <c r="F202" s="145" t="str">
        <f>IF(SP_SUL!B205="","*",SP_SUL!B205)</f>
        <v>*</v>
      </c>
      <c r="G202" s="145" t="str">
        <f>IF(SP_SUL!D205="","*",SP_SUL!D205)</f>
        <v>*</v>
      </c>
      <c r="H202" s="145" t="str">
        <f>IF(SP_SUL!F205="","*",SP_SUL!F205)</f>
        <v>*</v>
      </c>
      <c r="I202" s="145" t="str">
        <f>IF(SP_SUL!H205="","*",SP_SUL!H205)</f>
        <v>*</v>
      </c>
      <c r="J202" s="145" t="str">
        <f>IF(SP_SUL!I205="","*",SP_SUL!I205)</f>
        <v>*</v>
      </c>
      <c r="K202" s="139" t="str">
        <f>IF(SP_SUL!M205="","*",SP_SUL!M205)</f>
        <v>-</v>
      </c>
      <c r="L202" s="139" t="str">
        <f>IF(SP_SUL!N205="","*",SP_SUL!N205)</f>
        <v>-</v>
      </c>
      <c r="M202" s="140" t="str">
        <f>IF(SP_SUL!J205="","*",SP_SUL!J205)</f>
        <v>*</v>
      </c>
      <c r="N202" s="144" t="str">
        <f>IF(SP_SUL!K205="","*",SP_SUL!K205)</f>
        <v>*</v>
      </c>
      <c r="O202" s="144" t="str">
        <f>IF(SP_SUL!L205="","*",SP_SUL!L205)</f>
        <v>*</v>
      </c>
      <c r="P202" s="143" t="str">
        <f>IF(SP_SUL!O205="","*",SP_SUL!O205)</f>
        <v>*</v>
      </c>
      <c r="Q202" s="143" t="str">
        <f>IF(SP_SUL!P205="","*",SP_SUL!P205)</f>
        <v>*</v>
      </c>
      <c r="R202" s="145" t="str">
        <f>IF(SP_SUL!Q205="","*",CONCATENATE(SP_SUL!Q205," ",SP_SUL!R205))</f>
        <v>*</v>
      </c>
      <c r="S202" s="145" t="str">
        <f>IF(SP_SUL!V205="","*",SP_SUL!V205)</f>
        <v>*</v>
      </c>
      <c r="T202" s="145" t="str">
        <f>IF(SP_SUL!W205="","*",SP_SUL!W205)</f>
        <v>*</v>
      </c>
      <c r="U202" s="137" t="str">
        <f ca="1">_xlfn.XLOOKUP(G202&amp;$U$2,BS_CONTROLE[CHAVE],BS_CONTROLE[Quantidade_11],"-")</f>
        <v>-</v>
      </c>
      <c r="V202" s="137" t="str">
        <f ca="1">_xlfn.XLOOKUP(G202&amp;$V$2,BS_CONTROLE[CHAVE],BS_CONTROLE[Quantidade_11],"-")</f>
        <v>-</v>
      </c>
      <c r="W202" s="137" t="str">
        <f ca="1">_xlfn.XLOOKUP(G202&amp;$W$2,BS_CONTROLE[CHAVE],BS_CONTROLE[Quantidade_11],"-")</f>
        <v>-</v>
      </c>
    </row>
    <row r="203" spans="1:23" hidden="1">
      <c r="A203" s="146" t="str">
        <f>IF(SP_SUL!Y206="","*",SP_SUL!Y206)</f>
        <v>*</v>
      </c>
      <c r="B203" s="146" t="str">
        <f>IF(SP_SUL!X206="","*",SP_SUL!X206)</f>
        <v>Oportunidade</v>
      </c>
      <c r="C203" s="146" t="str">
        <f>IF(SP_SUL!Z206="","*",SP_SUL!Z206)</f>
        <v>*</v>
      </c>
      <c r="D203" s="139" t="str">
        <f>IF(SP_SUL!S206="","*",SP_SUL!S206)</f>
        <v>SP SUL</v>
      </c>
      <c r="E203" s="139" t="str">
        <f>IF(SP_SUL!T206="","*",SP_SUL!T206)</f>
        <v>ZKE-ZEV</v>
      </c>
      <c r="F203" s="145">
        <f>IF(SP_SUL!B206="","*",SP_SUL!B206)</f>
        <v>46062</v>
      </c>
      <c r="G203" s="145" t="str">
        <f>IF(SP_SUL!D206="","*",SP_SUL!D206)</f>
        <v>E17</v>
      </c>
      <c r="H203" s="145" t="str">
        <f>IF(SP_SUL!F206="","*",SP_SUL!F206)</f>
        <v>CAMINHÃO DE SOLDA</v>
      </c>
      <c r="I203" s="145" t="str">
        <f>IF(SP_SUL!H206="","*",SP_SUL!H206)</f>
        <v>102ZKW2</v>
      </c>
      <c r="J203" s="145" t="str">
        <f>IF(SP_SUL!I206="","*",SP_SUL!I206)</f>
        <v>102ZKW2</v>
      </c>
      <c r="K203" s="139" t="str">
        <f>IF(SP_SUL!M206="","*",SP_SUL!M206)</f>
        <v>ZKW-ZLU</v>
      </c>
      <c r="L203" s="139" t="str">
        <f>IF(SP_SUL!N206="","*",SP_SUL!N206)</f>
        <v>102ZKW2</v>
      </c>
      <c r="M203" s="140">
        <f>IF(SP_SUL!J206="","*",SP_SUL!J206)</f>
        <v>55</v>
      </c>
      <c r="N203" s="144">
        <f>IF(SP_SUL!K206="","*",SP_SUL!K206)</f>
        <v>100.56100000000001</v>
      </c>
      <c r="O203" s="144">
        <f>IF(SP_SUL!L206="","*",SP_SUL!L206)</f>
        <v>100.88200000000001</v>
      </c>
      <c r="P203" s="143">
        <f>IF(SP_SUL!O206="","*",SP_SUL!O206)</f>
        <v>0.375</v>
      </c>
      <c r="Q203" s="143">
        <f>IF(SP_SUL!P206="","*",SP_SUL!P206)</f>
        <v>0.125</v>
      </c>
      <c r="R203" s="145" t="str">
        <f>IF(SP_SUL!Q206="","*",CONCATENATE(SP_SUL!Q206," ",SP_SUL!R206))</f>
        <v>2 Nº DE SOLDA</v>
      </c>
      <c r="S203" s="145" t="str">
        <f>IF(SP_SUL!V206="","*",SP_SUL!V206)</f>
        <v>Higor</v>
      </c>
      <c r="T203" s="145" t="str">
        <f>IF(SP_SUL!W206="","*",SP_SUL!W206)</f>
        <v>Caminhão de solda</v>
      </c>
      <c r="U203" s="137">
        <f ca="1">_xlfn.XLOOKUP(G203&amp;$U$2,BS_CONTROLE[CHAVE],BS_CONTROLE[Quantidade_11],"-")</f>
        <v>2</v>
      </c>
      <c r="V203" s="137">
        <f ca="1">_xlfn.XLOOKUP(G203&amp;$V$2,BS_CONTROLE[CHAVE],BS_CONTROLE[Quantidade_11],"-")</f>
        <v>0</v>
      </c>
      <c r="W203" s="137">
        <f ca="1">_xlfn.XLOOKUP(G203&amp;$W$2,BS_CONTROLE[CHAVE],BS_CONTROLE[Quantidade_11],"-")</f>
        <v>0</v>
      </c>
    </row>
    <row r="204" spans="1:23" hidden="1">
      <c r="A204" s="146" t="str">
        <f>IF(SP_SUL!Y207="","*",SP_SUL!Y207)</f>
        <v>*</v>
      </c>
      <c r="B204" s="146" t="str">
        <f>IF(SP_SUL!X207="","*",SP_SUL!X207)</f>
        <v>Oportunidade</v>
      </c>
      <c r="C204" s="146" t="str">
        <f>IF(SP_SUL!Z207="","*",SP_SUL!Z207)</f>
        <v>*</v>
      </c>
      <c r="D204" s="139" t="str">
        <f>IF(SP_SUL!S207="","*",SP_SUL!S207)</f>
        <v>SP SUL</v>
      </c>
      <c r="E204" s="139" t="str">
        <f>IF(SP_SUL!T207="","*",SP_SUL!T207)</f>
        <v>ZKE-ZEV</v>
      </c>
      <c r="F204" s="145">
        <f>IF(SP_SUL!B207="","*",SP_SUL!B207)</f>
        <v>46062</v>
      </c>
      <c r="G204" s="145" t="str">
        <f>IF(SP_SUL!D207="","*",SP_SUL!D207)</f>
        <v>V89</v>
      </c>
      <c r="H204" s="145" t="str">
        <f>IF(SP_SUL!F207="","*",SP_SUL!F207)</f>
        <v>MECANIZAÇÃO - SOCADORA</v>
      </c>
      <c r="I204" s="145" t="str">
        <f>IF(SP_SUL!H207="","*",SP_SUL!H207)</f>
        <v>102ZKW2</v>
      </c>
      <c r="J204" s="145" t="str">
        <f>IF(SP_SUL!I207="","*",SP_SUL!I207)</f>
        <v>102ZKW2</v>
      </c>
      <c r="K204" s="139" t="str">
        <f>IF(SP_SUL!M207="","*",SP_SUL!M207)</f>
        <v>ZKW-ZLU</v>
      </c>
      <c r="L204" s="139" t="str">
        <f>IF(SP_SUL!N207="","*",SP_SUL!N207)</f>
        <v>ZLU1052</v>
      </c>
      <c r="M204" s="140">
        <f>IF(SP_SUL!J207="","*",SP_SUL!J207)</f>
        <v>55</v>
      </c>
      <c r="N204" s="144">
        <f>IF(SP_SUL!K207="","*",SP_SUL!K207)</f>
        <v>106</v>
      </c>
      <c r="O204" s="144" t="str">
        <f>IF(SP_SUL!L207="","*",SP_SUL!L207)</f>
        <v>-</v>
      </c>
      <c r="P204" s="143">
        <f>IF(SP_SUL!O207="","*",SP_SUL!O207)</f>
        <v>0.35416666666666669</v>
      </c>
      <c r="Q204" s="143">
        <f>IF(SP_SUL!P207="","*",SP_SUL!P207)</f>
        <v>0.125</v>
      </c>
      <c r="R204" s="145" t="str">
        <f>IF(SP_SUL!Q207="","*",CONCATENATE(SP_SUL!Q207," ",SP_SUL!R207))</f>
        <v>480 M</v>
      </c>
      <c r="S204" s="145" t="str">
        <f>IF(SP_SUL!V207="","*",SP_SUL!V207)</f>
        <v>Antonioni</v>
      </c>
      <c r="T204" s="145" t="str">
        <f>IF(SP_SUL!W207="","*",SP_SUL!W207)</f>
        <v xml:space="preserve">Socaria mecanizada </v>
      </c>
      <c r="U204" s="137">
        <f ca="1">_xlfn.XLOOKUP(G204&amp;$U$2,BS_CONTROLE[CHAVE],BS_CONTROLE[Quantidade_11],"-")</f>
        <v>0</v>
      </c>
      <c r="V204" s="137" t="str">
        <f ca="1">_xlfn.XLOOKUP(G204&amp;$V$2,BS_CONTROLE[CHAVE],BS_CONTROLE[Quantidade_11],"-")</f>
        <v>-</v>
      </c>
      <c r="W204" s="137">
        <f ca="1">_xlfn.XLOOKUP(G204&amp;$W$2,BS_CONTROLE[CHAVE],BS_CONTROLE[Quantidade_11],"-")</f>
        <v>860</v>
      </c>
    </row>
    <row r="205" spans="1:23" hidden="1">
      <c r="A205" s="146" t="str">
        <f>IF(SP_SUL!Y208="","*",SP_SUL!Y208)</f>
        <v>*</v>
      </c>
      <c r="B205" s="146" t="str">
        <f>IF(SP_SUL!X208="","*",SP_SUL!X208)</f>
        <v>Oportunidade</v>
      </c>
      <c r="C205" s="146" t="str">
        <f>IF(SP_SUL!Z208="","*",SP_SUL!Z208)</f>
        <v>*</v>
      </c>
      <c r="D205" s="139" t="str">
        <f>IF(SP_SUL!S208="","*",SP_SUL!S208)</f>
        <v>SP SUL</v>
      </c>
      <c r="E205" s="139" t="str">
        <f>IF(SP_SUL!T208="","*",SP_SUL!T208)</f>
        <v>ZKE-ZEV</v>
      </c>
      <c r="F205" s="145">
        <f>IF(SP_SUL!B208="","*",SP_SUL!B208)</f>
        <v>46062</v>
      </c>
      <c r="G205" s="145" t="str">
        <f>IF(SP_SUL!D208="","*",SP_SUL!D208)</f>
        <v>DIEGO (TP-681)</v>
      </c>
      <c r="H205" s="145" t="str">
        <f>IF(SP_SUL!F208="","*",SP_SUL!F208)</f>
        <v>PDM - SUBSTITUIÇÃO - TRILHO</v>
      </c>
      <c r="I205" s="145" t="str">
        <f>IF(SP_SUL!H208="","*",SP_SUL!H208)</f>
        <v>-</v>
      </c>
      <c r="J205" s="145" t="str">
        <f>IF(SP_SUL!I208="","*",SP_SUL!I208)</f>
        <v>-</v>
      </c>
      <c r="K205" s="139" t="str">
        <f>IF(SP_SUL!M208="","*",SP_SUL!M208)</f>
        <v>ZKE-ZWW</v>
      </c>
      <c r="L205" s="139" t="str">
        <f>IF(SP_SUL!N208="","*",SP_SUL!N208)</f>
        <v>K85K832</v>
      </c>
      <c r="M205" s="140">
        <f>IF(SP_SUL!J208="","*",SP_SUL!J208)</f>
        <v>55</v>
      </c>
      <c r="N205" s="144">
        <f>IF(SP_SUL!K208="","*",SP_SUL!K208)</f>
        <v>83.334999999999994</v>
      </c>
      <c r="O205" s="144">
        <f>IF(SP_SUL!L208="","*",SP_SUL!L208)</f>
        <v>85.6</v>
      </c>
      <c r="P205" s="143">
        <f>IF(SP_SUL!O208="","*",SP_SUL!O208)</f>
        <v>0.375</v>
      </c>
      <c r="Q205" s="143">
        <f>IF(SP_SUL!P208="","*",SP_SUL!P208)</f>
        <v>8.3333333333333329E-2</v>
      </c>
      <c r="R205" s="145" t="str">
        <f>IF(SP_SUL!Q208="","*",CONCATENATE(SP_SUL!Q208," ",SP_SUL!R208))</f>
        <v>312 M</v>
      </c>
      <c r="S205" s="145" t="str">
        <f>IF(SP_SUL!V208="","*",SP_SUL!V208)</f>
        <v>Felipe</v>
      </c>
      <c r="T205" s="145" t="str">
        <f>IF(SP_SUL!W208="","*",SP_SUL!W208)</f>
        <v>PDM - Substituição de trilho</v>
      </c>
      <c r="U205" s="137">
        <f ca="1">_xlfn.XLOOKUP(G205&amp;$U$2,BS_CONTROLE[CHAVE],BS_CONTROLE[Quantidade_11],"-")</f>
        <v>312</v>
      </c>
      <c r="V205" s="137" t="str">
        <f ca="1">_xlfn.XLOOKUP(G205&amp;$V$2,BS_CONTROLE[CHAVE],BS_CONTROLE[Quantidade_11],"-")</f>
        <v>-</v>
      </c>
      <c r="W205" s="137">
        <f ca="1">_xlfn.XLOOKUP(G205&amp;$W$2,BS_CONTROLE[CHAVE],BS_CONTROLE[Quantidade_11],"-")</f>
        <v>312</v>
      </c>
    </row>
    <row r="206" spans="1:23" hidden="1">
      <c r="A206" s="146" t="str">
        <f>IF(SP_SUL!Y209="","*",SP_SUL!Y209)</f>
        <v>*</v>
      </c>
      <c r="B206" s="146" t="str">
        <f>IF(SP_SUL!X209="","*",SP_SUL!X209)</f>
        <v>Oportunidade</v>
      </c>
      <c r="C206" s="146" t="str">
        <f>IF(SP_SUL!Z209="","*",SP_SUL!Z209)</f>
        <v>*</v>
      </c>
      <c r="D206" s="139" t="str">
        <f>IF(SP_SUL!S209="","*",SP_SUL!S209)</f>
        <v>SP SUL</v>
      </c>
      <c r="E206" s="139" t="str">
        <f>IF(SP_SUL!T209="","*",SP_SUL!T209)</f>
        <v>ZKE-ZEV</v>
      </c>
      <c r="F206" s="145">
        <f>IF(SP_SUL!B209="","*",SP_SUL!B209)</f>
        <v>46062</v>
      </c>
      <c r="G206" s="145" t="str">
        <f>IF(SP_SUL!D209="","*",SP_SUL!D209)</f>
        <v>CLEBISON (TP-728)</v>
      </c>
      <c r="H206" s="145" t="str">
        <f>IF(SP_SUL!F209="","*",SP_SUL!F209)</f>
        <v>PDM - SOLDA</v>
      </c>
      <c r="I206" s="145" t="str">
        <f>IF(SP_SUL!H209="","*",SP_SUL!H209)</f>
        <v>-</v>
      </c>
      <c r="J206" s="145" t="str">
        <f>IF(SP_SUL!I209="","*",SP_SUL!I209)</f>
        <v>-</v>
      </c>
      <c r="K206" s="139" t="str">
        <f>IF(SP_SUL!M209="","*",SP_SUL!M209)</f>
        <v>ZKE-ZWW</v>
      </c>
      <c r="L206" s="139" t="str">
        <f>IF(SP_SUL!N209="","*",SP_SUL!N209)</f>
        <v>K85K832</v>
      </c>
      <c r="M206" s="140">
        <f>IF(SP_SUL!J209="","*",SP_SUL!J209)</f>
        <v>55</v>
      </c>
      <c r="N206" s="144">
        <f>IF(SP_SUL!K209="","*",SP_SUL!K209)</f>
        <v>83.6</v>
      </c>
      <c r="O206" s="144" t="str">
        <f>IF(SP_SUL!L209="","*",SP_SUL!L209)</f>
        <v>-</v>
      </c>
      <c r="P206" s="143">
        <f>IF(SP_SUL!O209="","*",SP_SUL!O209)</f>
        <v>0.375</v>
      </c>
      <c r="Q206" s="143">
        <f>IF(SP_SUL!P209="","*",SP_SUL!P209)</f>
        <v>8.3333333333333329E-2</v>
      </c>
      <c r="R206" s="145" t="str">
        <f>IF(SP_SUL!Q209="","*",CONCATENATE(SP_SUL!Q209," ",SP_SUL!R209))</f>
        <v>1 Nº DE SOLDA</v>
      </c>
      <c r="S206" s="145" t="str">
        <f>IF(SP_SUL!V209="","*",SP_SUL!V209)</f>
        <v>Felipe</v>
      </c>
      <c r="T206" s="145" t="str">
        <f>IF(SP_SUL!W209="","*",SP_SUL!W209)</f>
        <v xml:space="preserve">Execução de solda - Condicionado a temperatura </v>
      </c>
      <c r="U206" s="137">
        <f ca="1">_xlfn.XLOOKUP(G206&amp;$U$2,BS_CONTROLE[CHAVE],BS_CONTROLE[Quantidade_11],"-")</f>
        <v>2</v>
      </c>
      <c r="V206" s="137" t="str">
        <f ca="1">_xlfn.XLOOKUP(G206&amp;$V$2,BS_CONTROLE[CHAVE],BS_CONTROLE[Quantidade_11],"-")</f>
        <v>-</v>
      </c>
      <c r="W206" s="137">
        <f ca="1">_xlfn.XLOOKUP(G206&amp;$W$2,BS_CONTROLE[CHAVE],BS_CONTROLE[Quantidade_11],"-")</f>
        <v>0</v>
      </c>
    </row>
    <row r="207" spans="1:23" hidden="1">
      <c r="A207" s="146" t="str">
        <f>IF(SP_SUL!Y210="","*",SP_SUL!Y210)</f>
        <v>*</v>
      </c>
      <c r="B207" s="146" t="str">
        <f>IF(SP_SUL!X210="","*",SP_SUL!X210)</f>
        <v>Oportunidade</v>
      </c>
      <c r="C207" s="146" t="str">
        <f>IF(SP_SUL!Z210="","*",SP_SUL!Z210)</f>
        <v>*</v>
      </c>
      <c r="D207" s="139" t="str">
        <f>IF(SP_SUL!S210="","*",SP_SUL!S210)</f>
        <v>SP SUL</v>
      </c>
      <c r="E207" s="139" t="str">
        <f>IF(SP_SUL!T210="","*",SP_SUL!T210)</f>
        <v>ZKE-ZEV</v>
      </c>
      <c r="F207" s="145">
        <f>IF(SP_SUL!B210="","*",SP_SUL!B210)</f>
        <v>46062</v>
      </c>
      <c r="G207" s="145" t="str">
        <f>IF(SP_SUL!D210="","*",SP_SUL!D210)</f>
        <v>ISMAEL(TP-726)</v>
      </c>
      <c r="H207" s="145" t="str">
        <f>IF(SP_SUL!F210="","*",SP_SUL!F210)</f>
        <v>PDM - SOLDA</v>
      </c>
      <c r="I207" s="145" t="str">
        <f>IF(SP_SUL!H210="","*",SP_SUL!H210)</f>
        <v>-</v>
      </c>
      <c r="J207" s="145" t="str">
        <f>IF(SP_SUL!I210="","*",SP_SUL!I210)</f>
        <v>-</v>
      </c>
      <c r="K207" s="139" t="str">
        <f>IF(SP_SUL!M210="","*",SP_SUL!M210)</f>
        <v>ZKE-ZWW</v>
      </c>
      <c r="L207" s="139" t="str">
        <f>IF(SP_SUL!N210="","*",SP_SUL!N210)</f>
        <v>K85K832</v>
      </c>
      <c r="M207" s="140">
        <f>IF(SP_SUL!J210="","*",SP_SUL!J210)</f>
        <v>55</v>
      </c>
      <c r="N207" s="144">
        <f>IF(SP_SUL!K210="","*",SP_SUL!K210)</f>
        <v>83.6</v>
      </c>
      <c r="O207" s="144" t="str">
        <f>IF(SP_SUL!L210="","*",SP_SUL!L210)</f>
        <v>-</v>
      </c>
      <c r="P207" s="143">
        <f>IF(SP_SUL!O210="","*",SP_SUL!O210)</f>
        <v>0.375</v>
      </c>
      <c r="Q207" s="143">
        <f>IF(SP_SUL!P210="","*",SP_SUL!P210)</f>
        <v>8.3333333333333329E-2</v>
      </c>
      <c r="R207" s="145" t="str">
        <f>IF(SP_SUL!Q210="","*",CONCATENATE(SP_SUL!Q210," ",SP_SUL!R210))</f>
        <v>1 Nº DE SOLDA</v>
      </c>
      <c r="S207" s="145" t="str">
        <f>IF(SP_SUL!V210="","*",SP_SUL!V210)</f>
        <v>Felipe</v>
      </c>
      <c r="T207" s="145" t="str">
        <f>IF(SP_SUL!W210="","*",SP_SUL!W210)</f>
        <v xml:space="preserve">Execução de solda - Condicionado a temperatura </v>
      </c>
      <c r="U207" s="137">
        <f ca="1">_xlfn.XLOOKUP(G207&amp;$U$2,BS_CONTROLE[CHAVE],BS_CONTROLE[Quantidade_11],"-")</f>
        <v>2</v>
      </c>
      <c r="V207" s="137" t="str">
        <f ca="1">_xlfn.XLOOKUP(G207&amp;$V$2,BS_CONTROLE[CHAVE],BS_CONTROLE[Quantidade_11],"-")</f>
        <v>-</v>
      </c>
      <c r="W207" s="137">
        <f ca="1">_xlfn.XLOOKUP(G207&amp;$W$2,BS_CONTROLE[CHAVE],BS_CONTROLE[Quantidade_11],"-")</f>
        <v>0</v>
      </c>
    </row>
    <row r="208" spans="1:23" hidden="1">
      <c r="A208" s="146" t="str">
        <f>IF(SP_SUL!Y211="","*",SP_SUL!Y211)</f>
        <v>*</v>
      </c>
      <c r="B208" s="146" t="str">
        <f>IF(SP_SUL!X211="","*",SP_SUL!X211)</f>
        <v>Oportunidade</v>
      </c>
      <c r="C208" s="146" t="str">
        <f>IF(SP_SUL!Z211="","*",SP_SUL!Z211)</f>
        <v>*</v>
      </c>
      <c r="D208" s="139" t="str">
        <f>IF(SP_SUL!S211="","*",SP_SUL!S211)</f>
        <v>SP SUL</v>
      </c>
      <c r="E208" s="139" t="str">
        <f>IF(SP_SUL!T211="","*",SP_SUL!T211)</f>
        <v>ZKE-ZEV</v>
      </c>
      <c r="F208" s="145">
        <f>IF(SP_SUL!B211="","*",SP_SUL!B211)</f>
        <v>46062</v>
      </c>
      <c r="G208" s="145" t="str">
        <f>IF(SP_SUL!D211="","*",SP_SUL!D211)</f>
        <v>W60</v>
      </c>
      <c r="H208" s="145" t="str">
        <f>IF(SP_SUL!F211="","*",SP_SUL!F211)</f>
        <v>PDM - DESCARGA - DORMENTE</v>
      </c>
      <c r="I208" s="145" t="str">
        <f>IF(SP_SUL!H211="","*",SP_SUL!H211)</f>
        <v>ZEM1302</v>
      </c>
      <c r="J208" s="145" t="str">
        <f>IF(SP_SUL!I211="","*",SP_SUL!I211)</f>
        <v>ZEM1302</v>
      </c>
      <c r="K208" s="139" t="str">
        <f>IF(SP_SUL!M211="","*",SP_SUL!M211)</f>
        <v>ZEM-ZEJ</v>
      </c>
      <c r="L208" s="139" t="str">
        <f>IF(SP_SUL!N211="","*",SP_SUL!N211)</f>
        <v>ZEJ1441</v>
      </c>
      <c r="M208" s="140">
        <f>IF(SP_SUL!J211="","*",SP_SUL!J211)</f>
        <v>48</v>
      </c>
      <c r="N208" s="144">
        <f>IF(SP_SUL!K211="","*",SP_SUL!K211)</f>
        <v>145.6</v>
      </c>
      <c r="O208" s="144">
        <f>IF(SP_SUL!L211="","*",SP_SUL!L211)</f>
        <v>151.6</v>
      </c>
      <c r="P208" s="143">
        <f>IF(SP_SUL!O211="","*",SP_SUL!O211)</f>
        <v>0.35416666666666669</v>
      </c>
      <c r="Q208" s="143">
        <f>IF(SP_SUL!P211="","*",SP_SUL!P211)</f>
        <v>4.1666666666666664E-2</v>
      </c>
      <c r="R208" s="145" t="str">
        <f>IF(SP_SUL!Q211="","*",CONCATENATE(SP_SUL!Q211," ",SP_SUL!R211))</f>
        <v>600 Nº DE DORMENTES</v>
      </c>
      <c r="S208" s="145" t="str">
        <f>IF(SP_SUL!V211="","*",SP_SUL!V211)</f>
        <v>Felipe</v>
      </c>
      <c r="T208" s="145" t="str">
        <f>IF(SP_SUL!W211="","*",SP_SUL!W211)</f>
        <v>PDM - Descarga de dormentes</v>
      </c>
      <c r="U208" s="137">
        <f ca="1">_xlfn.XLOOKUP(G208&amp;$U$2,BS_CONTROLE[CHAVE],BS_CONTROLE[Quantidade_11],"-")</f>
        <v>0</v>
      </c>
      <c r="V208" s="137" t="str">
        <f ca="1">_xlfn.XLOOKUP(G208&amp;$V$2,BS_CONTROLE[CHAVE],BS_CONTROLE[Quantidade_11],"-")</f>
        <v>-</v>
      </c>
      <c r="W208" s="137">
        <f ca="1">_xlfn.XLOOKUP(G208&amp;$W$2,BS_CONTROLE[CHAVE],BS_CONTROLE[Quantidade_11],"-")</f>
        <v>1</v>
      </c>
    </row>
    <row r="209" spans="1:23" hidden="1">
      <c r="A209" s="146" t="str">
        <f>IF(SP_SUL!Y212="","*",SP_SUL!Y212)</f>
        <v>*</v>
      </c>
      <c r="B209" s="146" t="str">
        <f>IF(SP_SUL!X212="","*",SP_SUL!X212)</f>
        <v>Oportunidade</v>
      </c>
      <c r="C209" s="146" t="str">
        <f>IF(SP_SUL!Z212="","*",SP_SUL!Z212)</f>
        <v>*</v>
      </c>
      <c r="D209" s="139" t="str">
        <f>IF(SP_SUL!S212="","*",SP_SUL!S212)</f>
        <v>SP SUL</v>
      </c>
      <c r="E209" s="139" t="str">
        <f>IF(SP_SUL!T212="","*",SP_SUL!T212)</f>
        <v>ZKE-ZEV</v>
      </c>
      <c r="F209" s="145">
        <f>IF(SP_SUL!B212="","*",SP_SUL!B212)</f>
        <v>46062</v>
      </c>
      <c r="G209" s="145" t="str">
        <f>IF(SP_SUL!D212="","*",SP_SUL!D212)</f>
        <v>A84</v>
      </c>
      <c r="H209" s="145" t="str">
        <f>IF(SP_SUL!F212="","*",SP_SUL!F212)</f>
        <v>DETECÇÃO - RONDA 7 DIAS</v>
      </c>
      <c r="I209" s="145" t="str">
        <f>IF(SP_SUL!H212="","*",SP_SUL!H212)</f>
        <v>ZWI1</v>
      </c>
      <c r="J209" s="145" t="str">
        <f>IF(SP_SUL!I212="","*",SP_SUL!I212)</f>
        <v>ZKEZGA</v>
      </c>
      <c r="K209" s="139" t="str">
        <f>IF(SP_SUL!M212="","*",SP_SUL!M212)</f>
        <v>ZWI-ZKEZGA.ZWI</v>
      </c>
      <c r="L209" s="139" t="str">
        <f>IF(SP_SUL!N212="","*",SP_SUL!N212)</f>
        <v>ZKWZKEZGAZKW</v>
      </c>
      <c r="M209" s="140">
        <f>IF(SP_SUL!J212="","*",SP_SUL!J212)</f>
        <v>48</v>
      </c>
      <c r="N209" s="144">
        <f>IF(SP_SUL!K212="","*",SP_SUL!K212)</f>
        <v>120</v>
      </c>
      <c r="O209" s="144" t="str">
        <f>IF(SP_SUL!L212="","*",SP_SUL!L212)</f>
        <v>*</v>
      </c>
      <c r="P209" s="143">
        <f>IF(SP_SUL!O212="","*",SP_SUL!O212)</f>
        <v>0.33333333333333331</v>
      </c>
      <c r="Q209" s="143">
        <f>IF(SP_SUL!P212="","*",SP_SUL!P212)</f>
        <v>4.1666666666666664E-2</v>
      </c>
      <c r="R209" s="145" t="str">
        <f>IF(SP_SUL!Q212="","*",CONCATENATE(SP_SUL!Q212," ",SP_SUL!R212))</f>
        <v>84 KM</v>
      </c>
      <c r="S209" s="145" t="str">
        <f>IF(SP_SUL!V212="","*",SP_SUL!V212)</f>
        <v>Jhon</v>
      </c>
      <c r="T209" s="145" t="str">
        <f>IF(SP_SUL!W212="","*",SP_SUL!W212)</f>
        <v>R7D</v>
      </c>
      <c r="U209" s="137">
        <f ca="1">_xlfn.XLOOKUP(G209&amp;$U$2,BS_CONTROLE[CHAVE],BS_CONTROLE[Quantidade_11],"-")</f>
        <v>52</v>
      </c>
      <c r="V209" s="137" t="str">
        <f ca="1">_xlfn.XLOOKUP(G209&amp;$V$2,BS_CONTROLE[CHAVE],BS_CONTROLE[Quantidade_11],"-")</f>
        <v>-</v>
      </c>
      <c r="W209" s="137" t="str">
        <f ca="1">_xlfn.XLOOKUP(G209&amp;$W$2,BS_CONTROLE[CHAVE],BS_CONTROLE[Quantidade_11],"-")</f>
        <v>-</v>
      </c>
    </row>
    <row r="210" spans="1:23" hidden="1">
      <c r="A210" s="146" t="str">
        <f>IF(SP_SUL!Y213="","*",SP_SUL!Y213)</f>
        <v>*</v>
      </c>
      <c r="B210" s="146" t="str">
        <f>IF(SP_SUL!X213="","*",SP_SUL!X213)</f>
        <v>Oportunidade</v>
      </c>
      <c r="C210" s="146" t="str">
        <f>IF(SP_SUL!Z213="","*",SP_SUL!Z213)</f>
        <v>*</v>
      </c>
      <c r="D210" s="139" t="str">
        <f>IF(SP_SUL!S213="","*",SP_SUL!S213)</f>
        <v>SP SUL</v>
      </c>
      <c r="E210" s="139" t="str">
        <f>IF(SP_SUL!T213="","*",SP_SUL!T213)</f>
        <v>ZKE-ZEV</v>
      </c>
      <c r="F210" s="145">
        <f>IF(SP_SUL!B213="","*",SP_SUL!B213)</f>
        <v>46062</v>
      </c>
      <c r="G210" s="145" t="str">
        <f>IF(SP_SUL!D213="","*",SP_SUL!D213)</f>
        <v>CAIQUE (TMA-677)</v>
      </c>
      <c r="H210" s="145" t="str">
        <f>IF(SP_SUL!F213="","*",SP_SUL!F213)</f>
        <v>MODERNIZAÇÃO - SOLDA</v>
      </c>
      <c r="I210" s="145" t="str">
        <f>IF(SP_SUL!H213="","*",SP_SUL!H213)</f>
        <v>-</v>
      </c>
      <c r="J210" s="145" t="str">
        <f>IF(SP_SUL!I213="","*",SP_SUL!I213)</f>
        <v>-</v>
      </c>
      <c r="K210" s="139" t="str">
        <f>IF(SP_SUL!M213="","*",SP_SUL!M213)</f>
        <v>ZWI-ZEM</v>
      </c>
      <c r="L210" s="139">
        <f>IF(SP_SUL!N213="","*",SP_SUL!N213)</f>
        <v>1241231</v>
      </c>
      <c r="M210" s="140">
        <f>IF(SP_SUL!J213="","*",SP_SUL!J213)</f>
        <v>48</v>
      </c>
      <c r="N210" s="144">
        <f>IF(SP_SUL!K213="","*",SP_SUL!K213)</f>
        <v>123.465</v>
      </c>
      <c r="O210" s="144" t="str">
        <f>IF(SP_SUL!L213="","*",SP_SUL!L213)</f>
        <v>-</v>
      </c>
      <c r="P210" s="143">
        <f>IF(SP_SUL!O213="","*",SP_SUL!O213)</f>
        <v>0.35416666666666669</v>
      </c>
      <c r="Q210" s="143">
        <f>IF(SP_SUL!P213="","*",SP_SUL!P213)</f>
        <v>6.9444444444444448E-2</v>
      </c>
      <c r="R210" s="145" t="str">
        <f>IF(SP_SUL!Q213="","*",CONCATENATE(SP_SUL!Q213," ",SP_SUL!R213))</f>
        <v>1 Nº DE SOLDA</v>
      </c>
      <c r="S210" s="145" t="str">
        <f>IF(SP_SUL!V213="","*",SP_SUL!V213)</f>
        <v xml:space="preserve">Alisson </v>
      </c>
      <c r="T210" s="145" t="str">
        <f>IF(SP_SUL!W213="","*",SP_SUL!W213)</f>
        <v xml:space="preserve">Execução de solda - Condicionado a temperatura </v>
      </c>
      <c r="U210" s="137" t="str">
        <f ca="1">_xlfn.XLOOKUP(G210&amp;$U$2,BS_CONTROLE[CHAVE],BS_CONTROLE[Quantidade_11],"-")</f>
        <v>-</v>
      </c>
      <c r="V210" s="137" t="str">
        <f ca="1">_xlfn.XLOOKUP(G210&amp;$V$2,BS_CONTROLE[CHAVE],BS_CONTROLE[Quantidade_11],"-")</f>
        <v>-</v>
      </c>
      <c r="W210" s="137" t="str">
        <f ca="1">_xlfn.XLOOKUP(G210&amp;$W$2,BS_CONTROLE[CHAVE],BS_CONTROLE[Quantidade_11],"-")</f>
        <v>-</v>
      </c>
    </row>
    <row r="211" spans="1:23" hidden="1">
      <c r="A211" s="146" t="str">
        <f>IF(SP_SUL!Y214="","*",SP_SUL!Y214)</f>
        <v>*</v>
      </c>
      <c r="B211" s="146" t="str">
        <f>IF(SP_SUL!X214="","*",SP_SUL!X214)</f>
        <v>Oportunidade</v>
      </c>
      <c r="C211" s="146" t="str">
        <f>IF(SP_SUL!Z214="","*",SP_SUL!Z214)</f>
        <v>*</v>
      </c>
      <c r="D211" s="139" t="str">
        <f>IF(SP_SUL!S214="","*",SP_SUL!S214)</f>
        <v>SP SUL</v>
      </c>
      <c r="E211" s="139" t="str">
        <f>IF(SP_SUL!T214="","*",SP_SUL!T214)</f>
        <v>ZKE-ZEV</v>
      </c>
      <c r="F211" s="145">
        <f>IF(SP_SUL!B214="","*",SP_SUL!B214)</f>
        <v>46062</v>
      </c>
      <c r="G211" s="145" t="str">
        <f>IF(SP_SUL!D214="","*",SP_SUL!D214)</f>
        <v>WALTER (TP-810)</v>
      </c>
      <c r="H211" s="145" t="str">
        <f>IF(SP_SUL!F214="","*",SP_SUL!F214)</f>
        <v>MODERNIZAÇÃO - SOLDA</v>
      </c>
      <c r="I211" s="145" t="str">
        <f>IF(SP_SUL!H214="","*",SP_SUL!H214)</f>
        <v>-</v>
      </c>
      <c r="J211" s="145" t="str">
        <f>IF(SP_SUL!I214="","*",SP_SUL!I214)</f>
        <v>-</v>
      </c>
      <c r="K211" s="139" t="str">
        <f>IF(SP_SUL!M214="","*",SP_SUL!M214)</f>
        <v>ZWI-ZEM</v>
      </c>
      <c r="L211" s="139">
        <f>IF(SP_SUL!N214="","*",SP_SUL!N214)</f>
        <v>1241231</v>
      </c>
      <c r="M211" s="140">
        <f>IF(SP_SUL!J214="","*",SP_SUL!J214)</f>
        <v>48</v>
      </c>
      <c r="N211" s="144">
        <f>IF(SP_SUL!K214="","*",SP_SUL!K214)</f>
        <v>123.929</v>
      </c>
      <c r="O211" s="144" t="str">
        <f>IF(SP_SUL!L214="","*",SP_SUL!L214)</f>
        <v>-</v>
      </c>
      <c r="P211" s="143">
        <f>IF(SP_SUL!O214="","*",SP_SUL!O214)</f>
        <v>0.35416666666666669</v>
      </c>
      <c r="Q211" s="143">
        <f>IF(SP_SUL!P214="","*",SP_SUL!P214)</f>
        <v>6.9444444444444448E-2</v>
      </c>
      <c r="R211" s="145" t="str">
        <f>IF(SP_SUL!Q214="","*",CONCATENATE(SP_SUL!Q214," ",SP_SUL!R214))</f>
        <v>1 Nº DE SOLDA</v>
      </c>
      <c r="S211" s="145" t="str">
        <f>IF(SP_SUL!V214="","*",SP_SUL!V214)</f>
        <v xml:space="preserve">Alisson </v>
      </c>
      <c r="T211" s="145" t="str">
        <f>IF(SP_SUL!W214="","*",SP_SUL!W214)</f>
        <v xml:space="preserve">Execução de solda - Condicionado a temperatura </v>
      </c>
      <c r="U211" s="137" t="str">
        <f ca="1">_xlfn.XLOOKUP(G211&amp;$U$2,BS_CONTROLE[CHAVE],BS_CONTROLE[Quantidade_11],"-")</f>
        <v>-</v>
      </c>
      <c r="V211" s="137" t="str">
        <f ca="1">_xlfn.XLOOKUP(G211&amp;$V$2,BS_CONTROLE[CHAVE],BS_CONTROLE[Quantidade_11],"-")</f>
        <v>-</v>
      </c>
      <c r="W211" s="137" t="str">
        <f ca="1">_xlfn.XLOOKUP(G211&amp;$W$2,BS_CONTROLE[CHAVE],BS_CONTROLE[Quantidade_11],"-")</f>
        <v>-</v>
      </c>
    </row>
    <row r="212" spans="1:23" hidden="1">
      <c r="A212" s="146" t="str">
        <f>IF(SP_SUL!Y215="","*",SP_SUL!Y215)</f>
        <v>*</v>
      </c>
      <c r="B212" s="146" t="str">
        <f>IF(SP_SUL!X215="","*",SP_SUL!X215)</f>
        <v>*</v>
      </c>
      <c r="C212" s="146" t="str">
        <f>IF(SP_SUL!Z215="","*",SP_SUL!Z215)</f>
        <v>*</v>
      </c>
      <c r="D212" s="139" t="str">
        <f>IF(SP_SUL!S215="","*",SP_SUL!S215)</f>
        <v>-</v>
      </c>
      <c r="E212" s="139" t="str">
        <f>IF(SP_SUL!T215="","*",SP_SUL!T215)</f>
        <v>-</v>
      </c>
      <c r="F212" s="145" t="str">
        <f>IF(SP_SUL!B215="","*",SP_SUL!B215)</f>
        <v>*</v>
      </c>
      <c r="G212" s="145" t="str">
        <f>IF(SP_SUL!D215="","*",SP_SUL!D215)</f>
        <v>*</v>
      </c>
      <c r="H212" s="145" t="str">
        <f>IF(SP_SUL!F215="","*",SP_SUL!F215)</f>
        <v>*</v>
      </c>
      <c r="I212" s="145" t="str">
        <f>IF(SP_SUL!H215="","*",SP_SUL!H215)</f>
        <v>*</v>
      </c>
      <c r="J212" s="145" t="str">
        <f>IF(SP_SUL!I215="","*",SP_SUL!I215)</f>
        <v>*</v>
      </c>
      <c r="K212" s="139" t="str">
        <f>IF(SP_SUL!M215="","*",SP_SUL!M215)</f>
        <v>-</v>
      </c>
      <c r="L212" s="139" t="str">
        <f>IF(SP_SUL!N215="","*",SP_SUL!N215)</f>
        <v>-</v>
      </c>
      <c r="M212" s="140" t="str">
        <f>IF(SP_SUL!J215="","*",SP_SUL!J215)</f>
        <v>*</v>
      </c>
      <c r="N212" s="144" t="str">
        <f>IF(SP_SUL!K215="","*",SP_SUL!K215)</f>
        <v>*</v>
      </c>
      <c r="O212" s="144" t="str">
        <f>IF(SP_SUL!L215="","*",SP_SUL!L215)</f>
        <v>*</v>
      </c>
      <c r="P212" s="143" t="str">
        <f>IF(SP_SUL!O215="","*",SP_SUL!O215)</f>
        <v>*</v>
      </c>
      <c r="Q212" s="143" t="str">
        <f>IF(SP_SUL!P215="","*",SP_SUL!P215)</f>
        <v>*</v>
      </c>
      <c r="R212" s="145" t="str">
        <f>IF(SP_SUL!Q215="","*",CONCATENATE(SP_SUL!Q215," ",SP_SUL!R215))</f>
        <v>*</v>
      </c>
      <c r="S212" s="145" t="str">
        <f>IF(SP_SUL!V215="","*",SP_SUL!V215)</f>
        <v>*</v>
      </c>
      <c r="T212" s="145" t="str">
        <f>IF(SP_SUL!W215="","*",SP_SUL!W215)</f>
        <v>*</v>
      </c>
      <c r="U212" s="137" t="str">
        <f ca="1">_xlfn.XLOOKUP(G212&amp;$U$2,BS_CONTROLE[CHAVE],BS_CONTROLE[Quantidade_11],"-")</f>
        <v>-</v>
      </c>
      <c r="V212" s="137" t="str">
        <f ca="1">_xlfn.XLOOKUP(G212&amp;$V$2,BS_CONTROLE[CHAVE],BS_CONTROLE[Quantidade_11],"-")</f>
        <v>-</v>
      </c>
      <c r="W212" s="137" t="str">
        <f ca="1">_xlfn.XLOOKUP(G212&amp;$W$2,BS_CONTROLE[CHAVE],BS_CONTROLE[Quantidade_11],"-")</f>
        <v>-</v>
      </c>
    </row>
    <row r="213" spans="1:23" hidden="1">
      <c r="A213" s="146" t="str">
        <f>IF(SP_SUL!Y216="","*",SP_SUL!Y216)</f>
        <v>*</v>
      </c>
      <c r="B213" s="146" t="str">
        <f>IF(SP_SUL!X216="","*",SP_SUL!X216)</f>
        <v>Oportunidade</v>
      </c>
      <c r="C213" s="146" t="str">
        <f>IF(SP_SUL!Z216="","*",SP_SUL!Z216)</f>
        <v>*</v>
      </c>
      <c r="D213" s="139" t="str">
        <f>IF(SP_SUL!S216="","*",SP_SUL!S216)</f>
        <v>SP SUL</v>
      </c>
      <c r="E213" s="139" t="str">
        <f>IF(SP_SUL!T216="","*",SP_SUL!T216)</f>
        <v>ZEV-ZPT</v>
      </c>
      <c r="F213" s="145">
        <f>IF(SP_SUL!B216="","*",SP_SUL!B216)</f>
        <v>46062</v>
      </c>
      <c r="G213" s="145" t="str">
        <f>IF(SP_SUL!D216="","*",SP_SUL!D216)</f>
        <v>W95</v>
      </c>
      <c r="H213" s="145" t="str">
        <f>IF(SP_SUL!F216="","*",SP_SUL!F216)</f>
        <v>DESLOCAMENTO</v>
      </c>
      <c r="I213" s="145" t="str">
        <f>IF(SP_SUL!H216="","*",SP_SUL!H216)</f>
        <v>Z3ZEV</v>
      </c>
      <c r="J213" s="145" t="str">
        <f>IF(SP_SUL!I216="","*",SP_SUL!I216)</f>
        <v>ZPT</v>
      </c>
      <c r="K213" s="139" t="str">
        <f>IF(SP_SUL!M216="","*",SP_SUL!M216)</f>
        <v>ZEV-ZTP</v>
      </c>
      <c r="L213" s="139" t="str">
        <f>IF(SP_SUL!N216="","*",SP_SUL!N216)</f>
        <v>ZEVZPT</v>
      </c>
      <c r="M213" s="140">
        <f>IF(SP_SUL!J216="","*",SP_SUL!J216)</f>
        <v>54</v>
      </c>
      <c r="N213" s="144">
        <f>IF(SP_SUL!K216="","*",SP_SUL!K216)</f>
        <v>67</v>
      </c>
      <c r="O213" s="144" t="str">
        <f>IF(SP_SUL!L216="","*",SP_SUL!L216)</f>
        <v>-</v>
      </c>
      <c r="P213" s="143">
        <f>IF(SP_SUL!O216="","*",SP_SUL!O216)</f>
        <v>0.33333333333333331</v>
      </c>
      <c r="Q213" s="143">
        <f>IF(SP_SUL!P216="","*",SP_SUL!P216)</f>
        <v>4.1666666666666664E-2</v>
      </c>
      <c r="R213" s="145" t="str">
        <f>IF(SP_SUL!Q216="","*",CONCATENATE(SP_SUL!Q216," ",SP_SUL!R216))</f>
        <v>1 BINÁRIO</v>
      </c>
      <c r="S213" s="145" t="str">
        <f>IF(SP_SUL!V216="","*",SP_SUL!V216)</f>
        <v>Augusto</v>
      </c>
      <c r="T213" s="145" t="str">
        <f>IF(SP_SUL!W216="","*",SP_SUL!W216)</f>
        <v>Deslocamento</v>
      </c>
      <c r="U213" s="137" t="str">
        <f ca="1">_xlfn.XLOOKUP(G213&amp;$U$2,BS_CONTROLE[CHAVE],BS_CONTROLE[Quantidade_11],"-")</f>
        <v>-</v>
      </c>
      <c r="V213" s="137" t="str">
        <f ca="1">_xlfn.XLOOKUP(G213&amp;$V$2,BS_CONTROLE[CHAVE],BS_CONTROLE[Quantidade_11],"-")</f>
        <v>-</v>
      </c>
      <c r="W213" s="137" t="str">
        <f ca="1">_xlfn.XLOOKUP(G213&amp;$W$2,BS_CONTROLE[CHAVE],BS_CONTROLE[Quantidade_11],"-")</f>
        <v>-</v>
      </c>
    </row>
    <row r="214" spans="1:23" hidden="1">
      <c r="A214" s="146" t="str">
        <f>IF(SP_SUL!Y217="","*",SP_SUL!Y217)</f>
        <v>*</v>
      </c>
      <c r="B214" s="146" t="str">
        <f>IF(SP_SUL!X217="","*",SP_SUL!X217)</f>
        <v>Contrato</v>
      </c>
      <c r="C214" s="146" t="str">
        <f>IF(SP_SUL!Z217="","*",SP_SUL!Z217)</f>
        <v>*</v>
      </c>
      <c r="D214" s="139" t="str">
        <f>IF(SP_SUL!S217="","*",SP_SUL!S217)</f>
        <v>SP SUL</v>
      </c>
      <c r="E214" s="139" t="str">
        <f>IF(SP_SUL!T217="","*",SP_SUL!T217)</f>
        <v>ZEV-ZPT</v>
      </c>
      <c r="F214" s="145">
        <f>IF(SP_SUL!B217="","*",SP_SUL!B217)</f>
        <v>46062</v>
      </c>
      <c r="G214" s="145" t="str">
        <f>IF(SP_SUL!D217="","*",SP_SUL!D217)</f>
        <v>W61</v>
      </c>
      <c r="H214" s="145" t="str">
        <f>IF(SP_SUL!F217="","*",SP_SUL!F217)</f>
        <v>DESLOCAMENTO</v>
      </c>
      <c r="I214" s="145" t="str">
        <f>IF(SP_SUL!H217="","*",SP_SUL!H217)</f>
        <v>K67ZEV2</v>
      </c>
      <c r="J214" s="145" t="str">
        <f>IF(SP_SUL!I217="","*",SP_SUL!I217)</f>
        <v>K67ZEV2</v>
      </c>
      <c r="K214" s="139" t="str">
        <f>IF(SP_SUL!M217="","*",SP_SUL!M217)</f>
        <v>ZXW-ZGP</v>
      </c>
      <c r="L214" s="139" t="str">
        <f>IF(SP_SUL!N217="","*",SP_SUL!N217)</f>
        <v>K84ZXW2</v>
      </c>
      <c r="M214" s="140">
        <f>IF(SP_SUL!J217="","*",SP_SUL!J217)</f>
        <v>92</v>
      </c>
      <c r="N214" s="144">
        <f>IF(SP_SUL!K217="","*",SP_SUL!K217)</f>
        <v>83.7</v>
      </c>
      <c r="O214" s="144" t="str">
        <f>IF(SP_SUL!L217="","*",SP_SUL!L217)</f>
        <v>-</v>
      </c>
      <c r="P214" s="143">
        <f>IF(SP_SUL!O217="","*",SP_SUL!O217)</f>
        <v>0.33333333333333331</v>
      </c>
      <c r="Q214" s="143">
        <f>IF(SP_SUL!P217="","*",SP_SUL!P217)</f>
        <v>4.1666666666666664E-2</v>
      </c>
      <c r="R214" s="145" t="str">
        <f>IF(SP_SUL!Q217="","*",CONCATENATE(SP_SUL!Q217," ",SP_SUL!R217))</f>
        <v>1 BINÁRIO</v>
      </c>
      <c r="S214" s="145" t="str">
        <f>IF(SP_SUL!V217="","*",SP_SUL!V217)</f>
        <v>Moises</v>
      </c>
      <c r="T214" s="145" t="str">
        <f>IF(SP_SUL!W217="","*",SP_SUL!W217)</f>
        <v>Deslocamento das turmas</v>
      </c>
      <c r="U214" s="137">
        <f ca="1">_xlfn.XLOOKUP(G214&amp;$U$2,BS_CONTROLE[CHAVE],BS_CONTROLE[Quantidade_11],"-")</f>
        <v>1</v>
      </c>
      <c r="V214" s="137" t="str">
        <f ca="1">_xlfn.XLOOKUP(G214&amp;$V$2,BS_CONTROLE[CHAVE],BS_CONTROLE[Quantidade_11],"-")</f>
        <v>-</v>
      </c>
      <c r="W214" s="137">
        <f ca="1">_xlfn.XLOOKUP(G214&amp;$W$2,BS_CONTROLE[CHAVE],BS_CONTROLE[Quantidade_11],"-")</f>
        <v>0</v>
      </c>
    </row>
    <row r="215" spans="1:23" hidden="1">
      <c r="A215" s="146" t="str">
        <f>IF(SP_SUL!Y218="","*",SP_SUL!Y218)</f>
        <v>*</v>
      </c>
      <c r="B215" s="146" t="str">
        <f>IF(SP_SUL!X218="","*",SP_SUL!X218)</f>
        <v>Contrato</v>
      </c>
      <c r="C215" s="146" t="str">
        <f>IF(SP_SUL!Z218="","*",SP_SUL!Z218)</f>
        <v>*</v>
      </c>
      <c r="D215" s="139" t="str">
        <f>IF(SP_SUL!S218="","*",SP_SUL!S218)</f>
        <v>SP SUL</v>
      </c>
      <c r="E215" s="139" t="str">
        <f>IF(SP_SUL!T218="","*",SP_SUL!T218)</f>
        <v>ZEV-ZPT</v>
      </c>
      <c r="F215" s="145">
        <f>IF(SP_SUL!B218="","*",SP_SUL!B218)</f>
        <v>46062</v>
      </c>
      <c r="G215" s="145" t="str">
        <f>IF(SP_SUL!D218="","*",SP_SUL!D218)</f>
        <v>W62</v>
      </c>
      <c r="H215" s="145" t="str">
        <f>IF(SP_SUL!F218="","*",SP_SUL!F218)</f>
        <v>DESLOCAMENTO</v>
      </c>
      <c r="I215" s="145" t="str">
        <f>IF(SP_SUL!H218="","*",SP_SUL!H218)</f>
        <v>ZDRZPT</v>
      </c>
      <c r="J215" s="145" t="str">
        <f>IF(SP_SUL!I218="","*",SP_SUL!I218)</f>
        <v>ZDRZPT</v>
      </c>
      <c r="K215" s="139" t="str">
        <f>IF(SP_SUL!M218="","*",SP_SUL!M218)</f>
        <v>ZXW-ZGP</v>
      </c>
      <c r="L215" s="139" t="str">
        <f>IF(SP_SUL!N218="","*",SP_SUL!N218)</f>
        <v>K84ZXW2</v>
      </c>
      <c r="M215" s="140">
        <f>IF(SP_SUL!J218="","*",SP_SUL!J218)</f>
        <v>92</v>
      </c>
      <c r="N215" s="144">
        <f>IF(SP_SUL!K218="","*",SP_SUL!K218)</f>
        <v>83.7</v>
      </c>
      <c r="O215" s="144" t="str">
        <f>IF(SP_SUL!L218="","*",SP_SUL!L218)</f>
        <v>-</v>
      </c>
      <c r="P215" s="143">
        <f>IF(SP_SUL!O218="","*",SP_SUL!O218)</f>
        <v>0.33333333333333331</v>
      </c>
      <c r="Q215" s="143">
        <f>IF(SP_SUL!P218="","*",SP_SUL!P218)</f>
        <v>4.1666666666666664E-2</v>
      </c>
      <c r="R215" s="145" t="str">
        <f>IF(SP_SUL!Q218="","*",CONCATENATE(SP_SUL!Q218," ",SP_SUL!R218))</f>
        <v>1 BINÁRIO</v>
      </c>
      <c r="S215" s="145" t="str">
        <f>IF(SP_SUL!V218="","*",SP_SUL!V218)</f>
        <v>Moises</v>
      </c>
      <c r="T215" s="145" t="str">
        <f>IF(SP_SUL!W218="","*",SP_SUL!W218)</f>
        <v>Deslocamento das turmas</v>
      </c>
      <c r="U215" s="137">
        <f ca="1">_xlfn.XLOOKUP(G215&amp;$U$2,BS_CONTROLE[CHAVE],BS_CONTROLE[Quantidade_11],"-")</f>
        <v>1</v>
      </c>
      <c r="V215" s="137" t="str">
        <f ca="1">_xlfn.XLOOKUP(G215&amp;$V$2,BS_CONTROLE[CHAVE],BS_CONTROLE[Quantidade_11],"-")</f>
        <v>-</v>
      </c>
      <c r="W215" s="137" t="str">
        <f ca="1">_xlfn.XLOOKUP(G215&amp;$W$2,BS_CONTROLE[CHAVE],BS_CONTROLE[Quantidade_11],"-")</f>
        <v>-</v>
      </c>
    </row>
    <row r="216" spans="1:23" hidden="1">
      <c r="A216" s="146" t="str">
        <f>IF(SP_SUL!Y219="","*",SP_SUL!Y219)</f>
        <v>*</v>
      </c>
      <c r="B216" s="146" t="str">
        <f>IF(SP_SUL!X219="","*",SP_SUL!X219)</f>
        <v>Oportunidade</v>
      </c>
      <c r="C216" s="146" t="str">
        <f>IF(SP_SUL!Z219="","*",SP_SUL!Z219)</f>
        <v>*</v>
      </c>
      <c r="D216" s="139" t="str">
        <f>IF(SP_SUL!S219="","*",SP_SUL!S219)</f>
        <v>SP SUL</v>
      </c>
      <c r="E216" s="139" t="str">
        <f>IF(SP_SUL!T219="","*",SP_SUL!T219)</f>
        <v>ZPT-ZPG</v>
      </c>
      <c r="F216" s="145">
        <f>IF(SP_SUL!B219="","*",SP_SUL!B219)</f>
        <v>46062</v>
      </c>
      <c r="G216" s="145" t="str">
        <f>IF(SP_SUL!D219="","*",SP_SUL!D219)</f>
        <v>DIEGO (TF-42)</v>
      </c>
      <c r="H216" s="145" t="str">
        <f>IF(SP_SUL!F219="","*",SP_SUL!F219)</f>
        <v>LIMPEZA LASTRO</v>
      </c>
      <c r="I216" s="145" t="str">
        <f>IF(SP_SUL!H219="","*",SP_SUL!H219)</f>
        <v>-</v>
      </c>
      <c r="J216" s="145" t="str">
        <f>IF(SP_SUL!I219="","*",SP_SUL!I219)</f>
        <v>-</v>
      </c>
      <c r="K216" s="139" t="str">
        <f>IF(SP_SUL!M219="","*",SP_SUL!M219)</f>
        <v>PAT-ZGM</v>
      </c>
      <c r="L216" s="139" t="str">
        <f>IF(SP_SUL!N219="","*",SP_SUL!N219)</f>
        <v>PAT1102</v>
      </c>
      <c r="M216" s="140">
        <f>IF(SP_SUL!J219="","*",SP_SUL!J219)</f>
        <v>53</v>
      </c>
      <c r="N216" s="144">
        <f>IF(SP_SUL!K219="","*",SP_SUL!K219)</f>
        <v>109.05</v>
      </c>
      <c r="O216" s="144" t="str">
        <f>IF(SP_SUL!L219="","*",SP_SUL!L219)</f>
        <v>-</v>
      </c>
      <c r="P216" s="143">
        <f>IF(SP_SUL!O219="","*",SP_SUL!O219)</f>
        <v>0.41666666666666669</v>
      </c>
      <c r="Q216" s="143">
        <f>IF(SP_SUL!P219="","*",SP_SUL!P219)</f>
        <v>8.3333333333333329E-2</v>
      </c>
      <c r="R216" s="145" t="str">
        <f>IF(SP_SUL!Q219="","*",CONCATENATE(SP_SUL!Q219," ",SP_SUL!R219))</f>
        <v>30 M</v>
      </c>
      <c r="S216" s="145" t="str">
        <f>IF(SP_SUL!V219="","*",SP_SUL!V219)</f>
        <v>Moises</v>
      </c>
      <c r="T216" s="145" t="str">
        <f>IF(SP_SUL!W219="","*",SP_SUL!W219)</f>
        <v>Limpeza de lastro</v>
      </c>
      <c r="U216" s="137" t="str">
        <f ca="1">_xlfn.XLOOKUP(G216&amp;$U$2,BS_CONTROLE[CHAVE],BS_CONTROLE[Quantidade_11],"-")</f>
        <v>-</v>
      </c>
      <c r="V216" s="137" t="str">
        <f ca="1">_xlfn.XLOOKUP(G216&amp;$V$2,BS_CONTROLE[CHAVE],BS_CONTROLE[Quantidade_11],"-")</f>
        <v>-</v>
      </c>
      <c r="W216" s="137" t="str">
        <f ca="1">_xlfn.XLOOKUP(G216&amp;$W$2,BS_CONTROLE[CHAVE],BS_CONTROLE[Quantidade_11],"-")</f>
        <v>-</v>
      </c>
    </row>
    <row r="217" spans="1:23" hidden="1">
      <c r="A217" s="146" t="str">
        <f>IF(SP_SUL!Y220="","*",SP_SUL!Y220)</f>
        <v>*</v>
      </c>
      <c r="B217" s="146" t="str">
        <f>IF(SP_SUL!X220="","*",SP_SUL!X220)</f>
        <v>Oportunidade</v>
      </c>
      <c r="C217" s="146" t="str">
        <f>IF(SP_SUL!Z220="","*",SP_SUL!Z220)</f>
        <v>*</v>
      </c>
      <c r="D217" s="139" t="str">
        <f>IF(SP_SUL!S220="","*",SP_SUL!S220)</f>
        <v>SP SUL</v>
      </c>
      <c r="E217" s="139" t="str">
        <f>IF(SP_SUL!T220="","*",SP_SUL!T220)</f>
        <v>ZEV-ZPT</v>
      </c>
      <c r="F217" s="145">
        <f>IF(SP_SUL!B220="","*",SP_SUL!B220)</f>
        <v>46062</v>
      </c>
      <c r="G217" s="145" t="str">
        <f>IF(SP_SUL!D220="","*",SP_SUL!D220)</f>
        <v>EXPANSÃO TURMA 1</v>
      </c>
      <c r="H217" s="145" t="str">
        <f>IF(SP_SUL!F220="","*",SP_SUL!F220)</f>
        <v>EXPANSÃO - SOLDA</v>
      </c>
      <c r="I217" s="145" t="str">
        <f>IF(SP_SUL!H220="","*",SP_SUL!H220)</f>
        <v>-</v>
      </c>
      <c r="J217" s="145" t="str">
        <f>IF(SP_SUL!I220="","*",SP_SUL!I220)</f>
        <v>-</v>
      </c>
      <c r="K217" s="139" t="str">
        <f>IF(SP_SUL!M220="","*",SP_SUL!M220)</f>
        <v>109-ZGM</v>
      </c>
      <c r="L217" s="139" t="str">
        <f>IF(SP_SUL!N220="","*",SP_SUL!N220)</f>
        <v>1101091/1101093</v>
      </c>
      <c r="M217" s="140">
        <f>IF(SP_SUL!J220="","*",SP_SUL!J220)</f>
        <v>30</v>
      </c>
      <c r="N217" s="144">
        <f>IF(SP_SUL!K220="","*",SP_SUL!K220)</f>
        <v>109</v>
      </c>
      <c r="O217" s="144" t="str">
        <f>IF(SP_SUL!L220="","*",SP_SUL!L220)</f>
        <v>-</v>
      </c>
      <c r="P217" s="143">
        <f>IF(SP_SUL!O220="","*",SP_SUL!O220)</f>
        <v>0.33333333333333331</v>
      </c>
      <c r="Q217" s="143">
        <f>IF(SP_SUL!P220="","*",SP_SUL!P220)</f>
        <v>6.25E-2</v>
      </c>
      <c r="R217" s="145" t="str">
        <f>IF(SP_SUL!Q220="","*",CONCATENATE(SP_SUL!Q220," ",SP_SUL!R220))</f>
        <v>1 Nº DE SOLDA</v>
      </c>
      <c r="S217" s="145" t="str">
        <f>IF(SP_SUL!V220="","*",SP_SUL!V220)</f>
        <v>Pedro</v>
      </c>
      <c r="T217" s="145" t="str">
        <f>IF(SP_SUL!W220="","*",SP_SUL!W220)</f>
        <v xml:space="preserve">Execução de solda - Condicionado a temperatura </v>
      </c>
      <c r="U217" s="137">
        <f ca="1">_xlfn.XLOOKUP(G217&amp;$U$2,BS_CONTROLE[CHAVE],BS_CONTROLE[Quantidade_11],"-")</f>
        <v>1040</v>
      </c>
      <c r="V217" s="137" t="str">
        <f ca="1">_xlfn.XLOOKUP(G217&amp;$V$2,BS_CONTROLE[CHAVE],BS_CONTROLE[Quantidade_11],"-")</f>
        <v>-</v>
      </c>
      <c r="W217" s="137">
        <f ca="1">_xlfn.XLOOKUP(G217&amp;$W$2,BS_CONTROLE[CHAVE],BS_CONTROLE[Quantidade_11],"-")</f>
        <v>1</v>
      </c>
    </row>
    <row r="218" spans="1:23" hidden="1">
      <c r="A218" s="146" t="str">
        <f>IF(SP_SUL!Y221="","*",SP_SUL!Y221)</f>
        <v>*</v>
      </c>
      <c r="B218" s="146" t="str">
        <f>IF(SP_SUL!X221="","*",SP_SUL!X221)</f>
        <v>*</v>
      </c>
      <c r="C218" s="146" t="str">
        <f>IF(SP_SUL!Z221="","*",SP_SUL!Z221)</f>
        <v>*</v>
      </c>
      <c r="D218" s="139" t="str">
        <f>IF(SP_SUL!S221="","*",SP_SUL!S221)</f>
        <v>-</v>
      </c>
      <c r="E218" s="139" t="str">
        <f>IF(SP_SUL!T221="","*",SP_SUL!T221)</f>
        <v>-</v>
      </c>
      <c r="F218" s="145" t="str">
        <f>IF(SP_SUL!B221="","*",SP_SUL!B221)</f>
        <v>*</v>
      </c>
      <c r="G218" s="145" t="str">
        <f>IF(SP_SUL!D221="","*",SP_SUL!D221)</f>
        <v>*</v>
      </c>
      <c r="H218" s="145" t="str">
        <f>IF(SP_SUL!F221="","*",SP_SUL!F221)</f>
        <v>*</v>
      </c>
      <c r="I218" s="145" t="str">
        <f>IF(SP_SUL!H221="","*",SP_SUL!H221)</f>
        <v>*</v>
      </c>
      <c r="J218" s="145" t="str">
        <f>IF(SP_SUL!I221="","*",SP_SUL!I221)</f>
        <v>*</v>
      </c>
      <c r="K218" s="139" t="str">
        <f>IF(SP_SUL!M221="","*",SP_SUL!M221)</f>
        <v>-</v>
      </c>
      <c r="L218" s="139" t="str">
        <f>IF(SP_SUL!N221="","*",SP_SUL!N221)</f>
        <v>-</v>
      </c>
      <c r="M218" s="140" t="str">
        <f>IF(SP_SUL!J221="","*",SP_SUL!J221)</f>
        <v>*</v>
      </c>
      <c r="N218" s="144" t="str">
        <f>IF(SP_SUL!K221="","*",SP_SUL!K221)</f>
        <v>*</v>
      </c>
      <c r="O218" s="144" t="str">
        <f>IF(SP_SUL!L221="","*",SP_SUL!L221)</f>
        <v>*</v>
      </c>
      <c r="P218" s="143" t="str">
        <f>IF(SP_SUL!O221="","*",SP_SUL!O221)</f>
        <v>*</v>
      </c>
      <c r="Q218" s="143" t="str">
        <f>IF(SP_SUL!P221="","*",SP_SUL!P221)</f>
        <v>*</v>
      </c>
      <c r="R218" s="145" t="str">
        <f>IF(SP_SUL!Q221="","*",CONCATENATE(SP_SUL!Q221," ",SP_SUL!R221))</f>
        <v>*</v>
      </c>
      <c r="S218" s="145" t="str">
        <f>IF(SP_SUL!V221="","*",SP_SUL!V221)</f>
        <v>*</v>
      </c>
      <c r="T218" s="145" t="str">
        <f>IF(SP_SUL!W221="","*",SP_SUL!W221)</f>
        <v>*</v>
      </c>
      <c r="U218" s="137" t="str">
        <f ca="1">_xlfn.XLOOKUP(G218&amp;$U$2,BS_CONTROLE[CHAVE],BS_CONTROLE[Quantidade_11],"-")</f>
        <v>-</v>
      </c>
      <c r="V218" s="137" t="str">
        <f ca="1">_xlfn.XLOOKUP(G218&amp;$V$2,BS_CONTROLE[CHAVE],BS_CONTROLE[Quantidade_11],"-")</f>
        <v>-</v>
      </c>
      <c r="W218" s="137" t="str">
        <f ca="1">_xlfn.XLOOKUP(G218&amp;$W$2,BS_CONTROLE[CHAVE],BS_CONTROLE[Quantidade_11],"-")</f>
        <v>-</v>
      </c>
    </row>
    <row r="219" spans="1:23" hidden="1">
      <c r="A219" s="146" t="str">
        <f>IF(SP_SUL!Y222="","*",SP_SUL!Y222)</f>
        <v>*</v>
      </c>
      <c r="B219" s="146" t="str">
        <f>IF(SP_SUL!X222="","*",SP_SUL!X222)</f>
        <v>*</v>
      </c>
      <c r="C219" s="146" t="str">
        <f>IF(SP_SUL!Z222="","*",SP_SUL!Z222)</f>
        <v>*</v>
      </c>
      <c r="D219" s="139" t="str">
        <f>IF(SP_SUL!S222="","*",SP_SUL!S222)</f>
        <v>-</v>
      </c>
      <c r="E219" s="139" t="str">
        <f>IF(SP_SUL!T222="","*",SP_SUL!T222)</f>
        <v>-</v>
      </c>
      <c r="F219" s="145" t="str">
        <f>IF(SP_SUL!B222="","*",SP_SUL!B222)</f>
        <v>*</v>
      </c>
      <c r="G219" s="145" t="str">
        <f>IF(SP_SUL!D222="","*",SP_SUL!D222)</f>
        <v>*</v>
      </c>
      <c r="H219" s="145" t="str">
        <f>IF(SP_SUL!F222="","*",SP_SUL!F222)</f>
        <v>*</v>
      </c>
      <c r="I219" s="145" t="str">
        <f>IF(SP_SUL!H222="","*",SP_SUL!H222)</f>
        <v>*</v>
      </c>
      <c r="J219" s="145" t="str">
        <f>IF(SP_SUL!I222="","*",SP_SUL!I222)</f>
        <v>*</v>
      </c>
      <c r="K219" s="139" t="str">
        <f>IF(SP_SUL!M222="","*",SP_SUL!M222)</f>
        <v>-</v>
      </c>
      <c r="L219" s="139" t="str">
        <f>IF(SP_SUL!N222="","*",SP_SUL!N222)</f>
        <v>-</v>
      </c>
      <c r="M219" s="140" t="str">
        <f>IF(SP_SUL!J222="","*",SP_SUL!J222)</f>
        <v>*</v>
      </c>
      <c r="N219" s="144" t="str">
        <f>IF(SP_SUL!K222="","*",SP_SUL!K222)</f>
        <v>*</v>
      </c>
      <c r="O219" s="144" t="str">
        <f>IF(SP_SUL!L222="","*",SP_SUL!L222)</f>
        <v>*</v>
      </c>
      <c r="P219" s="143" t="str">
        <f>IF(SP_SUL!O222="","*",SP_SUL!O222)</f>
        <v>*</v>
      </c>
      <c r="Q219" s="143" t="str">
        <f>IF(SP_SUL!P222="","*",SP_SUL!P222)</f>
        <v>*</v>
      </c>
      <c r="R219" s="145" t="str">
        <f>IF(SP_SUL!Q222="","*",CONCATENATE(SP_SUL!Q222," ",SP_SUL!R222))</f>
        <v>*</v>
      </c>
      <c r="S219" s="145" t="str">
        <f>IF(SP_SUL!V222="","*",SP_SUL!V222)</f>
        <v>*</v>
      </c>
      <c r="T219" s="145" t="str">
        <f>IF(SP_SUL!W222="","*",SP_SUL!W222)</f>
        <v>*</v>
      </c>
      <c r="U219" s="137" t="str">
        <f ca="1">_xlfn.XLOOKUP(G219&amp;$U$2,BS_CONTROLE[CHAVE],BS_CONTROLE[Quantidade_11],"-")</f>
        <v>-</v>
      </c>
      <c r="V219" s="137" t="str">
        <f ca="1">_xlfn.XLOOKUP(G219&amp;$V$2,BS_CONTROLE[CHAVE],BS_CONTROLE[Quantidade_11],"-")</f>
        <v>-</v>
      </c>
      <c r="W219" s="137" t="str">
        <f ca="1">_xlfn.XLOOKUP(G219&amp;$W$2,BS_CONTROLE[CHAVE],BS_CONTROLE[Quantidade_11],"-")</f>
        <v>-</v>
      </c>
    </row>
    <row r="220" spans="1:23" hidden="1">
      <c r="A220" s="146" t="str">
        <f>IF(SP_SUL!Y223="","*",SP_SUL!Y223)</f>
        <v>OPORTUNIDADE</v>
      </c>
      <c r="B220" s="146" t="str">
        <f>IF(SP_SUL!X223="","*",SP_SUL!X223)</f>
        <v>Oportunidade</v>
      </c>
      <c r="C220" s="146" t="str">
        <f>IF(SP_SUL!Z223="","*",SP_SUL!Z223)</f>
        <v>*</v>
      </c>
      <c r="D220" s="139" t="str">
        <f>IF(SP_SUL!S223="","*",SP_SUL!S223)</f>
        <v>SP SUL</v>
      </c>
      <c r="E220" s="139" t="str">
        <f>IF(SP_SUL!T223="","*",SP_SUL!T223)</f>
        <v>ZBV-ZRX</v>
      </c>
      <c r="F220" s="145">
        <f>IF(SP_SUL!B223="","*",SP_SUL!B223)</f>
        <v>46063</v>
      </c>
      <c r="G220" s="145" t="str">
        <f>IF(SP_SUL!D223="","*",SP_SUL!D223)</f>
        <v>EXPANSÃO TURMA 1</v>
      </c>
      <c r="H220" s="145" t="str">
        <f>IF(SP_SUL!F223="","*",SP_SUL!F223)</f>
        <v>EXPANSÃO - SOLDA</v>
      </c>
      <c r="I220" s="145" t="str">
        <f>IF(SP_SUL!H223="","*",SP_SUL!H223)</f>
        <v>-</v>
      </c>
      <c r="J220" s="145" t="str">
        <f>IF(SP_SUL!I223="","*",SP_SUL!I223)</f>
        <v>-</v>
      </c>
      <c r="K220" s="139" t="str">
        <f>IF(SP_SUL!M223="","*",SP_SUL!M223)</f>
        <v>ZCD</v>
      </c>
      <c r="L220" s="139" t="str">
        <f>IF(SP_SUL!N223="","*",SP_SUL!N223)</f>
        <v>ZCD1</v>
      </c>
      <c r="M220" s="140">
        <f>IF(SP_SUL!J223="","*",SP_SUL!J223)</f>
        <v>70</v>
      </c>
      <c r="N220" s="144">
        <f>IF(SP_SUL!K223="","*",SP_SUL!K223)</f>
        <v>113.6</v>
      </c>
      <c r="O220" s="144" t="str">
        <f>IF(SP_SUL!L223="","*",SP_SUL!L223)</f>
        <v>-</v>
      </c>
      <c r="P220" s="143">
        <f>IF(SP_SUL!O223="","*",SP_SUL!O223)</f>
        <v>0.375</v>
      </c>
      <c r="Q220" s="143">
        <f>IF(SP_SUL!P223="","*",SP_SUL!P223)</f>
        <v>6.25E-2</v>
      </c>
      <c r="R220" s="145" t="str">
        <f>IF(SP_SUL!Q223="","*",CONCATENATE(SP_SUL!Q223," ",SP_SUL!R223))</f>
        <v>1 Nº DE SOLDA</v>
      </c>
      <c r="S220" s="145" t="str">
        <f>IF(SP_SUL!V223="","*",SP_SUL!V223)</f>
        <v>Fabio</v>
      </c>
      <c r="T220" s="145" t="str">
        <f>IF(SP_SUL!W223="","*",SP_SUL!W223)</f>
        <v xml:space="preserve">Execução de solda - Condicionado a temperatura </v>
      </c>
      <c r="U220" s="137">
        <f ca="1">_xlfn.XLOOKUP(G220&amp;$U$2,BS_CONTROLE[CHAVE],BS_CONTROLE[Quantidade_11],"-")</f>
        <v>1040</v>
      </c>
      <c r="V220" s="137" t="str">
        <f ca="1">_xlfn.XLOOKUP(G220&amp;$V$2,BS_CONTROLE[CHAVE],BS_CONTROLE[Quantidade_11],"-")</f>
        <v>-</v>
      </c>
      <c r="W220" s="137">
        <f ca="1">_xlfn.XLOOKUP(G220&amp;$W$2,BS_CONTROLE[CHAVE],BS_CONTROLE[Quantidade_11],"-")</f>
        <v>1</v>
      </c>
    </row>
    <row r="221" spans="1:23" hidden="1">
      <c r="A221" s="146" t="str">
        <f>IF(SP_SUL!Y224="","*",SP_SUL!Y224)</f>
        <v>OPORTUNIDADE</v>
      </c>
      <c r="B221" s="146" t="str">
        <f>IF(SP_SUL!X224="","*",SP_SUL!X224)</f>
        <v>Oportunidade</v>
      </c>
      <c r="C221" s="146" t="str">
        <f>IF(SP_SUL!Z224="","*",SP_SUL!Z224)</f>
        <v>*</v>
      </c>
      <c r="D221" s="139" t="str">
        <f>IF(SP_SUL!S224="","*",SP_SUL!S224)</f>
        <v>SP SUL</v>
      </c>
      <c r="E221" s="139" t="str">
        <f>IF(SP_SUL!T224="","*",SP_SUL!T224)</f>
        <v>ZBV-ZRX</v>
      </c>
      <c r="F221" s="145">
        <f>IF(SP_SUL!B224="","*",SP_SUL!B224)</f>
        <v>46063</v>
      </c>
      <c r="G221" s="145" t="str">
        <f>IF(SP_SUL!D224="","*",SP_SUL!D224)</f>
        <v>KLECIO (TP-699)</v>
      </c>
      <c r="H221" s="145" t="str">
        <f>IF(SP_SUL!F224="","*",SP_SUL!F224)</f>
        <v>PDM - SOLDA</v>
      </c>
      <c r="I221" s="145" t="str">
        <f>IF(SP_SUL!H224="","*",SP_SUL!H224)</f>
        <v>-</v>
      </c>
      <c r="J221" s="145" t="str">
        <f>IF(SP_SUL!I224="","*",SP_SUL!I224)</f>
        <v>-</v>
      </c>
      <c r="K221" s="139" t="str">
        <f>IF(SP_SUL!M224="","*",SP_SUL!M224)</f>
        <v>ZRX-ZRQ</v>
      </c>
      <c r="L221" s="139" t="str">
        <f>IF(SP_SUL!N224="","*",SP_SUL!N224)</f>
        <v>133ZRQ1</v>
      </c>
      <c r="M221" s="140">
        <f>IF(SP_SUL!J224="","*",SP_SUL!J224)</f>
        <v>70</v>
      </c>
      <c r="N221" s="144">
        <f>IF(SP_SUL!K224="","*",SP_SUL!K224)</f>
        <v>134.85</v>
      </c>
      <c r="O221" s="144" t="str">
        <f>IF(SP_SUL!L224="","*",SP_SUL!L224)</f>
        <v>*</v>
      </c>
      <c r="P221" s="143">
        <f>IF(SP_SUL!O224="","*",SP_SUL!O224)</f>
        <v>0.35416666666666669</v>
      </c>
      <c r="Q221" s="143">
        <f>IF(SP_SUL!P224="","*",SP_SUL!P224)</f>
        <v>6.25E-2</v>
      </c>
      <c r="R221" s="145" t="str">
        <f>IF(SP_SUL!Q224="","*",CONCATENATE(SP_SUL!Q224," ",SP_SUL!R224))</f>
        <v>1 Nº DE SOLDA</v>
      </c>
      <c r="S221" s="145" t="str">
        <f>IF(SP_SUL!V224="","*",SP_SUL!V224)</f>
        <v xml:space="preserve">Klecio </v>
      </c>
      <c r="T221" s="145" t="str">
        <f>IF(SP_SUL!W224="","*",SP_SUL!W224)</f>
        <v xml:space="preserve">Execução de solda - Condicionado a temperatura </v>
      </c>
      <c r="U221" s="137">
        <f ca="1">_xlfn.XLOOKUP(G221&amp;$U$2,BS_CONTROLE[CHAVE],BS_CONTROLE[Quantidade_11],"-")</f>
        <v>0</v>
      </c>
      <c r="V221" s="137" t="str">
        <f ca="1">_xlfn.XLOOKUP(G221&amp;$V$2,BS_CONTROLE[CHAVE],BS_CONTROLE[Quantidade_11],"-")</f>
        <v>-</v>
      </c>
      <c r="W221" s="137">
        <f ca="1">_xlfn.XLOOKUP(G221&amp;$W$2,BS_CONTROLE[CHAVE],BS_CONTROLE[Quantidade_11],"-")</f>
        <v>0</v>
      </c>
    </row>
    <row r="222" spans="1:23" hidden="1">
      <c r="A222" s="146" t="str">
        <f>IF(SP_SUL!Y225="","*",SP_SUL!Y225)</f>
        <v>*</v>
      </c>
      <c r="B222" s="146" t="str">
        <f>IF(SP_SUL!X225="","*",SP_SUL!X225)</f>
        <v>Oportunidade</v>
      </c>
      <c r="C222" s="146" t="str">
        <f>IF(SP_SUL!Z225="","*",SP_SUL!Z225)</f>
        <v>*</v>
      </c>
      <c r="D222" s="139" t="str">
        <f>IF(SP_SUL!S225="","*",SP_SUL!S225)</f>
        <v>SP SUL</v>
      </c>
      <c r="E222" s="139" t="str">
        <f>IF(SP_SUL!T225="","*",SP_SUL!T225)</f>
        <v>ZBV-ZRX</v>
      </c>
      <c r="F222" s="145" t="str">
        <f>IF(SP_SUL!B225="","*",SP_SUL!B225)</f>
        <v>*</v>
      </c>
      <c r="G222" s="145" t="str">
        <f>IF(SP_SUL!D225="","*",SP_SUL!D225)</f>
        <v>W58</v>
      </c>
      <c r="H222" s="145" t="str">
        <f>IF(SP_SUL!F225="","*",SP_SUL!F225)</f>
        <v>RECOLHIMENTO DE DORMENTE</v>
      </c>
      <c r="I222" s="145">
        <f>IF(SP_SUL!H225="","*",SP_SUL!H225)</f>
        <v>106109</v>
      </c>
      <c r="J222" s="145">
        <f>IF(SP_SUL!I225="","*",SP_SUL!I225)</f>
        <v>106109</v>
      </c>
      <c r="K222" s="139" t="str">
        <f>IF(SP_SUL!M225="","*",SP_SUL!M225)</f>
        <v>ZBM-ZHO</v>
      </c>
      <c r="L222" s="139" t="str">
        <f>IF(SP_SUL!N225="","*",SP_SUL!N225)</f>
        <v>K57ZHO</v>
      </c>
      <c r="M222" s="140">
        <f>IF(SP_SUL!J225="","*",SP_SUL!J225)</f>
        <v>68</v>
      </c>
      <c r="N222" s="144">
        <f>IF(SP_SUL!K225="","*",SP_SUL!K225)</f>
        <v>57</v>
      </c>
      <c r="O222" s="144">
        <f>IF(SP_SUL!L225="","*",SP_SUL!L225)</f>
        <v>53</v>
      </c>
      <c r="P222" s="143">
        <f>IF(SP_SUL!O225="","*",SP_SUL!O225)</f>
        <v>0.33333333333333331</v>
      </c>
      <c r="Q222" s="143">
        <f>IF(SP_SUL!P225="","*",SP_SUL!P225)</f>
        <v>4.1666666666666664E-2</v>
      </c>
      <c r="R222" s="145" t="str">
        <f>IF(SP_SUL!Q225="","*",CONCATENATE(SP_SUL!Q225," ",SP_SUL!R225))</f>
        <v>100 Nº DE PEÇAS</v>
      </c>
      <c r="S222" s="145" t="str">
        <f>IF(SP_SUL!V225="","*",SP_SUL!V225)</f>
        <v>Israel</v>
      </c>
      <c r="T222" s="145" t="str">
        <f>IF(SP_SUL!W225="","*",SP_SUL!W225)</f>
        <v xml:space="preserve">Recolhimento de dormentes  </v>
      </c>
      <c r="U222" s="137" t="str">
        <f ca="1">_xlfn.XLOOKUP(G222&amp;$U$2,BS_CONTROLE[CHAVE],BS_CONTROLE[Quantidade_11],"-")</f>
        <v>-</v>
      </c>
      <c r="V222" s="137" t="str">
        <f ca="1">_xlfn.XLOOKUP(G222&amp;$V$2,BS_CONTROLE[CHAVE],BS_CONTROLE[Quantidade_11],"-")</f>
        <v>-</v>
      </c>
      <c r="W222" s="137" t="str">
        <f ca="1">_xlfn.XLOOKUP(G222&amp;$W$2,BS_CONTROLE[CHAVE],BS_CONTROLE[Quantidade_11],"-")</f>
        <v>-</v>
      </c>
    </row>
    <row r="223" spans="1:23" hidden="1">
      <c r="A223" s="146" t="str">
        <f>IF(SP_SUL!Y226="","*",SP_SUL!Y226)</f>
        <v>SIM</v>
      </c>
      <c r="B223" s="146" t="str">
        <f>IF(SP_SUL!X226="","*",SP_SUL!X226)</f>
        <v>Contrato</v>
      </c>
      <c r="C223" s="146" t="str">
        <f>IF(SP_SUL!Z226="","*",SP_SUL!Z226)</f>
        <v>*</v>
      </c>
      <c r="D223" s="139" t="str">
        <f>IF(SP_SUL!S226="","*",SP_SUL!S226)</f>
        <v>SP SUL</v>
      </c>
      <c r="E223" s="139" t="str">
        <f>IF(SP_SUL!T226="","*",SP_SUL!T226)</f>
        <v>ZBV-ZRX</v>
      </c>
      <c r="F223" s="145">
        <f>IF(SP_SUL!B226="","*",SP_SUL!B226)</f>
        <v>46063</v>
      </c>
      <c r="G223" s="145" t="str">
        <f>IF(SP_SUL!D226="","*",SP_SUL!D226)</f>
        <v>E42</v>
      </c>
      <c r="H223" s="145" t="str">
        <f>IF(SP_SUL!F226="","*",SP_SUL!F226)</f>
        <v>TRILHEIRO - DESCARGA</v>
      </c>
      <c r="I223" s="145" t="str">
        <f>IF(SP_SUL!H226="","*",SP_SUL!H226)</f>
        <v>ZBV3</v>
      </c>
      <c r="J223" s="145" t="str">
        <f>IF(SP_SUL!I226="","*",SP_SUL!I226)</f>
        <v>ZBV3</v>
      </c>
      <c r="K223" s="139" t="str">
        <f>IF(SP_SUL!M226="","*",SP_SUL!M226)</f>
        <v>ZBM</v>
      </c>
      <c r="L223" s="139" t="str">
        <f>IF(SP_SUL!N226="","*",SP_SUL!N226)</f>
        <v>ZBM1</v>
      </c>
      <c r="M223" s="140">
        <f>IF(SP_SUL!J226="","*",SP_SUL!J226)</f>
        <v>68</v>
      </c>
      <c r="N223" s="144">
        <f>IF(SP_SUL!K226="","*",SP_SUL!K226)</f>
        <v>54.96</v>
      </c>
      <c r="O223" s="144">
        <f>IF(SP_SUL!L226="","*",SP_SUL!L226)</f>
        <v>56</v>
      </c>
      <c r="P223" s="143">
        <f>IF(SP_SUL!O226="","*",SP_SUL!O226)</f>
        <v>0.45833333333333331</v>
      </c>
      <c r="Q223" s="143">
        <f>IF(SP_SUL!P226="","*",SP_SUL!P226)</f>
        <v>0.16666666666666666</v>
      </c>
      <c r="R223" s="145" t="str">
        <f>IF(SP_SUL!Q226="","*",CONCATENATE(SP_SUL!Q226," ",SP_SUL!R226))</f>
        <v>3120 M</v>
      </c>
      <c r="S223" s="145" t="str">
        <f>IF(SP_SUL!V226="","*",SP_SUL!V226)</f>
        <v>Israel</v>
      </c>
      <c r="T223" s="145" t="str">
        <f>IF(SP_SUL!W226="","*",SP_SUL!W226)</f>
        <v>Descarga de trilho</v>
      </c>
      <c r="U223" s="137">
        <f ca="1">_xlfn.XLOOKUP(G223&amp;$U$2,BS_CONTROLE[CHAVE],BS_CONTROLE[Quantidade_11],"-")</f>
        <v>1872</v>
      </c>
      <c r="V223" s="137" t="str">
        <f ca="1">_xlfn.XLOOKUP(G223&amp;$V$2,BS_CONTROLE[CHAVE],BS_CONTROLE[Quantidade_11],"-")</f>
        <v>-</v>
      </c>
      <c r="W223" s="137" t="str">
        <f ca="1">_xlfn.XLOOKUP(G223&amp;$W$2,BS_CONTROLE[CHAVE],BS_CONTROLE[Quantidade_11],"-")</f>
        <v>-</v>
      </c>
    </row>
    <row r="224" spans="1:23" hidden="1">
      <c r="A224" s="146" t="str">
        <f>IF(SP_SUL!Y227="","*",SP_SUL!Y227)</f>
        <v>*</v>
      </c>
      <c r="B224" s="146" t="str">
        <f>IF(SP_SUL!X227="","*",SP_SUL!X227)</f>
        <v>Oportunidade</v>
      </c>
      <c r="C224" s="146" t="str">
        <f>IF(SP_SUL!Z227="","*",SP_SUL!Z227)</f>
        <v>*</v>
      </c>
      <c r="D224" s="139" t="str">
        <f>IF(SP_SUL!S227="","*",SP_SUL!S227)</f>
        <v>SP SUL</v>
      </c>
      <c r="E224" s="139" t="str">
        <f>IF(SP_SUL!T227="","*",SP_SUL!T227)</f>
        <v>ZBV-ZRX</v>
      </c>
      <c r="F224" s="145">
        <f>IF(SP_SUL!B227="","*",SP_SUL!B227)</f>
        <v>46063</v>
      </c>
      <c r="G224" s="145" t="str">
        <f>IF(SP_SUL!D227="","*",SP_SUL!D227)</f>
        <v>V53</v>
      </c>
      <c r="H224" s="145" t="str">
        <f>IF(SP_SUL!F227="","*",SP_SUL!F227)</f>
        <v>DESLOCAMENTO</v>
      </c>
      <c r="I224" s="145" t="str">
        <f>IF(SP_SUL!H227="","*",SP_SUL!H227)</f>
        <v>ZAC-2</v>
      </c>
      <c r="J224" s="145" t="str">
        <f>IF(SP_SUL!I227="","*",SP_SUL!I227)</f>
        <v>ZSK-2</v>
      </c>
      <c r="K224" s="139" t="str">
        <f>IF(SP_SUL!M227="","*",SP_SUL!M227)</f>
        <v>ZAC-ZSK</v>
      </c>
      <c r="L224" s="139" t="str">
        <f>IF(SP_SUL!N227="","*",SP_SUL!N227)</f>
        <v>ZACSKW</v>
      </c>
      <c r="M224" s="140">
        <f>IF(SP_SUL!J227="","*",SP_SUL!J227)</f>
        <v>70</v>
      </c>
      <c r="N224" s="144">
        <f>IF(SP_SUL!K227="","*",SP_SUL!K227)</f>
        <v>82</v>
      </c>
      <c r="O224" s="144" t="str">
        <f>IF(SP_SUL!L227="","*",SP_SUL!L227)</f>
        <v>-</v>
      </c>
      <c r="P224" s="143">
        <f>IF(SP_SUL!O227="","*",SP_SUL!O227)</f>
        <v>0.33333333333333331</v>
      </c>
      <c r="Q224" s="143">
        <f>IF(SP_SUL!P227="","*",SP_SUL!P227)</f>
        <v>4.1666666666666664E-2</v>
      </c>
      <c r="R224" s="145" t="str">
        <f>IF(SP_SUL!Q227="","*",CONCATENATE(SP_SUL!Q227," ",SP_SUL!R227))</f>
        <v>1 BINÁRIO</v>
      </c>
      <c r="S224" s="145" t="str">
        <f>IF(SP_SUL!V227="","*",SP_SUL!V227)</f>
        <v>Eziquiel</v>
      </c>
      <c r="T224" s="145" t="str">
        <f>IF(SP_SUL!W227="","*",SP_SUL!W227)</f>
        <v>Deslocamento</v>
      </c>
      <c r="U224" s="137" t="str">
        <f ca="1">_xlfn.XLOOKUP(G224&amp;$U$2,BS_CONTROLE[CHAVE],BS_CONTROLE[Quantidade_11],"-")</f>
        <v>-</v>
      </c>
      <c r="V224" s="137" t="str">
        <f ca="1">_xlfn.XLOOKUP(G224&amp;$V$2,BS_CONTROLE[CHAVE],BS_CONTROLE[Quantidade_11],"-")</f>
        <v>-</v>
      </c>
      <c r="W224" s="137" t="str">
        <f ca="1">_xlfn.XLOOKUP(G224&amp;$W$2,BS_CONTROLE[CHAVE],BS_CONTROLE[Quantidade_11],"-")</f>
        <v>-</v>
      </c>
    </row>
    <row r="225" spans="1:23" hidden="1">
      <c r="A225" s="146" t="str">
        <f>IF(SP_SUL!Y228="","*",SP_SUL!Y228)</f>
        <v>OPORTUNIDADE</v>
      </c>
      <c r="B225" s="146" t="str">
        <f>IF(SP_SUL!X228="","*",SP_SUL!X228)</f>
        <v>Oportunidade</v>
      </c>
      <c r="C225" s="146" t="str">
        <f>IF(SP_SUL!Z228="","*",SP_SUL!Z228)</f>
        <v>*</v>
      </c>
      <c r="D225" s="139" t="str">
        <f>IF(SP_SUL!S228="","*",SP_SUL!S228)</f>
        <v>SP SUL</v>
      </c>
      <c r="E225" s="139" t="str">
        <f>IF(SP_SUL!T228="","*",SP_SUL!T228)</f>
        <v>ZBV-ZKE</v>
      </c>
      <c r="F225" s="145">
        <f>IF(SP_SUL!B228="","*",SP_SUL!B228)</f>
        <v>46063</v>
      </c>
      <c r="G225" s="145" t="str">
        <f>IF(SP_SUL!D228="","*",SP_SUL!D228)</f>
        <v>V93</v>
      </c>
      <c r="H225" s="145" t="str">
        <f>IF(SP_SUL!F228="","*",SP_SUL!F228)</f>
        <v>MECANIZAÇÃO - SOCADORA</v>
      </c>
      <c r="I225" s="145" t="str">
        <f>IF(SP_SUL!H228="","*",SP_SUL!H228)</f>
        <v>ZYU1</v>
      </c>
      <c r="J225" s="145" t="str">
        <f>IF(SP_SUL!I228="","*",SP_SUL!I228)</f>
        <v>ZYU1</v>
      </c>
      <c r="K225" s="139" t="str">
        <f>IF(SP_SUL!M228="","*",SP_SUL!M228)</f>
        <v>ZYU-ZST</v>
      </c>
      <c r="L225" s="139" t="str">
        <f>IF(SP_SUL!N228="","*",SP_SUL!N228)</f>
        <v>ZYU206</v>
      </c>
      <c r="M225" s="140">
        <f>IF(SP_SUL!J228="","*",SP_SUL!J228)</f>
        <v>56</v>
      </c>
      <c r="N225" s="144">
        <f>IF(SP_SUL!K228="","*",SP_SUL!K228)</f>
        <v>204.5</v>
      </c>
      <c r="O225" s="144">
        <f>IF(SP_SUL!L228="","*",SP_SUL!L228)</f>
        <v>205.5</v>
      </c>
      <c r="P225" s="143">
        <f>IF(SP_SUL!O228="","*",SP_SUL!O228)</f>
        <v>0.375</v>
      </c>
      <c r="Q225" s="143">
        <f>IF(SP_SUL!P228="","*",SP_SUL!P228)</f>
        <v>8.3333333333333329E-2</v>
      </c>
      <c r="R225" s="145" t="str">
        <f>IF(SP_SUL!Q228="","*",CONCATENATE(SP_SUL!Q228," ",SP_SUL!R228))</f>
        <v>200 M</v>
      </c>
      <c r="S225" s="145" t="str">
        <f>IF(SP_SUL!V228="","*",SP_SUL!V228)</f>
        <v>Antonioni</v>
      </c>
      <c r="T225" s="145" t="str">
        <f>IF(SP_SUL!W228="","*",SP_SUL!W228)</f>
        <v xml:space="preserve">Socaria mecanizada </v>
      </c>
      <c r="U225" s="137">
        <f ca="1">_xlfn.XLOOKUP(G225&amp;$U$2,BS_CONTROLE[CHAVE],BS_CONTROLE[Quantidade_11],"-")</f>
        <v>229</v>
      </c>
      <c r="V225" s="137">
        <f ca="1">_xlfn.XLOOKUP(G225&amp;$V$2,BS_CONTROLE[CHAVE],BS_CONTROLE[Quantidade_11],"-")</f>
        <v>0</v>
      </c>
      <c r="W225" s="137">
        <f ca="1">_xlfn.XLOOKUP(G225&amp;$W$2,BS_CONTROLE[CHAVE],BS_CONTROLE[Quantidade_11],"-")</f>
        <v>0</v>
      </c>
    </row>
    <row r="226" spans="1:23" hidden="1">
      <c r="A226" s="146" t="str">
        <f>IF(SP_SUL!Y229="","*",SP_SUL!Y229)</f>
        <v>OPORTUNIDADE</v>
      </c>
      <c r="B226" s="146" t="str">
        <f>IF(SP_SUL!X229="","*",SP_SUL!X229)</f>
        <v>Oportunidade</v>
      </c>
      <c r="C226" s="146" t="str">
        <f>IF(SP_SUL!Z229="","*",SP_SUL!Z229)</f>
        <v>*</v>
      </c>
      <c r="D226" s="139" t="str">
        <f>IF(SP_SUL!S229="","*",SP_SUL!S229)</f>
        <v>SP SUL</v>
      </c>
      <c r="E226" s="139" t="str">
        <f>IF(SP_SUL!T229="","*",SP_SUL!T229)</f>
        <v>ZBV-ZKE</v>
      </c>
      <c r="F226" s="145">
        <f>IF(SP_SUL!B229="","*",SP_SUL!B229)</f>
        <v>46063</v>
      </c>
      <c r="G226" s="145" t="str">
        <f>IF(SP_SUL!D229="","*",SP_SUL!D229)</f>
        <v>EDSON (TP-780)</v>
      </c>
      <c r="H226" s="145" t="str">
        <f>IF(SP_SUL!F229="","*",SP_SUL!F229)</f>
        <v>PDM - SUBSTITUIÇÃO - DORMENTE</v>
      </c>
      <c r="I226" s="145" t="str">
        <f>IF(SP_SUL!H229="","*",SP_SUL!H229)</f>
        <v>-</v>
      </c>
      <c r="J226" s="145" t="str">
        <f>IF(SP_SUL!I229="","*",SP_SUL!I229)</f>
        <v>-</v>
      </c>
      <c r="K226" s="139" t="str">
        <f>IF(SP_SUL!M229="","*",SP_SUL!M229)</f>
        <v>ZYU-ZST</v>
      </c>
      <c r="L226" s="139" t="str">
        <f>IF(SP_SUL!N229="","*",SP_SUL!N229)</f>
        <v>ZYU206</v>
      </c>
      <c r="M226" s="140">
        <f>IF(SP_SUL!J229="","*",SP_SUL!J229)</f>
        <v>56</v>
      </c>
      <c r="N226" s="144">
        <f>IF(SP_SUL!K229="","*",SP_SUL!K229)</f>
        <v>205</v>
      </c>
      <c r="O226" s="144" t="str">
        <f>IF(SP_SUL!L229="","*",SP_SUL!L229)</f>
        <v>-</v>
      </c>
      <c r="P226" s="143">
        <f>IF(SP_SUL!O229="","*",SP_SUL!O229)</f>
        <v>0.39583333333333331</v>
      </c>
      <c r="Q226" s="143">
        <f>IF(SP_SUL!P229="","*",SP_SUL!P229)</f>
        <v>8.3333333333333329E-2</v>
      </c>
      <c r="R226" s="145" t="str">
        <f>IF(SP_SUL!Q229="","*",CONCATENATE(SP_SUL!Q229," ",SP_SUL!R229))</f>
        <v>40 Nº DE DORMENTES</v>
      </c>
      <c r="S226" s="145" t="str">
        <f>IF(SP_SUL!V229="","*",SP_SUL!V229)</f>
        <v xml:space="preserve">Edson </v>
      </c>
      <c r="T226" s="145" t="str">
        <f>IF(SP_SUL!W229="","*",SP_SUL!W229)</f>
        <v xml:space="preserve">PDM - Substituição de dormentes </v>
      </c>
      <c r="U226" s="137" t="str">
        <f ca="1">_xlfn.XLOOKUP(G226&amp;$U$2,BS_CONTROLE[CHAVE],BS_CONTROLE[Quantidade_11],"-")</f>
        <v>-</v>
      </c>
      <c r="V226" s="137" t="str">
        <f ca="1">_xlfn.XLOOKUP(G226&amp;$V$2,BS_CONTROLE[CHAVE],BS_CONTROLE[Quantidade_11],"-")</f>
        <v>-</v>
      </c>
      <c r="W226" s="137" t="str">
        <f ca="1">_xlfn.XLOOKUP(G226&amp;$W$2,BS_CONTROLE[CHAVE],BS_CONTROLE[Quantidade_11],"-")</f>
        <v>-</v>
      </c>
    </row>
    <row r="227" spans="1:23" hidden="1">
      <c r="A227" s="146" t="str">
        <f>IF(SP_SUL!Y230="","*",SP_SUL!Y230)</f>
        <v>OPORTUNIDADE</v>
      </c>
      <c r="B227" s="146" t="str">
        <f>IF(SP_SUL!X230="","*",SP_SUL!X230)</f>
        <v>Oportunidade</v>
      </c>
      <c r="C227" s="146" t="str">
        <f>IF(SP_SUL!Z230="","*",SP_SUL!Z230)</f>
        <v>*</v>
      </c>
      <c r="D227" s="139" t="str">
        <f>IF(SP_SUL!S230="","*",SP_SUL!S230)</f>
        <v>SP SUL</v>
      </c>
      <c r="E227" s="139" t="str">
        <f>IF(SP_SUL!T230="","*",SP_SUL!T230)</f>
        <v>ZBV-ZKE</v>
      </c>
      <c r="F227" s="145">
        <f>IF(SP_SUL!B230="","*",SP_SUL!B230)</f>
        <v>46063</v>
      </c>
      <c r="G227" s="145" t="str">
        <f>IF(SP_SUL!D230="","*",SP_SUL!D230)</f>
        <v>ROGÉRIO (TP-730)</v>
      </c>
      <c r="H227" s="145" t="str">
        <f>IF(SP_SUL!F230="","*",SP_SUL!F230)</f>
        <v>PDM - SUBSTITUIÇÃO - DORMENTE</v>
      </c>
      <c r="I227" s="145" t="str">
        <f>IF(SP_SUL!H230="","*",SP_SUL!H230)</f>
        <v>-</v>
      </c>
      <c r="J227" s="145" t="str">
        <f>IF(SP_SUL!I230="","*",SP_SUL!I230)</f>
        <v>-</v>
      </c>
      <c r="K227" s="139" t="str">
        <f>IF(SP_SUL!M230="","*",SP_SUL!M230)</f>
        <v>ZYU-ZST</v>
      </c>
      <c r="L227" s="139" t="str">
        <f>IF(SP_SUL!N230="","*",SP_SUL!N230)</f>
        <v>ZYU206</v>
      </c>
      <c r="M227" s="140">
        <f>IF(SP_SUL!J230="","*",SP_SUL!J230)</f>
        <v>56</v>
      </c>
      <c r="N227" s="144">
        <f>IF(SP_SUL!K230="","*",SP_SUL!K230)</f>
        <v>205</v>
      </c>
      <c r="O227" s="144" t="str">
        <f>IF(SP_SUL!L230="","*",SP_SUL!L230)</f>
        <v>-</v>
      </c>
      <c r="P227" s="143">
        <f>IF(SP_SUL!O230="","*",SP_SUL!O230)</f>
        <v>0.39583333333333331</v>
      </c>
      <c r="Q227" s="143">
        <f>IF(SP_SUL!P230="","*",SP_SUL!P230)</f>
        <v>8.3333333333333329E-2</v>
      </c>
      <c r="R227" s="145" t="str">
        <f>IF(SP_SUL!Q230="","*",CONCATENATE(SP_SUL!Q230," ",SP_SUL!R230))</f>
        <v>40 Nº DE DORMENTES</v>
      </c>
      <c r="S227" s="145" t="str">
        <f>IF(SP_SUL!V230="","*",SP_SUL!V230)</f>
        <v>Rogerio</v>
      </c>
      <c r="T227" s="145" t="str">
        <f>IF(SP_SUL!W230="","*",SP_SUL!W230)</f>
        <v>PDM - Substituição de dormentes</v>
      </c>
      <c r="U227" s="137">
        <f ca="1">_xlfn.XLOOKUP(G227&amp;$U$2,BS_CONTROLE[CHAVE],BS_CONTROLE[Quantidade_11],"-")</f>
        <v>0</v>
      </c>
      <c r="V227" s="137" t="str">
        <f ca="1">_xlfn.XLOOKUP(G227&amp;$V$2,BS_CONTROLE[CHAVE],BS_CONTROLE[Quantidade_11],"-")</f>
        <v>-</v>
      </c>
      <c r="W227" s="137">
        <f ca="1">_xlfn.XLOOKUP(G227&amp;$W$2,BS_CONTROLE[CHAVE],BS_CONTROLE[Quantidade_11],"-")</f>
        <v>40</v>
      </c>
    </row>
    <row r="228" spans="1:23" hidden="1">
      <c r="A228" s="146" t="str">
        <f>IF(SP_SUL!Y231="","*",SP_SUL!Y231)</f>
        <v>OPORTUNIDADE</v>
      </c>
      <c r="B228" s="146" t="str">
        <f>IF(SP_SUL!X231="","*",SP_SUL!X231)</f>
        <v>Oportunidade</v>
      </c>
      <c r="C228" s="146" t="str">
        <f>IF(SP_SUL!Z231="","*",SP_SUL!Z231)</f>
        <v>*</v>
      </c>
      <c r="D228" s="139" t="str">
        <f>IF(SP_SUL!S231="","*",SP_SUL!S231)</f>
        <v>SP SUL</v>
      </c>
      <c r="E228" s="139" t="str">
        <f>IF(SP_SUL!T231="","*",SP_SUL!T231)</f>
        <v>ZBV-ZKE</v>
      </c>
      <c r="F228" s="145">
        <f>IF(SP_SUL!B231="","*",SP_SUL!B231)</f>
        <v>46063</v>
      </c>
      <c r="G228" s="145" t="str">
        <f>IF(SP_SUL!D231="","*",SP_SUL!D231)</f>
        <v>W59</v>
      </c>
      <c r="H228" s="145" t="str">
        <f>IF(SP_SUL!F231="","*",SP_SUL!F231)</f>
        <v>PDM - DESCARGA - DORMENTE</v>
      </c>
      <c r="I228" s="145" t="str">
        <f>IF(SP_SUL!H231="","*",SP_SUL!H231)</f>
        <v>ZYU1</v>
      </c>
      <c r="J228" s="145" t="str">
        <f>IF(SP_SUL!I231="","*",SP_SUL!I231)</f>
        <v>ZYU1</v>
      </c>
      <c r="K228" s="139" t="str">
        <f>IF(SP_SUL!M231="","*",SP_SUL!M231)</f>
        <v>ZYU</v>
      </c>
      <c r="L228" s="139" t="str">
        <f>IF(SP_SUL!N231="","*",SP_SUL!N231)</f>
        <v>ZYU1 / ZFY1981</v>
      </c>
      <c r="M228" s="140">
        <f>IF(SP_SUL!J231="","*",SP_SUL!J231)</f>
        <v>49</v>
      </c>
      <c r="N228" s="144">
        <f>IF(SP_SUL!K231="","*",SP_SUL!K231)</f>
        <v>203.57</v>
      </c>
      <c r="O228" s="144">
        <f>IF(SP_SUL!L231="","*",SP_SUL!L231)</f>
        <v>198.57</v>
      </c>
      <c r="P228" s="143">
        <f>IF(SP_SUL!O231="","*",SP_SUL!O231)</f>
        <v>0.35416666666666669</v>
      </c>
      <c r="Q228" s="143">
        <f>IF(SP_SUL!P231="","*",SP_SUL!P231)</f>
        <v>4.1666666666666664E-2</v>
      </c>
      <c r="R228" s="145" t="str">
        <f>IF(SP_SUL!Q231="","*",CONCATENATE(SP_SUL!Q231," ",SP_SUL!R231))</f>
        <v>300 Nº DE DORMENTES</v>
      </c>
      <c r="S228" s="145" t="str">
        <f>IF(SP_SUL!V231="","*",SP_SUL!V231)</f>
        <v>Henrique</v>
      </c>
      <c r="T228" s="145" t="str">
        <f>IF(SP_SUL!W231="","*",SP_SUL!W231)</f>
        <v>PDM - Descarga de dormentes</v>
      </c>
      <c r="U228" s="137">
        <f ca="1">_xlfn.XLOOKUP(G228&amp;$U$2,BS_CONTROLE[CHAVE],BS_CONTROLE[Quantidade_11],"-")</f>
        <v>1</v>
      </c>
      <c r="V228" s="137" t="str">
        <f ca="1">_xlfn.XLOOKUP(G228&amp;$V$2,BS_CONTROLE[CHAVE],BS_CONTROLE[Quantidade_11],"-")</f>
        <v>-</v>
      </c>
      <c r="W228" s="137" t="str">
        <f ca="1">_xlfn.XLOOKUP(G228&amp;$W$2,BS_CONTROLE[CHAVE],BS_CONTROLE[Quantidade_11],"-")</f>
        <v>-</v>
      </c>
    </row>
    <row r="229" spans="1:23" hidden="1">
      <c r="A229" s="146" t="str">
        <f>IF(SP_SUL!Y232="","*",SP_SUL!Y232)</f>
        <v>SIM</v>
      </c>
      <c r="B229" s="146" t="str">
        <f>IF(SP_SUL!X232="","*",SP_SUL!X232)</f>
        <v>Contrato</v>
      </c>
      <c r="C229" s="146" t="str">
        <f>IF(SP_SUL!Z232="","*",SP_SUL!Z232)</f>
        <v>*</v>
      </c>
      <c r="D229" s="139" t="str">
        <f>IF(SP_SUL!S232="","*",SP_SUL!S232)</f>
        <v>SP SUL</v>
      </c>
      <c r="E229" s="139" t="str">
        <f>IF(SP_SUL!T232="","*",SP_SUL!T232)</f>
        <v>ZKE-ZEV</v>
      </c>
      <c r="F229" s="145">
        <f>IF(SP_SUL!B232="","*",SP_SUL!B232)</f>
        <v>46063</v>
      </c>
      <c r="G229" s="145" t="str">
        <f>IF(SP_SUL!D232="","*",SP_SUL!D232)</f>
        <v>SUPER ZWW</v>
      </c>
      <c r="H229" s="145" t="str">
        <f>IF(SP_SUL!F232="","*",SP_SUL!F232)</f>
        <v>BLOCO</v>
      </c>
      <c r="I229" s="145" t="str">
        <f>IF(SP_SUL!H232="","*",SP_SUL!H232)</f>
        <v>-</v>
      </c>
      <c r="J229" s="145" t="str">
        <f>IF(SP_SUL!I232="","*",SP_SUL!I232)</f>
        <v>-</v>
      </c>
      <c r="K229" s="139" t="str">
        <f>IF(SP_SUL!M232="","*",SP_SUL!M232)</f>
        <v>ZKW-ZLU</v>
      </c>
      <c r="L229" s="139" t="str">
        <f>IF(SP_SUL!N232="","*",SP_SUL!N232)</f>
        <v>102ZKW2</v>
      </c>
      <c r="M229" s="140">
        <f>IF(SP_SUL!J232="","*",SP_SUL!J232)</f>
        <v>55</v>
      </c>
      <c r="N229" s="144">
        <f>IF(SP_SUL!K232="","*",SP_SUL!K232)</f>
        <v>97.843000000000004</v>
      </c>
      <c r="O229" s="144">
        <f>IF(SP_SUL!L232="","*",SP_SUL!L232)</f>
        <v>108.22</v>
      </c>
      <c r="P229" s="143">
        <f>IF(SP_SUL!O232="","*",SP_SUL!O232)</f>
        <v>0.45833333333333331</v>
      </c>
      <c r="Q229" s="143">
        <f>IF(SP_SUL!P232="","*",SP_SUL!P232)</f>
        <v>0.125</v>
      </c>
      <c r="R229" s="145" t="str">
        <f>IF(SP_SUL!Q232="","*",CONCATENATE(SP_SUL!Q232," ",SP_SUL!R232))</f>
        <v>1 BINÁRIO</v>
      </c>
      <c r="S229" s="145" t="str">
        <f>IF(SP_SUL!V232="","*",SP_SUL!V232)</f>
        <v>Felipe</v>
      </c>
      <c r="T229" s="145" t="str">
        <f>IF(SP_SUL!W232="","*",SP_SUL!W232)</f>
        <v>BLoco - TP's / Caminhão de solda / Socadora</v>
      </c>
      <c r="U229" s="137" t="str">
        <f ca="1">_xlfn.XLOOKUP(G229&amp;$U$2,BS_CONTROLE[CHAVE],BS_CONTROLE[Quantidade_11],"-")</f>
        <v>-</v>
      </c>
      <c r="V229" s="137" t="str">
        <f ca="1">_xlfn.XLOOKUP(G229&amp;$V$2,BS_CONTROLE[CHAVE],BS_CONTROLE[Quantidade_11],"-")</f>
        <v>-</v>
      </c>
      <c r="W229" s="137" t="str">
        <f ca="1">_xlfn.XLOOKUP(G229&amp;$W$2,BS_CONTROLE[CHAVE],BS_CONTROLE[Quantidade_11],"-")</f>
        <v>-</v>
      </c>
    </row>
    <row r="230" spans="1:23" hidden="1">
      <c r="A230" s="146" t="str">
        <f>IF(SP_SUL!Y233="","*",SP_SUL!Y233)</f>
        <v>SIM</v>
      </c>
      <c r="B230" s="146" t="str">
        <f>IF(SP_SUL!X233="","*",SP_SUL!X233)</f>
        <v>Contrato</v>
      </c>
      <c r="C230" s="146" t="str">
        <f>IF(SP_SUL!Z233="","*",SP_SUL!Z233)</f>
        <v>*</v>
      </c>
      <c r="D230" s="139" t="str">
        <f>IF(SP_SUL!S233="","*",SP_SUL!S233)</f>
        <v>SP SUL</v>
      </c>
      <c r="E230" s="139" t="str">
        <f>IF(SP_SUL!T233="","*",SP_SUL!T233)</f>
        <v>ZKE-ZEV</v>
      </c>
      <c r="F230" s="145">
        <f>IF(SP_SUL!B233="","*",SP_SUL!B233)</f>
        <v>46063</v>
      </c>
      <c r="G230" s="145" t="str">
        <f>IF(SP_SUL!D233="","*",SP_SUL!D233)</f>
        <v>E17</v>
      </c>
      <c r="H230" s="145" t="str">
        <f>IF(SP_SUL!F233="","*",SP_SUL!F233)</f>
        <v>CAMINHÃO DE SOLDA</v>
      </c>
      <c r="I230" s="145" t="str">
        <f>IF(SP_SUL!H233="","*",SP_SUL!H233)</f>
        <v>102ZKW2</v>
      </c>
      <c r="J230" s="145" t="str">
        <f>IF(SP_SUL!I233="","*",SP_SUL!I233)</f>
        <v>102ZKW2</v>
      </c>
      <c r="K230" s="139" t="str">
        <f>IF(SP_SUL!M233="","*",SP_SUL!M233)</f>
        <v>ZKW-ZLU</v>
      </c>
      <c r="L230" s="139" t="str">
        <f>IF(SP_SUL!N233="","*",SP_SUL!N233)</f>
        <v>102ZKW2</v>
      </c>
      <c r="M230" s="140">
        <f>IF(SP_SUL!J233="","*",SP_SUL!J233)</f>
        <v>55</v>
      </c>
      <c r="N230" s="144">
        <f>IF(SP_SUL!K233="","*",SP_SUL!K233)</f>
        <v>100.56100000000001</v>
      </c>
      <c r="O230" s="144">
        <f>IF(SP_SUL!L233="","*",SP_SUL!L233)</f>
        <v>100.88200000000001</v>
      </c>
      <c r="P230" s="143">
        <f>IF(SP_SUL!O233="","*",SP_SUL!O233)</f>
        <v>0.41666666666666669</v>
      </c>
      <c r="Q230" s="143">
        <f>IF(SP_SUL!P233="","*",SP_SUL!P233)</f>
        <v>6.9444444444444447E-4</v>
      </c>
      <c r="R230" s="145" t="str">
        <f>IF(SP_SUL!Q233="","*",CONCATENATE(SP_SUL!Q233," ",SP_SUL!R233))</f>
        <v>2 Nº DE SOLDA</v>
      </c>
      <c r="S230" s="145" t="str">
        <f>IF(SP_SUL!V233="","*",SP_SUL!V233)</f>
        <v>Higor</v>
      </c>
      <c r="T230" s="145" t="str">
        <f>IF(SP_SUL!W233="","*",SP_SUL!W233)</f>
        <v>Caminhão de solda</v>
      </c>
      <c r="U230" s="137">
        <f ca="1">_xlfn.XLOOKUP(G230&amp;$U$2,BS_CONTROLE[CHAVE],BS_CONTROLE[Quantidade_11],"-")</f>
        <v>2</v>
      </c>
      <c r="V230" s="137">
        <f ca="1">_xlfn.XLOOKUP(G230&amp;$V$2,BS_CONTROLE[CHAVE],BS_CONTROLE[Quantidade_11],"-")</f>
        <v>0</v>
      </c>
      <c r="W230" s="137">
        <f ca="1">_xlfn.XLOOKUP(G230&amp;$W$2,BS_CONTROLE[CHAVE],BS_CONTROLE[Quantidade_11],"-")</f>
        <v>0</v>
      </c>
    </row>
    <row r="231" spans="1:23" hidden="1">
      <c r="A231" s="146" t="str">
        <f>IF(SP_SUL!Y234="","*",SP_SUL!Y234)</f>
        <v>SIM</v>
      </c>
      <c r="B231" s="146" t="str">
        <f>IF(SP_SUL!X234="","*",SP_SUL!X234)</f>
        <v>Contrato</v>
      </c>
      <c r="C231" s="146" t="str">
        <f>IF(SP_SUL!Z234="","*",SP_SUL!Z234)</f>
        <v>*</v>
      </c>
      <c r="D231" s="139" t="str">
        <f>IF(SP_SUL!S234="","*",SP_SUL!S234)</f>
        <v>SP SUL</v>
      </c>
      <c r="E231" s="139" t="str">
        <f>IF(SP_SUL!T234="","*",SP_SUL!T234)</f>
        <v>ZKE-ZEV</v>
      </c>
      <c r="F231" s="145">
        <f>IF(SP_SUL!B234="","*",SP_SUL!B234)</f>
        <v>46063</v>
      </c>
      <c r="G231" s="145" t="str">
        <f>IF(SP_SUL!D234="","*",SP_SUL!D234)</f>
        <v>EDSON (TP-719)</v>
      </c>
      <c r="H231" s="145" t="str">
        <f>IF(SP_SUL!F234="","*",SP_SUL!F234)</f>
        <v>PDM - SUBSTITUIÇÃO - TRILHO</v>
      </c>
      <c r="I231" s="145" t="str">
        <f>IF(SP_SUL!H234="","*",SP_SUL!H234)</f>
        <v>-</v>
      </c>
      <c r="J231" s="145" t="str">
        <f>IF(SP_SUL!I234="","*",SP_SUL!I234)</f>
        <v>-</v>
      </c>
      <c r="K231" s="139" t="str">
        <f>IF(SP_SUL!M234="","*",SP_SUL!M234)</f>
        <v>ZKW-ZLU</v>
      </c>
      <c r="L231" s="139" t="str">
        <f>IF(SP_SUL!N234="","*",SP_SUL!N234)</f>
        <v>102ZKW2</v>
      </c>
      <c r="M231" s="140">
        <f>IF(SP_SUL!J234="","*",SP_SUL!J234)</f>
        <v>55</v>
      </c>
      <c r="N231" s="144">
        <f>IF(SP_SUL!K234="","*",SP_SUL!K234)</f>
        <v>102</v>
      </c>
      <c r="O231" s="144" t="str">
        <f>IF(SP_SUL!L234="","*",SP_SUL!L234)</f>
        <v>-</v>
      </c>
      <c r="P231" s="143">
        <f>IF(SP_SUL!O234="","*",SP_SUL!O234)</f>
        <v>0.45833333333333331</v>
      </c>
      <c r="Q231" s="143">
        <f>IF(SP_SUL!P234="","*",SP_SUL!P234)</f>
        <v>6.9444444444444447E-4</v>
      </c>
      <c r="R231" s="145" t="str">
        <f>IF(SP_SUL!Q234="","*",CONCATENATE(SP_SUL!Q234," ",SP_SUL!R234))</f>
        <v>312 M</v>
      </c>
      <c r="S231" s="145" t="str">
        <f>IF(SP_SUL!V234="","*",SP_SUL!V234)</f>
        <v>Felipe</v>
      </c>
      <c r="T231" s="145" t="str">
        <f>IF(SP_SUL!W234="","*",SP_SUL!W234)</f>
        <v>PDM - Substituição de trilho</v>
      </c>
      <c r="U231" s="137" t="str">
        <f ca="1">_xlfn.XLOOKUP(G231&amp;$U$2,BS_CONTROLE[CHAVE],BS_CONTROLE[Quantidade_11],"-")</f>
        <v>-</v>
      </c>
      <c r="V231" s="137" t="str">
        <f ca="1">_xlfn.XLOOKUP(G231&amp;$V$2,BS_CONTROLE[CHAVE],BS_CONTROLE[Quantidade_11],"-")</f>
        <v>-</v>
      </c>
      <c r="W231" s="137" t="str">
        <f ca="1">_xlfn.XLOOKUP(G231&amp;$W$2,BS_CONTROLE[CHAVE],BS_CONTROLE[Quantidade_11],"-")</f>
        <v>-</v>
      </c>
    </row>
    <row r="232" spans="1:23" hidden="1">
      <c r="A232" s="146" t="str">
        <f>IF(SP_SUL!Y235="","*",SP_SUL!Y235)</f>
        <v>SIM</v>
      </c>
      <c r="B232" s="146" t="str">
        <f>IF(SP_SUL!X235="","*",SP_SUL!X235)</f>
        <v>Contrato</v>
      </c>
      <c r="C232" s="146" t="str">
        <f>IF(SP_SUL!Z235="","*",SP_SUL!Z235)</f>
        <v>*</v>
      </c>
      <c r="D232" s="139" t="str">
        <f>IF(SP_SUL!S235="","*",SP_SUL!S235)</f>
        <v>SP SUL</v>
      </c>
      <c r="E232" s="139" t="str">
        <f>IF(SP_SUL!T235="","*",SP_SUL!T235)</f>
        <v>ZKE-ZEV</v>
      </c>
      <c r="F232" s="145">
        <f>IF(SP_SUL!B235="","*",SP_SUL!B235)</f>
        <v>46063</v>
      </c>
      <c r="G232" s="145" t="str">
        <f>IF(SP_SUL!D235="","*",SP_SUL!D235)</f>
        <v>CLEBISON (TP-728)</v>
      </c>
      <c r="H232" s="145" t="str">
        <f>IF(SP_SUL!F235="","*",SP_SUL!F235)</f>
        <v>PDM - SOLDA</v>
      </c>
      <c r="I232" s="145" t="str">
        <f>IF(SP_SUL!H235="","*",SP_SUL!H235)</f>
        <v>-</v>
      </c>
      <c r="J232" s="145" t="str">
        <f>IF(SP_SUL!I235="","*",SP_SUL!I235)</f>
        <v>-</v>
      </c>
      <c r="K232" s="139" t="str">
        <f>IF(SP_SUL!M235="","*",SP_SUL!M235)</f>
        <v>ZKW-ZLU</v>
      </c>
      <c r="L232" s="139">
        <f>IF(SP_SUL!N235="","*",SP_SUL!N235)</f>
        <v>1051032</v>
      </c>
      <c r="M232" s="140">
        <f>IF(SP_SUL!J235="","*",SP_SUL!J235)</f>
        <v>55</v>
      </c>
      <c r="N232" s="144">
        <f>IF(SP_SUL!K235="","*",SP_SUL!K235)</f>
        <v>104</v>
      </c>
      <c r="O232" s="144" t="str">
        <f>IF(SP_SUL!L235="","*",SP_SUL!L235)</f>
        <v>-</v>
      </c>
      <c r="P232" s="143">
        <f>IF(SP_SUL!O235="","*",SP_SUL!O235)</f>
        <v>0.45833333333333331</v>
      </c>
      <c r="Q232" s="143">
        <f>IF(SP_SUL!P235="","*",SP_SUL!P235)</f>
        <v>6.9444444444444447E-4</v>
      </c>
      <c r="R232" s="145" t="str">
        <f>IF(SP_SUL!Q235="","*",CONCATENATE(SP_SUL!Q235," ",SP_SUL!R235))</f>
        <v>2 Nº DE SOLDA</v>
      </c>
      <c r="S232" s="145" t="str">
        <f>IF(SP_SUL!V235="","*",SP_SUL!V235)</f>
        <v>Felipe</v>
      </c>
      <c r="T232" s="145" t="str">
        <f>IF(SP_SUL!W235="","*",SP_SUL!W235)</f>
        <v xml:space="preserve">Execução de solda - Condicionado a temperatura </v>
      </c>
      <c r="U232" s="137">
        <f ca="1">_xlfn.XLOOKUP(G232&amp;$U$2,BS_CONTROLE[CHAVE],BS_CONTROLE[Quantidade_11],"-")</f>
        <v>2</v>
      </c>
      <c r="V232" s="137" t="str">
        <f ca="1">_xlfn.XLOOKUP(G232&amp;$V$2,BS_CONTROLE[CHAVE],BS_CONTROLE[Quantidade_11],"-")</f>
        <v>-</v>
      </c>
      <c r="W232" s="137">
        <f ca="1">_xlfn.XLOOKUP(G232&amp;$W$2,BS_CONTROLE[CHAVE],BS_CONTROLE[Quantidade_11],"-")</f>
        <v>0</v>
      </c>
    </row>
    <row r="233" spans="1:23" hidden="1">
      <c r="A233" s="146" t="str">
        <f>IF(SP_SUL!Y236="","*",SP_SUL!Y236)</f>
        <v>SIM</v>
      </c>
      <c r="B233" s="146" t="str">
        <f>IF(SP_SUL!X236="","*",SP_SUL!X236)</f>
        <v>Contrato</v>
      </c>
      <c r="C233" s="146" t="str">
        <f>IF(SP_SUL!Z236="","*",SP_SUL!Z236)</f>
        <v>*</v>
      </c>
      <c r="D233" s="139" t="str">
        <f>IF(SP_SUL!S236="","*",SP_SUL!S236)</f>
        <v>SP SUL</v>
      </c>
      <c r="E233" s="139" t="str">
        <f>IF(SP_SUL!T236="","*",SP_SUL!T236)</f>
        <v>ZKE-ZEV</v>
      </c>
      <c r="F233" s="145">
        <f>IF(SP_SUL!B236="","*",SP_SUL!B236)</f>
        <v>46063</v>
      </c>
      <c r="G233" s="145" t="str">
        <f>IF(SP_SUL!D236="","*",SP_SUL!D236)</f>
        <v>ISMAEL(TP-726)</v>
      </c>
      <c r="H233" s="145" t="str">
        <f>IF(SP_SUL!F236="","*",SP_SUL!F236)</f>
        <v>PDM - SOLDA</v>
      </c>
      <c r="I233" s="145" t="str">
        <f>IF(SP_SUL!H236="","*",SP_SUL!H236)</f>
        <v>*</v>
      </c>
      <c r="J233" s="145" t="str">
        <f>IF(SP_SUL!I236="","*",SP_SUL!I236)</f>
        <v>*</v>
      </c>
      <c r="K233" s="139" t="str">
        <f>IF(SP_SUL!M236="","*",SP_SUL!M236)</f>
        <v>ZKW-ZLU</v>
      </c>
      <c r="L233" s="139">
        <f>IF(SP_SUL!N236="","*",SP_SUL!N236)</f>
        <v>1051032</v>
      </c>
      <c r="M233" s="140">
        <f>IF(SP_SUL!J236="","*",SP_SUL!J236)</f>
        <v>55</v>
      </c>
      <c r="N233" s="144">
        <f>IF(SP_SUL!K236="","*",SP_SUL!K236)</f>
        <v>104</v>
      </c>
      <c r="O233" s="144" t="str">
        <f>IF(SP_SUL!L236="","*",SP_SUL!L236)</f>
        <v>-</v>
      </c>
      <c r="P233" s="143">
        <f>IF(SP_SUL!O236="","*",SP_SUL!O236)</f>
        <v>0.45833333333333331</v>
      </c>
      <c r="Q233" s="143">
        <f>IF(SP_SUL!P236="","*",SP_SUL!P236)</f>
        <v>6.9444444444444447E-4</v>
      </c>
      <c r="R233" s="145" t="str">
        <f>IF(SP_SUL!Q236="","*",CONCATENATE(SP_SUL!Q236," ",SP_SUL!R236))</f>
        <v>2 Nº DE SOLDA</v>
      </c>
      <c r="S233" s="145" t="str">
        <f>IF(SP_SUL!V236="","*",SP_SUL!V236)</f>
        <v>Felipe</v>
      </c>
      <c r="T233" s="145" t="str">
        <f>IF(SP_SUL!W236="","*",SP_SUL!W236)</f>
        <v xml:space="preserve">Execução de solda - Condicionado a temperatura </v>
      </c>
      <c r="U233" s="137">
        <f ca="1">_xlfn.XLOOKUP(G233&amp;$U$2,BS_CONTROLE[CHAVE],BS_CONTROLE[Quantidade_11],"-")</f>
        <v>2</v>
      </c>
      <c r="V233" s="137" t="str">
        <f ca="1">_xlfn.XLOOKUP(G233&amp;$V$2,BS_CONTROLE[CHAVE],BS_CONTROLE[Quantidade_11],"-")</f>
        <v>-</v>
      </c>
      <c r="W233" s="137">
        <f ca="1">_xlfn.XLOOKUP(G233&amp;$W$2,BS_CONTROLE[CHAVE],BS_CONTROLE[Quantidade_11],"-")</f>
        <v>0</v>
      </c>
    </row>
    <row r="234" spans="1:23" hidden="1">
      <c r="A234" s="146" t="str">
        <f>IF(SP_SUL!Y237="","*",SP_SUL!Y237)</f>
        <v>SIM</v>
      </c>
      <c r="B234" s="146" t="str">
        <f>IF(SP_SUL!X237="","*",SP_SUL!X237)</f>
        <v>Contrato</v>
      </c>
      <c r="C234" s="146" t="str">
        <f>IF(SP_SUL!Z237="","*",SP_SUL!Z237)</f>
        <v>*</v>
      </c>
      <c r="D234" s="139" t="str">
        <f>IF(SP_SUL!S237="","*",SP_SUL!S237)</f>
        <v>SP SUL</v>
      </c>
      <c r="E234" s="139" t="str">
        <f>IF(SP_SUL!T237="","*",SP_SUL!T237)</f>
        <v>ZKE-ZEV</v>
      </c>
      <c r="F234" s="145">
        <f>IF(SP_SUL!B237="","*",SP_SUL!B237)</f>
        <v>46063</v>
      </c>
      <c r="G234" s="145" t="str">
        <f>IF(SP_SUL!D237="","*",SP_SUL!D237)</f>
        <v>V89</v>
      </c>
      <c r="H234" s="145" t="str">
        <f>IF(SP_SUL!F237="","*",SP_SUL!F237)</f>
        <v>MECANIZAÇÃO - SOCADORA</v>
      </c>
      <c r="I234" s="145" t="str">
        <f>IF(SP_SUL!H237="","*",SP_SUL!H237)</f>
        <v>102ZKW2</v>
      </c>
      <c r="J234" s="145" t="str">
        <f>IF(SP_SUL!I237="","*",SP_SUL!I237)</f>
        <v>102ZKW2</v>
      </c>
      <c r="K234" s="139" t="str">
        <f>IF(SP_SUL!M237="","*",SP_SUL!M237)</f>
        <v>ZKW-ZLU</v>
      </c>
      <c r="L234" s="139" t="str">
        <f>IF(SP_SUL!N237="","*",SP_SUL!N237)</f>
        <v>ZLU1052</v>
      </c>
      <c r="M234" s="140">
        <f>IF(SP_SUL!J237="","*",SP_SUL!J237)</f>
        <v>55</v>
      </c>
      <c r="N234" s="144">
        <f>IF(SP_SUL!K237="","*",SP_SUL!K237)</f>
        <v>106</v>
      </c>
      <c r="O234" s="144" t="str">
        <f>IF(SP_SUL!L237="","*",SP_SUL!L237)</f>
        <v>-</v>
      </c>
      <c r="P234" s="143">
        <f>IF(SP_SUL!O237="","*",SP_SUL!O237)</f>
        <v>0.41666666666666669</v>
      </c>
      <c r="Q234" s="143">
        <f>IF(SP_SUL!P237="","*",SP_SUL!P237)</f>
        <v>0.125</v>
      </c>
      <c r="R234" s="145" t="str">
        <f>IF(SP_SUL!Q237="","*",CONCATENATE(SP_SUL!Q237," ",SP_SUL!R237))</f>
        <v>480 M</v>
      </c>
      <c r="S234" s="145" t="str">
        <f>IF(SP_SUL!V237="","*",SP_SUL!V237)</f>
        <v>Antonioni</v>
      </c>
      <c r="T234" s="145" t="str">
        <f>IF(SP_SUL!W237="","*",SP_SUL!W237)</f>
        <v xml:space="preserve">Socaria mecanizada </v>
      </c>
      <c r="U234" s="137">
        <f ca="1">_xlfn.XLOOKUP(G234&amp;$U$2,BS_CONTROLE[CHAVE],BS_CONTROLE[Quantidade_11],"-")</f>
        <v>0</v>
      </c>
      <c r="V234" s="137" t="str">
        <f ca="1">_xlfn.XLOOKUP(G234&amp;$V$2,BS_CONTROLE[CHAVE],BS_CONTROLE[Quantidade_11],"-")</f>
        <v>-</v>
      </c>
      <c r="W234" s="137">
        <f ca="1">_xlfn.XLOOKUP(G234&amp;$W$2,BS_CONTROLE[CHAVE],BS_CONTROLE[Quantidade_11],"-")</f>
        <v>860</v>
      </c>
    </row>
    <row r="235" spans="1:23" hidden="1">
      <c r="A235" s="146" t="str">
        <f>IF(SP_SUL!Y238="","*",SP_SUL!Y238)</f>
        <v>OPORTUNIDADE</v>
      </c>
      <c r="B235" s="146" t="str">
        <f>IF(SP_SUL!X238="","*",SP_SUL!X238)</f>
        <v>Oportunidade</v>
      </c>
      <c r="C235" s="146" t="str">
        <f>IF(SP_SUL!Z238="","*",SP_SUL!Z238)</f>
        <v>*</v>
      </c>
      <c r="D235" s="139" t="str">
        <f>IF(SP_SUL!S238="","*",SP_SUL!S238)</f>
        <v>SP SUL</v>
      </c>
      <c r="E235" s="139" t="str">
        <f>IF(SP_SUL!T238="","*",SP_SUL!T238)</f>
        <v>ZKE-ZEV</v>
      </c>
      <c r="F235" s="145">
        <f>IF(SP_SUL!B238="","*",SP_SUL!B238)</f>
        <v>46063</v>
      </c>
      <c r="G235" s="145" t="str">
        <f>IF(SP_SUL!D238="","*",SP_SUL!D238)</f>
        <v>W60</v>
      </c>
      <c r="H235" s="145" t="str">
        <f>IF(SP_SUL!F238="","*",SP_SUL!F238)</f>
        <v>PDM - DESCARGA - DORMENTE</v>
      </c>
      <c r="I235" s="145" t="str">
        <f>IF(SP_SUL!H238="","*",SP_SUL!H238)</f>
        <v>ZEM1302</v>
      </c>
      <c r="J235" s="145" t="str">
        <f>IF(SP_SUL!I238="","*",SP_SUL!I238)</f>
        <v>102ZKW2</v>
      </c>
      <c r="K235" s="139" t="str">
        <f>IF(SP_SUL!M238="","*",SP_SUL!M238)</f>
        <v>ZLU-ZWI</v>
      </c>
      <c r="L235" s="139" t="str">
        <f>IF(SP_SUL!N238="","*",SP_SUL!N238)</f>
        <v>ZWI1131</v>
      </c>
      <c r="M235" s="140">
        <f>IF(SP_SUL!J238="","*",SP_SUL!J238)</f>
        <v>48</v>
      </c>
      <c r="N235" s="144">
        <f>IF(SP_SUL!K238="","*",SP_SUL!K238)</f>
        <v>118</v>
      </c>
      <c r="O235" s="144">
        <f>IF(SP_SUL!L238="","*",SP_SUL!L238)</f>
        <v>113.3</v>
      </c>
      <c r="P235" s="143">
        <f>IF(SP_SUL!O238="","*",SP_SUL!O238)</f>
        <v>0.35416666666666669</v>
      </c>
      <c r="Q235" s="143">
        <f>IF(SP_SUL!P238="","*",SP_SUL!P238)</f>
        <v>5.5555555555555552E-2</v>
      </c>
      <c r="R235" s="145" t="str">
        <f>IF(SP_SUL!Q238="","*",CONCATENATE(SP_SUL!Q238," ",SP_SUL!R238))</f>
        <v>45 Nº DE DORMENTES</v>
      </c>
      <c r="S235" s="145" t="str">
        <f>IF(SP_SUL!V238="","*",SP_SUL!V238)</f>
        <v>Felipe</v>
      </c>
      <c r="T235" s="145" t="str">
        <f>IF(SP_SUL!W238="","*",SP_SUL!W238)</f>
        <v>Descarga de dormentes km 118+00; - Descarga de dormentes km114+300; - Recolher Jacaré km113+300</v>
      </c>
      <c r="U235" s="137">
        <f ca="1">_xlfn.XLOOKUP(G235&amp;$U$2,BS_CONTROLE[CHAVE],BS_CONTROLE[Quantidade_11],"-")</f>
        <v>0</v>
      </c>
      <c r="V235" s="137" t="str">
        <f ca="1">_xlfn.XLOOKUP(G235&amp;$V$2,BS_CONTROLE[CHAVE],BS_CONTROLE[Quantidade_11],"-")</f>
        <v>-</v>
      </c>
      <c r="W235" s="137">
        <f ca="1">_xlfn.XLOOKUP(G235&amp;$W$2,BS_CONTROLE[CHAVE],BS_CONTROLE[Quantidade_11],"-")</f>
        <v>1</v>
      </c>
    </row>
    <row r="236" spans="1:23" hidden="1">
      <c r="A236" s="146" t="str">
        <f>IF(SP_SUL!Y239="","*",SP_SUL!Y239)</f>
        <v>SIM</v>
      </c>
      <c r="B236" s="146" t="str">
        <f>IF(SP_SUL!X239="","*",SP_SUL!X239)</f>
        <v>Contrato</v>
      </c>
      <c r="C236" s="146" t="str">
        <f>IF(SP_SUL!Z239="","*",SP_SUL!Z239)</f>
        <v>*</v>
      </c>
      <c r="D236" s="139" t="str">
        <f>IF(SP_SUL!S239="","*",SP_SUL!S239)</f>
        <v>SP SUL</v>
      </c>
      <c r="E236" s="139" t="str">
        <f>IF(SP_SUL!T239="","*",SP_SUL!T239)</f>
        <v>ZKE-ZEV</v>
      </c>
      <c r="F236" s="145">
        <f>IF(SP_SUL!B239="","*",SP_SUL!B239)</f>
        <v>46063</v>
      </c>
      <c r="G236" s="145" t="str">
        <f>IF(SP_SUL!D239="","*",SP_SUL!D239)</f>
        <v>A84</v>
      </c>
      <c r="H236" s="145" t="str">
        <f>IF(SP_SUL!F239="","*",SP_SUL!F239)</f>
        <v>DETECÇÃO - RONDA 7 DIAS</v>
      </c>
      <c r="I236" s="145" t="str">
        <f>IF(SP_SUL!H239="","*",SP_SUL!H239)</f>
        <v>ZWI1</v>
      </c>
      <c r="J236" s="145" t="str">
        <f>IF(SP_SUL!I239="","*",SP_SUL!I239)</f>
        <v>ZEV-069</v>
      </c>
      <c r="K236" s="139" t="str">
        <f>IF(SP_SUL!M239="","*",SP_SUL!M239)</f>
        <v>ZWI</v>
      </c>
      <c r="L236" s="139" t="str">
        <f>IF(SP_SUL!N239="","*",SP_SUL!N239)</f>
        <v>ZWI2</v>
      </c>
      <c r="M236" s="140">
        <f>IF(SP_SUL!J239="","*",SP_SUL!J239)</f>
        <v>55</v>
      </c>
      <c r="N236" s="144">
        <f>IF(SP_SUL!K239="","*",SP_SUL!K239)</f>
        <v>119</v>
      </c>
      <c r="O236" s="144">
        <f>IF(SP_SUL!L239="","*",SP_SUL!L239)</f>
        <v>151</v>
      </c>
      <c r="P236" s="143">
        <f>IF(SP_SUL!O239="","*",SP_SUL!O239)</f>
        <v>0.33333333333333331</v>
      </c>
      <c r="Q236" s="143">
        <f>IF(SP_SUL!P239="","*",SP_SUL!P239)</f>
        <v>4.1666666666666664E-2</v>
      </c>
      <c r="R236" s="145" t="str">
        <f>IF(SP_SUL!Q239="","*",CONCATENATE(SP_SUL!Q239," ",SP_SUL!R239))</f>
        <v>45 KM</v>
      </c>
      <c r="S236" s="145" t="str">
        <f>IF(SP_SUL!V239="","*",SP_SUL!V239)</f>
        <v>Jhon</v>
      </c>
      <c r="T236" s="145" t="str">
        <f>IF(SP_SUL!W239="","*",SP_SUL!W239)</f>
        <v>Inspeção R7D</v>
      </c>
      <c r="U236" s="137">
        <f ca="1">_xlfn.XLOOKUP(G236&amp;$U$2,BS_CONTROLE[CHAVE],BS_CONTROLE[Quantidade_11],"-")</f>
        <v>52</v>
      </c>
      <c r="V236" s="137" t="str">
        <f ca="1">_xlfn.XLOOKUP(G236&amp;$V$2,BS_CONTROLE[CHAVE],BS_CONTROLE[Quantidade_11],"-")</f>
        <v>-</v>
      </c>
      <c r="W236" s="137" t="str">
        <f ca="1">_xlfn.XLOOKUP(G236&amp;$W$2,BS_CONTROLE[CHAVE],BS_CONTROLE[Quantidade_11],"-")</f>
        <v>-</v>
      </c>
    </row>
    <row r="237" spans="1:23" hidden="1">
      <c r="A237" s="146" t="str">
        <f>IF(SP_SUL!Y240="","*",SP_SUL!Y240)</f>
        <v>SIM</v>
      </c>
      <c r="B237" s="146" t="str">
        <f>IF(SP_SUL!X240="","*",SP_SUL!X240)</f>
        <v>Contrato</v>
      </c>
      <c r="C237" s="146" t="str">
        <f>IF(SP_SUL!Z240="","*",SP_SUL!Z240)</f>
        <v>*</v>
      </c>
      <c r="D237" s="139" t="str">
        <f>IF(SP_SUL!S240="","*",SP_SUL!S240)</f>
        <v>SP SUL</v>
      </c>
      <c r="E237" s="139" t="str">
        <f>IF(SP_SUL!T240="","*",SP_SUL!T240)</f>
        <v>ZKE-ZEV</v>
      </c>
      <c r="F237" s="145">
        <f>IF(SP_SUL!B240="","*",SP_SUL!B240)</f>
        <v>46063</v>
      </c>
      <c r="G237" s="145" t="str">
        <f>IF(SP_SUL!D240="","*",SP_SUL!D240)</f>
        <v>MOD ZRB</v>
      </c>
      <c r="H237" s="145" t="str">
        <f>IF(SP_SUL!F240="","*",SP_SUL!F240)</f>
        <v>BLOCO</v>
      </c>
      <c r="I237" s="145" t="str">
        <f>IF(SP_SUL!H240="","*",SP_SUL!H240)</f>
        <v>-</v>
      </c>
      <c r="J237" s="145" t="str">
        <f>IF(SP_SUL!I240="","*",SP_SUL!I240)</f>
        <v>-</v>
      </c>
      <c r="K237" s="139" t="str">
        <f>IF(SP_SUL!M240="","*",SP_SUL!M240)</f>
        <v>ZRB-ZEV</v>
      </c>
      <c r="L237" s="139" t="str">
        <f>IF(SP_SUL!N240="","*",SP_SUL!N240)</f>
        <v>ZRBZEV</v>
      </c>
      <c r="M237" s="140">
        <f>IF(SP_SUL!J240="","*",SP_SUL!J240)</f>
        <v>48</v>
      </c>
      <c r="N237" s="144">
        <f>IF(SP_SUL!K240="","*",SP_SUL!K240)</f>
        <v>152.19999999999999</v>
      </c>
      <c r="O237" s="144">
        <f>IF(SP_SUL!L240="","*",SP_SUL!L240)</f>
        <v>159</v>
      </c>
      <c r="P237" s="143">
        <f>IF(SP_SUL!O240="","*",SP_SUL!O240)</f>
        <v>0.33333333333333331</v>
      </c>
      <c r="Q237" s="143">
        <f>IF(SP_SUL!P240="","*",SP_SUL!P240)</f>
        <v>0.33333333333333331</v>
      </c>
      <c r="R237" s="145" t="str">
        <f>IF(SP_SUL!Q240="","*",CONCATENATE(SP_SUL!Q240," ",SP_SUL!R240))</f>
        <v>1 BINÁRIO</v>
      </c>
      <c r="S237" s="145" t="str">
        <f>IF(SP_SUL!V240="","*",SP_SUL!V240)</f>
        <v xml:space="preserve">Alisson </v>
      </c>
      <c r="T237" s="145" t="str">
        <f>IF(SP_SUL!W240="","*",SP_SUL!W240)</f>
        <v>* Premissas
* Interdição de 08h00 nas seguintes Sb's: ZRB-1 / 154ZRB-1 / 155154-1 / 156155-1 / 157156-1 / ZEV157-1 / ZEV-1;
* W97 solicita MC1 em ZEM-1 às 07h00 e circula até o km 155+700 em 156155-1;
* V96 solicita MC1 em K67ZEV-2 às 07h20 e circula até o km 157+300 em ZEV157-1
* O intervalo será aberto após MCV9 Motivo 21 do W97 no km 155+700
* o W97 encerra na LJ e V96 encerra em ZEV-2;
Obs:  - W97 irá solicitar MC1 em ZRB-1, aproximadamente entre a 6º e 7º de intervalo para sair do SB e circular até LJ de ZEM-1.</v>
      </c>
      <c r="U237" s="137" t="str">
        <f ca="1">_xlfn.XLOOKUP(G237&amp;$U$2,BS_CONTROLE[CHAVE],BS_CONTROLE[Quantidade_11],"-")</f>
        <v>-</v>
      </c>
      <c r="V237" s="137" t="str">
        <f ca="1">_xlfn.XLOOKUP(G237&amp;$V$2,BS_CONTROLE[CHAVE],BS_CONTROLE[Quantidade_11],"-")</f>
        <v>-</v>
      </c>
      <c r="W237" s="137" t="str">
        <f ca="1">_xlfn.XLOOKUP(G237&amp;$W$2,BS_CONTROLE[CHAVE],BS_CONTROLE[Quantidade_11],"-")</f>
        <v>-</v>
      </c>
    </row>
    <row r="238" spans="1:23" hidden="1">
      <c r="A238" s="146" t="str">
        <f>IF(SP_SUL!Y241="","*",SP_SUL!Y241)</f>
        <v>SIM</v>
      </c>
      <c r="B238" s="146" t="str">
        <f>IF(SP_SUL!X241="","*",SP_SUL!X241)</f>
        <v>Contrato</v>
      </c>
      <c r="C238" s="146" t="str">
        <f>IF(SP_SUL!Z241="","*",SP_SUL!Z241)</f>
        <v>*</v>
      </c>
      <c r="D238" s="139" t="str">
        <f>IF(SP_SUL!S241="","*",SP_SUL!S241)</f>
        <v>SP SUL</v>
      </c>
      <c r="E238" s="139" t="str">
        <f>IF(SP_SUL!T241="","*",SP_SUL!T241)</f>
        <v>ZKE-ZEV</v>
      </c>
      <c r="F238" s="145">
        <f>IF(SP_SUL!B241="","*",SP_SUL!B241)</f>
        <v>46063</v>
      </c>
      <c r="G238" s="145" t="str">
        <f>IF(SP_SUL!D241="","*",SP_SUL!D241)</f>
        <v>W97</v>
      </c>
      <c r="H238" s="145" t="str">
        <f>IF(SP_SUL!F241="","*",SP_SUL!F241)</f>
        <v>MODERNIZAÇÃO - DORMENTE - DESCARGA</v>
      </c>
      <c r="I238" s="145" t="str">
        <f>IF(SP_SUL!H241="","*",SP_SUL!H241)</f>
        <v>ZEM1</v>
      </c>
      <c r="J238" s="145" t="str">
        <f>IF(SP_SUL!I241="","*",SP_SUL!I241)</f>
        <v>ZEM1</v>
      </c>
      <c r="K238" s="139" t="str">
        <f>IF(SP_SUL!M241="","*",SP_SUL!M241)</f>
        <v>ZRB-ZEV</v>
      </c>
      <c r="L238" s="139">
        <f>IF(SP_SUL!N241="","*",SP_SUL!N241)</f>
        <v>1561551</v>
      </c>
      <c r="M238" s="140">
        <f>IF(SP_SUL!J241="","*",SP_SUL!J241)</f>
        <v>48</v>
      </c>
      <c r="N238" s="144">
        <f>IF(SP_SUL!K241="","*",SP_SUL!K241)</f>
        <v>155.69999999999999</v>
      </c>
      <c r="O238" s="144" t="str">
        <f>IF(SP_SUL!L241="","*",SP_SUL!L241)</f>
        <v>-</v>
      </c>
      <c r="P238" s="143">
        <f>IF(SP_SUL!O241="","*",SP_SUL!O241)</f>
        <v>0.29166666666666669</v>
      </c>
      <c r="Q238" s="143">
        <f>IF(SP_SUL!P241="","*",SP_SUL!P241)</f>
        <v>6.9444444444444447E-4</v>
      </c>
      <c r="R238" s="145" t="str">
        <f>IF(SP_SUL!Q241="","*",CONCATENATE(SP_SUL!Q241," ",SP_SUL!R241))</f>
        <v>1 Nº DE DORMENTES</v>
      </c>
      <c r="S238" s="145" t="str">
        <f>IF(SP_SUL!V241="","*",SP_SUL!V241)</f>
        <v xml:space="preserve">Alisson </v>
      </c>
      <c r="T238" s="145" t="str">
        <f>IF(SP_SUL!W241="","*",SP_SUL!W241)</f>
        <v>W97 solicita MC1 em ZEM-1 às 07h00 e circula até o km 155+700 em 156155-1;</v>
      </c>
      <c r="U238" s="137" t="str">
        <f ca="1">_xlfn.XLOOKUP(G238&amp;$U$2,BS_CONTROLE[CHAVE],BS_CONTROLE[Quantidade_11],"-")</f>
        <v>-</v>
      </c>
      <c r="V238" s="137" t="str">
        <f ca="1">_xlfn.XLOOKUP(G238&amp;$V$2,BS_CONTROLE[CHAVE],BS_CONTROLE[Quantidade_11],"-")</f>
        <v>-</v>
      </c>
      <c r="W238" s="137" t="str">
        <f ca="1">_xlfn.XLOOKUP(G238&amp;$W$2,BS_CONTROLE[CHAVE],BS_CONTROLE[Quantidade_11],"-")</f>
        <v>-</v>
      </c>
    </row>
    <row r="239" spans="1:23" hidden="1">
      <c r="A239" s="146" t="str">
        <f>IF(SP_SUL!Y242="","*",SP_SUL!Y242)</f>
        <v>SIM</v>
      </c>
      <c r="B239" s="146" t="str">
        <f>IF(SP_SUL!X242="","*",SP_SUL!X242)</f>
        <v>Contrato</v>
      </c>
      <c r="C239" s="146" t="str">
        <f>IF(SP_SUL!Z242="","*",SP_SUL!Z242)</f>
        <v>*</v>
      </c>
      <c r="D239" s="139" t="str">
        <f>IF(SP_SUL!S242="","*",SP_SUL!S242)</f>
        <v>SP SUL</v>
      </c>
      <c r="E239" s="139" t="str">
        <f>IF(SP_SUL!T242="","*",SP_SUL!T242)</f>
        <v>ZKE-ZEV</v>
      </c>
      <c r="F239" s="145">
        <f>IF(SP_SUL!B242="","*",SP_SUL!B242)</f>
        <v>46063</v>
      </c>
      <c r="G239" s="145" t="str">
        <f>IF(SP_SUL!D242="","*",SP_SUL!D242)</f>
        <v>V96</v>
      </c>
      <c r="H239" s="145" t="str">
        <f>IF(SP_SUL!F242="","*",SP_SUL!F242)</f>
        <v>MODERNIZAÇÃO - SOCADORA</v>
      </c>
      <c r="I239" s="145" t="str">
        <f>IF(SP_SUL!H242="","*",SP_SUL!H242)</f>
        <v>K67ZEV2</v>
      </c>
      <c r="J239" s="145" t="str">
        <f>IF(SP_SUL!I242="","*",SP_SUL!I242)</f>
        <v>K67ZEV2</v>
      </c>
      <c r="K239" s="139" t="str">
        <f>IF(SP_SUL!M242="","*",SP_SUL!M242)</f>
        <v>ZRB-ZEV</v>
      </c>
      <c r="L239" s="139" t="str">
        <f>IF(SP_SUL!N242="","*",SP_SUL!N242)</f>
        <v>ZEV1571</v>
      </c>
      <c r="M239" s="140">
        <f>IF(SP_SUL!J242="","*",SP_SUL!J242)</f>
        <v>48</v>
      </c>
      <c r="N239" s="144">
        <f>IF(SP_SUL!K242="","*",SP_SUL!K242)</f>
        <v>157.30000000000001</v>
      </c>
      <c r="O239" s="144" t="str">
        <f>IF(SP_SUL!L242="","*",SP_SUL!L242)</f>
        <v>-</v>
      </c>
      <c r="P239" s="143">
        <f>IF(SP_SUL!O242="","*",SP_SUL!O242)</f>
        <v>0.30555555555555558</v>
      </c>
      <c r="Q239" s="143">
        <f>IF(SP_SUL!P242="","*",SP_SUL!P242)</f>
        <v>6.9444444444444447E-4</v>
      </c>
      <c r="R239" s="145" t="str">
        <f>IF(SP_SUL!Q242="","*",CONCATENATE(SP_SUL!Q242," ",SP_SUL!R242))</f>
        <v>1 M</v>
      </c>
      <c r="S239" s="145" t="str">
        <f>IF(SP_SUL!V242="","*",SP_SUL!V242)</f>
        <v xml:space="preserve">Alisson </v>
      </c>
      <c r="T239" s="145" t="str">
        <f>IF(SP_SUL!W242="","*",SP_SUL!W242)</f>
        <v>*V96 solicita MC1 em K67ZEV-2 às 07h20 e circula até o km 157+300 em ZEV157-1</v>
      </c>
      <c r="U239" s="137" t="str">
        <f ca="1">_xlfn.XLOOKUP(G239&amp;$U$2,BS_CONTROLE[CHAVE],BS_CONTROLE[Quantidade_11],"-")</f>
        <v>-</v>
      </c>
      <c r="V239" s="137" t="str">
        <f ca="1">_xlfn.XLOOKUP(G239&amp;$V$2,BS_CONTROLE[CHAVE],BS_CONTROLE[Quantidade_11],"-")</f>
        <v>-</v>
      </c>
      <c r="W239" s="137" t="str">
        <f ca="1">_xlfn.XLOOKUP(G239&amp;$W$2,BS_CONTROLE[CHAVE],BS_CONTROLE[Quantidade_11],"-")</f>
        <v>-</v>
      </c>
    </row>
    <row r="240" spans="1:23" hidden="1">
      <c r="A240" s="146" t="str">
        <f>IF(SP_SUL!Y243="","*",SP_SUL!Y243)</f>
        <v>SIM</v>
      </c>
      <c r="B240" s="146" t="str">
        <f>IF(SP_SUL!X243="","*",SP_SUL!X243)</f>
        <v>Contrato</v>
      </c>
      <c r="C240" s="146" t="str">
        <f>IF(SP_SUL!Z243="","*",SP_SUL!Z243)</f>
        <v>*</v>
      </c>
      <c r="D240" s="139" t="str">
        <f>IF(SP_SUL!S243="","*",SP_SUL!S243)</f>
        <v>SP SUL</v>
      </c>
      <c r="E240" s="139" t="str">
        <f>IF(SP_SUL!T243="","*",SP_SUL!T243)</f>
        <v>ZKE-ZEV</v>
      </c>
      <c r="F240" s="145">
        <f>IF(SP_SUL!B243="","*",SP_SUL!B243)</f>
        <v>46063</v>
      </c>
      <c r="G240" s="145" t="str">
        <f>IF(SP_SUL!D243="","*",SP_SUL!D243)</f>
        <v>WAGNER (TP-903)</v>
      </c>
      <c r="H240" s="145" t="str">
        <f>IF(SP_SUL!F243="","*",SP_SUL!F243)</f>
        <v>MODERNIZAÇÃO - SOLDA</v>
      </c>
      <c r="I240" s="145" t="str">
        <f>IF(SP_SUL!H243="","*",SP_SUL!H243)</f>
        <v>-</v>
      </c>
      <c r="J240" s="145" t="str">
        <f>IF(SP_SUL!I243="","*",SP_SUL!I243)</f>
        <v>-</v>
      </c>
      <c r="K240" s="139" t="str">
        <f>IF(SP_SUL!M243="","*",SP_SUL!M243)</f>
        <v>ZRB-ZEV</v>
      </c>
      <c r="L240" s="139">
        <f>IF(SP_SUL!N243="","*",SP_SUL!N243)</f>
        <v>1571561</v>
      </c>
      <c r="M240" s="140">
        <f>IF(SP_SUL!J243="","*",SP_SUL!J243)</f>
        <v>48</v>
      </c>
      <c r="N240" s="144">
        <f>IF(SP_SUL!K243="","*",SP_SUL!K243)</f>
        <v>156.33199999999999</v>
      </c>
      <c r="O240" s="144">
        <f>IF(SP_SUL!L243="","*",SP_SUL!L243)</f>
        <v>156.34399999999999</v>
      </c>
      <c r="P240" s="143">
        <f>IF(SP_SUL!O243="","*",SP_SUL!O243)</f>
        <v>0.33333333333333331</v>
      </c>
      <c r="Q240" s="143">
        <f>IF(SP_SUL!P243="","*",SP_SUL!P243)</f>
        <v>6.9444444444444447E-4</v>
      </c>
      <c r="R240" s="145" t="str">
        <f>IF(SP_SUL!Q243="","*",CONCATENATE(SP_SUL!Q243," ",SP_SUL!R243))</f>
        <v>2 Nº DE SOLDA</v>
      </c>
      <c r="S240" s="145" t="str">
        <f>IF(SP_SUL!V243="","*",SP_SUL!V243)</f>
        <v xml:space="preserve">Alisson </v>
      </c>
      <c r="T240" s="145" t="str">
        <f>IF(SP_SUL!W243="","*",SP_SUL!W243)</f>
        <v xml:space="preserve">Execução de solda - Condicionado a temperatura </v>
      </c>
      <c r="U240" s="137" t="str">
        <f ca="1">_xlfn.XLOOKUP(G240&amp;$U$2,BS_CONTROLE[CHAVE],BS_CONTROLE[Quantidade_11],"-")</f>
        <v>-</v>
      </c>
      <c r="V240" s="137" t="str">
        <f ca="1">_xlfn.XLOOKUP(G240&amp;$V$2,BS_CONTROLE[CHAVE],BS_CONTROLE[Quantidade_11],"-")</f>
        <v>-</v>
      </c>
      <c r="W240" s="137" t="str">
        <f ca="1">_xlfn.XLOOKUP(G240&amp;$W$2,BS_CONTROLE[CHAVE],BS_CONTROLE[Quantidade_11],"-")</f>
        <v>-</v>
      </c>
    </row>
    <row r="241" spans="1:23" hidden="1">
      <c r="A241" s="146" t="str">
        <f>IF(SP_SUL!Y244="","*",SP_SUL!Y244)</f>
        <v>SIM</v>
      </c>
      <c r="B241" s="146" t="str">
        <f>IF(SP_SUL!X244="","*",SP_SUL!X244)</f>
        <v>Contrato</v>
      </c>
      <c r="C241" s="146" t="str">
        <f>IF(SP_SUL!Z244="","*",SP_SUL!Z244)</f>
        <v>*</v>
      </c>
      <c r="D241" s="139" t="str">
        <f>IF(SP_SUL!S244="","*",SP_SUL!S244)</f>
        <v>SP SUL</v>
      </c>
      <c r="E241" s="139" t="str">
        <f>IF(SP_SUL!T244="","*",SP_SUL!T244)</f>
        <v>ZKE-ZEV</v>
      </c>
      <c r="F241" s="145">
        <f>IF(SP_SUL!B244="","*",SP_SUL!B244)</f>
        <v>46063</v>
      </c>
      <c r="G241" s="145" t="str">
        <f>IF(SP_SUL!D244="","*",SP_SUL!D244)</f>
        <v>CAIQUE (TMA-677)</v>
      </c>
      <c r="H241" s="145" t="str">
        <f>IF(SP_SUL!F244="","*",SP_SUL!F244)</f>
        <v>MODERNIZAÇÃO - SOLDA</v>
      </c>
      <c r="I241" s="145" t="str">
        <f>IF(SP_SUL!H244="","*",SP_SUL!H244)</f>
        <v>-</v>
      </c>
      <c r="J241" s="145" t="str">
        <f>IF(SP_SUL!I244="","*",SP_SUL!I244)</f>
        <v>-</v>
      </c>
      <c r="K241" s="139" t="str">
        <f>IF(SP_SUL!M244="","*",SP_SUL!M244)</f>
        <v>ZRB-ZEV</v>
      </c>
      <c r="L241" s="139">
        <f>IF(SP_SUL!N244="","*",SP_SUL!N244)</f>
        <v>1571561</v>
      </c>
      <c r="M241" s="140">
        <f>IF(SP_SUL!J244="","*",SP_SUL!J244)</f>
        <v>48</v>
      </c>
      <c r="N241" s="144">
        <f>IF(SP_SUL!K244="","*",SP_SUL!K244)</f>
        <v>156.93</v>
      </c>
      <c r="O241" s="144">
        <f>IF(SP_SUL!L244="","*",SP_SUL!L244)</f>
        <v>156.958</v>
      </c>
      <c r="P241" s="143">
        <f>IF(SP_SUL!O244="","*",SP_SUL!O244)</f>
        <v>0.33333333333333331</v>
      </c>
      <c r="Q241" s="143">
        <f>IF(SP_SUL!P244="","*",SP_SUL!P244)</f>
        <v>6.9444444444444447E-4</v>
      </c>
      <c r="R241" s="145" t="str">
        <f>IF(SP_SUL!Q244="","*",CONCATENATE(SP_SUL!Q244," ",SP_SUL!R244))</f>
        <v>2 Nº DE SOLDA</v>
      </c>
      <c r="S241" s="145" t="str">
        <f>IF(SP_SUL!V244="","*",SP_SUL!V244)</f>
        <v xml:space="preserve">Alisson </v>
      </c>
      <c r="T241" s="145" t="str">
        <f>IF(SP_SUL!W244="","*",SP_SUL!W244)</f>
        <v xml:space="preserve">Execução de solda - Condicionado a temperatura </v>
      </c>
      <c r="U241" s="137" t="str">
        <f ca="1">_xlfn.XLOOKUP(G241&amp;$U$2,BS_CONTROLE[CHAVE],BS_CONTROLE[Quantidade_11],"-")</f>
        <v>-</v>
      </c>
      <c r="V241" s="137" t="str">
        <f ca="1">_xlfn.XLOOKUP(G241&amp;$V$2,BS_CONTROLE[CHAVE],BS_CONTROLE[Quantidade_11],"-")</f>
        <v>-</v>
      </c>
      <c r="W241" s="137" t="str">
        <f ca="1">_xlfn.XLOOKUP(G241&amp;$W$2,BS_CONTROLE[CHAVE],BS_CONTROLE[Quantidade_11],"-")</f>
        <v>-</v>
      </c>
    </row>
    <row r="242" spans="1:23" hidden="1">
      <c r="A242" s="146" t="str">
        <f>IF(SP_SUL!Y245="","*",SP_SUL!Y245)</f>
        <v>*</v>
      </c>
      <c r="B242" s="146" t="str">
        <f>IF(SP_SUL!X245="","*",SP_SUL!X245)</f>
        <v>*</v>
      </c>
      <c r="C242" s="146" t="str">
        <f>IF(SP_SUL!Z245="","*",SP_SUL!Z245)</f>
        <v>*</v>
      </c>
      <c r="D242" s="139" t="str">
        <f>IF(SP_SUL!S245="","*",SP_SUL!S245)</f>
        <v>-</v>
      </c>
      <c r="E242" s="139" t="str">
        <f>IF(SP_SUL!T245="","*",SP_SUL!T245)</f>
        <v>-</v>
      </c>
      <c r="F242" s="145" t="str">
        <f>IF(SP_SUL!B245="","*",SP_SUL!B245)</f>
        <v>*</v>
      </c>
      <c r="G242" s="145" t="str">
        <f>IF(SP_SUL!D245="","*",SP_SUL!D245)</f>
        <v>*</v>
      </c>
      <c r="H242" s="145" t="str">
        <f>IF(SP_SUL!F245="","*",SP_SUL!F245)</f>
        <v>*</v>
      </c>
      <c r="I242" s="145" t="str">
        <f>IF(SP_SUL!H245="","*",SP_SUL!H245)</f>
        <v>*</v>
      </c>
      <c r="J242" s="145" t="str">
        <f>IF(SP_SUL!I245="","*",SP_SUL!I245)</f>
        <v>*</v>
      </c>
      <c r="K242" s="139" t="str">
        <f>IF(SP_SUL!M245="","*",SP_SUL!M245)</f>
        <v>-</v>
      </c>
      <c r="L242" s="139" t="str">
        <f>IF(SP_SUL!N245="","*",SP_SUL!N245)</f>
        <v>-</v>
      </c>
      <c r="M242" s="140" t="str">
        <f>IF(SP_SUL!J245="","*",SP_SUL!J245)</f>
        <v>*</v>
      </c>
      <c r="N242" s="144" t="str">
        <f>IF(SP_SUL!K245="","*",SP_SUL!K245)</f>
        <v>*</v>
      </c>
      <c r="O242" s="144" t="str">
        <f>IF(SP_SUL!L245="","*",SP_SUL!L245)</f>
        <v>*</v>
      </c>
      <c r="P242" s="143" t="str">
        <f>IF(SP_SUL!O245="","*",SP_SUL!O245)</f>
        <v>*</v>
      </c>
      <c r="Q242" s="143" t="str">
        <f>IF(SP_SUL!P245="","*",SP_SUL!P245)</f>
        <v>*</v>
      </c>
      <c r="R242" s="145" t="str">
        <f>IF(SP_SUL!Q245="","*",CONCATENATE(SP_SUL!Q245," ",SP_SUL!R245))</f>
        <v>*</v>
      </c>
      <c r="S242" s="145" t="str">
        <f>IF(SP_SUL!V245="","*",SP_SUL!V245)</f>
        <v>*</v>
      </c>
      <c r="T242" s="145" t="str">
        <f>IF(SP_SUL!W245="","*",SP_SUL!W245)</f>
        <v>*</v>
      </c>
      <c r="U242" s="137" t="str">
        <f ca="1">_xlfn.XLOOKUP(G242&amp;$U$2,BS_CONTROLE[CHAVE],BS_CONTROLE[Quantidade_11],"-")</f>
        <v>-</v>
      </c>
      <c r="V242" s="137" t="str">
        <f ca="1">_xlfn.XLOOKUP(G242&amp;$V$2,BS_CONTROLE[CHAVE],BS_CONTROLE[Quantidade_11],"-")</f>
        <v>-</v>
      </c>
      <c r="W242" s="137" t="str">
        <f ca="1">_xlfn.XLOOKUP(G242&amp;$W$2,BS_CONTROLE[CHAVE],BS_CONTROLE[Quantidade_11],"-")</f>
        <v>-</v>
      </c>
    </row>
    <row r="243" spans="1:23" hidden="1">
      <c r="A243" s="146" t="str">
        <f>IF(SP_SUL!Y246="","*",SP_SUL!Y246)</f>
        <v>SIM</v>
      </c>
      <c r="B243" s="146" t="str">
        <f>IF(SP_SUL!X246="","*",SP_SUL!X246)</f>
        <v>Contrato</v>
      </c>
      <c r="C243" s="146" t="str">
        <f>IF(SP_SUL!Z246="","*",SP_SUL!Z246)</f>
        <v>*</v>
      </c>
      <c r="D243" s="139" t="str">
        <f>IF(SP_SUL!S246="","*",SP_SUL!S246)</f>
        <v>SP SUL</v>
      </c>
      <c r="E243" s="139" t="str">
        <f>IF(SP_SUL!T246="","*",SP_SUL!T246)</f>
        <v>ZEV-ZPT</v>
      </c>
      <c r="F243" s="145">
        <f>IF(SP_SUL!B246="","*",SP_SUL!B246)</f>
        <v>46063</v>
      </c>
      <c r="G243" s="145" t="str">
        <f>IF(SP_SUL!D246="","*",SP_SUL!D246)</f>
        <v>MODERNIZAÇÃO SERRA</v>
      </c>
      <c r="H243" s="145" t="str">
        <f>IF(SP_SUL!F246="","*",SP_SUL!F246)</f>
        <v>BLOCO</v>
      </c>
      <c r="I243" s="145" t="str">
        <f>IF(SP_SUL!H246="","*",SP_SUL!H246)</f>
        <v>-</v>
      </c>
      <c r="J243" s="145" t="str">
        <f>IF(SP_SUL!I246="","*",SP_SUL!I246)</f>
        <v>-</v>
      </c>
      <c r="K243" s="139" t="str">
        <f>IF(SP_SUL!M246="","*",SP_SUL!M246)</f>
        <v>ZEZ-ZXW</v>
      </c>
      <c r="L243" s="139" t="str">
        <f>IF(SP_SUL!N246="","*",SP_SUL!N246)</f>
        <v>K79ZEZ2/ZXWK792</v>
      </c>
      <c r="M243" s="140">
        <f>IF(SP_SUL!J246="","*",SP_SUL!J246)</f>
        <v>92</v>
      </c>
      <c r="N243" s="144">
        <f>IF(SP_SUL!K246="","*",SP_SUL!K246)</f>
        <v>75.2</v>
      </c>
      <c r="O243" s="144">
        <f>IF(SP_SUL!L246="","*",SP_SUL!L246)</f>
        <v>81.8</v>
      </c>
      <c r="P243" s="143">
        <f>IF(SP_SUL!O246="","*",SP_SUL!O246)</f>
        <v>0.33333333333333331</v>
      </c>
      <c r="Q243" s="143">
        <f>IF(SP_SUL!P246="","*",SP_SUL!P246)</f>
        <v>0.33333333333333331</v>
      </c>
      <c r="R243" s="145" t="str">
        <f>IF(SP_SUL!Q246="","*",CONCATENATE(SP_SUL!Q246," ",SP_SUL!R246))</f>
        <v>1 BINÁRIO</v>
      </c>
      <c r="S243" s="145" t="str">
        <f>IF(SP_SUL!V246="","*",SP_SUL!V246)</f>
        <v>Augusto</v>
      </c>
      <c r="T243" s="145" t="str">
        <f>IF(SP_SUL!W246="","*",SP_SUL!W246)</f>
        <v>Bloco Modernização</v>
      </c>
      <c r="U243" s="137" t="str">
        <f ca="1">_xlfn.XLOOKUP(G243&amp;$U$2,BS_CONTROLE[CHAVE],BS_CONTROLE[Quantidade_11],"-")</f>
        <v>-</v>
      </c>
      <c r="V243" s="137" t="str">
        <f ca="1">_xlfn.XLOOKUP(G243&amp;$V$2,BS_CONTROLE[CHAVE],BS_CONTROLE[Quantidade_11],"-")</f>
        <v>-</v>
      </c>
      <c r="W243" s="137" t="str">
        <f ca="1">_xlfn.XLOOKUP(G243&amp;$W$2,BS_CONTROLE[CHAVE],BS_CONTROLE[Quantidade_11],"-")</f>
        <v>-</v>
      </c>
    </row>
    <row r="244" spans="1:23" hidden="1">
      <c r="A244" s="146" t="str">
        <f>IF(SP_SUL!Y247="","*",SP_SUL!Y247)</f>
        <v>SIM</v>
      </c>
      <c r="B244" s="146" t="str">
        <f>IF(SP_SUL!X247="","*",SP_SUL!X247)</f>
        <v>Contrato</v>
      </c>
      <c r="C244" s="146" t="str">
        <f>IF(SP_SUL!Z247="","*",SP_SUL!Z247)</f>
        <v>*</v>
      </c>
      <c r="D244" s="139" t="str">
        <f>IF(SP_SUL!S247="","*",SP_SUL!S247)</f>
        <v>SP SUL</v>
      </c>
      <c r="E244" s="139" t="str">
        <f>IF(SP_SUL!T247="","*",SP_SUL!T247)</f>
        <v>ZEV-ZPT</v>
      </c>
      <c r="F244" s="145">
        <f>IF(SP_SUL!B247="","*",SP_SUL!B247)</f>
        <v>46063</v>
      </c>
      <c r="G244" s="145" t="str">
        <f>IF(SP_SUL!D247="","*",SP_SUL!D247)</f>
        <v>W61</v>
      </c>
      <c r="H244" s="145" t="str">
        <f>IF(SP_SUL!F247="","*",SP_SUL!F247)</f>
        <v>MODERNIZAÇÃO - PEDRA - DESCARGA</v>
      </c>
      <c r="I244" s="145" t="str">
        <f>IF(SP_SUL!H247="","*",SP_SUL!H247)</f>
        <v>K67ZEV-1</v>
      </c>
      <c r="J244" s="145" t="str">
        <f>IF(SP_SUL!I247="","*",SP_SUL!I247)</f>
        <v>K67ZEV-1</v>
      </c>
      <c r="K244" s="139" t="str">
        <f>IF(SP_SUL!M247="","*",SP_SUL!M247)</f>
        <v>ZEZ-ZXW</v>
      </c>
      <c r="L244" s="139" t="str">
        <f>IF(SP_SUL!N247="","*",SP_SUL!N247)</f>
        <v>K79ZEZ2/ZXWK792</v>
      </c>
      <c r="M244" s="140">
        <f>IF(SP_SUL!J247="","*",SP_SUL!J247)</f>
        <v>92</v>
      </c>
      <c r="N244" s="144">
        <f>IF(SP_SUL!K247="","*",SP_SUL!K247)</f>
        <v>75.2</v>
      </c>
      <c r="O244" s="144">
        <f>IF(SP_SUL!L247="","*",SP_SUL!L247)</f>
        <v>81.8</v>
      </c>
      <c r="P244" s="143">
        <f>IF(SP_SUL!O247="","*",SP_SUL!O247)</f>
        <v>0.3125</v>
      </c>
      <c r="Q244" s="143">
        <f>IF(SP_SUL!P247="","*",SP_SUL!P247)</f>
        <v>6.9444444444444447E-4</v>
      </c>
      <c r="R244" s="145" t="str">
        <f>IF(SP_SUL!Q247="","*",CONCATENATE(SP_SUL!Q247," ",SP_SUL!R247))</f>
        <v>1 VAGÕES</v>
      </c>
      <c r="S244" s="145" t="str">
        <f>IF(SP_SUL!V247="","*",SP_SUL!V247)</f>
        <v>Augusto</v>
      </c>
      <c r="T244" s="145" t="str">
        <f>IF(SP_SUL!W247="","*",SP_SUL!W247)</f>
        <v>W61 - Deslocamento e entrando pelo AMV Norte- Eng. Ferraz- Atividade: Recolhimento de Dormentes e Descarga de Pedra  /  W61 deve ser o primeiro veículo a sair de ZEV, se circulação estiver favorável para V85 (OK) - Porém W61 terá que passar pela singela e entrar pelo AMV Sul - Km 82</v>
      </c>
      <c r="U244" s="137">
        <f ca="1">_xlfn.XLOOKUP(G244&amp;$U$2,BS_CONTROLE[CHAVE],BS_CONTROLE[Quantidade_11],"-")</f>
        <v>1</v>
      </c>
      <c r="V244" s="137" t="str">
        <f ca="1">_xlfn.XLOOKUP(G244&amp;$V$2,BS_CONTROLE[CHAVE],BS_CONTROLE[Quantidade_11],"-")</f>
        <v>-</v>
      </c>
      <c r="W244" s="137">
        <f ca="1">_xlfn.XLOOKUP(G244&amp;$W$2,BS_CONTROLE[CHAVE],BS_CONTROLE[Quantidade_11],"-")</f>
        <v>0</v>
      </c>
    </row>
    <row r="245" spans="1:23" hidden="1">
      <c r="A245" s="146" t="str">
        <f>IF(SP_SUL!Y248="","*",SP_SUL!Y248)</f>
        <v>SIM</v>
      </c>
      <c r="B245" s="146" t="str">
        <f>IF(SP_SUL!X248="","*",SP_SUL!X248)</f>
        <v>Contrato</v>
      </c>
      <c r="C245" s="146" t="str">
        <f>IF(SP_SUL!Z248="","*",SP_SUL!Z248)</f>
        <v>*</v>
      </c>
      <c r="D245" s="139" t="str">
        <f>IF(SP_SUL!S248="","*",SP_SUL!S248)</f>
        <v>SP SUL</v>
      </c>
      <c r="E245" s="139" t="str">
        <f>IF(SP_SUL!T248="","*",SP_SUL!T248)</f>
        <v>ZEV-ZPT</v>
      </c>
      <c r="F245" s="145">
        <f>IF(SP_SUL!B248="","*",SP_SUL!B248)</f>
        <v>46063</v>
      </c>
      <c r="G245" s="145" t="str">
        <f>IF(SP_SUL!D248="","*",SP_SUL!D248)</f>
        <v>V85</v>
      </c>
      <c r="H245" s="145" t="str">
        <f>IF(SP_SUL!F248="","*",SP_SUL!F248)</f>
        <v>MECANIZAÇÃO - SOCADORA</v>
      </c>
      <c r="I245" s="145" t="str">
        <f>IF(SP_SUL!H248="","*",SP_SUL!H248)</f>
        <v>K67ZEV-1</v>
      </c>
      <c r="J245" s="145" t="str">
        <f>IF(SP_SUL!I248="","*",SP_SUL!I248)</f>
        <v>K67ZEV-1</v>
      </c>
      <c r="K245" s="139" t="str">
        <f>IF(SP_SUL!M248="","*",SP_SUL!M248)</f>
        <v>ZEZ-ZXW</v>
      </c>
      <c r="L245" s="139" t="str">
        <f>IF(SP_SUL!N248="","*",SP_SUL!N248)</f>
        <v>K79ZEZ2/ZXWK792</v>
      </c>
      <c r="M245" s="140">
        <f>IF(SP_SUL!J248="","*",SP_SUL!J248)</f>
        <v>92</v>
      </c>
      <c r="N245" s="144">
        <f>IF(SP_SUL!K248="","*",SP_SUL!K248)</f>
        <v>75.2</v>
      </c>
      <c r="O245" s="144">
        <f>IF(SP_SUL!L248="","*",SP_SUL!L248)</f>
        <v>81.8</v>
      </c>
      <c r="P245" s="143">
        <f>IF(SP_SUL!O248="","*",SP_SUL!O248)</f>
        <v>0.3125</v>
      </c>
      <c r="Q245" s="143">
        <f>IF(SP_SUL!P248="","*",SP_SUL!P248)</f>
        <v>6.9444444444444447E-4</v>
      </c>
      <c r="R245" s="145" t="str">
        <f>IF(SP_SUL!Q248="","*",CONCATENATE(SP_SUL!Q248," ",SP_SUL!R248))</f>
        <v>200 M</v>
      </c>
      <c r="S245" s="145" t="str">
        <f>IF(SP_SUL!V248="","*",SP_SUL!V248)</f>
        <v>Augusto</v>
      </c>
      <c r="T245" s="145" t="str">
        <f>IF(SP_SUL!W248="","*",SP_SUL!W248)</f>
        <v xml:space="preserve">Socaria mecanizada </v>
      </c>
      <c r="U245" s="137" t="str">
        <f ca="1">_xlfn.XLOOKUP(G245&amp;$U$2,BS_CONTROLE[CHAVE],BS_CONTROLE[Quantidade_11],"-")</f>
        <v>-</v>
      </c>
      <c r="V245" s="137" t="str">
        <f ca="1">_xlfn.XLOOKUP(G245&amp;$V$2,BS_CONTROLE[CHAVE],BS_CONTROLE[Quantidade_11],"-")</f>
        <v>-</v>
      </c>
      <c r="W245" s="137" t="str">
        <f ca="1">_xlfn.XLOOKUP(G245&amp;$W$2,BS_CONTROLE[CHAVE],BS_CONTROLE[Quantidade_11],"-")</f>
        <v>-</v>
      </c>
    </row>
    <row r="246" spans="1:23" hidden="1">
      <c r="A246" s="146" t="str">
        <f>IF(SP_SUL!Y249="","*",SP_SUL!Y249)</f>
        <v>*</v>
      </c>
      <c r="B246" s="146" t="str">
        <f>IF(SP_SUL!X249="","*",SP_SUL!X249)</f>
        <v>*</v>
      </c>
      <c r="C246" s="146" t="str">
        <f>IF(SP_SUL!Z249="","*",SP_SUL!Z249)</f>
        <v>*</v>
      </c>
      <c r="D246" s="139" t="str">
        <f>IF(SP_SUL!S249="","*",SP_SUL!S249)</f>
        <v>-</v>
      </c>
      <c r="E246" s="139" t="str">
        <f>IF(SP_SUL!T249="","*",SP_SUL!T249)</f>
        <v>-</v>
      </c>
      <c r="F246" s="145" t="str">
        <f>IF(SP_SUL!B249="","*",SP_SUL!B249)</f>
        <v>*</v>
      </c>
      <c r="G246" s="145" t="str">
        <f>IF(SP_SUL!D249="","*",SP_SUL!D249)</f>
        <v>*</v>
      </c>
      <c r="H246" s="145" t="str">
        <f>IF(SP_SUL!F249="","*",SP_SUL!F249)</f>
        <v>*</v>
      </c>
      <c r="I246" s="145" t="str">
        <f>IF(SP_SUL!H249="","*",SP_SUL!H249)</f>
        <v>*</v>
      </c>
      <c r="J246" s="145" t="str">
        <f>IF(SP_SUL!I249="","*",SP_SUL!I249)</f>
        <v>*</v>
      </c>
      <c r="K246" s="139" t="str">
        <f>IF(SP_SUL!M249="","*",SP_SUL!M249)</f>
        <v>-</v>
      </c>
      <c r="L246" s="139" t="str">
        <f>IF(SP_SUL!N249="","*",SP_SUL!N249)</f>
        <v>-</v>
      </c>
      <c r="M246" s="140" t="str">
        <f>IF(SP_SUL!J249="","*",SP_SUL!J249)</f>
        <v>*</v>
      </c>
      <c r="N246" s="144" t="str">
        <f>IF(SP_SUL!K249="","*",SP_SUL!K249)</f>
        <v>*</v>
      </c>
      <c r="O246" s="144" t="str">
        <f>IF(SP_SUL!L249="","*",SP_SUL!L249)</f>
        <v>*</v>
      </c>
      <c r="P246" s="143" t="str">
        <f>IF(SP_SUL!O249="","*",SP_SUL!O249)</f>
        <v>*</v>
      </c>
      <c r="Q246" s="143" t="str">
        <f>IF(SP_SUL!P249="","*",SP_SUL!P249)</f>
        <v>*</v>
      </c>
      <c r="R246" s="145" t="str">
        <f>IF(SP_SUL!Q249="","*",CONCATENATE(SP_SUL!Q249," ",SP_SUL!R249))</f>
        <v>*</v>
      </c>
      <c r="S246" s="145" t="str">
        <f>IF(SP_SUL!V249="","*",SP_SUL!V249)</f>
        <v>*</v>
      </c>
      <c r="T246" s="145" t="str">
        <f>IF(SP_SUL!W249="","*",SP_SUL!W249)</f>
        <v>*</v>
      </c>
      <c r="U246" s="137" t="str">
        <f ca="1">_xlfn.XLOOKUP(G246&amp;$U$2,BS_CONTROLE[CHAVE],BS_CONTROLE[Quantidade_11],"-")</f>
        <v>-</v>
      </c>
      <c r="V246" s="137" t="str">
        <f ca="1">_xlfn.XLOOKUP(G246&amp;$V$2,BS_CONTROLE[CHAVE],BS_CONTROLE[Quantidade_11],"-")</f>
        <v>-</v>
      </c>
      <c r="W246" s="137" t="str">
        <f ca="1">_xlfn.XLOOKUP(G246&amp;$W$2,BS_CONTROLE[CHAVE],BS_CONTROLE[Quantidade_11],"-")</f>
        <v>-</v>
      </c>
    </row>
    <row r="247" spans="1:23" hidden="1">
      <c r="A247" s="146" t="str">
        <f>IF(SP_SUL!Y250="","*",SP_SUL!Y250)</f>
        <v>SIM</v>
      </c>
      <c r="B247" s="146" t="str">
        <f>IF(SP_SUL!X250="","*",SP_SUL!X250)</f>
        <v>Contrato</v>
      </c>
      <c r="C247" s="146" t="str">
        <f>IF(SP_SUL!Z250="","*",SP_SUL!Z250)</f>
        <v>*</v>
      </c>
      <c r="D247" s="139" t="str">
        <f>IF(SP_SUL!S250="","*",SP_SUL!S250)</f>
        <v>SP SUL</v>
      </c>
      <c r="E247" s="139" t="str">
        <f>IF(SP_SUL!T250="","*",SP_SUL!T250)</f>
        <v>ZEV-ZPT</v>
      </c>
      <c r="F247" s="145">
        <f>IF(SP_SUL!B250="","*",SP_SUL!B250)</f>
        <v>46063</v>
      </c>
      <c r="G247" s="145" t="str">
        <f>IF(SP_SUL!D250="","*",SP_SUL!D250)</f>
        <v>MODERNIZAÇÃO SERRA</v>
      </c>
      <c r="H247" s="145" t="str">
        <f>IF(SP_SUL!F250="","*",SP_SUL!F250)</f>
        <v>BLOCO</v>
      </c>
      <c r="I247" s="145" t="str">
        <f>IF(SP_SUL!H250="","*",SP_SUL!H250)</f>
        <v>-</v>
      </c>
      <c r="J247" s="145" t="str">
        <f>IF(SP_SUL!I250="","*",SP_SUL!I250)</f>
        <v>-</v>
      </c>
      <c r="K247" s="139" t="str">
        <f>IF(SP_SUL!M250="","*",SP_SUL!M250)</f>
        <v>ZGP-ZPT</v>
      </c>
      <c r="L247" s="139" t="str">
        <f>IF(SP_SUL!N250="","*",SP_SUL!N250)</f>
        <v>ZGP2/105ZGP2/ZPT1052</v>
      </c>
      <c r="M247" s="140">
        <f>IF(SP_SUL!J250="","*",SP_SUL!J250)</f>
        <v>92</v>
      </c>
      <c r="N247" s="144">
        <f>IF(SP_SUL!K250="","*",SP_SUL!K250)</f>
        <v>102.48</v>
      </c>
      <c r="O247" s="144">
        <f>IF(SP_SUL!L250="","*",SP_SUL!L250)</f>
        <v>102.18</v>
      </c>
      <c r="P247" s="143">
        <f>IF(SP_SUL!O250="","*",SP_SUL!O250)</f>
        <v>0.33333333333333331</v>
      </c>
      <c r="Q247" s="143">
        <f>IF(SP_SUL!P250="","*",SP_SUL!P250)</f>
        <v>0.22916666666666666</v>
      </c>
      <c r="R247" s="145" t="str">
        <f>IF(SP_SUL!Q250="","*",CONCATENATE(SP_SUL!Q250," ",SP_SUL!R250))</f>
        <v>1 BINÁRIO</v>
      </c>
      <c r="S247" s="145" t="str">
        <f>IF(SP_SUL!V250="","*",SP_SUL!V250)</f>
        <v>Augusto</v>
      </c>
      <c r="T247" s="145" t="str">
        <f>IF(SP_SUL!W250="","*",SP_SUL!W250)</f>
        <v>Bloco Modernização: Atividade: Distribuição e Recolhimento de Dormentes</v>
      </c>
      <c r="U247" s="137" t="str">
        <f ca="1">_xlfn.XLOOKUP(G247&amp;$U$2,BS_CONTROLE[CHAVE],BS_CONTROLE[Quantidade_11],"-")</f>
        <v>-</v>
      </c>
      <c r="V247" s="137" t="str">
        <f ca="1">_xlfn.XLOOKUP(G247&amp;$V$2,BS_CONTROLE[CHAVE],BS_CONTROLE[Quantidade_11],"-")</f>
        <v>-</v>
      </c>
      <c r="W247" s="137" t="str">
        <f ca="1">_xlfn.XLOOKUP(G247&amp;$W$2,BS_CONTROLE[CHAVE],BS_CONTROLE[Quantidade_11],"-")</f>
        <v>-</v>
      </c>
    </row>
    <row r="248" spans="1:23" hidden="1">
      <c r="A248" s="146" t="str">
        <f>IF(SP_SUL!Y251="","*",SP_SUL!Y251)</f>
        <v>SIM</v>
      </c>
      <c r="B248" s="146" t="str">
        <f>IF(SP_SUL!X251="","*",SP_SUL!X251)</f>
        <v>Contrato</v>
      </c>
      <c r="C248" s="146" t="str">
        <f>IF(SP_SUL!Z251="","*",SP_SUL!Z251)</f>
        <v>*</v>
      </c>
      <c r="D248" s="139" t="str">
        <f>IF(SP_SUL!S251="","*",SP_SUL!S251)</f>
        <v>SP SUL</v>
      </c>
      <c r="E248" s="139" t="str">
        <f>IF(SP_SUL!T251="","*",SP_SUL!T251)</f>
        <v>ZEV-ZPT</v>
      </c>
      <c r="F248" s="145">
        <f>IF(SP_SUL!B251="","*",SP_SUL!B251)</f>
        <v>46063</v>
      </c>
      <c r="G248" s="145" t="str">
        <f>IF(SP_SUL!D251="","*",SP_SUL!D251)</f>
        <v>W62</v>
      </c>
      <c r="H248" s="145" t="str">
        <f>IF(SP_SUL!F251="","*",SP_SUL!F251)</f>
        <v>RECOLHIMENTO DE DORMENTE</v>
      </c>
      <c r="I248" s="145" t="str">
        <f>IF(SP_SUL!H251="","*",SP_SUL!H251)</f>
        <v>ZPT1051</v>
      </c>
      <c r="J248" s="145" t="str">
        <f>IF(SP_SUL!I251="","*",SP_SUL!I251)</f>
        <v>ZPTZDR</v>
      </c>
      <c r="K248" s="139" t="str">
        <f>IF(SP_SUL!M251="","*",SP_SUL!M251)</f>
        <v>ZGP</v>
      </c>
      <c r="L248" s="139" t="str">
        <f>IF(SP_SUL!N251="","*",SP_SUL!N251)</f>
        <v>ZGP2</v>
      </c>
      <c r="M248" s="140">
        <f>IF(SP_SUL!J251="","*",SP_SUL!J251)</f>
        <v>92</v>
      </c>
      <c r="N248" s="144">
        <f>IF(SP_SUL!K251="","*",SP_SUL!K251)</f>
        <v>102.1</v>
      </c>
      <c r="O248" s="144">
        <f>IF(SP_SUL!L251="","*",SP_SUL!L251)</f>
        <v>106</v>
      </c>
      <c r="P248" s="143">
        <f>IF(SP_SUL!O251="","*",SP_SUL!O251)</f>
        <v>0.3125</v>
      </c>
      <c r="Q248" s="143">
        <f>IF(SP_SUL!P251="","*",SP_SUL!P251)</f>
        <v>6.9444444444444447E-4</v>
      </c>
      <c r="R248" s="145" t="str">
        <f>IF(SP_SUL!Q251="","*",CONCATENATE(SP_SUL!Q251," ",SP_SUL!R251))</f>
        <v>1 Nº DE PEÇAS</v>
      </c>
      <c r="S248" s="145" t="str">
        <f>IF(SP_SUL!V251="","*",SP_SUL!V251)</f>
        <v>Augusto</v>
      </c>
      <c r="T248" s="145" t="str">
        <f>IF(SP_SUL!W251="","*",SP_SUL!W251)</f>
        <v>*Intervalo de 05:30hrs - ZPT/ZGP Linha 02*
* SBs Bloqueadas: ZGP2 , 105ZGP-2, ZPT105-2
* W62 - Atividade: Distribuição e Recolhimento de Dormentes
* Abertura do intervalo envio dos bloqueios 
* MC1: 07:30
* Sai: ZPT / Retorna: ZPT</v>
      </c>
      <c r="U248" s="137">
        <f ca="1">_xlfn.XLOOKUP(G248&amp;$U$2,BS_CONTROLE[CHAVE],BS_CONTROLE[Quantidade_11],"-")</f>
        <v>1</v>
      </c>
      <c r="V248" s="137" t="str">
        <f ca="1">_xlfn.XLOOKUP(G248&amp;$V$2,BS_CONTROLE[CHAVE],BS_CONTROLE[Quantidade_11],"-")</f>
        <v>-</v>
      </c>
      <c r="W248" s="137" t="str">
        <f ca="1">_xlfn.XLOOKUP(G248&amp;$W$2,BS_CONTROLE[CHAVE],BS_CONTROLE[Quantidade_11],"-")</f>
        <v>-</v>
      </c>
    </row>
    <row r="249" spans="1:23" hidden="1">
      <c r="A249" s="146" t="str">
        <f>IF(SP_SUL!Y252="","*",SP_SUL!Y252)</f>
        <v>OPORTUNIDADE</v>
      </c>
      <c r="B249" s="146" t="str">
        <f>IF(SP_SUL!X252="","*",SP_SUL!X252)</f>
        <v>Oportunidade</v>
      </c>
      <c r="C249" s="146" t="str">
        <f>IF(SP_SUL!Z252="","*",SP_SUL!Z252)</f>
        <v>*</v>
      </c>
      <c r="D249" s="139" t="str">
        <f>IF(SP_SUL!S252="","*",SP_SUL!S252)</f>
        <v>SP SUL</v>
      </c>
      <c r="E249" s="139" t="str">
        <f>IF(SP_SUL!T252="","*",SP_SUL!T252)</f>
        <v>ZPT-ZPG</v>
      </c>
      <c r="F249" s="145">
        <f>IF(SP_SUL!B252="","*",SP_SUL!B252)</f>
        <v>46063</v>
      </c>
      <c r="G249" s="145" t="str">
        <f>IF(SP_SUL!D252="","*",SP_SUL!D252)</f>
        <v>DIEGO (TF-42)</v>
      </c>
      <c r="H249" s="145" t="str">
        <f>IF(SP_SUL!F252="","*",SP_SUL!F252)</f>
        <v>LIMPEZA LASTRO</v>
      </c>
      <c r="I249" s="145" t="str">
        <f>IF(SP_SUL!H252="","*",SP_SUL!H252)</f>
        <v>-</v>
      </c>
      <c r="J249" s="145" t="str">
        <f>IF(SP_SUL!I252="","*",SP_SUL!I252)</f>
        <v>-</v>
      </c>
      <c r="K249" s="139" t="str">
        <f>IF(SP_SUL!M252="","*",SP_SUL!M252)</f>
        <v>PAT-ZGM</v>
      </c>
      <c r="L249" s="139" t="str">
        <f>IF(SP_SUL!N252="","*",SP_SUL!N252)</f>
        <v>PAT1102</v>
      </c>
      <c r="M249" s="140">
        <f>IF(SP_SUL!J252="","*",SP_SUL!J252)</f>
        <v>53</v>
      </c>
      <c r="N249" s="144">
        <f>IF(SP_SUL!K252="","*",SP_SUL!K252)</f>
        <v>109.05</v>
      </c>
      <c r="O249" s="144" t="str">
        <f>IF(SP_SUL!L252="","*",SP_SUL!L252)</f>
        <v>-</v>
      </c>
      <c r="P249" s="143">
        <f>IF(SP_SUL!O252="","*",SP_SUL!O252)</f>
        <v>0.41666666666666669</v>
      </c>
      <c r="Q249" s="143">
        <f>IF(SP_SUL!P252="","*",SP_SUL!P252)</f>
        <v>8.3333333333333329E-2</v>
      </c>
      <c r="R249" s="145" t="str">
        <f>IF(SP_SUL!Q252="","*",CONCATENATE(SP_SUL!Q252," ",SP_SUL!R252))</f>
        <v>30 M</v>
      </c>
      <c r="S249" s="145" t="str">
        <f>IF(SP_SUL!V252="","*",SP_SUL!V252)</f>
        <v>Moises</v>
      </c>
      <c r="T249" s="145" t="str">
        <f>IF(SP_SUL!W252="","*",SP_SUL!W252)</f>
        <v>Limpeza de lastro</v>
      </c>
      <c r="U249" s="137" t="str">
        <f ca="1">_xlfn.XLOOKUP(G249&amp;$U$2,BS_CONTROLE[CHAVE],BS_CONTROLE[Quantidade_11],"-")</f>
        <v>-</v>
      </c>
      <c r="V249" s="137" t="str">
        <f ca="1">_xlfn.XLOOKUP(G249&amp;$V$2,BS_CONTROLE[CHAVE],BS_CONTROLE[Quantidade_11],"-")</f>
        <v>-</v>
      </c>
      <c r="W249" s="137" t="str">
        <f ca="1">_xlfn.XLOOKUP(G249&amp;$W$2,BS_CONTROLE[CHAVE],BS_CONTROLE[Quantidade_11],"-")</f>
        <v>-</v>
      </c>
    </row>
    <row r="250" spans="1:23" hidden="1">
      <c r="A250" s="146" t="str">
        <f>IF(SP_SUL!Y253="","*",SP_SUL!Y253)</f>
        <v>OPORTUNIDADE</v>
      </c>
      <c r="B250" s="146" t="str">
        <f>IF(SP_SUL!X253="","*",SP_SUL!X253)</f>
        <v>Oportunidade</v>
      </c>
      <c r="C250" s="146" t="str">
        <f>IF(SP_SUL!Z253="","*",SP_SUL!Z253)</f>
        <v>*</v>
      </c>
      <c r="D250" s="139" t="str">
        <f>IF(SP_SUL!S253="","*",SP_SUL!S253)</f>
        <v>SP SUL</v>
      </c>
      <c r="E250" s="139" t="str">
        <f>IF(SP_SUL!T253="","*",SP_SUL!T253)</f>
        <v>ZPT-ZPG</v>
      </c>
      <c r="F250" s="145">
        <f>IF(SP_SUL!B253="","*",SP_SUL!B253)</f>
        <v>46063</v>
      </c>
      <c r="G250" s="145" t="str">
        <f>IF(SP_SUL!D253="","*",SP_SUL!D253)</f>
        <v>EXPANSÃO TURMA 1</v>
      </c>
      <c r="H250" s="145" t="str">
        <f>IF(SP_SUL!F253="","*",SP_SUL!F253)</f>
        <v>EXPANSÃO - SOLDA</v>
      </c>
      <c r="I250" s="145" t="str">
        <f>IF(SP_SUL!H253="","*",SP_SUL!H253)</f>
        <v>-</v>
      </c>
      <c r="J250" s="145" t="str">
        <f>IF(SP_SUL!I253="","*",SP_SUL!I253)</f>
        <v>-</v>
      </c>
      <c r="K250" s="139" t="str">
        <f>IF(SP_SUL!M253="","*",SP_SUL!M253)</f>
        <v>ZZV-ZPG</v>
      </c>
      <c r="L250" s="139" t="str">
        <f>IF(SP_SUL!N253="","*",SP_SUL!N253)</f>
        <v>ZPGRUM2</v>
      </c>
      <c r="M250" s="140">
        <f>IF(SP_SUL!J253="","*",SP_SUL!J253)</f>
        <v>53</v>
      </c>
      <c r="N250" s="144">
        <f>IF(SP_SUL!K253="","*",SP_SUL!K253)</f>
        <v>123.76</v>
      </c>
      <c r="O250" s="144" t="str">
        <f>IF(SP_SUL!L253="","*",SP_SUL!L253)</f>
        <v>-</v>
      </c>
      <c r="P250" s="143">
        <f>IF(SP_SUL!O253="","*",SP_SUL!O253)</f>
        <v>0.33333333333333331</v>
      </c>
      <c r="Q250" s="143">
        <f>IF(SP_SUL!P253="","*",SP_SUL!P253)</f>
        <v>8.3333333333333329E-2</v>
      </c>
      <c r="R250" s="145" t="str">
        <f>IF(SP_SUL!Q253="","*",CONCATENATE(SP_SUL!Q253," ",SP_SUL!R253))</f>
        <v>1 Nº DE SOLDA</v>
      </c>
      <c r="S250" s="145" t="str">
        <f>IF(SP_SUL!V253="","*",SP_SUL!V253)</f>
        <v>Pedro</v>
      </c>
      <c r="T250" s="145" t="str">
        <f>IF(SP_SUL!W253="","*",SP_SUL!W253)</f>
        <v xml:space="preserve">Execução de solda - Condicionado a temperatura </v>
      </c>
      <c r="U250" s="137">
        <f ca="1">_xlfn.XLOOKUP(G250&amp;$U$2,BS_CONTROLE[CHAVE],BS_CONTROLE[Quantidade_11],"-")</f>
        <v>1040</v>
      </c>
      <c r="V250" s="137" t="str">
        <f ca="1">_xlfn.XLOOKUP(G250&amp;$V$2,BS_CONTROLE[CHAVE],BS_CONTROLE[Quantidade_11],"-")</f>
        <v>-</v>
      </c>
      <c r="W250" s="137">
        <f ca="1">_xlfn.XLOOKUP(G250&amp;$W$2,BS_CONTROLE[CHAVE],BS_CONTROLE[Quantidade_11],"-")</f>
        <v>1</v>
      </c>
    </row>
    <row r="251" spans="1:23" hidden="1">
      <c r="A251" s="146" t="str">
        <f>IF(SP_SUL!Y254="","*",SP_SUL!Y254)</f>
        <v>*</v>
      </c>
      <c r="B251" s="146" t="str">
        <f>IF(SP_SUL!X254="","*",SP_SUL!X254)</f>
        <v>*</v>
      </c>
      <c r="C251" s="146" t="str">
        <f>IF(SP_SUL!Z254="","*",SP_SUL!Z254)</f>
        <v>*</v>
      </c>
      <c r="D251" s="139" t="str">
        <f>IF(SP_SUL!S254="","*",SP_SUL!S254)</f>
        <v>-</v>
      </c>
      <c r="E251" s="139" t="str">
        <f>IF(SP_SUL!T254="","*",SP_SUL!T254)</f>
        <v>-</v>
      </c>
      <c r="F251" s="145" t="str">
        <f>IF(SP_SUL!B254="","*",SP_SUL!B254)</f>
        <v>*</v>
      </c>
      <c r="G251" s="145" t="str">
        <f>IF(SP_SUL!D254="","*",SP_SUL!D254)</f>
        <v>*</v>
      </c>
      <c r="H251" s="145" t="str">
        <f>IF(SP_SUL!F254="","*",SP_SUL!F254)</f>
        <v>*</v>
      </c>
      <c r="I251" s="145" t="str">
        <f>IF(SP_SUL!H254="","*",SP_SUL!H254)</f>
        <v>*</v>
      </c>
      <c r="J251" s="145" t="str">
        <f>IF(SP_SUL!I254="","*",SP_SUL!I254)</f>
        <v>*</v>
      </c>
      <c r="K251" s="139" t="str">
        <f>IF(SP_SUL!M254="","*",SP_SUL!M254)</f>
        <v>*</v>
      </c>
      <c r="L251" s="139" t="str">
        <f>IF(SP_SUL!N254="","*",SP_SUL!N254)</f>
        <v>*</v>
      </c>
      <c r="M251" s="140" t="str">
        <f>IF(SP_SUL!J254="","*",SP_SUL!J254)</f>
        <v>*</v>
      </c>
      <c r="N251" s="144" t="str">
        <f>IF(SP_SUL!K254="","*",SP_SUL!K254)</f>
        <v>*</v>
      </c>
      <c r="O251" s="144" t="str">
        <f>IF(SP_SUL!L254="","*",SP_SUL!L254)</f>
        <v>*</v>
      </c>
      <c r="P251" s="143" t="str">
        <f>IF(SP_SUL!O254="","*",SP_SUL!O254)</f>
        <v>*</v>
      </c>
      <c r="Q251" s="143" t="str">
        <f>IF(SP_SUL!P254="","*",SP_SUL!P254)</f>
        <v>*</v>
      </c>
      <c r="R251" s="145" t="str">
        <f>IF(SP_SUL!Q254="","*",CONCATENATE(SP_SUL!Q254," ",SP_SUL!R254))</f>
        <v>*</v>
      </c>
      <c r="S251" s="145" t="str">
        <f>IF(SP_SUL!V254="","*",SP_SUL!V254)</f>
        <v>*</v>
      </c>
      <c r="T251" s="145" t="str">
        <f>IF(SP_SUL!W254="","*",SP_SUL!W254)</f>
        <v>*</v>
      </c>
      <c r="U251" s="137" t="str">
        <f ca="1">_xlfn.XLOOKUP(G251&amp;$U$2,BS_CONTROLE[CHAVE],BS_CONTROLE[Quantidade_11],"-")</f>
        <v>-</v>
      </c>
      <c r="V251" s="137" t="str">
        <f ca="1">_xlfn.XLOOKUP(G251&amp;$V$2,BS_CONTROLE[CHAVE],BS_CONTROLE[Quantidade_11],"-")</f>
        <v>-</v>
      </c>
      <c r="W251" s="137" t="str">
        <f ca="1">_xlfn.XLOOKUP(G251&amp;$W$2,BS_CONTROLE[CHAVE],BS_CONTROLE[Quantidade_11],"-")</f>
        <v>-</v>
      </c>
    </row>
    <row r="252" spans="1:23" hidden="1">
      <c r="A252" s="146" t="str">
        <f>IF(SP_SUL!Y255="","*",SP_SUL!Y255)</f>
        <v>*</v>
      </c>
      <c r="B252" s="146" t="str">
        <f>IF(SP_SUL!X255="","*",SP_SUL!X255)</f>
        <v>*</v>
      </c>
      <c r="C252" s="146" t="str">
        <f>IF(SP_SUL!Z255="","*",SP_SUL!Z255)</f>
        <v>*</v>
      </c>
      <c r="D252" s="139" t="str">
        <f>IF(SP_SUL!S255="","*",SP_SUL!S255)</f>
        <v>-</v>
      </c>
      <c r="E252" s="139" t="str">
        <f>IF(SP_SUL!T255="","*",SP_SUL!T255)</f>
        <v>-</v>
      </c>
      <c r="F252" s="145" t="str">
        <f>IF(SP_SUL!B255="","*",SP_SUL!B255)</f>
        <v>*</v>
      </c>
      <c r="G252" s="145" t="str">
        <f>IF(SP_SUL!D255="","*",SP_SUL!D255)</f>
        <v>*</v>
      </c>
      <c r="H252" s="145" t="str">
        <f>IF(SP_SUL!F255="","*",SP_SUL!F255)</f>
        <v>*</v>
      </c>
      <c r="I252" s="145" t="str">
        <f>IF(SP_SUL!H255="","*",SP_SUL!H255)</f>
        <v>*</v>
      </c>
      <c r="J252" s="145" t="str">
        <f>IF(SP_SUL!I255="","*",SP_SUL!I255)</f>
        <v>*</v>
      </c>
      <c r="K252" s="139" t="str">
        <f>IF(SP_SUL!M255="","*",SP_SUL!M255)</f>
        <v>-</v>
      </c>
      <c r="L252" s="139" t="str">
        <f>IF(SP_SUL!N255="","*",SP_SUL!N255)</f>
        <v>-</v>
      </c>
      <c r="M252" s="140" t="str">
        <f>IF(SP_SUL!J255="","*",SP_SUL!J255)</f>
        <v>*</v>
      </c>
      <c r="N252" s="144" t="str">
        <f>IF(SP_SUL!K255="","*",SP_SUL!K255)</f>
        <v>*</v>
      </c>
      <c r="O252" s="144" t="str">
        <f>IF(SP_SUL!L255="","*",SP_SUL!L255)</f>
        <v>*</v>
      </c>
      <c r="P252" s="143" t="str">
        <f>IF(SP_SUL!O255="","*",SP_SUL!O255)</f>
        <v>*</v>
      </c>
      <c r="Q252" s="143" t="str">
        <f>IF(SP_SUL!P255="","*",SP_SUL!P255)</f>
        <v>*</v>
      </c>
      <c r="R252" s="145" t="str">
        <f>IF(SP_SUL!Q255="","*",CONCATENATE(SP_SUL!Q255," ",SP_SUL!R255))</f>
        <v>*</v>
      </c>
      <c r="S252" s="145" t="str">
        <f>IF(SP_SUL!V255="","*",SP_SUL!V255)</f>
        <v>*</v>
      </c>
      <c r="T252" s="145" t="str">
        <f>IF(SP_SUL!W255="","*",SP_SUL!W255)</f>
        <v>*</v>
      </c>
      <c r="U252" s="137" t="str">
        <f ca="1">_xlfn.XLOOKUP(G252&amp;$U$2,BS_CONTROLE[CHAVE],BS_CONTROLE[Quantidade_11],"-")</f>
        <v>-</v>
      </c>
      <c r="V252" s="137" t="str">
        <f ca="1">_xlfn.XLOOKUP(G252&amp;$V$2,BS_CONTROLE[CHAVE],BS_CONTROLE[Quantidade_11],"-")</f>
        <v>-</v>
      </c>
      <c r="W252" s="137" t="str">
        <f ca="1">_xlfn.XLOOKUP(G252&amp;$W$2,BS_CONTROLE[CHAVE],BS_CONTROLE[Quantidade_11],"-")</f>
        <v>-</v>
      </c>
    </row>
    <row r="253" spans="1:23" hidden="1">
      <c r="A253" s="146" t="str">
        <f>IF(SP_SUL!Y256="","*",SP_SUL!Y256)</f>
        <v>OPORTUNIDADE</v>
      </c>
      <c r="B253" s="146" t="str">
        <f>IF(SP_SUL!X256="","*",SP_SUL!X256)</f>
        <v>Oportunidade</v>
      </c>
      <c r="C253" s="146" t="str">
        <f>IF(SP_SUL!Z256="","*",SP_SUL!Z256)</f>
        <v>*</v>
      </c>
      <c r="D253" s="139" t="str">
        <f>IF(SP_SUL!S256="","*",SP_SUL!S256)</f>
        <v>SP SUL</v>
      </c>
      <c r="E253" s="139" t="str">
        <f>IF(SP_SUL!T256="","*",SP_SUL!T256)</f>
        <v>ZBV-ZRX</v>
      </c>
      <c r="F253" s="145">
        <f>IF(SP_SUL!B256="","*",SP_SUL!B256)</f>
        <v>46064</v>
      </c>
      <c r="G253" s="145" t="str">
        <f>IF(SP_SUL!D256="","*",SP_SUL!D256)</f>
        <v>EXPANSÃO TURMA 1</v>
      </c>
      <c r="H253" s="145" t="str">
        <f>IF(SP_SUL!F256="","*",SP_SUL!F256)</f>
        <v>EXPANSÃO - SOLDA</v>
      </c>
      <c r="I253" s="145" t="str">
        <f>IF(SP_SUL!H256="","*",SP_SUL!H256)</f>
        <v>-</v>
      </c>
      <c r="J253" s="145" t="str">
        <f>IF(SP_SUL!I256="","*",SP_SUL!I256)</f>
        <v>-</v>
      </c>
      <c r="K253" s="139" t="str">
        <f>IF(SP_SUL!M256="","*",SP_SUL!M256)</f>
        <v>ZCD</v>
      </c>
      <c r="L253" s="139" t="str">
        <f>IF(SP_SUL!N256="","*",SP_SUL!N256)</f>
        <v>ZCD1</v>
      </c>
      <c r="M253" s="140">
        <f>IF(SP_SUL!J256="","*",SP_SUL!J256)</f>
        <v>70</v>
      </c>
      <c r="N253" s="144">
        <f>IF(SP_SUL!K256="","*",SP_SUL!K256)</f>
        <v>113.6</v>
      </c>
      <c r="O253" s="144" t="str">
        <f>IF(SP_SUL!L256="","*",SP_SUL!L256)</f>
        <v>-</v>
      </c>
      <c r="P253" s="143">
        <f>IF(SP_SUL!O256="","*",SP_SUL!O256)</f>
        <v>0.375</v>
      </c>
      <c r="Q253" s="143">
        <f>IF(SP_SUL!P256="","*",SP_SUL!P256)</f>
        <v>6.25E-2</v>
      </c>
      <c r="R253" s="145" t="str">
        <f>IF(SP_SUL!Q256="","*",CONCATENATE(SP_SUL!Q256," ",SP_SUL!R256))</f>
        <v>1 Nº DE SOLDA</v>
      </c>
      <c r="S253" s="145" t="str">
        <f>IF(SP_SUL!V256="","*",SP_SUL!V256)</f>
        <v>Fabio</v>
      </c>
      <c r="T253" s="145" t="str">
        <f>IF(SP_SUL!W256="","*",SP_SUL!W256)</f>
        <v xml:space="preserve">Execução de solda - Condicionado a temperatura </v>
      </c>
      <c r="U253" s="137">
        <f ca="1">_xlfn.XLOOKUP(G253&amp;$U$2,BS_CONTROLE[CHAVE],BS_CONTROLE[Quantidade_11],"-")</f>
        <v>1040</v>
      </c>
      <c r="V253" s="137" t="str">
        <f ca="1">_xlfn.XLOOKUP(G253&amp;$V$2,BS_CONTROLE[CHAVE],BS_CONTROLE[Quantidade_11],"-")</f>
        <v>-</v>
      </c>
      <c r="W253" s="137">
        <f ca="1">_xlfn.XLOOKUP(G253&amp;$W$2,BS_CONTROLE[CHAVE],BS_CONTROLE[Quantidade_11],"-")</f>
        <v>1</v>
      </c>
    </row>
    <row r="254" spans="1:23" hidden="1">
      <c r="A254" s="146" t="str">
        <f>IF(SP_SUL!Y257="","*",SP_SUL!Y257)</f>
        <v>OPORTUNIDADE</v>
      </c>
      <c r="B254" s="146" t="str">
        <f>IF(SP_SUL!X257="","*",SP_SUL!X257)</f>
        <v>Oportunidade</v>
      </c>
      <c r="C254" s="146" t="str">
        <f>IF(SP_SUL!Z257="","*",SP_SUL!Z257)</f>
        <v>*</v>
      </c>
      <c r="D254" s="139" t="str">
        <f>IF(SP_SUL!S257="","*",SP_SUL!S257)</f>
        <v>SP SUL</v>
      </c>
      <c r="E254" s="139" t="str">
        <f>IF(SP_SUL!T257="","*",SP_SUL!T257)</f>
        <v>ZBV-ZRX</v>
      </c>
      <c r="F254" s="145">
        <f>IF(SP_SUL!B257="","*",SP_SUL!B257)</f>
        <v>46064</v>
      </c>
      <c r="G254" s="145" t="str">
        <f>IF(SP_SUL!D257="","*",SP_SUL!D257)</f>
        <v>KLECIO (TP-699)</v>
      </c>
      <c r="H254" s="145" t="str">
        <f>IF(SP_SUL!F257="","*",SP_SUL!F257)</f>
        <v>PDM - SOLDA</v>
      </c>
      <c r="I254" s="145" t="str">
        <f>IF(SP_SUL!H257="","*",SP_SUL!H257)</f>
        <v>-</v>
      </c>
      <c r="J254" s="145" t="str">
        <f>IF(SP_SUL!I257="","*",SP_SUL!I257)</f>
        <v>-</v>
      </c>
      <c r="K254" s="139" t="str">
        <f>IF(SP_SUL!M257="","*",SP_SUL!M257)</f>
        <v>ZRX-ZRQ</v>
      </c>
      <c r="L254" s="139" t="str">
        <f>IF(SP_SUL!N257="","*",SP_SUL!N257)</f>
        <v>133ZRQ1</v>
      </c>
      <c r="M254" s="140">
        <f>IF(SP_SUL!J257="","*",SP_SUL!J257)</f>
        <v>70</v>
      </c>
      <c r="N254" s="144">
        <f>IF(SP_SUL!K257="","*",SP_SUL!K257)</f>
        <v>134.85</v>
      </c>
      <c r="O254" s="144" t="str">
        <f>IF(SP_SUL!L257="","*",SP_SUL!L257)</f>
        <v>*</v>
      </c>
      <c r="P254" s="143">
        <f>IF(SP_SUL!O257="","*",SP_SUL!O257)</f>
        <v>0.35416666666666669</v>
      </c>
      <c r="Q254" s="143">
        <f>IF(SP_SUL!P257="","*",SP_SUL!P257)</f>
        <v>6.25E-2</v>
      </c>
      <c r="R254" s="145" t="str">
        <f>IF(SP_SUL!Q257="","*",CONCATENATE(SP_SUL!Q257," ",SP_SUL!R257))</f>
        <v>1 Nº DE SOLDA</v>
      </c>
      <c r="S254" s="145" t="str">
        <f>IF(SP_SUL!V257="","*",SP_SUL!V257)</f>
        <v xml:space="preserve">Klecio </v>
      </c>
      <c r="T254" s="145" t="str">
        <f>IF(SP_SUL!W257="","*",SP_SUL!W257)</f>
        <v xml:space="preserve">Execução de solda - Condicionado a temperatura </v>
      </c>
      <c r="U254" s="137">
        <f ca="1">_xlfn.XLOOKUP(G254&amp;$U$2,BS_CONTROLE[CHAVE],BS_CONTROLE[Quantidade_11],"-")</f>
        <v>0</v>
      </c>
      <c r="V254" s="137" t="str">
        <f ca="1">_xlfn.XLOOKUP(G254&amp;$V$2,BS_CONTROLE[CHAVE],BS_CONTROLE[Quantidade_11],"-")</f>
        <v>-</v>
      </c>
      <c r="W254" s="137">
        <f ca="1">_xlfn.XLOOKUP(G254&amp;$W$2,BS_CONTROLE[CHAVE],BS_CONTROLE[Quantidade_11],"-")</f>
        <v>0</v>
      </c>
    </row>
    <row r="255" spans="1:23" hidden="1">
      <c r="A255" s="146" t="str">
        <f>IF(SP_SUL!Y258="","*",SP_SUL!Y258)</f>
        <v>*</v>
      </c>
      <c r="B255" s="146" t="str">
        <f>IF(SP_SUL!X258="","*",SP_SUL!X258)</f>
        <v>Oportunidade</v>
      </c>
      <c r="C255" s="146" t="str">
        <f>IF(SP_SUL!Z258="","*",SP_SUL!Z258)</f>
        <v>*</v>
      </c>
      <c r="D255" s="139" t="str">
        <f>IF(SP_SUL!S258="","*",SP_SUL!S258)</f>
        <v>SP SUL</v>
      </c>
      <c r="E255" s="139" t="str">
        <f>IF(SP_SUL!T258="","*",SP_SUL!T258)</f>
        <v>ZBV-ZRX</v>
      </c>
      <c r="F255" s="145" t="str">
        <f>IF(SP_SUL!B258="","*",SP_SUL!B258)</f>
        <v>*</v>
      </c>
      <c r="G255" s="145" t="str">
        <f>IF(SP_SUL!D258="","*",SP_SUL!D258)</f>
        <v>W58</v>
      </c>
      <c r="H255" s="145" t="str">
        <f>IF(SP_SUL!F258="","*",SP_SUL!F258)</f>
        <v>RECOLHIMENTO DE DORMENTE</v>
      </c>
      <c r="I255" s="145">
        <f>IF(SP_SUL!H258="","*",SP_SUL!H258)</f>
        <v>106109</v>
      </c>
      <c r="J255" s="145">
        <f>IF(SP_SUL!I258="","*",SP_SUL!I258)</f>
        <v>106109</v>
      </c>
      <c r="K255" s="139" t="str">
        <f>IF(SP_SUL!M258="","*",SP_SUL!M258)</f>
        <v>ZBM-ZHO</v>
      </c>
      <c r="L255" s="139" t="str">
        <f>IF(SP_SUL!N258="","*",SP_SUL!N258)</f>
        <v>K57ZHO</v>
      </c>
      <c r="M255" s="140">
        <f>IF(SP_SUL!J258="","*",SP_SUL!J258)</f>
        <v>68</v>
      </c>
      <c r="N255" s="144">
        <f>IF(SP_SUL!K258="","*",SP_SUL!K258)</f>
        <v>57</v>
      </c>
      <c r="O255" s="144">
        <f>IF(SP_SUL!L258="","*",SP_SUL!L258)</f>
        <v>53</v>
      </c>
      <c r="P255" s="143">
        <f>IF(SP_SUL!O258="","*",SP_SUL!O258)</f>
        <v>0.33333333333333331</v>
      </c>
      <c r="Q255" s="143">
        <f>IF(SP_SUL!P258="","*",SP_SUL!P258)</f>
        <v>4.1666666666666664E-2</v>
      </c>
      <c r="R255" s="145" t="str">
        <f>IF(SP_SUL!Q258="","*",CONCATENATE(SP_SUL!Q258," ",SP_SUL!R258))</f>
        <v>100 Nº DE PEÇAS</v>
      </c>
      <c r="S255" s="145" t="str">
        <f>IF(SP_SUL!V258="","*",SP_SUL!V258)</f>
        <v>Israel</v>
      </c>
      <c r="T255" s="145" t="str">
        <f>IF(SP_SUL!W258="","*",SP_SUL!W258)</f>
        <v xml:space="preserve">Recolhimento de dormentes  </v>
      </c>
      <c r="U255" s="137" t="str">
        <f ca="1">_xlfn.XLOOKUP(G255&amp;$U$2,BS_CONTROLE[CHAVE],BS_CONTROLE[Quantidade_11],"-")</f>
        <v>-</v>
      </c>
      <c r="V255" s="137" t="str">
        <f ca="1">_xlfn.XLOOKUP(G255&amp;$V$2,BS_CONTROLE[CHAVE],BS_CONTROLE[Quantidade_11],"-")</f>
        <v>-</v>
      </c>
      <c r="W255" s="137" t="str">
        <f ca="1">_xlfn.XLOOKUP(G255&amp;$W$2,BS_CONTROLE[CHAVE],BS_CONTROLE[Quantidade_11],"-")</f>
        <v>-</v>
      </c>
    </row>
    <row r="256" spans="1:23" hidden="1">
      <c r="A256" s="146" t="str">
        <f>IF(SP_SUL!Y259="","*",SP_SUL!Y259)</f>
        <v>OPORTUNIDADE</v>
      </c>
      <c r="B256" s="146" t="str">
        <f>IF(SP_SUL!X259="","*",SP_SUL!X259)</f>
        <v>Oportunidade</v>
      </c>
      <c r="C256" s="146" t="str">
        <f>IF(SP_SUL!Z259="","*",SP_SUL!Z259)</f>
        <v>*</v>
      </c>
      <c r="D256" s="139" t="str">
        <f>IF(SP_SUL!S259="","*",SP_SUL!S259)</f>
        <v>SP SUL</v>
      </c>
      <c r="E256" s="139" t="str">
        <f>IF(SP_SUL!T259="","*",SP_SUL!T259)</f>
        <v>ZBV-ZRX</v>
      </c>
      <c r="F256" s="145">
        <f>IF(SP_SUL!B259="","*",SP_SUL!B259)</f>
        <v>46064</v>
      </c>
      <c r="G256" s="145" t="str">
        <f>IF(SP_SUL!D259="","*",SP_SUL!D259)</f>
        <v>E42</v>
      </c>
      <c r="H256" s="145" t="str">
        <f>IF(SP_SUL!F259="","*",SP_SUL!F259)</f>
        <v>TRILHEIRO - DESCARGA</v>
      </c>
      <c r="I256" s="145" t="str">
        <f>IF(SP_SUL!H259="","*",SP_SUL!H259)</f>
        <v>ZBV3</v>
      </c>
      <c r="J256" s="145" t="str">
        <f>IF(SP_SUL!I259="","*",SP_SUL!I259)</f>
        <v>ZBV3</v>
      </c>
      <c r="K256" s="139" t="str">
        <f>IF(SP_SUL!M259="","*",SP_SUL!M259)</f>
        <v>ZBM</v>
      </c>
      <c r="L256" s="139" t="str">
        <f>IF(SP_SUL!N259="","*",SP_SUL!N259)</f>
        <v>ZBM1</v>
      </c>
      <c r="M256" s="140">
        <f>IF(SP_SUL!J259="","*",SP_SUL!J259)</f>
        <v>68</v>
      </c>
      <c r="N256" s="144">
        <f>IF(SP_SUL!K259="","*",SP_SUL!K259)</f>
        <v>54.96</v>
      </c>
      <c r="O256" s="144">
        <f>IF(SP_SUL!L259="","*",SP_SUL!L259)</f>
        <v>56</v>
      </c>
      <c r="P256" s="143">
        <f>IF(SP_SUL!O259="","*",SP_SUL!O259)</f>
        <v>0.45833333333333331</v>
      </c>
      <c r="Q256" s="143">
        <f>IF(SP_SUL!P259="","*",SP_SUL!P259)</f>
        <v>8.3333333333333329E-2</v>
      </c>
      <c r="R256" s="145" t="str">
        <f>IF(SP_SUL!Q259="","*",CONCATENATE(SP_SUL!Q259," ",SP_SUL!R259))</f>
        <v>1560 M</v>
      </c>
      <c r="S256" s="145" t="str">
        <f>IF(SP_SUL!V259="","*",SP_SUL!V259)</f>
        <v>Israel</v>
      </c>
      <c r="T256" s="145" t="str">
        <f>IF(SP_SUL!W259="","*",SP_SUL!W259)</f>
        <v>Descarga de trilho</v>
      </c>
      <c r="U256" s="137">
        <f ca="1">_xlfn.XLOOKUP(G256&amp;$U$2,BS_CONTROLE[CHAVE],BS_CONTROLE[Quantidade_11],"-")</f>
        <v>1872</v>
      </c>
      <c r="V256" s="137" t="str">
        <f ca="1">_xlfn.XLOOKUP(G256&amp;$V$2,BS_CONTROLE[CHAVE],BS_CONTROLE[Quantidade_11],"-")</f>
        <v>-</v>
      </c>
      <c r="W256" s="137" t="str">
        <f ca="1">_xlfn.XLOOKUP(G256&amp;$W$2,BS_CONTROLE[CHAVE],BS_CONTROLE[Quantidade_11],"-")</f>
        <v>-</v>
      </c>
    </row>
    <row r="257" spans="1:23" hidden="1">
      <c r="A257" s="146" t="str">
        <f>IF(SP_SUL!Y260="","*",SP_SUL!Y260)</f>
        <v>*</v>
      </c>
      <c r="B257" s="146" t="str">
        <f>IF(SP_SUL!X260="","*",SP_SUL!X260)</f>
        <v>*</v>
      </c>
      <c r="C257" s="146" t="str">
        <f>IF(SP_SUL!Z260="","*",SP_SUL!Z260)</f>
        <v>*</v>
      </c>
      <c r="D257" s="139" t="str">
        <f>IF(SP_SUL!S260="","*",SP_SUL!S260)</f>
        <v>-</v>
      </c>
      <c r="E257" s="139" t="str">
        <f>IF(SP_SUL!T260="","*",SP_SUL!T260)</f>
        <v>-</v>
      </c>
      <c r="F257" s="145" t="str">
        <f>IF(SP_SUL!B260="","*",SP_SUL!B260)</f>
        <v>*</v>
      </c>
      <c r="G257" s="145" t="str">
        <f>IF(SP_SUL!D260="","*",SP_SUL!D260)</f>
        <v>*</v>
      </c>
      <c r="H257" s="145" t="str">
        <f>IF(SP_SUL!F260="","*",SP_SUL!F260)</f>
        <v>*</v>
      </c>
      <c r="I257" s="145" t="str">
        <f>IF(SP_SUL!H260="","*",SP_SUL!H260)</f>
        <v>*</v>
      </c>
      <c r="J257" s="145" t="str">
        <f>IF(SP_SUL!I260="","*",SP_SUL!I260)</f>
        <v>*</v>
      </c>
      <c r="K257" s="139" t="str">
        <f>IF(SP_SUL!M260="","*",SP_SUL!M260)</f>
        <v>-</v>
      </c>
      <c r="L257" s="139" t="str">
        <f>IF(SP_SUL!N260="","*",SP_SUL!N260)</f>
        <v>-</v>
      </c>
      <c r="M257" s="140" t="str">
        <f>IF(SP_SUL!J260="","*",SP_SUL!J260)</f>
        <v>*</v>
      </c>
      <c r="N257" s="144" t="str">
        <f>IF(SP_SUL!K260="","*",SP_SUL!K260)</f>
        <v>*</v>
      </c>
      <c r="O257" s="144" t="str">
        <f>IF(SP_SUL!L260="","*",SP_SUL!L260)</f>
        <v>-</v>
      </c>
      <c r="P257" s="143" t="str">
        <f>IF(SP_SUL!O260="","*",SP_SUL!O260)</f>
        <v>*</v>
      </c>
      <c r="Q257" s="143" t="str">
        <f>IF(SP_SUL!P260="","*",SP_SUL!P260)</f>
        <v>*</v>
      </c>
      <c r="R257" s="145" t="str">
        <f>IF(SP_SUL!Q260="","*",CONCATENATE(SP_SUL!Q260," ",SP_SUL!R260))</f>
        <v>*</v>
      </c>
      <c r="S257" s="145" t="str">
        <f>IF(SP_SUL!V260="","*",SP_SUL!V260)</f>
        <v>*</v>
      </c>
      <c r="T257" s="145" t="str">
        <f>IF(SP_SUL!W260="","*",SP_SUL!W260)</f>
        <v>*</v>
      </c>
      <c r="U257" s="137" t="str">
        <f ca="1">_xlfn.XLOOKUP(G257&amp;$U$2,BS_CONTROLE[CHAVE],BS_CONTROLE[Quantidade_11],"-")</f>
        <v>-</v>
      </c>
      <c r="V257" s="137" t="str">
        <f ca="1">_xlfn.XLOOKUP(G257&amp;$V$2,BS_CONTROLE[CHAVE],BS_CONTROLE[Quantidade_11],"-")</f>
        <v>-</v>
      </c>
      <c r="W257" s="137" t="str">
        <f ca="1">_xlfn.XLOOKUP(G257&amp;$W$2,BS_CONTROLE[CHAVE],BS_CONTROLE[Quantidade_11],"-")</f>
        <v>-</v>
      </c>
    </row>
    <row r="258" spans="1:23" hidden="1">
      <c r="A258" s="146" t="str">
        <f>IF(SP_SUL!Y261="","*",SP_SUL!Y261)</f>
        <v>OPORTUNIDADE</v>
      </c>
      <c r="B258" s="146" t="str">
        <f>IF(SP_SUL!X261="","*",SP_SUL!X261)</f>
        <v>Oportunidade</v>
      </c>
      <c r="C258" s="146" t="str">
        <f>IF(SP_SUL!Z261="","*",SP_SUL!Z261)</f>
        <v>*</v>
      </c>
      <c r="D258" s="139" t="str">
        <f>IF(SP_SUL!S261="","*",SP_SUL!S261)</f>
        <v>SP SUL</v>
      </c>
      <c r="E258" s="139" t="str">
        <f>IF(SP_SUL!T261="","*",SP_SUL!T261)</f>
        <v>ZBV-ZKE</v>
      </c>
      <c r="F258" s="145">
        <f>IF(SP_SUL!B261="","*",SP_SUL!B261)</f>
        <v>46064</v>
      </c>
      <c r="G258" s="145" t="str">
        <f>IF(SP_SUL!D261="","*",SP_SUL!D261)</f>
        <v>EDSON (TP-780)</v>
      </c>
      <c r="H258" s="145" t="str">
        <f>IF(SP_SUL!F261="","*",SP_SUL!F261)</f>
        <v>PDM - SUBSTITUIÇÃO - DORMENTE</v>
      </c>
      <c r="I258" s="145" t="str">
        <f>IF(SP_SUL!H261="","*",SP_SUL!H261)</f>
        <v>-</v>
      </c>
      <c r="J258" s="145" t="str">
        <f>IF(SP_SUL!I261="","*",SP_SUL!I261)</f>
        <v>-</v>
      </c>
      <c r="K258" s="139" t="str">
        <f>IF(SP_SUL!M261="","*",SP_SUL!M261)</f>
        <v>ZDS-ZQB</v>
      </c>
      <c r="L258" s="139" t="str">
        <f>IF(SP_SUL!N261="","*",SP_SUL!N261)</f>
        <v>ZDS2482</v>
      </c>
      <c r="M258" s="140">
        <f>IF(SP_SUL!J261="","*",SP_SUL!J261)</f>
        <v>56</v>
      </c>
      <c r="N258" s="144">
        <f>IF(SP_SUL!K261="","*",SP_SUL!K261)</f>
        <v>243.3</v>
      </c>
      <c r="O258" s="144" t="str">
        <f>IF(SP_SUL!L261="","*",SP_SUL!L261)</f>
        <v>-</v>
      </c>
      <c r="P258" s="143">
        <f>IF(SP_SUL!O261="","*",SP_SUL!O261)</f>
        <v>0.39583333333333331</v>
      </c>
      <c r="Q258" s="143">
        <f>IF(SP_SUL!P261="","*",SP_SUL!P261)</f>
        <v>8.3333333333333329E-2</v>
      </c>
      <c r="R258" s="145" t="str">
        <f>IF(SP_SUL!Q261="","*",CONCATENATE(SP_SUL!Q261," ",SP_SUL!R261))</f>
        <v>40 Nº DE DORMENTES</v>
      </c>
      <c r="S258" s="145" t="str">
        <f>IF(SP_SUL!V261="","*",SP_SUL!V261)</f>
        <v xml:space="preserve">Edson </v>
      </c>
      <c r="T258" s="145" t="str">
        <f>IF(SP_SUL!W261="","*",SP_SUL!W261)</f>
        <v xml:space="preserve">PDM - Substituição de dormentes </v>
      </c>
      <c r="U258" s="137" t="str">
        <f ca="1">_xlfn.XLOOKUP(G258&amp;$U$2,BS_CONTROLE[CHAVE],BS_CONTROLE[Quantidade_11],"-")</f>
        <v>-</v>
      </c>
      <c r="V258" s="137" t="str">
        <f ca="1">_xlfn.XLOOKUP(G258&amp;$V$2,BS_CONTROLE[CHAVE],BS_CONTROLE[Quantidade_11],"-")</f>
        <v>-</v>
      </c>
      <c r="W258" s="137" t="str">
        <f ca="1">_xlfn.XLOOKUP(G258&amp;$W$2,BS_CONTROLE[CHAVE],BS_CONTROLE[Quantidade_11],"-")</f>
        <v>-</v>
      </c>
    </row>
    <row r="259" spans="1:23" hidden="1">
      <c r="A259" s="146" t="str">
        <f>IF(SP_SUL!Y262="","*",SP_SUL!Y262)</f>
        <v>SIM</v>
      </c>
      <c r="B259" s="146" t="str">
        <f>IF(SP_SUL!X262="","*",SP_SUL!X262)</f>
        <v>Contrato</v>
      </c>
      <c r="C259" s="146" t="str">
        <f>IF(SP_SUL!Z262="","*",SP_SUL!Z262)</f>
        <v>*</v>
      </c>
      <c r="D259" s="139" t="str">
        <f>IF(SP_SUL!S262="","*",SP_SUL!S262)</f>
        <v>SP SUL</v>
      </c>
      <c r="E259" s="139" t="str">
        <f>IF(SP_SUL!T262="","*",SP_SUL!T262)</f>
        <v>ZBV-ZKE</v>
      </c>
      <c r="F259" s="145">
        <f>IF(SP_SUL!B262="","*",SP_SUL!B262)</f>
        <v>46064</v>
      </c>
      <c r="G259" s="145" t="str">
        <f>IF(SP_SUL!D262="","*",SP_SUL!D262)</f>
        <v>V93</v>
      </c>
      <c r="H259" s="145" t="str">
        <f>IF(SP_SUL!F262="","*",SP_SUL!F262)</f>
        <v>MECANIZAÇÃO - SOCADORA</v>
      </c>
      <c r="I259" s="145" t="str">
        <f>IF(SP_SUL!H262="","*",SP_SUL!H262)</f>
        <v>ZYU1</v>
      </c>
      <c r="J259" s="145" t="str">
        <f>IF(SP_SUL!I262="","*",SP_SUL!I262)</f>
        <v>ZYU1</v>
      </c>
      <c r="K259" s="139" t="str">
        <f>IF(SP_SUL!M262="","*",SP_SUL!M262)</f>
        <v>ZYU-ZST</v>
      </c>
      <c r="L259" s="139" t="str">
        <f>IF(SP_SUL!N262="","*",SP_SUL!N262)</f>
        <v>ZYU206</v>
      </c>
      <c r="M259" s="140">
        <f>IF(SP_SUL!J262="","*",SP_SUL!J262)</f>
        <v>56</v>
      </c>
      <c r="N259" s="144">
        <f>IF(SP_SUL!K262="","*",SP_SUL!K262)</f>
        <v>204.5</v>
      </c>
      <c r="O259" s="144">
        <f>IF(SP_SUL!L262="","*",SP_SUL!L262)</f>
        <v>205.5</v>
      </c>
      <c r="P259" s="143">
        <f>IF(SP_SUL!O262="","*",SP_SUL!O262)</f>
        <v>0.375</v>
      </c>
      <c r="Q259" s="143">
        <f>IF(SP_SUL!P262="","*",SP_SUL!P262)</f>
        <v>0.125</v>
      </c>
      <c r="R259" s="145" t="str">
        <f>IF(SP_SUL!Q262="","*",CONCATENATE(SP_SUL!Q262," ",SP_SUL!R262))</f>
        <v>300 M</v>
      </c>
      <c r="S259" s="145" t="str">
        <f>IF(SP_SUL!V262="","*",SP_SUL!V262)</f>
        <v>Antonioni</v>
      </c>
      <c r="T259" s="145" t="str">
        <f>IF(SP_SUL!W262="","*",SP_SUL!W262)</f>
        <v xml:space="preserve">Socaria mecanizada </v>
      </c>
      <c r="U259" s="137">
        <f ca="1">_xlfn.XLOOKUP(G259&amp;$U$2,BS_CONTROLE[CHAVE],BS_CONTROLE[Quantidade_11],"-")</f>
        <v>229</v>
      </c>
      <c r="V259" s="137">
        <f ca="1">_xlfn.XLOOKUP(G259&amp;$V$2,BS_CONTROLE[CHAVE],BS_CONTROLE[Quantidade_11],"-")</f>
        <v>0</v>
      </c>
      <c r="W259" s="137">
        <f ca="1">_xlfn.XLOOKUP(G259&amp;$W$2,BS_CONTROLE[CHAVE],BS_CONTROLE[Quantidade_11],"-")</f>
        <v>0</v>
      </c>
    </row>
    <row r="260" spans="1:23" hidden="1">
      <c r="A260" s="146" t="str">
        <f>IF(SP_SUL!Y263="","*",SP_SUL!Y263)</f>
        <v>OPORTUNIDADE</v>
      </c>
      <c r="B260" s="146" t="str">
        <f>IF(SP_SUL!X263="","*",SP_SUL!X263)</f>
        <v>Oportunidade</v>
      </c>
      <c r="C260" s="146" t="str">
        <f>IF(SP_SUL!Z263="","*",SP_SUL!Z263)</f>
        <v>*</v>
      </c>
      <c r="D260" s="139" t="str">
        <f>IF(SP_SUL!S263="","*",SP_SUL!S263)</f>
        <v>SP SUL</v>
      </c>
      <c r="E260" s="139" t="str">
        <f>IF(SP_SUL!T263="","*",SP_SUL!T263)</f>
        <v>ZBV-ZKE</v>
      </c>
      <c r="F260" s="145">
        <f>IF(SP_SUL!B263="","*",SP_SUL!B263)</f>
        <v>46064</v>
      </c>
      <c r="G260" s="145" t="str">
        <f>IF(SP_SUL!D263="","*",SP_SUL!D263)</f>
        <v>ROGÉRIO (TP-730)</v>
      </c>
      <c r="H260" s="145" t="str">
        <f>IF(SP_SUL!F263="","*",SP_SUL!F263)</f>
        <v>PDM - SUBSTITUIÇÃO - DORMENTE</v>
      </c>
      <c r="I260" s="145" t="str">
        <f>IF(SP_SUL!H263="","*",SP_SUL!H263)</f>
        <v>-</v>
      </c>
      <c r="J260" s="145" t="str">
        <f>IF(SP_SUL!I263="","*",SP_SUL!I263)</f>
        <v>-</v>
      </c>
      <c r="K260" s="139" t="str">
        <f>IF(SP_SUL!M263="","*",SP_SUL!M263)</f>
        <v>ZYU-ZST</v>
      </c>
      <c r="L260" s="139" t="str">
        <f>IF(SP_SUL!N263="","*",SP_SUL!N263)</f>
        <v>ZYU206</v>
      </c>
      <c r="M260" s="140">
        <f>IF(SP_SUL!J263="","*",SP_SUL!J263)</f>
        <v>56</v>
      </c>
      <c r="N260" s="144">
        <f>IF(SP_SUL!K263="","*",SP_SUL!K263)</f>
        <v>205</v>
      </c>
      <c r="O260" s="144" t="str">
        <f>IF(SP_SUL!L263="","*",SP_SUL!L263)</f>
        <v>-</v>
      </c>
      <c r="P260" s="143">
        <f>IF(SP_SUL!O263="","*",SP_SUL!O263)</f>
        <v>0.39583333333333331</v>
      </c>
      <c r="Q260" s="143">
        <f>IF(SP_SUL!P263="","*",SP_SUL!P263)</f>
        <v>8.3333333333333329E-2</v>
      </c>
      <c r="R260" s="145" t="str">
        <f>IF(SP_SUL!Q263="","*",CONCATENATE(SP_SUL!Q263," ",SP_SUL!R263))</f>
        <v>40 Nº DE DORMENTES</v>
      </c>
      <c r="S260" s="145" t="str">
        <f>IF(SP_SUL!V263="","*",SP_SUL!V263)</f>
        <v>Rogerio</v>
      </c>
      <c r="T260" s="145" t="str">
        <f>IF(SP_SUL!W263="","*",SP_SUL!W263)</f>
        <v>PDM - Substituição de dormentes</v>
      </c>
      <c r="U260" s="137">
        <f ca="1">_xlfn.XLOOKUP(G260&amp;$U$2,BS_CONTROLE[CHAVE],BS_CONTROLE[Quantidade_11],"-")</f>
        <v>0</v>
      </c>
      <c r="V260" s="137" t="str">
        <f ca="1">_xlfn.XLOOKUP(G260&amp;$V$2,BS_CONTROLE[CHAVE],BS_CONTROLE[Quantidade_11],"-")</f>
        <v>-</v>
      </c>
      <c r="W260" s="137">
        <f ca="1">_xlfn.XLOOKUP(G260&amp;$W$2,BS_CONTROLE[CHAVE],BS_CONTROLE[Quantidade_11],"-")</f>
        <v>40</v>
      </c>
    </row>
    <row r="261" spans="1:23" hidden="1">
      <c r="A261" s="146" t="str">
        <f>IF(SP_SUL!Y264="","*",SP_SUL!Y264)</f>
        <v>OPORTUNIDADE</v>
      </c>
      <c r="B261" s="146" t="str">
        <f>IF(SP_SUL!X264="","*",SP_SUL!X264)</f>
        <v>Oportunidade</v>
      </c>
      <c r="C261" s="146" t="str">
        <f>IF(SP_SUL!Z264="","*",SP_SUL!Z264)</f>
        <v>*</v>
      </c>
      <c r="D261" s="139" t="str">
        <f>IF(SP_SUL!S264="","*",SP_SUL!S264)</f>
        <v>SP SUL</v>
      </c>
      <c r="E261" s="139" t="str">
        <f>IF(SP_SUL!T264="","*",SP_SUL!T264)</f>
        <v>ZBV-ZKE</v>
      </c>
      <c r="F261" s="145">
        <f>IF(SP_SUL!B264="","*",SP_SUL!B264)</f>
        <v>46064</v>
      </c>
      <c r="G261" s="145" t="str">
        <f>IF(SP_SUL!D264="","*",SP_SUL!D264)</f>
        <v>W59</v>
      </c>
      <c r="H261" s="145" t="str">
        <f>IF(SP_SUL!F264="","*",SP_SUL!F264)</f>
        <v>PDM - DESCARGA - DORMENTE</v>
      </c>
      <c r="I261" s="145" t="str">
        <f>IF(SP_SUL!H264="","*",SP_SUL!H264)</f>
        <v>ZYU1</v>
      </c>
      <c r="J261" s="145" t="str">
        <f>IF(SP_SUL!I264="","*",SP_SUL!I264)</f>
        <v>ZYU1</v>
      </c>
      <c r="K261" s="139" t="str">
        <f>IF(SP_SUL!M264="","*",SP_SUL!M264)</f>
        <v>ZYU</v>
      </c>
      <c r="L261" s="139" t="str">
        <f>IF(SP_SUL!N264="","*",SP_SUL!N264)</f>
        <v>ZYU1 / ZFY1981</v>
      </c>
      <c r="M261" s="140">
        <f>IF(SP_SUL!J264="","*",SP_SUL!J264)</f>
        <v>49</v>
      </c>
      <c r="N261" s="144">
        <f>IF(SP_SUL!K264="","*",SP_SUL!K264)</f>
        <v>203.57</v>
      </c>
      <c r="O261" s="144">
        <f>IF(SP_SUL!L264="","*",SP_SUL!L264)</f>
        <v>198.57</v>
      </c>
      <c r="P261" s="143">
        <f>IF(SP_SUL!O264="","*",SP_SUL!O264)</f>
        <v>0.35416666666666669</v>
      </c>
      <c r="Q261" s="143">
        <f>IF(SP_SUL!P264="","*",SP_SUL!P264)</f>
        <v>6.25E-2</v>
      </c>
      <c r="R261" s="145" t="str">
        <f>IF(SP_SUL!Q264="","*",CONCATENATE(SP_SUL!Q264," ",SP_SUL!R264))</f>
        <v>415 Nº DE DORMENTES</v>
      </c>
      <c r="S261" s="145" t="str">
        <f>IF(SP_SUL!V264="","*",SP_SUL!V264)</f>
        <v>Henrique</v>
      </c>
      <c r="T261" s="145" t="str">
        <f>IF(SP_SUL!W264="","*",SP_SUL!W264)</f>
        <v>PDM - Descarga de dormentes</v>
      </c>
      <c r="U261" s="137">
        <f ca="1">_xlfn.XLOOKUP(G261&amp;$U$2,BS_CONTROLE[CHAVE],BS_CONTROLE[Quantidade_11],"-")</f>
        <v>1</v>
      </c>
      <c r="V261" s="137" t="str">
        <f ca="1">_xlfn.XLOOKUP(G261&amp;$V$2,BS_CONTROLE[CHAVE],BS_CONTROLE[Quantidade_11],"-")</f>
        <v>-</v>
      </c>
      <c r="W261" s="137" t="str">
        <f ca="1">_xlfn.XLOOKUP(G261&amp;$W$2,BS_CONTROLE[CHAVE],BS_CONTROLE[Quantidade_11],"-")</f>
        <v>-</v>
      </c>
    </row>
    <row r="262" spans="1:23" hidden="1">
      <c r="A262" s="146" t="str">
        <f>IF(SP_SUL!Y265="","*",SP_SUL!Y265)</f>
        <v>OPORTUNIDADE</v>
      </c>
      <c r="B262" s="146" t="str">
        <f>IF(SP_SUL!X265="","*",SP_SUL!X265)</f>
        <v>Oportunidade</v>
      </c>
      <c r="C262" s="146" t="str">
        <f>IF(SP_SUL!Z265="","*",SP_SUL!Z265)</f>
        <v>*</v>
      </c>
      <c r="D262" s="139" t="str">
        <f>IF(SP_SUL!S265="","*",SP_SUL!S265)</f>
        <v>SP SUL</v>
      </c>
      <c r="E262" s="139" t="str">
        <f>IF(SP_SUL!T265="","*",SP_SUL!T265)</f>
        <v>ZBV-ZKE</v>
      </c>
      <c r="F262" s="145">
        <f>IF(SP_SUL!B265="","*",SP_SUL!B265)</f>
        <v>46064</v>
      </c>
      <c r="G262" s="145" t="str">
        <f>IF(SP_SUL!D265="","*",SP_SUL!D265)</f>
        <v>ROBSON (TP-729)</v>
      </c>
      <c r="H262" s="145" t="str">
        <f>IF(SP_SUL!F265="","*",SP_SUL!F265)</f>
        <v>PDM - SUBSTITUIÇÃO - DORMENTE</v>
      </c>
      <c r="I262" s="145" t="str">
        <f>IF(SP_SUL!H265="","*",SP_SUL!H265)</f>
        <v>-</v>
      </c>
      <c r="J262" s="145" t="str">
        <f>IF(SP_SUL!I265="","*",SP_SUL!I265)</f>
        <v>-</v>
      </c>
      <c r="K262" s="139" t="str">
        <f>IF(SP_SUL!M265="","*",SP_SUL!M265)</f>
        <v>ZDY-ZFY</v>
      </c>
      <c r="L262" s="139" t="str">
        <f>IF(SP_SUL!N265="","*",SP_SUL!N265)</f>
        <v>189ZFY</v>
      </c>
      <c r="M262" s="140">
        <f>IF(SP_SUL!J265="","*",SP_SUL!J265)</f>
        <v>56</v>
      </c>
      <c r="N262" s="144">
        <f>IF(SP_SUL!K265="","*",SP_SUL!K265)</f>
        <v>190.3</v>
      </c>
      <c r="O262" s="144" t="str">
        <f>IF(SP_SUL!L265="","*",SP_SUL!L265)</f>
        <v>-</v>
      </c>
      <c r="P262" s="143">
        <f>IF(SP_SUL!O265="","*",SP_SUL!O265)</f>
        <v>0.39583333333333331</v>
      </c>
      <c r="Q262" s="143">
        <f>IF(SP_SUL!P265="","*",SP_SUL!P265)</f>
        <v>8.3333333333333329E-2</v>
      </c>
      <c r="R262" s="145" t="str">
        <f>IF(SP_SUL!Q265="","*",CONCATENATE(SP_SUL!Q265," ",SP_SUL!R265))</f>
        <v>40 Nº DE DORMENTES</v>
      </c>
      <c r="S262" s="145" t="str">
        <f>IF(SP_SUL!V265="","*",SP_SUL!V265)</f>
        <v>Robson</v>
      </c>
      <c r="T262" s="145" t="str">
        <f>IF(SP_SUL!W265="","*",SP_SUL!W265)</f>
        <v>PDM - Substituição de dormentes</v>
      </c>
      <c r="U262" s="137" t="str">
        <f ca="1">_xlfn.XLOOKUP(G262&amp;$U$2,BS_CONTROLE[CHAVE],BS_CONTROLE[Quantidade_11],"-")</f>
        <v>-</v>
      </c>
      <c r="V262" s="137" t="str">
        <f ca="1">_xlfn.XLOOKUP(G262&amp;$V$2,BS_CONTROLE[CHAVE],BS_CONTROLE[Quantidade_11],"-")</f>
        <v>-</v>
      </c>
      <c r="W262" s="137" t="str">
        <f ca="1">_xlfn.XLOOKUP(G262&amp;$W$2,BS_CONTROLE[CHAVE],BS_CONTROLE[Quantidade_11],"-")</f>
        <v>-</v>
      </c>
    </row>
    <row r="263" spans="1:23" hidden="1">
      <c r="A263" s="146" t="str">
        <f>IF(SP_SUL!Y266="","*",SP_SUL!Y266)</f>
        <v>*</v>
      </c>
      <c r="B263" s="146" t="str">
        <f>IF(SP_SUL!X266="","*",SP_SUL!X266)</f>
        <v>*</v>
      </c>
      <c r="C263" s="146" t="str">
        <f>IF(SP_SUL!Z266="","*",SP_SUL!Z266)</f>
        <v>*</v>
      </c>
      <c r="D263" s="139" t="str">
        <f>IF(SP_SUL!S266="","*",SP_SUL!S266)</f>
        <v>-</v>
      </c>
      <c r="E263" s="139" t="str">
        <f>IF(SP_SUL!T266="","*",SP_SUL!T266)</f>
        <v>-</v>
      </c>
      <c r="F263" s="145" t="str">
        <f>IF(SP_SUL!B266="","*",SP_SUL!B266)</f>
        <v>*</v>
      </c>
      <c r="G263" s="145" t="str">
        <f>IF(SP_SUL!D266="","*",SP_SUL!D266)</f>
        <v>*</v>
      </c>
      <c r="H263" s="145" t="str">
        <f>IF(SP_SUL!F266="","*",SP_SUL!F266)</f>
        <v>*</v>
      </c>
      <c r="I263" s="145" t="str">
        <f>IF(SP_SUL!H266="","*",SP_SUL!H266)</f>
        <v>*</v>
      </c>
      <c r="J263" s="145" t="str">
        <f>IF(SP_SUL!I266="","*",SP_SUL!I266)</f>
        <v>*</v>
      </c>
      <c r="K263" s="139" t="str">
        <f>IF(SP_SUL!M266="","*",SP_SUL!M266)</f>
        <v>-</v>
      </c>
      <c r="L263" s="139" t="str">
        <f>IF(SP_SUL!N266="","*",SP_SUL!N266)</f>
        <v>-</v>
      </c>
      <c r="M263" s="140" t="str">
        <f>IF(SP_SUL!J266="","*",SP_SUL!J266)</f>
        <v>*</v>
      </c>
      <c r="N263" s="144" t="str">
        <f>IF(SP_SUL!K266="","*",SP_SUL!K266)</f>
        <v>*</v>
      </c>
      <c r="O263" s="144" t="str">
        <f>IF(SP_SUL!L266="","*",SP_SUL!L266)</f>
        <v>*</v>
      </c>
      <c r="P263" s="143" t="str">
        <f>IF(SP_SUL!O266="","*",SP_SUL!O266)</f>
        <v>*</v>
      </c>
      <c r="Q263" s="143" t="str">
        <f>IF(SP_SUL!P266="","*",SP_SUL!P266)</f>
        <v>*</v>
      </c>
      <c r="R263" s="145" t="str">
        <f>IF(SP_SUL!Q266="","*",CONCATENATE(SP_SUL!Q266," ",SP_SUL!R266))</f>
        <v>*</v>
      </c>
      <c r="S263" s="145" t="str">
        <f>IF(SP_SUL!V266="","*",SP_SUL!V266)</f>
        <v>*</v>
      </c>
      <c r="T263" s="145" t="str">
        <f>IF(SP_SUL!W266="","*",SP_SUL!W266)</f>
        <v>*</v>
      </c>
      <c r="U263" s="137" t="str">
        <f ca="1">_xlfn.XLOOKUP(G263&amp;$U$2,BS_CONTROLE[CHAVE],BS_CONTROLE[Quantidade_11],"-")</f>
        <v>-</v>
      </c>
      <c r="V263" s="137" t="str">
        <f ca="1">_xlfn.XLOOKUP(G263&amp;$V$2,BS_CONTROLE[CHAVE],BS_CONTROLE[Quantidade_11],"-")</f>
        <v>-</v>
      </c>
      <c r="W263" s="137" t="str">
        <f ca="1">_xlfn.XLOOKUP(G263&amp;$W$2,BS_CONTROLE[CHAVE],BS_CONTROLE[Quantidade_11],"-")</f>
        <v>-</v>
      </c>
    </row>
    <row r="264" spans="1:23" hidden="1">
      <c r="A264" s="146" t="str">
        <f>IF(SP_SUL!Y267="","*",SP_SUL!Y267)</f>
        <v>OPORTUNIDADE</v>
      </c>
      <c r="B264" s="146" t="str">
        <f>IF(SP_SUL!X267="","*",SP_SUL!X267)</f>
        <v>Oportunidade</v>
      </c>
      <c r="C264" s="146" t="str">
        <f>IF(SP_SUL!Z267="","*",SP_SUL!Z267)</f>
        <v>*</v>
      </c>
      <c r="D264" s="139" t="str">
        <f>IF(SP_SUL!S267="","*",SP_SUL!S267)</f>
        <v>SP SUL</v>
      </c>
      <c r="E264" s="139" t="str">
        <f>IF(SP_SUL!T267="","*",SP_SUL!T267)</f>
        <v>ZKE-ZEV</v>
      </c>
      <c r="F264" s="145">
        <f>IF(SP_SUL!B267="","*",SP_SUL!B267)</f>
        <v>46064</v>
      </c>
      <c r="G264" s="145" t="str">
        <f>IF(SP_SUL!D267="","*",SP_SUL!D267)</f>
        <v>E17</v>
      </c>
      <c r="H264" s="145" t="str">
        <f>IF(SP_SUL!F267="","*",SP_SUL!F267)</f>
        <v>CAMINHÃO DE SOLDA</v>
      </c>
      <c r="I264" s="145" t="str">
        <f>IF(SP_SUL!H267="","*",SP_SUL!H267)</f>
        <v>102ZKW2</v>
      </c>
      <c r="J264" s="145" t="str">
        <f>IF(SP_SUL!I267="","*",SP_SUL!I267)</f>
        <v>102ZKW2</v>
      </c>
      <c r="K264" s="139" t="str">
        <f>IF(SP_SUL!M267="","*",SP_SUL!M267)</f>
        <v>ZKW-ZLU</v>
      </c>
      <c r="L264" s="139" t="str">
        <f>IF(SP_SUL!N267="","*",SP_SUL!N267)</f>
        <v>102ZKW2</v>
      </c>
      <c r="M264" s="140">
        <f>IF(SP_SUL!J267="","*",SP_SUL!J267)</f>
        <v>55</v>
      </c>
      <c r="N264" s="144">
        <f>IF(SP_SUL!K267="","*",SP_SUL!K267)</f>
        <v>100.56100000000001</v>
      </c>
      <c r="O264" s="144">
        <f>IF(SP_SUL!L267="","*",SP_SUL!L267)</f>
        <v>100.88200000000001</v>
      </c>
      <c r="P264" s="143">
        <f>IF(SP_SUL!O267="","*",SP_SUL!O267)</f>
        <v>0.41666666666666669</v>
      </c>
      <c r="Q264" s="143">
        <f>IF(SP_SUL!P267="","*",SP_SUL!P267)</f>
        <v>0.125</v>
      </c>
      <c r="R264" s="145" t="str">
        <f>IF(SP_SUL!Q267="","*",CONCATENATE(SP_SUL!Q267," ",SP_SUL!R267))</f>
        <v>2 Nº DE SOLDA</v>
      </c>
      <c r="S264" s="145" t="str">
        <f>IF(SP_SUL!V267="","*",SP_SUL!V267)</f>
        <v>Higor</v>
      </c>
      <c r="T264" s="145" t="str">
        <f>IF(SP_SUL!W267="","*",SP_SUL!W267)</f>
        <v>Caminhão de solda</v>
      </c>
      <c r="U264" s="137">
        <f ca="1">_xlfn.XLOOKUP(G264&amp;$U$2,BS_CONTROLE[CHAVE],BS_CONTROLE[Quantidade_11],"-")</f>
        <v>2</v>
      </c>
      <c r="V264" s="137">
        <f ca="1">_xlfn.XLOOKUP(G264&amp;$V$2,BS_CONTROLE[CHAVE],BS_CONTROLE[Quantidade_11],"-")</f>
        <v>0</v>
      </c>
      <c r="W264" s="137">
        <f ca="1">_xlfn.XLOOKUP(G264&amp;$W$2,BS_CONTROLE[CHAVE],BS_CONTROLE[Quantidade_11],"-")</f>
        <v>0</v>
      </c>
    </row>
    <row r="265" spans="1:23" hidden="1">
      <c r="A265" s="146" t="str">
        <f>IF(SP_SUL!Y268="","*",SP_SUL!Y268)</f>
        <v>OPORTUNIDADE</v>
      </c>
      <c r="B265" s="146" t="str">
        <f>IF(SP_SUL!X268="","*",SP_SUL!X268)</f>
        <v>Oportunidade</v>
      </c>
      <c r="C265" s="146" t="str">
        <f>IF(SP_SUL!Z268="","*",SP_SUL!Z268)</f>
        <v>*</v>
      </c>
      <c r="D265" s="139" t="str">
        <f>IF(SP_SUL!S268="","*",SP_SUL!S268)</f>
        <v>SP SUL</v>
      </c>
      <c r="E265" s="139" t="str">
        <f>IF(SP_SUL!T268="","*",SP_SUL!T268)</f>
        <v>ZKE-ZEV</v>
      </c>
      <c r="F265" s="145">
        <f>IF(SP_SUL!B268="","*",SP_SUL!B268)</f>
        <v>46064</v>
      </c>
      <c r="G265" s="145" t="str">
        <f>IF(SP_SUL!D268="","*",SP_SUL!D268)</f>
        <v>EDSON (TP-719)</v>
      </c>
      <c r="H265" s="145" t="str">
        <f>IF(SP_SUL!F268="","*",SP_SUL!F268)</f>
        <v>PDM - SUBSTITUIÇÃO - TRILHO</v>
      </c>
      <c r="I265" s="145" t="str">
        <f>IF(SP_SUL!H268="","*",SP_SUL!H268)</f>
        <v>-</v>
      </c>
      <c r="J265" s="145" t="str">
        <f>IF(SP_SUL!I268="","*",SP_SUL!I268)</f>
        <v>-</v>
      </c>
      <c r="K265" s="139" t="str">
        <f>IF(SP_SUL!M268="","*",SP_SUL!M268)</f>
        <v>ZKW-ZLU</v>
      </c>
      <c r="L265" s="139" t="str">
        <f>IF(SP_SUL!N268="","*",SP_SUL!N268)</f>
        <v>102ZKW2</v>
      </c>
      <c r="M265" s="140">
        <f>IF(SP_SUL!J268="","*",SP_SUL!J268)</f>
        <v>55</v>
      </c>
      <c r="N265" s="144">
        <f>IF(SP_SUL!K268="","*",SP_SUL!K268)</f>
        <v>102</v>
      </c>
      <c r="O265" s="144" t="str">
        <f>IF(SP_SUL!L268="","*",SP_SUL!L268)</f>
        <v>-</v>
      </c>
      <c r="P265" s="143">
        <f>IF(SP_SUL!O268="","*",SP_SUL!O268)</f>
        <v>0.45833333333333331</v>
      </c>
      <c r="Q265" s="143">
        <f>IF(SP_SUL!P268="","*",SP_SUL!P268)</f>
        <v>8.3333333333333329E-2</v>
      </c>
      <c r="R265" s="145" t="str">
        <f>IF(SP_SUL!Q268="","*",CONCATENATE(SP_SUL!Q268," ",SP_SUL!R268))</f>
        <v>312 M</v>
      </c>
      <c r="S265" s="145" t="str">
        <f>IF(SP_SUL!V268="","*",SP_SUL!V268)</f>
        <v>Felipe</v>
      </c>
      <c r="T265" s="145" t="str">
        <f>IF(SP_SUL!W268="","*",SP_SUL!W268)</f>
        <v>PDM - Substituição de trilho</v>
      </c>
      <c r="U265" s="137" t="str">
        <f ca="1">_xlfn.XLOOKUP(G265&amp;$U$2,BS_CONTROLE[CHAVE],BS_CONTROLE[Quantidade_11],"-")</f>
        <v>-</v>
      </c>
      <c r="V265" s="137" t="str">
        <f ca="1">_xlfn.XLOOKUP(G265&amp;$V$2,BS_CONTROLE[CHAVE],BS_CONTROLE[Quantidade_11],"-")</f>
        <v>-</v>
      </c>
      <c r="W265" s="137" t="str">
        <f ca="1">_xlfn.XLOOKUP(G265&amp;$W$2,BS_CONTROLE[CHAVE],BS_CONTROLE[Quantidade_11],"-")</f>
        <v>-</v>
      </c>
    </row>
    <row r="266" spans="1:23" hidden="1">
      <c r="A266" s="146" t="str">
        <f>IF(SP_SUL!Y269="","*",SP_SUL!Y269)</f>
        <v>OPORTUNIDADE</v>
      </c>
      <c r="B266" s="146" t="str">
        <f>IF(SP_SUL!X269="","*",SP_SUL!X269)</f>
        <v>Oportunidade</v>
      </c>
      <c r="C266" s="146" t="str">
        <f>IF(SP_SUL!Z269="","*",SP_SUL!Z269)</f>
        <v>*</v>
      </c>
      <c r="D266" s="139" t="str">
        <f>IF(SP_SUL!S269="","*",SP_SUL!S269)</f>
        <v>SP SUL</v>
      </c>
      <c r="E266" s="139" t="str">
        <f>IF(SP_SUL!T269="","*",SP_SUL!T269)</f>
        <v>ZKE-ZEV</v>
      </c>
      <c r="F266" s="145">
        <f>IF(SP_SUL!B269="","*",SP_SUL!B269)</f>
        <v>46064</v>
      </c>
      <c r="G266" s="145" t="str">
        <f>IF(SP_SUL!D269="","*",SP_SUL!D269)</f>
        <v>CLEBISON (TP-728)</v>
      </c>
      <c r="H266" s="145" t="str">
        <f>IF(SP_SUL!F269="","*",SP_SUL!F269)</f>
        <v>PDM - SOLDA</v>
      </c>
      <c r="I266" s="145" t="str">
        <f>IF(SP_SUL!H269="","*",SP_SUL!H269)</f>
        <v>-</v>
      </c>
      <c r="J266" s="145" t="str">
        <f>IF(SP_SUL!I269="","*",SP_SUL!I269)</f>
        <v>-</v>
      </c>
      <c r="K266" s="139" t="str">
        <f>IF(SP_SUL!M269="","*",SP_SUL!M269)</f>
        <v>ZKW-ZLU</v>
      </c>
      <c r="L266" s="139">
        <f>IF(SP_SUL!N269="","*",SP_SUL!N269)</f>
        <v>1051032</v>
      </c>
      <c r="M266" s="140">
        <f>IF(SP_SUL!J269="","*",SP_SUL!J269)</f>
        <v>55</v>
      </c>
      <c r="N266" s="144">
        <f>IF(SP_SUL!K269="","*",SP_SUL!K269)</f>
        <v>104</v>
      </c>
      <c r="O266" s="144" t="str">
        <f>IF(SP_SUL!L269="","*",SP_SUL!L269)</f>
        <v>-</v>
      </c>
      <c r="P266" s="143">
        <f>IF(SP_SUL!O269="","*",SP_SUL!O269)</f>
        <v>0.45833333333333331</v>
      </c>
      <c r="Q266" s="143">
        <f>IF(SP_SUL!P269="","*",SP_SUL!P269)</f>
        <v>8.3333333333333329E-2</v>
      </c>
      <c r="R266" s="145" t="str">
        <f>IF(SP_SUL!Q269="","*",CONCATENATE(SP_SUL!Q269," ",SP_SUL!R269))</f>
        <v>1 Nº DE SOLDA</v>
      </c>
      <c r="S266" s="145" t="str">
        <f>IF(SP_SUL!V269="","*",SP_SUL!V269)</f>
        <v>Felipe</v>
      </c>
      <c r="T266" s="145" t="str">
        <f>IF(SP_SUL!W269="","*",SP_SUL!W269)</f>
        <v xml:space="preserve">Execução de solda - Condicionado a temperatura </v>
      </c>
      <c r="U266" s="137">
        <f ca="1">_xlfn.XLOOKUP(G266&amp;$U$2,BS_CONTROLE[CHAVE],BS_CONTROLE[Quantidade_11],"-")</f>
        <v>2</v>
      </c>
      <c r="V266" s="137" t="str">
        <f ca="1">_xlfn.XLOOKUP(G266&amp;$V$2,BS_CONTROLE[CHAVE],BS_CONTROLE[Quantidade_11],"-")</f>
        <v>-</v>
      </c>
      <c r="W266" s="137">
        <f ca="1">_xlfn.XLOOKUP(G266&amp;$W$2,BS_CONTROLE[CHAVE],BS_CONTROLE[Quantidade_11],"-")</f>
        <v>0</v>
      </c>
    </row>
    <row r="267" spans="1:23" hidden="1">
      <c r="A267" s="146" t="str">
        <f>IF(SP_SUL!Y270="","*",SP_SUL!Y270)</f>
        <v>OPORTUNIDADE</v>
      </c>
      <c r="B267" s="146" t="str">
        <f>IF(SP_SUL!X270="","*",SP_SUL!X270)</f>
        <v>Oportunidade</v>
      </c>
      <c r="C267" s="146" t="str">
        <f>IF(SP_SUL!Z270="","*",SP_SUL!Z270)</f>
        <v>*</v>
      </c>
      <c r="D267" s="139" t="str">
        <f>IF(SP_SUL!S270="","*",SP_SUL!S270)</f>
        <v>SP SUL</v>
      </c>
      <c r="E267" s="139" t="str">
        <f>IF(SP_SUL!T270="","*",SP_SUL!T270)</f>
        <v>ZKE-ZEV</v>
      </c>
      <c r="F267" s="145">
        <f>IF(SP_SUL!B270="","*",SP_SUL!B270)</f>
        <v>46064</v>
      </c>
      <c r="G267" s="145" t="str">
        <f>IF(SP_SUL!D270="","*",SP_SUL!D270)</f>
        <v>ISMAEL(TP-726)</v>
      </c>
      <c r="H267" s="145" t="str">
        <f>IF(SP_SUL!F270="","*",SP_SUL!F270)</f>
        <v>PDM - SOLDA</v>
      </c>
      <c r="I267" s="145" t="str">
        <f>IF(SP_SUL!H270="","*",SP_SUL!H270)</f>
        <v>*</v>
      </c>
      <c r="J267" s="145" t="str">
        <f>IF(SP_SUL!I270="","*",SP_SUL!I270)</f>
        <v>*</v>
      </c>
      <c r="K267" s="139" t="str">
        <f>IF(SP_SUL!M270="","*",SP_SUL!M270)</f>
        <v>ZKW-ZLU</v>
      </c>
      <c r="L267" s="139">
        <f>IF(SP_SUL!N270="","*",SP_SUL!N270)</f>
        <v>1051032</v>
      </c>
      <c r="M267" s="140">
        <f>IF(SP_SUL!J270="","*",SP_SUL!J270)</f>
        <v>55</v>
      </c>
      <c r="N267" s="144">
        <f>IF(SP_SUL!K270="","*",SP_SUL!K270)</f>
        <v>104</v>
      </c>
      <c r="O267" s="144" t="str">
        <f>IF(SP_SUL!L270="","*",SP_SUL!L270)</f>
        <v>-</v>
      </c>
      <c r="P267" s="143">
        <f>IF(SP_SUL!O270="","*",SP_SUL!O270)</f>
        <v>0.45833333333333331</v>
      </c>
      <c r="Q267" s="143">
        <f>IF(SP_SUL!P270="","*",SP_SUL!P270)</f>
        <v>8.3333333333333329E-2</v>
      </c>
      <c r="R267" s="145" t="str">
        <f>IF(SP_SUL!Q270="","*",CONCATENATE(SP_SUL!Q270," ",SP_SUL!R270))</f>
        <v>1 Nº DE SOLDA</v>
      </c>
      <c r="S267" s="145" t="str">
        <f>IF(SP_SUL!V270="","*",SP_SUL!V270)</f>
        <v>Felipe</v>
      </c>
      <c r="T267" s="145" t="str">
        <f>IF(SP_SUL!W270="","*",SP_SUL!W270)</f>
        <v xml:space="preserve">Execução de solda - Condicionado a temperatura </v>
      </c>
      <c r="U267" s="137">
        <f ca="1">_xlfn.XLOOKUP(G267&amp;$U$2,BS_CONTROLE[CHAVE],BS_CONTROLE[Quantidade_11],"-")</f>
        <v>2</v>
      </c>
      <c r="V267" s="137" t="str">
        <f ca="1">_xlfn.XLOOKUP(G267&amp;$V$2,BS_CONTROLE[CHAVE],BS_CONTROLE[Quantidade_11],"-")</f>
        <v>-</v>
      </c>
      <c r="W267" s="137">
        <f ca="1">_xlfn.XLOOKUP(G267&amp;$W$2,BS_CONTROLE[CHAVE],BS_CONTROLE[Quantidade_11],"-")</f>
        <v>0</v>
      </c>
    </row>
    <row r="268" spans="1:23" hidden="1">
      <c r="A268" s="146" t="str">
        <f>IF(SP_SUL!Y271="","*",SP_SUL!Y271)</f>
        <v>OPORTUNIDADE</v>
      </c>
      <c r="B268" s="146" t="str">
        <f>IF(SP_SUL!X271="","*",SP_SUL!X271)</f>
        <v>Oportunidade</v>
      </c>
      <c r="C268" s="146" t="str">
        <f>IF(SP_SUL!Z271="","*",SP_SUL!Z271)</f>
        <v>*</v>
      </c>
      <c r="D268" s="139" t="str">
        <f>IF(SP_SUL!S271="","*",SP_SUL!S271)</f>
        <v>SP SUL</v>
      </c>
      <c r="E268" s="139" t="str">
        <f>IF(SP_SUL!T271="","*",SP_SUL!T271)</f>
        <v>ZKE-ZEV</v>
      </c>
      <c r="F268" s="145">
        <f>IF(SP_SUL!B271="","*",SP_SUL!B271)</f>
        <v>46064</v>
      </c>
      <c r="G268" s="145" t="str">
        <f>IF(SP_SUL!D271="","*",SP_SUL!D271)</f>
        <v>V89</v>
      </c>
      <c r="H268" s="145" t="str">
        <f>IF(SP_SUL!F271="","*",SP_SUL!F271)</f>
        <v>MECANIZAÇÃO - SOCADORA</v>
      </c>
      <c r="I268" s="145" t="str">
        <f>IF(SP_SUL!H271="","*",SP_SUL!H271)</f>
        <v>102ZKW2</v>
      </c>
      <c r="J268" s="145" t="str">
        <f>IF(SP_SUL!I271="","*",SP_SUL!I271)</f>
        <v>102ZKW2</v>
      </c>
      <c r="K268" s="139" t="str">
        <f>IF(SP_SUL!M271="","*",SP_SUL!M271)</f>
        <v>ZKW-ZLU</v>
      </c>
      <c r="L268" s="139" t="str">
        <f>IF(SP_SUL!N271="","*",SP_SUL!N271)</f>
        <v>ZLU1052</v>
      </c>
      <c r="M268" s="140">
        <f>IF(SP_SUL!J271="","*",SP_SUL!J271)</f>
        <v>55</v>
      </c>
      <c r="N268" s="144">
        <f>IF(SP_SUL!K271="","*",SP_SUL!K271)</f>
        <v>106</v>
      </c>
      <c r="O268" s="144" t="str">
        <f>IF(SP_SUL!L271="","*",SP_SUL!L271)</f>
        <v>-</v>
      </c>
      <c r="P268" s="143">
        <f>IF(SP_SUL!O271="","*",SP_SUL!O271)</f>
        <v>0.41666666666666669</v>
      </c>
      <c r="Q268" s="143">
        <f>IF(SP_SUL!P271="","*",SP_SUL!P271)</f>
        <v>8.3333333333333329E-2</v>
      </c>
      <c r="R268" s="145" t="str">
        <f>IF(SP_SUL!Q271="","*",CONCATENATE(SP_SUL!Q271," ",SP_SUL!R271))</f>
        <v>480 M</v>
      </c>
      <c r="S268" s="145" t="str">
        <f>IF(SP_SUL!V271="","*",SP_SUL!V271)</f>
        <v>Antonioni</v>
      </c>
      <c r="T268" s="145" t="str">
        <f>IF(SP_SUL!W271="","*",SP_SUL!W271)</f>
        <v xml:space="preserve">Socaria mecanizada </v>
      </c>
      <c r="U268" s="137">
        <f ca="1">_xlfn.XLOOKUP(G268&amp;$U$2,BS_CONTROLE[CHAVE],BS_CONTROLE[Quantidade_11],"-")</f>
        <v>0</v>
      </c>
      <c r="V268" s="137" t="str">
        <f ca="1">_xlfn.XLOOKUP(G268&amp;$V$2,BS_CONTROLE[CHAVE],BS_CONTROLE[Quantidade_11],"-")</f>
        <v>-</v>
      </c>
      <c r="W268" s="137">
        <f ca="1">_xlfn.XLOOKUP(G268&amp;$W$2,BS_CONTROLE[CHAVE],BS_CONTROLE[Quantidade_11],"-")</f>
        <v>860</v>
      </c>
    </row>
    <row r="269" spans="1:23" hidden="1">
      <c r="A269" s="146" t="str">
        <f>IF(SP_SUL!Y272="","*",SP_SUL!Y272)</f>
        <v>OPORTUNIDADE</v>
      </c>
      <c r="B269" s="146" t="str">
        <f>IF(SP_SUL!X272="","*",SP_SUL!X272)</f>
        <v>Oportunidade</v>
      </c>
      <c r="C269" s="146" t="str">
        <f>IF(SP_SUL!Z272="","*",SP_SUL!Z272)</f>
        <v>*</v>
      </c>
      <c r="D269" s="139" t="str">
        <f>IF(SP_SUL!S272="","*",SP_SUL!S272)</f>
        <v>SP SUL</v>
      </c>
      <c r="E269" s="139" t="str">
        <f>IF(SP_SUL!T272="","*",SP_SUL!T272)</f>
        <v>ZKE-ZEV</v>
      </c>
      <c r="F269" s="145">
        <f>IF(SP_SUL!B272="","*",SP_SUL!B272)</f>
        <v>46064</v>
      </c>
      <c r="G269" s="145" t="str">
        <f>IF(SP_SUL!D272="","*",SP_SUL!D272)</f>
        <v>W60</v>
      </c>
      <c r="H269" s="145" t="str">
        <f>IF(SP_SUL!F272="","*",SP_SUL!F272)</f>
        <v>PDM - DESCARGA - DORMENTE</v>
      </c>
      <c r="I269" s="145" t="str">
        <f>IF(SP_SUL!H272="","*",SP_SUL!H272)</f>
        <v>ZEM1302</v>
      </c>
      <c r="J269" s="145" t="str">
        <f>IF(SP_SUL!I272="","*",SP_SUL!I272)</f>
        <v>102ZKW2</v>
      </c>
      <c r="K269" s="139" t="str">
        <f>IF(SP_SUL!M272="","*",SP_SUL!M272)</f>
        <v>ZLU-ZWI</v>
      </c>
      <c r="L269" s="139" t="str">
        <f>IF(SP_SUL!N272="","*",SP_SUL!N272)</f>
        <v>ZWI1131</v>
      </c>
      <c r="M269" s="140">
        <f>IF(SP_SUL!J272="","*",SP_SUL!J272)</f>
        <v>48</v>
      </c>
      <c r="N269" s="144">
        <f>IF(SP_SUL!K272="","*",SP_SUL!K272)</f>
        <v>118</v>
      </c>
      <c r="O269" s="144">
        <f>IF(SP_SUL!L272="","*",SP_SUL!L272)</f>
        <v>113.3</v>
      </c>
      <c r="P269" s="143">
        <f>IF(SP_SUL!O272="","*",SP_SUL!O272)</f>
        <v>0.35416666666666669</v>
      </c>
      <c r="Q269" s="143">
        <f>IF(SP_SUL!P272="","*",SP_SUL!P272)</f>
        <v>5.5555555555555552E-2</v>
      </c>
      <c r="R269" s="145" t="str">
        <f>IF(SP_SUL!Q272="","*",CONCATENATE(SP_SUL!Q272," ",SP_SUL!R272))</f>
        <v>45 Nº DE DORMENTES</v>
      </c>
      <c r="S269" s="145" t="str">
        <f>IF(SP_SUL!V272="","*",SP_SUL!V272)</f>
        <v>Felipe</v>
      </c>
      <c r="T269" s="145" t="str">
        <f>IF(SP_SUL!W272="","*",SP_SUL!W272)</f>
        <v>Descarga de dormentes km 118+00; - Descarga de dormentes km114+300; - Recolher Jacaré km113+300</v>
      </c>
      <c r="U269" s="137">
        <f ca="1">_xlfn.XLOOKUP(G269&amp;$U$2,BS_CONTROLE[CHAVE],BS_CONTROLE[Quantidade_11],"-")</f>
        <v>0</v>
      </c>
      <c r="V269" s="137" t="str">
        <f ca="1">_xlfn.XLOOKUP(G269&amp;$V$2,BS_CONTROLE[CHAVE],BS_CONTROLE[Quantidade_11],"-")</f>
        <v>-</v>
      </c>
      <c r="W269" s="137">
        <f ca="1">_xlfn.XLOOKUP(G269&amp;$W$2,BS_CONTROLE[CHAVE],BS_CONTROLE[Quantidade_11],"-")</f>
        <v>1</v>
      </c>
    </row>
    <row r="270" spans="1:23" hidden="1">
      <c r="A270" s="146" t="str">
        <f>IF(SP_SUL!Y273="","*",SP_SUL!Y273)</f>
        <v>*</v>
      </c>
      <c r="B270" s="146" t="str">
        <f>IF(SP_SUL!X273="","*",SP_SUL!X273)</f>
        <v>*</v>
      </c>
      <c r="C270" s="146" t="str">
        <f>IF(SP_SUL!Z273="","*",SP_SUL!Z273)</f>
        <v>*</v>
      </c>
      <c r="D270" s="139" t="str">
        <f>IF(SP_SUL!S273="","*",SP_SUL!S273)</f>
        <v>-</v>
      </c>
      <c r="E270" s="139" t="str">
        <f>IF(SP_SUL!T273="","*",SP_SUL!T273)</f>
        <v>-</v>
      </c>
      <c r="F270" s="145" t="str">
        <f>IF(SP_SUL!B273="","*",SP_SUL!B273)</f>
        <v>*</v>
      </c>
      <c r="G270" s="145" t="str">
        <f>IF(SP_SUL!D273="","*",SP_SUL!D273)</f>
        <v>*</v>
      </c>
      <c r="H270" s="145" t="str">
        <f>IF(SP_SUL!F273="","*",SP_SUL!F273)</f>
        <v>*</v>
      </c>
      <c r="I270" s="145" t="str">
        <f>IF(SP_SUL!H273="","*",SP_SUL!H273)</f>
        <v>*</v>
      </c>
      <c r="J270" s="145" t="str">
        <f>IF(SP_SUL!I273="","*",SP_SUL!I273)</f>
        <v>*</v>
      </c>
      <c r="K270" s="139" t="str">
        <f>IF(SP_SUL!M273="","*",SP_SUL!M273)</f>
        <v>-</v>
      </c>
      <c r="L270" s="139" t="str">
        <f>IF(SP_SUL!N273="","*",SP_SUL!N273)</f>
        <v>-</v>
      </c>
      <c r="M270" s="140" t="str">
        <f>IF(SP_SUL!J273="","*",SP_SUL!J273)</f>
        <v>*</v>
      </c>
      <c r="N270" s="144" t="str">
        <f>IF(SP_SUL!K273="","*",SP_SUL!K273)</f>
        <v>*</v>
      </c>
      <c r="O270" s="144" t="str">
        <f>IF(SP_SUL!L273="","*",SP_SUL!L273)</f>
        <v>*</v>
      </c>
      <c r="P270" s="143" t="str">
        <f>IF(SP_SUL!O273="","*",SP_SUL!O273)</f>
        <v>*</v>
      </c>
      <c r="Q270" s="143" t="str">
        <f>IF(SP_SUL!P273="","*",SP_SUL!P273)</f>
        <v>*</v>
      </c>
      <c r="R270" s="145" t="str">
        <f>IF(SP_SUL!Q273="","*",CONCATENATE(SP_SUL!Q273," ",SP_SUL!R273))</f>
        <v>*</v>
      </c>
      <c r="S270" s="145" t="str">
        <f>IF(SP_SUL!V273="","*",SP_SUL!V273)</f>
        <v>*</v>
      </c>
      <c r="T270" s="145" t="str">
        <f>IF(SP_SUL!W273="","*",SP_SUL!W273)</f>
        <v>*</v>
      </c>
      <c r="U270" s="137" t="str">
        <f ca="1">_xlfn.XLOOKUP(G270&amp;$U$2,BS_CONTROLE[CHAVE],BS_CONTROLE[Quantidade_11],"-")</f>
        <v>-</v>
      </c>
      <c r="V270" s="137" t="str">
        <f ca="1">_xlfn.XLOOKUP(G270&amp;$V$2,BS_CONTROLE[CHAVE],BS_CONTROLE[Quantidade_11],"-")</f>
        <v>-</v>
      </c>
      <c r="W270" s="137" t="str">
        <f ca="1">_xlfn.XLOOKUP(G270&amp;$W$2,BS_CONTROLE[CHAVE],BS_CONTROLE[Quantidade_11],"-")</f>
        <v>-</v>
      </c>
    </row>
    <row r="271" spans="1:23" hidden="1">
      <c r="A271" s="146" t="str">
        <f>IF(SP_SUL!Y274="","*",SP_SUL!Y274)</f>
        <v>OPORTUNIDADE</v>
      </c>
      <c r="B271" s="146" t="str">
        <f>IF(SP_SUL!X274="","*",SP_SUL!X274)</f>
        <v>Oportunidade</v>
      </c>
      <c r="C271" s="146" t="str">
        <f>IF(SP_SUL!Z274="","*",SP_SUL!Z274)</f>
        <v>*</v>
      </c>
      <c r="D271" s="139" t="str">
        <f>IF(SP_SUL!S274="","*",SP_SUL!S274)</f>
        <v>SP SUL</v>
      </c>
      <c r="E271" s="139" t="str">
        <f>IF(SP_SUL!T274="","*",SP_SUL!T274)</f>
        <v>ZKE-ZEV</v>
      </c>
      <c r="F271" s="145">
        <f>IF(SP_SUL!B274="","*",SP_SUL!B274)</f>
        <v>46064</v>
      </c>
      <c r="G271" s="145" t="str">
        <f>IF(SP_SUL!D274="","*",SP_SUL!D274)</f>
        <v>CAIQUE (TMA-677)</v>
      </c>
      <c r="H271" s="145" t="str">
        <f>IF(SP_SUL!F274="","*",SP_SUL!F274)</f>
        <v>MODERNIZAÇÃO - SOLDA</v>
      </c>
      <c r="I271" s="145" t="str">
        <f>IF(SP_SUL!H274="","*",SP_SUL!H274)</f>
        <v>-</v>
      </c>
      <c r="J271" s="145" t="str">
        <f>IF(SP_SUL!I274="","*",SP_SUL!I274)</f>
        <v>-</v>
      </c>
      <c r="K271" s="139" t="str">
        <f>IF(SP_SUL!M274="","*",SP_SUL!M274)</f>
        <v>ZWI-ZEM</v>
      </c>
      <c r="L271" s="139">
        <f>IF(SP_SUL!N274="","*",SP_SUL!N274)</f>
        <v>1241231</v>
      </c>
      <c r="M271" s="140">
        <f>IF(SP_SUL!J274="","*",SP_SUL!J274)</f>
        <v>48</v>
      </c>
      <c r="N271" s="144">
        <f>IF(SP_SUL!K274="","*",SP_SUL!K274)</f>
        <v>123.465</v>
      </c>
      <c r="O271" s="144" t="str">
        <f>IF(SP_SUL!L274="","*",SP_SUL!L274)</f>
        <v>-</v>
      </c>
      <c r="P271" s="143">
        <f>IF(SP_SUL!O274="","*",SP_SUL!O274)</f>
        <v>0.35416666666666669</v>
      </c>
      <c r="Q271" s="143">
        <f>IF(SP_SUL!P274="","*",SP_SUL!P274)</f>
        <v>6.9444444444444448E-2</v>
      </c>
      <c r="R271" s="145" t="str">
        <f>IF(SP_SUL!Q274="","*",CONCATENATE(SP_SUL!Q274," ",SP_SUL!R274))</f>
        <v>1 Nº DE SOLDA</v>
      </c>
      <c r="S271" s="145" t="str">
        <f>IF(SP_SUL!V274="","*",SP_SUL!V274)</f>
        <v xml:space="preserve">Alisson </v>
      </c>
      <c r="T271" s="145" t="str">
        <f>IF(SP_SUL!W274="","*",SP_SUL!W274)</f>
        <v xml:space="preserve">Execução de solda - Condicionado a temperatura </v>
      </c>
      <c r="U271" s="137" t="str">
        <f ca="1">_xlfn.XLOOKUP(G271&amp;$U$2,BS_CONTROLE[CHAVE],BS_CONTROLE[Quantidade_11],"-")</f>
        <v>-</v>
      </c>
      <c r="V271" s="137" t="str">
        <f ca="1">_xlfn.XLOOKUP(G271&amp;$V$2,BS_CONTROLE[CHAVE],BS_CONTROLE[Quantidade_11],"-")</f>
        <v>-</v>
      </c>
      <c r="W271" s="137" t="str">
        <f ca="1">_xlfn.XLOOKUP(G271&amp;$W$2,BS_CONTROLE[CHAVE],BS_CONTROLE[Quantidade_11],"-")</f>
        <v>-</v>
      </c>
    </row>
    <row r="272" spans="1:23" hidden="1">
      <c r="A272" s="146" t="str">
        <f>IF(SP_SUL!Y275="","*",SP_SUL!Y275)</f>
        <v>OPORTUNIDADE</v>
      </c>
      <c r="B272" s="146" t="str">
        <f>IF(SP_SUL!X275="","*",SP_SUL!X275)</f>
        <v>Oportunidade</v>
      </c>
      <c r="C272" s="146" t="str">
        <f>IF(SP_SUL!Z275="","*",SP_SUL!Z275)</f>
        <v>*</v>
      </c>
      <c r="D272" s="139" t="str">
        <f>IF(SP_SUL!S275="","*",SP_SUL!S275)</f>
        <v>SP SUL</v>
      </c>
      <c r="E272" s="139" t="str">
        <f>IF(SP_SUL!T275="","*",SP_SUL!T275)</f>
        <v>ZKE-ZEV</v>
      </c>
      <c r="F272" s="145">
        <f>IF(SP_SUL!B275="","*",SP_SUL!B275)</f>
        <v>46064</v>
      </c>
      <c r="G272" s="145" t="str">
        <f>IF(SP_SUL!D275="","*",SP_SUL!D275)</f>
        <v>ADENISON (TP-810)</v>
      </c>
      <c r="H272" s="145" t="str">
        <f>IF(SP_SUL!F275="","*",SP_SUL!F275)</f>
        <v>MODERNIZAÇÃO - SOLDA</v>
      </c>
      <c r="I272" s="145" t="str">
        <f>IF(SP_SUL!H275="","*",SP_SUL!H275)</f>
        <v>-</v>
      </c>
      <c r="J272" s="145" t="str">
        <f>IF(SP_SUL!I275="","*",SP_SUL!I275)</f>
        <v>-</v>
      </c>
      <c r="K272" s="139" t="str">
        <f>IF(SP_SUL!M275="","*",SP_SUL!M275)</f>
        <v>ZWI-ZEM</v>
      </c>
      <c r="L272" s="139">
        <f>IF(SP_SUL!N275="","*",SP_SUL!N275)</f>
        <v>1241231</v>
      </c>
      <c r="M272" s="140">
        <f>IF(SP_SUL!J275="","*",SP_SUL!J275)</f>
        <v>48</v>
      </c>
      <c r="N272" s="144">
        <f>IF(SP_SUL!K275="","*",SP_SUL!K275)</f>
        <v>123.929</v>
      </c>
      <c r="O272" s="144" t="str">
        <f>IF(SP_SUL!L275="","*",SP_SUL!L275)</f>
        <v>-</v>
      </c>
      <c r="P272" s="143">
        <f>IF(SP_SUL!O275="","*",SP_SUL!O275)</f>
        <v>0.35416666666666669</v>
      </c>
      <c r="Q272" s="143">
        <f>IF(SP_SUL!P275="","*",SP_SUL!P275)</f>
        <v>6.9444444444444448E-2</v>
      </c>
      <c r="R272" s="145" t="str">
        <f>IF(SP_SUL!Q275="","*",CONCATENATE(SP_SUL!Q275," ",SP_SUL!R275))</f>
        <v>1 Nº DE SOLDA</v>
      </c>
      <c r="S272" s="145" t="str">
        <f>IF(SP_SUL!V275="","*",SP_SUL!V275)</f>
        <v xml:space="preserve">Alisson </v>
      </c>
      <c r="T272" s="145" t="str">
        <f>IF(SP_SUL!W275="","*",SP_SUL!W275)</f>
        <v xml:space="preserve">Execução de solda - Condicionado a temperatura </v>
      </c>
      <c r="U272" s="137">
        <f ca="1">_xlfn.XLOOKUP(G272&amp;$U$2,BS_CONTROLE[CHAVE],BS_CONTROLE[Quantidade_11],"-")</f>
        <v>1</v>
      </c>
      <c r="V272" s="137" t="str">
        <f ca="1">_xlfn.XLOOKUP(G272&amp;$V$2,BS_CONTROLE[CHAVE],BS_CONTROLE[Quantidade_11],"-")</f>
        <v>-</v>
      </c>
      <c r="W272" s="137">
        <f ca="1">_xlfn.XLOOKUP(G272&amp;$W$2,BS_CONTROLE[CHAVE],BS_CONTROLE[Quantidade_11],"-")</f>
        <v>0</v>
      </c>
    </row>
    <row r="273" spans="1:23" hidden="1">
      <c r="A273" s="146" t="str">
        <f>IF(SP_SUL!Y276="","*",SP_SUL!Y276)</f>
        <v>*</v>
      </c>
      <c r="B273" s="146" t="str">
        <f>IF(SP_SUL!X276="","*",SP_SUL!X276)</f>
        <v>*</v>
      </c>
      <c r="C273" s="146" t="str">
        <f>IF(SP_SUL!Z276="","*",SP_SUL!Z276)</f>
        <v>*</v>
      </c>
      <c r="D273" s="139" t="str">
        <f>IF(SP_SUL!S276="","*",SP_SUL!S276)</f>
        <v>-</v>
      </c>
      <c r="E273" s="139" t="str">
        <f>IF(SP_SUL!T276="","*",SP_SUL!T276)</f>
        <v>-</v>
      </c>
      <c r="F273" s="145" t="str">
        <f>IF(SP_SUL!B276="","*",SP_SUL!B276)</f>
        <v>*</v>
      </c>
      <c r="G273" s="145" t="str">
        <f>IF(SP_SUL!D276="","*",SP_SUL!D276)</f>
        <v>*</v>
      </c>
      <c r="H273" s="145" t="str">
        <f>IF(SP_SUL!F276="","*",SP_SUL!F276)</f>
        <v>*</v>
      </c>
      <c r="I273" s="145" t="str">
        <f>IF(SP_SUL!H276="","*",SP_SUL!H276)</f>
        <v>*</v>
      </c>
      <c r="J273" s="145" t="str">
        <f>IF(SP_SUL!I276="","*",SP_SUL!I276)</f>
        <v>*</v>
      </c>
      <c r="K273" s="139" t="str">
        <f>IF(SP_SUL!M276="","*",SP_SUL!M276)</f>
        <v>-</v>
      </c>
      <c r="L273" s="139" t="str">
        <f>IF(SP_SUL!N276="","*",SP_SUL!N276)</f>
        <v>-</v>
      </c>
      <c r="M273" s="140" t="str">
        <f>IF(SP_SUL!J276="","*",SP_SUL!J276)</f>
        <v>*</v>
      </c>
      <c r="N273" s="144" t="str">
        <f>IF(SP_SUL!K276="","*",SP_SUL!K276)</f>
        <v>*</v>
      </c>
      <c r="O273" s="144" t="str">
        <f>IF(SP_SUL!L276="","*",SP_SUL!L276)</f>
        <v>*</v>
      </c>
      <c r="P273" s="143" t="str">
        <f>IF(SP_SUL!O276="","*",SP_SUL!O276)</f>
        <v>*</v>
      </c>
      <c r="Q273" s="143" t="str">
        <f>IF(SP_SUL!P276="","*",SP_SUL!P276)</f>
        <v>*</v>
      </c>
      <c r="R273" s="145" t="str">
        <f>IF(SP_SUL!Q276="","*",CONCATENATE(SP_SUL!Q276," ",SP_SUL!R276))</f>
        <v>*</v>
      </c>
      <c r="S273" s="145" t="str">
        <f>IF(SP_SUL!V276="","*",SP_SUL!V276)</f>
        <v>*</v>
      </c>
      <c r="T273" s="145" t="str">
        <f>IF(SP_SUL!W276="","*",SP_SUL!W276)</f>
        <v>*</v>
      </c>
      <c r="U273" s="137" t="str">
        <f ca="1">_xlfn.XLOOKUP(G273&amp;$U$2,BS_CONTROLE[CHAVE],BS_CONTROLE[Quantidade_11],"-")</f>
        <v>-</v>
      </c>
      <c r="V273" s="137" t="str">
        <f ca="1">_xlfn.XLOOKUP(G273&amp;$V$2,BS_CONTROLE[CHAVE],BS_CONTROLE[Quantidade_11],"-")</f>
        <v>-</v>
      </c>
      <c r="W273" s="137" t="str">
        <f ca="1">_xlfn.XLOOKUP(G273&amp;$W$2,BS_CONTROLE[CHAVE],BS_CONTROLE[Quantidade_11],"-")</f>
        <v>-</v>
      </c>
    </row>
    <row r="274" spans="1:23" hidden="1">
      <c r="A274" s="146" t="str">
        <f>IF(SP_SUL!Y277="","*",SP_SUL!Y277)</f>
        <v>OPORTUNIDADE</v>
      </c>
      <c r="B274" s="146" t="str">
        <f>IF(SP_SUL!X277="","*",SP_SUL!X277)</f>
        <v>Oportunidade</v>
      </c>
      <c r="C274" s="146" t="str">
        <f>IF(SP_SUL!Z277="","*",SP_SUL!Z277)</f>
        <v>*</v>
      </c>
      <c r="D274" s="139" t="str">
        <f>IF(SP_SUL!S277="","*",SP_SUL!S277)</f>
        <v>SP SUL</v>
      </c>
      <c r="E274" s="139" t="str">
        <f>IF(SP_SUL!T277="","*",SP_SUL!T277)</f>
        <v>ZEV-ZPT</v>
      </c>
      <c r="F274" s="145">
        <f>IF(SP_SUL!B277="","*",SP_SUL!B277)</f>
        <v>46064</v>
      </c>
      <c r="G274" s="145" t="str">
        <f>IF(SP_SUL!D277="","*",SP_SUL!D277)</f>
        <v>W95</v>
      </c>
      <c r="H274" s="145" t="str">
        <f>IF(SP_SUL!F277="","*",SP_SUL!F277)</f>
        <v>DESLOCAMENTO</v>
      </c>
      <c r="I274" s="145" t="str">
        <f>IF(SP_SUL!H277="","*",SP_SUL!H277)</f>
        <v>Z3ZEV</v>
      </c>
      <c r="J274" s="145" t="str">
        <f>IF(SP_SUL!I277="","*",SP_SUL!I277)</f>
        <v>ZPT</v>
      </c>
      <c r="K274" s="139" t="str">
        <f>IF(SP_SUL!M277="","*",SP_SUL!M277)</f>
        <v>ZEV-ZTP</v>
      </c>
      <c r="L274" s="139" t="str">
        <f>IF(SP_SUL!N277="","*",SP_SUL!N277)</f>
        <v>ZEVZPT</v>
      </c>
      <c r="M274" s="140">
        <f>IF(SP_SUL!J277="","*",SP_SUL!J277)</f>
        <v>54</v>
      </c>
      <c r="N274" s="144">
        <f>IF(SP_SUL!K277="","*",SP_SUL!K277)</f>
        <v>67</v>
      </c>
      <c r="O274" s="144" t="str">
        <f>IF(SP_SUL!L277="","*",SP_SUL!L277)</f>
        <v>-</v>
      </c>
      <c r="P274" s="143">
        <f>IF(SP_SUL!O277="","*",SP_SUL!O277)</f>
        <v>0.33333333333333331</v>
      </c>
      <c r="Q274" s="143">
        <f>IF(SP_SUL!P277="","*",SP_SUL!P277)</f>
        <v>4.1666666666666664E-2</v>
      </c>
      <c r="R274" s="145" t="str">
        <f>IF(SP_SUL!Q277="","*",CONCATENATE(SP_SUL!Q277," ",SP_SUL!R277))</f>
        <v>1 BINÁRIO</v>
      </c>
      <c r="S274" s="145" t="str">
        <f>IF(SP_SUL!V277="","*",SP_SUL!V277)</f>
        <v>Augusto</v>
      </c>
      <c r="T274" s="145" t="str">
        <f>IF(SP_SUL!W277="","*",SP_SUL!W277)</f>
        <v>Deslocamento</v>
      </c>
      <c r="U274" s="137" t="str">
        <f ca="1">_xlfn.XLOOKUP(G274&amp;$U$2,BS_CONTROLE[CHAVE],BS_CONTROLE[Quantidade_11],"-")</f>
        <v>-</v>
      </c>
      <c r="V274" s="137" t="str">
        <f ca="1">_xlfn.XLOOKUP(G274&amp;$V$2,BS_CONTROLE[CHAVE],BS_CONTROLE[Quantidade_11],"-")</f>
        <v>-</v>
      </c>
      <c r="W274" s="137" t="str">
        <f ca="1">_xlfn.XLOOKUP(G274&amp;$W$2,BS_CONTROLE[CHAVE],BS_CONTROLE[Quantidade_11],"-")</f>
        <v>-</v>
      </c>
    </row>
    <row r="275" spans="1:23" hidden="1">
      <c r="A275" s="146" t="str">
        <f>IF(SP_SUL!Y278="","*",SP_SUL!Y278)</f>
        <v>SIM</v>
      </c>
      <c r="B275" s="146" t="str">
        <f>IF(SP_SUL!X278="","*",SP_SUL!X278)</f>
        <v>Contrato</v>
      </c>
      <c r="C275" s="146" t="str">
        <f>IF(SP_SUL!Z278="","*",SP_SUL!Z278)</f>
        <v>*</v>
      </c>
      <c r="D275" s="139" t="str">
        <f>IF(SP_SUL!S278="","*",SP_SUL!S278)</f>
        <v>SP SUL</v>
      </c>
      <c r="E275" s="139" t="str">
        <f>IF(SP_SUL!T278="","*",SP_SUL!T278)</f>
        <v>ZEV-ZPT</v>
      </c>
      <c r="F275" s="145">
        <f>IF(SP_SUL!B278="","*",SP_SUL!B278)</f>
        <v>46064</v>
      </c>
      <c r="G275" s="145" t="str">
        <f>IF(SP_SUL!D278="","*",SP_SUL!D278)</f>
        <v>A84</v>
      </c>
      <c r="H275" s="145" t="str">
        <f>IF(SP_SUL!F278="","*",SP_SUL!F278)</f>
        <v>DETECÇÃO - RONDA 7 DIAS</v>
      </c>
      <c r="I275" s="145" t="str">
        <f>IF(SP_SUL!H278="","*",SP_SUL!H278)</f>
        <v>ZEV-2</v>
      </c>
      <c r="J275" s="145" t="str">
        <f>IF(SP_SUL!I278="","*",SP_SUL!I278)</f>
        <v>ZPT109</v>
      </c>
      <c r="K275" s="139" t="str">
        <f>IF(SP_SUL!M278="","*",SP_SUL!M278)</f>
        <v>ZEV-ZPT</v>
      </c>
      <c r="L275" s="139" t="str">
        <f>IF(SP_SUL!N278="","*",SP_SUL!N278)</f>
        <v>ZEVZPT</v>
      </c>
      <c r="M275" s="140">
        <f>IF(SP_SUL!J278="","*",SP_SUL!J278)</f>
        <v>92</v>
      </c>
      <c r="N275" s="144">
        <f>IF(SP_SUL!K278="","*",SP_SUL!K278)</f>
        <v>66</v>
      </c>
      <c r="O275" s="144" t="str">
        <f>IF(SP_SUL!L278="","*",SP_SUL!L278)</f>
        <v>-</v>
      </c>
      <c r="P275" s="143">
        <f>IF(SP_SUL!O278="","*",SP_SUL!O278)</f>
        <v>0.3125</v>
      </c>
      <c r="Q275" s="143">
        <f>IF(SP_SUL!P278="","*",SP_SUL!P278)</f>
        <v>4.1666666666666664E-2</v>
      </c>
      <c r="R275" s="145" t="str">
        <f>IF(SP_SUL!Q278="","*",CONCATENATE(SP_SUL!Q278," ",SP_SUL!R278))</f>
        <v>52 KM</v>
      </c>
      <c r="S275" s="145" t="str">
        <f>IF(SP_SUL!V278="","*",SP_SUL!V278)</f>
        <v>Jhon</v>
      </c>
      <c r="T275" s="145" t="str">
        <f>IF(SP_SUL!W278="","*",SP_SUL!W278)</f>
        <v>R7D</v>
      </c>
      <c r="U275" s="137">
        <f ca="1">_xlfn.XLOOKUP(G275&amp;$U$2,BS_CONTROLE[CHAVE],BS_CONTROLE[Quantidade_11],"-")</f>
        <v>52</v>
      </c>
      <c r="V275" s="137" t="str">
        <f ca="1">_xlfn.XLOOKUP(G275&amp;$V$2,BS_CONTROLE[CHAVE],BS_CONTROLE[Quantidade_11],"-")</f>
        <v>-</v>
      </c>
      <c r="W275" s="137" t="str">
        <f ca="1">_xlfn.XLOOKUP(G275&amp;$W$2,BS_CONTROLE[CHAVE],BS_CONTROLE[Quantidade_11],"-")</f>
        <v>-</v>
      </c>
    </row>
    <row r="276" spans="1:23" hidden="1">
      <c r="A276" s="146" t="str">
        <f>IF(SP_SUL!Y279="","*",SP_SUL!Y279)</f>
        <v>OPORTUNIDADE</v>
      </c>
      <c r="B276" s="146" t="str">
        <f>IF(SP_SUL!X279="","*",SP_SUL!X279)</f>
        <v>Oportunidade</v>
      </c>
      <c r="C276" s="146" t="str">
        <f>IF(SP_SUL!Z279="","*",SP_SUL!Z279)</f>
        <v>*</v>
      </c>
      <c r="D276" s="139" t="str">
        <f>IF(SP_SUL!S279="","*",SP_SUL!S279)</f>
        <v>SP SUL</v>
      </c>
      <c r="E276" s="139" t="str">
        <f>IF(SP_SUL!T279="","*",SP_SUL!T279)</f>
        <v>ZPT-ZPG</v>
      </c>
      <c r="F276" s="145">
        <f>IF(SP_SUL!B279="","*",SP_SUL!B279)</f>
        <v>46064</v>
      </c>
      <c r="G276" s="145" t="str">
        <f>IF(SP_SUL!D279="","*",SP_SUL!D279)</f>
        <v>DIEGO (TF-42)</v>
      </c>
      <c r="H276" s="145" t="str">
        <f>IF(SP_SUL!F279="","*",SP_SUL!F279)</f>
        <v>LIMPEZA LASTRO</v>
      </c>
      <c r="I276" s="145" t="str">
        <f>IF(SP_SUL!H279="","*",SP_SUL!H279)</f>
        <v>-</v>
      </c>
      <c r="J276" s="145" t="str">
        <f>IF(SP_SUL!I279="","*",SP_SUL!I279)</f>
        <v>-</v>
      </c>
      <c r="K276" s="139" t="str">
        <f>IF(SP_SUL!M279="","*",SP_SUL!M279)</f>
        <v>PAT-ZGM</v>
      </c>
      <c r="L276" s="139" t="str">
        <f>IF(SP_SUL!N279="","*",SP_SUL!N279)</f>
        <v>PAT1102</v>
      </c>
      <c r="M276" s="140">
        <f>IF(SP_SUL!J279="","*",SP_SUL!J279)</f>
        <v>53</v>
      </c>
      <c r="N276" s="144">
        <f>IF(SP_SUL!K279="","*",SP_SUL!K279)</f>
        <v>109.05</v>
      </c>
      <c r="O276" s="144" t="str">
        <f>IF(SP_SUL!L279="","*",SP_SUL!L279)</f>
        <v>-</v>
      </c>
      <c r="P276" s="143">
        <f>IF(SP_SUL!O279="","*",SP_SUL!O279)</f>
        <v>0.41666666666666669</v>
      </c>
      <c r="Q276" s="143">
        <f>IF(SP_SUL!P279="","*",SP_SUL!P279)</f>
        <v>8.3333333333333329E-2</v>
      </c>
      <c r="R276" s="145" t="str">
        <f>IF(SP_SUL!Q279="","*",CONCATENATE(SP_SUL!Q279," ",SP_SUL!R279))</f>
        <v>30 M</v>
      </c>
      <c r="S276" s="145" t="str">
        <f>IF(SP_SUL!V279="","*",SP_SUL!V279)</f>
        <v>Moises</v>
      </c>
      <c r="T276" s="145" t="str">
        <f>IF(SP_SUL!W279="","*",SP_SUL!W279)</f>
        <v>Limpeza de lastro</v>
      </c>
      <c r="U276" s="137" t="str">
        <f ca="1">_xlfn.XLOOKUP(G276&amp;$U$2,BS_CONTROLE[CHAVE],BS_CONTROLE[Quantidade_11],"-")</f>
        <v>-</v>
      </c>
      <c r="V276" s="137" t="str">
        <f ca="1">_xlfn.XLOOKUP(G276&amp;$V$2,BS_CONTROLE[CHAVE],BS_CONTROLE[Quantidade_11],"-")</f>
        <v>-</v>
      </c>
      <c r="W276" s="137" t="str">
        <f ca="1">_xlfn.XLOOKUP(G276&amp;$W$2,BS_CONTROLE[CHAVE],BS_CONTROLE[Quantidade_11],"-")</f>
        <v>-</v>
      </c>
    </row>
    <row r="277" spans="1:23" hidden="1">
      <c r="A277" s="146" t="str">
        <f>IF(SP_SUL!Y280="","*",SP_SUL!Y280)</f>
        <v>OPORTUNIDADE</v>
      </c>
      <c r="B277" s="146" t="str">
        <f>IF(SP_SUL!X280="","*",SP_SUL!X280)</f>
        <v>Oportunidade</v>
      </c>
      <c r="C277" s="146" t="str">
        <f>IF(SP_SUL!Z280="","*",SP_SUL!Z280)</f>
        <v>*</v>
      </c>
      <c r="D277" s="139" t="str">
        <f>IF(SP_SUL!S280="","*",SP_SUL!S280)</f>
        <v>SP SUL</v>
      </c>
      <c r="E277" s="139" t="str">
        <f>IF(SP_SUL!T280="","*",SP_SUL!T280)</f>
        <v>ZPT-ZPG</v>
      </c>
      <c r="F277" s="145">
        <f>IF(SP_SUL!B280="","*",SP_SUL!B280)</f>
        <v>46064</v>
      </c>
      <c r="G277" s="145" t="str">
        <f>IF(SP_SUL!D280="","*",SP_SUL!D280)</f>
        <v>EXPANSÃO TURMA 1</v>
      </c>
      <c r="H277" s="145" t="str">
        <f>IF(SP_SUL!F280="","*",SP_SUL!F280)</f>
        <v>EXPANSÃO - OUTRA ATIVIDADE</v>
      </c>
      <c r="I277" s="145" t="str">
        <f>IF(SP_SUL!H280="","*",SP_SUL!H280)</f>
        <v>-</v>
      </c>
      <c r="J277" s="145" t="str">
        <f>IF(SP_SUL!I280="","*",SP_SUL!I280)</f>
        <v>-</v>
      </c>
      <c r="K277" s="139" t="str">
        <f>IF(SP_SUL!M280="","*",SP_SUL!M280)</f>
        <v>ZZV-ZPG</v>
      </c>
      <c r="L277" s="139" t="str">
        <f>IF(SP_SUL!N280="","*",SP_SUL!N280)</f>
        <v>ZPGZZV</v>
      </c>
      <c r="M277" s="140">
        <f>IF(SP_SUL!J280="","*",SP_SUL!J280)</f>
        <v>53</v>
      </c>
      <c r="N277" s="144">
        <f>IF(SP_SUL!K280="","*",SP_SUL!K280)</f>
        <v>123.35</v>
      </c>
      <c r="O277" s="144" t="str">
        <f>IF(SP_SUL!L280="","*",SP_SUL!L280)</f>
        <v>-</v>
      </c>
      <c r="P277" s="143">
        <f>IF(SP_SUL!O280="","*",SP_SUL!O280)</f>
        <v>0.33333333333333331</v>
      </c>
      <c r="Q277" s="143">
        <f>IF(SP_SUL!P280="","*",SP_SUL!P280)</f>
        <v>8.3333333333333329E-2</v>
      </c>
      <c r="R277" s="145" t="str">
        <f>IF(SP_SUL!Q280="","*",CONCATENATE(SP_SUL!Q280," ",SP_SUL!R280))</f>
        <v>1 BINÁRIO</v>
      </c>
      <c r="S277" s="145" t="str">
        <f>IF(SP_SUL!V280="","*",SP_SUL!V280)</f>
        <v>Pedro</v>
      </c>
      <c r="T277" s="145" t="str">
        <f>IF(SP_SUL!W280="","*",SP_SUL!W280)</f>
        <v>Içamento de peças de concreto para o viaduto</v>
      </c>
      <c r="U277" s="137">
        <f ca="1">_xlfn.XLOOKUP(G277&amp;$U$2,BS_CONTROLE[CHAVE],BS_CONTROLE[Quantidade_11],"-")</f>
        <v>1040</v>
      </c>
      <c r="V277" s="137" t="str">
        <f ca="1">_xlfn.XLOOKUP(G277&amp;$V$2,BS_CONTROLE[CHAVE],BS_CONTROLE[Quantidade_11],"-")</f>
        <v>-</v>
      </c>
      <c r="W277" s="137">
        <f ca="1">_xlfn.XLOOKUP(G277&amp;$W$2,BS_CONTROLE[CHAVE],BS_CONTROLE[Quantidade_11],"-")</f>
        <v>1</v>
      </c>
    </row>
    <row r="278" spans="1:23" hidden="1">
      <c r="A278" s="146" t="str">
        <f>IF(SP_SUL!Y281="","*",SP_SUL!Y281)</f>
        <v>OPORTUNIDADE</v>
      </c>
      <c r="B278" s="146" t="str">
        <f>IF(SP_SUL!X281="","*",SP_SUL!X281)</f>
        <v>Oportunidade</v>
      </c>
      <c r="C278" s="146" t="str">
        <f>IF(SP_SUL!Z281="","*",SP_SUL!Z281)</f>
        <v>*</v>
      </c>
      <c r="D278" s="139" t="str">
        <f>IF(SP_SUL!S281="","*",SP_SUL!S281)</f>
        <v>SP SUL</v>
      </c>
      <c r="E278" s="139" t="str">
        <f>IF(SP_SUL!T281="","*",SP_SUL!T281)</f>
        <v>ZPT-ZPG</v>
      </c>
      <c r="F278" s="145">
        <f>IF(SP_SUL!B281="","*",SP_SUL!B281)</f>
        <v>46064</v>
      </c>
      <c r="G278" s="145" t="str">
        <f>IF(SP_SUL!D281="","*",SP_SUL!D281)</f>
        <v>EXPANSÃO TURMA 1</v>
      </c>
      <c r="H278" s="145" t="str">
        <f>IF(SP_SUL!F281="","*",SP_SUL!F281)</f>
        <v>EXPANSÃO - SOLDA</v>
      </c>
      <c r="I278" s="145" t="str">
        <f>IF(SP_SUL!H281="","*",SP_SUL!H281)</f>
        <v>-</v>
      </c>
      <c r="J278" s="145" t="str">
        <f>IF(SP_SUL!I281="","*",SP_SUL!I281)</f>
        <v>-</v>
      </c>
      <c r="K278" s="139" t="str">
        <f>IF(SP_SUL!M281="","*",SP_SUL!M281)</f>
        <v>ZZV-ZPG</v>
      </c>
      <c r="L278" s="139" t="str">
        <f>IF(SP_SUL!N281="","*",SP_SUL!N281)</f>
        <v>ZPGRUM2</v>
      </c>
      <c r="M278" s="140">
        <f>IF(SP_SUL!J281="","*",SP_SUL!J281)</f>
        <v>53</v>
      </c>
      <c r="N278" s="144">
        <f>IF(SP_SUL!K281="","*",SP_SUL!K281)</f>
        <v>123.76</v>
      </c>
      <c r="O278" s="144" t="str">
        <f>IF(SP_SUL!L281="","*",SP_SUL!L281)</f>
        <v>-</v>
      </c>
      <c r="P278" s="143">
        <f>IF(SP_SUL!O281="","*",SP_SUL!O281)</f>
        <v>0.33333333333333331</v>
      </c>
      <c r="Q278" s="143">
        <f>IF(SP_SUL!P281="","*",SP_SUL!P281)</f>
        <v>8.3333333333333329E-2</v>
      </c>
      <c r="R278" s="145" t="str">
        <f>IF(SP_SUL!Q281="","*",CONCATENATE(SP_SUL!Q281," ",SP_SUL!R281))</f>
        <v>1 Nº DE SOLDA</v>
      </c>
      <c r="S278" s="145" t="str">
        <f>IF(SP_SUL!V281="","*",SP_SUL!V281)</f>
        <v>Pedro</v>
      </c>
      <c r="T278" s="145" t="str">
        <f>IF(SP_SUL!W281="","*",SP_SUL!W281)</f>
        <v xml:space="preserve">Execução de solda - Condicionado a temperatura </v>
      </c>
      <c r="U278" s="137">
        <f ca="1">_xlfn.XLOOKUP(G278&amp;$U$2,BS_CONTROLE[CHAVE],BS_CONTROLE[Quantidade_11],"-")</f>
        <v>1040</v>
      </c>
      <c r="V278" s="137" t="str">
        <f ca="1">_xlfn.XLOOKUP(G278&amp;$V$2,BS_CONTROLE[CHAVE],BS_CONTROLE[Quantidade_11],"-")</f>
        <v>-</v>
      </c>
      <c r="W278" s="137">
        <f ca="1">_xlfn.XLOOKUP(G278&amp;$W$2,BS_CONTROLE[CHAVE],BS_CONTROLE[Quantidade_11],"-")</f>
        <v>1</v>
      </c>
    </row>
    <row r="279" spans="1:23" hidden="1">
      <c r="A279" s="146" t="str">
        <f>IF(SP_SUL!Y282="","*",SP_SUL!Y282)</f>
        <v>*</v>
      </c>
      <c r="B279" s="146" t="str">
        <f>IF(SP_SUL!X282="","*",SP_SUL!X282)</f>
        <v>*</v>
      </c>
      <c r="C279" s="146" t="str">
        <f>IF(SP_SUL!Z282="","*",SP_SUL!Z282)</f>
        <v>*</v>
      </c>
      <c r="D279" s="139" t="str">
        <f>IF(SP_SUL!S282="","*",SP_SUL!S282)</f>
        <v>-</v>
      </c>
      <c r="E279" s="139" t="str">
        <f>IF(SP_SUL!T282="","*",SP_SUL!T282)</f>
        <v>-</v>
      </c>
      <c r="F279" s="145" t="str">
        <f>IF(SP_SUL!B282="","*",SP_SUL!B282)</f>
        <v>*</v>
      </c>
      <c r="G279" s="145" t="str">
        <f>IF(SP_SUL!D282="","*",SP_SUL!D282)</f>
        <v>*</v>
      </c>
      <c r="H279" s="145" t="str">
        <f>IF(SP_SUL!F282="","*",SP_SUL!F282)</f>
        <v>*</v>
      </c>
      <c r="I279" s="145" t="str">
        <f>IF(SP_SUL!H282="","*",SP_SUL!H282)</f>
        <v>*</v>
      </c>
      <c r="J279" s="145" t="str">
        <f>IF(SP_SUL!I282="","*",SP_SUL!I282)</f>
        <v>*</v>
      </c>
      <c r="K279" s="139" t="str">
        <f>IF(SP_SUL!M282="","*",SP_SUL!M282)</f>
        <v>-</v>
      </c>
      <c r="L279" s="139" t="str">
        <f>IF(SP_SUL!N282="","*",SP_SUL!N282)</f>
        <v>-</v>
      </c>
      <c r="M279" s="140" t="str">
        <f>IF(SP_SUL!J282="","*",SP_SUL!J282)</f>
        <v>*</v>
      </c>
      <c r="N279" s="144" t="str">
        <f>IF(SP_SUL!K282="","*",SP_SUL!K282)</f>
        <v>*</v>
      </c>
      <c r="O279" s="144" t="str">
        <f>IF(SP_SUL!L282="","*",SP_SUL!L282)</f>
        <v>*</v>
      </c>
      <c r="P279" s="143" t="str">
        <f>IF(SP_SUL!O282="","*",SP_SUL!O282)</f>
        <v>*</v>
      </c>
      <c r="Q279" s="143" t="str">
        <f>IF(SP_SUL!P282="","*",SP_SUL!P282)</f>
        <v>*</v>
      </c>
      <c r="R279" s="145" t="str">
        <f>IF(SP_SUL!Q282="","*",CONCATENATE(SP_SUL!Q282," ",SP_SUL!R282))</f>
        <v>*</v>
      </c>
      <c r="S279" s="145" t="str">
        <f>IF(SP_SUL!V282="","*",SP_SUL!V282)</f>
        <v>*</v>
      </c>
      <c r="T279" s="145" t="str">
        <f>IF(SP_SUL!W282="","*",SP_SUL!W282)</f>
        <v>*</v>
      </c>
      <c r="U279" s="137" t="str">
        <f ca="1">_xlfn.XLOOKUP(G279&amp;$U$2,BS_CONTROLE[CHAVE],BS_CONTROLE[Quantidade_11],"-")</f>
        <v>-</v>
      </c>
      <c r="V279" s="137" t="str">
        <f ca="1">_xlfn.XLOOKUP(G279&amp;$V$2,BS_CONTROLE[CHAVE],BS_CONTROLE[Quantidade_11],"-")</f>
        <v>-</v>
      </c>
      <c r="W279" s="137" t="str">
        <f ca="1">_xlfn.XLOOKUP(G279&amp;$W$2,BS_CONTROLE[CHAVE],BS_CONTROLE[Quantidade_11],"-")</f>
        <v>-</v>
      </c>
    </row>
    <row r="280" spans="1:23" hidden="1">
      <c r="A280" s="146" t="str">
        <f>IF(SP_SUL!Y283="","*",SP_SUL!Y283)</f>
        <v>*</v>
      </c>
      <c r="B280" s="146" t="str">
        <f>IF(SP_SUL!X283="","*",SP_SUL!X283)</f>
        <v>Extra</v>
      </c>
      <c r="C280" s="146" t="str">
        <f>IF(SP_SUL!Z283="","*",SP_SUL!Z283)</f>
        <v>*</v>
      </c>
      <c r="D280" s="139" t="str">
        <f>IF(SP_SUL!S283="","*",SP_SUL!S283)</f>
        <v>SP SUL</v>
      </c>
      <c r="E280" s="139" t="str">
        <f>IF(SP_SUL!T283="","*",SP_SUL!T283)</f>
        <v>ZBV-ZRX</v>
      </c>
      <c r="F280" s="145">
        <f>IF(SP_SUL!B283="","*",SP_SUL!B283)</f>
        <v>46065</v>
      </c>
      <c r="G280" s="145" t="str">
        <f>IF(SP_SUL!D283="","*",SP_SUL!D283)</f>
        <v>EXPANSÃO TURMA 1</v>
      </c>
      <c r="H280" s="145" t="str">
        <f>IF(SP_SUL!F283="","*",SP_SUL!F283)</f>
        <v>EXPANSÃO - SOLDA</v>
      </c>
      <c r="I280" s="145" t="str">
        <f>IF(SP_SUL!H283="","*",SP_SUL!H283)</f>
        <v>-</v>
      </c>
      <c r="J280" s="145" t="str">
        <f>IF(SP_SUL!I283="","*",SP_SUL!I283)</f>
        <v>-</v>
      </c>
      <c r="K280" s="139" t="str">
        <f>IF(SP_SUL!M283="","*",SP_SUL!M283)</f>
        <v>ZCD</v>
      </c>
      <c r="L280" s="139" t="str">
        <f>IF(SP_SUL!N283="","*",SP_SUL!N283)</f>
        <v>ZCD1</v>
      </c>
      <c r="M280" s="140">
        <f>IF(SP_SUL!J283="","*",SP_SUL!J283)</f>
        <v>70</v>
      </c>
      <c r="N280" s="144">
        <f>IF(SP_SUL!K283="","*",SP_SUL!K283)</f>
        <v>113.6</v>
      </c>
      <c r="O280" s="144" t="str">
        <f>IF(SP_SUL!L283="","*",SP_SUL!L283)</f>
        <v>-</v>
      </c>
      <c r="P280" s="143">
        <f>IF(SP_SUL!O283="","*",SP_SUL!O283)</f>
        <v>0.375</v>
      </c>
      <c r="Q280" s="143">
        <f>IF(SP_SUL!P283="","*",SP_SUL!P283)</f>
        <v>6.25E-2</v>
      </c>
      <c r="R280" s="145" t="str">
        <f>IF(SP_SUL!Q283="","*",CONCATENATE(SP_SUL!Q283," ",SP_SUL!R283))</f>
        <v>1 Nº DE SOLDA</v>
      </c>
      <c r="S280" s="145" t="str">
        <f>IF(SP_SUL!V283="","*",SP_SUL!V283)</f>
        <v>Fabio</v>
      </c>
      <c r="T280" s="145" t="str">
        <f>IF(SP_SUL!W283="","*",SP_SUL!W283)</f>
        <v xml:space="preserve">Execução de solda - Condicionado a temperatura </v>
      </c>
      <c r="U280" s="137">
        <f ca="1">_xlfn.XLOOKUP(G280&amp;$U$2,BS_CONTROLE[CHAVE],BS_CONTROLE[Quantidade_11],"-")</f>
        <v>1040</v>
      </c>
      <c r="V280" s="137" t="str">
        <f ca="1">_xlfn.XLOOKUP(G280&amp;$V$2,BS_CONTROLE[CHAVE],BS_CONTROLE[Quantidade_11],"-")</f>
        <v>-</v>
      </c>
      <c r="W280" s="137">
        <f ca="1">_xlfn.XLOOKUP(G280&amp;$W$2,BS_CONTROLE[CHAVE],BS_CONTROLE[Quantidade_11],"-")</f>
        <v>1</v>
      </c>
    </row>
    <row r="281" spans="1:23" hidden="1">
      <c r="A281" s="146" t="str">
        <f>IF(SP_SUL!Y284="","*",SP_SUL!Y284)</f>
        <v>OPORTUNIDADE</v>
      </c>
      <c r="B281" s="146" t="str">
        <f>IF(SP_SUL!X284="","*",SP_SUL!X284)</f>
        <v>Oportunidade</v>
      </c>
      <c r="C281" s="146" t="str">
        <f>IF(SP_SUL!Z284="","*",SP_SUL!Z284)</f>
        <v>*</v>
      </c>
      <c r="D281" s="139" t="str">
        <f>IF(SP_SUL!S284="","*",SP_SUL!S284)</f>
        <v>SP SUL</v>
      </c>
      <c r="E281" s="139" t="str">
        <f>IF(SP_SUL!T284="","*",SP_SUL!T284)</f>
        <v>ZBV-ZRX</v>
      </c>
      <c r="F281" s="145">
        <f>IF(SP_SUL!B284="","*",SP_SUL!B284)</f>
        <v>46065</v>
      </c>
      <c r="G281" s="145" t="str">
        <f>IF(SP_SUL!D284="","*",SP_SUL!D284)</f>
        <v>KLECIO (TP-699)</v>
      </c>
      <c r="H281" s="145" t="str">
        <f>IF(SP_SUL!F284="","*",SP_SUL!F284)</f>
        <v>PDM - SOLDA</v>
      </c>
      <c r="I281" s="145" t="str">
        <f>IF(SP_SUL!H284="","*",SP_SUL!H284)</f>
        <v>-</v>
      </c>
      <c r="J281" s="145" t="str">
        <f>IF(SP_SUL!I284="","*",SP_SUL!I284)</f>
        <v>-</v>
      </c>
      <c r="K281" s="139" t="str">
        <f>IF(SP_SUL!M284="","*",SP_SUL!M284)</f>
        <v>ZRX-ZRQ</v>
      </c>
      <c r="L281" s="139" t="str">
        <f>IF(SP_SUL!N284="","*",SP_SUL!N284)</f>
        <v>133ZRQ1</v>
      </c>
      <c r="M281" s="140">
        <f>IF(SP_SUL!J284="","*",SP_SUL!J284)</f>
        <v>70</v>
      </c>
      <c r="N281" s="144">
        <f>IF(SP_SUL!K284="","*",SP_SUL!K284)</f>
        <v>134.85</v>
      </c>
      <c r="O281" s="144" t="str">
        <f>IF(SP_SUL!L284="","*",SP_SUL!L284)</f>
        <v>*</v>
      </c>
      <c r="P281" s="143">
        <f>IF(SP_SUL!O284="","*",SP_SUL!O284)</f>
        <v>0.35416666666666669</v>
      </c>
      <c r="Q281" s="143">
        <f>IF(SP_SUL!P284="","*",SP_SUL!P284)</f>
        <v>6.25E-2</v>
      </c>
      <c r="R281" s="145" t="str">
        <f>IF(SP_SUL!Q284="","*",CONCATENATE(SP_SUL!Q284," ",SP_SUL!R284))</f>
        <v>1 Nº DE SOLDA</v>
      </c>
      <c r="S281" s="145" t="str">
        <f>IF(SP_SUL!V284="","*",SP_SUL!V284)</f>
        <v xml:space="preserve">Klecio </v>
      </c>
      <c r="T281" s="145" t="str">
        <f>IF(SP_SUL!W284="","*",SP_SUL!W284)</f>
        <v xml:space="preserve">Execução de solda - Condicionado a temperatura </v>
      </c>
      <c r="U281" s="137">
        <f ca="1">_xlfn.XLOOKUP(G281&amp;$U$2,BS_CONTROLE[CHAVE],BS_CONTROLE[Quantidade_11],"-")</f>
        <v>0</v>
      </c>
      <c r="V281" s="137" t="str">
        <f ca="1">_xlfn.XLOOKUP(G281&amp;$V$2,BS_CONTROLE[CHAVE],BS_CONTROLE[Quantidade_11],"-")</f>
        <v>-</v>
      </c>
      <c r="W281" s="137">
        <f ca="1">_xlfn.XLOOKUP(G281&amp;$W$2,BS_CONTROLE[CHAVE],BS_CONTROLE[Quantidade_11],"-")</f>
        <v>0</v>
      </c>
    </row>
    <row r="282" spans="1:23" hidden="1">
      <c r="A282" s="146" t="str">
        <f>IF(SP_SUL!Y285="","*",SP_SUL!Y285)</f>
        <v>*</v>
      </c>
      <c r="B282" s="146" t="str">
        <f>IF(SP_SUL!X285="","*",SP_SUL!X285)</f>
        <v>Oportunidade</v>
      </c>
      <c r="C282" s="146" t="str">
        <f>IF(SP_SUL!Z285="","*",SP_SUL!Z285)</f>
        <v>*</v>
      </c>
      <c r="D282" s="139" t="str">
        <f>IF(SP_SUL!S285="","*",SP_SUL!S285)</f>
        <v>SP SUL</v>
      </c>
      <c r="E282" s="139" t="str">
        <f>IF(SP_SUL!T285="","*",SP_SUL!T285)</f>
        <v>ZBV-ZRX</v>
      </c>
      <c r="F282" s="145" t="str">
        <f>IF(SP_SUL!B285="","*",SP_SUL!B285)</f>
        <v>*</v>
      </c>
      <c r="G282" s="145" t="str">
        <f>IF(SP_SUL!D285="","*",SP_SUL!D285)</f>
        <v>W58</v>
      </c>
      <c r="H282" s="145" t="str">
        <f>IF(SP_SUL!F285="","*",SP_SUL!F285)</f>
        <v>RECOLHIMENTO DE DORMENTE</v>
      </c>
      <c r="I282" s="145">
        <f>IF(SP_SUL!H285="","*",SP_SUL!H285)</f>
        <v>106109</v>
      </c>
      <c r="J282" s="145">
        <f>IF(SP_SUL!I285="","*",SP_SUL!I285)</f>
        <v>106109</v>
      </c>
      <c r="K282" s="139" t="str">
        <f>IF(SP_SUL!M285="","*",SP_SUL!M285)</f>
        <v>ZBM-ZHO</v>
      </c>
      <c r="L282" s="139" t="str">
        <f>IF(SP_SUL!N285="","*",SP_SUL!N285)</f>
        <v>K57ZHO</v>
      </c>
      <c r="M282" s="140">
        <f>IF(SP_SUL!J285="","*",SP_SUL!J285)</f>
        <v>68</v>
      </c>
      <c r="N282" s="144">
        <f>IF(SP_SUL!K285="","*",SP_SUL!K285)</f>
        <v>57</v>
      </c>
      <c r="O282" s="144">
        <f>IF(SP_SUL!L285="","*",SP_SUL!L285)</f>
        <v>53</v>
      </c>
      <c r="P282" s="143">
        <f>IF(SP_SUL!O285="","*",SP_SUL!O285)</f>
        <v>0.33333333333333331</v>
      </c>
      <c r="Q282" s="143">
        <f>IF(SP_SUL!P285="","*",SP_SUL!P285)</f>
        <v>4.1666666666666664E-2</v>
      </c>
      <c r="R282" s="145" t="str">
        <f>IF(SP_SUL!Q285="","*",CONCATENATE(SP_SUL!Q285," ",SP_SUL!R285))</f>
        <v>100 Nº DE PEÇAS</v>
      </c>
      <c r="S282" s="145" t="str">
        <f>IF(SP_SUL!V285="","*",SP_SUL!V285)</f>
        <v>Israel</v>
      </c>
      <c r="T282" s="145" t="str">
        <f>IF(SP_SUL!W285="","*",SP_SUL!W285)</f>
        <v xml:space="preserve">Recolhimento de dormentes  </v>
      </c>
      <c r="U282" s="137" t="str">
        <f ca="1">_xlfn.XLOOKUP(G282&amp;$U$2,BS_CONTROLE[CHAVE],BS_CONTROLE[Quantidade_11],"-")</f>
        <v>-</v>
      </c>
      <c r="V282" s="137" t="str">
        <f ca="1">_xlfn.XLOOKUP(G282&amp;$V$2,BS_CONTROLE[CHAVE],BS_CONTROLE[Quantidade_11],"-")</f>
        <v>-</v>
      </c>
      <c r="W282" s="137" t="str">
        <f ca="1">_xlfn.XLOOKUP(G282&amp;$W$2,BS_CONTROLE[CHAVE],BS_CONTROLE[Quantidade_11],"-")</f>
        <v>-</v>
      </c>
    </row>
    <row r="283" spans="1:23" hidden="1">
      <c r="A283" s="146" t="str">
        <f>IF(SP_SUL!Y286="","*",SP_SUL!Y286)</f>
        <v>OPORTUNIDADE</v>
      </c>
      <c r="B283" s="146" t="str">
        <f>IF(SP_SUL!X286="","*",SP_SUL!X286)</f>
        <v>Oportunidade</v>
      </c>
      <c r="C283" s="146" t="str">
        <f>IF(SP_SUL!Z286="","*",SP_SUL!Z286)</f>
        <v>*</v>
      </c>
      <c r="D283" s="139" t="str">
        <f>IF(SP_SUL!S286="","*",SP_SUL!S286)</f>
        <v>SP SUL</v>
      </c>
      <c r="E283" s="139" t="str">
        <f>IF(SP_SUL!T286="","*",SP_SUL!T286)</f>
        <v>ZBV-ZRX</v>
      </c>
      <c r="F283" s="145">
        <f>IF(SP_SUL!B286="","*",SP_SUL!B286)</f>
        <v>46065</v>
      </c>
      <c r="G283" s="145" t="str">
        <f>IF(SP_SUL!D286="","*",SP_SUL!D286)</f>
        <v>E42</v>
      </c>
      <c r="H283" s="145" t="str">
        <f>IF(SP_SUL!F286="","*",SP_SUL!F286)</f>
        <v>TRILHEIRO - DESCARGA</v>
      </c>
      <c r="I283" s="145" t="str">
        <f>IF(SP_SUL!H286="","*",SP_SUL!H286)</f>
        <v>ZBV3</v>
      </c>
      <c r="J283" s="145" t="str">
        <f>IF(SP_SUL!I286="","*",SP_SUL!I286)</f>
        <v>ZBV3</v>
      </c>
      <c r="K283" s="139" t="str">
        <f>IF(SP_SUL!M286="","*",SP_SUL!M286)</f>
        <v>ZBM</v>
      </c>
      <c r="L283" s="139" t="str">
        <f>IF(SP_SUL!N286="","*",SP_SUL!N286)</f>
        <v>ZBM1</v>
      </c>
      <c r="M283" s="140">
        <f>IF(SP_SUL!J286="","*",SP_SUL!J286)</f>
        <v>68</v>
      </c>
      <c r="N283" s="144">
        <f>IF(SP_SUL!K286="","*",SP_SUL!K286)</f>
        <v>54.96</v>
      </c>
      <c r="O283" s="144">
        <f>IF(SP_SUL!L286="","*",SP_SUL!L286)</f>
        <v>56</v>
      </c>
      <c r="P283" s="143">
        <f>IF(SP_SUL!O286="","*",SP_SUL!O286)</f>
        <v>0.45833333333333331</v>
      </c>
      <c r="Q283" s="143">
        <f>IF(SP_SUL!P286="","*",SP_SUL!P286)</f>
        <v>8.3333333333333329E-2</v>
      </c>
      <c r="R283" s="145" t="str">
        <f>IF(SP_SUL!Q286="","*",CONCATENATE(SP_SUL!Q286," ",SP_SUL!R286))</f>
        <v>1560 M</v>
      </c>
      <c r="S283" s="145" t="str">
        <f>IF(SP_SUL!V286="","*",SP_SUL!V286)</f>
        <v>Israel</v>
      </c>
      <c r="T283" s="145" t="str">
        <f>IF(SP_SUL!W286="","*",SP_SUL!W286)</f>
        <v>Descarga de trilho</v>
      </c>
      <c r="U283" s="137">
        <f ca="1">_xlfn.XLOOKUP(G283&amp;$U$2,BS_CONTROLE[CHAVE],BS_CONTROLE[Quantidade_11],"-")</f>
        <v>1872</v>
      </c>
      <c r="V283" s="137" t="str">
        <f ca="1">_xlfn.XLOOKUP(G283&amp;$V$2,BS_CONTROLE[CHAVE],BS_CONTROLE[Quantidade_11],"-")</f>
        <v>-</v>
      </c>
      <c r="W283" s="137" t="str">
        <f ca="1">_xlfn.XLOOKUP(G283&amp;$W$2,BS_CONTROLE[CHAVE],BS_CONTROLE[Quantidade_11],"-")</f>
        <v>-</v>
      </c>
    </row>
    <row r="284" spans="1:23" hidden="1">
      <c r="A284" s="146" t="str">
        <f>IF(SP_SUL!Y287="","*",SP_SUL!Y287)</f>
        <v>*</v>
      </c>
      <c r="B284" s="146" t="str">
        <f>IF(SP_SUL!X287="","*",SP_SUL!X287)</f>
        <v>*</v>
      </c>
      <c r="C284" s="146" t="str">
        <f>IF(SP_SUL!Z287="","*",SP_SUL!Z287)</f>
        <v>*</v>
      </c>
      <c r="D284" s="139" t="str">
        <f>IF(SP_SUL!S287="","*",SP_SUL!S287)</f>
        <v>-</v>
      </c>
      <c r="E284" s="139" t="str">
        <f>IF(SP_SUL!T287="","*",SP_SUL!T287)</f>
        <v>-</v>
      </c>
      <c r="F284" s="145" t="str">
        <f>IF(SP_SUL!B287="","*",SP_SUL!B287)</f>
        <v>*</v>
      </c>
      <c r="G284" s="145" t="str">
        <f>IF(SP_SUL!D287="","*",SP_SUL!D287)</f>
        <v>*</v>
      </c>
      <c r="H284" s="145" t="str">
        <f>IF(SP_SUL!F287="","*",SP_SUL!F287)</f>
        <v>*</v>
      </c>
      <c r="I284" s="145" t="str">
        <f>IF(SP_SUL!H287="","*",SP_SUL!H287)</f>
        <v>*</v>
      </c>
      <c r="J284" s="145" t="str">
        <f>IF(SP_SUL!I287="","*",SP_SUL!I287)</f>
        <v>*</v>
      </c>
      <c r="K284" s="139" t="str">
        <f>IF(SP_SUL!M287="","*",SP_SUL!M287)</f>
        <v>-</v>
      </c>
      <c r="L284" s="139" t="str">
        <f>IF(SP_SUL!N287="","*",SP_SUL!N287)</f>
        <v>-</v>
      </c>
      <c r="M284" s="140" t="str">
        <f>IF(SP_SUL!J287="","*",SP_SUL!J287)</f>
        <v>*</v>
      </c>
      <c r="N284" s="144" t="str">
        <f>IF(SP_SUL!K287="","*",SP_SUL!K287)</f>
        <v>*</v>
      </c>
      <c r="O284" s="144" t="str">
        <f>IF(SP_SUL!L287="","*",SP_SUL!L287)</f>
        <v>*</v>
      </c>
      <c r="P284" s="143" t="str">
        <f>IF(SP_SUL!O287="","*",SP_SUL!O287)</f>
        <v>*</v>
      </c>
      <c r="Q284" s="143" t="str">
        <f>IF(SP_SUL!P287="","*",SP_SUL!P287)</f>
        <v>*</v>
      </c>
      <c r="R284" s="145" t="str">
        <f>IF(SP_SUL!Q287="","*",CONCATENATE(SP_SUL!Q287," ",SP_SUL!R287))</f>
        <v>*</v>
      </c>
      <c r="S284" s="145" t="str">
        <f>IF(SP_SUL!V287="","*",SP_SUL!V287)</f>
        <v>*</v>
      </c>
      <c r="T284" s="145" t="str">
        <f>IF(SP_SUL!W287="","*",SP_SUL!W287)</f>
        <v>*</v>
      </c>
      <c r="U284" s="137" t="str">
        <f ca="1">_xlfn.XLOOKUP(G284&amp;$U$2,BS_CONTROLE[CHAVE],BS_CONTROLE[Quantidade_11],"-")</f>
        <v>-</v>
      </c>
      <c r="V284" s="137" t="str">
        <f ca="1">_xlfn.XLOOKUP(G284&amp;$V$2,BS_CONTROLE[CHAVE],BS_CONTROLE[Quantidade_11],"-")</f>
        <v>-</v>
      </c>
      <c r="W284" s="137" t="str">
        <f ca="1">_xlfn.XLOOKUP(G284&amp;$W$2,BS_CONTROLE[CHAVE],BS_CONTROLE[Quantidade_11],"-")</f>
        <v>-</v>
      </c>
    </row>
    <row r="285" spans="1:23" hidden="1">
      <c r="A285" s="146" t="str">
        <f>IF(SP_SUL!Y288="","*",SP_SUL!Y288)</f>
        <v>OPORTUNIDADE</v>
      </c>
      <c r="B285" s="146" t="str">
        <f>IF(SP_SUL!X288="","*",SP_SUL!X288)</f>
        <v>Oportunidade</v>
      </c>
      <c r="C285" s="146" t="str">
        <f>IF(SP_SUL!Z288="","*",SP_SUL!Z288)</f>
        <v>*</v>
      </c>
      <c r="D285" s="139" t="str">
        <f>IF(SP_SUL!S288="","*",SP_SUL!S288)</f>
        <v>SP SUL</v>
      </c>
      <c r="E285" s="139" t="str">
        <f>IF(SP_SUL!T288="","*",SP_SUL!T288)</f>
        <v>ZBV-ZKE</v>
      </c>
      <c r="F285" s="145">
        <f>IF(SP_SUL!B288="","*",SP_SUL!B288)</f>
        <v>46065</v>
      </c>
      <c r="G285" s="145" t="str">
        <f>IF(SP_SUL!D288="","*",SP_SUL!D288)</f>
        <v>V93</v>
      </c>
      <c r="H285" s="145" t="str">
        <f>IF(SP_SUL!F288="","*",SP_SUL!F288)</f>
        <v>MECANIZAÇÃO - SOCADORA</v>
      </c>
      <c r="I285" s="145" t="str">
        <f>IF(SP_SUL!H288="","*",SP_SUL!H288)</f>
        <v>ZYU1</v>
      </c>
      <c r="J285" s="145" t="str">
        <f>IF(SP_SUL!I288="","*",SP_SUL!I288)</f>
        <v>ZYU1</v>
      </c>
      <c r="K285" s="139" t="str">
        <f>IF(SP_SUL!M288="","*",SP_SUL!M288)</f>
        <v>ZYU-ZST</v>
      </c>
      <c r="L285" s="139" t="str">
        <f>IF(SP_SUL!N288="","*",SP_SUL!N288)</f>
        <v>ZYU206</v>
      </c>
      <c r="M285" s="140">
        <f>IF(SP_SUL!J288="","*",SP_SUL!J288)</f>
        <v>56</v>
      </c>
      <c r="N285" s="144">
        <f>IF(SP_SUL!K288="","*",SP_SUL!K288)</f>
        <v>204.5</v>
      </c>
      <c r="O285" s="144">
        <f>IF(SP_SUL!L288="","*",SP_SUL!L288)</f>
        <v>205.5</v>
      </c>
      <c r="P285" s="143">
        <f>IF(SP_SUL!O288="","*",SP_SUL!O288)</f>
        <v>0.375</v>
      </c>
      <c r="Q285" s="143">
        <f>IF(SP_SUL!P288="","*",SP_SUL!P288)</f>
        <v>8.3333333333333329E-2</v>
      </c>
      <c r="R285" s="145" t="str">
        <f>IF(SP_SUL!Q288="","*",CONCATENATE(SP_SUL!Q288," ",SP_SUL!R288))</f>
        <v>200 M</v>
      </c>
      <c r="S285" s="145" t="str">
        <f>IF(SP_SUL!V288="","*",SP_SUL!V288)</f>
        <v>Moises</v>
      </c>
      <c r="T285" s="145" t="str">
        <f>IF(SP_SUL!W288="","*",SP_SUL!W288)</f>
        <v xml:space="preserve">Socaria mecanizada </v>
      </c>
      <c r="U285" s="137">
        <f ca="1">_xlfn.XLOOKUP(G285&amp;$U$2,BS_CONTROLE[CHAVE],BS_CONTROLE[Quantidade_11],"-")</f>
        <v>229</v>
      </c>
      <c r="V285" s="137">
        <f ca="1">_xlfn.XLOOKUP(G285&amp;$V$2,BS_CONTROLE[CHAVE],BS_CONTROLE[Quantidade_11],"-")</f>
        <v>0</v>
      </c>
      <c r="W285" s="137">
        <f ca="1">_xlfn.XLOOKUP(G285&amp;$W$2,BS_CONTROLE[CHAVE],BS_CONTROLE[Quantidade_11],"-")</f>
        <v>0</v>
      </c>
    </row>
    <row r="286" spans="1:23" hidden="1">
      <c r="A286" s="146" t="str">
        <f>IF(SP_SUL!Y289="","*",SP_SUL!Y289)</f>
        <v>OPORTUNIDADE</v>
      </c>
      <c r="B286" s="146" t="str">
        <f>IF(SP_SUL!X289="","*",SP_SUL!X289)</f>
        <v>Oportunidade</v>
      </c>
      <c r="C286" s="146" t="str">
        <f>IF(SP_SUL!Z289="","*",SP_SUL!Z289)</f>
        <v>*</v>
      </c>
      <c r="D286" s="139" t="str">
        <f>IF(SP_SUL!S289="","*",SP_SUL!S289)</f>
        <v>SP SUL</v>
      </c>
      <c r="E286" s="139" t="str">
        <f>IF(SP_SUL!T289="","*",SP_SUL!T289)</f>
        <v>ZBV-ZKE</v>
      </c>
      <c r="F286" s="145">
        <f>IF(SP_SUL!B289="","*",SP_SUL!B289)</f>
        <v>46065</v>
      </c>
      <c r="G286" s="145" t="str">
        <f>IF(SP_SUL!D289="","*",SP_SUL!D289)</f>
        <v>ROGÉRIO (TP-730)</v>
      </c>
      <c r="H286" s="145" t="str">
        <f>IF(SP_SUL!F289="","*",SP_SUL!F289)</f>
        <v>PDM - SUBSTITUIÇÃO - DORMENTE</v>
      </c>
      <c r="I286" s="145" t="str">
        <f>IF(SP_SUL!H289="","*",SP_SUL!H289)</f>
        <v>-</v>
      </c>
      <c r="J286" s="145" t="str">
        <f>IF(SP_SUL!I289="","*",SP_SUL!I289)</f>
        <v>-</v>
      </c>
      <c r="K286" s="139" t="str">
        <f>IF(SP_SUL!M289="","*",SP_SUL!M289)</f>
        <v>ZYU-ZST</v>
      </c>
      <c r="L286" s="139" t="str">
        <f>IF(SP_SUL!N289="","*",SP_SUL!N289)</f>
        <v>ZYU206</v>
      </c>
      <c r="M286" s="140">
        <f>IF(SP_SUL!J289="","*",SP_SUL!J289)</f>
        <v>56</v>
      </c>
      <c r="N286" s="144">
        <f>IF(SP_SUL!K289="","*",SP_SUL!K289)</f>
        <v>205</v>
      </c>
      <c r="O286" s="144" t="str">
        <f>IF(SP_SUL!L289="","*",SP_SUL!L289)</f>
        <v>-</v>
      </c>
      <c r="P286" s="143">
        <f>IF(SP_SUL!O289="","*",SP_SUL!O289)</f>
        <v>0.39583333333333331</v>
      </c>
      <c r="Q286" s="143">
        <f>IF(SP_SUL!P289="","*",SP_SUL!P289)</f>
        <v>8.3333333333333329E-2</v>
      </c>
      <c r="R286" s="145" t="str">
        <f>IF(SP_SUL!Q289="","*",CONCATENATE(SP_SUL!Q289," ",SP_SUL!R289))</f>
        <v>40 Nº DE DORMENTES</v>
      </c>
      <c r="S286" s="145" t="str">
        <f>IF(SP_SUL!V289="","*",SP_SUL!V289)</f>
        <v>Rogerio</v>
      </c>
      <c r="T286" s="145" t="str">
        <f>IF(SP_SUL!W289="","*",SP_SUL!W289)</f>
        <v>PDM - Substituição de dormentes</v>
      </c>
      <c r="U286" s="137">
        <f ca="1">_xlfn.XLOOKUP(G286&amp;$U$2,BS_CONTROLE[CHAVE],BS_CONTROLE[Quantidade_11],"-")</f>
        <v>0</v>
      </c>
      <c r="V286" s="137" t="str">
        <f ca="1">_xlfn.XLOOKUP(G286&amp;$V$2,BS_CONTROLE[CHAVE],BS_CONTROLE[Quantidade_11],"-")</f>
        <v>-</v>
      </c>
      <c r="W286" s="137">
        <f ca="1">_xlfn.XLOOKUP(G286&amp;$W$2,BS_CONTROLE[CHAVE],BS_CONTROLE[Quantidade_11],"-")</f>
        <v>40</v>
      </c>
    </row>
    <row r="287" spans="1:23" hidden="1">
      <c r="A287" s="146" t="str">
        <f>IF(SP_SUL!Y290="","*",SP_SUL!Y290)</f>
        <v>OPORTUNIDADE</v>
      </c>
      <c r="B287" s="146" t="str">
        <f>IF(SP_SUL!X290="","*",SP_SUL!X290)</f>
        <v>Oportunidade</v>
      </c>
      <c r="C287" s="146" t="str">
        <f>IF(SP_SUL!Z290="","*",SP_SUL!Z290)</f>
        <v>*</v>
      </c>
      <c r="D287" s="139" t="str">
        <f>IF(SP_SUL!S290="","*",SP_SUL!S290)</f>
        <v>SP SUL</v>
      </c>
      <c r="E287" s="139" t="str">
        <f>IF(SP_SUL!T290="","*",SP_SUL!T290)</f>
        <v>ZBV-ZKE</v>
      </c>
      <c r="F287" s="145">
        <f>IF(SP_SUL!B290="","*",SP_SUL!B290)</f>
        <v>46065</v>
      </c>
      <c r="G287" s="145" t="str">
        <f>IF(SP_SUL!D290="","*",SP_SUL!D290)</f>
        <v>W59</v>
      </c>
      <c r="H287" s="145" t="str">
        <f>IF(SP_SUL!F290="","*",SP_SUL!F290)</f>
        <v>PDM - DESCARGA - DORMENTE</v>
      </c>
      <c r="I287" s="145" t="str">
        <f>IF(SP_SUL!H290="","*",SP_SUL!H290)</f>
        <v>ZYU1</v>
      </c>
      <c r="J287" s="145" t="str">
        <f>IF(SP_SUL!I290="","*",SP_SUL!I290)</f>
        <v>ZYU1</v>
      </c>
      <c r="K287" s="139" t="str">
        <f>IF(SP_SUL!M290="","*",SP_SUL!M290)</f>
        <v>ZYU</v>
      </c>
      <c r="L287" s="139" t="str">
        <f>IF(SP_SUL!N290="","*",SP_SUL!N290)</f>
        <v>ZYU1 / ZFY1981</v>
      </c>
      <c r="M287" s="140">
        <f>IF(SP_SUL!J290="","*",SP_SUL!J290)</f>
        <v>49</v>
      </c>
      <c r="N287" s="144">
        <f>IF(SP_SUL!K290="","*",SP_SUL!K290)</f>
        <v>203.57</v>
      </c>
      <c r="O287" s="144">
        <f>IF(SP_SUL!L290="","*",SP_SUL!L290)</f>
        <v>198.57</v>
      </c>
      <c r="P287" s="143">
        <f>IF(SP_SUL!O290="","*",SP_SUL!O290)</f>
        <v>0.35416666666666669</v>
      </c>
      <c r="Q287" s="143">
        <f>IF(SP_SUL!P290="","*",SP_SUL!P290)</f>
        <v>4.1666666666666664E-2</v>
      </c>
      <c r="R287" s="145" t="str">
        <f>IF(SP_SUL!Q290="","*",CONCATENATE(SP_SUL!Q290," ",SP_SUL!R290))</f>
        <v>415 Nº DE DORMENTES</v>
      </c>
      <c r="S287" s="145" t="str">
        <f>IF(SP_SUL!V290="","*",SP_SUL!V290)</f>
        <v>Henrique</v>
      </c>
      <c r="T287" s="145" t="str">
        <f>IF(SP_SUL!W290="","*",SP_SUL!W290)</f>
        <v>PDM - Descarga de dormentes</v>
      </c>
      <c r="U287" s="137">
        <f ca="1">_xlfn.XLOOKUP(G287&amp;$U$2,BS_CONTROLE[CHAVE],BS_CONTROLE[Quantidade_11],"-")</f>
        <v>1</v>
      </c>
      <c r="V287" s="137" t="str">
        <f ca="1">_xlfn.XLOOKUP(G287&amp;$V$2,BS_CONTROLE[CHAVE],BS_CONTROLE[Quantidade_11],"-")</f>
        <v>-</v>
      </c>
      <c r="W287" s="137" t="str">
        <f ca="1">_xlfn.XLOOKUP(G287&amp;$W$2,BS_CONTROLE[CHAVE],BS_CONTROLE[Quantidade_11],"-")</f>
        <v>-</v>
      </c>
    </row>
    <row r="288" spans="1:23" hidden="1">
      <c r="A288" s="146" t="str">
        <f>IF(SP_SUL!Y291="","*",SP_SUL!Y291)</f>
        <v>OPORTUNIDADE</v>
      </c>
      <c r="B288" s="146" t="str">
        <f>IF(SP_SUL!X291="","*",SP_SUL!X291)</f>
        <v>Oportunidade</v>
      </c>
      <c r="C288" s="146" t="str">
        <f>IF(SP_SUL!Z291="","*",SP_SUL!Z291)</f>
        <v>*</v>
      </c>
      <c r="D288" s="139" t="str">
        <f>IF(SP_SUL!S291="","*",SP_SUL!S291)</f>
        <v>SP SUL</v>
      </c>
      <c r="E288" s="139" t="str">
        <f>IF(SP_SUL!T291="","*",SP_SUL!T291)</f>
        <v>ZBV-ZKE</v>
      </c>
      <c r="F288" s="145">
        <f>IF(SP_SUL!B291="","*",SP_SUL!B291)</f>
        <v>46065</v>
      </c>
      <c r="G288" s="145" t="str">
        <f>IF(SP_SUL!D291="","*",SP_SUL!D291)</f>
        <v>ROBSON (TP-729)</v>
      </c>
      <c r="H288" s="145" t="str">
        <f>IF(SP_SUL!F291="","*",SP_SUL!F291)</f>
        <v>PDM - SUBSTITUIÇÃO - DORMENTE</v>
      </c>
      <c r="I288" s="145" t="str">
        <f>IF(SP_SUL!H291="","*",SP_SUL!H291)</f>
        <v>-</v>
      </c>
      <c r="J288" s="145" t="str">
        <f>IF(SP_SUL!I291="","*",SP_SUL!I291)</f>
        <v>-</v>
      </c>
      <c r="K288" s="139" t="str">
        <f>IF(SP_SUL!M291="","*",SP_SUL!M291)</f>
        <v>ZDY-ZFY</v>
      </c>
      <c r="L288" s="139" t="str">
        <f>IF(SP_SUL!N291="","*",SP_SUL!N291)</f>
        <v>189ZFY</v>
      </c>
      <c r="M288" s="140">
        <f>IF(SP_SUL!J291="","*",SP_SUL!J291)</f>
        <v>56</v>
      </c>
      <c r="N288" s="144">
        <f>IF(SP_SUL!K291="","*",SP_SUL!K291)</f>
        <v>190.3</v>
      </c>
      <c r="O288" s="144" t="str">
        <f>IF(SP_SUL!L291="","*",SP_SUL!L291)</f>
        <v>-</v>
      </c>
      <c r="P288" s="143">
        <f>IF(SP_SUL!O291="","*",SP_SUL!O291)</f>
        <v>0.39583333333333331</v>
      </c>
      <c r="Q288" s="143">
        <f>IF(SP_SUL!P291="","*",SP_SUL!P291)</f>
        <v>8.3333333333333329E-2</v>
      </c>
      <c r="R288" s="145" t="str">
        <f>IF(SP_SUL!Q291="","*",CONCATENATE(SP_SUL!Q291," ",SP_SUL!R291))</f>
        <v>40 Nº DE DORMENTES</v>
      </c>
      <c r="S288" s="145" t="str">
        <f>IF(SP_SUL!V291="","*",SP_SUL!V291)</f>
        <v>Robson</v>
      </c>
      <c r="T288" s="145" t="str">
        <f>IF(SP_SUL!W291="","*",SP_SUL!W291)</f>
        <v>PDM - Substituição de dormentes</v>
      </c>
      <c r="U288" s="137" t="str">
        <f ca="1">_xlfn.XLOOKUP(G288&amp;$U$2,BS_CONTROLE[CHAVE],BS_CONTROLE[Quantidade_11],"-")</f>
        <v>-</v>
      </c>
      <c r="V288" s="137" t="str">
        <f ca="1">_xlfn.XLOOKUP(G288&amp;$V$2,BS_CONTROLE[CHAVE],BS_CONTROLE[Quantidade_11],"-")</f>
        <v>-</v>
      </c>
      <c r="W288" s="137" t="str">
        <f ca="1">_xlfn.XLOOKUP(G288&amp;$W$2,BS_CONTROLE[CHAVE],BS_CONTROLE[Quantidade_11],"-")</f>
        <v>-</v>
      </c>
    </row>
    <row r="289" spans="1:23" hidden="1">
      <c r="A289" s="146" t="str">
        <f>IF(SP_SUL!Y292="","*",SP_SUL!Y292)</f>
        <v>*</v>
      </c>
      <c r="B289" s="146" t="str">
        <f>IF(SP_SUL!X292="","*",SP_SUL!X292)</f>
        <v>*</v>
      </c>
      <c r="C289" s="146" t="str">
        <f>IF(SP_SUL!Z292="","*",SP_SUL!Z292)</f>
        <v>*</v>
      </c>
      <c r="D289" s="139" t="str">
        <f>IF(SP_SUL!S292="","*",SP_SUL!S292)</f>
        <v>-</v>
      </c>
      <c r="E289" s="139" t="str">
        <f>IF(SP_SUL!T292="","*",SP_SUL!T292)</f>
        <v>-</v>
      </c>
      <c r="F289" s="145" t="str">
        <f>IF(SP_SUL!B292="","*",SP_SUL!B292)</f>
        <v>*</v>
      </c>
      <c r="G289" s="145" t="str">
        <f>IF(SP_SUL!D292="","*",SP_SUL!D292)</f>
        <v>*</v>
      </c>
      <c r="H289" s="145" t="str">
        <f>IF(SP_SUL!F292="","*",SP_SUL!F292)</f>
        <v>*</v>
      </c>
      <c r="I289" s="145" t="str">
        <f>IF(SP_SUL!H292="","*",SP_SUL!H292)</f>
        <v>*</v>
      </c>
      <c r="J289" s="145" t="str">
        <f>IF(SP_SUL!I292="","*",SP_SUL!I292)</f>
        <v>*</v>
      </c>
      <c r="K289" s="139" t="str">
        <f>IF(SP_SUL!M292="","*",SP_SUL!M292)</f>
        <v>-</v>
      </c>
      <c r="L289" s="139" t="str">
        <f>IF(SP_SUL!N292="","*",SP_SUL!N292)</f>
        <v>-</v>
      </c>
      <c r="M289" s="140" t="str">
        <f>IF(SP_SUL!J292="","*",SP_SUL!J292)</f>
        <v>*</v>
      </c>
      <c r="N289" s="144" t="str">
        <f>IF(SP_SUL!K292="","*",SP_SUL!K292)</f>
        <v>*</v>
      </c>
      <c r="O289" s="144" t="str">
        <f>IF(SP_SUL!L292="","*",SP_SUL!L292)</f>
        <v>*</v>
      </c>
      <c r="P289" s="143" t="str">
        <f>IF(SP_SUL!O292="","*",SP_SUL!O292)</f>
        <v>*</v>
      </c>
      <c r="Q289" s="143" t="str">
        <f>IF(SP_SUL!P292="","*",SP_SUL!P292)</f>
        <v>*</v>
      </c>
      <c r="R289" s="145" t="str">
        <f>IF(SP_SUL!Q292="","*",CONCATENATE(SP_SUL!Q292," ",SP_SUL!R292))</f>
        <v>*</v>
      </c>
      <c r="S289" s="145" t="str">
        <f>IF(SP_SUL!V292="","*",SP_SUL!V292)</f>
        <v>*</v>
      </c>
      <c r="T289" s="145" t="str">
        <f>IF(SP_SUL!W292="","*",SP_SUL!W292)</f>
        <v>*</v>
      </c>
      <c r="U289" s="137" t="str">
        <f ca="1">_xlfn.XLOOKUP(G289&amp;$U$2,BS_CONTROLE[CHAVE],BS_CONTROLE[Quantidade_11],"-")</f>
        <v>-</v>
      </c>
      <c r="V289" s="137" t="str">
        <f ca="1">_xlfn.XLOOKUP(G289&amp;$V$2,BS_CONTROLE[CHAVE],BS_CONTROLE[Quantidade_11],"-")</f>
        <v>-</v>
      </c>
      <c r="W289" s="137" t="str">
        <f ca="1">_xlfn.XLOOKUP(G289&amp;$W$2,BS_CONTROLE[CHAVE],BS_CONTROLE[Quantidade_11],"-")</f>
        <v>-</v>
      </c>
    </row>
    <row r="290" spans="1:23" hidden="1">
      <c r="A290" s="146" t="str">
        <f>IF(SP_SUL!Y293="","*",SP_SUL!Y293)</f>
        <v>OPORTUNIDADE</v>
      </c>
      <c r="B290" s="146" t="str">
        <f>IF(SP_SUL!X293="","*",SP_SUL!X293)</f>
        <v>Oportunidade</v>
      </c>
      <c r="C290" s="146" t="str">
        <f>IF(SP_SUL!Z293="","*",SP_SUL!Z293)</f>
        <v>*</v>
      </c>
      <c r="D290" s="139" t="str">
        <f>IF(SP_SUL!S293="","*",SP_SUL!S293)</f>
        <v>SP SUL</v>
      </c>
      <c r="E290" s="139" t="str">
        <f>IF(SP_SUL!T293="","*",SP_SUL!T293)</f>
        <v>ZKE-ZEV</v>
      </c>
      <c r="F290" s="145">
        <f>IF(SP_SUL!B293="","*",SP_SUL!B293)</f>
        <v>46065</v>
      </c>
      <c r="G290" s="145" t="str">
        <f>IF(SP_SUL!D293="","*",SP_SUL!D293)</f>
        <v>DIEGO (TP-681)</v>
      </c>
      <c r="H290" s="145" t="str">
        <f>IF(SP_SUL!F293="","*",SP_SUL!F293)</f>
        <v>PDM - SUBSTITUIÇÃO - TRILHO</v>
      </c>
      <c r="I290" s="145" t="str">
        <f>IF(SP_SUL!H293="","*",SP_SUL!H293)</f>
        <v>-</v>
      </c>
      <c r="J290" s="145" t="str">
        <f>IF(SP_SUL!I293="","*",SP_SUL!I293)</f>
        <v>-</v>
      </c>
      <c r="K290" s="139" t="str">
        <f>IF(SP_SUL!M293="","*",SP_SUL!M293)</f>
        <v>ZKE-ZWW</v>
      </c>
      <c r="L290" s="139" t="str">
        <f>IF(SP_SUL!N293="","*",SP_SUL!N293)</f>
        <v>K83K802</v>
      </c>
      <c r="M290" s="140">
        <f>IF(SP_SUL!J293="","*",SP_SUL!J293)</f>
        <v>55</v>
      </c>
      <c r="N290" s="144">
        <f>IF(SP_SUL!K293="","*",SP_SUL!K293)</f>
        <v>81.415000000000006</v>
      </c>
      <c r="O290" s="144">
        <f>IF(SP_SUL!L293="","*",SP_SUL!L293)</f>
        <v>81.674999999999997</v>
      </c>
      <c r="P290" s="143">
        <f>IF(SP_SUL!O293="","*",SP_SUL!O293)</f>
        <v>0.41666666666666669</v>
      </c>
      <c r="Q290" s="143">
        <f>IF(SP_SUL!P293="","*",SP_SUL!P293)</f>
        <v>8.3333333333333329E-2</v>
      </c>
      <c r="R290" s="145" t="str">
        <f>IF(SP_SUL!Q293="","*",CONCATENATE(SP_SUL!Q293," ",SP_SUL!R293))</f>
        <v>312 M</v>
      </c>
      <c r="S290" s="145" t="str">
        <f>IF(SP_SUL!V293="","*",SP_SUL!V293)</f>
        <v>Felipe</v>
      </c>
      <c r="T290" s="145" t="str">
        <f>IF(SP_SUL!W293="","*",SP_SUL!W293)</f>
        <v>PDM - Substituição de trilho</v>
      </c>
      <c r="U290" s="137">
        <f ca="1">_xlfn.XLOOKUP(G290&amp;$U$2,BS_CONTROLE[CHAVE],BS_CONTROLE[Quantidade_11],"-")</f>
        <v>312</v>
      </c>
      <c r="V290" s="137" t="str">
        <f ca="1">_xlfn.XLOOKUP(G290&amp;$V$2,BS_CONTROLE[CHAVE],BS_CONTROLE[Quantidade_11],"-")</f>
        <v>-</v>
      </c>
      <c r="W290" s="137">
        <f ca="1">_xlfn.XLOOKUP(G290&amp;$W$2,BS_CONTROLE[CHAVE],BS_CONTROLE[Quantidade_11],"-")</f>
        <v>312</v>
      </c>
    </row>
    <row r="291" spans="1:23" hidden="1">
      <c r="A291" s="146" t="str">
        <f>IF(SP_SUL!Y294="","*",SP_SUL!Y294)</f>
        <v>OPORTUNIDADE</v>
      </c>
      <c r="B291" s="146" t="str">
        <f>IF(SP_SUL!X294="","*",SP_SUL!X294)</f>
        <v>Oportunidade</v>
      </c>
      <c r="C291" s="146" t="str">
        <f>IF(SP_SUL!Z294="","*",SP_SUL!Z294)</f>
        <v>*</v>
      </c>
      <c r="D291" s="139" t="str">
        <f>IF(SP_SUL!S294="","*",SP_SUL!S294)</f>
        <v>SP SUL</v>
      </c>
      <c r="E291" s="139" t="str">
        <f>IF(SP_SUL!T294="","*",SP_SUL!T294)</f>
        <v>ZKE-ZEV</v>
      </c>
      <c r="F291" s="145">
        <f>IF(SP_SUL!B294="","*",SP_SUL!B294)</f>
        <v>46065</v>
      </c>
      <c r="G291" s="145" t="str">
        <f>IF(SP_SUL!D294="","*",SP_SUL!D294)</f>
        <v>V89</v>
      </c>
      <c r="H291" s="145" t="str">
        <f>IF(SP_SUL!F294="","*",SP_SUL!F294)</f>
        <v>MECANIZAÇÃO - SOCADORA</v>
      </c>
      <c r="I291" s="145" t="str">
        <f>IF(SP_SUL!H294="","*",SP_SUL!H294)</f>
        <v>102ZKW2</v>
      </c>
      <c r="J291" s="145" t="str">
        <f>IF(SP_SUL!I294="","*",SP_SUL!I294)</f>
        <v>102ZKW2</v>
      </c>
      <c r="K291" s="139" t="str">
        <f>IF(SP_SUL!M294="","*",SP_SUL!M294)</f>
        <v>ZKW</v>
      </c>
      <c r="L291" s="139" t="str">
        <f>IF(SP_SUL!N294="","*",SP_SUL!N294)</f>
        <v>ZKW2/102ZKW2</v>
      </c>
      <c r="M291" s="140">
        <f>IF(SP_SUL!J294="","*",SP_SUL!J294)</f>
        <v>55</v>
      </c>
      <c r="N291" s="144">
        <f>IF(SP_SUL!K294="","*",SP_SUL!K294)</f>
        <v>97</v>
      </c>
      <c r="O291" s="144">
        <f>IF(SP_SUL!L294="","*",SP_SUL!L294)</f>
        <v>100</v>
      </c>
      <c r="P291" s="143">
        <f>IF(SP_SUL!O294="","*",SP_SUL!O294)</f>
        <v>0.41666666666666669</v>
      </c>
      <c r="Q291" s="143">
        <f>IF(SP_SUL!P294="","*",SP_SUL!P294)</f>
        <v>0.125</v>
      </c>
      <c r="R291" s="145" t="str">
        <f>IF(SP_SUL!Q294="","*",CONCATENATE(SP_SUL!Q294," ",SP_SUL!R294))</f>
        <v>2 M</v>
      </c>
      <c r="S291" s="145" t="str">
        <f>IF(SP_SUL!V294="","*",SP_SUL!V294)</f>
        <v>Antonioni</v>
      </c>
      <c r="T291" s="145" t="str">
        <f>IF(SP_SUL!W294="","*",SP_SUL!W294)</f>
        <v xml:space="preserve">Socaria mecanizada </v>
      </c>
      <c r="U291" s="137">
        <f ca="1">_xlfn.XLOOKUP(G291&amp;$U$2,BS_CONTROLE[CHAVE],BS_CONTROLE[Quantidade_11],"-")</f>
        <v>0</v>
      </c>
      <c r="V291" s="137" t="str">
        <f ca="1">_xlfn.XLOOKUP(G291&amp;$V$2,BS_CONTROLE[CHAVE],BS_CONTROLE[Quantidade_11],"-")</f>
        <v>-</v>
      </c>
      <c r="W291" s="137">
        <f ca="1">_xlfn.XLOOKUP(G291&amp;$W$2,BS_CONTROLE[CHAVE],BS_CONTROLE[Quantidade_11],"-")</f>
        <v>860</v>
      </c>
    </row>
    <row r="292" spans="1:23" hidden="1">
      <c r="A292" s="146" t="str">
        <f>IF(SP_SUL!Y295="","*",SP_SUL!Y295)</f>
        <v>OPORTUNIDADE</v>
      </c>
      <c r="B292" s="146" t="str">
        <f>IF(SP_SUL!X295="","*",SP_SUL!X295)</f>
        <v>Oportunidade</v>
      </c>
      <c r="C292" s="146" t="str">
        <f>IF(SP_SUL!Z295="","*",SP_SUL!Z295)</f>
        <v>*</v>
      </c>
      <c r="D292" s="139" t="str">
        <f>IF(SP_SUL!S295="","*",SP_SUL!S295)</f>
        <v>SP SUL</v>
      </c>
      <c r="E292" s="139" t="str">
        <f>IF(SP_SUL!T295="","*",SP_SUL!T295)</f>
        <v>ZKE-ZEV</v>
      </c>
      <c r="F292" s="145">
        <f>IF(SP_SUL!B295="","*",SP_SUL!B295)</f>
        <v>46065</v>
      </c>
      <c r="G292" s="145" t="str">
        <f>IF(SP_SUL!D295="","*",SP_SUL!D295)</f>
        <v>E17</v>
      </c>
      <c r="H292" s="145" t="str">
        <f>IF(SP_SUL!F295="","*",SP_SUL!F295)</f>
        <v>CAMINHÃO DE SOLDA</v>
      </c>
      <c r="I292" s="145" t="str">
        <f>IF(SP_SUL!H295="","*",SP_SUL!H295)</f>
        <v>102ZKW2</v>
      </c>
      <c r="J292" s="145" t="str">
        <f>IF(SP_SUL!I295="","*",SP_SUL!I295)</f>
        <v>102ZKW2</v>
      </c>
      <c r="K292" s="139" t="str">
        <f>IF(SP_SUL!M295="","*",SP_SUL!M295)</f>
        <v>ZKW-ZLU</v>
      </c>
      <c r="L292" s="139" t="str">
        <f>IF(SP_SUL!N295="","*",SP_SUL!N295)</f>
        <v>102ZKW2</v>
      </c>
      <c r="M292" s="140">
        <f>IF(SP_SUL!J295="","*",SP_SUL!J295)</f>
        <v>55</v>
      </c>
      <c r="N292" s="144">
        <f>IF(SP_SUL!K295="","*",SP_SUL!K295)</f>
        <v>100.56100000000001</v>
      </c>
      <c r="O292" s="144">
        <f>IF(SP_SUL!L295="","*",SP_SUL!L295)</f>
        <v>100.88200000000001</v>
      </c>
      <c r="P292" s="143">
        <f>IF(SP_SUL!O295="","*",SP_SUL!O295)</f>
        <v>0.41666666666666669</v>
      </c>
      <c r="Q292" s="143">
        <f>IF(SP_SUL!P295="","*",SP_SUL!P295)</f>
        <v>0.125</v>
      </c>
      <c r="R292" s="145" t="str">
        <f>IF(SP_SUL!Q295="","*",CONCATENATE(SP_SUL!Q295," ",SP_SUL!R295))</f>
        <v>2 Nº DE SOLDA</v>
      </c>
      <c r="S292" s="145" t="str">
        <f>IF(SP_SUL!V295="","*",SP_SUL!V295)</f>
        <v>Higor</v>
      </c>
      <c r="T292" s="145" t="str">
        <f>IF(SP_SUL!W295="","*",SP_SUL!W295)</f>
        <v>Caminhão de solda</v>
      </c>
      <c r="U292" s="137">
        <f ca="1">_xlfn.XLOOKUP(G292&amp;$U$2,BS_CONTROLE[CHAVE],BS_CONTROLE[Quantidade_11],"-")</f>
        <v>2</v>
      </c>
      <c r="V292" s="137">
        <f ca="1">_xlfn.XLOOKUP(G292&amp;$V$2,BS_CONTROLE[CHAVE],BS_CONTROLE[Quantidade_11],"-")</f>
        <v>0</v>
      </c>
      <c r="W292" s="137">
        <f ca="1">_xlfn.XLOOKUP(G292&amp;$W$2,BS_CONTROLE[CHAVE],BS_CONTROLE[Quantidade_11],"-")</f>
        <v>0</v>
      </c>
    </row>
    <row r="293" spans="1:23" hidden="1">
      <c r="A293" s="146" t="str">
        <f>IF(SP_SUL!Y296="","*",SP_SUL!Y296)</f>
        <v>OPORTUNIDADE</v>
      </c>
      <c r="B293" s="146" t="str">
        <f>IF(SP_SUL!X296="","*",SP_SUL!X296)</f>
        <v>Oportunidade</v>
      </c>
      <c r="C293" s="146" t="str">
        <f>IF(SP_SUL!Z296="","*",SP_SUL!Z296)</f>
        <v>*</v>
      </c>
      <c r="D293" s="139" t="str">
        <f>IF(SP_SUL!S296="","*",SP_SUL!S296)</f>
        <v>SP SUL</v>
      </c>
      <c r="E293" s="139" t="str">
        <f>IF(SP_SUL!T296="","*",SP_SUL!T296)</f>
        <v>ZKE-ZEV</v>
      </c>
      <c r="F293" s="145">
        <f>IF(SP_SUL!B296="","*",SP_SUL!B296)</f>
        <v>46065</v>
      </c>
      <c r="G293" s="145" t="str">
        <f>IF(SP_SUL!D296="","*",SP_SUL!D296)</f>
        <v>CLEBISON (TP-728)</v>
      </c>
      <c r="H293" s="145" t="str">
        <f>IF(SP_SUL!F296="","*",SP_SUL!F296)</f>
        <v>PDM - SOLDA</v>
      </c>
      <c r="I293" s="145" t="str">
        <f>IF(SP_SUL!H296="","*",SP_SUL!H296)</f>
        <v>-</v>
      </c>
      <c r="J293" s="145" t="str">
        <f>IF(SP_SUL!I296="","*",SP_SUL!I296)</f>
        <v>-</v>
      </c>
      <c r="K293" s="139" t="str">
        <f>IF(SP_SUL!M296="","*",SP_SUL!M296)</f>
        <v>ZWI-ZEM</v>
      </c>
      <c r="L293" s="139" t="str">
        <f>IF(SP_SUL!N296="","*",SP_SUL!N296)</f>
        <v>130ZYQ2</v>
      </c>
      <c r="M293" s="140">
        <f>IF(SP_SUL!J296="","*",SP_SUL!J296)</f>
        <v>55</v>
      </c>
      <c r="N293" s="144">
        <f>IF(SP_SUL!K296="","*",SP_SUL!K296)</f>
        <v>127.41500000000001</v>
      </c>
      <c r="O293" s="144">
        <f>IF(SP_SUL!L296="","*",SP_SUL!L296)</f>
        <v>127.529</v>
      </c>
      <c r="P293" s="143">
        <f>IF(SP_SUL!O296="","*",SP_SUL!O296)</f>
        <v>0.45833333333333331</v>
      </c>
      <c r="Q293" s="143">
        <f>IF(SP_SUL!P296="","*",SP_SUL!P296)</f>
        <v>8.3333333333333329E-2</v>
      </c>
      <c r="R293" s="145" t="str">
        <f>IF(SP_SUL!Q296="","*",CONCATENATE(SP_SUL!Q296," ",SP_SUL!R296))</f>
        <v>1 Nº DE SOLDA</v>
      </c>
      <c r="S293" s="145" t="str">
        <f>IF(SP_SUL!V296="","*",SP_SUL!V296)</f>
        <v>Felipe</v>
      </c>
      <c r="T293" s="145" t="str">
        <f>IF(SP_SUL!W296="","*",SP_SUL!W296)</f>
        <v xml:space="preserve">Execução de solda - Condicionado a temperatura </v>
      </c>
      <c r="U293" s="137">
        <f ca="1">_xlfn.XLOOKUP(G293&amp;$U$2,BS_CONTROLE[CHAVE],BS_CONTROLE[Quantidade_11],"-")</f>
        <v>2</v>
      </c>
      <c r="V293" s="137" t="str">
        <f ca="1">_xlfn.XLOOKUP(G293&amp;$V$2,BS_CONTROLE[CHAVE],BS_CONTROLE[Quantidade_11],"-")</f>
        <v>-</v>
      </c>
      <c r="W293" s="137">
        <f ca="1">_xlfn.XLOOKUP(G293&amp;$W$2,BS_CONTROLE[CHAVE],BS_CONTROLE[Quantidade_11],"-")</f>
        <v>0</v>
      </c>
    </row>
    <row r="294" spans="1:23" hidden="1">
      <c r="A294" s="146" t="str">
        <f>IF(SP_SUL!Y297="","*",SP_SUL!Y297)</f>
        <v>OPORTUNIDADE</v>
      </c>
      <c r="B294" s="146" t="str">
        <f>IF(SP_SUL!X297="","*",SP_SUL!X297)</f>
        <v>Oportunidade</v>
      </c>
      <c r="C294" s="146" t="str">
        <f>IF(SP_SUL!Z297="","*",SP_SUL!Z297)</f>
        <v>*</v>
      </c>
      <c r="D294" s="139" t="str">
        <f>IF(SP_SUL!S297="","*",SP_SUL!S297)</f>
        <v>SP SUL</v>
      </c>
      <c r="E294" s="139" t="str">
        <f>IF(SP_SUL!T297="","*",SP_SUL!T297)</f>
        <v>ZKE-ZEV</v>
      </c>
      <c r="F294" s="145">
        <f>IF(SP_SUL!B297="","*",SP_SUL!B297)</f>
        <v>46065</v>
      </c>
      <c r="G294" s="145" t="str">
        <f>IF(SP_SUL!D297="","*",SP_SUL!D297)</f>
        <v>ISMAEL(TP-726)</v>
      </c>
      <c r="H294" s="145" t="str">
        <f>IF(SP_SUL!F297="","*",SP_SUL!F297)</f>
        <v>PDM - SOLDA</v>
      </c>
      <c r="I294" s="145" t="str">
        <f>IF(SP_SUL!H297="","*",SP_SUL!H297)</f>
        <v>-</v>
      </c>
      <c r="J294" s="145" t="str">
        <f>IF(SP_SUL!I297="","*",SP_SUL!I297)</f>
        <v>-</v>
      </c>
      <c r="K294" s="139" t="str">
        <f>IF(SP_SUL!M297="","*",SP_SUL!M297)</f>
        <v>ZWI-ZEM</v>
      </c>
      <c r="L294" s="139" t="str">
        <f>IF(SP_SUL!N297="","*",SP_SUL!N297)</f>
        <v>130ZYQ2</v>
      </c>
      <c r="M294" s="140">
        <f>IF(SP_SUL!J297="","*",SP_SUL!J297)</f>
        <v>55</v>
      </c>
      <c r="N294" s="144">
        <f>IF(SP_SUL!K297="","*",SP_SUL!K297)</f>
        <v>127.41500000000001</v>
      </c>
      <c r="O294" s="144">
        <f>IF(SP_SUL!L297="","*",SP_SUL!L297)</f>
        <v>127.529</v>
      </c>
      <c r="P294" s="143">
        <f>IF(SP_SUL!O297="","*",SP_SUL!O297)</f>
        <v>0.45833333333333331</v>
      </c>
      <c r="Q294" s="143">
        <f>IF(SP_SUL!P297="","*",SP_SUL!P297)</f>
        <v>8.3333333333333329E-2</v>
      </c>
      <c r="R294" s="145" t="str">
        <f>IF(SP_SUL!Q297="","*",CONCATENATE(SP_SUL!Q297," ",SP_SUL!R297))</f>
        <v>1 Nº DE SOLDA</v>
      </c>
      <c r="S294" s="145" t="str">
        <f>IF(SP_SUL!V297="","*",SP_SUL!V297)</f>
        <v>Felipe</v>
      </c>
      <c r="T294" s="145" t="str">
        <f>IF(SP_SUL!W297="","*",SP_SUL!W297)</f>
        <v xml:space="preserve">Execução de solda - Condicionado a temperatura </v>
      </c>
      <c r="U294" s="137">
        <f ca="1">_xlfn.XLOOKUP(G294&amp;$U$2,BS_CONTROLE[CHAVE],BS_CONTROLE[Quantidade_11],"-")</f>
        <v>2</v>
      </c>
      <c r="V294" s="137" t="str">
        <f ca="1">_xlfn.XLOOKUP(G294&amp;$V$2,BS_CONTROLE[CHAVE],BS_CONTROLE[Quantidade_11],"-")</f>
        <v>-</v>
      </c>
      <c r="W294" s="137">
        <f ca="1">_xlfn.XLOOKUP(G294&amp;$W$2,BS_CONTROLE[CHAVE],BS_CONTROLE[Quantidade_11],"-")</f>
        <v>0</v>
      </c>
    </row>
    <row r="295" spans="1:23" hidden="1">
      <c r="A295" s="146" t="str">
        <f>IF(SP_SUL!Y298="","*",SP_SUL!Y298)</f>
        <v>*</v>
      </c>
      <c r="B295" s="146" t="str">
        <f>IF(SP_SUL!X298="","*",SP_SUL!X298)</f>
        <v>Oportunidade</v>
      </c>
      <c r="C295" s="146" t="str">
        <f>IF(SP_SUL!Z298="","*",SP_SUL!Z298)</f>
        <v>*</v>
      </c>
      <c r="D295" s="139" t="str">
        <f>IF(SP_SUL!S298="","*",SP_SUL!S298)</f>
        <v>SP SUL</v>
      </c>
      <c r="E295" s="139" t="str">
        <f>IF(SP_SUL!T298="","*",SP_SUL!T298)</f>
        <v>ZKE-ZEV</v>
      </c>
      <c r="F295" s="145">
        <f>IF(SP_SUL!B298="","*",SP_SUL!B298)</f>
        <v>46065</v>
      </c>
      <c r="G295" s="145" t="str">
        <f>IF(SP_SUL!D298="","*",SP_SUL!D298)</f>
        <v>W60</v>
      </c>
      <c r="H295" s="145" t="str">
        <f>IF(SP_SUL!F298="","*",SP_SUL!F298)</f>
        <v>PDM - DESCARGA - DORMENTE</v>
      </c>
      <c r="I295" s="145" t="str">
        <f>IF(SP_SUL!H298="","*",SP_SUL!H298)</f>
        <v>ZEM1302</v>
      </c>
      <c r="J295" s="145" t="str">
        <f>IF(SP_SUL!I298="","*",SP_SUL!I298)</f>
        <v>102ZKW2</v>
      </c>
      <c r="K295" s="139" t="str">
        <f>IF(SP_SUL!M298="","*",SP_SUL!M298)</f>
        <v>ZLU-ZWI</v>
      </c>
      <c r="L295" s="139" t="str">
        <f>IF(SP_SUL!N298="","*",SP_SUL!N298)</f>
        <v>ZWI1131</v>
      </c>
      <c r="M295" s="140">
        <f>IF(SP_SUL!J298="","*",SP_SUL!J298)</f>
        <v>48</v>
      </c>
      <c r="N295" s="144">
        <f>IF(SP_SUL!K298="","*",SP_SUL!K298)</f>
        <v>118</v>
      </c>
      <c r="O295" s="144">
        <f>IF(SP_SUL!L298="","*",SP_SUL!L298)</f>
        <v>113.3</v>
      </c>
      <c r="P295" s="143">
        <f>IF(SP_SUL!O298="","*",SP_SUL!O298)</f>
        <v>0.35416666666666669</v>
      </c>
      <c r="Q295" s="143">
        <f>IF(SP_SUL!P298="","*",SP_SUL!P298)</f>
        <v>5.5555555555555552E-2</v>
      </c>
      <c r="R295" s="145" t="str">
        <f>IF(SP_SUL!Q298="","*",CONCATENATE(SP_SUL!Q298," ",SP_SUL!R298))</f>
        <v>45 Nº DE DORMENTES</v>
      </c>
      <c r="S295" s="145" t="str">
        <f>IF(SP_SUL!V298="","*",SP_SUL!V298)</f>
        <v>Felipe</v>
      </c>
      <c r="T295" s="145" t="str">
        <f>IF(SP_SUL!W298="","*",SP_SUL!W298)</f>
        <v>Descarga de dormentes km 118+00; - Descarga de dormentes km114+300; - Recolher Jacaré km113+300</v>
      </c>
      <c r="U295" s="137">
        <f ca="1">_xlfn.XLOOKUP(G295&amp;$U$2,BS_CONTROLE[CHAVE],BS_CONTROLE[Quantidade_11],"-")</f>
        <v>0</v>
      </c>
      <c r="V295" s="137" t="str">
        <f ca="1">_xlfn.XLOOKUP(G295&amp;$V$2,BS_CONTROLE[CHAVE],BS_CONTROLE[Quantidade_11],"-")</f>
        <v>-</v>
      </c>
      <c r="W295" s="137">
        <f ca="1">_xlfn.XLOOKUP(G295&amp;$W$2,BS_CONTROLE[CHAVE],BS_CONTROLE[Quantidade_11],"-")</f>
        <v>1</v>
      </c>
    </row>
    <row r="296" spans="1:23" hidden="1">
      <c r="A296" s="146" t="str">
        <f>IF(SP_SUL!Y299="","*",SP_SUL!Y299)</f>
        <v>*</v>
      </c>
      <c r="B296" s="146" t="str">
        <f>IF(SP_SUL!X299="","*",SP_SUL!X299)</f>
        <v>*</v>
      </c>
      <c r="C296" s="146" t="str">
        <f>IF(SP_SUL!Z299="","*",SP_SUL!Z299)</f>
        <v>*</v>
      </c>
      <c r="D296" s="139" t="str">
        <f>IF(SP_SUL!S299="","*",SP_SUL!S299)</f>
        <v>-</v>
      </c>
      <c r="E296" s="139" t="str">
        <f>IF(SP_SUL!T299="","*",SP_SUL!T299)</f>
        <v>-</v>
      </c>
      <c r="F296" s="145" t="str">
        <f>IF(SP_SUL!B299="","*",SP_SUL!B299)</f>
        <v>*</v>
      </c>
      <c r="G296" s="145" t="str">
        <f>IF(SP_SUL!D299="","*",SP_SUL!D299)</f>
        <v>*</v>
      </c>
      <c r="H296" s="145" t="str">
        <f>IF(SP_SUL!F299="","*",SP_SUL!F299)</f>
        <v>*</v>
      </c>
      <c r="I296" s="145" t="str">
        <f>IF(SP_SUL!H299="","*",SP_SUL!H299)</f>
        <v>*</v>
      </c>
      <c r="J296" s="145" t="str">
        <f>IF(SP_SUL!I299="","*",SP_SUL!I299)</f>
        <v>*</v>
      </c>
      <c r="K296" s="139" t="str">
        <f>IF(SP_SUL!M299="","*",SP_SUL!M299)</f>
        <v>-</v>
      </c>
      <c r="L296" s="139" t="str">
        <f>IF(SP_SUL!N299="","*",SP_SUL!N299)</f>
        <v>-</v>
      </c>
      <c r="M296" s="140" t="str">
        <f>IF(SP_SUL!J299="","*",SP_SUL!J299)</f>
        <v>*</v>
      </c>
      <c r="N296" s="144" t="str">
        <f>IF(SP_SUL!K299="","*",SP_SUL!K299)</f>
        <v>*</v>
      </c>
      <c r="O296" s="144" t="str">
        <f>IF(SP_SUL!L299="","*",SP_SUL!L299)</f>
        <v>*</v>
      </c>
      <c r="P296" s="143" t="str">
        <f>IF(SP_SUL!O299="","*",SP_SUL!O299)</f>
        <v>*</v>
      </c>
      <c r="Q296" s="143" t="str">
        <f>IF(SP_SUL!P299="","*",SP_SUL!P299)</f>
        <v>*</v>
      </c>
      <c r="R296" s="145" t="str">
        <f>IF(SP_SUL!Q299="","*",CONCATENATE(SP_SUL!Q299," ",SP_SUL!R299))</f>
        <v>*</v>
      </c>
      <c r="S296" s="145" t="str">
        <f>IF(SP_SUL!V299="","*",SP_SUL!V299)</f>
        <v>*</v>
      </c>
      <c r="T296" s="145" t="str">
        <f>IF(SP_SUL!W299="","*",SP_SUL!W299)</f>
        <v>*</v>
      </c>
      <c r="U296" s="137" t="str">
        <f ca="1">_xlfn.XLOOKUP(G296&amp;$U$2,BS_CONTROLE[CHAVE],BS_CONTROLE[Quantidade_11],"-")</f>
        <v>-</v>
      </c>
      <c r="V296" s="137" t="str">
        <f ca="1">_xlfn.XLOOKUP(G296&amp;$V$2,BS_CONTROLE[CHAVE],BS_CONTROLE[Quantidade_11],"-")</f>
        <v>-</v>
      </c>
      <c r="W296" s="137" t="str">
        <f ca="1">_xlfn.XLOOKUP(G296&amp;$W$2,BS_CONTROLE[CHAVE],BS_CONTROLE[Quantidade_11],"-")</f>
        <v>-</v>
      </c>
    </row>
    <row r="297" spans="1:23" hidden="1">
      <c r="A297" s="146" t="str">
        <f>IF(SP_SUL!Y300="","*",SP_SUL!Y300)</f>
        <v>OPORTUNIDADE</v>
      </c>
      <c r="B297" s="146" t="str">
        <f>IF(SP_SUL!X300="","*",SP_SUL!X300)</f>
        <v>Oportunidade</v>
      </c>
      <c r="C297" s="146" t="str">
        <f>IF(SP_SUL!Z300="","*",SP_SUL!Z300)</f>
        <v>*</v>
      </c>
      <c r="D297" s="139" t="str">
        <f>IF(SP_SUL!S300="","*",SP_SUL!S300)</f>
        <v>SP SUL</v>
      </c>
      <c r="E297" s="139" t="str">
        <f>IF(SP_SUL!T300="","*",SP_SUL!T300)</f>
        <v>ZKE-ZEV</v>
      </c>
      <c r="F297" s="145">
        <f>IF(SP_SUL!B300="","*",SP_SUL!B300)</f>
        <v>46065</v>
      </c>
      <c r="G297" s="145" t="str">
        <f>IF(SP_SUL!D300="","*",SP_SUL!D300)</f>
        <v>CAIQUE (TMA-677)</v>
      </c>
      <c r="H297" s="145" t="str">
        <f>IF(SP_SUL!F300="","*",SP_SUL!F300)</f>
        <v>MODERNIZAÇÃO - SOLDA</v>
      </c>
      <c r="I297" s="145" t="str">
        <f>IF(SP_SUL!H300="","*",SP_SUL!H300)</f>
        <v>-</v>
      </c>
      <c r="J297" s="145" t="str">
        <f>IF(SP_SUL!I300="","*",SP_SUL!I300)</f>
        <v>-</v>
      </c>
      <c r="K297" s="139" t="str">
        <f>IF(SP_SUL!M300="","*",SP_SUL!M300)</f>
        <v>ZWI-ZEM</v>
      </c>
      <c r="L297" s="139">
        <f>IF(SP_SUL!N300="","*",SP_SUL!N300)</f>
        <v>1231211</v>
      </c>
      <c r="M297" s="140">
        <f>IF(SP_SUL!J300="","*",SP_SUL!J300)</f>
        <v>48</v>
      </c>
      <c r="N297" s="144">
        <f>IF(SP_SUL!K300="","*",SP_SUL!K300)</f>
        <v>121.31100000000001</v>
      </c>
      <c r="O297" s="144" t="str">
        <f>IF(SP_SUL!L300="","*",SP_SUL!L300)</f>
        <v>-</v>
      </c>
      <c r="P297" s="143">
        <f>IF(SP_SUL!O300="","*",SP_SUL!O300)</f>
        <v>0.35416666666666669</v>
      </c>
      <c r="Q297" s="143">
        <f>IF(SP_SUL!P300="","*",SP_SUL!P300)</f>
        <v>6.9444444444444448E-2</v>
      </c>
      <c r="R297" s="145" t="str">
        <f>IF(SP_SUL!Q300="","*",CONCATENATE(SP_SUL!Q300," ",SP_SUL!R300))</f>
        <v>1 Nº DE SOLDA</v>
      </c>
      <c r="S297" s="145" t="str">
        <f>IF(SP_SUL!V300="","*",SP_SUL!V300)</f>
        <v xml:space="preserve">Alisson </v>
      </c>
      <c r="T297" s="145" t="str">
        <f>IF(SP_SUL!W300="","*",SP_SUL!W300)</f>
        <v xml:space="preserve">Execução de solda - Condicionado a temperatura </v>
      </c>
      <c r="U297" s="137" t="str">
        <f ca="1">_xlfn.XLOOKUP(G297&amp;$U$2,BS_CONTROLE[CHAVE],BS_CONTROLE[Quantidade_11],"-")</f>
        <v>-</v>
      </c>
      <c r="V297" s="137" t="str">
        <f ca="1">_xlfn.XLOOKUP(G297&amp;$V$2,BS_CONTROLE[CHAVE],BS_CONTROLE[Quantidade_11],"-")</f>
        <v>-</v>
      </c>
      <c r="W297" s="137" t="str">
        <f ca="1">_xlfn.XLOOKUP(G297&amp;$W$2,BS_CONTROLE[CHAVE],BS_CONTROLE[Quantidade_11],"-")</f>
        <v>-</v>
      </c>
    </row>
    <row r="298" spans="1:23" hidden="1">
      <c r="A298" s="146" t="str">
        <f>IF(SP_SUL!Y301="","*",SP_SUL!Y301)</f>
        <v>OPORTUNIDADE</v>
      </c>
      <c r="B298" s="146" t="str">
        <f>IF(SP_SUL!X301="","*",SP_SUL!X301)</f>
        <v>Oportunidade</v>
      </c>
      <c r="C298" s="146" t="str">
        <f>IF(SP_SUL!Z301="","*",SP_SUL!Z301)</f>
        <v>*</v>
      </c>
      <c r="D298" s="139" t="str">
        <f>IF(SP_SUL!S301="","*",SP_SUL!S301)</f>
        <v>SP SUL</v>
      </c>
      <c r="E298" s="139" t="str">
        <f>IF(SP_SUL!T301="","*",SP_SUL!T301)</f>
        <v>ZKE-ZEV</v>
      </c>
      <c r="F298" s="145">
        <f>IF(SP_SUL!B301="","*",SP_SUL!B301)</f>
        <v>46065</v>
      </c>
      <c r="G298" s="145" t="str">
        <f>IF(SP_SUL!D301="","*",SP_SUL!D301)</f>
        <v>ADENISON (TP-810)</v>
      </c>
      <c r="H298" s="145" t="str">
        <f>IF(SP_SUL!F301="","*",SP_SUL!F301)</f>
        <v>MODERNIZAÇÃO - SOLDA</v>
      </c>
      <c r="I298" s="145" t="str">
        <f>IF(SP_SUL!H301="","*",SP_SUL!H301)</f>
        <v>-</v>
      </c>
      <c r="J298" s="145" t="str">
        <f>IF(SP_SUL!I301="","*",SP_SUL!I301)</f>
        <v>-</v>
      </c>
      <c r="K298" s="139" t="str">
        <f>IF(SP_SUL!M301="","*",SP_SUL!M301)</f>
        <v>ZWI-ZEM</v>
      </c>
      <c r="L298" s="139">
        <f>IF(SP_SUL!N301="","*",SP_SUL!N301)</f>
        <v>1241231</v>
      </c>
      <c r="M298" s="140">
        <f>IF(SP_SUL!J301="","*",SP_SUL!J301)</f>
        <v>48</v>
      </c>
      <c r="N298" s="144">
        <f>IF(SP_SUL!K301="","*",SP_SUL!K301)</f>
        <v>123.929</v>
      </c>
      <c r="O298" s="144" t="str">
        <f>IF(SP_SUL!L301="","*",SP_SUL!L301)</f>
        <v>-</v>
      </c>
      <c r="P298" s="143">
        <f>IF(SP_SUL!O301="","*",SP_SUL!O301)</f>
        <v>0.35416666666666669</v>
      </c>
      <c r="Q298" s="143">
        <f>IF(SP_SUL!P301="","*",SP_SUL!P301)</f>
        <v>6.9444444444444448E-2</v>
      </c>
      <c r="R298" s="145" t="str">
        <f>IF(SP_SUL!Q301="","*",CONCATENATE(SP_SUL!Q301," ",SP_SUL!R301))</f>
        <v>1 Nº DE SOLDA</v>
      </c>
      <c r="S298" s="145" t="str">
        <f>IF(SP_SUL!V301="","*",SP_SUL!V301)</f>
        <v xml:space="preserve">Alisson </v>
      </c>
      <c r="T298" s="145" t="str">
        <f>IF(SP_SUL!W301="","*",SP_SUL!W301)</f>
        <v xml:space="preserve">Execução de solda - Condicionado a temperatura </v>
      </c>
      <c r="U298" s="137">
        <f ca="1">_xlfn.XLOOKUP(G298&amp;$U$2,BS_CONTROLE[CHAVE],BS_CONTROLE[Quantidade_11],"-")</f>
        <v>1</v>
      </c>
      <c r="V298" s="137" t="str">
        <f ca="1">_xlfn.XLOOKUP(G298&amp;$V$2,BS_CONTROLE[CHAVE],BS_CONTROLE[Quantidade_11],"-")</f>
        <v>-</v>
      </c>
      <c r="W298" s="137">
        <f ca="1">_xlfn.XLOOKUP(G298&amp;$W$2,BS_CONTROLE[CHAVE],BS_CONTROLE[Quantidade_11],"-")</f>
        <v>0</v>
      </c>
    </row>
    <row r="299" spans="1:23" hidden="1">
      <c r="A299" s="146" t="str">
        <f>IF(SP_SUL!Y302="","*",SP_SUL!Y302)</f>
        <v>OPORTUNIDADE</v>
      </c>
      <c r="B299" s="146" t="str">
        <f>IF(SP_SUL!X302="","*",SP_SUL!X302)</f>
        <v>Extra</v>
      </c>
      <c r="C299" s="146" t="str">
        <f>IF(SP_SUL!Z302="","*",SP_SUL!Z302)</f>
        <v>*</v>
      </c>
      <c r="D299" s="139" t="str">
        <f>IF(SP_SUL!S302="","*",SP_SUL!S302)</f>
        <v>SP SUL</v>
      </c>
      <c r="E299" s="139" t="str">
        <f>IF(SP_SUL!T302="","*",SP_SUL!T302)</f>
        <v>ZPT-ZPG</v>
      </c>
      <c r="F299" s="145">
        <f>IF(SP_SUL!B302="","*",SP_SUL!B302)</f>
        <v>46065</v>
      </c>
      <c r="G299" s="145" t="str">
        <f>IF(SP_SUL!D302="","*",SP_SUL!D302)</f>
        <v>A84</v>
      </c>
      <c r="H299" s="145" t="str">
        <f>IF(SP_SUL!F302="","*",SP_SUL!F302)</f>
        <v>DETECÇÃO - RONDA 7 DIAS</v>
      </c>
      <c r="I299" s="145" t="str">
        <f>IF(SP_SUL!H302="","*",SP_SUL!H302)</f>
        <v>S29MRS</v>
      </c>
      <c r="J299" s="145" t="str">
        <f>IF(SP_SUL!I302="","*",SP_SUL!I302)</f>
        <v>ZPT109</v>
      </c>
      <c r="K299" s="139" t="str">
        <f>IF(SP_SUL!M302="","*",SP_SUL!M302)</f>
        <v>ZPG-ZPT</v>
      </c>
      <c r="L299" s="139" t="str">
        <f>IF(SP_SUL!N302="","*",SP_SUL!N302)</f>
        <v>ZPGZPT</v>
      </c>
      <c r="M299" s="140">
        <f>IF(SP_SUL!J302="","*",SP_SUL!J302)</f>
        <v>53</v>
      </c>
      <c r="N299" s="144">
        <f>IF(SP_SUL!K302="","*",SP_SUL!K302)</f>
        <v>123</v>
      </c>
      <c r="O299" s="144" t="str">
        <f>IF(SP_SUL!L302="","*",SP_SUL!L302)</f>
        <v>*</v>
      </c>
      <c r="P299" s="143">
        <f>IF(SP_SUL!O302="","*",SP_SUL!O302)</f>
        <v>0.3125</v>
      </c>
      <c r="Q299" s="143">
        <f>IF(SP_SUL!P302="","*",SP_SUL!P302)</f>
        <v>4.1666666666666664E-2</v>
      </c>
      <c r="R299" s="145" t="str">
        <f>IF(SP_SUL!Q302="","*",CONCATENATE(SP_SUL!Q302," ",SP_SUL!R302))</f>
        <v>20 KM</v>
      </c>
      <c r="S299" s="145" t="str">
        <f>IF(SP_SUL!V302="","*",SP_SUL!V302)</f>
        <v>Jhon</v>
      </c>
      <c r="T299" s="145" t="str">
        <f>IF(SP_SUL!W302="","*",SP_SUL!W302)</f>
        <v>R7D</v>
      </c>
      <c r="U299" s="137">
        <f ca="1">_xlfn.XLOOKUP(G299&amp;$U$2,BS_CONTROLE[CHAVE],BS_CONTROLE[Quantidade_11],"-")</f>
        <v>52</v>
      </c>
      <c r="V299" s="137" t="str">
        <f ca="1">_xlfn.XLOOKUP(G299&amp;$V$2,BS_CONTROLE[CHAVE],BS_CONTROLE[Quantidade_11],"-")</f>
        <v>-</v>
      </c>
      <c r="W299" s="137" t="str">
        <f ca="1">_xlfn.XLOOKUP(G299&amp;$W$2,BS_CONTROLE[CHAVE],BS_CONTROLE[Quantidade_11],"-")</f>
        <v>-</v>
      </c>
    </row>
    <row r="300" spans="1:23" hidden="1">
      <c r="A300" s="146" t="str">
        <f>IF(SP_SUL!Y303="","*",SP_SUL!Y303)</f>
        <v>SIM</v>
      </c>
      <c r="B300" s="146" t="str">
        <f>IF(SP_SUL!X303="","*",SP_SUL!X303)</f>
        <v>Contrato</v>
      </c>
      <c r="C300" s="146" t="str">
        <f>IF(SP_SUL!Z303="","*",SP_SUL!Z303)</f>
        <v>*</v>
      </c>
      <c r="D300" s="139" t="str">
        <f>IF(SP_SUL!S303="","*",SP_SUL!S303)</f>
        <v>SP SUL</v>
      </c>
      <c r="E300" s="139" t="str">
        <f>IF(SP_SUL!T303="","*",SP_SUL!T303)</f>
        <v>ZEV-ZPT</v>
      </c>
      <c r="F300" s="145">
        <f>IF(SP_SUL!B303="","*",SP_SUL!B303)</f>
        <v>46065</v>
      </c>
      <c r="G300" s="145" t="str">
        <f>IF(SP_SUL!D303="","*",SP_SUL!D303)</f>
        <v>W62</v>
      </c>
      <c r="H300" s="145" t="str">
        <f>IF(SP_SUL!F303="","*",SP_SUL!F303)</f>
        <v>DESLOCAMENTO</v>
      </c>
      <c r="I300" s="145" t="str">
        <f>IF(SP_SUL!H303="","*",SP_SUL!H303)</f>
        <v>ZDRZPT</v>
      </c>
      <c r="J300" s="145" t="str">
        <f>IF(SP_SUL!I303="","*",SP_SUL!I303)</f>
        <v>ZDRZPT</v>
      </c>
      <c r="K300" s="139" t="str">
        <f>IF(SP_SUL!M303="","*",SP_SUL!M303)</f>
        <v>ZXW-ZGP</v>
      </c>
      <c r="L300" s="139" t="str">
        <f>IF(SP_SUL!N303="","*",SP_SUL!N303)</f>
        <v>K84ZXW2</v>
      </c>
      <c r="M300" s="140">
        <f>IF(SP_SUL!J303="","*",SP_SUL!J303)</f>
        <v>92</v>
      </c>
      <c r="N300" s="144">
        <f>IF(SP_SUL!K303="","*",SP_SUL!K303)</f>
        <v>83.7</v>
      </c>
      <c r="O300" s="144" t="str">
        <f>IF(SP_SUL!L303="","*",SP_SUL!L303)</f>
        <v>-</v>
      </c>
      <c r="P300" s="143">
        <f>IF(SP_SUL!O303="","*",SP_SUL!O303)</f>
        <v>0.33333333333333331</v>
      </c>
      <c r="Q300" s="143">
        <f>IF(SP_SUL!P303="","*",SP_SUL!P303)</f>
        <v>4.1666666666666664E-2</v>
      </c>
      <c r="R300" s="145" t="str">
        <f>IF(SP_SUL!Q303="","*",CONCATENATE(SP_SUL!Q303," ",SP_SUL!R303))</f>
        <v>1 BINÁRIO</v>
      </c>
      <c r="S300" s="145" t="str">
        <f>IF(SP_SUL!V303="","*",SP_SUL!V303)</f>
        <v>Moises</v>
      </c>
      <c r="T300" s="145" t="str">
        <f>IF(SP_SUL!W303="","*",SP_SUL!W303)</f>
        <v>Deslocamento das turmas</v>
      </c>
      <c r="U300" s="137">
        <f ca="1">_xlfn.XLOOKUP(G300&amp;$U$2,BS_CONTROLE[CHAVE],BS_CONTROLE[Quantidade_11],"-")</f>
        <v>1</v>
      </c>
      <c r="V300" s="137" t="str">
        <f ca="1">_xlfn.XLOOKUP(G300&amp;$V$2,BS_CONTROLE[CHAVE],BS_CONTROLE[Quantidade_11],"-")</f>
        <v>-</v>
      </c>
      <c r="W300" s="137" t="str">
        <f ca="1">_xlfn.XLOOKUP(G300&amp;$W$2,BS_CONTROLE[CHAVE],BS_CONTROLE[Quantidade_11],"-")</f>
        <v>-</v>
      </c>
    </row>
    <row r="301" spans="1:23" hidden="1">
      <c r="A301" s="146" t="str">
        <f>IF(SP_SUL!Y304="","*",SP_SUL!Y304)</f>
        <v>OPORTUNIDADE</v>
      </c>
      <c r="B301" s="146" t="str">
        <f>IF(SP_SUL!X304="","*",SP_SUL!X304)</f>
        <v>Oportunidade</v>
      </c>
      <c r="C301" s="146" t="str">
        <f>IF(SP_SUL!Z304="","*",SP_SUL!Z304)</f>
        <v>*</v>
      </c>
      <c r="D301" s="139" t="str">
        <f>IF(SP_SUL!S304="","*",SP_SUL!S304)</f>
        <v>SP SUL</v>
      </c>
      <c r="E301" s="139" t="str">
        <f>IF(SP_SUL!T304="","*",SP_SUL!T304)</f>
        <v>ZPT-ZPG</v>
      </c>
      <c r="F301" s="145">
        <f>IF(SP_SUL!B304="","*",SP_SUL!B304)</f>
        <v>46065</v>
      </c>
      <c r="G301" s="145" t="str">
        <f>IF(SP_SUL!D304="","*",SP_SUL!D304)</f>
        <v>DIEGO (TF-42)</v>
      </c>
      <c r="H301" s="145" t="str">
        <f>IF(SP_SUL!F304="","*",SP_SUL!F304)</f>
        <v>LIMPEZA LASTRO</v>
      </c>
      <c r="I301" s="145" t="str">
        <f>IF(SP_SUL!H304="","*",SP_SUL!H304)</f>
        <v>-</v>
      </c>
      <c r="J301" s="145" t="str">
        <f>IF(SP_SUL!I304="","*",SP_SUL!I304)</f>
        <v>-</v>
      </c>
      <c r="K301" s="139" t="str">
        <f>IF(SP_SUL!M304="","*",SP_SUL!M304)</f>
        <v>PAT-ZGM</v>
      </c>
      <c r="L301" s="139" t="str">
        <f>IF(SP_SUL!N304="","*",SP_SUL!N304)</f>
        <v>PAT1102</v>
      </c>
      <c r="M301" s="140">
        <f>IF(SP_SUL!J304="","*",SP_SUL!J304)</f>
        <v>53</v>
      </c>
      <c r="N301" s="144">
        <f>IF(SP_SUL!K304="","*",SP_SUL!K304)</f>
        <v>109.05</v>
      </c>
      <c r="O301" s="144" t="str">
        <f>IF(SP_SUL!L304="","*",SP_SUL!L304)</f>
        <v>-</v>
      </c>
      <c r="P301" s="143">
        <f>IF(SP_SUL!O304="","*",SP_SUL!O304)</f>
        <v>0.41666666666666669</v>
      </c>
      <c r="Q301" s="143">
        <f>IF(SP_SUL!P304="","*",SP_SUL!P304)</f>
        <v>6.25E-2</v>
      </c>
      <c r="R301" s="145" t="str">
        <f>IF(SP_SUL!Q304="","*",CONCATENATE(SP_SUL!Q304," ",SP_SUL!R304))</f>
        <v>30 M</v>
      </c>
      <c r="S301" s="145" t="str">
        <f>IF(SP_SUL!V304="","*",SP_SUL!V304)</f>
        <v>Moises</v>
      </c>
      <c r="T301" s="145" t="str">
        <f>IF(SP_SUL!W304="","*",SP_SUL!W304)</f>
        <v>Limpeza de lastro</v>
      </c>
      <c r="U301" s="137" t="str">
        <f ca="1">_xlfn.XLOOKUP(G301&amp;$U$2,BS_CONTROLE[CHAVE],BS_CONTROLE[Quantidade_11],"-")</f>
        <v>-</v>
      </c>
      <c r="V301" s="137" t="str">
        <f ca="1">_xlfn.XLOOKUP(G301&amp;$V$2,BS_CONTROLE[CHAVE],BS_CONTROLE[Quantidade_11],"-")</f>
        <v>-</v>
      </c>
      <c r="W301" s="137" t="str">
        <f ca="1">_xlfn.XLOOKUP(G301&amp;$W$2,BS_CONTROLE[CHAVE],BS_CONTROLE[Quantidade_11],"-")</f>
        <v>-</v>
      </c>
    </row>
    <row r="302" spans="1:23" hidden="1">
      <c r="A302" s="146" t="str">
        <f>IF(SP_SUL!Y305="","*",SP_SUL!Y305)</f>
        <v>OPORTUNIDADE</v>
      </c>
      <c r="B302" s="146" t="str">
        <f>IF(SP_SUL!X305="","*",SP_SUL!X305)</f>
        <v>Oportunidade</v>
      </c>
      <c r="C302" s="146" t="str">
        <f>IF(SP_SUL!Z305="","*",SP_SUL!Z305)</f>
        <v>*</v>
      </c>
      <c r="D302" s="139" t="str">
        <f>IF(SP_SUL!S305="","*",SP_SUL!S305)</f>
        <v>SP SUL</v>
      </c>
      <c r="E302" s="139" t="str">
        <f>IF(SP_SUL!T305="","*",SP_SUL!T305)</f>
        <v>ZEV-ZPT</v>
      </c>
      <c r="F302" s="145">
        <f>IF(SP_SUL!B305="","*",SP_SUL!B305)</f>
        <v>46065</v>
      </c>
      <c r="G302" s="145" t="str">
        <f>IF(SP_SUL!D305="","*",SP_SUL!D305)</f>
        <v>RAFAEL (TP-695)</v>
      </c>
      <c r="H302" s="145" t="str">
        <f>IF(SP_SUL!F305="","*",SP_SUL!F305)</f>
        <v>LIMPEZA LASTRO</v>
      </c>
      <c r="I302" s="145" t="str">
        <f>IF(SP_SUL!H305="","*",SP_SUL!H305)</f>
        <v>-</v>
      </c>
      <c r="J302" s="145" t="str">
        <f>IF(SP_SUL!I305="","*",SP_SUL!I305)</f>
        <v>-</v>
      </c>
      <c r="K302" s="139" t="str">
        <f>IF(SP_SUL!M305="","*",SP_SUL!M305)</f>
        <v>ZDR</v>
      </c>
      <c r="L302" s="139" t="str">
        <f>IF(SP_SUL!N305="","*",SP_SUL!N305)</f>
        <v>ZDR1</v>
      </c>
      <c r="M302" s="140">
        <f>IF(SP_SUL!J305="","*",SP_SUL!J305)</f>
        <v>54</v>
      </c>
      <c r="N302" s="144">
        <f>IF(SP_SUL!K305="","*",SP_SUL!K305)</f>
        <v>106.5</v>
      </c>
      <c r="O302" s="144" t="str">
        <f>IF(SP_SUL!L305="","*",SP_SUL!L305)</f>
        <v>-</v>
      </c>
      <c r="P302" s="143">
        <f>IF(SP_SUL!O305="","*",SP_SUL!O305)</f>
        <v>0.45833333333333331</v>
      </c>
      <c r="Q302" s="143">
        <f>IF(SP_SUL!P305="","*",SP_SUL!P305)</f>
        <v>8.3333333333333329E-2</v>
      </c>
      <c r="R302" s="145" t="str">
        <f>IF(SP_SUL!Q305="","*",CONCATENATE(SP_SUL!Q305," ",SP_SUL!R305))</f>
        <v>10 M</v>
      </c>
      <c r="S302" s="145" t="str">
        <f>IF(SP_SUL!V305="","*",SP_SUL!V305)</f>
        <v>Moises</v>
      </c>
      <c r="T302" s="145" t="str">
        <f>IF(SP_SUL!W305="","*",SP_SUL!W305)</f>
        <v>Limpeza de lastro</v>
      </c>
      <c r="U302" s="137">
        <f ca="1">_xlfn.XLOOKUP(G302&amp;$U$2,BS_CONTROLE[CHAVE],BS_CONTROLE[Quantidade_11],"-")</f>
        <v>0</v>
      </c>
      <c r="V302" s="137" t="str">
        <f ca="1">_xlfn.XLOOKUP(G302&amp;$V$2,BS_CONTROLE[CHAVE],BS_CONTROLE[Quantidade_11],"-")</f>
        <v>-</v>
      </c>
      <c r="W302" s="137" t="str">
        <f ca="1">_xlfn.XLOOKUP(G302&amp;$W$2,BS_CONTROLE[CHAVE],BS_CONTROLE[Quantidade_11],"-")</f>
        <v>-</v>
      </c>
    </row>
    <row r="303" spans="1:23" hidden="1">
      <c r="A303" s="146" t="str">
        <f>IF(SP_SUL!Y306="","*",SP_SUL!Y306)</f>
        <v>OPORTUNIDADE</v>
      </c>
      <c r="B303" s="146" t="str">
        <f>IF(SP_SUL!X306="","*",SP_SUL!X306)</f>
        <v>Oportunidade</v>
      </c>
      <c r="C303" s="146" t="str">
        <f>IF(SP_SUL!Z306="","*",SP_SUL!Z306)</f>
        <v>*</v>
      </c>
      <c r="D303" s="139" t="str">
        <f>IF(SP_SUL!S306="","*",SP_SUL!S306)</f>
        <v>SP SUL</v>
      </c>
      <c r="E303" s="139" t="str">
        <f>IF(SP_SUL!T306="","*",SP_SUL!T306)</f>
        <v>ZEV-ZPT</v>
      </c>
      <c r="F303" s="145">
        <f>IF(SP_SUL!B306="","*",SP_SUL!B306)</f>
        <v>46065</v>
      </c>
      <c r="G303" s="145" t="str">
        <f>IF(SP_SUL!D306="","*",SP_SUL!D306)</f>
        <v>EXPANSÃO TURMA 1</v>
      </c>
      <c r="H303" s="145" t="str">
        <f>IF(SP_SUL!F306="","*",SP_SUL!F306)</f>
        <v>EXPANSÃO - SOLDA</v>
      </c>
      <c r="I303" s="145" t="str">
        <f>IF(SP_SUL!H306="","*",SP_SUL!H306)</f>
        <v>-</v>
      </c>
      <c r="J303" s="145" t="str">
        <f>IF(SP_SUL!I306="","*",SP_SUL!I306)</f>
        <v>-</v>
      </c>
      <c r="K303" s="139" t="str">
        <f>IF(SP_SUL!M306="","*",SP_SUL!M306)</f>
        <v>109-ZGM</v>
      </c>
      <c r="L303" s="139" t="str">
        <f>IF(SP_SUL!N306="","*",SP_SUL!N306)</f>
        <v>1101091/1101093</v>
      </c>
      <c r="M303" s="140">
        <f>IF(SP_SUL!J306="","*",SP_SUL!J306)</f>
        <v>30</v>
      </c>
      <c r="N303" s="144">
        <f>IF(SP_SUL!K306="","*",SP_SUL!K306)</f>
        <v>109</v>
      </c>
      <c r="O303" s="144" t="str">
        <f>IF(SP_SUL!L306="","*",SP_SUL!L306)</f>
        <v>-</v>
      </c>
      <c r="P303" s="143">
        <f>IF(SP_SUL!O306="","*",SP_SUL!O306)</f>
        <v>0.33333333333333331</v>
      </c>
      <c r="Q303" s="143">
        <f>IF(SP_SUL!P306="","*",SP_SUL!P306)</f>
        <v>6.25E-2</v>
      </c>
      <c r="R303" s="145" t="str">
        <f>IF(SP_SUL!Q306="","*",CONCATENATE(SP_SUL!Q306," ",SP_SUL!R306))</f>
        <v>1 Nº DE SOLDA</v>
      </c>
      <c r="S303" s="145" t="str">
        <f>IF(SP_SUL!V306="","*",SP_SUL!V306)</f>
        <v>Pedro</v>
      </c>
      <c r="T303" s="145" t="str">
        <f>IF(SP_SUL!W306="","*",SP_SUL!W306)</f>
        <v>Execução de solda - Condicionado a temperatura (Obs: Ocupação do AMV da L1 p/ L3)</v>
      </c>
      <c r="U303" s="137">
        <f ca="1">_xlfn.XLOOKUP(G303&amp;$U$2,BS_CONTROLE[CHAVE],BS_CONTROLE[Quantidade_11],"-")</f>
        <v>1040</v>
      </c>
      <c r="V303" s="137" t="str">
        <f ca="1">_xlfn.XLOOKUP(G303&amp;$V$2,BS_CONTROLE[CHAVE],BS_CONTROLE[Quantidade_11],"-")</f>
        <v>-</v>
      </c>
      <c r="W303" s="137">
        <f ca="1">_xlfn.XLOOKUP(G303&amp;$W$2,BS_CONTROLE[CHAVE],BS_CONTROLE[Quantidade_11],"-")</f>
        <v>1</v>
      </c>
    </row>
    <row r="304" spans="1:23" hidden="1">
      <c r="A304" s="146" t="str">
        <f>IF(SP_SUL!Y307="","*",SP_SUL!Y307)</f>
        <v>*</v>
      </c>
      <c r="B304" s="146" t="str">
        <f>IF(SP_SUL!X307="","*",SP_SUL!X307)</f>
        <v>*</v>
      </c>
      <c r="C304" s="146" t="str">
        <f>IF(SP_SUL!Z307="","*",SP_SUL!Z307)</f>
        <v>*</v>
      </c>
      <c r="D304" s="139" t="str">
        <f>IF(SP_SUL!S307="","*",SP_SUL!S307)</f>
        <v>-</v>
      </c>
      <c r="E304" s="139" t="str">
        <f>IF(SP_SUL!T307="","*",SP_SUL!T307)</f>
        <v>-</v>
      </c>
      <c r="F304" s="145" t="str">
        <f>IF(SP_SUL!B307="","*",SP_SUL!B307)</f>
        <v>*</v>
      </c>
      <c r="G304" s="145" t="str">
        <f>IF(SP_SUL!D307="","*",SP_SUL!D307)</f>
        <v>*</v>
      </c>
      <c r="H304" s="145" t="str">
        <f>IF(SP_SUL!F307="","*",SP_SUL!F307)</f>
        <v>*</v>
      </c>
      <c r="I304" s="145" t="str">
        <f>IF(SP_SUL!H307="","*",SP_SUL!H307)</f>
        <v>*</v>
      </c>
      <c r="J304" s="145" t="str">
        <f>IF(SP_SUL!I307="","*",SP_SUL!I307)</f>
        <v>*</v>
      </c>
      <c r="K304" s="139" t="str">
        <f>IF(SP_SUL!M307="","*",SP_SUL!M307)</f>
        <v>-</v>
      </c>
      <c r="L304" s="139" t="str">
        <f>IF(SP_SUL!N307="","*",SP_SUL!N307)</f>
        <v>-</v>
      </c>
      <c r="M304" s="140" t="str">
        <f>IF(SP_SUL!J307="","*",SP_SUL!J307)</f>
        <v>*</v>
      </c>
      <c r="N304" s="144" t="str">
        <f>IF(SP_SUL!K307="","*",SP_SUL!K307)</f>
        <v>*</v>
      </c>
      <c r="O304" s="144" t="str">
        <f>IF(SP_SUL!L307="","*",SP_SUL!L307)</f>
        <v>*</v>
      </c>
      <c r="P304" s="143" t="str">
        <f>IF(SP_SUL!O307="","*",SP_SUL!O307)</f>
        <v>*</v>
      </c>
      <c r="Q304" s="143" t="str">
        <f>IF(SP_SUL!P307="","*",SP_SUL!P307)</f>
        <v>*</v>
      </c>
      <c r="R304" s="145" t="str">
        <f>IF(SP_SUL!Q307="","*",CONCATENATE(SP_SUL!Q307," ",SP_SUL!R307))</f>
        <v>*</v>
      </c>
      <c r="S304" s="145" t="str">
        <f>IF(SP_SUL!V307="","*",SP_SUL!V307)</f>
        <v>*</v>
      </c>
      <c r="T304" s="145" t="str">
        <f>IF(SP_SUL!W307="","*",SP_SUL!W307)</f>
        <v>*</v>
      </c>
      <c r="U304" s="137" t="str">
        <f ca="1">_xlfn.XLOOKUP(G304&amp;$U$2,BS_CONTROLE[CHAVE],BS_CONTROLE[Quantidade_11],"-")</f>
        <v>-</v>
      </c>
      <c r="V304" s="137" t="str">
        <f ca="1">_xlfn.XLOOKUP(G304&amp;$V$2,BS_CONTROLE[CHAVE],BS_CONTROLE[Quantidade_11],"-")</f>
        <v>-</v>
      </c>
      <c r="W304" s="137" t="str">
        <f ca="1">_xlfn.XLOOKUP(G304&amp;$W$2,BS_CONTROLE[CHAVE],BS_CONTROLE[Quantidade_11],"-")</f>
        <v>-</v>
      </c>
    </row>
    <row r="305" spans="1:23" hidden="1">
      <c r="A305" s="146" t="str">
        <f>IF(SP_SUL!Y308="","*",SP_SUL!Y308)</f>
        <v>OPORTUNIDADE</v>
      </c>
      <c r="B305" s="146" t="str">
        <f>IF(SP_SUL!X308="","*",SP_SUL!X308)</f>
        <v>Oportunidade</v>
      </c>
      <c r="C305" s="146" t="str">
        <f>IF(SP_SUL!Z308="","*",SP_SUL!Z308)</f>
        <v>*</v>
      </c>
      <c r="D305" s="139" t="str">
        <f>IF(SP_SUL!S308="","*",SP_SUL!S308)</f>
        <v>SP SUL</v>
      </c>
      <c r="E305" s="139" t="str">
        <f>IF(SP_SUL!T308="","*",SP_SUL!T308)</f>
        <v>ZBV-ZRX</v>
      </c>
      <c r="F305" s="145">
        <f>IF(SP_SUL!B308="","*",SP_SUL!B308)</f>
        <v>46066</v>
      </c>
      <c r="G305" s="145" t="str">
        <f>IF(SP_SUL!D308="","*",SP_SUL!D308)</f>
        <v>EXPANSÃO TURMA 1</v>
      </c>
      <c r="H305" s="145" t="str">
        <f>IF(SP_SUL!F308="","*",SP_SUL!F308)</f>
        <v>EXPANSÃO - SOLDA</v>
      </c>
      <c r="I305" s="145" t="str">
        <f>IF(SP_SUL!H308="","*",SP_SUL!H308)</f>
        <v>-</v>
      </c>
      <c r="J305" s="145" t="str">
        <f>IF(SP_SUL!I308="","*",SP_SUL!I308)</f>
        <v>-</v>
      </c>
      <c r="K305" s="139" t="str">
        <f>IF(SP_SUL!M308="","*",SP_SUL!M308)</f>
        <v>ZCD</v>
      </c>
      <c r="L305" s="139" t="str">
        <f>IF(SP_SUL!N308="","*",SP_SUL!N308)</f>
        <v>109ZCD2</v>
      </c>
      <c r="M305" s="140">
        <f>IF(SP_SUL!J308="","*",SP_SUL!J308)</f>
        <v>170</v>
      </c>
      <c r="N305" s="144">
        <f>IF(SP_SUL!K308="","*",SP_SUL!K308)</f>
        <v>110.35</v>
      </c>
      <c r="O305" s="144">
        <f>IF(SP_SUL!L308="","*",SP_SUL!L308)</f>
        <v>111</v>
      </c>
      <c r="P305" s="143">
        <f>IF(SP_SUL!O308="","*",SP_SUL!O308)</f>
        <v>0.35416666666666669</v>
      </c>
      <c r="Q305" s="143">
        <f>IF(SP_SUL!P308="","*",SP_SUL!P308)</f>
        <v>0.125</v>
      </c>
      <c r="R305" s="145" t="str">
        <f>IF(SP_SUL!Q308="","*",CONCATENATE(SP_SUL!Q308," ",SP_SUL!R308))</f>
        <v>1 Nº DE SOLDA</v>
      </c>
      <c r="S305" s="145" t="str">
        <f>IF(SP_SUL!V308="","*",SP_SUL!V308)</f>
        <v>Fabio</v>
      </c>
      <c r="T305" s="145" t="str">
        <f>IF(SP_SUL!W308="","*",SP_SUL!W308)</f>
        <v>Execução de solda - Condicionado a temperatura + Alívio de tensão</v>
      </c>
      <c r="U305" s="137">
        <f ca="1">_xlfn.XLOOKUP(G305&amp;$U$2,BS_CONTROLE[CHAVE],BS_CONTROLE[Quantidade_11],"-")</f>
        <v>1040</v>
      </c>
      <c r="V305" s="137" t="str">
        <f ca="1">_xlfn.XLOOKUP(G305&amp;$V$2,BS_CONTROLE[CHAVE],BS_CONTROLE[Quantidade_11],"-")</f>
        <v>-</v>
      </c>
      <c r="W305" s="137">
        <f ca="1">_xlfn.XLOOKUP(G305&amp;$W$2,BS_CONTROLE[CHAVE],BS_CONTROLE[Quantidade_11],"-")</f>
        <v>1</v>
      </c>
    </row>
    <row r="306" spans="1:23" hidden="1">
      <c r="A306" s="146" t="str">
        <f>IF(SP_SUL!Y309="","*",SP_SUL!Y309)</f>
        <v>OPORTUNIDADE</v>
      </c>
      <c r="B306" s="146" t="str">
        <f>IF(SP_SUL!X309="","*",SP_SUL!X309)</f>
        <v>Oportunidade</v>
      </c>
      <c r="C306" s="146" t="str">
        <f>IF(SP_SUL!Z309="","*",SP_SUL!Z309)</f>
        <v>*</v>
      </c>
      <c r="D306" s="139" t="str">
        <f>IF(SP_SUL!S309="","*",SP_SUL!S309)</f>
        <v>SP SUL</v>
      </c>
      <c r="E306" s="139" t="str">
        <f>IF(SP_SUL!T309="","*",SP_SUL!T309)</f>
        <v>ZBV-ZRX</v>
      </c>
      <c r="F306" s="145">
        <f>IF(SP_SUL!B309="","*",SP_SUL!B309)</f>
        <v>46066</v>
      </c>
      <c r="G306" s="145" t="str">
        <f>IF(SP_SUL!D309="","*",SP_SUL!D309)</f>
        <v>KLECIO (TP-699)</v>
      </c>
      <c r="H306" s="145" t="str">
        <f>IF(SP_SUL!F309="","*",SP_SUL!F309)</f>
        <v>PDM - SOLDA</v>
      </c>
      <c r="I306" s="145" t="str">
        <f>IF(SP_SUL!H309="","*",SP_SUL!H309)</f>
        <v>-</v>
      </c>
      <c r="J306" s="145" t="str">
        <f>IF(SP_SUL!I309="","*",SP_SUL!I309)</f>
        <v>-</v>
      </c>
      <c r="K306" s="139" t="str">
        <f>IF(SP_SUL!M309="","*",SP_SUL!M309)</f>
        <v>ZSW-ZTT</v>
      </c>
      <c r="L306" s="139" t="str">
        <f>IF(SP_SUL!N309="","*",SP_SUL!N309)</f>
        <v>K90ZTT</v>
      </c>
      <c r="M306" s="140">
        <f>IF(SP_SUL!J309="","*",SP_SUL!J309)</f>
        <v>70</v>
      </c>
      <c r="N306" s="144">
        <f>IF(SP_SUL!K309="","*",SP_SUL!K309)</f>
        <v>92</v>
      </c>
      <c r="O306" s="144" t="str">
        <f>IF(SP_SUL!L309="","*",SP_SUL!L309)</f>
        <v>-</v>
      </c>
      <c r="P306" s="143">
        <f>IF(SP_SUL!O309="","*",SP_SUL!O309)</f>
        <v>0.35416666666666669</v>
      </c>
      <c r="Q306" s="143">
        <f>IF(SP_SUL!P309="","*",SP_SUL!P309)</f>
        <v>6.25E-2</v>
      </c>
      <c r="R306" s="145" t="str">
        <f>IF(SP_SUL!Q309="","*",CONCATENATE(SP_SUL!Q309," ",SP_SUL!R309))</f>
        <v>1 Nº DE SOLDA</v>
      </c>
      <c r="S306" s="145" t="str">
        <f>IF(SP_SUL!V309="","*",SP_SUL!V309)</f>
        <v xml:space="preserve">Klecio </v>
      </c>
      <c r="T306" s="145" t="str">
        <f>IF(SP_SUL!W309="","*",SP_SUL!W309)</f>
        <v xml:space="preserve">Execução de solda - Condicionado a temperatura </v>
      </c>
      <c r="U306" s="137">
        <f ca="1">_xlfn.XLOOKUP(G306&amp;$U$2,BS_CONTROLE[CHAVE],BS_CONTROLE[Quantidade_11],"-")</f>
        <v>0</v>
      </c>
      <c r="V306" s="137" t="str">
        <f ca="1">_xlfn.XLOOKUP(G306&amp;$V$2,BS_CONTROLE[CHAVE],BS_CONTROLE[Quantidade_11],"-")</f>
        <v>-</v>
      </c>
      <c r="W306" s="137">
        <f ca="1">_xlfn.XLOOKUP(G306&amp;$W$2,BS_CONTROLE[CHAVE],BS_CONTROLE[Quantidade_11],"-")</f>
        <v>0</v>
      </c>
    </row>
    <row r="307" spans="1:23" hidden="1">
      <c r="A307" s="146" t="str">
        <f>IF(SP_SUL!Y310="","*",SP_SUL!Y310)</f>
        <v>OPORTUNIDADE</v>
      </c>
      <c r="B307" s="146" t="str">
        <f>IF(SP_SUL!X310="","*",SP_SUL!X310)</f>
        <v>Oportunidade</v>
      </c>
      <c r="C307" s="146" t="str">
        <f>IF(SP_SUL!Z310="","*",SP_SUL!Z310)</f>
        <v>*</v>
      </c>
      <c r="D307" s="139" t="str">
        <f>IF(SP_SUL!S310="","*",SP_SUL!S310)</f>
        <v>SP SUL</v>
      </c>
      <c r="E307" s="139" t="str">
        <f>IF(SP_SUL!T310="","*",SP_SUL!T310)</f>
        <v>ZBV-ZRX</v>
      </c>
      <c r="F307" s="145">
        <f>IF(SP_SUL!B310="","*",SP_SUL!B310)</f>
        <v>46066</v>
      </c>
      <c r="G307" s="145" t="str">
        <f>IF(SP_SUL!D310="","*",SP_SUL!D310)</f>
        <v>V11</v>
      </c>
      <c r="H307" s="145" t="str">
        <f>IF(SP_SUL!F310="","*",SP_SUL!F310)</f>
        <v>DESLOCAMENTO</v>
      </c>
      <c r="I307" s="145" t="str">
        <f>IF(SP_SUL!H310="","*",SP_SUL!H310)</f>
        <v>ZHO-2</v>
      </c>
      <c r="J307" s="145" t="str">
        <f>IF(SP_SUL!I310="","*",SP_SUL!I310)</f>
        <v>ZAC2</v>
      </c>
      <c r="K307" s="139" t="str">
        <f>IF(SP_SUL!M310="","*",SP_SUL!M310)</f>
        <v>ZHO-ZAC</v>
      </c>
      <c r="L307" s="139" t="str">
        <f>IF(SP_SUL!N310="","*",SP_SUL!N310)</f>
        <v>ZHOZAC</v>
      </c>
      <c r="M307" s="140">
        <f>IF(SP_SUL!J310="","*",SP_SUL!J310)</f>
        <v>68</v>
      </c>
      <c r="N307" s="144">
        <f>IF(SP_SUL!K310="","*",SP_SUL!K310)</f>
        <v>61</v>
      </c>
      <c r="O307" s="144">
        <f>IF(SP_SUL!L310="","*",SP_SUL!L310)</f>
        <v>82</v>
      </c>
      <c r="P307" s="143">
        <f>IF(SP_SUL!O310="","*",SP_SUL!O310)</f>
        <v>0.375</v>
      </c>
      <c r="Q307" s="143">
        <f>IF(SP_SUL!P310="","*",SP_SUL!P310)</f>
        <v>4.1666666666666664E-2</v>
      </c>
      <c r="R307" s="145" t="str">
        <f>IF(SP_SUL!Q310="","*",CONCATENATE(SP_SUL!Q310," ",SP_SUL!R310))</f>
        <v>1 BINÁRIO</v>
      </c>
      <c r="S307" s="145" t="str">
        <f>IF(SP_SUL!V310="","*",SP_SUL!V310)</f>
        <v>Eziquiel</v>
      </c>
      <c r="T307" s="145" t="str">
        <f>IF(SP_SUL!W310="","*",SP_SUL!W310)</f>
        <v>Deslocamento das turmas</v>
      </c>
      <c r="U307" s="137" t="str">
        <f ca="1">_xlfn.XLOOKUP(G307&amp;$U$2,BS_CONTROLE[CHAVE],BS_CONTROLE[Quantidade_11],"-")</f>
        <v>-</v>
      </c>
      <c r="V307" s="137" t="str">
        <f ca="1">_xlfn.XLOOKUP(G307&amp;$V$2,BS_CONTROLE[CHAVE],BS_CONTROLE[Quantidade_11],"-")</f>
        <v>-</v>
      </c>
      <c r="W307" s="137" t="str">
        <f ca="1">_xlfn.XLOOKUP(G307&amp;$W$2,BS_CONTROLE[CHAVE],BS_CONTROLE[Quantidade_11],"-")</f>
        <v>-</v>
      </c>
    </row>
    <row r="308" spans="1:23" hidden="1">
      <c r="A308" s="146" t="str">
        <f>IF(SP_SUL!Y311="","*",SP_SUL!Y311)</f>
        <v>NÃO</v>
      </c>
      <c r="B308" s="146" t="str">
        <f>IF(SP_SUL!X311="","*",SP_SUL!X311)</f>
        <v>Contrato</v>
      </c>
      <c r="C308" s="146" t="str">
        <f>IF(SP_SUL!Z311="","*",SP_SUL!Z311)</f>
        <v>*</v>
      </c>
      <c r="D308" s="139" t="str">
        <f>IF(SP_SUL!S311="","*",SP_SUL!S311)</f>
        <v>SP SUL</v>
      </c>
      <c r="E308" s="139" t="str">
        <f>IF(SP_SUL!T311="","*",SP_SUL!T311)</f>
        <v>ZBV-ZRX</v>
      </c>
      <c r="F308" s="145">
        <f>IF(SP_SUL!B311="","*",SP_SUL!B311)</f>
        <v>46066</v>
      </c>
      <c r="G308" s="145" t="str">
        <f>IF(SP_SUL!D311="","*",SP_SUL!D311)</f>
        <v>E42</v>
      </c>
      <c r="H308" s="145" t="str">
        <f>IF(SP_SUL!F311="","*",SP_SUL!F311)</f>
        <v>TRILHEIRO - DESCARGA</v>
      </c>
      <c r="I308" s="145" t="str">
        <f>IF(SP_SUL!H311="","*",SP_SUL!H311)</f>
        <v>ZBV3</v>
      </c>
      <c r="J308" s="145" t="str">
        <f>IF(SP_SUL!I311="","*",SP_SUL!I311)</f>
        <v>ZBV3</v>
      </c>
      <c r="K308" s="139" t="str">
        <f>IF(SP_SUL!M311="","*",SP_SUL!M311)</f>
        <v>ZBM</v>
      </c>
      <c r="L308" s="139" t="str">
        <f>IF(SP_SUL!N311="","*",SP_SUL!N311)</f>
        <v>ZBM1</v>
      </c>
      <c r="M308" s="140">
        <f>IF(SP_SUL!J311="","*",SP_SUL!J311)</f>
        <v>68</v>
      </c>
      <c r="N308" s="144">
        <f>IF(SP_SUL!K311="","*",SP_SUL!K311)</f>
        <v>54.96</v>
      </c>
      <c r="O308" s="144">
        <f>IF(SP_SUL!L311="","*",SP_SUL!L311)</f>
        <v>56</v>
      </c>
      <c r="P308" s="143">
        <f>IF(SP_SUL!O311="","*",SP_SUL!O311)</f>
        <v>0.45833333333333331</v>
      </c>
      <c r="Q308" s="143">
        <f>IF(SP_SUL!P311="","*",SP_SUL!P311)</f>
        <v>0.16666666666666666</v>
      </c>
      <c r="R308" s="145" t="str">
        <f>IF(SP_SUL!Q311="","*",CONCATENATE(SP_SUL!Q311," ",SP_SUL!R311))</f>
        <v>3120 M</v>
      </c>
      <c r="S308" s="145" t="str">
        <f>IF(SP_SUL!V311="","*",SP_SUL!V311)</f>
        <v>Israel</v>
      </c>
      <c r="T308" s="145" t="str">
        <f>IF(SP_SUL!W311="","*",SP_SUL!W311)</f>
        <v>Descarga de trilho</v>
      </c>
      <c r="U308" s="137">
        <f ca="1">_xlfn.XLOOKUP(G308&amp;$U$2,BS_CONTROLE[CHAVE],BS_CONTROLE[Quantidade_11],"-")</f>
        <v>1872</v>
      </c>
      <c r="V308" s="137" t="str">
        <f ca="1">_xlfn.XLOOKUP(G308&amp;$V$2,BS_CONTROLE[CHAVE],BS_CONTROLE[Quantidade_11],"-")</f>
        <v>-</v>
      </c>
      <c r="W308" s="137" t="str">
        <f ca="1">_xlfn.XLOOKUP(G308&amp;$W$2,BS_CONTROLE[CHAVE],BS_CONTROLE[Quantidade_11],"-")</f>
        <v>-</v>
      </c>
    </row>
    <row r="309" spans="1:23" hidden="1">
      <c r="A309" s="146" t="str">
        <f>IF(SP_SUL!Y312="","*",SP_SUL!Y312)</f>
        <v>*</v>
      </c>
      <c r="B309" s="146" t="str">
        <f>IF(SP_SUL!X312="","*",SP_SUL!X312)</f>
        <v>*</v>
      </c>
      <c r="C309" s="146" t="str">
        <f>IF(SP_SUL!Z312="","*",SP_SUL!Z312)</f>
        <v>*</v>
      </c>
      <c r="D309" s="139" t="str">
        <f>IF(SP_SUL!S312="","*",SP_SUL!S312)</f>
        <v>-</v>
      </c>
      <c r="E309" s="139" t="str">
        <f>IF(SP_SUL!T312="","*",SP_SUL!T312)</f>
        <v>-</v>
      </c>
      <c r="F309" s="145" t="str">
        <f>IF(SP_SUL!B312="","*",SP_SUL!B312)</f>
        <v>*</v>
      </c>
      <c r="G309" s="145" t="str">
        <f>IF(SP_SUL!D312="","*",SP_SUL!D312)</f>
        <v>*</v>
      </c>
      <c r="H309" s="145" t="str">
        <f>IF(SP_SUL!F312="","*",SP_SUL!F312)</f>
        <v>*</v>
      </c>
      <c r="I309" s="145" t="str">
        <f>IF(SP_SUL!H312="","*",SP_SUL!H312)</f>
        <v>*</v>
      </c>
      <c r="J309" s="145" t="str">
        <f>IF(SP_SUL!I312="","*",SP_SUL!I312)</f>
        <v>*</v>
      </c>
      <c r="K309" s="139" t="str">
        <f>IF(SP_SUL!M312="","*",SP_SUL!M312)</f>
        <v>-</v>
      </c>
      <c r="L309" s="139" t="str">
        <f>IF(SP_SUL!N312="","*",SP_SUL!N312)</f>
        <v>-</v>
      </c>
      <c r="M309" s="140" t="str">
        <f>IF(SP_SUL!J312="","*",SP_SUL!J312)</f>
        <v>*</v>
      </c>
      <c r="N309" s="144" t="str">
        <f>IF(SP_SUL!K312="","*",SP_SUL!K312)</f>
        <v>*</v>
      </c>
      <c r="O309" s="144" t="str">
        <f>IF(SP_SUL!L312="","*",SP_SUL!L312)</f>
        <v>*</v>
      </c>
      <c r="P309" s="143" t="str">
        <f>IF(SP_SUL!O312="","*",SP_SUL!O312)</f>
        <v>*</v>
      </c>
      <c r="Q309" s="143" t="str">
        <f>IF(SP_SUL!P312="","*",SP_SUL!P312)</f>
        <v>*</v>
      </c>
      <c r="R309" s="145" t="str">
        <f>IF(SP_SUL!Q312="","*",CONCATENATE(SP_SUL!Q312," ",SP_SUL!R312))</f>
        <v>*</v>
      </c>
      <c r="S309" s="145" t="str">
        <f>IF(SP_SUL!V312="","*",SP_SUL!V312)</f>
        <v>*</v>
      </c>
      <c r="T309" s="145" t="str">
        <f>IF(SP_SUL!W312="","*",SP_SUL!W312)</f>
        <v>*</v>
      </c>
      <c r="U309" s="137" t="str">
        <f ca="1">_xlfn.XLOOKUP(G309&amp;$U$2,BS_CONTROLE[CHAVE],BS_CONTROLE[Quantidade_11],"-")</f>
        <v>-</v>
      </c>
      <c r="V309" s="137" t="str">
        <f ca="1">_xlfn.XLOOKUP(G309&amp;$V$2,BS_CONTROLE[CHAVE],BS_CONTROLE[Quantidade_11],"-")</f>
        <v>-</v>
      </c>
      <c r="W309" s="137" t="str">
        <f ca="1">_xlfn.XLOOKUP(G309&amp;$W$2,BS_CONTROLE[CHAVE],BS_CONTROLE[Quantidade_11],"-")</f>
        <v>-</v>
      </c>
    </row>
    <row r="310" spans="1:23" hidden="1">
      <c r="A310" s="146" t="str">
        <f>IF(SP_SUL!Y313="","*",SP_SUL!Y313)</f>
        <v>OPORTUNIDADE</v>
      </c>
      <c r="B310" s="146" t="str">
        <f>IF(SP_SUL!X313="","*",SP_SUL!X313)</f>
        <v>Oportunidade</v>
      </c>
      <c r="C310" s="146" t="str">
        <f>IF(SP_SUL!Z313="","*",SP_SUL!Z313)</f>
        <v>*</v>
      </c>
      <c r="D310" s="139" t="str">
        <f>IF(SP_SUL!S313="","*",SP_SUL!S313)</f>
        <v>SP SUL</v>
      </c>
      <c r="E310" s="139" t="str">
        <f>IF(SP_SUL!T313="","*",SP_SUL!T313)</f>
        <v>ZBV-ZKE</v>
      </c>
      <c r="F310" s="145">
        <f>IF(SP_SUL!B313="","*",SP_SUL!B313)</f>
        <v>46066</v>
      </c>
      <c r="G310" s="145" t="str">
        <f>IF(SP_SUL!D313="","*",SP_SUL!D313)</f>
        <v>ROGÉRIO (TP-730)</v>
      </c>
      <c r="H310" s="145" t="str">
        <f>IF(SP_SUL!F313="","*",SP_SUL!F313)</f>
        <v>PDM - SUBSTITUIÇÃO - DORMENTE</v>
      </c>
      <c r="I310" s="145" t="str">
        <f>IF(SP_SUL!H313="","*",SP_SUL!H313)</f>
        <v>-</v>
      </c>
      <c r="J310" s="145" t="str">
        <f>IF(SP_SUL!I313="","*",SP_SUL!I313)</f>
        <v>-</v>
      </c>
      <c r="K310" s="139" t="str">
        <f>IF(SP_SUL!M313="","*",SP_SUL!M313)</f>
        <v>ZYU-ZST</v>
      </c>
      <c r="L310" s="139" t="str">
        <f>IF(SP_SUL!N313="","*",SP_SUL!N313)</f>
        <v>206ZST</v>
      </c>
      <c r="M310" s="140">
        <f>IF(SP_SUL!J313="","*",SP_SUL!J313)</f>
        <v>56</v>
      </c>
      <c r="N310" s="144">
        <f>IF(SP_SUL!K313="","*",SP_SUL!K313)</f>
        <v>206.9</v>
      </c>
      <c r="O310" s="144">
        <f>IF(SP_SUL!L313="","*",SP_SUL!L313)</f>
        <v>205.9</v>
      </c>
      <c r="P310" s="143">
        <f>IF(SP_SUL!O313="","*",SP_SUL!O313)</f>
        <v>0.41666666666666669</v>
      </c>
      <c r="Q310" s="143">
        <f>IF(SP_SUL!P313="","*",SP_SUL!P313)</f>
        <v>8.3333333333333329E-2</v>
      </c>
      <c r="R310" s="145" t="str">
        <f>IF(SP_SUL!Q313="","*",CONCATENATE(SP_SUL!Q313," ",SP_SUL!R313))</f>
        <v>65 Nº DE DORMENTES</v>
      </c>
      <c r="S310" s="145" t="str">
        <f>IF(SP_SUL!V313="","*",SP_SUL!V313)</f>
        <v>Moises</v>
      </c>
      <c r="T310" s="145" t="str">
        <f>IF(SP_SUL!W313="","*",SP_SUL!W313)</f>
        <v xml:space="preserve">PDM - Substituição de dormentes </v>
      </c>
      <c r="U310" s="137">
        <f ca="1">_xlfn.XLOOKUP(G310&amp;$U$2,BS_CONTROLE[CHAVE],BS_CONTROLE[Quantidade_11],"-")</f>
        <v>0</v>
      </c>
      <c r="V310" s="137" t="str">
        <f ca="1">_xlfn.XLOOKUP(G310&amp;$V$2,BS_CONTROLE[CHAVE],BS_CONTROLE[Quantidade_11],"-")</f>
        <v>-</v>
      </c>
      <c r="W310" s="137">
        <f ca="1">_xlfn.XLOOKUP(G310&amp;$W$2,BS_CONTROLE[CHAVE],BS_CONTROLE[Quantidade_11],"-")</f>
        <v>40</v>
      </c>
    </row>
    <row r="311" spans="1:23" hidden="1">
      <c r="A311" s="146" t="str">
        <f>IF(SP_SUL!Y314="","*",SP_SUL!Y314)</f>
        <v>OPORTUNIDADE</v>
      </c>
      <c r="B311" s="146" t="str">
        <f>IF(SP_SUL!X314="","*",SP_SUL!X314)</f>
        <v>Oportunidade</v>
      </c>
      <c r="C311" s="146" t="str">
        <f>IF(SP_SUL!Z314="","*",SP_SUL!Z314)</f>
        <v>*</v>
      </c>
      <c r="D311" s="139" t="str">
        <f>IF(SP_SUL!S314="","*",SP_SUL!S314)</f>
        <v>SP SUL</v>
      </c>
      <c r="E311" s="139" t="str">
        <f>IF(SP_SUL!T314="","*",SP_SUL!T314)</f>
        <v>ZBV-ZKE</v>
      </c>
      <c r="F311" s="145">
        <f>IF(SP_SUL!B314="","*",SP_SUL!B314)</f>
        <v>46066</v>
      </c>
      <c r="G311" s="145" t="str">
        <f>IF(SP_SUL!D314="","*",SP_SUL!D314)</f>
        <v>V93</v>
      </c>
      <c r="H311" s="145" t="str">
        <f>IF(SP_SUL!F314="","*",SP_SUL!F314)</f>
        <v>MECANIZAÇÃO - SOCADORA</v>
      </c>
      <c r="I311" s="145" t="str">
        <f>IF(SP_SUL!H314="","*",SP_SUL!H314)</f>
        <v>ZYU1</v>
      </c>
      <c r="J311" s="145" t="str">
        <f>IF(SP_SUL!I314="","*",SP_SUL!I314)</f>
        <v>ZYU1</v>
      </c>
      <c r="K311" s="139" t="str">
        <f>IF(SP_SUL!M314="","*",SP_SUL!M314)</f>
        <v>ZYU-ZST</v>
      </c>
      <c r="L311" s="139" t="str">
        <f>IF(SP_SUL!N314="","*",SP_SUL!N314)</f>
        <v>ZYU206</v>
      </c>
      <c r="M311" s="140">
        <f>IF(SP_SUL!J314="","*",SP_SUL!J314)</f>
        <v>56</v>
      </c>
      <c r="N311" s="144">
        <f>IF(SP_SUL!K314="","*",SP_SUL!K314)</f>
        <v>204.4</v>
      </c>
      <c r="O311" s="144">
        <f>IF(SP_SUL!L314="","*",SP_SUL!L314)</f>
        <v>205.8</v>
      </c>
      <c r="P311" s="143">
        <f>IF(SP_SUL!O314="","*",SP_SUL!O314)</f>
        <v>0.375</v>
      </c>
      <c r="Q311" s="143">
        <f>IF(SP_SUL!P314="","*",SP_SUL!P314)</f>
        <v>8.3333333333333329E-2</v>
      </c>
      <c r="R311" s="145" t="str">
        <f>IF(SP_SUL!Q314="","*",CONCATENATE(SP_SUL!Q314," ",SP_SUL!R314))</f>
        <v>200 M</v>
      </c>
      <c r="S311" s="145" t="str">
        <f>IF(SP_SUL!V314="","*",SP_SUL!V314)</f>
        <v>Moises</v>
      </c>
      <c r="T311" s="145" t="str">
        <f>IF(SP_SUL!W314="","*",SP_SUL!W314)</f>
        <v xml:space="preserve">Socaria mecanizada </v>
      </c>
      <c r="U311" s="137">
        <f ca="1">_xlfn.XLOOKUP(G311&amp;$U$2,BS_CONTROLE[CHAVE],BS_CONTROLE[Quantidade_11],"-")</f>
        <v>229</v>
      </c>
      <c r="V311" s="137">
        <f ca="1">_xlfn.XLOOKUP(G311&amp;$V$2,BS_CONTROLE[CHAVE],BS_CONTROLE[Quantidade_11],"-")</f>
        <v>0</v>
      </c>
      <c r="W311" s="137">
        <f ca="1">_xlfn.XLOOKUP(G311&amp;$W$2,BS_CONTROLE[CHAVE],BS_CONTROLE[Quantidade_11],"-")</f>
        <v>0</v>
      </c>
    </row>
    <row r="312" spans="1:23" hidden="1">
      <c r="A312" s="146" t="str">
        <f>IF(SP_SUL!Y315="","*",SP_SUL!Y315)</f>
        <v>OPORTUNIDADE</v>
      </c>
      <c r="B312" s="146" t="str">
        <f>IF(SP_SUL!X315="","*",SP_SUL!X315)</f>
        <v>Oportunidade</v>
      </c>
      <c r="C312" s="146" t="str">
        <f>IF(SP_SUL!Z315="","*",SP_SUL!Z315)</f>
        <v>*</v>
      </c>
      <c r="D312" s="139" t="str">
        <f>IF(SP_SUL!S315="","*",SP_SUL!S315)</f>
        <v>SP SUL</v>
      </c>
      <c r="E312" s="139" t="str">
        <f>IF(SP_SUL!T315="","*",SP_SUL!T315)</f>
        <v>ZBV-ZKE</v>
      </c>
      <c r="F312" s="145">
        <f>IF(SP_SUL!B315="","*",SP_SUL!B315)</f>
        <v>46066</v>
      </c>
      <c r="G312" s="145" t="str">
        <f>IF(SP_SUL!D315="","*",SP_SUL!D315)</f>
        <v>W59</v>
      </c>
      <c r="H312" s="145" t="str">
        <f>IF(SP_SUL!F315="","*",SP_SUL!F315)</f>
        <v>PDM - DESCARGA - DORMENTE</v>
      </c>
      <c r="I312" s="145" t="str">
        <f>IF(SP_SUL!H315="","*",SP_SUL!H315)</f>
        <v>ZYU1</v>
      </c>
      <c r="J312" s="145" t="str">
        <f>IF(SP_SUL!I315="","*",SP_SUL!I315)</f>
        <v>ZYU1</v>
      </c>
      <c r="K312" s="139" t="str">
        <f>IF(SP_SUL!M315="","*",SP_SUL!M315)</f>
        <v>ZDY-ZFY</v>
      </c>
      <c r="L312" s="139" t="str">
        <f>IF(SP_SUL!N315="","*",SP_SUL!N315)</f>
        <v>189ZFY</v>
      </c>
      <c r="M312" s="140">
        <f>IF(SP_SUL!J315="","*",SP_SUL!J315)</f>
        <v>56</v>
      </c>
      <c r="N312" s="144">
        <f>IF(SP_SUL!K315="","*",SP_SUL!K315)</f>
        <v>191</v>
      </c>
      <c r="O312" s="144">
        <f>IF(SP_SUL!L315="","*",SP_SUL!L315)</f>
        <v>190.5</v>
      </c>
      <c r="P312" s="143">
        <f>IF(SP_SUL!O315="","*",SP_SUL!O315)</f>
        <v>0.35416666666666669</v>
      </c>
      <c r="Q312" s="143">
        <f>IF(SP_SUL!P315="","*",SP_SUL!P315)</f>
        <v>8.3333333333333329E-2</v>
      </c>
      <c r="R312" s="145" t="str">
        <f>IF(SP_SUL!Q315="","*",CONCATENATE(SP_SUL!Q315," ",SP_SUL!R315))</f>
        <v>700 Nº DE DORMENTES</v>
      </c>
      <c r="S312" s="145" t="str">
        <f>IF(SP_SUL!V315="","*",SP_SUL!V315)</f>
        <v>Moises</v>
      </c>
      <c r="T312" s="145" t="str">
        <f>IF(SP_SUL!W315="","*",SP_SUL!W315)</f>
        <v>PDM - Descarga de dormentes</v>
      </c>
      <c r="U312" s="137">
        <f ca="1">_xlfn.XLOOKUP(G312&amp;$U$2,BS_CONTROLE[CHAVE],BS_CONTROLE[Quantidade_11],"-")</f>
        <v>1</v>
      </c>
      <c r="V312" s="137" t="str">
        <f ca="1">_xlfn.XLOOKUP(G312&amp;$V$2,BS_CONTROLE[CHAVE],BS_CONTROLE[Quantidade_11],"-")</f>
        <v>-</v>
      </c>
      <c r="W312" s="137" t="str">
        <f ca="1">_xlfn.XLOOKUP(G312&amp;$W$2,BS_CONTROLE[CHAVE],BS_CONTROLE[Quantidade_11],"-")</f>
        <v>-</v>
      </c>
    </row>
    <row r="313" spans="1:23" hidden="1">
      <c r="A313" s="146" t="str">
        <f>IF(SP_SUL!Y316="","*",SP_SUL!Y316)</f>
        <v>OPORTUNIDADE</v>
      </c>
      <c r="B313" s="146" t="str">
        <f>IF(SP_SUL!X316="","*",SP_SUL!X316)</f>
        <v>Oportunidade</v>
      </c>
      <c r="C313" s="146" t="str">
        <f>IF(SP_SUL!Z316="","*",SP_SUL!Z316)</f>
        <v>*</v>
      </c>
      <c r="D313" s="139" t="str">
        <f>IF(SP_SUL!S316="","*",SP_SUL!S316)</f>
        <v>SP SUL</v>
      </c>
      <c r="E313" s="139" t="str">
        <f>IF(SP_SUL!T316="","*",SP_SUL!T316)</f>
        <v>ZBV-ZKE</v>
      </c>
      <c r="F313" s="145">
        <f>IF(SP_SUL!B316="","*",SP_SUL!B316)</f>
        <v>46066</v>
      </c>
      <c r="G313" s="145" t="str">
        <f>IF(SP_SUL!D316="","*",SP_SUL!D316)</f>
        <v>ROBSON (TF-701)</v>
      </c>
      <c r="H313" s="145" t="str">
        <f>IF(SP_SUL!F316="","*",SP_SUL!F316)</f>
        <v>PDM - SUBSTITUIÇÃO - DORMENTE</v>
      </c>
      <c r="I313" s="145" t="str">
        <f>IF(SP_SUL!H316="","*",SP_SUL!H316)</f>
        <v>-</v>
      </c>
      <c r="J313" s="145" t="str">
        <f>IF(SP_SUL!I316="","*",SP_SUL!I316)</f>
        <v>-</v>
      </c>
      <c r="K313" s="139" t="str">
        <f>IF(SP_SUL!M316="","*",SP_SUL!M316)</f>
        <v>ZDY-ZFY</v>
      </c>
      <c r="L313" s="139" t="str">
        <f>IF(SP_SUL!N316="","*",SP_SUL!N316)</f>
        <v>189ZFY</v>
      </c>
      <c r="M313" s="140">
        <f>IF(SP_SUL!J316="","*",SP_SUL!J316)</f>
        <v>56</v>
      </c>
      <c r="N313" s="144">
        <f>IF(SP_SUL!K316="","*",SP_SUL!K316)</f>
        <v>190.3</v>
      </c>
      <c r="O313" s="144">
        <f>IF(SP_SUL!L316="","*",SP_SUL!L316)</f>
        <v>190.5</v>
      </c>
      <c r="P313" s="143">
        <f>IF(SP_SUL!O316="","*",SP_SUL!O316)</f>
        <v>0.375</v>
      </c>
      <c r="Q313" s="143">
        <f>IF(SP_SUL!P316="","*",SP_SUL!P316)</f>
        <v>8.3333333333333329E-2</v>
      </c>
      <c r="R313" s="145" t="str">
        <f>IF(SP_SUL!Q316="","*",CONCATENATE(SP_SUL!Q316," ",SP_SUL!R316))</f>
        <v>50 Nº DE DORMENTES</v>
      </c>
      <c r="S313" s="145" t="str">
        <f>IF(SP_SUL!V316="","*",SP_SUL!V316)</f>
        <v>Moises</v>
      </c>
      <c r="T313" s="145" t="str">
        <f>IF(SP_SUL!W316="","*",SP_SUL!W316)</f>
        <v xml:space="preserve">PDM - Substituição de dormentes </v>
      </c>
      <c r="U313" s="137">
        <f ca="1">_xlfn.XLOOKUP(G313&amp;$U$2,BS_CONTROLE[CHAVE],BS_CONTROLE[Quantidade_11],"-")</f>
        <v>0</v>
      </c>
      <c r="V313" s="137" t="str">
        <f ca="1">_xlfn.XLOOKUP(G313&amp;$V$2,BS_CONTROLE[CHAVE],BS_CONTROLE[Quantidade_11],"-")</f>
        <v>-</v>
      </c>
      <c r="W313" s="137">
        <f ca="1">_xlfn.XLOOKUP(G313&amp;$W$2,BS_CONTROLE[CHAVE],BS_CONTROLE[Quantidade_11],"-")</f>
        <v>60</v>
      </c>
    </row>
    <row r="314" spans="1:23" hidden="1">
      <c r="A314" s="146" t="str">
        <f>IF(SP_SUL!Y317="","*",SP_SUL!Y317)</f>
        <v>OPORTUNIDADE</v>
      </c>
      <c r="B314" s="146" t="str">
        <f>IF(SP_SUL!X317="","*",SP_SUL!X317)</f>
        <v>Oportunidade</v>
      </c>
      <c r="C314" s="146" t="str">
        <f>IF(SP_SUL!Z317="","*",SP_SUL!Z317)</f>
        <v>*</v>
      </c>
      <c r="D314" s="139" t="str">
        <f>IF(SP_SUL!S317="","*",SP_SUL!S317)</f>
        <v>SP SUL</v>
      </c>
      <c r="E314" s="139" t="str">
        <f>IF(SP_SUL!T317="","*",SP_SUL!T317)</f>
        <v>ZBV-ZKE</v>
      </c>
      <c r="F314" s="145">
        <f>IF(SP_SUL!B317="","*",SP_SUL!B317)</f>
        <v>46066</v>
      </c>
      <c r="G314" s="145" t="str">
        <f>IF(SP_SUL!D317="","*",SP_SUL!D317)</f>
        <v>JACIANO (TF-674)</v>
      </c>
      <c r="H314" s="145" t="str">
        <f>IF(SP_SUL!F317="","*",SP_SUL!F317)</f>
        <v>PDM - SUBSTITUIÇÃO - DORMENTE</v>
      </c>
      <c r="I314" s="145" t="str">
        <f>IF(SP_SUL!H317="","*",SP_SUL!H317)</f>
        <v>ZYU1</v>
      </c>
      <c r="J314" s="145" t="str">
        <f>IF(SP_SUL!I317="","*",SP_SUL!I317)</f>
        <v>ZYU1</v>
      </c>
      <c r="K314" s="139" t="str">
        <f>IF(SP_SUL!M317="","*",SP_SUL!M317)</f>
        <v>ZDY-ZFY</v>
      </c>
      <c r="L314" s="139" t="str">
        <f>IF(SP_SUL!N317="","*",SP_SUL!N317)</f>
        <v>189ZFY</v>
      </c>
      <c r="M314" s="140">
        <f>IF(SP_SUL!J317="","*",SP_SUL!J317)</f>
        <v>56</v>
      </c>
      <c r="N314" s="144">
        <f>IF(SP_SUL!K317="","*",SP_SUL!K317)</f>
        <v>191</v>
      </c>
      <c r="O314" s="144">
        <f>IF(SP_SUL!L317="","*",SP_SUL!L317)</f>
        <v>190.5</v>
      </c>
      <c r="P314" s="143">
        <f>IF(SP_SUL!O317="","*",SP_SUL!O317)</f>
        <v>0.375</v>
      </c>
      <c r="Q314" s="143">
        <f>IF(SP_SUL!P317="","*",SP_SUL!P317)</f>
        <v>8.3333333333333329E-2</v>
      </c>
      <c r="R314" s="145" t="str">
        <f>IF(SP_SUL!Q317="","*",CONCATENATE(SP_SUL!Q317," ",SP_SUL!R317))</f>
        <v>50 Nº DE DORMENTES</v>
      </c>
      <c r="S314" s="145" t="str">
        <f>IF(SP_SUL!V317="","*",SP_SUL!V317)</f>
        <v>Moises</v>
      </c>
      <c r="T314" s="145" t="str">
        <f>IF(SP_SUL!W317="","*",SP_SUL!W317)</f>
        <v xml:space="preserve">PDM - Substituição de dormentes </v>
      </c>
      <c r="U314" s="137">
        <f ca="1">_xlfn.XLOOKUP(G314&amp;$U$2,BS_CONTROLE[CHAVE],BS_CONTROLE[Quantidade_11],"-")</f>
        <v>0</v>
      </c>
      <c r="V314" s="137" t="str">
        <f ca="1">_xlfn.XLOOKUP(G314&amp;$V$2,BS_CONTROLE[CHAVE],BS_CONTROLE[Quantidade_11],"-")</f>
        <v>-</v>
      </c>
      <c r="W314" s="137">
        <f ca="1">_xlfn.XLOOKUP(G314&amp;$W$2,BS_CONTROLE[CHAVE],BS_CONTROLE[Quantidade_11],"-")</f>
        <v>0</v>
      </c>
    </row>
    <row r="315" spans="1:23" hidden="1">
      <c r="A315" s="146" t="str">
        <f>IF(SP_SUL!Y318="","*",SP_SUL!Y318)</f>
        <v>*</v>
      </c>
      <c r="B315" s="146" t="str">
        <f>IF(SP_SUL!X318="","*",SP_SUL!X318)</f>
        <v>*</v>
      </c>
      <c r="C315" s="146" t="str">
        <f>IF(SP_SUL!Z318="","*",SP_SUL!Z318)</f>
        <v>*</v>
      </c>
      <c r="D315" s="139" t="str">
        <f>IF(SP_SUL!S318="","*",SP_SUL!S318)</f>
        <v>-</v>
      </c>
      <c r="E315" s="139" t="str">
        <f>IF(SP_SUL!T318="","*",SP_SUL!T318)</f>
        <v>-</v>
      </c>
      <c r="F315" s="145" t="str">
        <f>IF(SP_SUL!B318="","*",SP_SUL!B318)</f>
        <v>*</v>
      </c>
      <c r="G315" s="145" t="str">
        <f>IF(SP_SUL!D318="","*",SP_SUL!D318)</f>
        <v>*</v>
      </c>
      <c r="H315" s="145" t="str">
        <f>IF(SP_SUL!F318="","*",SP_SUL!F318)</f>
        <v>*</v>
      </c>
      <c r="I315" s="145" t="str">
        <f>IF(SP_SUL!H318="","*",SP_SUL!H318)</f>
        <v>*</v>
      </c>
      <c r="J315" s="145" t="str">
        <f>IF(SP_SUL!I318="","*",SP_SUL!I318)</f>
        <v>*</v>
      </c>
      <c r="K315" s="139" t="str">
        <f>IF(SP_SUL!M318="","*",SP_SUL!M318)</f>
        <v>-</v>
      </c>
      <c r="L315" s="139" t="str">
        <f>IF(SP_SUL!N318="","*",SP_SUL!N318)</f>
        <v>-</v>
      </c>
      <c r="M315" s="140" t="str">
        <f>IF(SP_SUL!J318="","*",SP_SUL!J318)</f>
        <v>*</v>
      </c>
      <c r="N315" s="144" t="str">
        <f>IF(SP_SUL!K318="","*",SP_SUL!K318)</f>
        <v>*</v>
      </c>
      <c r="O315" s="144" t="str">
        <f>IF(SP_SUL!L318="","*",SP_SUL!L318)</f>
        <v>*</v>
      </c>
      <c r="P315" s="143" t="str">
        <f>IF(SP_SUL!O318="","*",SP_SUL!O318)</f>
        <v>*</v>
      </c>
      <c r="Q315" s="143" t="str">
        <f>IF(SP_SUL!P318="","*",SP_SUL!P318)</f>
        <v>*</v>
      </c>
      <c r="R315" s="145" t="str">
        <f>IF(SP_SUL!Q318="","*",CONCATENATE(SP_SUL!Q318," ",SP_SUL!R318))</f>
        <v>*</v>
      </c>
      <c r="S315" s="145" t="str">
        <f>IF(SP_SUL!V318="","*",SP_SUL!V318)</f>
        <v>*</v>
      </c>
      <c r="T315" s="145" t="str">
        <f>IF(SP_SUL!W318="","*",SP_SUL!W318)</f>
        <v>*</v>
      </c>
      <c r="U315" s="137" t="str">
        <f ca="1">_xlfn.XLOOKUP(G315&amp;$U$2,BS_CONTROLE[CHAVE],BS_CONTROLE[Quantidade_11],"-")</f>
        <v>-</v>
      </c>
      <c r="V315" s="137" t="str">
        <f ca="1">_xlfn.XLOOKUP(G315&amp;$V$2,BS_CONTROLE[CHAVE],BS_CONTROLE[Quantidade_11],"-")</f>
        <v>-</v>
      </c>
      <c r="W315" s="137" t="str">
        <f ca="1">_xlfn.XLOOKUP(G315&amp;$W$2,BS_CONTROLE[CHAVE],BS_CONTROLE[Quantidade_11],"-")</f>
        <v>-</v>
      </c>
    </row>
    <row r="316" spans="1:23" hidden="1">
      <c r="A316" s="146" t="str">
        <f>IF(SP_SUL!Y319="","*",SP_SUL!Y319)</f>
        <v>NÃO</v>
      </c>
      <c r="B316" s="146" t="str">
        <f>IF(SP_SUL!X319="","*",SP_SUL!X319)</f>
        <v>Contrato</v>
      </c>
      <c r="C316" s="146" t="str">
        <f>IF(SP_SUL!Z319="","*",SP_SUL!Z319)</f>
        <v>*</v>
      </c>
      <c r="D316" s="139" t="str">
        <f>IF(SP_SUL!S319="","*",SP_SUL!S319)</f>
        <v>SP SUL</v>
      </c>
      <c r="E316" s="139" t="str">
        <f>IF(SP_SUL!T319="","*",SP_SUL!T319)</f>
        <v>ZKE-ZEV</v>
      </c>
      <c r="F316" s="145">
        <f>IF(SP_SUL!B319="","*",SP_SUL!B319)</f>
        <v>46066</v>
      </c>
      <c r="G316" s="145" t="str">
        <f>IF(SP_SUL!D319="","*",SP_SUL!D319)</f>
        <v>SUPER ZWW</v>
      </c>
      <c r="H316" s="145" t="str">
        <f>IF(SP_SUL!F319="","*",SP_SUL!F319)</f>
        <v>BLOCO</v>
      </c>
      <c r="I316" s="145" t="str">
        <f>IF(SP_SUL!H319="","*",SP_SUL!H319)</f>
        <v>-</v>
      </c>
      <c r="J316" s="145" t="str">
        <f>IF(SP_SUL!I319="","*",SP_SUL!I319)</f>
        <v>-</v>
      </c>
      <c r="K316" s="139" t="str">
        <f>IF(SP_SUL!M319="","*",SP_SUL!M319)</f>
        <v>ZKW-ZLU</v>
      </c>
      <c r="L316" s="139" t="str">
        <f>IF(SP_SUL!N319="","*",SP_SUL!N319)</f>
        <v>102ZKW2</v>
      </c>
      <c r="M316" s="140">
        <f>IF(SP_SUL!J319="","*",SP_SUL!J319)</f>
        <v>55</v>
      </c>
      <c r="N316" s="144">
        <f>IF(SP_SUL!K319="","*",SP_SUL!K319)</f>
        <v>97.843000000000004</v>
      </c>
      <c r="O316" s="144">
        <f>IF(SP_SUL!L319="","*",SP_SUL!L319)</f>
        <v>108.22</v>
      </c>
      <c r="P316" s="143">
        <f>IF(SP_SUL!O319="","*",SP_SUL!O319)</f>
        <v>0.45833333333333331</v>
      </c>
      <c r="Q316" s="143">
        <f>IF(SP_SUL!P319="","*",SP_SUL!P319)</f>
        <v>0.125</v>
      </c>
      <c r="R316" s="145" t="str">
        <f>IF(SP_SUL!Q319="","*",CONCATENATE(SP_SUL!Q319," ",SP_SUL!R319))</f>
        <v>1 BINÁRIO</v>
      </c>
      <c r="S316" s="145" t="str">
        <f>IF(SP_SUL!V319="","*",SP_SUL!V319)</f>
        <v>Felipe</v>
      </c>
      <c r="T316" s="145" t="str">
        <f>IF(SP_SUL!W319="","*",SP_SUL!W319)</f>
        <v>BLoco - TP's / Caminhão de solda / Socadora</v>
      </c>
      <c r="U316" s="137" t="str">
        <f ca="1">_xlfn.XLOOKUP(G316&amp;$U$2,BS_CONTROLE[CHAVE],BS_CONTROLE[Quantidade_11],"-")</f>
        <v>-</v>
      </c>
      <c r="V316" s="137" t="str">
        <f ca="1">_xlfn.XLOOKUP(G316&amp;$V$2,BS_CONTROLE[CHAVE],BS_CONTROLE[Quantidade_11],"-")</f>
        <v>-</v>
      </c>
      <c r="W316" s="137" t="str">
        <f ca="1">_xlfn.XLOOKUP(G316&amp;$W$2,BS_CONTROLE[CHAVE],BS_CONTROLE[Quantidade_11],"-")</f>
        <v>-</v>
      </c>
    </row>
    <row r="317" spans="1:23" hidden="1">
      <c r="A317" s="146" t="str">
        <f>IF(SP_SUL!Y320="","*",SP_SUL!Y320)</f>
        <v>NÃO</v>
      </c>
      <c r="B317" s="146" t="str">
        <f>IF(SP_SUL!X320="","*",SP_SUL!X320)</f>
        <v>Contrato</v>
      </c>
      <c r="C317" s="146" t="str">
        <f>IF(SP_SUL!Z320="","*",SP_SUL!Z320)</f>
        <v>*</v>
      </c>
      <c r="D317" s="139" t="str">
        <f>IF(SP_SUL!S320="","*",SP_SUL!S320)</f>
        <v>SP SUL</v>
      </c>
      <c r="E317" s="139" t="str">
        <f>IF(SP_SUL!T320="","*",SP_SUL!T320)</f>
        <v>ZKE-ZEV</v>
      </c>
      <c r="F317" s="145">
        <f>IF(SP_SUL!B320="","*",SP_SUL!B320)</f>
        <v>46066</v>
      </c>
      <c r="G317" s="145" t="str">
        <f>IF(SP_SUL!D320="","*",SP_SUL!D320)</f>
        <v>E17</v>
      </c>
      <c r="H317" s="145" t="str">
        <f>IF(SP_SUL!F320="","*",SP_SUL!F320)</f>
        <v>CAMINHÃO DE SOLDA</v>
      </c>
      <c r="I317" s="145" t="str">
        <f>IF(SP_SUL!H320="","*",SP_SUL!H320)</f>
        <v>102ZKW2</v>
      </c>
      <c r="J317" s="145" t="str">
        <f>IF(SP_SUL!I320="","*",SP_SUL!I320)</f>
        <v>102ZKW2</v>
      </c>
      <c r="K317" s="139" t="str">
        <f>IF(SP_SUL!M320="","*",SP_SUL!M320)</f>
        <v>ZKW-ZLU</v>
      </c>
      <c r="L317" s="139" t="str">
        <f>IF(SP_SUL!N320="","*",SP_SUL!N320)</f>
        <v>102ZKW2</v>
      </c>
      <c r="M317" s="140">
        <f>IF(SP_SUL!J320="","*",SP_SUL!J320)</f>
        <v>55</v>
      </c>
      <c r="N317" s="144">
        <f>IF(SP_SUL!K320="","*",SP_SUL!K320)</f>
        <v>100.56100000000001</v>
      </c>
      <c r="O317" s="144">
        <f>IF(SP_SUL!L320="","*",SP_SUL!L320)</f>
        <v>100.88200000000001</v>
      </c>
      <c r="P317" s="143">
        <f>IF(SP_SUL!O320="","*",SP_SUL!O320)</f>
        <v>0.4513888888888889</v>
      </c>
      <c r="Q317" s="143">
        <f>IF(SP_SUL!P320="","*",SP_SUL!P320)</f>
        <v>6.9444444444444447E-4</v>
      </c>
      <c r="R317" s="145" t="str">
        <f>IF(SP_SUL!Q320="","*",CONCATENATE(SP_SUL!Q320," ",SP_SUL!R320))</f>
        <v>2 Nº DE SOLDA</v>
      </c>
      <c r="S317" s="145" t="str">
        <f>IF(SP_SUL!V320="","*",SP_SUL!V320)</f>
        <v>Higor</v>
      </c>
      <c r="T317" s="145" t="str">
        <f>IF(SP_SUL!W320="","*",SP_SUL!W320)</f>
        <v>Caminhão de solda</v>
      </c>
      <c r="U317" s="137">
        <f ca="1">_xlfn.XLOOKUP(G317&amp;$U$2,BS_CONTROLE[CHAVE],BS_CONTROLE[Quantidade_11],"-")</f>
        <v>2</v>
      </c>
      <c r="V317" s="137">
        <f ca="1">_xlfn.XLOOKUP(G317&amp;$V$2,BS_CONTROLE[CHAVE],BS_CONTROLE[Quantidade_11],"-")</f>
        <v>0</v>
      </c>
      <c r="W317" s="137">
        <f ca="1">_xlfn.XLOOKUP(G317&amp;$W$2,BS_CONTROLE[CHAVE],BS_CONTROLE[Quantidade_11],"-")</f>
        <v>0</v>
      </c>
    </row>
    <row r="318" spans="1:23" hidden="1">
      <c r="A318" s="146" t="str">
        <f>IF(SP_SUL!Y321="","*",SP_SUL!Y321)</f>
        <v>NÃO</v>
      </c>
      <c r="B318" s="146" t="str">
        <f>IF(SP_SUL!X321="","*",SP_SUL!X321)</f>
        <v>Contrato</v>
      </c>
      <c r="C318" s="146" t="str">
        <f>IF(SP_SUL!Z321="","*",SP_SUL!Z321)</f>
        <v>*</v>
      </c>
      <c r="D318" s="139" t="str">
        <f>IF(SP_SUL!S321="","*",SP_SUL!S321)</f>
        <v>SP SUL</v>
      </c>
      <c r="E318" s="139" t="str">
        <f>IF(SP_SUL!T321="","*",SP_SUL!T321)</f>
        <v>ZKE-ZEV</v>
      </c>
      <c r="F318" s="145">
        <f>IF(SP_SUL!B321="","*",SP_SUL!B321)</f>
        <v>46066</v>
      </c>
      <c r="G318" s="145" t="str">
        <f>IF(SP_SUL!D321="","*",SP_SUL!D321)</f>
        <v>V89</v>
      </c>
      <c r="H318" s="145" t="str">
        <f>IF(SP_SUL!F321="","*",SP_SUL!F321)</f>
        <v>MECANIZAÇÃO - SOCADORA</v>
      </c>
      <c r="I318" s="145" t="str">
        <f>IF(SP_SUL!H321="","*",SP_SUL!H321)</f>
        <v>102ZKW2</v>
      </c>
      <c r="J318" s="145" t="str">
        <f>IF(SP_SUL!I321="","*",SP_SUL!I321)</f>
        <v>102ZKW2</v>
      </c>
      <c r="K318" s="139" t="str">
        <f>IF(SP_SUL!M321="","*",SP_SUL!M321)</f>
        <v>ZKW-ZLU</v>
      </c>
      <c r="L318" s="139" t="str">
        <f>IF(SP_SUL!N321="","*",SP_SUL!N321)</f>
        <v>102ZKW2</v>
      </c>
      <c r="M318" s="140">
        <f>IF(SP_SUL!J321="","*",SP_SUL!J321)</f>
        <v>55</v>
      </c>
      <c r="N318" s="144">
        <f>IF(SP_SUL!K321="","*",SP_SUL!K321)</f>
        <v>101.8</v>
      </c>
      <c r="O318" s="144">
        <f>IF(SP_SUL!L321="","*",SP_SUL!L321)</f>
        <v>103.3</v>
      </c>
      <c r="P318" s="143">
        <f>IF(SP_SUL!O321="","*",SP_SUL!O321)</f>
        <v>0.44791666666666669</v>
      </c>
      <c r="Q318" s="143">
        <f>IF(SP_SUL!P321="","*",SP_SUL!P321)</f>
        <v>6.9444444444444447E-4</v>
      </c>
      <c r="R318" s="145" t="str">
        <f>IF(SP_SUL!Q321="","*",CONCATENATE(SP_SUL!Q321," ",SP_SUL!R321))</f>
        <v>480 M</v>
      </c>
      <c r="S318" s="145" t="str">
        <f>IF(SP_SUL!V321="","*",SP_SUL!V321)</f>
        <v>Antonioni</v>
      </c>
      <c r="T318" s="145" t="str">
        <f>IF(SP_SUL!W321="","*",SP_SUL!W321)</f>
        <v xml:space="preserve">Socaria mecanizada </v>
      </c>
      <c r="U318" s="137">
        <f ca="1">_xlfn.XLOOKUP(G318&amp;$U$2,BS_CONTROLE[CHAVE],BS_CONTROLE[Quantidade_11],"-")</f>
        <v>0</v>
      </c>
      <c r="V318" s="137" t="str">
        <f ca="1">_xlfn.XLOOKUP(G318&amp;$V$2,BS_CONTROLE[CHAVE],BS_CONTROLE[Quantidade_11],"-")</f>
        <v>-</v>
      </c>
      <c r="W318" s="137">
        <f ca="1">_xlfn.XLOOKUP(G318&amp;$W$2,BS_CONTROLE[CHAVE],BS_CONTROLE[Quantidade_11],"-")</f>
        <v>860</v>
      </c>
    </row>
    <row r="319" spans="1:23" hidden="1">
      <c r="A319" s="146" t="str">
        <f>IF(SP_SUL!Y322="","*",SP_SUL!Y322)</f>
        <v>NÃO</v>
      </c>
      <c r="B319" s="146" t="str">
        <f>IF(SP_SUL!X322="","*",SP_SUL!X322)</f>
        <v>Contrato</v>
      </c>
      <c r="C319" s="146" t="str">
        <f>IF(SP_SUL!Z322="","*",SP_SUL!Z322)</f>
        <v>*</v>
      </c>
      <c r="D319" s="139" t="str">
        <f>IF(SP_SUL!S322="","*",SP_SUL!S322)</f>
        <v>SP SUL</v>
      </c>
      <c r="E319" s="139" t="str">
        <f>IF(SP_SUL!T322="","*",SP_SUL!T322)</f>
        <v>ZKE-ZEV</v>
      </c>
      <c r="F319" s="145">
        <f>IF(SP_SUL!B322="","*",SP_SUL!B322)</f>
        <v>46066</v>
      </c>
      <c r="G319" s="145" t="str">
        <f>IF(SP_SUL!D322="","*",SP_SUL!D322)</f>
        <v>DIEGO (TP-681)</v>
      </c>
      <c r="H319" s="145" t="str">
        <f>IF(SP_SUL!F322="","*",SP_SUL!F322)</f>
        <v>PDM - SUBSTITUIÇÃO - TRILHO</v>
      </c>
      <c r="I319" s="145" t="str">
        <f>IF(SP_SUL!H322="","*",SP_SUL!H322)</f>
        <v>-</v>
      </c>
      <c r="J319" s="145" t="str">
        <f>IF(SP_SUL!I322="","*",SP_SUL!I322)</f>
        <v>-</v>
      </c>
      <c r="K319" s="139" t="str">
        <f>IF(SP_SUL!M322="","*",SP_SUL!M322)</f>
        <v>ZKW-ZLU</v>
      </c>
      <c r="L319" s="139">
        <f>IF(SP_SUL!N322="","*",SP_SUL!N322)</f>
        <v>1051032</v>
      </c>
      <c r="M319" s="140">
        <f>IF(SP_SUL!J322="","*",SP_SUL!J322)</f>
        <v>55</v>
      </c>
      <c r="N319" s="144">
        <f>IF(SP_SUL!K322="","*",SP_SUL!K322)</f>
        <v>104</v>
      </c>
      <c r="O319" s="144" t="str">
        <f>IF(SP_SUL!L322="","*",SP_SUL!L322)</f>
        <v>-</v>
      </c>
      <c r="P319" s="143">
        <f>IF(SP_SUL!O322="","*",SP_SUL!O322)</f>
        <v>0.45833333333333331</v>
      </c>
      <c r="Q319" s="143">
        <f>IF(SP_SUL!P322="","*",SP_SUL!P322)</f>
        <v>6.9444444444444447E-4</v>
      </c>
      <c r="R319" s="145" t="str">
        <f>IF(SP_SUL!Q322="","*",CONCATENATE(SP_SUL!Q322," ",SP_SUL!R322))</f>
        <v>312 M</v>
      </c>
      <c r="S319" s="145" t="str">
        <f>IF(SP_SUL!V322="","*",SP_SUL!V322)</f>
        <v>Felipe</v>
      </c>
      <c r="T319" s="145" t="str">
        <f>IF(SP_SUL!W322="","*",SP_SUL!W322)</f>
        <v>PDM - Substituição de trilho</v>
      </c>
      <c r="U319" s="137">
        <f ca="1">_xlfn.XLOOKUP(G319&amp;$U$2,BS_CONTROLE[CHAVE],BS_CONTROLE[Quantidade_11],"-")</f>
        <v>312</v>
      </c>
      <c r="V319" s="137" t="str">
        <f ca="1">_xlfn.XLOOKUP(G319&amp;$V$2,BS_CONTROLE[CHAVE],BS_CONTROLE[Quantidade_11],"-")</f>
        <v>-</v>
      </c>
      <c r="W319" s="137">
        <f ca="1">_xlfn.XLOOKUP(G319&amp;$W$2,BS_CONTROLE[CHAVE],BS_CONTROLE[Quantidade_11],"-")</f>
        <v>312</v>
      </c>
    </row>
    <row r="320" spans="1:23" hidden="1">
      <c r="A320" s="146" t="str">
        <f>IF(SP_SUL!Y323="","*",SP_SUL!Y323)</f>
        <v>*</v>
      </c>
      <c r="B320" s="146" t="str">
        <f>IF(SP_SUL!X323="","*",SP_SUL!X323)</f>
        <v>*</v>
      </c>
      <c r="C320" s="146" t="str">
        <f>IF(SP_SUL!Z323="","*",SP_SUL!Z323)</f>
        <v>*</v>
      </c>
      <c r="D320" s="139" t="str">
        <f>IF(SP_SUL!S323="","*",SP_SUL!S323)</f>
        <v>-</v>
      </c>
      <c r="E320" s="139" t="str">
        <f>IF(SP_SUL!T323="","*",SP_SUL!T323)</f>
        <v>-</v>
      </c>
      <c r="F320" s="145" t="str">
        <f>IF(SP_SUL!B323="","*",SP_SUL!B323)</f>
        <v>*</v>
      </c>
      <c r="G320" s="145" t="str">
        <f>IF(SP_SUL!D323="","*",SP_SUL!D323)</f>
        <v>*</v>
      </c>
      <c r="H320" s="145" t="str">
        <f>IF(SP_SUL!F323="","*",SP_SUL!F323)</f>
        <v>*</v>
      </c>
      <c r="I320" s="145" t="str">
        <f>IF(SP_SUL!H323="","*",SP_SUL!H323)</f>
        <v>*</v>
      </c>
      <c r="J320" s="145" t="str">
        <f>IF(SP_SUL!I323="","*",SP_SUL!I323)</f>
        <v>*</v>
      </c>
      <c r="K320" s="139" t="str">
        <f>IF(SP_SUL!M323="","*",SP_SUL!M323)</f>
        <v>-</v>
      </c>
      <c r="L320" s="139" t="str">
        <f>IF(SP_SUL!N323="","*",SP_SUL!N323)</f>
        <v>-</v>
      </c>
      <c r="M320" s="140" t="str">
        <f>IF(SP_SUL!J323="","*",SP_SUL!J323)</f>
        <v>*</v>
      </c>
      <c r="N320" s="144" t="str">
        <f>IF(SP_SUL!K323="","*",SP_SUL!K323)</f>
        <v>*</v>
      </c>
      <c r="O320" s="144" t="str">
        <f>IF(SP_SUL!L323="","*",SP_SUL!L323)</f>
        <v>*</v>
      </c>
      <c r="P320" s="143" t="str">
        <f>IF(SP_SUL!O323="","*",SP_SUL!O323)</f>
        <v>*</v>
      </c>
      <c r="Q320" s="143" t="str">
        <f>IF(SP_SUL!P323="","*",SP_SUL!P323)</f>
        <v>*</v>
      </c>
      <c r="R320" s="145" t="str">
        <f>IF(SP_SUL!Q323="","*",CONCATENATE(SP_SUL!Q323," ",SP_SUL!R323))</f>
        <v>*</v>
      </c>
      <c r="S320" s="145" t="str">
        <f>IF(SP_SUL!V323="","*",SP_SUL!V323)</f>
        <v>*</v>
      </c>
      <c r="T320" s="145" t="str">
        <f>IF(SP_SUL!W323="","*",SP_SUL!W323)</f>
        <v>*</v>
      </c>
      <c r="U320" s="137" t="str">
        <f ca="1">_xlfn.XLOOKUP(G320&amp;$U$2,BS_CONTROLE[CHAVE],BS_CONTROLE[Quantidade_11],"-")</f>
        <v>-</v>
      </c>
      <c r="V320" s="137" t="str">
        <f ca="1">_xlfn.XLOOKUP(G320&amp;$V$2,BS_CONTROLE[CHAVE],BS_CONTROLE[Quantidade_11],"-")</f>
        <v>-</v>
      </c>
      <c r="W320" s="137" t="str">
        <f ca="1">_xlfn.XLOOKUP(G320&amp;$W$2,BS_CONTROLE[CHAVE],BS_CONTROLE[Quantidade_11],"-")</f>
        <v>-</v>
      </c>
    </row>
    <row r="321" spans="1:23" hidden="1">
      <c r="A321" s="146" t="str">
        <f>IF(SP_SUL!Y324="","*",SP_SUL!Y324)</f>
        <v>NÃO</v>
      </c>
      <c r="B321" s="146" t="str">
        <f>IF(SP_SUL!X324="","*",SP_SUL!X324)</f>
        <v>Contrato</v>
      </c>
      <c r="C321" s="146" t="str">
        <f>IF(SP_SUL!Z324="","*",SP_SUL!Z324)</f>
        <v>*</v>
      </c>
      <c r="D321" s="139" t="str">
        <f>IF(SP_SUL!S324="","*",SP_SUL!S324)</f>
        <v>SP SUL</v>
      </c>
      <c r="E321" s="139" t="str">
        <f>IF(SP_SUL!T324="","*",SP_SUL!T324)</f>
        <v>ZKE-ZEV</v>
      </c>
      <c r="F321" s="145">
        <f>IF(SP_SUL!B324="","*",SP_SUL!B324)</f>
        <v>46066</v>
      </c>
      <c r="G321" s="145" t="str">
        <f>IF(SP_SUL!D324="","*",SP_SUL!D324)</f>
        <v>MOD ZRB</v>
      </c>
      <c r="H321" s="145" t="str">
        <f>IF(SP_SUL!F324="","*",SP_SUL!F324)</f>
        <v>BLOCO</v>
      </c>
      <c r="I321" s="145" t="str">
        <f>IF(SP_SUL!H324="","*",SP_SUL!H324)</f>
        <v>-</v>
      </c>
      <c r="J321" s="145" t="str">
        <f>IF(SP_SUL!I324="","*",SP_SUL!I324)</f>
        <v>-</v>
      </c>
      <c r="K321" s="139" t="str">
        <f>IF(SP_SUL!M324="","*",SP_SUL!M324)</f>
        <v>ZRB-ZEV</v>
      </c>
      <c r="L321" s="139" t="str">
        <f>IF(SP_SUL!N324="","*",SP_SUL!N324)</f>
        <v>ZRBZEV</v>
      </c>
      <c r="M321" s="140">
        <f>IF(SP_SUL!J324="","*",SP_SUL!J324)</f>
        <v>48</v>
      </c>
      <c r="N321" s="144">
        <f>IF(SP_SUL!K324="","*",SP_SUL!K324)</f>
        <v>152.19999999999999</v>
      </c>
      <c r="O321" s="144">
        <f>IF(SP_SUL!L324="","*",SP_SUL!L324)</f>
        <v>159</v>
      </c>
      <c r="P321" s="143">
        <f>IF(SP_SUL!O324="","*",SP_SUL!O324)</f>
        <v>0.33333333333333331</v>
      </c>
      <c r="Q321" s="143">
        <f>IF(SP_SUL!P324="","*",SP_SUL!P324)</f>
        <v>0.33333333333333331</v>
      </c>
      <c r="R321" s="145" t="str">
        <f>IF(SP_SUL!Q324="","*",CONCATENATE(SP_SUL!Q324," ",SP_SUL!R324))</f>
        <v>1 BINÁRIO</v>
      </c>
      <c r="S321" s="145" t="str">
        <f>IF(SP_SUL!V324="","*",SP_SUL!V324)</f>
        <v xml:space="preserve">Alisson </v>
      </c>
      <c r="T321" s="145" t="str">
        <f>IF(SP_SUL!W324="","*",SP_SUL!W324)</f>
        <v>* Premissas
* Interdição de 08h00 nas seguintes Sb's: ZRB-1 / 154ZRB-1 / 155154-1 / 156155-1 / 157156-1 / ZEV157-1 / ZEV-1;
* W97 solicita MC1 em ZEM-1 às 07h00 e circula até o km 155+700 em 156155-1;
* V96 solicita MC1 em K67ZEV-2 às 07h20 e circula até o km 157+300 em ZEV157-1
* O intervalo será aberto após MCV9 Motivo 21 do W97 no km 155+700
* o W97 encerra na LJ e V96 encerra em ZEV-2;
Obs:  - W97 irá solicitar MC1 em ZRB-1, aproximadamente entre a 6º e 7º de intervalo para sair do SB e circular até LJ de ZEM-1.</v>
      </c>
      <c r="U321" s="137" t="str">
        <f ca="1">_xlfn.XLOOKUP(G321&amp;$U$2,BS_CONTROLE[CHAVE],BS_CONTROLE[Quantidade_11],"-")</f>
        <v>-</v>
      </c>
      <c r="V321" s="137" t="str">
        <f ca="1">_xlfn.XLOOKUP(G321&amp;$V$2,BS_CONTROLE[CHAVE],BS_CONTROLE[Quantidade_11],"-")</f>
        <v>-</v>
      </c>
      <c r="W321" s="137" t="str">
        <f ca="1">_xlfn.XLOOKUP(G321&amp;$W$2,BS_CONTROLE[CHAVE],BS_CONTROLE[Quantidade_11],"-")</f>
        <v>-</v>
      </c>
    </row>
    <row r="322" spans="1:23" hidden="1">
      <c r="A322" s="146" t="str">
        <f>IF(SP_SUL!Y325="","*",SP_SUL!Y325)</f>
        <v>NÃO</v>
      </c>
      <c r="B322" s="146" t="str">
        <f>IF(SP_SUL!X325="","*",SP_SUL!X325)</f>
        <v>Contrato</v>
      </c>
      <c r="C322" s="146" t="str">
        <f>IF(SP_SUL!Z325="","*",SP_SUL!Z325)</f>
        <v>*</v>
      </c>
      <c r="D322" s="139" t="str">
        <f>IF(SP_SUL!S325="","*",SP_SUL!S325)</f>
        <v>SP SUL</v>
      </c>
      <c r="E322" s="139" t="str">
        <f>IF(SP_SUL!T325="","*",SP_SUL!T325)</f>
        <v>ZKE-ZEV</v>
      </c>
      <c r="F322" s="145">
        <f>IF(SP_SUL!B325="","*",SP_SUL!B325)</f>
        <v>46066</v>
      </c>
      <c r="G322" s="145" t="str">
        <f>IF(SP_SUL!D325="","*",SP_SUL!D325)</f>
        <v>W97</v>
      </c>
      <c r="H322" s="145" t="str">
        <f>IF(SP_SUL!F325="","*",SP_SUL!F325)</f>
        <v>MODERNIZAÇÃO - DORMENTE - DESCARGA</v>
      </c>
      <c r="I322" s="145" t="str">
        <f>IF(SP_SUL!H325="","*",SP_SUL!H325)</f>
        <v>ZEM1</v>
      </c>
      <c r="J322" s="145" t="str">
        <f>IF(SP_SUL!I325="","*",SP_SUL!I325)</f>
        <v>ZEM1</v>
      </c>
      <c r="K322" s="139" t="str">
        <f>IF(SP_SUL!M325="","*",SP_SUL!M325)</f>
        <v>ZRB-ZEV</v>
      </c>
      <c r="L322" s="139">
        <f>IF(SP_SUL!N325="","*",SP_SUL!N325)</f>
        <v>1561551</v>
      </c>
      <c r="M322" s="140">
        <f>IF(SP_SUL!J325="","*",SP_SUL!J325)</f>
        <v>48</v>
      </c>
      <c r="N322" s="144">
        <f>IF(SP_SUL!K325="","*",SP_SUL!K325)</f>
        <v>155.69999999999999</v>
      </c>
      <c r="O322" s="144" t="str">
        <f>IF(SP_SUL!L325="","*",SP_SUL!L325)</f>
        <v>-</v>
      </c>
      <c r="P322" s="143">
        <f>IF(SP_SUL!O325="","*",SP_SUL!O325)</f>
        <v>0.29166666666666669</v>
      </c>
      <c r="Q322" s="143">
        <f>IF(SP_SUL!P325="","*",SP_SUL!P325)</f>
        <v>6.9444444444444447E-4</v>
      </c>
      <c r="R322" s="145" t="str">
        <f>IF(SP_SUL!Q325="","*",CONCATENATE(SP_SUL!Q325," ",SP_SUL!R325))</f>
        <v>1 Nº DE DORMENTES</v>
      </c>
      <c r="S322" s="145" t="str">
        <f>IF(SP_SUL!V325="","*",SP_SUL!V325)</f>
        <v xml:space="preserve">Alisson </v>
      </c>
      <c r="T322" s="145" t="str">
        <f>IF(SP_SUL!W325="","*",SP_SUL!W325)</f>
        <v>W97 solicita MC1 em ZEM-1 às 07h00 e circula até o km 155+700 em 156155-1;</v>
      </c>
      <c r="U322" s="137" t="str">
        <f ca="1">_xlfn.XLOOKUP(G322&amp;$U$2,BS_CONTROLE[CHAVE],BS_CONTROLE[Quantidade_11],"-")</f>
        <v>-</v>
      </c>
      <c r="V322" s="137" t="str">
        <f ca="1">_xlfn.XLOOKUP(G322&amp;$V$2,BS_CONTROLE[CHAVE],BS_CONTROLE[Quantidade_11],"-")</f>
        <v>-</v>
      </c>
      <c r="W322" s="137" t="str">
        <f ca="1">_xlfn.XLOOKUP(G322&amp;$W$2,BS_CONTROLE[CHAVE],BS_CONTROLE[Quantidade_11],"-")</f>
        <v>-</v>
      </c>
    </row>
    <row r="323" spans="1:23" hidden="1">
      <c r="A323" s="146" t="str">
        <f>IF(SP_SUL!Y326="","*",SP_SUL!Y326)</f>
        <v>NÃO</v>
      </c>
      <c r="B323" s="146" t="str">
        <f>IF(SP_SUL!X326="","*",SP_SUL!X326)</f>
        <v>Contrato</v>
      </c>
      <c r="C323" s="146" t="str">
        <f>IF(SP_SUL!Z326="","*",SP_SUL!Z326)</f>
        <v>*</v>
      </c>
      <c r="D323" s="139" t="str">
        <f>IF(SP_SUL!S326="","*",SP_SUL!S326)</f>
        <v>SP SUL</v>
      </c>
      <c r="E323" s="139" t="str">
        <f>IF(SP_SUL!T326="","*",SP_SUL!T326)</f>
        <v>ZKE-ZEV</v>
      </c>
      <c r="F323" s="145">
        <f>IF(SP_SUL!B326="","*",SP_SUL!B326)</f>
        <v>46066</v>
      </c>
      <c r="G323" s="145" t="str">
        <f>IF(SP_SUL!D326="","*",SP_SUL!D326)</f>
        <v>V96</v>
      </c>
      <c r="H323" s="145" t="str">
        <f>IF(SP_SUL!F326="","*",SP_SUL!F326)</f>
        <v>MODERNIZAÇÃO - SOCADORA</v>
      </c>
      <c r="I323" s="145" t="str">
        <f>IF(SP_SUL!H326="","*",SP_SUL!H326)</f>
        <v>K67ZEV2</v>
      </c>
      <c r="J323" s="145" t="str">
        <f>IF(SP_SUL!I326="","*",SP_SUL!I326)</f>
        <v>K67ZEV2</v>
      </c>
      <c r="K323" s="139" t="str">
        <f>IF(SP_SUL!M326="","*",SP_SUL!M326)</f>
        <v>ZRB-ZEV</v>
      </c>
      <c r="L323" s="139" t="str">
        <f>IF(SP_SUL!N326="","*",SP_SUL!N326)</f>
        <v>ZEV1571</v>
      </c>
      <c r="M323" s="140">
        <f>IF(SP_SUL!J326="","*",SP_SUL!J326)</f>
        <v>48</v>
      </c>
      <c r="N323" s="144">
        <f>IF(SP_SUL!K326="","*",SP_SUL!K326)</f>
        <v>157.30000000000001</v>
      </c>
      <c r="O323" s="144" t="str">
        <f>IF(SP_SUL!L326="","*",SP_SUL!L326)</f>
        <v>-</v>
      </c>
      <c r="P323" s="143">
        <f>IF(SP_SUL!O326="","*",SP_SUL!O326)</f>
        <v>0.30555555555555558</v>
      </c>
      <c r="Q323" s="143">
        <f>IF(SP_SUL!P326="","*",SP_SUL!P326)</f>
        <v>8.3333333333333329E-2</v>
      </c>
      <c r="R323" s="145" t="str">
        <f>IF(SP_SUL!Q326="","*",CONCATENATE(SP_SUL!Q326," ",SP_SUL!R326))</f>
        <v>270 M</v>
      </c>
      <c r="S323" s="145" t="str">
        <f>IF(SP_SUL!V326="","*",SP_SUL!V326)</f>
        <v xml:space="preserve">Alisson </v>
      </c>
      <c r="T323" s="145" t="str">
        <f>IF(SP_SUL!W326="","*",SP_SUL!W326)</f>
        <v>*V96 solicita MC1 em K67ZEV-2 às 07h20 e circula até o km 157+300 em ZEV157-1</v>
      </c>
      <c r="U323" s="137" t="str">
        <f ca="1">_xlfn.XLOOKUP(G323&amp;$U$2,BS_CONTROLE[CHAVE],BS_CONTROLE[Quantidade_11],"-")</f>
        <v>-</v>
      </c>
      <c r="V323" s="137" t="str">
        <f ca="1">_xlfn.XLOOKUP(G323&amp;$V$2,BS_CONTROLE[CHAVE],BS_CONTROLE[Quantidade_11],"-")</f>
        <v>-</v>
      </c>
      <c r="W323" s="137" t="str">
        <f ca="1">_xlfn.XLOOKUP(G323&amp;$W$2,BS_CONTROLE[CHAVE],BS_CONTROLE[Quantidade_11],"-")</f>
        <v>-</v>
      </c>
    </row>
    <row r="324" spans="1:23" hidden="1">
      <c r="A324" s="146" t="str">
        <f>IF(SP_SUL!Y327="","*",SP_SUL!Y327)</f>
        <v>NÃO</v>
      </c>
      <c r="B324" s="146" t="str">
        <f>IF(SP_SUL!X327="","*",SP_SUL!X327)</f>
        <v>Contrato</v>
      </c>
      <c r="C324" s="146" t="str">
        <f>IF(SP_SUL!Z327="","*",SP_SUL!Z327)</f>
        <v>*</v>
      </c>
      <c r="D324" s="139" t="str">
        <f>IF(SP_SUL!S327="","*",SP_SUL!S327)</f>
        <v>SP SUL</v>
      </c>
      <c r="E324" s="139" t="str">
        <f>IF(SP_SUL!T327="","*",SP_SUL!T327)</f>
        <v>ZKE-ZEV</v>
      </c>
      <c r="F324" s="145">
        <f>IF(SP_SUL!B327="","*",SP_SUL!B327)</f>
        <v>46066</v>
      </c>
      <c r="G324" s="145" t="str">
        <f>IF(SP_SUL!D327="","*",SP_SUL!D327)</f>
        <v>ADENISON (TP-810)</v>
      </c>
      <c r="H324" s="145" t="str">
        <f>IF(SP_SUL!F327="","*",SP_SUL!F327)</f>
        <v>MODERNIZAÇÃO - SOLDA</v>
      </c>
      <c r="I324" s="145" t="str">
        <f>IF(SP_SUL!H327="","*",SP_SUL!H327)</f>
        <v>-</v>
      </c>
      <c r="J324" s="145" t="str">
        <f>IF(SP_SUL!I327="","*",SP_SUL!I327)</f>
        <v>-</v>
      </c>
      <c r="K324" s="139" t="str">
        <f>IF(SP_SUL!M327="","*",SP_SUL!M327)</f>
        <v>ZRB-ZEV</v>
      </c>
      <c r="L324" s="139">
        <f>IF(SP_SUL!N327="","*",SP_SUL!N327)</f>
        <v>1571561</v>
      </c>
      <c r="M324" s="140">
        <f>IF(SP_SUL!J327="","*",SP_SUL!J327)</f>
        <v>48</v>
      </c>
      <c r="N324" s="144">
        <f>IF(SP_SUL!K327="","*",SP_SUL!K327)</f>
        <v>156.33199999999999</v>
      </c>
      <c r="O324" s="144">
        <f>IF(SP_SUL!L327="","*",SP_SUL!L327)</f>
        <v>156.34399999999999</v>
      </c>
      <c r="P324" s="143">
        <f>IF(SP_SUL!O327="","*",SP_SUL!O327)</f>
        <v>0.33333333333333331</v>
      </c>
      <c r="Q324" s="143">
        <f>IF(SP_SUL!P327="","*",SP_SUL!P327)</f>
        <v>8.3333333333333329E-2</v>
      </c>
      <c r="R324" s="145" t="str">
        <f>IF(SP_SUL!Q327="","*",CONCATENATE(SP_SUL!Q327," ",SP_SUL!R327))</f>
        <v>2 Nº DE SOLDA</v>
      </c>
      <c r="S324" s="145" t="str">
        <f>IF(SP_SUL!V327="","*",SP_SUL!V327)</f>
        <v xml:space="preserve">Alisson </v>
      </c>
      <c r="T324" s="145" t="str">
        <f>IF(SP_SUL!W327="","*",SP_SUL!W327)</f>
        <v xml:space="preserve">Execução de solda - Condicionado a temperatura </v>
      </c>
      <c r="U324" s="137">
        <f ca="1">_xlfn.XLOOKUP(G324&amp;$U$2,BS_CONTROLE[CHAVE],BS_CONTROLE[Quantidade_11],"-")</f>
        <v>1</v>
      </c>
      <c r="V324" s="137" t="str">
        <f ca="1">_xlfn.XLOOKUP(G324&amp;$V$2,BS_CONTROLE[CHAVE],BS_CONTROLE[Quantidade_11],"-")</f>
        <v>-</v>
      </c>
      <c r="W324" s="137">
        <f ca="1">_xlfn.XLOOKUP(G324&amp;$W$2,BS_CONTROLE[CHAVE],BS_CONTROLE[Quantidade_11],"-")</f>
        <v>0</v>
      </c>
    </row>
    <row r="325" spans="1:23" hidden="1">
      <c r="A325" s="146" t="str">
        <f>IF(SP_SUL!Y328="","*",SP_SUL!Y328)</f>
        <v>NÃO</v>
      </c>
      <c r="B325" s="146" t="str">
        <f>IF(SP_SUL!X328="","*",SP_SUL!X328)</f>
        <v>Contrato</v>
      </c>
      <c r="C325" s="146" t="str">
        <f>IF(SP_SUL!Z328="","*",SP_SUL!Z328)</f>
        <v>*</v>
      </c>
      <c r="D325" s="139" t="str">
        <f>IF(SP_SUL!S328="","*",SP_SUL!S328)</f>
        <v>SP SUL</v>
      </c>
      <c r="E325" s="139" t="str">
        <f>IF(SP_SUL!T328="","*",SP_SUL!T328)</f>
        <v>ZKE-ZEV</v>
      </c>
      <c r="F325" s="145">
        <f>IF(SP_SUL!B328="","*",SP_SUL!B328)</f>
        <v>46066</v>
      </c>
      <c r="G325" s="145" t="str">
        <f>IF(SP_SUL!D328="","*",SP_SUL!D328)</f>
        <v>MATEUS (TP-809)</v>
      </c>
      <c r="H325" s="145" t="str">
        <f>IF(SP_SUL!F328="","*",SP_SUL!F328)</f>
        <v>MODERNIZAÇÃO - SOLDA</v>
      </c>
      <c r="I325" s="145" t="str">
        <f>IF(SP_SUL!H328="","*",SP_SUL!H328)</f>
        <v>-</v>
      </c>
      <c r="J325" s="145" t="str">
        <f>IF(SP_SUL!I328="","*",SP_SUL!I328)</f>
        <v>-</v>
      </c>
      <c r="K325" s="139" t="str">
        <f>IF(SP_SUL!M328="","*",SP_SUL!M328)</f>
        <v>ZRB-ZEV</v>
      </c>
      <c r="L325" s="139">
        <f>IF(SP_SUL!N328="","*",SP_SUL!N328)</f>
        <v>1571561</v>
      </c>
      <c r="M325" s="140">
        <f>IF(SP_SUL!J328="","*",SP_SUL!J328)</f>
        <v>48</v>
      </c>
      <c r="N325" s="144">
        <f>IF(SP_SUL!K328="","*",SP_SUL!K328)</f>
        <v>156.654</v>
      </c>
      <c r="O325" s="144">
        <f>IF(SP_SUL!L328="","*",SP_SUL!L328)</f>
        <v>156.672</v>
      </c>
      <c r="P325" s="143">
        <f>IF(SP_SUL!O328="","*",SP_SUL!O328)</f>
        <v>0.33333333333333331</v>
      </c>
      <c r="Q325" s="143">
        <f>IF(SP_SUL!P328="","*",SP_SUL!P328)</f>
        <v>6.9444444444444447E-4</v>
      </c>
      <c r="R325" s="145" t="str">
        <f>IF(SP_SUL!Q328="","*",CONCATENATE(SP_SUL!Q328," ",SP_SUL!R328))</f>
        <v>2 Nº DE SOLDA</v>
      </c>
      <c r="S325" s="145" t="str">
        <f>IF(SP_SUL!V328="","*",SP_SUL!V328)</f>
        <v xml:space="preserve">Alisson </v>
      </c>
      <c r="T325" s="145" t="str">
        <f>IF(SP_SUL!W328="","*",SP_SUL!W328)</f>
        <v xml:space="preserve">Execução de solda - Condicionado a temperatura </v>
      </c>
      <c r="U325" s="137">
        <f ca="1">_xlfn.XLOOKUP(G325&amp;$U$2,BS_CONTROLE[CHAVE],BS_CONTROLE[Quantidade_11],"-")</f>
        <v>2</v>
      </c>
      <c r="V325" s="137" t="str">
        <f ca="1">_xlfn.XLOOKUP(G325&amp;$V$2,BS_CONTROLE[CHAVE],BS_CONTROLE[Quantidade_11],"-")</f>
        <v>-</v>
      </c>
      <c r="W325" s="137">
        <f ca="1">_xlfn.XLOOKUP(G325&amp;$W$2,BS_CONTROLE[CHAVE],BS_CONTROLE[Quantidade_11],"-")</f>
        <v>0</v>
      </c>
    </row>
    <row r="326" spans="1:23" hidden="1">
      <c r="A326" s="146" t="str">
        <f>IF(SP_SUL!Y329="","*",SP_SUL!Y329)</f>
        <v>NÃO</v>
      </c>
      <c r="B326" s="146" t="str">
        <f>IF(SP_SUL!X329="","*",SP_SUL!X329)</f>
        <v>Contrato</v>
      </c>
      <c r="C326" s="146" t="str">
        <f>IF(SP_SUL!Z329="","*",SP_SUL!Z329)</f>
        <v>*</v>
      </c>
      <c r="D326" s="139" t="str">
        <f>IF(SP_SUL!S329="","*",SP_SUL!S329)</f>
        <v>SP SUL</v>
      </c>
      <c r="E326" s="139" t="str">
        <f>IF(SP_SUL!T329="","*",SP_SUL!T329)</f>
        <v>ZKE-ZEV</v>
      </c>
      <c r="F326" s="145">
        <f>IF(SP_SUL!B329="","*",SP_SUL!B329)</f>
        <v>46066</v>
      </c>
      <c r="G326" s="145" t="str">
        <f>IF(SP_SUL!D329="","*",SP_SUL!D329)</f>
        <v>CAIQUE (TMA-677)</v>
      </c>
      <c r="H326" s="145" t="str">
        <f>IF(SP_SUL!F329="","*",SP_SUL!F329)</f>
        <v>MODERNIZAÇÃO - SOLDA</v>
      </c>
      <c r="I326" s="145" t="str">
        <f>IF(SP_SUL!H329="","*",SP_SUL!H329)</f>
        <v>-</v>
      </c>
      <c r="J326" s="145" t="str">
        <f>IF(SP_SUL!I329="","*",SP_SUL!I329)</f>
        <v>-</v>
      </c>
      <c r="K326" s="139" t="str">
        <f>IF(SP_SUL!M329="","*",SP_SUL!M329)</f>
        <v>ZRB-ZEV</v>
      </c>
      <c r="L326" s="139">
        <f>IF(SP_SUL!N329="","*",SP_SUL!N329)</f>
        <v>1571561</v>
      </c>
      <c r="M326" s="140">
        <f>IF(SP_SUL!J329="","*",SP_SUL!J329)</f>
        <v>48</v>
      </c>
      <c r="N326" s="144">
        <f>IF(SP_SUL!K329="","*",SP_SUL!K329)</f>
        <v>156.93</v>
      </c>
      <c r="O326" s="144">
        <f>IF(SP_SUL!L329="","*",SP_SUL!L329)</f>
        <v>156.958</v>
      </c>
      <c r="P326" s="143">
        <f>IF(SP_SUL!O329="","*",SP_SUL!O329)</f>
        <v>0.33333333333333331</v>
      </c>
      <c r="Q326" s="143">
        <f>IF(SP_SUL!P329="","*",SP_SUL!P329)</f>
        <v>6.9444444444444447E-4</v>
      </c>
      <c r="R326" s="145" t="str">
        <f>IF(SP_SUL!Q329="","*",CONCATENATE(SP_SUL!Q329," ",SP_SUL!R329))</f>
        <v>2 Nº DE SOLDA</v>
      </c>
      <c r="S326" s="145" t="str">
        <f>IF(SP_SUL!V329="","*",SP_SUL!V329)</f>
        <v xml:space="preserve">Alisson </v>
      </c>
      <c r="T326" s="145" t="str">
        <f>IF(SP_SUL!W329="","*",SP_SUL!W329)</f>
        <v xml:space="preserve">Execução de solda - Condicionado a temperatura </v>
      </c>
      <c r="U326" s="137" t="str">
        <f ca="1">_xlfn.XLOOKUP(G326&amp;$U$2,BS_CONTROLE[CHAVE],BS_CONTROLE[Quantidade_11],"-")</f>
        <v>-</v>
      </c>
      <c r="V326" s="137" t="str">
        <f ca="1">_xlfn.XLOOKUP(G326&amp;$V$2,BS_CONTROLE[CHAVE],BS_CONTROLE[Quantidade_11],"-")</f>
        <v>-</v>
      </c>
      <c r="W326" s="137" t="str">
        <f ca="1">_xlfn.XLOOKUP(G326&amp;$W$2,BS_CONTROLE[CHAVE],BS_CONTROLE[Quantidade_11],"-")</f>
        <v>-</v>
      </c>
    </row>
    <row r="327" spans="1:23" hidden="1">
      <c r="A327" s="146" t="str">
        <f>IF(SP_SUL!Y330="","*",SP_SUL!Y330)</f>
        <v>*</v>
      </c>
      <c r="B327" s="146" t="str">
        <f>IF(SP_SUL!X330="","*",SP_SUL!X330)</f>
        <v>*</v>
      </c>
      <c r="C327" s="146" t="str">
        <f>IF(SP_SUL!Z330="","*",SP_SUL!Z330)</f>
        <v>*</v>
      </c>
      <c r="D327" s="139" t="str">
        <f>IF(SP_SUL!S330="","*",SP_SUL!S330)</f>
        <v>-</v>
      </c>
      <c r="E327" s="139" t="str">
        <f>IF(SP_SUL!T330="","*",SP_SUL!T330)</f>
        <v>-</v>
      </c>
      <c r="F327" s="145" t="str">
        <f>IF(SP_SUL!B330="","*",SP_SUL!B330)</f>
        <v>*</v>
      </c>
      <c r="G327" s="145" t="str">
        <f>IF(SP_SUL!D330="","*",SP_SUL!D330)</f>
        <v>*</v>
      </c>
      <c r="H327" s="145" t="str">
        <f>IF(SP_SUL!F330="","*",SP_SUL!F330)</f>
        <v>*</v>
      </c>
      <c r="I327" s="145" t="str">
        <f>IF(SP_SUL!H330="","*",SP_SUL!H330)</f>
        <v>*</v>
      </c>
      <c r="J327" s="145" t="str">
        <f>IF(SP_SUL!I330="","*",SP_SUL!I330)</f>
        <v>*</v>
      </c>
      <c r="K327" s="139" t="str">
        <f>IF(SP_SUL!M330="","*",SP_SUL!M330)</f>
        <v>-</v>
      </c>
      <c r="L327" s="139" t="str">
        <f>IF(SP_SUL!N330="","*",SP_SUL!N330)</f>
        <v>-</v>
      </c>
      <c r="M327" s="140" t="str">
        <f>IF(SP_SUL!J330="","*",SP_SUL!J330)</f>
        <v>*</v>
      </c>
      <c r="N327" s="144" t="str">
        <f>IF(SP_SUL!K330="","*",SP_SUL!K330)</f>
        <v>*</v>
      </c>
      <c r="O327" s="144" t="str">
        <f>IF(SP_SUL!L330="","*",SP_SUL!L330)</f>
        <v>*</v>
      </c>
      <c r="P327" s="143" t="str">
        <f>IF(SP_SUL!O330="","*",SP_SUL!O330)</f>
        <v>*</v>
      </c>
      <c r="Q327" s="143" t="str">
        <f>IF(SP_SUL!P330="","*",SP_SUL!P330)</f>
        <v>*</v>
      </c>
      <c r="R327" s="145" t="str">
        <f>IF(SP_SUL!Q330="","*",CONCATENATE(SP_SUL!Q330," ",SP_SUL!R330))</f>
        <v>*</v>
      </c>
      <c r="S327" s="145" t="str">
        <f>IF(SP_SUL!V330="","*",SP_SUL!V330)</f>
        <v>*</v>
      </c>
      <c r="T327" s="145" t="str">
        <f>IF(SP_SUL!W330="","*",SP_SUL!W330)</f>
        <v>*</v>
      </c>
      <c r="U327" s="137" t="str">
        <f ca="1">_xlfn.XLOOKUP(G327&amp;$U$2,BS_CONTROLE[CHAVE],BS_CONTROLE[Quantidade_11],"-")</f>
        <v>-</v>
      </c>
      <c r="V327" s="137" t="str">
        <f ca="1">_xlfn.XLOOKUP(G327&amp;$V$2,BS_CONTROLE[CHAVE],BS_CONTROLE[Quantidade_11],"-")</f>
        <v>-</v>
      </c>
      <c r="W327" s="137" t="str">
        <f ca="1">_xlfn.XLOOKUP(G327&amp;$W$2,BS_CONTROLE[CHAVE],BS_CONTROLE[Quantidade_11],"-")</f>
        <v>-</v>
      </c>
    </row>
    <row r="328" spans="1:23" hidden="1">
      <c r="A328" s="146" t="str">
        <f>IF(SP_SUL!Y331="","*",SP_SUL!Y331)</f>
        <v>NÃO</v>
      </c>
      <c r="B328" s="146" t="str">
        <f>IF(SP_SUL!X331="","*",SP_SUL!X331)</f>
        <v>Contrato</v>
      </c>
      <c r="C328" s="146" t="str">
        <f>IF(SP_SUL!Z331="","*",SP_SUL!Z331)</f>
        <v>*</v>
      </c>
      <c r="D328" s="139" t="str">
        <f>IF(SP_SUL!S331="","*",SP_SUL!S331)</f>
        <v>SP SUL</v>
      </c>
      <c r="E328" s="139" t="str">
        <f>IF(SP_SUL!T331="","*",SP_SUL!T331)</f>
        <v>ZEV-ZPT</v>
      </c>
      <c r="F328" s="145">
        <f>IF(SP_SUL!B331="","*",SP_SUL!B331)</f>
        <v>46066</v>
      </c>
      <c r="G328" s="145" t="str">
        <f>IF(SP_SUL!D331="","*",SP_SUL!D331)</f>
        <v>MODERNIZAÇÃO SERRA</v>
      </c>
      <c r="H328" s="145" t="str">
        <f>IF(SP_SUL!F331="","*",SP_SUL!F331)</f>
        <v>BLOCO</v>
      </c>
      <c r="I328" s="145" t="str">
        <f>IF(SP_SUL!H331="","*",SP_SUL!H331)</f>
        <v>-</v>
      </c>
      <c r="J328" s="145" t="str">
        <f>IF(SP_SUL!I331="","*",SP_SUL!I331)</f>
        <v>-</v>
      </c>
      <c r="K328" s="139" t="str">
        <f>IF(SP_SUL!M331="","*",SP_SUL!M331)</f>
        <v>ZEZ-ZXW</v>
      </c>
      <c r="L328" s="139" t="str">
        <f>IF(SP_SUL!N331="","*",SP_SUL!N331)</f>
        <v>K79ZEZ2/ZXWK792</v>
      </c>
      <c r="M328" s="140">
        <f>IF(SP_SUL!J331="","*",SP_SUL!J331)</f>
        <v>92</v>
      </c>
      <c r="N328" s="144">
        <f>IF(SP_SUL!K331="","*",SP_SUL!K331)</f>
        <v>75.2</v>
      </c>
      <c r="O328" s="144">
        <f>IF(SP_SUL!L331="","*",SP_SUL!L331)</f>
        <v>81.8</v>
      </c>
      <c r="P328" s="143">
        <f>IF(SP_SUL!O331="","*",SP_SUL!O331)</f>
        <v>0.33333333333333331</v>
      </c>
      <c r="Q328" s="143">
        <f>IF(SP_SUL!P331="","*",SP_SUL!P331)</f>
        <v>0.33333333333333331</v>
      </c>
      <c r="R328" s="145" t="str">
        <f>IF(SP_SUL!Q331="","*",CONCATENATE(SP_SUL!Q331," ",SP_SUL!R331))</f>
        <v>1 BINÁRIO</v>
      </c>
      <c r="S328" s="145" t="str">
        <f>IF(SP_SUL!V331="","*",SP_SUL!V331)</f>
        <v>Augusto</v>
      </c>
      <c r="T328" s="145" t="str">
        <f>IF(SP_SUL!W331="","*",SP_SUL!W331)</f>
        <v>Bloco Modernização</v>
      </c>
      <c r="U328" s="137" t="str">
        <f ca="1">_xlfn.XLOOKUP(G328&amp;$U$2,BS_CONTROLE[CHAVE],BS_CONTROLE[Quantidade_11],"-")</f>
        <v>-</v>
      </c>
      <c r="V328" s="137" t="str">
        <f ca="1">_xlfn.XLOOKUP(G328&amp;$V$2,BS_CONTROLE[CHAVE],BS_CONTROLE[Quantidade_11],"-")</f>
        <v>-</v>
      </c>
      <c r="W328" s="137" t="str">
        <f ca="1">_xlfn.XLOOKUP(G328&amp;$W$2,BS_CONTROLE[CHAVE],BS_CONTROLE[Quantidade_11],"-")</f>
        <v>-</v>
      </c>
    </row>
    <row r="329" spans="1:23" hidden="1">
      <c r="A329" s="146" t="str">
        <f>IF(SP_SUL!Y332="","*",SP_SUL!Y332)</f>
        <v>NÃO</v>
      </c>
      <c r="B329" s="146" t="str">
        <f>IF(SP_SUL!X332="","*",SP_SUL!X332)</f>
        <v>Contrato</v>
      </c>
      <c r="C329" s="146" t="str">
        <f>IF(SP_SUL!Z332="","*",SP_SUL!Z332)</f>
        <v>*</v>
      </c>
      <c r="D329" s="139" t="str">
        <f>IF(SP_SUL!S332="","*",SP_SUL!S332)</f>
        <v>SP SUL</v>
      </c>
      <c r="E329" s="139" t="str">
        <f>IF(SP_SUL!T332="","*",SP_SUL!T332)</f>
        <v>ZEV-ZPT</v>
      </c>
      <c r="F329" s="145">
        <f>IF(SP_SUL!B332="","*",SP_SUL!B332)</f>
        <v>46066</v>
      </c>
      <c r="G329" s="145" t="str">
        <f>IF(SP_SUL!D332="","*",SP_SUL!D332)</f>
        <v>W61</v>
      </c>
      <c r="H329" s="145" t="str">
        <f>IF(SP_SUL!F332="","*",SP_SUL!F332)</f>
        <v>MODERNIZAÇÃO - PEDRA - DESCARGA</v>
      </c>
      <c r="I329" s="145" t="str">
        <f>IF(SP_SUL!H332="","*",SP_SUL!H332)</f>
        <v>K67ZEV-1</v>
      </c>
      <c r="J329" s="145" t="str">
        <f>IF(SP_SUL!I332="","*",SP_SUL!I332)</f>
        <v>K67ZEV-1</v>
      </c>
      <c r="K329" s="139" t="str">
        <f>IF(SP_SUL!M332="","*",SP_SUL!M332)</f>
        <v>ZEZ-ZXW</v>
      </c>
      <c r="L329" s="139" t="str">
        <f>IF(SP_SUL!N332="","*",SP_SUL!N332)</f>
        <v>K79ZEZ2/ZXWK792</v>
      </c>
      <c r="M329" s="140">
        <f>IF(SP_SUL!J332="","*",SP_SUL!J332)</f>
        <v>92</v>
      </c>
      <c r="N329" s="144">
        <f>IF(SP_SUL!K332="","*",SP_SUL!K332)</f>
        <v>75.2</v>
      </c>
      <c r="O329" s="144">
        <f>IF(SP_SUL!L332="","*",SP_SUL!L332)</f>
        <v>81.8</v>
      </c>
      <c r="P329" s="143">
        <f>IF(SP_SUL!O332="","*",SP_SUL!O332)</f>
        <v>0.3125</v>
      </c>
      <c r="Q329" s="143">
        <f>IF(SP_SUL!P332="","*",SP_SUL!P332)</f>
        <v>6.9444444444444447E-4</v>
      </c>
      <c r="R329" s="145" t="str">
        <f>IF(SP_SUL!Q332="","*",CONCATENATE(SP_SUL!Q332," ",SP_SUL!R332))</f>
        <v>1 VAGÕES</v>
      </c>
      <c r="S329" s="145" t="str">
        <f>IF(SP_SUL!V332="","*",SP_SUL!V332)</f>
        <v>Augusto</v>
      </c>
      <c r="T329" s="145" t="str">
        <f>IF(SP_SUL!W332="","*",SP_SUL!W332)</f>
        <v>W61 - Deslocamento e entrando pelo AMV Norte- Eng. Ferraz- Atividade: Recolhimento de Dormentes e Descarga de Pedra  /  W61 deve ser o primeiro veículo a sair de ZEV.</v>
      </c>
      <c r="U329" s="137">
        <f ca="1">_xlfn.XLOOKUP(G329&amp;$U$2,BS_CONTROLE[CHAVE],BS_CONTROLE[Quantidade_11],"-")</f>
        <v>1</v>
      </c>
      <c r="V329" s="137" t="str">
        <f ca="1">_xlfn.XLOOKUP(G329&amp;$V$2,BS_CONTROLE[CHAVE],BS_CONTROLE[Quantidade_11],"-")</f>
        <v>-</v>
      </c>
      <c r="W329" s="137">
        <f ca="1">_xlfn.XLOOKUP(G329&amp;$W$2,BS_CONTROLE[CHAVE],BS_CONTROLE[Quantidade_11],"-")</f>
        <v>0</v>
      </c>
    </row>
    <row r="330" spans="1:23" hidden="1">
      <c r="A330" s="146" t="str">
        <f>IF(SP_SUL!Y333="","*",SP_SUL!Y333)</f>
        <v>NÃO</v>
      </c>
      <c r="B330" s="146" t="str">
        <f>IF(SP_SUL!X333="","*",SP_SUL!X333)</f>
        <v>Contrato</v>
      </c>
      <c r="C330" s="146" t="str">
        <f>IF(SP_SUL!Z333="","*",SP_SUL!Z333)</f>
        <v>*</v>
      </c>
      <c r="D330" s="139" t="str">
        <f>IF(SP_SUL!S333="","*",SP_SUL!S333)</f>
        <v>SP SUL</v>
      </c>
      <c r="E330" s="139" t="str">
        <f>IF(SP_SUL!T333="","*",SP_SUL!T333)</f>
        <v>ZEV-ZPT</v>
      </c>
      <c r="F330" s="145">
        <f>IF(SP_SUL!B333="","*",SP_SUL!B333)</f>
        <v>46066</v>
      </c>
      <c r="G330" s="145" t="str">
        <f>IF(SP_SUL!D333="","*",SP_SUL!D333)</f>
        <v>V85</v>
      </c>
      <c r="H330" s="145" t="str">
        <f>IF(SP_SUL!F333="","*",SP_SUL!F333)</f>
        <v>MECANIZAÇÃO - SOCADORA</v>
      </c>
      <c r="I330" s="145" t="str">
        <f>IF(SP_SUL!H333="","*",SP_SUL!H333)</f>
        <v>K67ZEV-1</v>
      </c>
      <c r="J330" s="145" t="str">
        <f>IF(SP_SUL!I333="","*",SP_SUL!I333)</f>
        <v>K67ZEV-1</v>
      </c>
      <c r="K330" s="139" t="str">
        <f>IF(SP_SUL!M333="","*",SP_SUL!M333)</f>
        <v>ZEZ-ZXW</v>
      </c>
      <c r="L330" s="139" t="str">
        <f>IF(SP_SUL!N333="","*",SP_SUL!N333)</f>
        <v>K79ZEZ2/ZXWK792</v>
      </c>
      <c r="M330" s="140">
        <f>IF(SP_SUL!J333="","*",SP_SUL!J333)</f>
        <v>92</v>
      </c>
      <c r="N330" s="144">
        <f>IF(SP_SUL!K333="","*",SP_SUL!K333)</f>
        <v>75.2</v>
      </c>
      <c r="O330" s="144">
        <f>IF(SP_SUL!L333="","*",SP_SUL!L333)</f>
        <v>81.8</v>
      </c>
      <c r="P330" s="143">
        <f>IF(SP_SUL!O333="","*",SP_SUL!O333)</f>
        <v>0.31597222222222221</v>
      </c>
      <c r="Q330" s="143">
        <f>IF(SP_SUL!P333="","*",SP_SUL!P333)</f>
        <v>6.9444444444444447E-4</v>
      </c>
      <c r="R330" s="145" t="str">
        <f>IF(SP_SUL!Q333="","*",CONCATENATE(SP_SUL!Q333," ",SP_SUL!R333))</f>
        <v>200 M</v>
      </c>
      <c r="S330" s="145" t="str">
        <f>IF(SP_SUL!V333="","*",SP_SUL!V333)</f>
        <v>Augusto</v>
      </c>
      <c r="T330" s="145" t="str">
        <f>IF(SP_SUL!W333="","*",SP_SUL!W333)</f>
        <v>Socaria mecanizada  - Socaria do Km 75+180 ao 77+000</v>
      </c>
      <c r="U330" s="137" t="str">
        <f ca="1">_xlfn.XLOOKUP(G330&amp;$U$2,BS_CONTROLE[CHAVE],BS_CONTROLE[Quantidade_11],"-")</f>
        <v>-</v>
      </c>
      <c r="V330" s="137" t="str">
        <f ca="1">_xlfn.XLOOKUP(G330&amp;$V$2,BS_CONTROLE[CHAVE],BS_CONTROLE[Quantidade_11],"-")</f>
        <v>-</v>
      </c>
      <c r="W330" s="137" t="str">
        <f ca="1">_xlfn.XLOOKUP(G330&amp;$W$2,BS_CONTROLE[CHAVE],BS_CONTROLE[Quantidade_11],"-")</f>
        <v>-</v>
      </c>
    </row>
    <row r="331" spans="1:23" hidden="1">
      <c r="A331" s="146" t="str">
        <f>IF(SP_SUL!Y334="","*",SP_SUL!Y334)</f>
        <v>NÃO</v>
      </c>
      <c r="B331" s="146" t="str">
        <f>IF(SP_SUL!X334="","*",SP_SUL!X334)</f>
        <v>Contrato</v>
      </c>
      <c r="C331" s="146" t="str">
        <f>IF(SP_SUL!Z334="","*",SP_SUL!Z334)</f>
        <v>*</v>
      </c>
      <c r="D331" s="139" t="str">
        <f>IF(SP_SUL!S334="","*",SP_SUL!S334)</f>
        <v>SP SUL</v>
      </c>
      <c r="E331" s="139" t="str">
        <f>IF(SP_SUL!T334="","*",SP_SUL!T334)</f>
        <v>ZEV-ZPT</v>
      </c>
      <c r="F331" s="145">
        <f>IF(SP_SUL!B334="","*",SP_SUL!B334)</f>
        <v>46066</v>
      </c>
      <c r="G331" s="145" t="str">
        <f>IF(SP_SUL!D334="","*",SP_SUL!D334)</f>
        <v xml:space="preserve">TURMA FIXA VIA </v>
      </c>
      <c r="H331" s="145" t="str">
        <f>IF(SP_SUL!F334="","*",SP_SUL!F334)</f>
        <v>MODERNIZAÇÃO - SOLDA</v>
      </c>
      <c r="I331" s="145" t="str">
        <f>IF(SP_SUL!H334="","*",SP_SUL!H334)</f>
        <v>-</v>
      </c>
      <c r="J331" s="145" t="str">
        <f>IF(SP_SUL!I334="","*",SP_SUL!I334)</f>
        <v>-</v>
      </c>
      <c r="K331" s="139" t="str">
        <f>IF(SP_SUL!M334="","*",SP_SUL!M334)</f>
        <v>ZEZ-ZXW</v>
      </c>
      <c r="L331" s="139" t="str">
        <f>IF(SP_SUL!N334="","*",SP_SUL!N334)</f>
        <v>ZXWK792</v>
      </c>
      <c r="M331" s="140">
        <f>IF(SP_SUL!J334="","*",SP_SUL!J334)</f>
        <v>92</v>
      </c>
      <c r="N331" s="144">
        <f>IF(SP_SUL!K334="","*",SP_SUL!K334)</f>
        <v>78.709999999999994</v>
      </c>
      <c r="O331" s="144" t="str">
        <f>IF(SP_SUL!L334="","*",SP_SUL!L334)</f>
        <v>-</v>
      </c>
      <c r="P331" s="143">
        <f>IF(SP_SUL!O334="","*",SP_SUL!O334)</f>
        <v>0.33333333333333331</v>
      </c>
      <c r="Q331" s="143">
        <f>IF(SP_SUL!P334="","*",SP_SUL!P334)</f>
        <v>6.9444444444444447E-4</v>
      </c>
      <c r="R331" s="145" t="str">
        <f>IF(SP_SUL!Q334="","*",CONCATENATE(SP_SUL!Q334," ",SP_SUL!R334))</f>
        <v>1 Nº DE SOLDA</v>
      </c>
      <c r="S331" s="145" t="str">
        <f>IF(SP_SUL!V334="","*",SP_SUL!V334)</f>
        <v>Augusto</v>
      </c>
      <c r="T331" s="145" t="str">
        <f>IF(SP_SUL!W334="","*",SP_SUL!W334)</f>
        <v xml:space="preserve">Execução de solda - Condicionado a temperatura </v>
      </c>
      <c r="U331" s="137" t="str">
        <f ca="1">_xlfn.XLOOKUP(G331&amp;$U$2,BS_CONTROLE[CHAVE],BS_CONTROLE[Quantidade_11],"-")</f>
        <v>-</v>
      </c>
      <c r="V331" s="137" t="str">
        <f ca="1">_xlfn.XLOOKUP(G331&amp;$V$2,BS_CONTROLE[CHAVE],BS_CONTROLE[Quantidade_11],"-")</f>
        <v>-</v>
      </c>
      <c r="W331" s="137" t="str">
        <f ca="1">_xlfn.XLOOKUP(G331&amp;$W$2,BS_CONTROLE[CHAVE],BS_CONTROLE[Quantidade_11],"-")</f>
        <v>-</v>
      </c>
    </row>
    <row r="332" spans="1:23" hidden="1">
      <c r="A332" s="146" t="str">
        <f>IF(SP_SUL!Y335="","*",SP_SUL!Y335)</f>
        <v>NÃO</v>
      </c>
      <c r="B332" s="146" t="str">
        <f>IF(SP_SUL!X335="","*",SP_SUL!X335)</f>
        <v>Contrato</v>
      </c>
      <c r="C332" s="146" t="str">
        <f>IF(SP_SUL!Z335="","*",SP_SUL!Z335)</f>
        <v>*</v>
      </c>
      <c r="D332" s="139" t="str">
        <f>IF(SP_SUL!S335="","*",SP_SUL!S335)</f>
        <v>SP SUL</v>
      </c>
      <c r="E332" s="139" t="str">
        <f>IF(SP_SUL!T335="","*",SP_SUL!T335)</f>
        <v>ZEV-ZPT</v>
      </c>
      <c r="F332" s="145">
        <f>IF(SP_SUL!B335="","*",SP_SUL!B335)</f>
        <v>46066</v>
      </c>
      <c r="G332" s="145" t="str">
        <f>IF(SP_SUL!D335="","*",SP_SUL!D335)</f>
        <v xml:space="preserve">TURMA FIXA VIA </v>
      </c>
      <c r="H332" s="145" t="str">
        <f>IF(SP_SUL!F335="","*",SP_SUL!F335)</f>
        <v>MODERNIZAÇÃO - SOLDA</v>
      </c>
      <c r="I332" s="145" t="str">
        <f>IF(SP_SUL!H335="","*",SP_SUL!H335)</f>
        <v>-</v>
      </c>
      <c r="J332" s="145" t="str">
        <f>IF(SP_SUL!I335="","*",SP_SUL!I335)</f>
        <v>-</v>
      </c>
      <c r="K332" s="139" t="str">
        <f>IF(SP_SUL!M335="","*",SP_SUL!M335)</f>
        <v>ZEZ-ZXW</v>
      </c>
      <c r="L332" s="139" t="str">
        <f>IF(SP_SUL!N335="","*",SP_SUL!N335)</f>
        <v>ZXWK792</v>
      </c>
      <c r="M332" s="140">
        <f>IF(SP_SUL!J335="","*",SP_SUL!J335)</f>
        <v>92</v>
      </c>
      <c r="N332" s="144">
        <f>IF(SP_SUL!K335="","*",SP_SUL!K335)</f>
        <v>78.78</v>
      </c>
      <c r="O332" s="144" t="str">
        <f>IF(SP_SUL!L335="","*",SP_SUL!L335)</f>
        <v>-</v>
      </c>
      <c r="P332" s="143">
        <f>IF(SP_SUL!O335="","*",SP_SUL!O335)</f>
        <v>0.33333333333333331</v>
      </c>
      <c r="Q332" s="143">
        <f>IF(SP_SUL!P335="","*",SP_SUL!P335)</f>
        <v>6.9444444444444447E-4</v>
      </c>
      <c r="R332" s="145" t="str">
        <f>IF(SP_SUL!Q335="","*",CONCATENATE(SP_SUL!Q335," ",SP_SUL!R335))</f>
        <v>1 Nº DE SOLDA</v>
      </c>
      <c r="S332" s="145" t="str">
        <f>IF(SP_SUL!V335="","*",SP_SUL!V335)</f>
        <v>Augusto</v>
      </c>
      <c r="T332" s="145" t="str">
        <f>IF(SP_SUL!W335="","*",SP_SUL!W335)</f>
        <v xml:space="preserve">Execução de solda - Condicionado a temperatura </v>
      </c>
      <c r="U332" s="137" t="str">
        <f ca="1">_xlfn.XLOOKUP(G332&amp;$U$2,BS_CONTROLE[CHAVE],BS_CONTROLE[Quantidade_11],"-")</f>
        <v>-</v>
      </c>
      <c r="V332" s="137" t="str">
        <f ca="1">_xlfn.XLOOKUP(G332&amp;$V$2,BS_CONTROLE[CHAVE],BS_CONTROLE[Quantidade_11],"-")</f>
        <v>-</v>
      </c>
      <c r="W332" s="137" t="str">
        <f ca="1">_xlfn.XLOOKUP(G332&amp;$W$2,BS_CONTROLE[CHAVE],BS_CONTROLE[Quantidade_11],"-")</f>
        <v>-</v>
      </c>
    </row>
    <row r="333" spans="1:23" hidden="1">
      <c r="A333" s="146" t="str">
        <f>IF(SP_SUL!Y336="","*",SP_SUL!Y336)</f>
        <v>NÃO</v>
      </c>
      <c r="B333" s="146" t="str">
        <f>IF(SP_SUL!X336="","*",SP_SUL!X336)</f>
        <v>Contrato</v>
      </c>
      <c r="C333" s="146" t="str">
        <f>IF(SP_SUL!Z336="","*",SP_SUL!Z336)</f>
        <v>*</v>
      </c>
      <c r="D333" s="139" t="str">
        <f>IF(SP_SUL!S336="","*",SP_SUL!S336)</f>
        <v>SP SUL</v>
      </c>
      <c r="E333" s="139" t="str">
        <f>IF(SP_SUL!T336="","*",SP_SUL!T336)</f>
        <v>ZEV-ZPT</v>
      </c>
      <c r="F333" s="145">
        <f>IF(SP_SUL!B336="","*",SP_SUL!B336)</f>
        <v>46066</v>
      </c>
      <c r="G333" s="145" t="str">
        <f>IF(SP_SUL!D336="","*",SP_SUL!D336)</f>
        <v xml:space="preserve">TURMA FIXA VIA </v>
      </c>
      <c r="H333" s="145" t="str">
        <f>IF(SP_SUL!F336="","*",SP_SUL!F336)</f>
        <v>MODERNIZAÇÃO - SOLDA</v>
      </c>
      <c r="I333" s="145" t="str">
        <f>IF(SP_SUL!H336="","*",SP_SUL!H336)</f>
        <v>-</v>
      </c>
      <c r="J333" s="145" t="str">
        <f>IF(SP_SUL!I336="","*",SP_SUL!I336)</f>
        <v>-</v>
      </c>
      <c r="K333" s="139" t="str">
        <f>IF(SP_SUL!M336="","*",SP_SUL!M336)</f>
        <v>ZEZ-ZXW</v>
      </c>
      <c r="L333" s="139" t="str">
        <f>IF(SP_SUL!N336="","*",SP_SUL!N336)</f>
        <v>ZXWK792</v>
      </c>
      <c r="M333" s="140">
        <f>IF(SP_SUL!J336="","*",SP_SUL!J336)</f>
        <v>92</v>
      </c>
      <c r="N333" s="144">
        <f>IF(SP_SUL!K336="","*",SP_SUL!K336)</f>
        <v>78.8</v>
      </c>
      <c r="O333" s="144" t="str">
        <f>IF(SP_SUL!L336="","*",SP_SUL!L336)</f>
        <v>-</v>
      </c>
      <c r="P333" s="143">
        <f>IF(SP_SUL!O336="","*",SP_SUL!O336)</f>
        <v>0.33333333333333331</v>
      </c>
      <c r="Q333" s="143">
        <f>IF(SP_SUL!P336="","*",SP_SUL!P336)</f>
        <v>6.9444444444444447E-4</v>
      </c>
      <c r="R333" s="145" t="str">
        <f>IF(SP_SUL!Q336="","*",CONCATENATE(SP_SUL!Q336," ",SP_SUL!R336))</f>
        <v>1 Nº DE SOLDA</v>
      </c>
      <c r="S333" s="145" t="str">
        <f>IF(SP_SUL!V336="","*",SP_SUL!V336)</f>
        <v>Augusto</v>
      </c>
      <c r="T333" s="145" t="str">
        <f>IF(SP_SUL!W336="","*",SP_SUL!W336)</f>
        <v xml:space="preserve">Execução de solda - Condicionado a temperatura </v>
      </c>
      <c r="U333" s="137" t="str">
        <f ca="1">_xlfn.XLOOKUP(G333&amp;$U$2,BS_CONTROLE[CHAVE],BS_CONTROLE[Quantidade_11],"-")</f>
        <v>-</v>
      </c>
      <c r="V333" s="137" t="str">
        <f ca="1">_xlfn.XLOOKUP(G333&amp;$V$2,BS_CONTROLE[CHAVE],BS_CONTROLE[Quantidade_11],"-")</f>
        <v>-</v>
      </c>
      <c r="W333" s="137" t="str">
        <f ca="1">_xlfn.XLOOKUP(G333&amp;$W$2,BS_CONTROLE[CHAVE],BS_CONTROLE[Quantidade_11],"-")</f>
        <v>-</v>
      </c>
    </row>
    <row r="334" spans="1:23" hidden="1">
      <c r="A334" s="146" t="str">
        <f>IF(SP_SUL!Y337="","*",SP_SUL!Y337)</f>
        <v>*</v>
      </c>
      <c r="B334" s="146" t="str">
        <f>IF(SP_SUL!X337="","*",SP_SUL!X337)</f>
        <v>*</v>
      </c>
      <c r="C334" s="146" t="str">
        <f>IF(SP_SUL!Z337="","*",SP_SUL!Z337)</f>
        <v>*</v>
      </c>
      <c r="D334" s="139" t="str">
        <f>IF(SP_SUL!S337="","*",SP_SUL!S337)</f>
        <v>-</v>
      </c>
      <c r="E334" s="139" t="str">
        <f>IF(SP_SUL!T337="","*",SP_SUL!T337)</f>
        <v>-</v>
      </c>
      <c r="F334" s="145" t="str">
        <f>IF(SP_SUL!B337="","*",SP_SUL!B337)</f>
        <v>*</v>
      </c>
      <c r="G334" s="145" t="str">
        <f>IF(SP_SUL!D337="","*",SP_SUL!D337)</f>
        <v>*</v>
      </c>
      <c r="H334" s="145" t="str">
        <f>IF(SP_SUL!F337="","*",SP_SUL!F337)</f>
        <v>*</v>
      </c>
      <c r="I334" s="145" t="str">
        <f>IF(SP_SUL!H337="","*",SP_SUL!H337)</f>
        <v>*</v>
      </c>
      <c r="J334" s="145" t="str">
        <f>IF(SP_SUL!I337="","*",SP_SUL!I337)</f>
        <v>*</v>
      </c>
      <c r="K334" s="139" t="str">
        <f>IF(SP_SUL!M337="","*",SP_SUL!M337)</f>
        <v>-</v>
      </c>
      <c r="L334" s="139" t="str">
        <f>IF(SP_SUL!N337="","*",SP_SUL!N337)</f>
        <v>-</v>
      </c>
      <c r="M334" s="140" t="str">
        <f>IF(SP_SUL!J337="","*",SP_SUL!J337)</f>
        <v>*</v>
      </c>
      <c r="N334" s="144" t="str">
        <f>IF(SP_SUL!K337="","*",SP_SUL!K337)</f>
        <v>*</v>
      </c>
      <c r="O334" s="144" t="str">
        <f>IF(SP_SUL!L337="","*",SP_SUL!L337)</f>
        <v>*</v>
      </c>
      <c r="P334" s="143" t="str">
        <f>IF(SP_SUL!O337="","*",SP_SUL!O337)</f>
        <v>*</v>
      </c>
      <c r="Q334" s="143" t="str">
        <f>IF(SP_SUL!P337="","*",SP_SUL!P337)</f>
        <v>*</v>
      </c>
      <c r="R334" s="145" t="str">
        <f>IF(SP_SUL!Q337="","*",CONCATENATE(SP_SUL!Q337," ",SP_SUL!R337))</f>
        <v>*</v>
      </c>
      <c r="S334" s="145" t="str">
        <f>IF(SP_SUL!V337="","*",SP_SUL!V337)</f>
        <v>*</v>
      </c>
      <c r="T334" s="145" t="str">
        <f>IF(SP_SUL!W337="","*",SP_SUL!W337)</f>
        <v>*</v>
      </c>
      <c r="U334" s="137" t="str">
        <f ca="1">_xlfn.XLOOKUP(G334&amp;$U$2,BS_CONTROLE[CHAVE],BS_CONTROLE[Quantidade_11],"-")</f>
        <v>-</v>
      </c>
      <c r="V334" s="137" t="str">
        <f ca="1">_xlfn.XLOOKUP(G334&amp;$V$2,BS_CONTROLE[CHAVE],BS_CONTROLE[Quantidade_11],"-")</f>
        <v>-</v>
      </c>
      <c r="W334" s="137" t="str">
        <f ca="1">_xlfn.XLOOKUP(G334&amp;$W$2,BS_CONTROLE[CHAVE],BS_CONTROLE[Quantidade_11],"-")</f>
        <v>-</v>
      </c>
    </row>
    <row r="335" spans="1:23" hidden="1">
      <c r="A335" s="146" t="str">
        <f>IF(SP_SUL!Y338="","*",SP_SUL!Y338)</f>
        <v>NÃO</v>
      </c>
      <c r="B335" s="146" t="str">
        <f>IF(SP_SUL!X338="","*",SP_SUL!X338)</f>
        <v>Contrato</v>
      </c>
      <c r="C335" s="146" t="str">
        <f>IF(SP_SUL!Z338="","*",SP_SUL!Z338)</f>
        <v>*</v>
      </c>
      <c r="D335" s="139" t="str">
        <f>IF(SP_SUL!S338="","*",SP_SUL!S338)</f>
        <v>SP SUL</v>
      </c>
      <c r="E335" s="139" t="str">
        <f>IF(SP_SUL!T338="","*",SP_SUL!T338)</f>
        <v>ZEV-ZPT</v>
      </c>
      <c r="F335" s="145">
        <f>IF(SP_SUL!B338="","*",SP_SUL!B338)</f>
        <v>46066</v>
      </c>
      <c r="G335" s="145" t="str">
        <f>IF(SP_SUL!D338="","*",SP_SUL!D338)</f>
        <v>W62</v>
      </c>
      <c r="H335" s="145" t="str">
        <f>IF(SP_SUL!F338="","*",SP_SUL!F338)</f>
        <v>DESLOCAMENTO</v>
      </c>
      <c r="I335" s="145" t="str">
        <f>IF(SP_SUL!H338="","*",SP_SUL!H338)</f>
        <v>ZDRZPT</v>
      </c>
      <c r="J335" s="145" t="str">
        <f>IF(SP_SUL!I338="","*",SP_SUL!I338)</f>
        <v>ZDRZPT</v>
      </c>
      <c r="K335" s="139" t="str">
        <f>IF(SP_SUL!M338="","*",SP_SUL!M338)</f>
        <v>ZXW-ZGP</v>
      </c>
      <c r="L335" s="139" t="str">
        <f>IF(SP_SUL!N338="","*",SP_SUL!N338)</f>
        <v>K84ZXW2</v>
      </c>
      <c r="M335" s="140">
        <f>IF(SP_SUL!J338="","*",SP_SUL!J338)</f>
        <v>92</v>
      </c>
      <c r="N335" s="144">
        <f>IF(SP_SUL!K338="","*",SP_SUL!K338)</f>
        <v>83.7</v>
      </c>
      <c r="O335" s="144" t="str">
        <f>IF(SP_SUL!L338="","*",SP_SUL!L338)</f>
        <v>-</v>
      </c>
      <c r="P335" s="143">
        <f>IF(SP_SUL!O338="","*",SP_SUL!O338)</f>
        <v>0.33333333333333331</v>
      </c>
      <c r="Q335" s="143">
        <f>IF(SP_SUL!P338="","*",SP_SUL!P338)</f>
        <v>4.1666666666666664E-2</v>
      </c>
      <c r="R335" s="145" t="str">
        <f>IF(SP_SUL!Q338="","*",CONCATENATE(SP_SUL!Q338," ",SP_SUL!R338))</f>
        <v>1 BINÁRIO</v>
      </c>
      <c r="S335" s="145" t="str">
        <f>IF(SP_SUL!V338="","*",SP_SUL!V338)</f>
        <v>Moises</v>
      </c>
      <c r="T335" s="145" t="str">
        <f>IF(SP_SUL!W338="","*",SP_SUL!W338)</f>
        <v>Deslocamento das turmas</v>
      </c>
      <c r="U335" s="137">
        <f ca="1">_xlfn.XLOOKUP(G335&amp;$U$2,BS_CONTROLE[CHAVE],BS_CONTROLE[Quantidade_11],"-")</f>
        <v>1</v>
      </c>
      <c r="V335" s="137" t="str">
        <f ca="1">_xlfn.XLOOKUP(G335&amp;$V$2,BS_CONTROLE[CHAVE],BS_CONTROLE[Quantidade_11],"-")</f>
        <v>-</v>
      </c>
      <c r="W335" s="137" t="str">
        <f ca="1">_xlfn.XLOOKUP(G335&amp;$W$2,BS_CONTROLE[CHAVE],BS_CONTROLE[Quantidade_11],"-")</f>
        <v>-</v>
      </c>
    </row>
    <row r="336" spans="1:23" hidden="1">
      <c r="A336" s="146" t="str">
        <f>IF(SP_SUL!Y339="","*",SP_SUL!Y339)</f>
        <v>NÃO</v>
      </c>
      <c r="B336" s="146" t="str">
        <f>IF(SP_SUL!X339="","*",SP_SUL!X339)</f>
        <v>Contrato</v>
      </c>
      <c r="C336" s="146" t="str">
        <f>IF(SP_SUL!Z339="","*",SP_SUL!Z339)</f>
        <v>*</v>
      </c>
      <c r="D336" s="139" t="str">
        <f>IF(SP_SUL!S339="","*",SP_SUL!S339)</f>
        <v>SP SUL</v>
      </c>
      <c r="E336" s="139" t="str">
        <f>IF(SP_SUL!T339="","*",SP_SUL!T339)</f>
        <v>ZEV-ZPT</v>
      </c>
      <c r="F336" s="145">
        <f>IF(SP_SUL!B339="","*",SP_SUL!B339)</f>
        <v>46066</v>
      </c>
      <c r="G336" s="145" t="str">
        <f>IF(SP_SUL!D339="","*",SP_SUL!D339)</f>
        <v>ANTONI  (TP-720)</v>
      </c>
      <c r="H336" s="145" t="str">
        <f>IF(SP_SUL!F339="","*",SP_SUL!F339)</f>
        <v>PDM - SUBSTITUIÇÃO - TRILHO</v>
      </c>
      <c r="I336" s="145" t="str">
        <f>IF(SP_SUL!H339="","*",SP_SUL!H339)</f>
        <v>-</v>
      </c>
      <c r="J336" s="145" t="str">
        <f>IF(SP_SUL!I339="","*",SP_SUL!I339)</f>
        <v>-</v>
      </c>
      <c r="K336" s="139" t="str">
        <f>IF(SP_SUL!M339="","*",SP_SUL!M339)</f>
        <v>ZXW-ZGP</v>
      </c>
      <c r="L336" s="139" t="str">
        <f>IF(SP_SUL!N339="","*",SP_SUL!N339)</f>
        <v>K89ZES2</v>
      </c>
      <c r="M336" s="140">
        <f>IF(SP_SUL!J339="","*",SP_SUL!J339)</f>
        <v>92</v>
      </c>
      <c r="N336" s="144">
        <f>IF(SP_SUL!K339="","*",SP_SUL!K339)</f>
        <v>87.25</v>
      </c>
      <c r="O336" s="144" t="str">
        <f>IF(SP_SUL!L339="","*",SP_SUL!L339)</f>
        <v>-</v>
      </c>
      <c r="P336" s="143">
        <f>IF(SP_SUL!O339="","*",SP_SUL!O339)</f>
        <v>0.45833333333333331</v>
      </c>
      <c r="Q336" s="143">
        <f>IF(SP_SUL!P339="","*",SP_SUL!P339)</f>
        <v>0.16666666666666666</v>
      </c>
      <c r="R336" s="145" t="str">
        <f>IF(SP_SUL!Q339="","*",CONCATENATE(SP_SUL!Q339," ",SP_SUL!R339))</f>
        <v>212 M</v>
      </c>
      <c r="S336" s="145" t="str">
        <f>IF(SP_SUL!V339="","*",SP_SUL!V339)</f>
        <v>Moises</v>
      </c>
      <c r="T336" s="145" t="str">
        <f>IF(SP_SUL!W339="","*",SP_SUL!W339)</f>
        <v>PDM - Substituição de trilho ( TP pronto depende da chegada do lastro W62)</v>
      </c>
      <c r="U336" s="137" t="str">
        <f ca="1">_xlfn.XLOOKUP(G336&amp;$U$2,BS_CONTROLE[CHAVE],BS_CONTROLE[Quantidade_11],"-")</f>
        <v>-</v>
      </c>
      <c r="V336" s="137" t="str">
        <f ca="1">_xlfn.XLOOKUP(G336&amp;$V$2,BS_CONTROLE[CHAVE],BS_CONTROLE[Quantidade_11],"-")</f>
        <v>-</v>
      </c>
      <c r="W336" s="137" t="str">
        <f ca="1">_xlfn.XLOOKUP(G336&amp;$W$2,BS_CONTROLE[CHAVE],BS_CONTROLE[Quantidade_11],"-")</f>
        <v>-</v>
      </c>
    </row>
    <row r="337" spans="1:23" hidden="1">
      <c r="A337" s="146" t="str">
        <f>IF(SP_SUL!Y340="","*",SP_SUL!Y340)</f>
        <v>NÃO</v>
      </c>
      <c r="B337" s="146" t="str">
        <f>IF(SP_SUL!X340="","*",SP_SUL!X340)</f>
        <v>Contrato</v>
      </c>
      <c r="C337" s="146" t="str">
        <f>IF(SP_SUL!Z340="","*",SP_SUL!Z340)</f>
        <v>*</v>
      </c>
      <c r="D337" s="139" t="str">
        <f>IF(SP_SUL!S340="","*",SP_SUL!S340)</f>
        <v>SP SUL</v>
      </c>
      <c r="E337" s="139" t="str">
        <f>IF(SP_SUL!T340="","*",SP_SUL!T340)</f>
        <v>ZEV-ZPT</v>
      </c>
      <c r="F337" s="145">
        <f>IF(SP_SUL!B340="","*",SP_SUL!B340)</f>
        <v>46066</v>
      </c>
      <c r="G337" s="145" t="str">
        <f>IF(SP_SUL!D340="","*",SP_SUL!D340)</f>
        <v>JACIANO (TF-674)</v>
      </c>
      <c r="H337" s="145" t="str">
        <f>IF(SP_SUL!F340="","*",SP_SUL!F340)</f>
        <v>PDM - SUBSTITUIÇÃO - TRILHO</v>
      </c>
      <c r="I337" s="145" t="str">
        <f>IF(SP_SUL!H340="","*",SP_SUL!H340)</f>
        <v>-</v>
      </c>
      <c r="J337" s="145" t="str">
        <f>IF(SP_SUL!I340="","*",SP_SUL!I340)</f>
        <v>-</v>
      </c>
      <c r="K337" s="139" t="str">
        <f>IF(SP_SUL!M340="","*",SP_SUL!M340)</f>
        <v>ZXW-ZGP</v>
      </c>
      <c r="L337" s="139" t="str">
        <f>IF(SP_SUL!N340="","*",SP_SUL!N340)</f>
        <v>K89ZES2</v>
      </c>
      <c r="M337" s="140">
        <f>IF(SP_SUL!J340="","*",SP_SUL!J340)</f>
        <v>92</v>
      </c>
      <c r="N337" s="144">
        <f>IF(SP_SUL!K340="","*",SP_SUL!K340)</f>
        <v>87.25</v>
      </c>
      <c r="O337" s="144" t="str">
        <f>IF(SP_SUL!L340="","*",SP_SUL!L340)</f>
        <v>-</v>
      </c>
      <c r="P337" s="143">
        <f>IF(SP_SUL!O340="","*",SP_SUL!O340)</f>
        <v>0.45833333333333331</v>
      </c>
      <c r="Q337" s="143">
        <f>IF(SP_SUL!P340="","*",SP_SUL!P340)</f>
        <v>0.16666666666666666</v>
      </c>
      <c r="R337" s="145" t="str">
        <f>IF(SP_SUL!Q340="","*",CONCATENATE(SP_SUL!Q340," ",SP_SUL!R340))</f>
        <v>212 M</v>
      </c>
      <c r="S337" s="145" t="str">
        <f>IF(SP_SUL!V340="","*",SP_SUL!V340)</f>
        <v>Moises</v>
      </c>
      <c r="T337" s="145" t="str">
        <f>IF(SP_SUL!W340="","*",SP_SUL!W340)</f>
        <v>PDM - Substituição de trilho ( TP pronto depende da chegada do lastro W62)</v>
      </c>
      <c r="U337" s="137">
        <f ca="1">_xlfn.XLOOKUP(G337&amp;$U$2,BS_CONTROLE[CHAVE],BS_CONTROLE[Quantidade_11],"-")</f>
        <v>0</v>
      </c>
      <c r="V337" s="137" t="str">
        <f ca="1">_xlfn.XLOOKUP(G337&amp;$V$2,BS_CONTROLE[CHAVE],BS_CONTROLE[Quantidade_11],"-")</f>
        <v>-</v>
      </c>
      <c r="W337" s="137">
        <f ca="1">_xlfn.XLOOKUP(G337&amp;$W$2,BS_CONTROLE[CHAVE],BS_CONTROLE[Quantidade_11],"-")</f>
        <v>0</v>
      </c>
    </row>
    <row r="338" spans="1:23" hidden="1">
      <c r="A338" s="146" t="str">
        <f>IF(SP_SUL!Y341="","*",SP_SUL!Y341)</f>
        <v>NÃO</v>
      </c>
      <c r="B338" s="146" t="str">
        <f>IF(SP_SUL!X341="","*",SP_SUL!X341)</f>
        <v>Contrato</v>
      </c>
      <c r="C338" s="146" t="str">
        <f>IF(SP_SUL!Z341="","*",SP_SUL!Z341)</f>
        <v>*</v>
      </c>
      <c r="D338" s="139" t="str">
        <f>IF(SP_SUL!S341="","*",SP_SUL!S341)</f>
        <v>SP SUL</v>
      </c>
      <c r="E338" s="139" t="str">
        <f>IF(SP_SUL!T341="","*",SP_SUL!T341)</f>
        <v>ZEV-ZPT</v>
      </c>
      <c r="F338" s="145">
        <f>IF(SP_SUL!B341="","*",SP_SUL!B341)</f>
        <v>46066</v>
      </c>
      <c r="G338" s="145" t="str">
        <f>IF(SP_SUL!D341="","*",SP_SUL!D341)</f>
        <v>LEANDRO (TP-727)</v>
      </c>
      <c r="H338" s="145" t="str">
        <f>IF(SP_SUL!F341="","*",SP_SUL!F341)</f>
        <v>PDM - SUBSTITUIÇÃO - TRILHO</v>
      </c>
      <c r="I338" s="145" t="str">
        <f>IF(SP_SUL!H341="","*",SP_SUL!H341)</f>
        <v>-</v>
      </c>
      <c r="J338" s="145" t="str">
        <f>IF(SP_SUL!I341="","*",SP_SUL!I341)</f>
        <v>-</v>
      </c>
      <c r="K338" s="139" t="str">
        <f>IF(SP_SUL!M341="","*",SP_SUL!M341)</f>
        <v>ZXW-ZGP</v>
      </c>
      <c r="L338" s="139" t="str">
        <f>IF(SP_SUL!N341="","*",SP_SUL!N341)</f>
        <v>K89ZES2</v>
      </c>
      <c r="M338" s="140">
        <f>IF(SP_SUL!J341="","*",SP_SUL!J341)</f>
        <v>92</v>
      </c>
      <c r="N338" s="144">
        <f>IF(SP_SUL!K341="","*",SP_SUL!K341)</f>
        <v>87.25</v>
      </c>
      <c r="O338" s="144" t="str">
        <f>IF(SP_SUL!L341="","*",SP_SUL!L341)</f>
        <v>-</v>
      </c>
      <c r="P338" s="143">
        <f>IF(SP_SUL!O341="","*",SP_SUL!O341)</f>
        <v>0.45833333333333331</v>
      </c>
      <c r="Q338" s="143">
        <f>IF(SP_SUL!P341="","*",SP_SUL!P341)</f>
        <v>0.16666666666666666</v>
      </c>
      <c r="R338" s="145" t="str">
        <f>IF(SP_SUL!Q341="","*",CONCATENATE(SP_SUL!Q341," ",SP_SUL!R341))</f>
        <v>212 M</v>
      </c>
      <c r="S338" s="145" t="str">
        <f>IF(SP_SUL!V341="","*",SP_SUL!V341)</f>
        <v>Moises</v>
      </c>
      <c r="T338" s="145" t="str">
        <f>IF(SP_SUL!W341="","*",SP_SUL!W341)</f>
        <v>PDM - Substituição de trilho ( TP pronto depende da chegada do lastro W62)</v>
      </c>
      <c r="U338" s="137" t="str">
        <f ca="1">_xlfn.XLOOKUP(G338&amp;$U$2,BS_CONTROLE[CHAVE],BS_CONTROLE[Quantidade_11],"-")</f>
        <v>-</v>
      </c>
      <c r="V338" s="137" t="str">
        <f ca="1">_xlfn.XLOOKUP(G338&amp;$V$2,BS_CONTROLE[CHAVE],BS_CONTROLE[Quantidade_11],"-")</f>
        <v>-</v>
      </c>
      <c r="W338" s="137" t="str">
        <f ca="1">_xlfn.XLOOKUP(G338&amp;$W$2,BS_CONTROLE[CHAVE],BS_CONTROLE[Quantidade_11],"-")</f>
        <v>-</v>
      </c>
    </row>
    <row r="339" spans="1:23" hidden="1">
      <c r="A339" s="146" t="str">
        <f>IF(SP_SUL!Y342="","*",SP_SUL!Y342)</f>
        <v>*</v>
      </c>
      <c r="B339" s="146" t="str">
        <f>IF(SP_SUL!X342="","*",SP_SUL!X342)</f>
        <v>*</v>
      </c>
      <c r="C339" s="146" t="str">
        <f>IF(SP_SUL!Z342="","*",SP_SUL!Z342)</f>
        <v>*</v>
      </c>
      <c r="D339" s="139" t="str">
        <f>IF(SP_SUL!S342="","*",SP_SUL!S342)</f>
        <v>-</v>
      </c>
      <c r="E339" s="139" t="str">
        <f>IF(SP_SUL!T342="","*",SP_SUL!T342)</f>
        <v>-</v>
      </c>
      <c r="F339" s="145" t="str">
        <f>IF(SP_SUL!B342="","*",SP_SUL!B342)</f>
        <v>*</v>
      </c>
      <c r="G339" s="145" t="str">
        <f>IF(SP_SUL!D342="","*",SP_SUL!D342)</f>
        <v>*</v>
      </c>
      <c r="H339" s="145" t="str">
        <f>IF(SP_SUL!F342="","*",SP_SUL!F342)</f>
        <v>*</v>
      </c>
      <c r="I339" s="145" t="str">
        <f>IF(SP_SUL!H342="","*",SP_SUL!H342)</f>
        <v>*</v>
      </c>
      <c r="J339" s="145" t="str">
        <f>IF(SP_SUL!I342="","*",SP_SUL!I342)</f>
        <v>*</v>
      </c>
      <c r="K339" s="139" t="str">
        <f>IF(SP_SUL!M342="","*",SP_SUL!M342)</f>
        <v>-</v>
      </c>
      <c r="L339" s="139" t="str">
        <f>IF(SP_SUL!N342="","*",SP_SUL!N342)</f>
        <v>-</v>
      </c>
      <c r="M339" s="140" t="str">
        <f>IF(SP_SUL!J342="","*",SP_SUL!J342)</f>
        <v>*</v>
      </c>
      <c r="N339" s="144" t="str">
        <f>IF(SP_SUL!K342="","*",SP_SUL!K342)</f>
        <v>*</v>
      </c>
      <c r="O339" s="144" t="str">
        <f>IF(SP_SUL!L342="","*",SP_SUL!L342)</f>
        <v>*</v>
      </c>
      <c r="P339" s="143" t="str">
        <f>IF(SP_SUL!O342="","*",SP_SUL!O342)</f>
        <v>*</v>
      </c>
      <c r="Q339" s="143" t="str">
        <f>IF(SP_SUL!P342="","*",SP_SUL!P342)</f>
        <v>*</v>
      </c>
      <c r="R339" s="145" t="str">
        <f>IF(SP_SUL!Q342="","*",CONCATENATE(SP_SUL!Q342," ",SP_SUL!R342))</f>
        <v>*</v>
      </c>
      <c r="S339" s="145" t="str">
        <f>IF(SP_SUL!V342="","*",SP_SUL!V342)</f>
        <v>*</v>
      </c>
      <c r="T339" s="145" t="str">
        <f>IF(SP_SUL!W342="","*",SP_SUL!W342)</f>
        <v>*</v>
      </c>
      <c r="U339" s="137" t="str">
        <f ca="1">_xlfn.XLOOKUP(G339&amp;$U$2,BS_CONTROLE[CHAVE],BS_CONTROLE[Quantidade_11],"-")</f>
        <v>-</v>
      </c>
      <c r="V339" s="137" t="str">
        <f ca="1">_xlfn.XLOOKUP(G339&amp;$V$2,BS_CONTROLE[CHAVE],BS_CONTROLE[Quantidade_11],"-")</f>
        <v>-</v>
      </c>
      <c r="W339" s="137" t="str">
        <f ca="1">_xlfn.XLOOKUP(G339&amp;$W$2,BS_CONTROLE[CHAVE],BS_CONTROLE[Quantidade_11],"-")</f>
        <v>-</v>
      </c>
    </row>
    <row r="340" spans="1:23" hidden="1">
      <c r="A340" s="146" t="str">
        <f>IF(SP_SUL!Y343="","*",SP_SUL!Y343)</f>
        <v>NÃO</v>
      </c>
      <c r="B340" s="146" t="str">
        <f>IF(SP_SUL!X343="","*",SP_SUL!X343)</f>
        <v>Contrato</v>
      </c>
      <c r="C340" s="146" t="str">
        <f>IF(SP_SUL!Z343="","*",SP_SUL!Z343)</f>
        <v>*</v>
      </c>
      <c r="D340" s="139" t="str">
        <f>IF(SP_SUL!S343="","*",SP_SUL!S343)</f>
        <v>SP SUL</v>
      </c>
      <c r="E340" s="139" t="str">
        <f>IF(SP_SUL!T343="","*",SP_SUL!T343)</f>
        <v>ZEV-ZPT</v>
      </c>
      <c r="F340" s="145">
        <f>IF(SP_SUL!B343="","*",SP_SUL!B343)</f>
        <v>46066</v>
      </c>
      <c r="G340" s="145" t="str">
        <f>IF(SP_SUL!D343="","*",SP_SUL!D343)</f>
        <v>MODERNIZAÇÃO SERRA</v>
      </c>
      <c r="H340" s="145" t="str">
        <f>IF(SP_SUL!F343="","*",SP_SUL!F343)</f>
        <v>BLOCO</v>
      </c>
      <c r="I340" s="145" t="str">
        <f>IF(SP_SUL!H343="","*",SP_SUL!H343)</f>
        <v>-</v>
      </c>
      <c r="J340" s="145" t="str">
        <f>IF(SP_SUL!I343="","*",SP_SUL!I343)</f>
        <v>-</v>
      </c>
      <c r="K340" s="139" t="str">
        <f>IF(SP_SUL!M343="","*",SP_SUL!M343)</f>
        <v>ZGP-ZPT</v>
      </c>
      <c r="L340" s="139" t="str">
        <f>IF(SP_SUL!N343="","*",SP_SUL!N343)</f>
        <v>ZGP2/105ZGP2/ZPT1052</v>
      </c>
      <c r="M340" s="140">
        <f>IF(SP_SUL!J343="","*",SP_SUL!J343)</f>
        <v>92</v>
      </c>
      <c r="N340" s="144">
        <f>IF(SP_SUL!K343="","*",SP_SUL!K343)</f>
        <v>102.1</v>
      </c>
      <c r="O340" s="144">
        <f>IF(SP_SUL!L343="","*",SP_SUL!L343)</f>
        <v>102.3</v>
      </c>
      <c r="P340" s="143">
        <f>IF(SP_SUL!O343="","*",SP_SUL!O343)</f>
        <v>0.33333333333333331</v>
      </c>
      <c r="Q340" s="143">
        <f>IF(SP_SUL!P343="","*",SP_SUL!P343)</f>
        <v>0.22916666666666666</v>
      </c>
      <c r="R340" s="145" t="str">
        <f>IF(SP_SUL!Q343="","*",CONCATENATE(SP_SUL!Q343," ",SP_SUL!R343))</f>
        <v>1 BINÁRIO</v>
      </c>
      <c r="S340" s="145" t="str">
        <f>IF(SP_SUL!V343="","*",SP_SUL!V343)</f>
        <v>Augusto</v>
      </c>
      <c r="T340" s="145" t="str">
        <f>IF(SP_SUL!W343="","*",SP_SUL!W343)</f>
        <v>*Intervalo Bloco Modernização -  05:30hrs - ZPT/ZGP Linha 02*
* SBs Bloqueadas: ZGP2;
* Abertura do intervalo envio dos bloqueios;
* Atividades: 
Construção de grade 
Km 102+100 ao 102+300 - 200m
Descarga de Pedra com EGP
Km 102+100 ao 102+300 - 200m</v>
      </c>
      <c r="U340" s="137" t="str">
        <f ca="1">_xlfn.XLOOKUP(G340&amp;$U$2,BS_CONTROLE[CHAVE],BS_CONTROLE[Quantidade_11],"-")</f>
        <v>-</v>
      </c>
      <c r="V340" s="137" t="str">
        <f ca="1">_xlfn.XLOOKUP(G340&amp;$V$2,BS_CONTROLE[CHAVE],BS_CONTROLE[Quantidade_11],"-")</f>
        <v>-</v>
      </c>
      <c r="W340" s="137" t="str">
        <f ca="1">_xlfn.XLOOKUP(G340&amp;$W$2,BS_CONTROLE[CHAVE],BS_CONTROLE[Quantidade_11],"-")</f>
        <v>-</v>
      </c>
    </row>
    <row r="341" spans="1:23" hidden="1">
      <c r="A341" s="146" t="str">
        <f>IF(SP_SUL!Y344="","*",SP_SUL!Y344)</f>
        <v>OPORTUNIDADE</v>
      </c>
      <c r="B341" s="146" t="str">
        <f>IF(SP_SUL!X344="","*",SP_SUL!X344)</f>
        <v>Oportunidade</v>
      </c>
      <c r="C341" s="146" t="str">
        <f>IF(SP_SUL!Z344="","*",SP_SUL!Z344)</f>
        <v>*</v>
      </c>
      <c r="D341" s="139" t="str">
        <f>IF(SP_SUL!S344="","*",SP_SUL!S344)</f>
        <v>SP SUL</v>
      </c>
      <c r="E341" s="139" t="str">
        <f>IF(SP_SUL!T344="","*",SP_SUL!T344)</f>
        <v>ZPT-ZPG</v>
      </c>
      <c r="F341" s="145">
        <f>IF(SP_SUL!B344="","*",SP_SUL!B344)</f>
        <v>46066</v>
      </c>
      <c r="G341" s="145" t="str">
        <f>IF(SP_SUL!D344="","*",SP_SUL!D344)</f>
        <v>EXPANSÃO TURMA 1</v>
      </c>
      <c r="H341" s="145" t="str">
        <f>IF(SP_SUL!F344="","*",SP_SUL!F344)</f>
        <v>EXPANSÃO - SOLDA</v>
      </c>
      <c r="I341" s="145" t="str">
        <f>IF(SP_SUL!H344="","*",SP_SUL!H344)</f>
        <v>-</v>
      </c>
      <c r="J341" s="145" t="str">
        <f>IF(SP_SUL!I344="","*",SP_SUL!I344)</f>
        <v>-</v>
      </c>
      <c r="K341" s="139" t="str">
        <f>IF(SP_SUL!M344="","*",SP_SUL!M344)</f>
        <v>PAT-ZGM</v>
      </c>
      <c r="L341" s="139" t="str">
        <f>IF(SP_SUL!N344="","*",SP_SUL!N344)</f>
        <v>PAT1102</v>
      </c>
      <c r="M341" s="140">
        <f>IF(SP_SUL!J344="","*",SP_SUL!J344)</f>
        <v>53</v>
      </c>
      <c r="N341" s="144">
        <f>IF(SP_SUL!K344="","*",SP_SUL!K344)</f>
        <v>108.76</v>
      </c>
      <c r="O341" s="144" t="str">
        <f>IF(SP_SUL!L344="","*",SP_SUL!L344)</f>
        <v>-</v>
      </c>
      <c r="P341" s="143">
        <f>IF(SP_SUL!O344="","*",SP_SUL!O344)</f>
        <v>0.35416666666666669</v>
      </c>
      <c r="Q341" s="143">
        <f>IF(SP_SUL!P344="","*",SP_SUL!P344)</f>
        <v>6.25E-2</v>
      </c>
      <c r="R341" s="145" t="str">
        <f>IF(SP_SUL!Q344="","*",CONCATENATE(SP_SUL!Q344," ",SP_SUL!R344))</f>
        <v>1 Nº DE SOLDA</v>
      </c>
      <c r="S341" s="145" t="str">
        <f>IF(SP_SUL!V344="","*",SP_SUL!V344)</f>
        <v>Pedro</v>
      </c>
      <c r="T341" s="145" t="str">
        <f>IF(SP_SUL!W344="","*",SP_SUL!W344)</f>
        <v xml:space="preserve">Execução de solda - Condicionado a temperatura </v>
      </c>
      <c r="U341" s="137">
        <f ca="1">_xlfn.XLOOKUP(G341&amp;$U$2,BS_CONTROLE[CHAVE],BS_CONTROLE[Quantidade_11],"-")</f>
        <v>1040</v>
      </c>
      <c r="V341" s="137" t="str">
        <f ca="1">_xlfn.XLOOKUP(G341&amp;$V$2,BS_CONTROLE[CHAVE],BS_CONTROLE[Quantidade_11],"-")</f>
        <v>-</v>
      </c>
      <c r="W341" s="137">
        <f ca="1">_xlfn.XLOOKUP(G341&amp;$W$2,BS_CONTROLE[CHAVE],BS_CONTROLE[Quantidade_11],"-")</f>
        <v>1</v>
      </c>
    </row>
    <row r="342" spans="1:23" hidden="1">
      <c r="A342" s="146" t="str">
        <f>IF(SP_SUL!Y345="","*",SP_SUL!Y345)</f>
        <v>OPORTUNIDADE</v>
      </c>
      <c r="B342" s="146" t="str">
        <f>IF(SP_SUL!X345="","*",SP_SUL!X345)</f>
        <v>Oportunidade</v>
      </c>
      <c r="C342" s="146" t="str">
        <f>IF(SP_SUL!Z345="","*",SP_SUL!Z345)</f>
        <v>*</v>
      </c>
      <c r="D342" s="139" t="str">
        <f>IF(SP_SUL!S345="","*",SP_SUL!S345)</f>
        <v>SP SUL</v>
      </c>
      <c r="E342" s="139" t="str">
        <f>IF(SP_SUL!T345="","*",SP_SUL!T345)</f>
        <v>ZPT-ZPG</v>
      </c>
      <c r="F342" s="145">
        <f>IF(SP_SUL!B345="","*",SP_SUL!B345)</f>
        <v>46066</v>
      </c>
      <c r="G342" s="145" t="str">
        <f>IF(SP_SUL!D345="","*",SP_SUL!D345)</f>
        <v>RAFAEL (TP-695)</v>
      </c>
      <c r="H342" s="145" t="str">
        <f>IF(SP_SUL!F345="","*",SP_SUL!F345)</f>
        <v>JIC</v>
      </c>
      <c r="I342" s="145" t="str">
        <f>IF(SP_SUL!H345="","*",SP_SUL!H345)</f>
        <v>-</v>
      </c>
      <c r="J342" s="145" t="str">
        <f>IF(SP_SUL!I345="","*",SP_SUL!I345)</f>
        <v>-</v>
      </c>
      <c r="K342" s="139" t="str">
        <f>IF(SP_SUL!M345="","*",SP_SUL!M345)</f>
        <v>ZGM-ZZV</v>
      </c>
      <c r="L342" s="139">
        <f>IF(SP_SUL!N345="","*",SP_SUL!N345)</f>
        <v>1181172</v>
      </c>
      <c r="M342" s="140">
        <f>IF(SP_SUL!J345="","*",SP_SUL!J345)</f>
        <v>53</v>
      </c>
      <c r="N342" s="144">
        <f>IF(SP_SUL!K345="","*",SP_SUL!K345)</f>
        <v>116.81</v>
      </c>
      <c r="O342" s="144" t="str">
        <f>IF(SP_SUL!L345="","*",SP_SUL!L345)</f>
        <v>-</v>
      </c>
      <c r="P342" s="143">
        <f>IF(SP_SUL!O345="","*",SP_SUL!O345)</f>
        <v>0.45833333333333331</v>
      </c>
      <c r="Q342" s="143">
        <f>IF(SP_SUL!P345="","*",SP_SUL!P345)</f>
        <v>8.3333333333333329E-2</v>
      </c>
      <c r="R342" s="145" t="str">
        <f>IF(SP_SUL!Q345="","*",CONCATENATE(SP_SUL!Q345," ",SP_SUL!R345))</f>
        <v>1 Nº DE PEÇAS</v>
      </c>
      <c r="S342" s="145" t="str">
        <f>IF(SP_SUL!V345="","*",SP_SUL!V345)</f>
        <v>Moises</v>
      </c>
      <c r="T342" s="145" t="str">
        <f>IF(SP_SUL!W345="","*",SP_SUL!W345)</f>
        <v>Substituição de JIC</v>
      </c>
      <c r="U342" s="137">
        <f ca="1">_xlfn.XLOOKUP(G342&amp;$U$2,BS_CONTROLE[CHAVE],BS_CONTROLE[Quantidade_11],"-")</f>
        <v>0</v>
      </c>
      <c r="V342" s="137" t="str">
        <f ca="1">_xlfn.XLOOKUP(G342&amp;$V$2,BS_CONTROLE[CHAVE],BS_CONTROLE[Quantidade_11],"-")</f>
        <v>-</v>
      </c>
      <c r="W342" s="137" t="str">
        <f ca="1">_xlfn.XLOOKUP(G342&amp;$W$2,BS_CONTROLE[CHAVE],BS_CONTROLE[Quantidade_11],"-")</f>
        <v>-</v>
      </c>
    </row>
    <row r="343" spans="1:23" hidden="1">
      <c r="A343" s="146" t="str">
        <f>IF(SP_SUL!Y346="","*",SP_SUL!Y346)</f>
        <v>*</v>
      </c>
      <c r="B343" s="146" t="str">
        <f>IF(SP_SUL!X346="","*",SP_SUL!X346)</f>
        <v>Oportunidade</v>
      </c>
      <c r="C343" s="146" t="str">
        <f>IF(SP_SUL!Z346="","*",SP_SUL!Z346)</f>
        <v>*</v>
      </c>
      <c r="D343" s="139" t="str">
        <f>IF(SP_SUL!S346="","*",SP_SUL!S346)</f>
        <v>SP SUL</v>
      </c>
      <c r="E343" s="139" t="str">
        <f>IF(SP_SUL!T346="","*",SP_SUL!T346)</f>
        <v>ZKE-ZEV</v>
      </c>
      <c r="F343" s="145">
        <f>IF(SP_SUL!B346="","*",SP_SUL!B346)</f>
        <v>46066</v>
      </c>
      <c r="G343" s="145" t="str">
        <f>IF(SP_SUL!D346="","*",SP_SUL!D346)</f>
        <v>CLEBISON (TP-728)</v>
      </c>
      <c r="H343" s="145" t="str">
        <f>IF(SP_SUL!F346="","*",SP_SUL!F346)</f>
        <v>PDM - SOLDA</v>
      </c>
      <c r="I343" s="145" t="str">
        <f>IF(SP_SUL!H346="","*",SP_SUL!H346)</f>
        <v>-</v>
      </c>
      <c r="J343" s="145" t="str">
        <f>IF(SP_SUL!I346="","*",SP_SUL!I346)</f>
        <v>*</v>
      </c>
      <c r="K343" s="139" t="str">
        <f>IF(SP_SUL!M346="","*",SP_SUL!M346)</f>
        <v>ZKW-ZLU</v>
      </c>
      <c r="L343" s="139">
        <f>IF(SP_SUL!N346="","*",SP_SUL!N346)</f>
        <v>1031022</v>
      </c>
      <c r="M343" s="140">
        <f>IF(SP_SUL!J346="","*",SP_SUL!J346)</f>
        <v>55</v>
      </c>
      <c r="N343" s="144">
        <f>IF(SP_SUL!K346="","*",SP_SUL!K346)</f>
        <v>102.5</v>
      </c>
      <c r="O343" s="144" t="str">
        <f>IF(SP_SUL!L346="","*",SP_SUL!L346)</f>
        <v>-</v>
      </c>
      <c r="P343" s="143">
        <f>IF(SP_SUL!O346="","*",SP_SUL!O346)</f>
        <v>0.45833333333333331</v>
      </c>
      <c r="Q343" s="143">
        <f>IF(SP_SUL!P346="","*",SP_SUL!P346)</f>
        <v>6.9444444444444447E-4</v>
      </c>
      <c r="R343" s="145" t="str">
        <f>IF(SP_SUL!Q346="","*",CONCATENATE(SP_SUL!Q346," ",SP_SUL!R346))</f>
        <v>1 Nº DE SOLDA</v>
      </c>
      <c r="S343" s="145" t="str">
        <f>IF(SP_SUL!V346="","*",SP_SUL!V346)</f>
        <v>Felipe</v>
      </c>
      <c r="T343" s="145" t="str">
        <f>IF(SP_SUL!W346="","*",SP_SUL!W346)</f>
        <v xml:space="preserve">Execução de solda - Condicionado a temperatura </v>
      </c>
      <c r="U343" s="137">
        <f ca="1">_xlfn.XLOOKUP(G343&amp;$U$2,BS_CONTROLE[CHAVE],BS_CONTROLE[Quantidade_11],"-")</f>
        <v>2</v>
      </c>
      <c r="V343" s="137" t="str">
        <f ca="1">_xlfn.XLOOKUP(G343&amp;$V$2,BS_CONTROLE[CHAVE],BS_CONTROLE[Quantidade_11],"-")</f>
        <v>-</v>
      </c>
      <c r="W343" s="137">
        <f ca="1">_xlfn.XLOOKUP(G343&amp;$W$2,BS_CONTROLE[CHAVE],BS_CONTROLE[Quantidade_11],"-")</f>
        <v>0</v>
      </c>
    </row>
    <row r="344" spans="1:23" hidden="1">
      <c r="A344" s="146" t="str">
        <f>IF(SP_SUL!Y347="","*",SP_SUL!Y347)</f>
        <v>*</v>
      </c>
      <c r="B344" s="146" t="str">
        <f>IF(SP_SUL!X347="","*",SP_SUL!X347)</f>
        <v>Oportunidade</v>
      </c>
      <c r="C344" s="146" t="str">
        <f>IF(SP_SUL!Z347="","*",SP_SUL!Z347)</f>
        <v>*</v>
      </c>
      <c r="D344" s="139" t="str">
        <f>IF(SP_SUL!S347="","*",SP_SUL!S347)</f>
        <v>SP SUL</v>
      </c>
      <c r="E344" s="139" t="str">
        <f>IF(SP_SUL!T347="","*",SP_SUL!T347)</f>
        <v>ZKE-ZEV</v>
      </c>
      <c r="F344" s="145">
        <f>IF(SP_SUL!B347="","*",SP_SUL!B347)</f>
        <v>46066</v>
      </c>
      <c r="G344" s="145" t="str">
        <f>IF(SP_SUL!D347="","*",SP_SUL!D347)</f>
        <v>ISMAEL(TP-726)</v>
      </c>
      <c r="H344" s="145" t="str">
        <f>IF(SP_SUL!F347="","*",SP_SUL!F347)</f>
        <v>PDM - SOLDA</v>
      </c>
      <c r="I344" s="145" t="str">
        <f>IF(SP_SUL!H347="","*",SP_SUL!H347)</f>
        <v>-</v>
      </c>
      <c r="J344" s="145" t="str">
        <f>IF(SP_SUL!I347="","*",SP_SUL!I347)</f>
        <v>*</v>
      </c>
      <c r="K344" s="139" t="str">
        <f>IF(SP_SUL!M347="","*",SP_SUL!M347)</f>
        <v>ZKW-ZLU</v>
      </c>
      <c r="L344" s="139">
        <f>IF(SP_SUL!N347="","*",SP_SUL!N347)</f>
        <v>1031022</v>
      </c>
      <c r="M344" s="140">
        <f>IF(SP_SUL!J347="","*",SP_SUL!J347)</f>
        <v>55</v>
      </c>
      <c r="N344" s="144">
        <f>IF(SP_SUL!K347="","*",SP_SUL!K347)</f>
        <v>102.5</v>
      </c>
      <c r="O344" s="144" t="str">
        <f>IF(SP_SUL!L347="","*",SP_SUL!L347)</f>
        <v>-</v>
      </c>
      <c r="P344" s="143">
        <f>IF(SP_SUL!O347="","*",SP_SUL!O347)</f>
        <v>0.45833333333333331</v>
      </c>
      <c r="Q344" s="143">
        <f>IF(SP_SUL!P347="","*",SP_SUL!P347)</f>
        <v>6.9444444444444447E-4</v>
      </c>
      <c r="R344" s="145" t="str">
        <f>IF(SP_SUL!Q347="","*",CONCATENATE(SP_SUL!Q347," ",SP_SUL!R347))</f>
        <v>1 Nº DE SOLDA</v>
      </c>
      <c r="S344" s="145" t="str">
        <f>IF(SP_SUL!V347="","*",SP_SUL!V347)</f>
        <v>Felipe</v>
      </c>
      <c r="T344" s="145" t="str">
        <f>IF(SP_SUL!W347="","*",SP_SUL!W347)</f>
        <v xml:space="preserve">Execução de solda - Condicionado a temperatura </v>
      </c>
      <c r="U344" s="137">
        <f ca="1">_xlfn.XLOOKUP(G344&amp;$U$2,BS_CONTROLE[CHAVE],BS_CONTROLE[Quantidade_11],"-")</f>
        <v>2</v>
      </c>
      <c r="V344" s="137" t="str">
        <f ca="1">_xlfn.XLOOKUP(G344&amp;$V$2,BS_CONTROLE[CHAVE],BS_CONTROLE[Quantidade_11],"-")</f>
        <v>-</v>
      </c>
      <c r="W344" s="137">
        <f ca="1">_xlfn.XLOOKUP(G344&amp;$W$2,BS_CONTROLE[CHAVE],BS_CONTROLE[Quantidade_11],"-")</f>
        <v>0</v>
      </c>
    </row>
    <row r="345" spans="1:23" hidden="1">
      <c r="A345" s="146" t="str">
        <f>IF(SP_SUL!Y348="","*",SP_SUL!Y348)</f>
        <v>*</v>
      </c>
      <c r="B345" s="146" t="str">
        <f>IF(SP_SUL!X348="","*",SP_SUL!X348)</f>
        <v>*</v>
      </c>
      <c r="C345" s="146" t="str">
        <f>IF(SP_SUL!Z348="","*",SP_SUL!Z348)</f>
        <v>*</v>
      </c>
      <c r="D345" s="139" t="str">
        <f>IF(SP_SUL!S348="","*",SP_SUL!S348)</f>
        <v>-</v>
      </c>
      <c r="E345" s="139" t="str">
        <f>IF(SP_SUL!T348="","*",SP_SUL!T348)</f>
        <v>-</v>
      </c>
      <c r="F345" s="145" t="str">
        <f>IF(SP_SUL!B348="","*",SP_SUL!B348)</f>
        <v>*</v>
      </c>
      <c r="G345" s="145" t="str">
        <f>IF(SP_SUL!D348="","*",SP_SUL!D348)</f>
        <v>*</v>
      </c>
      <c r="H345" s="145" t="str">
        <f>IF(SP_SUL!F348="","*",SP_SUL!F348)</f>
        <v>*</v>
      </c>
      <c r="I345" s="145" t="str">
        <f>IF(SP_SUL!H348="","*",SP_SUL!H348)</f>
        <v>*</v>
      </c>
      <c r="J345" s="145" t="str">
        <f>IF(SP_SUL!I348="","*",SP_SUL!I348)</f>
        <v>*</v>
      </c>
      <c r="K345" s="139" t="str">
        <f>IF(SP_SUL!M348="","*",SP_SUL!M348)</f>
        <v>-</v>
      </c>
      <c r="L345" s="139" t="str">
        <f>IF(SP_SUL!N348="","*",SP_SUL!N348)</f>
        <v>-</v>
      </c>
      <c r="M345" s="140" t="str">
        <f>IF(SP_SUL!J348="","*",SP_SUL!J348)</f>
        <v>*</v>
      </c>
      <c r="N345" s="144" t="str">
        <f>IF(SP_SUL!K348="","*",SP_SUL!K348)</f>
        <v>*</v>
      </c>
      <c r="O345" s="144" t="str">
        <f>IF(SP_SUL!L348="","*",SP_SUL!L348)</f>
        <v>*</v>
      </c>
      <c r="P345" s="143" t="str">
        <f>IF(SP_SUL!O348="","*",SP_SUL!O348)</f>
        <v>*</v>
      </c>
      <c r="Q345" s="143" t="str">
        <f>IF(SP_SUL!P348="","*",SP_SUL!P348)</f>
        <v>*</v>
      </c>
      <c r="R345" s="145" t="str">
        <f>IF(SP_SUL!Q348="","*",CONCATENATE(SP_SUL!Q348," ",SP_SUL!R348))</f>
        <v>*</v>
      </c>
      <c r="S345" s="145" t="str">
        <f>IF(SP_SUL!V348="","*",SP_SUL!V348)</f>
        <v>*</v>
      </c>
      <c r="T345" s="145" t="str">
        <f>IF(SP_SUL!W348="","*",SP_SUL!W348)</f>
        <v>*</v>
      </c>
      <c r="U345" s="137" t="str">
        <f ca="1">_xlfn.XLOOKUP(G345&amp;$U$2,BS_CONTROLE[CHAVE],BS_CONTROLE[Quantidade_11],"-")</f>
        <v>-</v>
      </c>
      <c r="V345" s="137" t="str">
        <f ca="1">_xlfn.XLOOKUP(G345&amp;$V$2,BS_CONTROLE[CHAVE],BS_CONTROLE[Quantidade_11],"-")</f>
        <v>-</v>
      </c>
      <c r="W345" s="137" t="str">
        <f ca="1">_xlfn.XLOOKUP(G345&amp;$W$2,BS_CONTROLE[CHAVE],BS_CONTROLE[Quantidade_11],"-")</f>
        <v>-</v>
      </c>
    </row>
    <row r="346" spans="1:23" hidden="1">
      <c r="A346" s="146" t="str">
        <f>IF(SP_SUL!Y349="","*",SP_SUL!Y349)</f>
        <v>*</v>
      </c>
      <c r="B346" s="146" t="str">
        <f>IF(SP_SUL!X349="","*",SP_SUL!X349)</f>
        <v>Oportunidade</v>
      </c>
      <c r="C346" s="146" t="str">
        <f>IF(SP_SUL!Z349="","*",SP_SUL!Z349)</f>
        <v>*</v>
      </c>
      <c r="D346" s="139" t="str">
        <f>IF(SP_SUL!S349="","*",SP_SUL!S349)</f>
        <v>SP SUL</v>
      </c>
      <c r="E346" s="139" t="str">
        <f>IF(SP_SUL!T349="","*",SP_SUL!T349)</f>
        <v>ZBV-ZRX</v>
      </c>
      <c r="F346" s="145">
        <f>IF(SP_SUL!B349="","*",SP_SUL!B349)</f>
        <v>46067</v>
      </c>
      <c r="G346" s="145" t="str">
        <f>IF(SP_SUL!D349="","*",SP_SUL!D349)</f>
        <v>EXPANSÃO TURMA 1</v>
      </c>
      <c r="H346" s="145" t="str">
        <f>IF(SP_SUL!F349="","*",SP_SUL!F349)</f>
        <v>EXPANSÃO - SOLDA</v>
      </c>
      <c r="I346" s="145" t="str">
        <f>IF(SP_SUL!H349="","*",SP_SUL!H349)</f>
        <v>ZCD1</v>
      </c>
      <c r="J346" s="145" t="str">
        <f>IF(SP_SUL!I349="","*",SP_SUL!I349)</f>
        <v>-</v>
      </c>
      <c r="K346" s="139" t="str">
        <f>IF(SP_SUL!M349="","*",SP_SUL!M349)</f>
        <v>ZCD</v>
      </c>
      <c r="L346" s="139" t="str">
        <f>IF(SP_SUL!N349="","*",SP_SUL!N349)</f>
        <v>ZCD1</v>
      </c>
      <c r="M346" s="140">
        <f>IF(SP_SUL!J349="","*",SP_SUL!J349)</f>
        <v>70</v>
      </c>
      <c r="N346" s="144">
        <f>IF(SP_SUL!K349="","*",SP_SUL!K349)</f>
        <v>113</v>
      </c>
      <c r="O346" s="144" t="str">
        <f>IF(SP_SUL!L349="","*",SP_SUL!L349)</f>
        <v>-</v>
      </c>
      <c r="P346" s="143">
        <f>IF(SP_SUL!O349="","*",SP_SUL!O349)</f>
        <v>0.375</v>
      </c>
      <c r="Q346" s="143">
        <f>IF(SP_SUL!P349="","*",SP_SUL!P349)</f>
        <v>6.25E-2</v>
      </c>
      <c r="R346" s="145" t="str">
        <f>IF(SP_SUL!Q349="","*",CONCATENATE(SP_SUL!Q349," ",SP_SUL!R349))</f>
        <v>1 Nº DE SOLDA</v>
      </c>
      <c r="S346" s="145" t="str">
        <f>IF(SP_SUL!V349="","*",SP_SUL!V349)</f>
        <v>Elder</v>
      </c>
      <c r="T346" s="145" t="str">
        <f>IF(SP_SUL!W349="","*",SP_SUL!W349)</f>
        <v xml:space="preserve">Execução de solda - Condicionado a temperatura </v>
      </c>
      <c r="U346" s="137">
        <f ca="1">_xlfn.XLOOKUP(G346&amp;$U$2,BS_CONTROLE[CHAVE],BS_CONTROLE[Quantidade_11],"-")</f>
        <v>1040</v>
      </c>
      <c r="V346" s="137" t="str">
        <f ca="1">_xlfn.XLOOKUP(G346&amp;$V$2,BS_CONTROLE[CHAVE],BS_CONTROLE[Quantidade_11],"-")</f>
        <v>-</v>
      </c>
      <c r="W346" s="137">
        <f ca="1">_xlfn.XLOOKUP(G346&amp;$W$2,BS_CONTROLE[CHAVE],BS_CONTROLE[Quantidade_11],"-")</f>
        <v>1</v>
      </c>
    </row>
    <row r="347" spans="1:23" hidden="1">
      <c r="A347" s="146" t="str">
        <f>IF(SP_SUL!Y350="","*",SP_SUL!Y350)</f>
        <v>OPORTUNIDADE</v>
      </c>
      <c r="B347" s="146" t="str">
        <f>IF(SP_SUL!X350="","*",SP_SUL!X350)</f>
        <v>Oportunidade</v>
      </c>
      <c r="C347" s="146" t="str">
        <f>IF(SP_SUL!Z350="","*",SP_SUL!Z350)</f>
        <v>*</v>
      </c>
      <c r="D347" s="139" t="str">
        <f>IF(SP_SUL!S350="","*",SP_SUL!S350)</f>
        <v>SP SUL</v>
      </c>
      <c r="E347" s="139" t="str">
        <f>IF(SP_SUL!T350="","*",SP_SUL!T350)</f>
        <v>ZBV-ZRX</v>
      </c>
      <c r="F347" s="145">
        <f>IF(SP_SUL!B350="","*",SP_SUL!B350)</f>
        <v>46067</v>
      </c>
      <c r="G347" s="145" t="str">
        <f>IF(SP_SUL!D350="","*",SP_SUL!D350)</f>
        <v>KLECIO (TP-699)</v>
      </c>
      <c r="H347" s="145" t="str">
        <f>IF(SP_SUL!F350="","*",SP_SUL!F350)</f>
        <v>PDM - SOLDA</v>
      </c>
      <c r="I347" s="145" t="str">
        <f>IF(SP_SUL!H350="","*",SP_SUL!H350)</f>
        <v>-</v>
      </c>
      <c r="J347" s="145" t="str">
        <f>IF(SP_SUL!I350="","*",SP_SUL!I350)</f>
        <v>-</v>
      </c>
      <c r="K347" s="139" t="str">
        <f>IF(SP_SUL!M350="","*",SP_SUL!M350)</f>
        <v>ZSW-ZTT</v>
      </c>
      <c r="L347" s="139" t="str">
        <f>IF(SP_SUL!N350="","*",SP_SUL!N350)</f>
        <v>K90ZTT</v>
      </c>
      <c r="M347" s="140">
        <f>IF(SP_SUL!J350="","*",SP_SUL!J350)</f>
        <v>70</v>
      </c>
      <c r="N347" s="144">
        <f>IF(SP_SUL!K350="","*",SP_SUL!K350)</f>
        <v>92</v>
      </c>
      <c r="O347" s="144" t="str">
        <f>IF(SP_SUL!L350="","*",SP_SUL!L350)</f>
        <v>-</v>
      </c>
      <c r="P347" s="143">
        <f>IF(SP_SUL!O350="","*",SP_SUL!O350)</f>
        <v>0.35416666666666669</v>
      </c>
      <c r="Q347" s="143">
        <f>IF(SP_SUL!P350="","*",SP_SUL!P350)</f>
        <v>6.25E-2</v>
      </c>
      <c r="R347" s="145" t="str">
        <f>IF(SP_SUL!Q350="","*",CONCATENATE(SP_SUL!Q350," ",SP_SUL!R350))</f>
        <v>1 Nº DE SOLDA</v>
      </c>
      <c r="S347" s="145" t="str">
        <f>IF(SP_SUL!V350="","*",SP_SUL!V350)</f>
        <v xml:space="preserve">Klecio </v>
      </c>
      <c r="T347" s="145" t="str">
        <f>IF(SP_SUL!W350="","*",SP_SUL!W350)</f>
        <v xml:space="preserve">Execução de solda - Condicionado a temperatura </v>
      </c>
      <c r="U347" s="137">
        <f ca="1">_xlfn.XLOOKUP(G347&amp;$U$2,BS_CONTROLE[CHAVE],BS_CONTROLE[Quantidade_11],"-")</f>
        <v>0</v>
      </c>
      <c r="V347" s="137" t="str">
        <f ca="1">_xlfn.XLOOKUP(G347&amp;$V$2,BS_CONTROLE[CHAVE],BS_CONTROLE[Quantidade_11],"-")</f>
        <v>-</v>
      </c>
      <c r="W347" s="137">
        <f ca="1">_xlfn.XLOOKUP(G347&amp;$W$2,BS_CONTROLE[CHAVE],BS_CONTROLE[Quantidade_11],"-")</f>
        <v>0</v>
      </c>
    </row>
    <row r="348" spans="1:23" hidden="1">
      <c r="A348" s="146" t="str">
        <f>IF(SP_SUL!Y351="","*",SP_SUL!Y351)</f>
        <v>*</v>
      </c>
      <c r="B348" s="146" t="str">
        <f>IF(SP_SUL!X351="","*",SP_SUL!X351)</f>
        <v>*</v>
      </c>
      <c r="C348" s="146" t="str">
        <f>IF(SP_SUL!Z351="","*",SP_SUL!Z351)</f>
        <v>*</v>
      </c>
      <c r="D348" s="139" t="str">
        <f>IF(SP_SUL!S351="","*",SP_SUL!S351)</f>
        <v>-</v>
      </c>
      <c r="E348" s="139" t="str">
        <f>IF(SP_SUL!T351="","*",SP_SUL!T351)</f>
        <v>-</v>
      </c>
      <c r="F348" s="145" t="str">
        <f>IF(SP_SUL!B351="","*",SP_SUL!B351)</f>
        <v>*</v>
      </c>
      <c r="G348" s="145" t="str">
        <f>IF(SP_SUL!D351="","*",SP_SUL!D351)</f>
        <v>*</v>
      </c>
      <c r="H348" s="145" t="str">
        <f>IF(SP_SUL!F351="","*",SP_SUL!F351)</f>
        <v>*</v>
      </c>
      <c r="I348" s="145" t="str">
        <f>IF(SP_SUL!H351="","*",SP_SUL!H351)</f>
        <v>*</v>
      </c>
      <c r="J348" s="145" t="str">
        <f>IF(SP_SUL!I351="","*",SP_SUL!I351)</f>
        <v>*</v>
      </c>
      <c r="K348" s="139" t="str">
        <f>IF(SP_SUL!M351="","*",SP_SUL!M351)</f>
        <v>-</v>
      </c>
      <c r="L348" s="139" t="str">
        <f>IF(SP_SUL!N351="","*",SP_SUL!N351)</f>
        <v>-</v>
      </c>
      <c r="M348" s="140" t="str">
        <f>IF(SP_SUL!J351="","*",SP_SUL!J351)</f>
        <v>*</v>
      </c>
      <c r="N348" s="144" t="str">
        <f>IF(SP_SUL!K351="","*",SP_SUL!K351)</f>
        <v>*</v>
      </c>
      <c r="O348" s="144" t="str">
        <f>IF(SP_SUL!L351="","*",SP_SUL!L351)</f>
        <v>*</v>
      </c>
      <c r="P348" s="143" t="str">
        <f>IF(SP_SUL!O351="","*",SP_SUL!O351)</f>
        <v>*</v>
      </c>
      <c r="Q348" s="143" t="str">
        <f>IF(SP_SUL!P351="","*",SP_SUL!P351)</f>
        <v>*</v>
      </c>
      <c r="R348" s="145" t="str">
        <f>IF(SP_SUL!Q351="","*",CONCATENATE(SP_SUL!Q351," ",SP_SUL!R351))</f>
        <v>*</v>
      </c>
      <c r="S348" s="145" t="str">
        <f>IF(SP_SUL!V351="","*",SP_SUL!V351)</f>
        <v>*</v>
      </c>
      <c r="T348" s="145" t="str">
        <f>IF(SP_SUL!W351="","*",SP_SUL!W351)</f>
        <v>*</v>
      </c>
      <c r="U348" s="137" t="str">
        <f ca="1">_xlfn.XLOOKUP(G348&amp;$U$2,BS_CONTROLE[CHAVE],BS_CONTROLE[Quantidade_11],"-")</f>
        <v>-</v>
      </c>
      <c r="V348" s="137" t="str">
        <f ca="1">_xlfn.XLOOKUP(G348&amp;$V$2,BS_CONTROLE[CHAVE],BS_CONTROLE[Quantidade_11],"-")</f>
        <v>-</v>
      </c>
      <c r="W348" s="137" t="str">
        <f ca="1">_xlfn.XLOOKUP(G348&amp;$W$2,BS_CONTROLE[CHAVE],BS_CONTROLE[Quantidade_11],"-")</f>
        <v>-</v>
      </c>
    </row>
    <row r="349" spans="1:23" hidden="1">
      <c r="A349" s="146" t="str">
        <f>IF(SP_SUL!Y352="","*",SP_SUL!Y352)</f>
        <v>OPORTUNIDADE</v>
      </c>
      <c r="B349" s="146" t="str">
        <f>IF(SP_SUL!X352="","*",SP_SUL!X352)</f>
        <v>Oportunidade</v>
      </c>
      <c r="C349" s="146" t="str">
        <f>IF(SP_SUL!Z352="","*",SP_SUL!Z352)</f>
        <v>*</v>
      </c>
      <c r="D349" s="139" t="str">
        <f>IF(SP_SUL!S352="","*",SP_SUL!S352)</f>
        <v>SP SUL</v>
      </c>
      <c r="E349" s="139" t="str">
        <f>IF(SP_SUL!T352="","*",SP_SUL!T352)</f>
        <v>ZBV-ZKE</v>
      </c>
      <c r="F349" s="145">
        <f>IF(SP_SUL!B352="","*",SP_SUL!B352)</f>
        <v>46067</v>
      </c>
      <c r="G349" s="145" t="str">
        <f>IF(SP_SUL!D352="","*",SP_SUL!D352)</f>
        <v>ROGÉRIO (TP-730)</v>
      </c>
      <c r="H349" s="145" t="str">
        <f>IF(SP_SUL!F352="","*",SP_SUL!F352)</f>
        <v>PDM - SUBSTITUIÇÃO - DORMENTE</v>
      </c>
      <c r="I349" s="145" t="str">
        <f>IF(SP_SUL!H352="","*",SP_SUL!H352)</f>
        <v>-</v>
      </c>
      <c r="J349" s="145" t="str">
        <f>IF(SP_SUL!I352="","*",SP_SUL!I352)</f>
        <v>-</v>
      </c>
      <c r="K349" s="139" t="str">
        <f>IF(SP_SUL!M352="","*",SP_SUL!M352)</f>
        <v>ZYU-ZST</v>
      </c>
      <c r="L349" s="139" t="str">
        <f>IF(SP_SUL!N352="","*",SP_SUL!N352)</f>
        <v>206ZST</v>
      </c>
      <c r="M349" s="140">
        <f>IF(SP_SUL!J352="","*",SP_SUL!J352)</f>
        <v>56</v>
      </c>
      <c r="N349" s="144">
        <f>IF(SP_SUL!K352="","*",SP_SUL!K352)</f>
        <v>206.9</v>
      </c>
      <c r="O349" s="144">
        <f>IF(SP_SUL!L352="","*",SP_SUL!L352)</f>
        <v>205.9</v>
      </c>
      <c r="P349" s="143">
        <f>IF(SP_SUL!O352="","*",SP_SUL!O352)</f>
        <v>0.41666666666666669</v>
      </c>
      <c r="Q349" s="143">
        <f>IF(SP_SUL!P352="","*",SP_SUL!P352)</f>
        <v>8.3333333333333329E-2</v>
      </c>
      <c r="R349" s="145" t="str">
        <f>IF(SP_SUL!Q352="","*",CONCATENATE(SP_SUL!Q352," ",SP_SUL!R352))</f>
        <v>40 Nº DE DORMENTES</v>
      </c>
      <c r="S349" s="145" t="str">
        <f>IF(SP_SUL!V352="","*",SP_SUL!V352)</f>
        <v>Moises</v>
      </c>
      <c r="T349" s="145" t="str">
        <f>IF(SP_SUL!W352="","*",SP_SUL!W352)</f>
        <v xml:space="preserve">PDM - Substituição de dormentes </v>
      </c>
      <c r="U349" s="137">
        <f ca="1">_xlfn.XLOOKUP(G349&amp;$U$2,BS_CONTROLE[CHAVE],BS_CONTROLE[Quantidade_11],"-")</f>
        <v>0</v>
      </c>
      <c r="V349" s="137" t="str">
        <f ca="1">_xlfn.XLOOKUP(G349&amp;$V$2,BS_CONTROLE[CHAVE],BS_CONTROLE[Quantidade_11],"-")</f>
        <v>-</v>
      </c>
      <c r="W349" s="137">
        <f ca="1">_xlfn.XLOOKUP(G349&amp;$W$2,BS_CONTROLE[CHAVE],BS_CONTROLE[Quantidade_11],"-")</f>
        <v>40</v>
      </c>
    </row>
    <row r="350" spans="1:23" hidden="1">
      <c r="A350" s="146" t="str">
        <f>IF(SP_SUL!Y353="","*",SP_SUL!Y353)</f>
        <v>OPORTUNIDADE</v>
      </c>
      <c r="B350" s="146" t="str">
        <f>IF(SP_SUL!X353="","*",SP_SUL!X353)</f>
        <v>Oportunidade</v>
      </c>
      <c r="C350" s="146" t="str">
        <f>IF(SP_SUL!Z353="","*",SP_SUL!Z353)</f>
        <v>*</v>
      </c>
      <c r="D350" s="139" t="str">
        <f>IF(SP_SUL!S353="","*",SP_SUL!S353)</f>
        <v>SP SUL</v>
      </c>
      <c r="E350" s="139" t="str">
        <f>IF(SP_SUL!T353="","*",SP_SUL!T353)</f>
        <v>ZBV-ZKE</v>
      </c>
      <c r="F350" s="145">
        <f>IF(SP_SUL!B353="","*",SP_SUL!B353)</f>
        <v>46067</v>
      </c>
      <c r="G350" s="145" t="str">
        <f>IF(SP_SUL!D353="","*",SP_SUL!D353)</f>
        <v>V93</v>
      </c>
      <c r="H350" s="145" t="str">
        <f>IF(SP_SUL!F353="","*",SP_SUL!F353)</f>
        <v>MECANIZAÇÃO - SOCADORA</v>
      </c>
      <c r="I350" s="145" t="str">
        <f>IF(SP_SUL!H353="","*",SP_SUL!H353)</f>
        <v>ZYU1</v>
      </c>
      <c r="J350" s="145" t="str">
        <f>IF(SP_SUL!I353="","*",SP_SUL!I353)</f>
        <v>ZYU1</v>
      </c>
      <c r="K350" s="139" t="str">
        <f>IF(SP_SUL!M353="","*",SP_SUL!M353)</f>
        <v>ZYU-ZST</v>
      </c>
      <c r="L350" s="139" t="str">
        <f>IF(SP_SUL!N353="","*",SP_SUL!N353)</f>
        <v>ZYU206</v>
      </c>
      <c r="M350" s="140">
        <f>IF(SP_SUL!J353="","*",SP_SUL!J353)</f>
        <v>56</v>
      </c>
      <c r="N350" s="144">
        <f>IF(SP_SUL!K353="","*",SP_SUL!K353)</f>
        <v>204.4</v>
      </c>
      <c r="O350" s="144">
        <f>IF(SP_SUL!L353="","*",SP_SUL!L353)</f>
        <v>205.8</v>
      </c>
      <c r="P350" s="143">
        <f>IF(SP_SUL!O353="","*",SP_SUL!O353)</f>
        <v>0.375</v>
      </c>
      <c r="Q350" s="143">
        <f>IF(SP_SUL!P353="","*",SP_SUL!P353)</f>
        <v>8.3333333333333329E-2</v>
      </c>
      <c r="R350" s="145" t="str">
        <f>IF(SP_SUL!Q353="","*",CONCATENATE(SP_SUL!Q353," ",SP_SUL!R353))</f>
        <v>200 M</v>
      </c>
      <c r="S350" s="145" t="str">
        <f>IF(SP_SUL!V353="","*",SP_SUL!V353)</f>
        <v>Moises</v>
      </c>
      <c r="T350" s="145" t="str">
        <f>IF(SP_SUL!W353="","*",SP_SUL!W353)</f>
        <v xml:space="preserve">Socaria mecanizada </v>
      </c>
      <c r="U350" s="137">
        <f ca="1">_xlfn.XLOOKUP(G350&amp;$U$2,BS_CONTROLE[CHAVE],BS_CONTROLE[Quantidade_11],"-")</f>
        <v>229</v>
      </c>
      <c r="V350" s="137">
        <f ca="1">_xlfn.XLOOKUP(G350&amp;$V$2,BS_CONTROLE[CHAVE],BS_CONTROLE[Quantidade_11],"-")</f>
        <v>0</v>
      </c>
      <c r="W350" s="137">
        <f ca="1">_xlfn.XLOOKUP(G350&amp;$W$2,BS_CONTROLE[CHAVE],BS_CONTROLE[Quantidade_11],"-")</f>
        <v>0</v>
      </c>
    </row>
    <row r="351" spans="1:23" hidden="1">
      <c r="A351" s="146" t="str">
        <f>IF(SP_SUL!Y354="","*",SP_SUL!Y354)</f>
        <v>OPORTUNIDADE</v>
      </c>
      <c r="B351" s="146" t="str">
        <f>IF(SP_SUL!X354="","*",SP_SUL!X354)</f>
        <v>Oportunidade</v>
      </c>
      <c r="C351" s="146" t="str">
        <f>IF(SP_SUL!Z354="","*",SP_SUL!Z354)</f>
        <v>*</v>
      </c>
      <c r="D351" s="139" t="str">
        <f>IF(SP_SUL!S354="","*",SP_SUL!S354)</f>
        <v>SP SUL</v>
      </c>
      <c r="E351" s="139" t="str">
        <f>IF(SP_SUL!T354="","*",SP_SUL!T354)</f>
        <v>ZBV-ZKE</v>
      </c>
      <c r="F351" s="145">
        <f>IF(SP_SUL!B354="","*",SP_SUL!B354)</f>
        <v>46067</v>
      </c>
      <c r="G351" s="145" t="str">
        <f>IF(SP_SUL!D354="","*",SP_SUL!D354)</f>
        <v>ROBSON (TF-701)</v>
      </c>
      <c r="H351" s="145" t="str">
        <f>IF(SP_SUL!F354="","*",SP_SUL!F354)</f>
        <v>PDM - SUBSTITUIÇÃO - DORMENTE</v>
      </c>
      <c r="I351" s="145" t="str">
        <f>IF(SP_SUL!H354="","*",SP_SUL!H354)</f>
        <v>-</v>
      </c>
      <c r="J351" s="145" t="str">
        <f>IF(SP_SUL!I354="","*",SP_SUL!I354)</f>
        <v>-</v>
      </c>
      <c r="K351" s="139" t="str">
        <f>IF(SP_SUL!M354="","*",SP_SUL!M354)</f>
        <v>ZDY-ZFY</v>
      </c>
      <c r="L351" s="139" t="str">
        <f>IF(SP_SUL!N354="","*",SP_SUL!N354)</f>
        <v>189ZFY</v>
      </c>
      <c r="M351" s="140">
        <f>IF(SP_SUL!J354="","*",SP_SUL!J354)</f>
        <v>56</v>
      </c>
      <c r="N351" s="144">
        <f>IF(SP_SUL!K354="","*",SP_SUL!K354)</f>
        <v>190.3</v>
      </c>
      <c r="O351" s="144">
        <f>IF(SP_SUL!L354="","*",SP_SUL!L354)</f>
        <v>190.5</v>
      </c>
      <c r="P351" s="143">
        <f>IF(SP_SUL!O354="","*",SP_SUL!O354)</f>
        <v>0.375</v>
      </c>
      <c r="Q351" s="143">
        <f>IF(SP_SUL!P354="","*",SP_SUL!P354)</f>
        <v>8.3333333333333329E-2</v>
      </c>
      <c r="R351" s="145" t="str">
        <f>IF(SP_SUL!Q354="","*",CONCATENATE(SP_SUL!Q354," ",SP_SUL!R354))</f>
        <v>50 Nº DE DORMENTES</v>
      </c>
      <c r="S351" s="145" t="str">
        <f>IF(SP_SUL!V354="","*",SP_SUL!V354)</f>
        <v>Moises</v>
      </c>
      <c r="T351" s="145" t="str">
        <f>IF(SP_SUL!W354="","*",SP_SUL!W354)</f>
        <v xml:space="preserve">PDM - Substituição de dormentes </v>
      </c>
      <c r="U351" s="137">
        <f ca="1">_xlfn.XLOOKUP(G351&amp;$U$2,BS_CONTROLE[CHAVE],BS_CONTROLE[Quantidade_11],"-")</f>
        <v>0</v>
      </c>
      <c r="V351" s="137" t="str">
        <f ca="1">_xlfn.XLOOKUP(G351&amp;$V$2,BS_CONTROLE[CHAVE],BS_CONTROLE[Quantidade_11],"-")</f>
        <v>-</v>
      </c>
      <c r="W351" s="137">
        <f ca="1">_xlfn.XLOOKUP(G351&amp;$W$2,BS_CONTROLE[CHAVE],BS_CONTROLE[Quantidade_11],"-")</f>
        <v>60</v>
      </c>
    </row>
    <row r="352" spans="1:23" hidden="1">
      <c r="A352" s="146" t="str">
        <f>IF(SP_SUL!Y355="","*",SP_SUL!Y355)</f>
        <v>OPORTUNIDADE</v>
      </c>
      <c r="B352" s="146" t="str">
        <f>IF(SP_SUL!X355="","*",SP_SUL!X355)</f>
        <v>Oportunidade</v>
      </c>
      <c r="C352" s="146" t="str">
        <f>IF(SP_SUL!Z355="","*",SP_SUL!Z355)</f>
        <v>*</v>
      </c>
      <c r="D352" s="139" t="str">
        <f>IF(SP_SUL!S355="","*",SP_SUL!S355)</f>
        <v>SP SUL</v>
      </c>
      <c r="E352" s="139" t="str">
        <f>IF(SP_SUL!T355="","*",SP_SUL!T355)</f>
        <v>ZBV-ZKE</v>
      </c>
      <c r="F352" s="145" t="str">
        <f>IF(SP_SUL!B355="","*",SP_SUL!B355)</f>
        <v>*</v>
      </c>
      <c r="G352" s="145" t="str">
        <f>IF(SP_SUL!D355="","*",SP_SUL!D355)</f>
        <v>JACIANO (TF-674)</v>
      </c>
      <c r="H352" s="145" t="str">
        <f>IF(SP_SUL!F355="","*",SP_SUL!F355)</f>
        <v>PDM - SUBSTITUIÇÃO - DORMENTE</v>
      </c>
      <c r="I352" s="145" t="str">
        <f>IF(SP_SUL!H355="","*",SP_SUL!H355)</f>
        <v>-</v>
      </c>
      <c r="J352" s="145" t="str">
        <f>IF(SP_SUL!I355="","*",SP_SUL!I355)</f>
        <v>-</v>
      </c>
      <c r="K352" s="139" t="str">
        <f>IF(SP_SUL!M355="","*",SP_SUL!M355)</f>
        <v>ZDY-ZFY</v>
      </c>
      <c r="L352" s="139" t="str">
        <f>IF(SP_SUL!N355="","*",SP_SUL!N355)</f>
        <v>189ZFY</v>
      </c>
      <c r="M352" s="140">
        <f>IF(SP_SUL!J355="","*",SP_SUL!J355)</f>
        <v>56</v>
      </c>
      <c r="N352" s="144">
        <f>IF(SP_SUL!K355="","*",SP_SUL!K355)</f>
        <v>191</v>
      </c>
      <c r="O352" s="144">
        <f>IF(SP_SUL!L355="","*",SP_SUL!L355)</f>
        <v>190.5</v>
      </c>
      <c r="P352" s="143">
        <f>IF(SP_SUL!O355="","*",SP_SUL!O355)</f>
        <v>0.375</v>
      </c>
      <c r="Q352" s="143">
        <f>IF(SP_SUL!P355="","*",SP_SUL!P355)</f>
        <v>8.3333333333333329E-2</v>
      </c>
      <c r="R352" s="145" t="str">
        <f>IF(SP_SUL!Q355="","*",CONCATENATE(SP_SUL!Q355," ",SP_SUL!R355))</f>
        <v>50 Nº DE DORMENTES</v>
      </c>
      <c r="S352" s="145" t="str">
        <f>IF(SP_SUL!V355="","*",SP_SUL!V355)</f>
        <v>Moises</v>
      </c>
      <c r="T352" s="145" t="str">
        <f>IF(SP_SUL!W355="","*",SP_SUL!W355)</f>
        <v xml:space="preserve">PDM - Substituição de dormentes </v>
      </c>
      <c r="U352" s="137">
        <f ca="1">_xlfn.XLOOKUP(G352&amp;$U$2,BS_CONTROLE[CHAVE],BS_CONTROLE[Quantidade_11],"-")</f>
        <v>0</v>
      </c>
      <c r="V352" s="137" t="str">
        <f ca="1">_xlfn.XLOOKUP(G352&amp;$V$2,BS_CONTROLE[CHAVE],BS_CONTROLE[Quantidade_11],"-")</f>
        <v>-</v>
      </c>
      <c r="W352" s="137">
        <f ca="1">_xlfn.XLOOKUP(G352&amp;$W$2,BS_CONTROLE[CHAVE],BS_CONTROLE[Quantidade_11],"-")</f>
        <v>0</v>
      </c>
    </row>
    <row r="353" spans="1:23" hidden="1">
      <c r="A353" s="146" t="str">
        <f>IF(SP_SUL!Y356="","*",SP_SUL!Y356)</f>
        <v>*</v>
      </c>
      <c r="B353" s="146" t="str">
        <f>IF(SP_SUL!X356="","*",SP_SUL!X356)</f>
        <v>*</v>
      </c>
      <c r="C353" s="146" t="str">
        <f>IF(SP_SUL!Z356="","*",SP_SUL!Z356)</f>
        <v>*</v>
      </c>
      <c r="D353" s="139" t="str">
        <f>IF(SP_SUL!S356="","*",SP_SUL!S356)</f>
        <v>-</v>
      </c>
      <c r="E353" s="139" t="str">
        <f>IF(SP_SUL!T356="","*",SP_SUL!T356)</f>
        <v>-</v>
      </c>
      <c r="F353" s="145" t="str">
        <f>IF(SP_SUL!B356="","*",SP_SUL!B356)</f>
        <v>*</v>
      </c>
      <c r="G353" s="145" t="str">
        <f>IF(SP_SUL!D356="","*",SP_SUL!D356)</f>
        <v>*</v>
      </c>
      <c r="H353" s="145" t="str">
        <f>IF(SP_SUL!F356="","*",SP_SUL!F356)</f>
        <v>*</v>
      </c>
      <c r="I353" s="145" t="str">
        <f>IF(SP_SUL!H356="","*",SP_SUL!H356)</f>
        <v>*</v>
      </c>
      <c r="J353" s="145" t="str">
        <f>IF(SP_SUL!I356="","*",SP_SUL!I356)</f>
        <v>*</v>
      </c>
      <c r="K353" s="139" t="str">
        <f>IF(SP_SUL!M356="","*",SP_SUL!M356)</f>
        <v>-</v>
      </c>
      <c r="L353" s="139" t="str">
        <f>IF(SP_SUL!N356="","*",SP_SUL!N356)</f>
        <v>-</v>
      </c>
      <c r="M353" s="140" t="str">
        <f>IF(SP_SUL!J356="","*",SP_SUL!J356)</f>
        <v>*</v>
      </c>
      <c r="N353" s="144" t="str">
        <f>IF(SP_SUL!K356="","*",SP_SUL!K356)</f>
        <v>*</v>
      </c>
      <c r="O353" s="144" t="str">
        <f>IF(SP_SUL!L356="","*",SP_SUL!L356)</f>
        <v>*</v>
      </c>
      <c r="P353" s="143" t="str">
        <f>IF(SP_SUL!O356="","*",SP_SUL!O356)</f>
        <v>*</v>
      </c>
      <c r="Q353" s="143" t="str">
        <f>IF(SP_SUL!P356="","*",SP_SUL!P356)</f>
        <v>*</v>
      </c>
      <c r="R353" s="145" t="str">
        <f>IF(SP_SUL!Q356="","*",CONCATENATE(SP_SUL!Q356," ",SP_SUL!R356))</f>
        <v>*</v>
      </c>
      <c r="S353" s="145" t="str">
        <f>IF(SP_SUL!V356="","*",SP_SUL!V356)</f>
        <v>*</v>
      </c>
      <c r="T353" s="145" t="str">
        <f>IF(SP_SUL!W356="","*",SP_SUL!W356)</f>
        <v>*</v>
      </c>
      <c r="U353" s="137" t="str">
        <f ca="1">_xlfn.XLOOKUP(G353&amp;$U$2,BS_CONTROLE[CHAVE],BS_CONTROLE[Quantidade_11],"-")</f>
        <v>-</v>
      </c>
      <c r="V353" s="137" t="str">
        <f ca="1">_xlfn.XLOOKUP(G353&amp;$V$2,BS_CONTROLE[CHAVE],BS_CONTROLE[Quantidade_11],"-")</f>
        <v>-</v>
      </c>
      <c r="W353" s="137" t="str">
        <f ca="1">_xlfn.XLOOKUP(G353&amp;$W$2,BS_CONTROLE[CHAVE],BS_CONTROLE[Quantidade_11],"-")</f>
        <v>-</v>
      </c>
    </row>
    <row r="354" spans="1:23" hidden="1">
      <c r="A354" s="146" t="str">
        <f>IF(SP_SUL!Y357="","*",SP_SUL!Y357)</f>
        <v>OPORTUNIDADE</v>
      </c>
      <c r="B354" s="146" t="str">
        <f>IF(SP_SUL!X357="","*",SP_SUL!X357)</f>
        <v>Oportunidade</v>
      </c>
      <c r="C354" s="146" t="str">
        <f>IF(SP_SUL!Z357="","*",SP_SUL!Z357)</f>
        <v>*</v>
      </c>
      <c r="D354" s="139" t="str">
        <f>IF(SP_SUL!S357="","*",SP_SUL!S357)</f>
        <v>SP SUL</v>
      </c>
      <c r="E354" s="139" t="str">
        <f>IF(SP_SUL!T357="","*",SP_SUL!T357)</f>
        <v>ZKE-ZEV</v>
      </c>
      <c r="F354" s="145">
        <f>IF(SP_SUL!B357="","*",SP_SUL!B357)</f>
        <v>46067</v>
      </c>
      <c r="G354" s="145" t="str">
        <f>IF(SP_SUL!D357="","*",SP_SUL!D357)</f>
        <v>E17</v>
      </c>
      <c r="H354" s="145" t="str">
        <f>IF(SP_SUL!F357="","*",SP_SUL!F357)</f>
        <v>CAMINHÃO DE SOLDA</v>
      </c>
      <c r="I354" s="145" t="str">
        <f>IF(SP_SUL!H357="","*",SP_SUL!H357)</f>
        <v>102ZKW2</v>
      </c>
      <c r="J354" s="145" t="str">
        <f>IF(SP_SUL!I357="","*",SP_SUL!I357)</f>
        <v>102ZKW2</v>
      </c>
      <c r="K354" s="139" t="str">
        <f>IF(SP_SUL!M357="","*",SP_SUL!M357)</f>
        <v>ZKW-ZLU</v>
      </c>
      <c r="L354" s="139" t="str">
        <f>IF(SP_SUL!N357="","*",SP_SUL!N357)</f>
        <v>102ZKW2</v>
      </c>
      <c r="M354" s="140">
        <f>IF(SP_SUL!J357="","*",SP_SUL!J357)</f>
        <v>55</v>
      </c>
      <c r="N354" s="144">
        <f>IF(SP_SUL!K357="","*",SP_SUL!K357)</f>
        <v>100.95099999999999</v>
      </c>
      <c r="O354" s="144">
        <f>IF(SP_SUL!L357="","*",SP_SUL!L357)</f>
        <v>101.16500000000001</v>
      </c>
      <c r="P354" s="143">
        <f>IF(SP_SUL!O357="","*",SP_SUL!O357)</f>
        <v>0.39583333333333331</v>
      </c>
      <c r="Q354" s="143">
        <f>IF(SP_SUL!P357="","*",SP_SUL!P357)</f>
        <v>0.125</v>
      </c>
      <c r="R354" s="145" t="str">
        <f>IF(SP_SUL!Q357="","*",CONCATENATE(SP_SUL!Q357," ",SP_SUL!R357))</f>
        <v>2 Nº DE SOLDA</v>
      </c>
      <c r="S354" s="145" t="str">
        <f>IF(SP_SUL!V357="","*",SP_SUL!V357)</f>
        <v>Higor</v>
      </c>
      <c r="T354" s="145" t="str">
        <f>IF(SP_SUL!W357="","*",SP_SUL!W357)</f>
        <v>Caminhão de solda</v>
      </c>
      <c r="U354" s="137">
        <f ca="1">_xlfn.XLOOKUP(G354&amp;$U$2,BS_CONTROLE[CHAVE],BS_CONTROLE[Quantidade_11],"-")</f>
        <v>2</v>
      </c>
      <c r="V354" s="137">
        <f ca="1">_xlfn.XLOOKUP(G354&amp;$V$2,BS_CONTROLE[CHAVE],BS_CONTROLE[Quantidade_11],"-")</f>
        <v>0</v>
      </c>
      <c r="W354" s="137">
        <f ca="1">_xlfn.XLOOKUP(G354&amp;$W$2,BS_CONTROLE[CHAVE],BS_CONTROLE[Quantidade_11],"-")</f>
        <v>0</v>
      </c>
    </row>
    <row r="355" spans="1:23" hidden="1">
      <c r="A355" s="146" t="str">
        <f>IF(SP_SUL!Y358="","*",SP_SUL!Y358)</f>
        <v>OPORTUNIDADE</v>
      </c>
      <c r="B355" s="146" t="str">
        <f>IF(SP_SUL!X358="","*",SP_SUL!X358)</f>
        <v>Oportunidade</v>
      </c>
      <c r="C355" s="146" t="str">
        <f>IF(SP_SUL!Z358="","*",SP_SUL!Z358)</f>
        <v>*</v>
      </c>
      <c r="D355" s="139" t="str">
        <f>IF(SP_SUL!S358="","*",SP_SUL!S358)</f>
        <v>SP SUL</v>
      </c>
      <c r="E355" s="139" t="str">
        <f>IF(SP_SUL!T358="","*",SP_SUL!T358)</f>
        <v>ZKE-ZEV</v>
      </c>
      <c r="F355" s="145">
        <f>IF(SP_SUL!B358="","*",SP_SUL!B358)</f>
        <v>46067</v>
      </c>
      <c r="G355" s="145" t="str">
        <f>IF(SP_SUL!D358="","*",SP_SUL!D358)</f>
        <v>W60</v>
      </c>
      <c r="H355" s="145" t="str">
        <f>IF(SP_SUL!F358="","*",SP_SUL!F358)</f>
        <v>DESCARGA DE MATERIAL</v>
      </c>
      <c r="I355" s="145" t="str">
        <f>IF(SP_SUL!H358="","*",SP_SUL!H358)</f>
        <v>102ZKW2</v>
      </c>
      <c r="J355" s="145" t="str">
        <f>IF(SP_SUL!I358="","*",SP_SUL!I358)</f>
        <v>102ZKW2</v>
      </c>
      <c r="K355" s="139" t="str">
        <f>IF(SP_SUL!M358="","*",SP_SUL!M358)</f>
        <v>ZKW-ZLU</v>
      </c>
      <c r="L355" s="139">
        <f>IF(SP_SUL!N358="","*",SP_SUL!N358)</f>
        <v>1051032</v>
      </c>
      <c r="M355" s="140">
        <f>IF(SP_SUL!J358="","*",SP_SUL!J358)</f>
        <v>55</v>
      </c>
      <c r="N355" s="144">
        <f>IF(SP_SUL!K358="","*",SP_SUL!K358)</f>
        <v>103.6</v>
      </c>
      <c r="O355" s="144">
        <f>IF(SP_SUL!L358="","*",SP_SUL!L358)</f>
        <v>113.3</v>
      </c>
      <c r="P355" s="143">
        <f>IF(SP_SUL!O358="","*",SP_SUL!O358)</f>
        <v>0.39583333333333331</v>
      </c>
      <c r="Q355" s="143">
        <f>IF(SP_SUL!P358="","*",SP_SUL!P358)</f>
        <v>4.1666666666666664E-2</v>
      </c>
      <c r="R355" s="145" t="str">
        <f>IF(SP_SUL!Q358="","*",CONCATENATE(SP_SUL!Q358," ",SP_SUL!R358))</f>
        <v>1 BINÁRIO</v>
      </c>
      <c r="S355" s="145" t="str">
        <f>IF(SP_SUL!V358="","*",SP_SUL!V358)</f>
        <v>Felipe</v>
      </c>
      <c r="T355" s="145" t="str">
        <f>IF(SP_SUL!W358="","*",SP_SUL!W358)</f>
        <v>Descarga de 6 reduções no km113+600 via 2 e descarga de tampão km113+300 via 2</v>
      </c>
      <c r="U355" s="137">
        <f ca="1">_xlfn.XLOOKUP(G355&amp;$U$2,BS_CONTROLE[CHAVE],BS_CONTROLE[Quantidade_11],"-")</f>
        <v>0</v>
      </c>
      <c r="V355" s="137" t="str">
        <f ca="1">_xlfn.XLOOKUP(G355&amp;$V$2,BS_CONTROLE[CHAVE],BS_CONTROLE[Quantidade_11],"-")</f>
        <v>-</v>
      </c>
      <c r="W355" s="137">
        <f ca="1">_xlfn.XLOOKUP(G355&amp;$W$2,BS_CONTROLE[CHAVE],BS_CONTROLE[Quantidade_11],"-")</f>
        <v>1</v>
      </c>
    </row>
    <row r="356" spans="1:23" hidden="1">
      <c r="A356" s="146" t="str">
        <f>IF(SP_SUL!Y359="","*",SP_SUL!Y359)</f>
        <v>OPORTUNIDADE</v>
      </c>
      <c r="B356" s="146" t="str">
        <f>IF(SP_SUL!X359="","*",SP_SUL!X359)</f>
        <v>Oportunidade</v>
      </c>
      <c r="C356" s="146" t="str">
        <f>IF(SP_SUL!Z359="","*",SP_SUL!Z359)</f>
        <v>*</v>
      </c>
      <c r="D356" s="139" t="str">
        <f>IF(SP_SUL!S359="","*",SP_SUL!S359)</f>
        <v>SP SUL</v>
      </c>
      <c r="E356" s="139" t="str">
        <f>IF(SP_SUL!T359="","*",SP_SUL!T359)</f>
        <v>ZKE-ZEV</v>
      </c>
      <c r="F356" s="145">
        <f>IF(SP_SUL!B359="","*",SP_SUL!B359)</f>
        <v>46067</v>
      </c>
      <c r="G356" s="145" t="str">
        <f>IF(SP_SUL!D359="","*",SP_SUL!D359)</f>
        <v>DIEGO (TP-681)</v>
      </c>
      <c r="H356" s="145" t="str">
        <f>IF(SP_SUL!F359="","*",SP_SUL!F359)</f>
        <v>PDM - SUBSTITUIÇÃO - TRILHO</v>
      </c>
      <c r="I356" s="145" t="str">
        <f>IF(SP_SUL!H359="","*",SP_SUL!H359)</f>
        <v>-</v>
      </c>
      <c r="J356" s="145" t="str">
        <f>IF(SP_SUL!I359="","*",SP_SUL!I359)</f>
        <v>-</v>
      </c>
      <c r="K356" s="139" t="str">
        <f>IF(SP_SUL!M359="","*",SP_SUL!M359)</f>
        <v>ZKW-ZLU</v>
      </c>
      <c r="L356" s="139">
        <f>IF(SP_SUL!N359="","*",SP_SUL!N359)</f>
        <v>1051032</v>
      </c>
      <c r="M356" s="140">
        <f>IF(SP_SUL!J359="","*",SP_SUL!J359)</f>
        <v>55</v>
      </c>
      <c r="N356" s="144">
        <f>IF(SP_SUL!K359="","*",SP_SUL!K359)</f>
        <v>104.83</v>
      </c>
      <c r="O356" s="144" t="str">
        <f>IF(SP_SUL!L359="","*",SP_SUL!L359)</f>
        <v>-</v>
      </c>
      <c r="P356" s="143">
        <f>IF(SP_SUL!O359="","*",SP_SUL!O359)</f>
        <v>0.45833333333333331</v>
      </c>
      <c r="Q356" s="143">
        <f>IF(SP_SUL!P359="","*",SP_SUL!P359)</f>
        <v>8.3333333333333329E-2</v>
      </c>
      <c r="R356" s="145" t="str">
        <f>IF(SP_SUL!Q359="","*",CONCATENATE(SP_SUL!Q359," ",SP_SUL!R359))</f>
        <v>312 M</v>
      </c>
      <c r="S356" s="145" t="str">
        <f>IF(SP_SUL!V359="","*",SP_SUL!V359)</f>
        <v>Felipe</v>
      </c>
      <c r="T356" s="145" t="str">
        <f>IF(SP_SUL!W359="","*",SP_SUL!W359)</f>
        <v>PDM - Substituição de trilho</v>
      </c>
      <c r="U356" s="137">
        <f ca="1">_xlfn.XLOOKUP(G356&amp;$U$2,BS_CONTROLE[CHAVE],BS_CONTROLE[Quantidade_11],"-")</f>
        <v>312</v>
      </c>
      <c r="V356" s="137" t="str">
        <f ca="1">_xlfn.XLOOKUP(G356&amp;$V$2,BS_CONTROLE[CHAVE],BS_CONTROLE[Quantidade_11],"-")</f>
        <v>-</v>
      </c>
      <c r="W356" s="137">
        <f ca="1">_xlfn.XLOOKUP(G356&amp;$W$2,BS_CONTROLE[CHAVE],BS_CONTROLE[Quantidade_11],"-")</f>
        <v>312</v>
      </c>
    </row>
    <row r="357" spans="1:23" hidden="1">
      <c r="A357" s="146" t="str">
        <f>IF(SP_SUL!Y360="","*",SP_SUL!Y360)</f>
        <v>OPORTUNIDADE</v>
      </c>
      <c r="B357" s="146" t="str">
        <f>IF(SP_SUL!X360="","*",SP_SUL!X360)</f>
        <v>Oportunidade</v>
      </c>
      <c r="C357" s="146" t="str">
        <f>IF(SP_SUL!Z360="","*",SP_SUL!Z360)</f>
        <v>*</v>
      </c>
      <c r="D357" s="139" t="str">
        <f>IF(SP_SUL!S360="","*",SP_SUL!S360)</f>
        <v>SP SUL</v>
      </c>
      <c r="E357" s="139" t="str">
        <f>IF(SP_SUL!T360="","*",SP_SUL!T360)</f>
        <v>ZKE-ZEV</v>
      </c>
      <c r="F357" s="145">
        <f>IF(SP_SUL!B360="","*",SP_SUL!B360)</f>
        <v>46067</v>
      </c>
      <c r="G357" s="145" t="str">
        <f>IF(SP_SUL!D360="","*",SP_SUL!D360)</f>
        <v>V89</v>
      </c>
      <c r="H357" s="145" t="str">
        <f>IF(SP_SUL!F360="","*",SP_SUL!F360)</f>
        <v>MECANIZAÇÃO - SOCADORA</v>
      </c>
      <c r="I357" s="145" t="str">
        <f>IF(SP_SUL!H360="","*",SP_SUL!H360)</f>
        <v>102ZKW2</v>
      </c>
      <c r="J357" s="145" t="str">
        <f>IF(SP_SUL!I360="","*",SP_SUL!I360)</f>
        <v>102ZKW2</v>
      </c>
      <c r="K357" s="139" t="str">
        <f>IF(SP_SUL!M360="","*",SP_SUL!M360)</f>
        <v>ZEJ</v>
      </c>
      <c r="L357" s="139" t="str">
        <f>IF(SP_SUL!N360="","*",SP_SUL!N360)</f>
        <v>ZEJ2</v>
      </c>
      <c r="M357" s="140">
        <f>IF(SP_SUL!J360="","*",SP_SUL!J360)</f>
        <v>55</v>
      </c>
      <c r="N357" s="144">
        <f>IF(SP_SUL!K360="","*",SP_SUL!K360)</f>
        <v>146</v>
      </c>
      <c r="O357" s="144" t="str">
        <f>IF(SP_SUL!L360="","*",SP_SUL!L360)</f>
        <v>-</v>
      </c>
      <c r="P357" s="143">
        <f>IF(SP_SUL!O360="","*",SP_SUL!O360)</f>
        <v>0.375</v>
      </c>
      <c r="Q357" s="143">
        <f>IF(SP_SUL!P360="","*",SP_SUL!P360)</f>
        <v>8.3333333333333329E-2</v>
      </c>
      <c r="R357" s="145" t="str">
        <f>IF(SP_SUL!Q360="","*",CONCATENATE(SP_SUL!Q360," ",SP_SUL!R360))</f>
        <v>480 M</v>
      </c>
      <c r="S357" s="145" t="str">
        <f>IF(SP_SUL!V360="","*",SP_SUL!V360)</f>
        <v>Antonioni</v>
      </c>
      <c r="T357" s="145" t="str">
        <f>IF(SP_SUL!W360="","*",SP_SUL!W360)</f>
        <v xml:space="preserve">Socaria mecanizada </v>
      </c>
      <c r="U357" s="137">
        <f ca="1">_xlfn.XLOOKUP(G357&amp;$U$2,BS_CONTROLE[CHAVE],BS_CONTROLE[Quantidade_11],"-")</f>
        <v>0</v>
      </c>
      <c r="V357" s="137" t="str">
        <f ca="1">_xlfn.XLOOKUP(G357&amp;$V$2,BS_CONTROLE[CHAVE],BS_CONTROLE[Quantidade_11],"-")</f>
        <v>-</v>
      </c>
      <c r="W357" s="137">
        <f ca="1">_xlfn.XLOOKUP(G357&amp;$W$2,BS_CONTROLE[CHAVE],BS_CONTROLE[Quantidade_11],"-")</f>
        <v>860</v>
      </c>
    </row>
    <row r="358" spans="1:23" hidden="1">
      <c r="A358" s="146" t="str">
        <f>IF(SP_SUL!Y361="","*",SP_SUL!Y361)</f>
        <v>OPORTUNIDADE</v>
      </c>
      <c r="B358" s="146" t="str">
        <f>IF(SP_SUL!X361="","*",SP_SUL!X361)</f>
        <v>Oportunidade</v>
      </c>
      <c r="C358" s="146" t="str">
        <f>IF(SP_SUL!Z361="","*",SP_SUL!Z361)</f>
        <v>*</v>
      </c>
      <c r="D358" s="139" t="str">
        <f>IF(SP_SUL!S361="","*",SP_SUL!S361)</f>
        <v>SP SUL</v>
      </c>
      <c r="E358" s="139" t="str">
        <f>IF(SP_SUL!T361="","*",SP_SUL!T361)</f>
        <v>ZKE-ZEV</v>
      </c>
      <c r="F358" s="145">
        <f>IF(SP_SUL!B361="","*",SP_SUL!B361)</f>
        <v>46067</v>
      </c>
      <c r="G358" s="145" t="str">
        <f>IF(SP_SUL!D361="","*",SP_SUL!D361)</f>
        <v>CLEBISON (TP-728)</v>
      </c>
      <c r="H358" s="145" t="str">
        <f>IF(SP_SUL!F361="","*",SP_SUL!F361)</f>
        <v>PDM - SOLDA</v>
      </c>
      <c r="I358" s="145" t="str">
        <f>IF(SP_SUL!H361="","*",SP_SUL!H361)</f>
        <v>-</v>
      </c>
      <c r="J358" s="145" t="str">
        <f>IF(SP_SUL!I361="","*",SP_SUL!I361)</f>
        <v>-</v>
      </c>
      <c r="K358" s="139" t="str">
        <f>IF(SP_SUL!M361="","*",SP_SUL!M361)</f>
        <v>ZEJ-ZRB</v>
      </c>
      <c r="L358" s="139">
        <f>IF(SP_SUL!N361="","*",SP_SUL!N361)</f>
        <v>1491482</v>
      </c>
      <c r="M358" s="140">
        <f>IF(SP_SUL!J361="","*",SP_SUL!J361)</f>
        <v>55</v>
      </c>
      <c r="N358" s="144">
        <f>IF(SP_SUL!K361="","*",SP_SUL!K361)</f>
        <v>148.72999999999999</v>
      </c>
      <c r="O358" s="144">
        <f>IF(SP_SUL!L361="","*",SP_SUL!L361)</f>
        <v>149.04</v>
      </c>
      <c r="P358" s="143">
        <f>IF(SP_SUL!O361="","*",SP_SUL!O361)</f>
        <v>0.45833333333333331</v>
      </c>
      <c r="Q358" s="143">
        <f>IF(SP_SUL!P361="","*",SP_SUL!P361)</f>
        <v>8.3333333333333329E-2</v>
      </c>
      <c r="R358" s="145" t="str">
        <f>IF(SP_SUL!Q361="","*",CONCATENATE(SP_SUL!Q361," ",SP_SUL!R361))</f>
        <v>1 Nº DE SOLDA</v>
      </c>
      <c r="S358" s="145" t="str">
        <f>IF(SP_SUL!V361="","*",SP_SUL!V361)</f>
        <v>Felipe</v>
      </c>
      <c r="T358" s="145" t="str">
        <f>IF(SP_SUL!W361="","*",SP_SUL!W361)</f>
        <v xml:space="preserve">Execução de solda - Condicionado a temperatura </v>
      </c>
      <c r="U358" s="137">
        <f ca="1">_xlfn.XLOOKUP(G358&amp;$U$2,BS_CONTROLE[CHAVE],BS_CONTROLE[Quantidade_11],"-")</f>
        <v>2</v>
      </c>
      <c r="V358" s="137" t="str">
        <f ca="1">_xlfn.XLOOKUP(G358&amp;$V$2,BS_CONTROLE[CHAVE],BS_CONTROLE[Quantidade_11],"-")</f>
        <v>-</v>
      </c>
      <c r="W358" s="137">
        <f ca="1">_xlfn.XLOOKUP(G358&amp;$W$2,BS_CONTROLE[CHAVE],BS_CONTROLE[Quantidade_11],"-")</f>
        <v>0</v>
      </c>
    </row>
    <row r="359" spans="1:23" hidden="1">
      <c r="A359" s="146" t="str">
        <f>IF(SP_SUL!Y362="","*",SP_SUL!Y362)</f>
        <v>OPORTUNIDADE</v>
      </c>
      <c r="B359" s="146" t="str">
        <f>IF(SP_SUL!X362="","*",SP_SUL!X362)</f>
        <v>Oportunidade</v>
      </c>
      <c r="C359" s="146" t="str">
        <f>IF(SP_SUL!Z362="","*",SP_SUL!Z362)</f>
        <v>*</v>
      </c>
      <c r="D359" s="139" t="str">
        <f>IF(SP_SUL!S362="","*",SP_SUL!S362)</f>
        <v>SP SUL</v>
      </c>
      <c r="E359" s="139" t="str">
        <f>IF(SP_SUL!T362="","*",SP_SUL!T362)</f>
        <v>ZKE-ZEV</v>
      </c>
      <c r="F359" s="145">
        <f>IF(SP_SUL!B362="","*",SP_SUL!B362)</f>
        <v>46067</v>
      </c>
      <c r="G359" s="145" t="str">
        <f>IF(SP_SUL!D362="","*",SP_SUL!D362)</f>
        <v>ISMAEL(TP-726)</v>
      </c>
      <c r="H359" s="145" t="str">
        <f>IF(SP_SUL!F362="","*",SP_SUL!F362)</f>
        <v>PDM - SOLDA</v>
      </c>
      <c r="I359" s="145" t="str">
        <f>IF(SP_SUL!H362="","*",SP_SUL!H362)</f>
        <v>*</v>
      </c>
      <c r="J359" s="145" t="str">
        <f>IF(SP_SUL!I362="","*",SP_SUL!I362)</f>
        <v>*</v>
      </c>
      <c r="K359" s="139" t="str">
        <f>IF(SP_SUL!M362="","*",SP_SUL!M362)</f>
        <v>ZEJ-ZRB</v>
      </c>
      <c r="L359" s="139">
        <f>IF(SP_SUL!N362="","*",SP_SUL!N362)</f>
        <v>1491482</v>
      </c>
      <c r="M359" s="140">
        <f>IF(SP_SUL!J362="","*",SP_SUL!J362)</f>
        <v>55</v>
      </c>
      <c r="N359" s="144">
        <f>IF(SP_SUL!K362="","*",SP_SUL!K362)</f>
        <v>148.72999999999999</v>
      </c>
      <c r="O359" s="144">
        <f>IF(SP_SUL!L362="","*",SP_SUL!L362)</f>
        <v>149.04</v>
      </c>
      <c r="P359" s="143">
        <f>IF(SP_SUL!O362="","*",SP_SUL!O362)</f>
        <v>0.45833333333333331</v>
      </c>
      <c r="Q359" s="143">
        <f>IF(SP_SUL!P362="","*",SP_SUL!P362)</f>
        <v>8.3333333333333329E-2</v>
      </c>
      <c r="R359" s="145" t="str">
        <f>IF(SP_SUL!Q362="","*",CONCATENATE(SP_SUL!Q362," ",SP_SUL!R362))</f>
        <v>1 Nº DE SOLDA</v>
      </c>
      <c r="S359" s="145" t="str">
        <f>IF(SP_SUL!V362="","*",SP_SUL!V362)</f>
        <v>Felipe</v>
      </c>
      <c r="T359" s="145" t="str">
        <f>IF(SP_SUL!W362="","*",SP_SUL!W362)</f>
        <v xml:space="preserve">Execução de solda - Condicionado a temperatura </v>
      </c>
      <c r="U359" s="137">
        <f ca="1">_xlfn.XLOOKUP(G359&amp;$U$2,BS_CONTROLE[CHAVE],BS_CONTROLE[Quantidade_11],"-")</f>
        <v>2</v>
      </c>
      <c r="V359" s="137" t="str">
        <f ca="1">_xlfn.XLOOKUP(G359&amp;$V$2,BS_CONTROLE[CHAVE],BS_CONTROLE[Quantidade_11],"-")</f>
        <v>-</v>
      </c>
      <c r="W359" s="137">
        <f ca="1">_xlfn.XLOOKUP(G359&amp;$W$2,BS_CONTROLE[CHAVE],BS_CONTROLE[Quantidade_11],"-")</f>
        <v>0</v>
      </c>
    </row>
    <row r="360" spans="1:23" hidden="1">
      <c r="A360" s="146" t="str">
        <f>IF(SP_SUL!Y363="","*",SP_SUL!Y363)</f>
        <v>*</v>
      </c>
      <c r="B360" s="146" t="str">
        <f>IF(SP_SUL!X363="","*",SP_SUL!X363)</f>
        <v>*</v>
      </c>
      <c r="C360" s="146" t="str">
        <f>IF(SP_SUL!Z363="","*",SP_SUL!Z363)</f>
        <v>*</v>
      </c>
      <c r="D360" s="139" t="str">
        <f>IF(SP_SUL!S363="","*",SP_SUL!S363)</f>
        <v>-</v>
      </c>
      <c r="E360" s="139" t="str">
        <f>IF(SP_SUL!T363="","*",SP_SUL!T363)</f>
        <v>-</v>
      </c>
      <c r="F360" s="145" t="str">
        <f>IF(SP_SUL!B363="","*",SP_SUL!B363)</f>
        <v>*</v>
      </c>
      <c r="G360" s="145" t="str">
        <f>IF(SP_SUL!D363="","*",SP_SUL!D363)</f>
        <v>*</v>
      </c>
      <c r="H360" s="145" t="str">
        <f>IF(SP_SUL!F363="","*",SP_SUL!F363)</f>
        <v>*</v>
      </c>
      <c r="I360" s="145" t="str">
        <f>IF(SP_SUL!H363="","*",SP_SUL!H363)</f>
        <v>*</v>
      </c>
      <c r="J360" s="145" t="str">
        <f>IF(SP_SUL!I363="","*",SP_SUL!I363)</f>
        <v>*</v>
      </c>
      <c r="K360" s="139" t="str">
        <f>IF(SP_SUL!M363="","*",SP_SUL!M363)</f>
        <v>-</v>
      </c>
      <c r="L360" s="139" t="str">
        <f>IF(SP_SUL!N363="","*",SP_SUL!N363)</f>
        <v>-</v>
      </c>
      <c r="M360" s="140" t="str">
        <f>IF(SP_SUL!J363="","*",SP_SUL!J363)</f>
        <v>*</v>
      </c>
      <c r="N360" s="144" t="str">
        <f>IF(SP_SUL!K363="","*",SP_SUL!K363)</f>
        <v>*</v>
      </c>
      <c r="O360" s="144" t="str">
        <f>IF(SP_SUL!L363="","*",SP_SUL!L363)</f>
        <v>*</v>
      </c>
      <c r="P360" s="143" t="str">
        <f>IF(SP_SUL!O363="","*",SP_SUL!O363)</f>
        <v>*</v>
      </c>
      <c r="Q360" s="143" t="str">
        <f>IF(SP_SUL!P363="","*",SP_SUL!P363)</f>
        <v>*</v>
      </c>
      <c r="R360" s="145" t="str">
        <f>IF(SP_SUL!Q363="","*",CONCATENATE(SP_SUL!Q363," ",SP_SUL!R363))</f>
        <v>*</v>
      </c>
      <c r="S360" s="145" t="str">
        <f>IF(SP_SUL!V363="","*",SP_SUL!V363)</f>
        <v>*</v>
      </c>
      <c r="T360" s="145" t="str">
        <f>IF(SP_SUL!W363="","*",SP_SUL!W363)</f>
        <v>*</v>
      </c>
      <c r="U360" s="137" t="str">
        <f ca="1">_xlfn.XLOOKUP(G360&amp;$U$2,BS_CONTROLE[CHAVE],BS_CONTROLE[Quantidade_11],"-")</f>
        <v>-</v>
      </c>
      <c r="V360" s="137" t="str">
        <f ca="1">_xlfn.XLOOKUP(G360&amp;$V$2,BS_CONTROLE[CHAVE],BS_CONTROLE[Quantidade_11],"-")</f>
        <v>-</v>
      </c>
      <c r="W360" s="137" t="str">
        <f ca="1">_xlfn.XLOOKUP(G360&amp;$W$2,BS_CONTROLE[CHAVE],BS_CONTROLE[Quantidade_11],"-")</f>
        <v>-</v>
      </c>
    </row>
    <row r="361" spans="1:23" hidden="1">
      <c r="A361" s="146" t="str">
        <f>IF(SP_SUL!Y364="","*",SP_SUL!Y364)</f>
        <v>OPORTUNIDADE</v>
      </c>
      <c r="B361" s="146" t="str">
        <f>IF(SP_SUL!X364="","*",SP_SUL!X364)</f>
        <v>Oportunidade</v>
      </c>
      <c r="C361" s="146" t="str">
        <f>IF(SP_SUL!Z364="","*",SP_SUL!Z364)</f>
        <v>*</v>
      </c>
      <c r="D361" s="139" t="str">
        <f>IF(SP_SUL!S364="","*",SP_SUL!S364)</f>
        <v>SP SUL</v>
      </c>
      <c r="E361" s="139" t="str">
        <f>IF(SP_SUL!T364="","*",SP_SUL!T364)</f>
        <v>ZKE-ZEV</v>
      </c>
      <c r="F361" s="145">
        <f>IF(SP_SUL!B364="","*",SP_SUL!B364)</f>
        <v>46067</v>
      </c>
      <c r="G361" s="145" t="str">
        <f>IF(SP_SUL!D364="","*",SP_SUL!D364)</f>
        <v>MATEUS (TP-809)</v>
      </c>
      <c r="H361" s="145" t="str">
        <f>IF(SP_SUL!F364="","*",SP_SUL!F364)</f>
        <v>MODERNIZAÇÃO - SOLDA</v>
      </c>
      <c r="I361" s="145" t="str">
        <f>IF(SP_SUL!H364="","*",SP_SUL!H364)</f>
        <v>-</v>
      </c>
      <c r="J361" s="145" t="str">
        <f>IF(SP_SUL!I364="","*",SP_SUL!I364)</f>
        <v>-</v>
      </c>
      <c r="K361" s="139" t="str">
        <f>IF(SP_SUL!M364="","*",SP_SUL!M364)</f>
        <v>ZWI-ZEM</v>
      </c>
      <c r="L361" s="139" t="str">
        <f>IF(SP_SUL!N364="","*",SP_SUL!N364)</f>
        <v>ZYQ1261</v>
      </c>
      <c r="M361" s="140">
        <f>IF(SP_SUL!J364="","*",SP_SUL!J364)</f>
        <v>48</v>
      </c>
      <c r="N361" s="144">
        <f>IF(SP_SUL!K364="","*",SP_SUL!K364)</f>
        <v>126.83</v>
      </c>
      <c r="O361" s="144" t="str">
        <f>IF(SP_SUL!L364="","*",SP_SUL!L364)</f>
        <v>-</v>
      </c>
      <c r="P361" s="143">
        <f>IF(SP_SUL!O364="","*",SP_SUL!O364)</f>
        <v>0.35416666666666669</v>
      </c>
      <c r="Q361" s="143">
        <f>IF(SP_SUL!P364="","*",SP_SUL!P364)</f>
        <v>8.3333333333333329E-2</v>
      </c>
      <c r="R361" s="145" t="str">
        <f>IF(SP_SUL!Q364="","*",CONCATENATE(SP_SUL!Q364," ",SP_SUL!R364))</f>
        <v>1 Nº DE SOLDA</v>
      </c>
      <c r="S361" s="145" t="str">
        <f>IF(SP_SUL!V364="","*",SP_SUL!V364)</f>
        <v>Alison</v>
      </c>
      <c r="T361" s="145" t="str">
        <f>IF(SP_SUL!W364="","*",SP_SUL!W364)</f>
        <v xml:space="preserve">Execução de solda - Condicionado a temperatura </v>
      </c>
      <c r="U361" s="137">
        <f ca="1">_xlfn.XLOOKUP(G361&amp;$U$2,BS_CONTROLE[CHAVE],BS_CONTROLE[Quantidade_11],"-")</f>
        <v>2</v>
      </c>
      <c r="V361" s="137" t="str">
        <f ca="1">_xlfn.XLOOKUP(G361&amp;$V$2,BS_CONTROLE[CHAVE],BS_CONTROLE[Quantidade_11],"-")</f>
        <v>-</v>
      </c>
      <c r="W361" s="137">
        <f ca="1">_xlfn.XLOOKUP(G361&amp;$W$2,BS_CONTROLE[CHAVE],BS_CONTROLE[Quantidade_11],"-")</f>
        <v>0</v>
      </c>
    </row>
    <row r="362" spans="1:23" hidden="1">
      <c r="A362" s="146" t="str">
        <f>IF(SP_SUL!Y365="","*",SP_SUL!Y365)</f>
        <v>OPORTUNIDADE</v>
      </c>
      <c r="B362" s="146" t="str">
        <f>IF(SP_SUL!X365="","*",SP_SUL!X365)</f>
        <v>Oportunidade</v>
      </c>
      <c r="C362" s="146" t="str">
        <f>IF(SP_SUL!Z365="","*",SP_SUL!Z365)</f>
        <v>*</v>
      </c>
      <c r="D362" s="139" t="str">
        <f>IF(SP_SUL!S365="","*",SP_SUL!S365)</f>
        <v>SP SUL</v>
      </c>
      <c r="E362" s="139" t="str">
        <f>IF(SP_SUL!T365="","*",SP_SUL!T365)</f>
        <v>ZKE-ZEV</v>
      </c>
      <c r="F362" s="145">
        <f>IF(SP_SUL!B365="","*",SP_SUL!B365)</f>
        <v>46067</v>
      </c>
      <c r="G362" s="145" t="str">
        <f>IF(SP_SUL!D365="","*",SP_SUL!D365)</f>
        <v>ADENISON (TP-810)</v>
      </c>
      <c r="H362" s="145" t="str">
        <f>IF(SP_SUL!F365="","*",SP_SUL!F365)</f>
        <v>MODERNIZAÇÃO - SOLDA</v>
      </c>
      <c r="I362" s="145" t="str">
        <f>IF(SP_SUL!H365="","*",SP_SUL!H365)</f>
        <v>-</v>
      </c>
      <c r="J362" s="145" t="str">
        <f>IF(SP_SUL!I365="","*",SP_SUL!I365)</f>
        <v>-</v>
      </c>
      <c r="K362" s="139" t="str">
        <f>IF(SP_SUL!M365="","*",SP_SUL!M365)</f>
        <v>ZWI-ZEM</v>
      </c>
      <c r="L362" s="139">
        <f>IF(SP_SUL!N365="","*",SP_SUL!N365)</f>
        <v>1261251</v>
      </c>
      <c r="M362" s="140">
        <f>IF(SP_SUL!J365="","*",SP_SUL!J365)</f>
        <v>48</v>
      </c>
      <c r="N362" s="144">
        <f>IF(SP_SUL!K365="","*",SP_SUL!K365)</f>
        <v>125.559</v>
      </c>
      <c r="O362" s="144" t="str">
        <f>IF(SP_SUL!L365="","*",SP_SUL!L365)</f>
        <v>-</v>
      </c>
      <c r="P362" s="143">
        <f>IF(SP_SUL!O365="","*",SP_SUL!O365)</f>
        <v>0.35416666666666669</v>
      </c>
      <c r="Q362" s="143">
        <f>IF(SP_SUL!P365="","*",SP_SUL!P365)</f>
        <v>8.3333333333333329E-2</v>
      </c>
      <c r="R362" s="145" t="str">
        <f>IF(SP_SUL!Q365="","*",CONCATENATE(SP_SUL!Q365," ",SP_SUL!R365))</f>
        <v>1 Nº DE SOLDA</v>
      </c>
      <c r="S362" s="145" t="str">
        <f>IF(SP_SUL!V365="","*",SP_SUL!V365)</f>
        <v>Alison</v>
      </c>
      <c r="T362" s="145" t="str">
        <f>IF(SP_SUL!W365="","*",SP_SUL!W365)</f>
        <v xml:space="preserve">Execução de solda - Condicionado a temperatura </v>
      </c>
      <c r="U362" s="137">
        <f ca="1">_xlfn.XLOOKUP(G362&amp;$U$2,BS_CONTROLE[CHAVE],BS_CONTROLE[Quantidade_11],"-")</f>
        <v>1</v>
      </c>
      <c r="V362" s="137" t="str">
        <f ca="1">_xlfn.XLOOKUP(G362&amp;$V$2,BS_CONTROLE[CHAVE],BS_CONTROLE[Quantidade_11],"-")</f>
        <v>-</v>
      </c>
      <c r="W362" s="137">
        <f ca="1">_xlfn.XLOOKUP(G362&amp;$W$2,BS_CONTROLE[CHAVE],BS_CONTROLE[Quantidade_11],"-")</f>
        <v>0</v>
      </c>
    </row>
    <row r="363" spans="1:23" hidden="1">
      <c r="A363" s="146" t="str">
        <f>IF(SP_SUL!Y366="","*",SP_SUL!Y366)</f>
        <v>OPORTUNIDADE</v>
      </c>
      <c r="B363" s="146" t="str">
        <f>IF(SP_SUL!X366="","*",SP_SUL!X366)</f>
        <v>Oportunidade</v>
      </c>
      <c r="C363" s="146" t="str">
        <f>IF(SP_SUL!Z366="","*",SP_SUL!Z366)</f>
        <v>*</v>
      </c>
      <c r="D363" s="139" t="str">
        <f>IF(SP_SUL!S366="","*",SP_SUL!S366)</f>
        <v>SP SUL</v>
      </c>
      <c r="E363" s="139" t="str">
        <f>IF(SP_SUL!T366="","*",SP_SUL!T366)</f>
        <v>ZEV-ZPT</v>
      </c>
      <c r="F363" s="145">
        <f>IF(SP_SUL!B366="","*",SP_SUL!B366)</f>
        <v>46067</v>
      </c>
      <c r="G363" s="145" t="str">
        <f>IF(SP_SUL!D366="","*",SP_SUL!D366)</f>
        <v>JACIANO (TF-674)</v>
      </c>
      <c r="H363" s="145" t="str">
        <f>IF(SP_SUL!F366="","*",SP_SUL!F366)</f>
        <v>PDM - SUBSTITUIÇÃO - DORMENTE</v>
      </c>
      <c r="I363" s="145" t="str">
        <f>IF(SP_SUL!H366="","*",SP_SUL!H366)</f>
        <v>-</v>
      </c>
      <c r="J363" s="145" t="str">
        <f>IF(SP_SUL!I366="","*",SP_SUL!I366)</f>
        <v>*</v>
      </c>
      <c r="K363" s="139" t="str">
        <f>IF(SP_SUL!M366="","*",SP_SUL!M366)</f>
        <v>ZEZ</v>
      </c>
      <c r="L363" s="139" t="str">
        <f>IF(SP_SUL!N366="","*",SP_SUL!N366)</f>
        <v>K67ZEV2</v>
      </c>
      <c r="M363" s="140">
        <f>IF(SP_SUL!J366="","*",SP_SUL!J366)</f>
        <v>92</v>
      </c>
      <c r="N363" s="144">
        <f>IF(SP_SUL!K366="","*",SP_SUL!K366)</f>
        <v>66.25</v>
      </c>
      <c r="O363" s="144" t="str">
        <f>IF(SP_SUL!L366="","*",SP_SUL!L366)</f>
        <v>*</v>
      </c>
      <c r="P363" s="143">
        <f>IF(SP_SUL!O366="","*",SP_SUL!O366)</f>
        <v>0.41666666666666669</v>
      </c>
      <c r="Q363" s="143">
        <f>IF(SP_SUL!P366="","*",SP_SUL!P366)</f>
        <v>8.3333333333333329E-2</v>
      </c>
      <c r="R363" s="145" t="str">
        <f>IF(SP_SUL!Q366="","*",CONCATENATE(SP_SUL!Q366," ",SP_SUL!R366))</f>
        <v>15 Nº DE DORMENTES</v>
      </c>
      <c r="S363" s="145" t="str">
        <f>IF(SP_SUL!V366="","*",SP_SUL!V366)</f>
        <v>Moises</v>
      </c>
      <c r="T363" s="145" t="str">
        <f>IF(SP_SUL!W366="","*",SP_SUL!W366)</f>
        <v>PDM - Substituição de dormentes</v>
      </c>
      <c r="U363" s="137">
        <f ca="1">_xlfn.XLOOKUP(G363&amp;$U$2,BS_CONTROLE[CHAVE],BS_CONTROLE[Quantidade_11],"-")</f>
        <v>0</v>
      </c>
      <c r="V363" s="137" t="str">
        <f ca="1">_xlfn.XLOOKUP(G363&amp;$V$2,BS_CONTROLE[CHAVE],BS_CONTROLE[Quantidade_11],"-")</f>
        <v>-</v>
      </c>
      <c r="W363" s="137">
        <f ca="1">_xlfn.XLOOKUP(G363&amp;$W$2,BS_CONTROLE[CHAVE],BS_CONTROLE[Quantidade_11],"-")</f>
        <v>0</v>
      </c>
    </row>
    <row r="364" spans="1:23" hidden="1">
      <c r="A364" s="146" t="str">
        <f>IF(SP_SUL!Y367="","*",SP_SUL!Y367)</f>
        <v>OPORTUNIDADE</v>
      </c>
      <c r="B364" s="146" t="str">
        <f>IF(SP_SUL!X367="","*",SP_SUL!X367)</f>
        <v>Contrato</v>
      </c>
      <c r="C364" s="146" t="str">
        <f>IF(SP_SUL!Z367="","*",SP_SUL!Z367)</f>
        <v>*</v>
      </c>
      <c r="D364" s="139" t="str">
        <f>IF(SP_SUL!S367="","*",SP_SUL!S367)</f>
        <v>SP SUL</v>
      </c>
      <c r="E364" s="139" t="str">
        <f>IF(SP_SUL!T367="","*",SP_SUL!T367)</f>
        <v>ZEV-ZPT</v>
      </c>
      <c r="F364" s="145">
        <f>IF(SP_SUL!B367="","*",SP_SUL!B367)</f>
        <v>46067</v>
      </c>
      <c r="G364" s="145" t="str">
        <f>IF(SP_SUL!D367="","*",SP_SUL!D367)</f>
        <v>W61</v>
      </c>
      <c r="H364" s="145" t="str">
        <f>IF(SP_SUL!F367="","*",SP_SUL!F367)</f>
        <v>DESLOCAMENTO</v>
      </c>
      <c r="I364" s="145" t="str">
        <f>IF(SP_SUL!H367="","*",SP_SUL!H367)</f>
        <v>K67ZEV2</v>
      </c>
      <c r="J364" s="145" t="str">
        <f>IF(SP_SUL!I367="","*",SP_SUL!I367)</f>
        <v>K67ZEV2</v>
      </c>
      <c r="K364" s="139" t="str">
        <f>IF(SP_SUL!M367="","*",SP_SUL!M367)</f>
        <v>ZXW-ZGP</v>
      </c>
      <c r="L364" s="139" t="str">
        <f>IF(SP_SUL!N367="","*",SP_SUL!N367)</f>
        <v>K84ZXW2</v>
      </c>
      <c r="M364" s="140">
        <f>IF(SP_SUL!J367="","*",SP_SUL!J367)</f>
        <v>92</v>
      </c>
      <c r="N364" s="144">
        <f>IF(SP_SUL!K367="","*",SP_SUL!K367)</f>
        <v>83.7</v>
      </c>
      <c r="O364" s="144" t="str">
        <f>IF(SP_SUL!L367="","*",SP_SUL!L367)</f>
        <v>-</v>
      </c>
      <c r="P364" s="143">
        <f>IF(SP_SUL!O367="","*",SP_SUL!O367)</f>
        <v>0.33333333333333331</v>
      </c>
      <c r="Q364" s="143">
        <f>IF(SP_SUL!P367="","*",SP_SUL!P367)</f>
        <v>4.1666666666666664E-2</v>
      </c>
      <c r="R364" s="145" t="str">
        <f>IF(SP_SUL!Q367="","*",CONCATENATE(SP_SUL!Q367," ",SP_SUL!R367))</f>
        <v>1 BINÁRIO</v>
      </c>
      <c r="S364" s="145" t="str">
        <f>IF(SP_SUL!V367="","*",SP_SUL!V367)</f>
        <v>Moises</v>
      </c>
      <c r="T364" s="145" t="str">
        <f>IF(SP_SUL!W367="","*",SP_SUL!W367)</f>
        <v>Deslocamento das turmas</v>
      </c>
      <c r="U364" s="137">
        <f ca="1">_xlfn.XLOOKUP(G364&amp;$U$2,BS_CONTROLE[CHAVE],BS_CONTROLE[Quantidade_11],"-")</f>
        <v>1</v>
      </c>
      <c r="V364" s="137" t="str">
        <f ca="1">_xlfn.XLOOKUP(G364&amp;$V$2,BS_CONTROLE[CHAVE],BS_CONTROLE[Quantidade_11],"-")</f>
        <v>-</v>
      </c>
      <c r="W364" s="137">
        <f ca="1">_xlfn.XLOOKUP(G364&amp;$W$2,BS_CONTROLE[CHAVE],BS_CONTROLE[Quantidade_11],"-")</f>
        <v>0</v>
      </c>
    </row>
    <row r="365" spans="1:23" hidden="1">
      <c r="A365" s="146" t="str">
        <f>IF(SP_SUL!Y368="","*",SP_SUL!Y368)</f>
        <v>OPORTUNIDADE</v>
      </c>
      <c r="B365" s="146" t="str">
        <f>IF(SP_SUL!X368="","*",SP_SUL!X368)</f>
        <v>Oportunidade</v>
      </c>
      <c r="C365" s="146" t="str">
        <f>IF(SP_SUL!Z368="","*",SP_SUL!Z368)</f>
        <v>*</v>
      </c>
      <c r="D365" s="139" t="str">
        <f>IF(SP_SUL!S368="","*",SP_SUL!S368)</f>
        <v>SP SUL</v>
      </c>
      <c r="E365" s="139" t="str">
        <f>IF(SP_SUL!T368="","*",SP_SUL!T368)</f>
        <v>ZPT-ZPG</v>
      </c>
      <c r="F365" s="145">
        <f>IF(SP_SUL!B368="","*",SP_SUL!B368)</f>
        <v>46067</v>
      </c>
      <c r="G365" s="145" t="str">
        <f>IF(SP_SUL!D368="","*",SP_SUL!D368)</f>
        <v>EXPANSÃO TURMA 1</v>
      </c>
      <c r="H365" s="145" t="str">
        <f>IF(SP_SUL!F368="","*",SP_SUL!F368)</f>
        <v>EXPANSÃO - SOLDA</v>
      </c>
      <c r="I365" s="145" t="str">
        <f>IF(SP_SUL!H368="","*",SP_SUL!H368)</f>
        <v>-</v>
      </c>
      <c r="J365" s="145" t="str">
        <f>IF(SP_SUL!I368="","*",SP_SUL!I368)</f>
        <v>*</v>
      </c>
      <c r="K365" s="139" t="str">
        <f>IF(SP_SUL!M368="","*",SP_SUL!M368)</f>
        <v>PAT-ZGM</v>
      </c>
      <c r="L365" s="139" t="str">
        <f>IF(SP_SUL!N368="","*",SP_SUL!N368)</f>
        <v>PAT1102</v>
      </c>
      <c r="M365" s="140">
        <f>IF(SP_SUL!J368="","*",SP_SUL!J368)</f>
        <v>53</v>
      </c>
      <c r="N365" s="144">
        <f>IF(SP_SUL!K368="","*",SP_SUL!K368)</f>
        <v>108.79</v>
      </c>
      <c r="O365" s="144" t="str">
        <f>IF(SP_SUL!L368="","*",SP_SUL!L368)</f>
        <v>-</v>
      </c>
      <c r="P365" s="143">
        <f>IF(SP_SUL!O368="","*",SP_SUL!O368)</f>
        <v>0.35416666666666669</v>
      </c>
      <c r="Q365" s="143">
        <f>IF(SP_SUL!P368="","*",SP_SUL!P368)</f>
        <v>6.25E-2</v>
      </c>
      <c r="R365" s="145" t="str">
        <f>IF(SP_SUL!Q368="","*",CONCATENATE(SP_SUL!Q368," ",SP_SUL!R368))</f>
        <v>1 Nº DE SOLDA</v>
      </c>
      <c r="S365" s="145" t="str">
        <f>IF(SP_SUL!V368="","*",SP_SUL!V368)</f>
        <v>Pedro</v>
      </c>
      <c r="T365" s="145" t="str">
        <f>IF(SP_SUL!W368="","*",SP_SUL!W368)</f>
        <v xml:space="preserve">Execução de solda - Condicionado a temperatura </v>
      </c>
      <c r="U365" s="137">
        <f ca="1">_xlfn.XLOOKUP(G365&amp;$U$2,BS_CONTROLE[CHAVE],BS_CONTROLE[Quantidade_11],"-")</f>
        <v>1040</v>
      </c>
      <c r="V365" s="137" t="str">
        <f ca="1">_xlfn.XLOOKUP(G365&amp;$V$2,BS_CONTROLE[CHAVE],BS_CONTROLE[Quantidade_11],"-")</f>
        <v>-</v>
      </c>
      <c r="W365" s="137">
        <f ca="1">_xlfn.XLOOKUP(G365&amp;$W$2,BS_CONTROLE[CHAVE],BS_CONTROLE[Quantidade_11],"-")</f>
        <v>1</v>
      </c>
    </row>
    <row r="366" spans="1:23" hidden="1">
      <c r="A366" s="146" t="str">
        <f>IF(SP_SUL!Y369="","*",SP_SUL!Y369)</f>
        <v>*</v>
      </c>
      <c r="B366" s="146" t="str">
        <f>IF(SP_SUL!X369="","*",SP_SUL!X369)</f>
        <v>*</v>
      </c>
      <c r="C366" s="146" t="str">
        <f>IF(SP_SUL!Z369="","*",SP_SUL!Z369)</f>
        <v>*</v>
      </c>
      <c r="D366" s="139" t="str">
        <f>IF(SP_SUL!S369="","*",SP_SUL!S369)</f>
        <v>-</v>
      </c>
      <c r="E366" s="139" t="str">
        <f>IF(SP_SUL!T369="","*",SP_SUL!T369)</f>
        <v>-</v>
      </c>
      <c r="F366" s="145" t="str">
        <f>IF(SP_SUL!B369="","*",SP_SUL!B369)</f>
        <v>*</v>
      </c>
      <c r="G366" s="145" t="str">
        <f>IF(SP_SUL!D369="","*",SP_SUL!D369)</f>
        <v>*</v>
      </c>
      <c r="H366" s="145" t="str">
        <f>IF(SP_SUL!F369="","*",SP_SUL!F369)</f>
        <v>*</v>
      </c>
      <c r="I366" s="145" t="str">
        <f>IF(SP_SUL!H369="","*",SP_SUL!H369)</f>
        <v>*</v>
      </c>
      <c r="J366" s="145" t="str">
        <f>IF(SP_SUL!I369="","*",SP_SUL!I369)</f>
        <v>*</v>
      </c>
      <c r="K366" s="139" t="str">
        <f>IF(SP_SUL!M369="","*",SP_SUL!M369)</f>
        <v>-</v>
      </c>
      <c r="L366" s="139" t="str">
        <f>IF(SP_SUL!N369="","*",SP_SUL!N369)</f>
        <v>-</v>
      </c>
      <c r="M366" s="140" t="str">
        <f>IF(SP_SUL!J369="","*",SP_SUL!J369)</f>
        <v>*</v>
      </c>
      <c r="N366" s="144" t="str">
        <f>IF(SP_SUL!K369="","*",SP_SUL!K369)</f>
        <v>*</v>
      </c>
      <c r="O366" s="144" t="str">
        <f>IF(SP_SUL!L369="","*",SP_SUL!L369)</f>
        <v>*</v>
      </c>
      <c r="P366" s="143" t="str">
        <f>IF(SP_SUL!O369="","*",SP_SUL!O369)</f>
        <v>*</v>
      </c>
      <c r="Q366" s="143" t="str">
        <f>IF(SP_SUL!P369="","*",SP_SUL!P369)</f>
        <v>*</v>
      </c>
      <c r="R366" s="145" t="str">
        <f>IF(SP_SUL!Q369="","*",CONCATENATE(SP_SUL!Q369," ",SP_SUL!R369))</f>
        <v>*</v>
      </c>
      <c r="S366" s="145" t="str">
        <f>IF(SP_SUL!V369="","*",SP_SUL!V369)</f>
        <v>*</v>
      </c>
      <c r="T366" s="145" t="str">
        <f>IF(SP_SUL!W369="","*",SP_SUL!W369)</f>
        <v>*</v>
      </c>
      <c r="U366" s="137" t="str">
        <f ca="1">_xlfn.XLOOKUP(G366&amp;$U$2,BS_CONTROLE[CHAVE],BS_CONTROLE[Quantidade_11],"-")</f>
        <v>-</v>
      </c>
      <c r="V366" s="137" t="str">
        <f ca="1">_xlfn.XLOOKUP(G366&amp;$V$2,BS_CONTROLE[CHAVE],BS_CONTROLE[Quantidade_11],"-")</f>
        <v>-</v>
      </c>
      <c r="W366" s="137" t="str">
        <f ca="1">_xlfn.XLOOKUP(G366&amp;$W$2,BS_CONTROLE[CHAVE],BS_CONTROLE[Quantidade_11],"-")</f>
        <v>-</v>
      </c>
    </row>
    <row r="367" spans="1:23" hidden="1">
      <c r="A367" s="146" t="str">
        <f>IF(SP_SUL!Y370="","*",SP_SUL!Y370)</f>
        <v>OPORTUNIDADE</v>
      </c>
      <c r="B367" s="146" t="str">
        <f>IF(SP_SUL!X370="","*",SP_SUL!X370)</f>
        <v>Oportunidade</v>
      </c>
      <c r="C367" s="146" t="str">
        <f>IF(SP_SUL!Z370="","*",SP_SUL!Z370)</f>
        <v>*</v>
      </c>
      <c r="D367" s="139" t="str">
        <f>IF(SP_SUL!S370="","*",SP_SUL!S370)</f>
        <v>SP SUL</v>
      </c>
      <c r="E367" s="139" t="str">
        <f>IF(SP_SUL!T370="","*",SP_SUL!T370)</f>
        <v>ZBV-ZKE</v>
      </c>
      <c r="F367" s="145">
        <f>IF(SP_SUL!B370="","*",SP_SUL!B370)</f>
        <v>46068</v>
      </c>
      <c r="G367" s="145" t="str">
        <f>IF(SP_SUL!D370="","*",SP_SUL!D370)</f>
        <v>V93</v>
      </c>
      <c r="H367" s="145" t="str">
        <f>IF(SP_SUL!F370="","*",SP_SUL!F370)</f>
        <v>MECANIZAÇÃO - SOCADORA</v>
      </c>
      <c r="I367" s="145" t="str">
        <f>IF(SP_SUL!H370="","*",SP_SUL!H370)</f>
        <v>ZYU1</v>
      </c>
      <c r="J367" s="145" t="str">
        <f>IF(SP_SUL!I370="","*",SP_SUL!I370)</f>
        <v>ZYU1</v>
      </c>
      <c r="K367" s="139" t="str">
        <f>IF(SP_SUL!M370="","*",SP_SUL!M370)</f>
        <v>ZYU-ZST</v>
      </c>
      <c r="L367" s="139" t="str">
        <f>IF(SP_SUL!N370="","*",SP_SUL!N370)</f>
        <v>ZYU206</v>
      </c>
      <c r="M367" s="140">
        <f>IF(SP_SUL!J370="","*",SP_SUL!J370)</f>
        <v>56</v>
      </c>
      <c r="N367" s="144">
        <f>IF(SP_SUL!K370="","*",SP_SUL!K370)</f>
        <v>204.4</v>
      </c>
      <c r="O367" s="144">
        <f>IF(SP_SUL!L370="","*",SP_SUL!L370)</f>
        <v>205.8</v>
      </c>
      <c r="P367" s="143">
        <f>IF(SP_SUL!O370="","*",SP_SUL!O370)</f>
        <v>0.375</v>
      </c>
      <c r="Q367" s="143">
        <f>IF(SP_SUL!P370="","*",SP_SUL!P370)</f>
        <v>8.3333333333333329E-2</v>
      </c>
      <c r="R367" s="145" t="str">
        <f>IF(SP_SUL!Q370="","*",CONCATENATE(SP_SUL!Q370," ",SP_SUL!R370))</f>
        <v>200 M</v>
      </c>
      <c r="S367" s="145" t="str">
        <f>IF(SP_SUL!V370="","*",SP_SUL!V370)</f>
        <v>Moises</v>
      </c>
      <c r="T367" s="145" t="str">
        <f>IF(SP_SUL!W370="","*",SP_SUL!W370)</f>
        <v xml:space="preserve">Socaria mecanizada </v>
      </c>
      <c r="U367" s="137">
        <f ca="1">_xlfn.XLOOKUP(G367&amp;$U$2,BS_CONTROLE[CHAVE],BS_CONTROLE[Quantidade_11],"-")</f>
        <v>229</v>
      </c>
      <c r="V367" s="137">
        <f ca="1">_xlfn.XLOOKUP(G367&amp;$V$2,BS_CONTROLE[CHAVE],BS_CONTROLE[Quantidade_11],"-")</f>
        <v>0</v>
      </c>
      <c r="W367" s="137">
        <f ca="1">_xlfn.XLOOKUP(G367&amp;$W$2,BS_CONTROLE[CHAVE],BS_CONTROLE[Quantidade_11],"-")</f>
        <v>0</v>
      </c>
    </row>
    <row r="368" spans="1:23" hidden="1">
      <c r="A368" s="146" t="str">
        <f>IF(SP_SUL!Y371="","*",SP_SUL!Y371)</f>
        <v>OPORTUNIDADE</v>
      </c>
      <c r="B368" s="146" t="str">
        <f>IF(SP_SUL!X371="","*",SP_SUL!X371)</f>
        <v>Oportunidade</v>
      </c>
      <c r="C368" s="146" t="str">
        <f>IF(SP_SUL!Z371="","*",SP_SUL!Z371)</f>
        <v>*</v>
      </c>
      <c r="D368" s="139" t="str">
        <f>IF(SP_SUL!S371="","*",SP_SUL!S371)</f>
        <v>SP SUL</v>
      </c>
      <c r="E368" s="139" t="str">
        <f>IF(SP_SUL!T371="","*",SP_SUL!T371)</f>
        <v>ZKE-ZEV</v>
      </c>
      <c r="F368" s="145">
        <f>IF(SP_SUL!B371="","*",SP_SUL!B371)</f>
        <v>46068</v>
      </c>
      <c r="G368" s="145" t="str">
        <f>IF(SP_SUL!D371="","*",SP_SUL!D371)</f>
        <v>E17</v>
      </c>
      <c r="H368" s="145" t="str">
        <f>IF(SP_SUL!F371="","*",SP_SUL!F371)</f>
        <v>CAMINHÃO DE SOLDA</v>
      </c>
      <c r="I368" s="145" t="str">
        <f>IF(SP_SUL!H371="","*",SP_SUL!H371)</f>
        <v>102ZKW2</v>
      </c>
      <c r="J368" s="145" t="str">
        <f>IF(SP_SUL!I371="","*",SP_SUL!I371)</f>
        <v>102ZKW2</v>
      </c>
      <c r="K368" s="139" t="str">
        <f>IF(SP_SUL!M371="","*",SP_SUL!M371)</f>
        <v>ZKW-ZLU</v>
      </c>
      <c r="L368" s="139" t="str">
        <f>IF(SP_SUL!N371="","*",SP_SUL!N371)</f>
        <v>102ZKW2</v>
      </c>
      <c r="M368" s="140">
        <f>IF(SP_SUL!J371="","*",SP_SUL!J371)</f>
        <v>55</v>
      </c>
      <c r="N368" s="144">
        <f>IF(SP_SUL!K371="","*",SP_SUL!K371)</f>
        <v>100.95099999999999</v>
      </c>
      <c r="O368" s="144">
        <f>IF(SP_SUL!L371="","*",SP_SUL!L371)</f>
        <v>101.16500000000001</v>
      </c>
      <c r="P368" s="143">
        <f>IF(SP_SUL!O371="","*",SP_SUL!O371)</f>
        <v>0.39583333333333331</v>
      </c>
      <c r="Q368" s="143">
        <f>IF(SP_SUL!P371="","*",SP_SUL!P371)</f>
        <v>0.125</v>
      </c>
      <c r="R368" s="145" t="str">
        <f>IF(SP_SUL!Q371="","*",CONCATENATE(SP_SUL!Q371," ",SP_SUL!R371))</f>
        <v>2 Nº DE SOLDA</v>
      </c>
      <c r="S368" s="145" t="str">
        <f>IF(SP_SUL!V371="","*",SP_SUL!V371)</f>
        <v>Higor</v>
      </c>
      <c r="T368" s="145" t="str">
        <f>IF(SP_SUL!W371="","*",SP_SUL!W371)</f>
        <v>Caminhão de solda</v>
      </c>
      <c r="U368" s="137">
        <f ca="1">_xlfn.XLOOKUP(G368&amp;$U$2,BS_CONTROLE[CHAVE],BS_CONTROLE[Quantidade_11],"-")</f>
        <v>2</v>
      </c>
      <c r="V368" s="137">
        <f ca="1">_xlfn.XLOOKUP(G368&amp;$V$2,BS_CONTROLE[CHAVE],BS_CONTROLE[Quantidade_11],"-")</f>
        <v>0</v>
      </c>
      <c r="W368" s="137">
        <f ca="1">_xlfn.XLOOKUP(G368&amp;$W$2,BS_CONTROLE[CHAVE],BS_CONTROLE[Quantidade_11],"-")</f>
        <v>0</v>
      </c>
    </row>
    <row r="369" spans="1:23" hidden="1">
      <c r="A369" s="146" t="str">
        <f>IF(SP_SUL!Y372="","*",SP_SUL!Y372)</f>
        <v>*</v>
      </c>
      <c r="B369" s="146" t="str">
        <f>IF(SP_SUL!X372="","*",SP_SUL!X372)</f>
        <v>*</v>
      </c>
      <c r="C369" s="146" t="str">
        <f>IF(SP_SUL!Z372="","*",SP_SUL!Z372)</f>
        <v>*</v>
      </c>
      <c r="D369" s="139" t="str">
        <f>IF(SP_SUL!S372="","*",SP_SUL!S372)</f>
        <v>-</v>
      </c>
      <c r="E369" s="139" t="str">
        <f>IF(SP_SUL!T372="","*",SP_SUL!T372)</f>
        <v>-</v>
      </c>
      <c r="F369" s="145" t="str">
        <f>IF(SP_SUL!B372="","*",SP_SUL!B372)</f>
        <v>*</v>
      </c>
      <c r="G369" s="145" t="str">
        <f>IF(SP_SUL!D372="","*",SP_SUL!D372)</f>
        <v>*</v>
      </c>
      <c r="H369" s="145" t="str">
        <f>IF(SP_SUL!F372="","*",SP_SUL!F372)</f>
        <v>*</v>
      </c>
      <c r="I369" s="145" t="str">
        <f>IF(SP_SUL!H372="","*",SP_SUL!H372)</f>
        <v>*</v>
      </c>
      <c r="J369" s="145" t="str">
        <f>IF(SP_SUL!I372="","*",SP_SUL!I372)</f>
        <v>*</v>
      </c>
      <c r="K369" s="139" t="str">
        <f>IF(SP_SUL!M372="","*",SP_SUL!M372)</f>
        <v>-</v>
      </c>
      <c r="L369" s="139" t="str">
        <f>IF(SP_SUL!N372="","*",SP_SUL!N372)</f>
        <v>-</v>
      </c>
      <c r="M369" s="140" t="str">
        <f>IF(SP_SUL!J372="","*",SP_SUL!J372)</f>
        <v>*</v>
      </c>
      <c r="N369" s="144" t="str">
        <f>IF(SP_SUL!K372="","*",SP_SUL!K372)</f>
        <v>*</v>
      </c>
      <c r="O369" s="144" t="str">
        <f>IF(SP_SUL!L372="","*",SP_SUL!L372)</f>
        <v>*</v>
      </c>
      <c r="P369" s="143" t="str">
        <f>IF(SP_SUL!O372="","*",SP_SUL!O372)</f>
        <v>*</v>
      </c>
      <c r="Q369" s="143" t="str">
        <f>IF(SP_SUL!P372="","*",SP_SUL!P372)</f>
        <v>*</v>
      </c>
      <c r="R369" s="145" t="str">
        <f>IF(SP_SUL!Q372="","*",CONCATENATE(SP_SUL!Q372," ",SP_SUL!R372))</f>
        <v>*</v>
      </c>
      <c r="S369" s="145" t="str">
        <f>IF(SP_SUL!V372="","*",SP_SUL!V372)</f>
        <v>*</v>
      </c>
      <c r="T369" s="145" t="str">
        <f>IF(SP_SUL!W372="","*",SP_SUL!W372)</f>
        <v>*</v>
      </c>
      <c r="U369" s="137" t="str">
        <f ca="1">_xlfn.XLOOKUP(G369&amp;$U$2,BS_CONTROLE[CHAVE],BS_CONTROLE[Quantidade_11],"-")</f>
        <v>-</v>
      </c>
      <c r="V369" s="137" t="str">
        <f ca="1">_xlfn.XLOOKUP(G369&amp;$V$2,BS_CONTROLE[CHAVE],BS_CONTROLE[Quantidade_11],"-")</f>
        <v>-</v>
      </c>
      <c r="W369" s="137" t="str">
        <f ca="1">_xlfn.XLOOKUP(G369&amp;$W$2,BS_CONTROLE[CHAVE],BS_CONTROLE[Quantidade_11],"-")</f>
        <v>-</v>
      </c>
    </row>
    <row r="370" spans="1:23" hidden="1">
      <c r="A370" s="146" t="str">
        <f>IF(SP_SUL!Y373="","*",SP_SUL!Y373)</f>
        <v>OPORTUNIDADE</v>
      </c>
      <c r="B370" s="146" t="str">
        <f>IF(SP_SUL!X373="","*",SP_SUL!X373)</f>
        <v>Oportunidade</v>
      </c>
      <c r="C370" s="146" t="str">
        <f>IF(SP_SUL!Z373="","*",SP_SUL!Z373)</f>
        <v>*</v>
      </c>
      <c r="D370" s="139" t="str">
        <f>IF(SP_SUL!S373="","*",SP_SUL!S373)</f>
        <v>SP SUL</v>
      </c>
      <c r="E370" s="139" t="str">
        <f>IF(SP_SUL!T373="","*",SP_SUL!T373)</f>
        <v>ZBV-ZRX</v>
      </c>
      <c r="F370" s="145">
        <f>IF(SP_SUL!B373="","*",SP_SUL!B373)</f>
        <v>46069</v>
      </c>
      <c r="G370" s="145" t="str">
        <f>IF(SP_SUL!D373="","*",SP_SUL!D373)</f>
        <v>EXPANSÃO TURMA 1</v>
      </c>
      <c r="H370" s="145" t="str">
        <f>IF(SP_SUL!F373="","*",SP_SUL!F373)</f>
        <v>EXPANSÃO - SOLDA</v>
      </c>
      <c r="I370" s="145" t="str">
        <f>IF(SP_SUL!H373="","*",SP_SUL!H373)</f>
        <v>-</v>
      </c>
      <c r="J370" s="145" t="str">
        <f>IF(SP_SUL!I373="","*",SP_SUL!I373)</f>
        <v>-</v>
      </c>
      <c r="K370" s="139" t="str">
        <f>IF(SP_SUL!M373="","*",SP_SUL!M373)</f>
        <v>ZCD</v>
      </c>
      <c r="L370" s="139" t="str">
        <f>IF(SP_SUL!N373="","*",SP_SUL!N373)</f>
        <v>109ZCD2</v>
      </c>
      <c r="M370" s="140">
        <f>IF(SP_SUL!J373="","*",SP_SUL!J373)</f>
        <v>170</v>
      </c>
      <c r="N370" s="144">
        <f>IF(SP_SUL!K373="","*",SP_SUL!K373)</f>
        <v>110.35</v>
      </c>
      <c r="O370" s="144">
        <f>IF(SP_SUL!L373="","*",SP_SUL!L373)</f>
        <v>112.3</v>
      </c>
      <c r="P370" s="143">
        <f>IF(SP_SUL!O373="","*",SP_SUL!O373)</f>
        <v>0.35416666666666669</v>
      </c>
      <c r="Q370" s="143">
        <f>IF(SP_SUL!P373="","*",SP_SUL!P373)</f>
        <v>0.125</v>
      </c>
      <c r="R370" s="145" t="str">
        <f>IF(SP_SUL!Q373="","*",CONCATENATE(SP_SUL!Q373," ",SP_SUL!R373))</f>
        <v>1 Nº DE SOLDA</v>
      </c>
      <c r="S370" s="145" t="str">
        <f>IF(SP_SUL!V373="","*",SP_SUL!V373)</f>
        <v>Fabio</v>
      </c>
      <c r="T370" s="145" t="str">
        <f>IF(SP_SUL!W373="","*",SP_SUL!W373)</f>
        <v>Execução de solda - Condicionado a temperatura + Alívio de tensão</v>
      </c>
      <c r="U370" s="137">
        <f ca="1">_xlfn.XLOOKUP(G370&amp;$U$2,BS_CONTROLE[CHAVE],BS_CONTROLE[Quantidade_11],"-")</f>
        <v>1040</v>
      </c>
      <c r="V370" s="137" t="str">
        <f ca="1">_xlfn.XLOOKUP(G370&amp;$V$2,BS_CONTROLE[CHAVE],BS_CONTROLE[Quantidade_11],"-")</f>
        <v>-</v>
      </c>
      <c r="W370" s="137">
        <f ca="1">_xlfn.XLOOKUP(G370&amp;$W$2,BS_CONTROLE[CHAVE],BS_CONTROLE[Quantidade_11],"-")</f>
        <v>1</v>
      </c>
    </row>
    <row r="371" spans="1:23" hidden="1">
      <c r="A371" s="146" t="str">
        <f>IF(SP_SUL!Y374="","*",SP_SUL!Y374)</f>
        <v>OPORTUNIDADE</v>
      </c>
      <c r="B371" s="146" t="str">
        <f>IF(SP_SUL!X374="","*",SP_SUL!X374)</f>
        <v>Oportunidade</v>
      </c>
      <c r="C371" s="146" t="str">
        <f>IF(SP_SUL!Z374="","*",SP_SUL!Z374)</f>
        <v>*</v>
      </c>
      <c r="D371" s="139" t="str">
        <f>IF(SP_SUL!S374="","*",SP_SUL!S374)</f>
        <v>SP SUL</v>
      </c>
      <c r="E371" s="139" t="str">
        <f>IF(SP_SUL!T374="","*",SP_SUL!T374)</f>
        <v>ZBV-ZRX</v>
      </c>
      <c r="F371" s="145">
        <f>IF(SP_SUL!B374="","*",SP_SUL!B374)</f>
        <v>46069</v>
      </c>
      <c r="G371" s="145" t="str">
        <f>IF(SP_SUL!D374="","*",SP_SUL!D374)</f>
        <v>KLECIO (TP-699)</v>
      </c>
      <c r="H371" s="145" t="str">
        <f>IF(SP_SUL!F374="","*",SP_SUL!F374)</f>
        <v>PDM - SOLDA</v>
      </c>
      <c r="I371" s="145" t="str">
        <f>IF(SP_SUL!H374="","*",SP_SUL!H374)</f>
        <v>-</v>
      </c>
      <c r="J371" s="145" t="str">
        <f>IF(SP_SUL!I374="","*",SP_SUL!I374)</f>
        <v>-</v>
      </c>
      <c r="K371" s="139" t="str">
        <f>IF(SP_SUL!M374="","*",SP_SUL!M374)</f>
        <v>ZAC-S</v>
      </c>
      <c r="L371" s="139" t="str">
        <f>IF(SP_SUL!N374="","*",SP_SUL!N374)</f>
        <v>ZACS</v>
      </c>
      <c r="M371" s="140">
        <f>IF(SP_SUL!J374="","*",SP_SUL!J374)</f>
        <v>68</v>
      </c>
      <c r="N371" s="144">
        <f>IF(SP_SUL!K374="","*",SP_SUL!K374)</f>
        <v>77.212999999999994</v>
      </c>
      <c r="O371" s="144" t="str">
        <f>IF(SP_SUL!L374="","*",SP_SUL!L374)</f>
        <v>-</v>
      </c>
      <c r="P371" s="143">
        <f>IF(SP_SUL!O374="","*",SP_SUL!O374)</f>
        <v>0.375</v>
      </c>
      <c r="Q371" s="143">
        <f>IF(SP_SUL!P374="","*",SP_SUL!P374)</f>
        <v>6.25E-2</v>
      </c>
      <c r="R371" s="145" t="str">
        <f>IF(SP_SUL!Q374="","*",CONCATENATE(SP_SUL!Q374," ",SP_SUL!R374))</f>
        <v>1 Nº DE SOLDA</v>
      </c>
      <c r="S371" s="145" t="str">
        <f>IF(SP_SUL!V374="","*",SP_SUL!V374)</f>
        <v xml:space="preserve">Klecio </v>
      </c>
      <c r="T371" s="145" t="str">
        <f>IF(SP_SUL!W374="","*",SP_SUL!W374)</f>
        <v xml:space="preserve">Execução de solda - Condicionado a temperatura </v>
      </c>
      <c r="U371" s="137">
        <f ca="1">_xlfn.XLOOKUP(G371&amp;$U$2,BS_CONTROLE[CHAVE],BS_CONTROLE[Quantidade_11],"-")</f>
        <v>0</v>
      </c>
      <c r="V371" s="137" t="str">
        <f ca="1">_xlfn.XLOOKUP(G371&amp;$V$2,BS_CONTROLE[CHAVE],BS_CONTROLE[Quantidade_11],"-")</f>
        <v>-</v>
      </c>
      <c r="W371" s="137">
        <f ca="1">_xlfn.XLOOKUP(G371&amp;$W$2,BS_CONTROLE[CHAVE],BS_CONTROLE[Quantidade_11],"-")</f>
        <v>0</v>
      </c>
    </row>
    <row r="372" spans="1:23" hidden="1">
      <c r="A372" s="146" t="str">
        <f>IF(SP_SUL!Y375="","*",SP_SUL!Y375)</f>
        <v>*</v>
      </c>
      <c r="B372" s="146" t="str">
        <f>IF(SP_SUL!X375="","*",SP_SUL!X375)</f>
        <v>Extra</v>
      </c>
      <c r="C372" s="146" t="str">
        <f>IF(SP_SUL!Z375="","*",SP_SUL!Z375)</f>
        <v>*</v>
      </c>
      <c r="D372" s="139" t="str">
        <f>IF(SP_SUL!S375="","*",SP_SUL!S375)</f>
        <v>SP SUL</v>
      </c>
      <c r="E372" s="139" t="str">
        <f>IF(SP_SUL!T375="","*",SP_SUL!T375)</f>
        <v>ZBV-ZRX</v>
      </c>
      <c r="F372" s="145">
        <f>IF(SP_SUL!B375="","*",SP_SUL!B375)</f>
        <v>46069</v>
      </c>
      <c r="G372" s="145" t="str">
        <f>IF(SP_SUL!D375="","*",SP_SUL!D375)</f>
        <v>E42</v>
      </c>
      <c r="H372" s="145" t="str">
        <f>IF(SP_SUL!F375="","*",SP_SUL!F375)</f>
        <v>TRILHEIRO - DESCARGA</v>
      </c>
      <c r="I372" s="145" t="str">
        <f>IF(SP_SUL!H375="","*",SP_SUL!H375)</f>
        <v>ZBV3</v>
      </c>
      <c r="J372" s="145" t="str">
        <f>IF(SP_SUL!I375="","*",SP_SUL!I375)</f>
        <v>ZBV3</v>
      </c>
      <c r="K372" s="139" t="str">
        <f>IF(SP_SUL!M375="","*",SP_SUL!M375)</f>
        <v>ZBM</v>
      </c>
      <c r="L372" s="139" t="str">
        <f>IF(SP_SUL!N375="","*",SP_SUL!N375)</f>
        <v>ZBM1</v>
      </c>
      <c r="M372" s="140">
        <f>IF(SP_SUL!J375="","*",SP_SUL!J375)</f>
        <v>68</v>
      </c>
      <c r="N372" s="144">
        <f>IF(SP_SUL!K375="","*",SP_SUL!K375)</f>
        <v>54.96</v>
      </c>
      <c r="O372" s="144">
        <f>IF(SP_SUL!L375="","*",SP_SUL!L375)</f>
        <v>56</v>
      </c>
      <c r="P372" s="143">
        <f>IF(SP_SUL!O375="","*",SP_SUL!O375)</f>
        <v>0.45833333333333331</v>
      </c>
      <c r="Q372" s="143">
        <f>IF(SP_SUL!P375="","*",SP_SUL!P375)</f>
        <v>0.125</v>
      </c>
      <c r="R372" s="145" t="str">
        <f>IF(SP_SUL!Q375="","*",CONCATENATE(SP_SUL!Q375," ",SP_SUL!R375))</f>
        <v>1872 M</v>
      </c>
      <c r="S372" s="145" t="str">
        <f>IF(SP_SUL!V375="","*",SP_SUL!V375)</f>
        <v>Israel</v>
      </c>
      <c r="T372" s="145" t="str">
        <f>IF(SP_SUL!W375="","*",SP_SUL!W375)</f>
        <v>Descarga de trilho</v>
      </c>
      <c r="U372" s="137">
        <f ca="1">_xlfn.XLOOKUP(G372&amp;$U$2,BS_CONTROLE[CHAVE],BS_CONTROLE[Quantidade_11],"-")</f>
        <v>1872</v>
      </c>
      <c r="V372" s="137" t="str">
        <f ca="1">_xlfn.XLOOKUP(G372&amp;$V$2,BS_CONTROLE[CHAVE],BS_CONTROLE[Quantidade_11],"-")</f>
        <v>-</v>
      </c>
      <c r="W372" s="137" t="str">
        <f ca="1">_xlfn.XLOOKUP(G372&amp;$W$2,BS_CONTROLE[CHAVE],BS_CONTROLE[Quantidade_11],"-")</f>
        <v>-</v>
      </c>
    </row>
    <row r="373" spans="1:23" hidden="1">
      <c r="A373" s="146" t="str">
        <f>IF(SP_SUL!Y376="","*",SP_SUL!Y376)</f>
        <v>*</v>
      </c>
      <c r="B373" s="146" t="str">
        <f>IF(SP_SUL!X376="","*",SP_SUL!X376)</f>
        <v>*</v>
      </c>
      <c r="C373" s="146" t="str">
        <f>IF(SP_SUL!Z376="","*",SP_SUL!Z376)</f>
        <v>*</v>
      </c>
      <c r="D373" s="139" t="str">
        <f>IF(SP_SUL!S376="","*",SP_SUL!S376)</f>
        <v>-</v>
      </c>
      <c r="E373" s="139" t="str">
        <f>IF(SP_SUL!T376="","*",SP_SUL!T376)</f>
        <v>-</v>
      </c>
      <c r="F373" s="145" t="str">
        <f>IF(SP_SUL!B376="","*",SP_SUL!B376)</f>
        <v>*</v>
      </c>
      <c r="G373" s="145" t="str">
        <f>IF(SP_SUL!D376="","*",SP_SUL!D376)</f>
        <v>*</v>
      </c>
      <c r="H373" s="145" t="str">
        <f>IF(SP_SUL!F376="","*",SP_SUL!F376)</f>
        <v>*</v>
      </c>
      <c r="I373" s="145" t="str">
        <f>IF(SP_SUL!H376="","*",SP_SUL!H376)</f>
        <v>*</v>
      </c>
      <c r="J373" s="145" t="str">
        <f>IF(SP_SUL!I376="","*",SP_SUL!I376)</f>
        <v>*</v>
      </c>
      <c r="K373" s="139" t="str">
        <f>IF(SP_SUL!M376="","*",SP_SUL!M376)</f>
        <v>-</v>
      </c>
      <c r="L373" s="139" t="str">
        <f>IF(SP_SUL!N376="","*",SP_SUL!N376)</f>
        <v>-</v>
      </c>
      <c r="M373" s="140" t="str">
        <f>IF(SP_SUL!J376="","*",SP_SUL!J376)</f>
        <v>*</v>
      </c>
      <c r="N373" s="144" t="str">
        <f>IF(SP_SUL!K376="","*",SP_SUL!K376)</f>
        <v>*</v>
      </c>
      <c r="O373" s="144" t="str">
        <f>IF(SP_SUL!L376="","*",SP_SUL!L376)</f>
        <v>*</v>
      </c>
      <c r="P373" s="143" t="str">
        <f>IF(SP_SUL!O376="","*",SP_SUL!O376)</f>
        <v>*</v>
      </c>
      <c r="Q373" s="143" t="str">
        <f>IF(SP_SUL!P376="","*",SP_SUL!P376)</f>
        <v>*</v>
      </c>
      <c r="R373" s="145" t="str">
        <f>IF(SP_SUL!Q376="","*",CONCATENATE(SP_SUL!Q376," ",SP_SUL!R376))</f>
        <v>*</v>
      </c>
      <c r="S373" s="145" t="str">
        <f>IF(SP_SUL!V376="","*",SP_SUL!V376)</f>
        <v>*</v>
      </c>
      <c r="T373" s="145" t="str">
        <f>IF(SP_SUL!W376="","*",SP_SUL!W376)</f>
        <v>*</v>
      </c>
      <c r="U373" s="137" t="str">
        <f ca="1">_xlfn.XLOOKUP(G373&amp;$U$2,BS_CONTROLE[CHAVE],BS_CONTROLE[Quantidade_11],"-")</f>
        <v>-</v>
      </c>
      <c r="V373" s="137" t="str">
        <f ca="1">_xlfn.XLOOKUP(G373&amp;$V$2,BS_CONTROLE[CHAVE],BS_CONTROLE[Quantidade_11],"-")</f>
        <v>-</v>
      </c>
      <c r="W373" s="137" t="str">
        <f ca="1">_xlfn.XLOOKUP(G373&amp;$W$2,BS_CONTROLE[CHAVE],BS_CONTROLE[Quantidade_11],"-")</f>
        <v>-</v>
      </c>
    </row>
    <row r="374" spans="1:23" hidden="1">
      <c r="A374" s="146" t="str">
        <f>IF(SP_SUL!Y377="","*",SP_SUL!Y377)</f>
        <v>OPORTUNIDADE</v>
      </c>
      <c r="B374" s="146" t="str">
        <f>IF(SP_SUL!X377="","*",SP_SUL!X377)</f>
        <v>Oportunidade</v>
      </c>
      <c r="C374" s="146" t="str">
        <f>IF(SP_SUL!Z377="","*",SP_SUL!Z377)</f>
        <v>*</v>
      </c>
      <c r="D374" s="139" t="str">
        <f>IF(SP_SUL!S377="","*",SP_SUL!S377)</f>
        <v>SP SUL</v>
      </c>
      <c r="E374" s="139" t="str">
        <f>IF(SP_SUL!T377="","*",SP_SUL!T377)</f>
        <v>ZBV-ZKE</v>
      </c>
      <c r="F374" s="145">
        <f>IF(SP_SUL!B377="","*",SP_SUL!B377)</f>
        <v>46069</v>
      </c>
      <c r="G374" s="145" t="str">
        <f>IF(SP_SUL!D377="","*",SP_SUL!D377)</f>
        <v>ROGÉRIO (TP-730)</v>
      </c>
      <c r="H374" s="145" t="str">
        <f>IF(SP_SUL!F377="","*",SP_SUL!F377)</f>
        <v>PDM - SUBSTITUIÇÃO - DORMENTE</v>
      </c>
      <c r="I374" s="145" t="str">
        <f>IF(SP_SUL!H377="","*",SP_SUL!H377)</f>
        <v>-</v>
      </c>
      <c r="J374" s="145" t="str">
        <f>IF(SP_SUL!I377="","*",SP_SUL!I377)</f>
        <v>-</v>
      </c>
      <c r="K374" s="139" t="str">
        <f>IF(SP_SUL!M377="","*",SP_SUL!M377)</f>
        <v>ZYU-ZST</v>
      </c>
      <c r="L374" s="139" t="str">
        <f>IF(SP_SUL!N377="","*",SP_SUL!N377)</f>
        <v>206ZST</v>
      </c>
      <c r="M374" s="140">
        <f>IF(SP_SUL!J377="","*",SP_SUL!J377)</f>
        <v>56</v>
      </c>
      <c r="N374" s="144">
        <f>IF(SP_SUL!K377="","*",SP_SUL!K377)</f>
        <v>206.9</v>
      </c>
      <c r="O374" s="144">
        <f>IF(SP_SUL!L377="","*",SP_SUL!L377)</f>
        <v>205.9</v>
      </c>
      <c r="P374" s="143">
        <f>IF(SP_SUL!O377="","*",SP_SUL!O377)</f>
        <v>0.41666666666666669</v>
      </c>
      <c r="Q374" s="143">
        <f>IF(SP_SUL!P377="","*",SP_SUL!P377)</f>
        <v>8.3333333333333329E-2</v>
      </c>
      <c r="R374" s="145" t="str">
        <f>IF(SP_SUL!Q377="","*",CONCATENATE(SP_SUL!Q377," ",SP_SUL!R377))</f>
        <v>65 Nº DE DORMENTES</v>
      </c>
      <c r="S374" s="145" t="str">
        <f>IF(SP_SUL!V377="","*",SP_SUL!V377)</f>
        <v>Moises</v>
      </c>
      <c r="T374" s="145" t="str">
        <f>IF(SP_SUL!W377="","*",SP_SUL!W377)</f>
        <v xml:space="preserve">PDM - Substituição de dormentes </v>
      </c>
      <c r="U374" s="137">
        <f ca="1">_xlfn.XLOOKUP(G374&amp;$U$2,BS_CONTROLE[CHAVE],BS_CONTROLE[Quantidade_11],"-")</f>
        <v>0</v>
      </c>
      <c r="V374" s="137" t="str">
        <f ca="1">_xlfn.XLOOKUP(G374&amp;$V$2,BS_CONTROLE[CHAVE],BS_CONTROLE[Quantidade_11],"-")</f>
        <v>-</v>
      </c>
      <c r="W374" s="137">
        <f ca="1">_xlfn.XLOOKUP(G374&amp;$W$2,BS_CONTROLE[CHAVE],BS_CONTROLE[Quantidade_11],"-")</f>
        <v>40</v>
      </c>
    </row>
    <row r="375" spans="1:23" hidden="1">
      <c r="A375" s="146" t="str">
        <f>IF(SP_SUL!Y378="","*",SP_SUL!Y378)</f>
        <v>SIM</v>
      </c>
      <c r="B375" s="146" t="str">
        <f>IF(SP_SUL!X378="","*",SP_SUL!X378)</f>
        <v>Contrato</v>
      </c>
      <c r="C375" s="146" t="str">
        <f>IF(SP_SUL!Z378="","*",SP_SUL!Z378)</f>
        <v>*</v>
      </c>
      <c r="D375" s="139" t="str">
        <f>IF(SP_SUL!S378="","*",SP_SUL!S378)</f>
        <v>SP SUL</v>
      </c>
      <c r="E375" s="139" t="str">
        <f>IF(SP_SUL!T378="","*",SP_SUL!T378)</f>
        <v>ZBV-ZKE</v>
      </c>
      <c r="F375" s="145">
        <f>IF(SP_SUL!B378="","*",SP_SUL!B378)</f>
        <v>46069</v>
      </c>
      <c r="G375" s="145" t="str">
        <f>IF(SP_SUL!D378="","*",SP_SUL!D378)</f>
        <v>V93</v>
      </c>
      <c r="H375" s="145" t="str">
        <f>IF(SP_SUL!F378="","*",SP_SUL!F378)</f>
        <v>MECANIZAÇÃO - SOCADORA</v>
      </c>
      <c r="I375" s="145" t="str">
        <f>IF(SP_SUL!H378="","*",SP_SUL!H378)</f>
        <v>ZYU1</v>
      </c>
      <c r="J375" s="145" t="str">
        <f>IF(SP_SUL!I378="","*",SP_SUL!I378)</f>
        <v>ZYU1</v>
      </c>
      <c r="K375" s="139" t="str">
        <f>IF(SP_SUL!M378="","*",SP_SUL!M378)</f>
        <v>ZYU-ZST</v>
      </c>
      <c r="L375" s="139" t="str">
        <f>IF(SP_SUL!N378="","*",SP_SUL!N378)</f>
        <v>ZYU206</v>
      </c>
      <c r="M375" s="140">
        <f>IF(SP_SUL!J378="","*",SP_SUL!J378)</f>
        <v>56</v>
      </c>
      <c r="N375" s="144">
        <f>IF(SP_SUL!K378="","*",SP_SUL!K378)</f>
        <v>204.4</v>
      </c>
      <c r="O375" s="144">
        <f>IF(SP_SUL!L378="","*",SP_SUL!L378)</f>
        <v>205.8</v>
      </c>
      <c r="P375" s="143">
        <f>IF(SP_SUL!O378="","*",SP_SUL!O378)</f>
        <v>0.375</v>
      </c>
      <c r="Q375" s="143">
        <f>IF(SP_SUL!P378="","*",SP_SUL!P378)</f>
        <v>0.125</v>
      </c>
      <c r="R375" s="145" t="str">
        <f>IF(SP_SUL!Q378="","*",CONCATENATE(SP_SUL!Q378," ",SP_SUL!R378))</f>
        <v>200 M</v>
      </c>
      <c r="S375" s="145" t="str">
        <f>IF(SP_SUL!V378="","*",SP_SUL!V378)</f>
        <v>Moises</v>
      </c>
      <c r="T375" s="145" t="str">
        <f>IF(SP_SUL!W378="","*",SP_SUL!W378)</f>
        <v xml:space="preserve">Socaria mecanizada </v>
      </c>
      <c r="U375" s="137">
        <f ca="1">_xlfn.XLOOKUP(G375&amp;$U$2,BS_CONTROLE[CHAVE],BS_CONTROLE[Quantidade_11],"-")</f>
        <v>229</v>
      </c>
      <c r="V375" s="137">
        <f ca="1">_xlfn.XLOOKUP(G375&amp;$V$2,BS_CONTROLE[CHAVE],BS_CONTROLE[Quantidade_11],"-")</f>
        <v>0</v>
      </c>
      <c r="W375" s="137">
        <f ca="1">_xlfn.XLOOKUP(G375&amp;$W$2,BS_CONTROLE[CHAVE],BS_CONTROLE[Quantidade_11],"-")</f>
        <v>0</v>
      </c>
    </row>
    <row r="376" spans="1:23" hidden="1">
      <c r="A376" s="146" t="str">
        <f>IF(SP_SUL!Y379="","*",SP_SUL!Y379)</f>
        <v>OPORTUNIDADE</v>
      </c>
      <c r="B376" s="146" t="str">
        <f>IF(SP_SUL!X379="","*",SP_SUL!X379)</f>
        <v>Oportunidade</v>
      </c>
      <c r="C376" s="146" t="str">
        <f>IF(SP_SUL!Z379="","*",SP_SUL!Z379)</f>
        <v>*</v>
      </c>
      <c r="D376" s="139" t="str">
        <f>IF(SP_SUL!S379="","*",SP_SUL!S379)</f>
        <v>SP SUL</v>
      </c>
      <c r="E376" s="139" t="str">
        <f>IF(SP_SUL!T379="","*",SP_SUL!T379)</f>
        <v>ZBV-ZKE</v>
      </c>
      <c r="F376" s="145">
        <f>IF(SP_SUL!B379="","*",SP_SUL!B379)</f>
        <v>46069</v>
      </c>
      <c r="G376" s="145" t="str">
        <f>IF(SP_SUL!D379="","*",SP_SUL!D379)</f>
        <v>W59</v>
      </c>
      <c r="H376" s="145" t="str">
        <f>IF(SP_SUL!F379="","*",SP_SUL!F379)</f>
        <v>RECOLHIMENTO DE MATERIAL</v>
      </c>
      <c r="I376" s="145" t="str">
        <f>IF(SP_SUL!H379="","*",SP_SUL!H379)</f>
        <v>ZYU1</v>
      </c>
      <c r="J376" s="145" t="str">
        <f>IF(SP_SUL!I379="","*",SP_SUL!I379)</f>
        <v>ZYU1</v>
      </c>
      <c r="K376" s="139" t="str">
        <f>IF(SP_SUL!M379="","*",SP_SUL!M379)</f>
        <v>ZYU</v>
      </c>
      <c r="L376" s="139" t="str">
        <f>IF(SP_SUL!N379="","*",SP_SUL!N379)</f>
        <v>ZYU1</v>
      </c>
      <c r="M376" s="140">
        <f>IF(SP_SUL!J379="","*",SP_SUL!J379)</f>
        <v>49</v>
      </c>
      <c r="N376" s="144">
        <f>IF(SP_SUL!K379="","*",SP_SUL!K379)</f>
        <v>203.8</v>
      </c>
      <c r="O376" s="144">
        <f>IF(SP_SUL!L379="","*",SP_SUL!L379)</f>
        <v>202</v>
      </c>
      <c r="P376" s="143">
        <f>IF(SP_SUL!O379="","*",SP_SUL!O379)</f>
        <v>0.39583333333333331</v>
      </c>
      <c r="Q376" s="143">
        <f>IF(SP_SUL!P379="","*",SP_SUL!P379)</f>
        <v>4.1666666666666664E-2</v>
      </c>
      <c r="R376" s="145" t="str">
        <f>IF(SP_SUL!Q379="","*",CONCATENATE(SP_SUL!Q379," ",SP_SUL!R379))</f>
        <v>1 BINÁRIO</v>
      </c>
      <c r="S376" s="145" t="str">
        <f>IF(SP_SUL!V379="","*",SP_SUL!V379)</f>
        <v>Moises</v>
      </c>
      <c r="T376" s="145" t="str">
        <f>IF(SP_SUL!W379="","*",SP_SUL!W379)</f>
        <v>Recolhimento de material</v>
      </c>
      <c r="U376" s="137">
        <f ca="1">_xlfn.XLOOKUP(G376&amp;$U$2,BS_CONTROLE[CHAVE],BS_CONTROLE[Quantidade_11],"-")</f>
        <v>1</v>
      </c>
      <c r="V376" s="137" t="str">
        <f ca="1">_xlfn.XLOOKUP(G376&amp;$V$2,BS_CONTROLE[CHAVE],BS_CONTROLE[Quantidade_11],"-")</f>
        <v>-</v>
      </c>
      <c r="W376" s="137" t="str">
        <f ca="1">_xlfn.XLOOKUP(G376&amp;$W$2,BS_CONTROLE[CHAVE],BS_CONTROLE[Quantidade_11],"-")</f>
        <v>-</v>
      </c>
    </row>
    <row r="377" spans="1:23" hidden="1">
      <c r="A377" s="146" t="str">
        <f>IF(SP_SUL!Y380="","*",SP_SUL!Y380)</f>
        <v>OPORTUNIDADE</v>
      </c>
      <c r="B377" s="146" t="str">
        <f>IF(SP_SUL!X380="","*",SP_SUL!X380)</f>
        <v>Oportunidade</v>
      </c>
      <c r="C377" s="146" t="str">
        <f>IF(SP_SUL!Z380="","*",SP_SUL!Z380)</f>
        <v>*</v>
      </c>
      <c r="D377" s="139" t="str">
        <f>IF(SP_SUL!S380="","*",SP_SUL!S380)</f>
        <v>SP SUL</v>
      </c>
      <c r="E377" s="139" t="str">
        <f>IF(SP_SUL!T380="","*",SP_SUL!T380)</f>
        <v>ZBV-ZKE</v>
      </c>
      <c r="F377" s="145">
        <f>IF(SP_SUL!B380="","*",SP_SUL!B380)</f>
        <v>46069</v>
      </c>
      <c r="G377" s="145" t="str">
        <f>IF(SP_SUL!D380="","*",SP_SUL!D380)</f>
        <v>ROBSON (TF-701)</v>
      </c>
      <c r="H377" s="145" t="str">
        <f>IF(SP_SUL!F380="","*",SP_SUL!F380)</f>
        <v>PDM - SUBSTITUIÇÃO - DORMENTE</v>
      </c>
      <c r="I377" s="145" t="str">
        <f>IF(SP_SUL!H380="","*",SP_SUL!H380)</f>
        <v>-</v>
      </c>
      <c r="J377" s="145" t="str">
        <f>IF(SP_SUL!I380="","*",SP_SUL!I380)</f>
        <v>-</v>
      </c>
      <c r="K377" s="139" t="str">
        <f>IF(SP_SUL!M380="","*",SP_SUL!M380)</f>
        <v>ZDY-ZFY</v>
      </c>
      <c r="L377" s="139" t="str">
        <f>IF(SP_SUL!N380="","*",SP_SUL!N380)</f>
        <v>189ZFY</v>
      </c>
      <c r="M377" s="140">
        <f>IF(SP_SUL!J380="","*",SP_SUL!J380)</f>
        <v>56</v>
      </c>
      <c r="N377" s="144">
        <f>IF(SP_SUL!K380="","*",SP_SUL!K380)</f>
        <v>190.3</v>
      </c>
      <c r="O377" s="144">
        <f>IF(SP_SUL!L380="","*",SP_SUL!L380)</f>
        <v>190.5</v>
      </c>
      <c r="P377" s="143">
        <f>IF(SP_SUL!O380="","*",SP_SUL!O380)</f>
        <v>0.375</v>
      </c>
      <c r="Q377" s="143">
        <f>IF(SP_SUL!P380="","*",SP_SUL!P380)</f>
        <v>8.3333333333333329E-2</v>
      </c>
      <c r="R377" s="145" t="str">
        <f>IF(SP_SUL!Q380="","*",CONCATENATE(SP_SUL!Q380," ",SP_SUL!R380))</f>
        <v>50 Nº DE DORMENTES</v>
      </c>
      <c r="S377" s="145" t="str">
        <f>IF(SP_SUL!V380="","*",SP_SUL!V380)</f>
        <v>Moises</v>
      </c>
      <c r="T377" s="145" t="str">
        <f>IF(SP_SUL!W380="","*",SP_SUL!W380)</f>
        <v xml:space="preserve">PDM - Substituição de dormentes </v>
      </c>
      <c r="U377" s="137">
        <f ca="1">_xlfn.XLOOKUP(G377&amp;$U$2,BS_CONTROLE[CHAVE],BS_CONTROLE[Quantidade_11],"-")</f>
        <v>0</v>
      </c>
      <c r="V377" s="137" t="str">
        <f ca="1">_xlfn.XLOOKUP(G377&amp;$V$2,BS_CONTROLE[CHAVE],BS_CONTROLE[Quantidade_11],"-")</f>
        <v>-</v>
      </c>
      <c r="W377" s="137">
        <f ca="1">_xlfn.XLOOKUP(G377&amp;$W$2,BS_CONTROLE[CHAVE],BS_CONTROLE[Quantidade_11],"-")</f>
        <v>60</v>
      </c>
    </row>
    <row r="378" spans="1:23" hidden="1">
      <c r="A378" s="146" t="str">
        <f>IF(SP_SUL!Y381="","*",SP_SUL!Y381)</f>
        <v>OPORTUNIDADE</v>
      </c>
      <c r="B378" s="146" t="str">
        <f>IF(SP_SUL!X381="","*",SP_SUL!X381)</f>
        <v>Oportunidade</v>
      </c>
      <c r="C378" s="146" t="str">
        <f>IF(SP_SUL!Z381="","*",SP_SUL!Z381)</f>
        <v>*</v>
      </c>
      <c r="D378" s="139" t="str">
        <f>IF(SP_SUL!S381="","*",SP_SUL!S381)</f>
        <v>SP SUL</v>
      </c>
      <c r="E378" s="139" t="str">
        <f>IF(SP_SUL!T381="","*",SP_SUL!T381)</f>
        <v>ZBV-ZKE</v>
      </c>
      <c r="F378" s="145">
        <f>IF(SP_SUL!B381="","*",SP_SUL!B381)</f>
        <v>46069</v>
      </c>
      <c r="G378" s="145" t="str">
        <f>IF(SP_SUL!D381="","*",SP_SUL!D381)</f>
        <v>JACIANO (TF-674)</v>
      </c>
      <c r="H378" s="145" t="str">
        <f>IF(SP_SUL!F381="","*",SP_SUL!F381)</f>
        <v>PDM - SUBSTITUIÇÃO - DORMENTE</v>
      </c>
      <c r="I378" s="145" t="str">
        <f>IF(SP_SUL!H381="","*",SP_SUL!H381)</f>
        <v>-</v>
      </c>
      <c r="J378" s="145" t="str">
        <f>IF(SP_SUL!I381="","*",SP_SUL!I381)</f>
        <v>-</v>
      </c>
      <c r="K378" s="139" t="str">
        <f>IF(SP_SUL!M381="","*",SP_SUL!M381)</f>
        <v>ZDY-ZFY</v>
      </c>
      <c r="L378" s="139" t="str">
        <f>IF(SP_SUL!N381="","*",SP_SUL!N381)</f>
        <v>189ZFY</v>
      </c>
      <c r="M378" s="140">
        <f>IF(SP_SUL!J381="","*",SP_SUL!J381)</f>
        <v>56</v>
      </c>
      <c r="N378" s="144">
        <f>IF(SP_SUL!K381="","*",SP_SUL!K381)</f>
        <v>191</v>
      </c>
      <c r="O378" s="144">
        <f>IF(SP_SUL!L381="","*",SP_SUL!L381)</f>
        <v>190.5</v>
      </c>
      <c r="P378" s="143">
        <f>IF(SP_SUL!O381="","*",SP_SUL!O381)</f>
        <v>0.375</v>
      </c>
      <c r="Q378" s="143">
        <f>IF(SP_SUL!P381="","*",SP_SUL!P381)</f>
        <v>8.3333333333333329E-2</v>
      </c>
      <c r="R378" s="145" t="str">
        <f>IF(SP_SUL!Q381="","*",CONCATENATE(SP_SUL!Q381," ",SP_SUL!R381))</f>
        <v>50 Nº DE DORMENTES</v>
      </c>
      <c r="S378" s="145" t="str">
        <f>IF(SP_SUL!V381="","*",SP_SUL!V381)</f>
        <v>Moises</v>
      </c>
      <c r="T378" s="145" t="str">
        <f>IF(SP_SUL!W381="","*",SP_SUL!W381)</f>
        <v xml:space="preserve">PDM - Substituição de dormentes </v>
      </c>
      <c r="U378" s="137">
        <f ca="1">_xlfn.XLOOKUP(G378&amp;$U$2,BS_CONTROLE[CHAVE],BS_CONTROLE[Quantidade_11],"-")</f>
        <v>0</v>
      </c>
      <c r="V378" s="137" t="str">
        <f ca="1">_xlfn.XLOOKUP(G378&amp;$V$2,BS_CONTROLE[CHAVE],BS_CONTROLE[Quantidade_11],"-")</f>
        <v>-</v>
      </c>
      <c r="W378" s="137">
        <f ca="1">_xlfn.XLOOKUP(G378&amp;$W$2,BS_CONTROLE[CHAVE],BS_CONTROLE[Quantidade_11],"-")</f>
        <v>0</v>
      </c>
    </row>
    <row r="379" spans="1:23" hidden="1">
      <c r="A379" s="146" t="str">
        <f>IF(SP_SUL!Y382="","*",SP_SUL!Y382)</f>
        <v>OPORTUNIDADE</v>
      </c>
      <c r="B379" s="146" t="str">
        <f>IF(SP_SUL!X382="","*",SP_SUL!X382)</f>
        <v>Oportunidade</v>
      </c>
      <c r="C379" s="146" t="str">
        <f>IF(SP_SUL!Z382="","*",SP_SUL!Z382)</f>
        <v>*</v>
      </c>
      <c r="D379" s="139" t="str">
        <f>IF(SP_SUL!S382="","*",SP_SUL!S382)</f>
        <v>SP SUL</v>
      </c>
      <c r="E379" s="139" t="str">
        <f>IF(SP_SUL!T382="","*",SP_SUL!T382)</f>
        <v>ZBV-ZKE</v>
      </c>
      <c r="F379" s="145">
        <f>IF(SP_SUL!B382="","*",SP_SUL!B382)</f>
        <v>46069</v>
      </c>
      <c r="G379" s="145" t="str">
        <f>IF(SP_SUL!D382="","*",SP_SUL!D382)</f>
        <v>V95</v>
      </c>
      <c r="H379" s="145" t="str">
        <f>IF(SP_SUL!F382="","*",SP_SUL!F382)</f>
        <v>DESLOCAMENTO</v>
      </c>
      <c r="I379" s="145" t="str">
        <f>IF(SP_SUL!H382="","*",SP_SUL!H382)</f>
        <v>ZYU1</v>
      </c>
      <c r="J379" s="145" t="str">
        <f>IF(SP_SUL!I382="","*",SP_SUL!I382)</f>
        <v>ZEM1</v>
      </c>
      <c r="K379" s="139" t="str">
        <f>IF(SP_SUL!M382="","*",SP_SUL!M382)</f>
        <v>ZYU</v>
      </c>
      <c r="L379" s="139" t="str">
        <f>IF(SP_SUL!N382="","*",SP_SUL!N382)</f>
        <v>ZYU1</v>
      </c>
      <c r="M379" s="140">
        <f>IF(SP_SUL!J382="","*",SP_SUL!J382)</f>
        <v>49</v>
      </c>
      <c r="N379" s="144">
        <f>IF(SP_SUL!K382="","*",SP_SUL!K382)</f>
        <v>202</v>
      </c>
      <c r="O379" s="144" t="str">
        <f>IF(SP_SUL!L382="","*",SP_SUL!L382)</f>
        <v>-</v>
      </c>
      <c r="P379" s="143">
        <f>IF(SP_SUL!O382="","*",SP_SUL!O382)</f>
        <v>0.33333333333333331</v>
      </c>
      <c r="Q379" s="143">
        <f>IF(SP_SUL!P382="","*",SP_SUL!P382)</f>
        <v>4.1666666666666664E-2</v>
      </c>
      <c r="R379" s="145" t="str">
        <f>IF(SP_SUL!Q382="","*",CONCATENATE(SP_SUL!Q382," ",SP_SUL!R382))</f>
        <v>1 BINÁRIO</v>
      </c>
      <c r="S379" s="145" t="str">
        <f>IF(SP_SUL!V382="","*",SP_SUL!V382)</f>
        <v>Alison</v>
      </c>
      <c r="T379" s="145" t="str">
        <f>IF(SP_SUL!W382="","*",SP_SUL!W382)</f>
        <v>Deslocamento</v>
      </c>
      <c r="U379" s="137">
        <f ca="1">_xlfn.XLOOKUP(G379&amp;$U$2,BS_CONTROLE[CHAVE],BS_CONTROLE[Quantidade_11],"-")</f>
        <v>0</v>
      </c>
      <c r="V379" s="137" t="str">
        <f ca="1">_xlfn.XLOOKUP(G379&amp;$V$2,BS_CONTROLE[CHAVE],BS_CONTROLE[Quantidade_11],"-")</f>
        <v>-</v>
      </c>
      <c r="W379" s="137" t="str">
        <f ca="1">_xlfn.XLOOKUP(G379&amp;$W$2,BS_CONTROLE[CHAVE],BS_CONTROLE[Quantidade_11],"-")</f>
        <v>-</v>
      </c>
    </row>
    <row r="380" spans="1:23" hidden="1">
      <c r="A380" s="146" t="str">
        <f>IF(SP_SUL!Y383="","*",SP_SUL!Y383)</f>
        <v>*</v>
      </c>
      <c r="B380" s="146" t="str">
        <f>IF(SP_SUL!X383="","*",SP_SUL!X383)</f>
        <v>*</v>
      </c>
      <c r="C380" s="146" t="str">
        <f>IF(SP_SUL!Z383="","*",SP_SUL!Z383)</f>
        <v>*</v>
      </c>
      <c r="D380" s="139" t="str">
        <f>IF(SP_SUL!S383="","*",SP_SUL!S383)</f>
        <v>-</v>
      </c>
      <c r="E380" s="139" t="str">
        <f>IF(SP_SUL!T383="","*",SP_SUL!T383)</f>
        <v>-</v>
      </c>
      <c r="F380" s="145" t="str">
        <f>IF(SP_SUL!B383="","*",SP_SUL!B383)</f>
        <v>*</v>
      </c>
      <c r="G380" s="145" t="str">
        <f>IF(SP_SUL!D383="","*",SP_SUL!D383)</f>
        <v>*</v>
      </c>
      <c r="H380" s="145" t="str">
        <f>IF(SP_SUL!F383="","*",SP_SUL!F383)</f>
        <v>*</v>
      </c>
      <c r="I380" s="145" t="str">
        <f>IF(SP_SUL!H383="","*",SP_SUL!H383)</f>
        <v>*</v>
      </c>
      <c r="J380" s="145" t="str">
        <f>IF(SP_SUL!I383="","*",SP_SUL!I383)</f>
        <v>*</v>
      </c>
      <c r="K380" s="139" t="str">
        <f>IF(SP_SUL!M383="","*",SP_SUL!M383)</f>
        <v>-</v>
      </c>
      <c r="L380" s="139" t="str">
        <f>IF(SP_SUL!N383="","*",SP_SUL!N383)</f>
        <v>-</v>
      </c>
      <c r="M380" s="140" t="str">
        <f>IF(SP_SUL!J383="","*",SP_SUL!J383)</f>
        <v>*</v>
      </c>
      <c r="N380" s="144" t="str">
        <f>IF(SP_SUL!K383="","*",SP_SUL!K383)</f>
        <v>*</v>
      </c>
      <c r="O380" s="144" t="str">
        <f>IF(SP_SUL!L383="","*",SP_SUL!L383)</f>
        <v>*</v>
      </c>
      <c r="P380" s="143" t="str">
        <f>IF(SP_SUL!O383="","*",SP_SUL!O383)</f>
        <v>*</v>
      </c>
      <c r="Q380" s="143" t="str">
        <f>IF(SP_SUL!P383="","*",SP_SUL!P383)</f>
        <v>*</v>
      </c>
      <c r="R380" s="145" t="str">
        <f>IF(SP_SUL!Q383="","*",CONCATENATE(SP_SUL!Q383," ",SP_SUL!R383))</f>
        <v>*</v>
      </c>
      <c r="S380" s="145" t="str">
        <f>IF(SP_SUL!V383="","*",SP_SUL!V383)</f>
        <v>*</v>
      </c>
      <c r="T380" s="145" t="str">
        <f>IF(SP_SUL!W383="","*",SP_SUL!W383)</f>
        <v>*</v>
      </c>
      <c r="U380" s="137" t="str">
        <f ca="1">_xlfn.XLOOKUP(G380&amp;$U$2,BS_CONTROLE[CHAVE],BS_CONTROLE[Quantidade_11],"-")</f>
        <v>-</v>
      </c>
      <c r="V380" s="137" t="str">
        <f ca="1">_xlfn.XLOOKUP(G380&amp;$V$2,BS_CONTROLE[CHAVE],BS_CONTROLE[Quantidade_11],"-")</f>
        <v>-</v>
      </c>
      <c r="W380" s="137" t="str">
        <f ca="1">_xlfn.XLOOKUP(G380&amp;$W$2,BS_CONTROLE[CHAVE],BS_CONTROLE[Quantidade_11],"-")</f>
        <v>-</v>
      </c>
    </row>
    <row r="381" spans="1:23" hidden="1">
      <c r="A381" s="146" t="str">
        <f>IF(SP_SUL!Y384="","*",SP_SUL!Y384)</f>
        <v>OPORTUNIDADE</v>
      </c>
      <c r="B381" s="146" t="str">
        <f>IF(SP_SUL!X384="","*",SP_SUL!X384)</f>
        <v>Oportunidade</v>
      </c>
      <c r="C381" s="146" t="str">
        <f>IF(SP_SUL!Z384="","*",SP_SUL!Z384)</f>
        <v>*</v>
      </c>
      <c r="D381" s="139" t="str">
        <f>IF(SP_SUL!S384="","*",SP_SUL!S384)</f>
        <v>SP SUL</v>
      </c>
      <c r="E381" s="139" t="str">
        <f>IF(SP_SUL!T384="","*",SP_SUL!T384)</f>
        <v>ZKE-ZEV</v>
      </c>
      <c r="F381" s="145">
        <f>IF(SP_SUL!B384="","*",SP_SUL!B384)</f>
        <v>46069</v>
      </c>
      <c r="G381" s="145" t="str">
        <f>IF(SP_SUL!D384="","*",SP_SUL!D384)</f>
        <v>W60</v>
      </c>
      <c r="H381" s="145" t="str">
        <f>IF(SP_SUL!F384="","*",SP_SUL!F384)</f>
        <v>PDM - PEDRA - DESCARGA</v>
      </c>
      <c r="I381" s="145" t="str">
        <f>IF(SP_SUL!H384="","*",SP_SUL!H384)</f>
        <v>102ZKW2</v>
      </c>
      <c r="J381" s="145" t="str">
        <f>IF(SP_SUL!I384="","*",SP_SUL!I384)</f>
        <v>102ZKW2</v>
      </c>
      <c r="K381" s="139" t="str">
        <f>IF(SP_SUL!M384="","*",SP_SUL!M384)</f>
        <v>ZKE-ZWW</v>
      </c>
      <c r="L381" s="139" t="str">
        <f>IF(SP_SUL!N384="","*",SP_SUL!N384)</f>
        <v>K83K802</v>
      </c>
      <c r="M381" s="140">
        <f>IF(SP_SUL!J384="","*",SP_SUL!J384)</f>
        <v>55</v>
      </c>
      <c r="N381" s="144">
        <f>IF(SP_SUL!K384="","*",SP_SUL!K384)</f>
        <v>83</v>
      </c>
      <c r="O381" s="144">
        <f>IF(SP_SUL!L384="","*",SP_SUL!L384)</f>
        <v>83.1</v>
      </c>
      <c r="P381" s="143">
        <f>IF(SP_SUL!O384="","*",SP_SUL!O384)</f>
        <v>0.39583333333333331</v>
      </c>
      <c r="Q381" s="143">
        <f>IF(SP_SUL!P384="","*",SP_SUL!P384)</f>
        <v>4.1666666666666664E-2</v>
      </c>
      <c r="R381" s="145" t="str">
        <f>IF(SP_SUL!Q384="","*",CONCATENATE(SP_SUL!Q384," ",SP_SUL!R384))</f>
        <v>4 VAGÕES</v>
      </c>
      <c r="S381" s="145" t="str">
        <f>IF(SP_SUL!V384="","*",SP_SUL!V384)</f>
        <v>Felipe</v>
      </c>
      <c r="T381" s="145" t="str">
        <f>IF(SP_SUL!W384="","*",SP_SUL!W384)</f>
        <v xml:space="preserve">Descarga de pedra km81+100 </v>
      </c>
      <c r="U381" s="137">
        <f ca="1">_xlfn.XLOOKUP(G381&amp;$U$2,BS_CONTROLE[CHAVE],BS_CONTROLE[Quantidade_11],"-")</f>
        <v>0</v>
      </c>
      <c r="V381" s="137" t="str">
        <f ca="1">_xlfn.XLOOKUP(G381&amp;$V$2,BS_CONTROLE[CHAVE],BS_CONTROLE[Quantidade_11],"-")</f>
        <v>-</v>
      </c>
      <c r="W381" s="137">
        <f ca="1">_xlfn.XLOOKUP(G381&amp;$W$2,BS_CONTROLE[CHAVE],BS_CONTROLE[Quantidade_11],"-")</f>
        <v>1</v>
      </c>
    </row>
    <row r="382" spans="1:23" hidden="1">
      <c r="A382" s="146" t="str">
        <f>IF(SP_SUL!Y385="","*",SP_SUL!Y385)</f>
        <v>OPORTUNIDADE</v>
      </c>
      <c r="B382" s="146" t="str">
        <f>IF(SP_SUL!X385="","*",SP_SUL!X385)</f>
        <v>Oportunidade</v>
      </c>
      <c r="C382" s="146" t="str">
        <f>IF(SP_SUL!Z385="","*",SP_SUL!Z385)</f>
        <v>*</v>
      </c>
      <c r="D382" s="139" t="str">
        <f>IF(SP_SUL!S385="","*",SP_SUL!S385)</f>
        <v>SP SUL</v>
      </c>
      <c r="E382" s="139" t="str">
        <f>IF(SP_SUL!T385="","*",SP_SUL!T385)</f>
        <v>ZKE-ZEV</v>
      </c>
      <c r="F382" s="145">
        <f>IF(SP_SUL!B385="","*",SP_SUL!B385)</f>
        <v>46069</v>
      </c>
      <c r="G382" s="145" t="str">
        <f>IF(SP_SUL!D385="","*",SP_SUL!D385)</f>
        <v>E17</v>
      </c>
      <c r="H382" s="145" t="str">
        <f>IF(SP_SUL!F385="","*",SP_SUL!F385)</f>
        <v>CAMINHÃO DE SOLDA</v>
      </c>
      <c r="I382" s="145" t="str">
        <f>IF(SP_SUL!H385="","*",SP_SUL!H385)</f>
        <v>102ZKW2</v>
      </c>
      <c r="J382" s="145" t="str">
        <f>IF(SP_SUL!I385="","*",SP_SUL!I385)</f>
        <v>102ZKW2</v>
      </c>
      <c r="K382" s="139" t="str">
        <f>IF(SP_SUL!M385="","*",SP_SUL!M385)</f>
        <v>ZKW-ZLU</v>
      </c>
      <c r="L382" s="139" t="str">
        <f>IF(SP_SUL!N385="","*",SP_SUL!N385)</f>
        <v>102ZKW2</v>
      </c>
      <c r="M382" s="140">
        <f>IF(SP_SUL!J385="","*",SP_SUL!J385)</f>
        <v>55</v>
      </c>
      <c r="N382" s="144">
        <f>IF(SP_SUL!K385="","*",SP_SUL!K385)</f>
        <v>100.95099999999999</v>
      </c>
      <c r="O382" s="144">
        <f>IF(SP_SUL!L385="","*",SP_SUL!L385)</f>
        <v>101.16500000000001</v>
      </c>
      <c r="P382" s="143">
        <f>IF(SP_SUL!O385="","*",SP_SUL!O385)</f>
        <v>0.39583333333333331</v>
      </c>
      <c r="Q382" s="143">
        <f>IF(SP_SUL!P385="","*",SP_SUL!P385)</f>
        <v>0.125</v>
      </c>
      <c r="R382" s="145" t="str">
        <f>IF(SP_SUL!Q385="","*",CONCATENATE(SP_SUL!Q385," ",SP_SUL!R385))</f>
        <v>2 Nº DE SOLDA</v>
      </c>
      <c r="S382" s="145" t="str">
        <f>IF(SP_SUL!V385="","*",SP_SUL!V385)</f>
        <v>Higor</v>
      </c>
      <c r="T382" s="145" t="str">
        <f>IF(SP_SUL!W385="","*",SP_SUL!W385)</f>
        <v>Caminhão de solda</v>
      </c>
      <c r="U382" s="137">
        <f ca="1">_xlfn.XLOOKUP(G382&amp;$U$2,BS_CONTROLE[CHAVE],BS_CONTROLE[Quantidade_11],"-")</f>
        <v>2</v>
      </c>
      <c r="V382" s="137">
        <f ca="1">_xlfn.XLOOKUP(G382&amp;$V$2,BS_CONTROLE[CHAVE],BS_CONTROLE[Quantidade_11],"-")</f>
        <v>0</v>
      </c>
      <c r="W382" s="137">
        <f ca="1">_xlfn.XLOOKUP(G382&amp;$W$2,BS_CONTROLE[CHAVE],BS_CONTROLE[Quantidade_11],"-")</f>
        <v>0</v>
      </c>
    </row>
    <row r="383" spans="1:23" hidden="1">
      <c r="A383" s="146" t="str">
        <f>IF(SP_SUL!Y386="","*",SP_SUL!Y386)</f>
        <v>OPORTUNIDADE</v>
      </c>
      <c r="B383" s="146" t="str">
        <f>IF(SP_SUL!X386="","*",SP_SUL!X386)</f>
        <v>Oportunidade</v>
      </c>
      <c r="C383" s="146" t="str">
        <f>IF(SP_SUL!Z386="","*",SP_SUL!Z386)</f>
        <v>*</v>
      </c>
      <c r="D383" s="139" t="str">
        <f>IF(SP_SUL!S386="","*",SP_SUL!S386)</f>
        <v>SP SUL</v>
      </c>
      <c r="E383" s="139" t="str">
        <f>IF(SP_SUL!T386="","*",SP_SUL!T386)</f>
        <v>ZKE-ZEV</v>
      </c>
      <c r="F383" s="145">
        <f>IF(SP_SUL!B386="","*",SP_SUL!B386)</f>
        <v>46069</v>
      </c>
      <c r="G383" s="145" t="str">
        <f>IF(SP_SUL!D386="","*",SP_SUL!D386)</f>
        <v>V89</v>
      </c>
      <c r="H383" s="145" t="str">
        <f>IF(SP_SUL!F386="","*",SP_SUL!F386)</f>
        <v>MECANIZAÇÃO - SOCADORA</v>
      </c>
      <c r="I383" s="145" t="str">
        <f>IF(SP_SUL!H386="","*",SP_SUL!H386)</f>
        <v>102ZKW2</v>
      </c>
      <c r="J383" s="145" t="str">
        <f>IF(SP_SUL!I386="","*",SP_SUL!I386)</f>
        <v>102ZKW2</v>
      </c>
      <c r="K383" s="139" t="str">
        <f>IF(SP_SUL!M386="","*",SP_SUL!M386)</f>
        <v>ZKW-ZLU</v>
      </c>
      <c r="L383" s="139" t="str">
        <f>IF(SP_SUL!N386="","*",SP_SUL!N386)</f>
        <v>102ZKW2</v>
      </c>
      <c r="M383" s="140">
        <f>IF(SP_SUL!J386="","*",SP_SUL!J386)</f>
        <v>55</v>
      </c>
      <c r="N383" s="144">
        <f>IF(SP_SUL!K386="","*",SP_SUL!K386)</f>
        <v>101.8</v>
      </c>
      <c r="O383" s="144">
        <f>IF(SP_SUL!L386="","*",SP_SUL!L386)</f>
        <v>103.3</v>
      </c>
      <c r="P383" s="143">
        <f>IF(SP_SUL!O386="","*",SP_SUL!O386)</f>
        <v>0.41666666666666669</v>
      </c>
      <c r="Q383" s="143">
        <f>IF(SP_SUL!P386="","*",SP_SUL!P386)</f>
        <v>8.3333333333333329E-2</v>
      </c>
      <c r="R383" s="145" t="str">
        <f>IF(SP_SUL!Q386="","*",CONCATENATE(SP_SUL!Q386," ",SP_SUL!R386))</f>
        <v>480 M</v>
      </c>
      <c r="S383" s="145" t="str">
        <f>IF(SP_SUL!V386="","*",SP_SUL!V386)</f>
        <v>Antonioni</v>
      </c>
      <c r="T383" s="145" t="str">
        <f>IF(SP_SUL!W386="","*",SP_SUL!W386)</f>
        <v xml:space="preserve">Socaria mecanizada </v>
      </c>
      <c r="U383" s="137">
        <f ca="1">_xlfn.XLOOKUP(G383&amp;$U$2,BS_CONTROLE[CHAVE],BS_CONTROLE[Quantidade_11],"-")</f>
        <v>0</v>
      </c>
      <c r="V383" s="137" t="str">
        <f ca="1">_xlfn.XLOOKUP(G383&amp;$V$2,BS_CONTROLE[CHAVE],BS_CONTROLE[Quantidade_11],"-")</f>
        <v>-</v>
      </c>
      <c r="W383" s="137">
        <f ca="1">_xlfn.XLOOKUP(G383&amp;$W$2,BS_CONTROLE[CHAVE],BS_CONTROLE[Quantidade_11],"-")</f>
        <v>860</v>
      </c>
    </row>
    <row r="384" spans="1:23" hidden="1">
      <c r="A384" s="146" t="str">
        <f>IF(SP_SUL!Y387="","*",SP_SUL!Y387)</f>
        <v>OPORTUNIDADE</v>
      </c>
      <c r="B384" s="146" t="str">
        <f>IF(SP_SUL!X387="","*",SP_SUL!X387)</f>
        <v>Oportunidade</v>
      </c>
      <c r="C384" s="146" t="str">
        <f>IF(SP_SUL!Z387="","*",SP_SUL!Z387)</f>
        <v>*</v>
      </c>
      <c r="D384" s="139" t="str">
        <f>IF(SP_SUL!S387="","*",SP_SUL!S387)</f>
        <v>SP SUL</v>
      </c>
      <c r="E384" s="139" t="str">
        <f>IF(SP_SUL!T387="","*",SP_SUL!T387)</f>
        <v>ZKE-ZEV</v>
      </c>
      <c r="F384" s="145">
        <f>IF(SP_SUL!B387="","*",SP_SUL!B387)</f>
        <v>46069</v>
      </c>
      <c r="G384" s="145" t="str">
        <f>IF(SP_SUL!D387="","*",SP_SUL!D387)</f>
        <v>CLEBISON (TP-728)</v>
      </c>
      <c r="H384" s="145" t="str">
        <f>IF(SP_SUL!F387="","*",SP_SUL!F387)</f>
        <v>PDM - SOLDA</v>
      </c>
      <c r="I384" s="145" t="str">
        <f>IF(SP_SUL!H387="","*",SP_SUL!H387)</f>
        <v>-</v>
      </c>
      <c r="J384" s="145" t="str">
        <f>IF(SP_SUL!I387="","*",SP_SUL!I387)</f>
        <v>-</v>
      </c>
      <c r="K384" s="139" t="str">
        <f>IF(SP_SUL!M387="","*",SP_SUL!M387)</f>
        <v>ZRB-ZEV</v>
      </c>
      <c r="L384" s="139">
        <f>IF(SP_SUL!N387="","*",SP_SUL!N387)</f>
        <v>1561552</v>
      </c>
      <c r="M384" s="140">
        <f>IF(SP_SUL!J387="","*",SP_SUL!J387)</f>
        <v>55</v>
      </c>
      <c r="N384" s="144">
        <f>IF(SP_SUL!K387="","*",SP_SUL!K387)</f>
        <v>156</v>
      </c>
      <c r="O384" s="144">
        <f>IF(SP_SUL!L387="","*",SP_SUL!L387)</f>
        <v>156.31</v>
      </c>
      <c r="P384" s="143">
        <f>IF(SP_SUL!O387="","*",SP_SUL!O387)</f>
        <v>0.41666666666666669</v>
      </c>
      <c r="Q384" s="143">
        <f>IF(SP_SUL!P387="","*",SP_SUL!P387)</f>
        <v>8.3333333333333329E-2</v>
      </c>
      <c r="R384" s="145" t="str">
        <f>IF(SP_SUL!Q387="","*",CONCATENATE(SP_SUL!Q387," ",SP_SUL!R387))</f>
        <v>1 Nº DE SOLDA</v>
      </c>
      <c r="S384" s="145" t="str">
        <f>IF(SP_SUL!V387="","*",SP_SUL!V387)</f>
        <v>Felipe</v>
      </c>
      <c r="T384" s="145" t="str">
        <f>IF(SP_SUL!W387="","*",SP_SUL!W387)</f>
        <v xml:space="preserve">Execução de solda - Condicionado a temperatura </v>
      </c>
      <c r="U384" s="137">
        <f ca="1">_xlfn.XLOOKUP(G384&amp;$U$2,BS_CONTROLE[CHAVE],BS_CONTROLE[Quantidade_11],"-")</f>
        <v>2</v>
      </c>
      <c r="V384" s="137" t="str">
        <f ca="1">_xlfn.XLOOKUP(G384&amp;$V$2,BS_CONTROLE[CHAVE],BS_CONTROLE[Quantidade_11],"-")</f>
        <v>-</v>
      </c>
      <c r="W384" s="137">
        <f ca="1">_xlfn.XLOOKUP(G384&amp;$W$2,BS_CONTROLE[CHAVE],BS_CONTROLE[Quantidade_11],"-")</f>
        <v>0</v>
      </c>
    </row>
    <row r="385" spans="1:23" hidden="1">
      <c r="A385" s="146" t="str">
        <f>IF(SP_SUL!Y388="","*",SP_SUL!Y388)</f>
        <v>OPORTUNIDADE</v>
      </c>
      <c r="B385" s="146" t="str">
        <f>IF(SP_SUL!X388="","*",SP_SUL!X388)</f>
        <v>Oportunidade</v>
      </c>
      <c r="C385" s="146" t="str">
        <f>IF(SP_SUL!Z388="","*",SP_SUL!Z388)</f>
        <v>*</v>
      </c>
      <c r="D385" s="139" t="str">
        <f>IF(SP_SUL!S388="","*",SP_SUL!S388)</f>
        <v>SP SUL</v>
      </c>
      <c r="E385" s="139" t="str">
        <f>IF(SP_SUL!T388="","*",SP_SUL!T388)</f>
        <v>ZKE-ZEV</v>
      </c>
      <c r="F385" s="145">
        <f>IF(SP_SUL!B388="","*",SP_SUL!B388)</f>
        <v>46069</v>
      </c>
      <c r="G385" s="145" t="str">
        <f>IF(SP_SUL!D388="","*",SP_SUL!D388)</f>
        <v>ISMAEL(TP-726)</v>
      </c>
      <c r="H385" s="145" t="str">
        <f>IF(SP_SUL!F388="","*",SP_SUL!F388)</f>
        <v>PDM - SOLDA</v>
      </c>
      <c r="I385" s="145" t="str">
        <f>IF(SP_SUL!H388="","*",SP_SUL!H388)</f>
        <v>-</v>
      </c>
      <c r="J385" s="145" t="str">
        <f>IF(SP_SUL!I388="","*",SP_SUL!I388)</f>
        <v>-</v>
      </c>
      <c r="K385" s="139" t="str">
        <f>IF(SP_SUL!M388="","*",SP_SUL!M388)</f>
        <v>ZRB-ZEV</v>
      </c>
      <c r="L385" s="139">
        <f>IF(SP_SUL!N388="","*",SP_SUL!N388)</f>
        <v>1561552</v>
      </c>
      <c r="M385" s="140">
        <f>IF(SP_SUL!J388="","*",SP_SUL!J388)</f>
        <v>55</v>
      </c>
      <c r="N385" s="144">
        <f>IF(SP_SUL!K388="","*",SP_SUL!K388)</f>
        <v>156</v>
      </c>
      <c r="O385" s="144">
        <f>IF(SP_SUL!L388="","*",SP_SUL!L388)</f>
        <v>156.31</v>
      </c>
      <c r="P385" s="143">
        <f>IF(SP_SUL!O388="","*",SP_SUL!O388)</f>
        <v>0.41666666666666669</v>
      </c>
      <c r="Q385" s="143">
        <f>IF(SP_SUL!P388="","*",SP_SUL!P388)</f>
        <v>8.3333333333333329E-2</v>
      </c>
      <c r="R385" s="145" t="str">
        <f>IF(SP_SUL!Q388="","*",CONCATENATE(SP_SUL!Q388," ",SP_SUL!R388))</f>
        <v>1 Nº DE SOLDA</v>
      </c>
      <c r="S385" s="145" t="str">
        <f>IF(SP_SUL!V388="","*",SP_SUL!V388)</f>
        <v>Felipe</v>
      </c>
      <c r="T385" s="145" t="str">
        <f>IF(SP_SUL!W388="","*",SP_SUL!W388)</f>
        <v xml:space="preserve">Execução de solda - Condicionado a temperatura </v>
      </c>
      <c r="U385" s="137">
        <f ca="1">_xlfn.XLOOKUP(G385&amp;$U$2,BS_CONTROLE[CHAVE],BS_CONTROLE[Quantidade_11],"-")</f>
        <v>2</v>
      </c>
      <c r="V385" s="137" t="str">
        <f ca="1">_xlfn.XLOOKUP(G385&amp;$V$2,BS_CONTROLE[CHAVE],BS_CONTROLE[Quantidade_11],"-")</f>
        <v>-</v>
      </c>
      <c r="W385" s="137">
        <f ca="1">_xlfn.XLOOKUP(G385&amp;$W$2,BS_CONTROLE[CHAVE],BS_CONTROLE[Quantidade_11],"-")</f>
        <v>0</v>
      </c>
    </row>
    <row r="386" spans="1:23" hidden="1">
      <c r="A386" s="146" t="str">
        <f>IF(SP_SUL!Y389="","*",SP_SUL!Y389)</f>
        <v>*</v>
      </c>
      <c r="B386" s="146" t="str">
        <f>IF(SP_SUL!X389="","*",SP_SUL!X389)</f>
        <v>Extra</v>
      </c>
      <c r="C386" s="146" t="str">
        <f>IF(SP_SUL!Z389="","*",SP_SUL!Z389)</f>
        <v>*</v>
      </c>
      <c r="D386" s="139" t="str">
        <f>IF(SP_SUL!S389="","*",SP_SUL!S389)</f>
        <v>SP SUL</v>
      </c>
      <c r="E386" s="139" t="str">
        <f>IF(SP_SUL!T389="","*",SP_SUL!T389)</f>
        <v>ZKE-ZEV</v>
      </c>
      <c r="F386" s="145">
        <f>IF(SP_SUL!B389="","*",SP_SUL!B389)</f>
        <v>46069</v>
      </c>
      <c r="G386" s="145" t="str">
        <f>IF(SP_SUL!D389="","*",SP_SUL!D389)</f>
        <v>DIEGO (TP-681)</v>
      </c>
      <c r="H386" s="145" t="str">
        <f>IF(SP_SUL!F389="","*",SP_SUL!F389)</f>
        <v>PDM - SUBSTITUIÇÃO - TRILHO</v>
      </c>
      <c r="I386" s="145" t="str">
        <f>IF(SP_SUL!H389="","*",SP_SUL!H389)</f>
        <v>-</v>
      </c>
      <c r="J386" s="145" t="str">
        <f>IF(SP_SUL!I389="","*",SP_SUL!I389)</f>
        <v>-</v>
      </c>
      <c r="K386" s="139" t="str">
        <f>IF(SP_SUL!M389="","*",SP_SUL!M389)</f>
        <v>ZKW-ZLU</v>
      </c>
      <c r="L386" s="139">
        <f>IF(SP_SUL!N389="","*",SP_SUL!N389)</f>
        <v>1051032</v>
      </c>
      <c r="M386" s="140">
        <f>IF(SP_SUL!J389="","*",SP_SUL!J389)</f>
        <v>55</v>
      </c>
      <c r="N386" s="144">
        <f>IF(SP_SUL!K389="","*",SP_SUL!K389)</f>
        <v>104.5</v>
      </c>
      <c r="O386" s="144" t="str">
        <f>IF(SP_SUL!L389="","*",SP_SUL!L389)</f>
        <v>-</v>
      </c>
      <c r="P386" s="143">
        <f>IF(SP_SUL!O389="","*",SP_SUL!O389)</f>
        <v>0.41666666666666669</v>
      </c>
      <c r="Q386" s="143">
        <f>IF(SP_SUL!P389="","*",SP_SUL!P389)</f>
        <v>8.3333333333333329E-2</v>
      </c>
      <c r="R386" s="145" t="str">
        <f>IF(SP_SUL!Q389="","*",CONCATENATE(SP_SUL!Q389," ",SP_SUL!R389))</f>
        <v>312 M</v>
      </c>
      <c r="S386" s="145" t="str">
        <f>IF(SP_SUL!V389="","*",SP_SUL!V389)</f>
        <v>Felipe</v>
      </c>
      <c r="T386" s="145" t="str">
        <f>IF(SP_SUL!W389="","*",SP_SUL!W389)</f>
        <v>PDM - Substituição de trilho</v>
      </c>
      <c r="U386" s="137">
        <f ca="1">_xlfn.XLOOKUP(G386&amp;$U$2,BS_CONTROLE[CHAVE],BS_CONTROLE[Quantidade_11],"-")</f>
        <v>312</v>
      </c>
      <c r="V386" s="137" t="str">
        <f ca="1">_xlfn.XLOOKUP(G386&amp;$V$2,BS_CONTROLE[CHAVE],BS_CONTROLE[Quantidade_11],"-")</f>
        <v>-</v>
      </c>
      <c r="W386" s="137">
        <f ca="1">_xlfn.XLOOKUP(G386&amp;$W$2,BS_CONTROLE[CHAVE],BS_CONTROLE[Quantidade_11],"-")</f>
        <v>312</v>
      </c>
    </row>
    <row r="387" spans="1:23" hidden="1">
      <c r="A387" s="146" t="str">
        <f>IF(SP_SUL!Y390="","*",SP_SUL!Y390)</f>
        <v>OPORTUNIDADE</v>
      </c>
      <c r="B387" s="146" t="str">
        <f>IF(SP_SUL!X390="","*",SP_SUL!X390)</f>
        <v>Oportunidade</v>
      </c>
      <c r="C387" s="146" t="str">
        <f>IF(SP_SUL!Z390="","*",SP_SUL!Z390)</f>
        <v>*</v>
      </c>
      <c r="D387" s="139" t="str">
        <f>IF(SP_SUL!S390="","*",SP_SUL!S390)</f>
        <v>SP SUL</v>
      </c>
      <c r="E387" s="139" t="str">
        <f>IF(SP_SUL!T390="","*",SP_SUL!T390)</f>
        <v>ZKE-ZEV</v>
      </c>
      <c r="F387" s="145">
        <f>IF(SP_SUL!B390="","*",SP_SUL!B390)</f>
        <v>46069</v>
      </c>
      <c r="G387" s="145" t="str">
        <f>IF(SP_SUL!D390="","*",SP_SUL!D390)</f>
        <v>MATEUS (TP-809)</v>
      </c>
      <c r="H387" s="145" t="str">
        <f>IF(SP_SUL!F390="","*",SP_SUL!F390)</f>
        <v>MODERNIZAÇÃO - SOLDA</v>
      </c>
      <c r="I387" s="145" t="str">
        <f>IF(SP_SUL!H390="","*",SP_SUL!H390)</f>
        <v>-</v>
      </c>
      <c r="J387" s="145" t="str">
        <f>IF(SP_SUL!I390="","*",SP_SUL!I390)</f>
        <v>-</v>
      </c>
      <c r="K387" s="139" t="str">
        <f>IF(SP_SUL!M390="","*",SP_SUL!M390)</f>
        <v>ZWI-ZEM</v>
      </c>
      <c r="L387" s="139" t="str">
        <f>IF(SP_SUL!N390="","*",SP_SUL!N390)</f>
        <v>121ZWI1</v>
      </c>
      <c r="M387" s="140">
        <f>IF(SP_SUL!J390="","*",SP_SUL!J390)</f>
        <v>48</v>
      </c>
      <c r="N387" s="144">
        <f>IF(SP_SUL!K390="","*",SP_SUL!K390)</f>
        <v>121</v>
      </c>
      <c r="O387" s="144" t="str">
        <f>IF(SP_SUL!L390="","*",SP_SUL!L390)</f>
        <v>-</v>
      </c>
      <c r="P387" s="143">
        <f>IF(SP_SUL!O390="","*",SP_SUL!O390)</f>
        <v>0.35416666666666669</v>
      </c>
      <c r="Q387" s="143">
        <f>IF(SP_SUL!P390="","*",SP_SUL!P390)</f>
        <v>8.3333333333333329E-2</v>
      </c>
      <c r="R387" s="145" t="str">
        <f>IF(SP_SUL!Q390="","*",CONCATENATE(SP_SUL!Q390," ",SP_SUL!R390))</f>
        <v>1 Nº DE SOLDA</v>
      </c>
      <c r="S387" s="145" t="str">
        <f>IF(SP_SUL!V390="","*",SP_SUL!V390)</f>
        <v>Alison</v>
      </c>
      <c r="T387" s="145" t="str">
        <f>IF(SP_SUL!W390="","*",SP_SUL!W390)</f>
        <v xml:space="preserve">Execução de solda - Condicionado a temperatura </v>
      </c>
      <c r="U387" s="137">
        <f ca="1">_xlfn.XLOOKUP(G387&amp;$U$2,BS_CONTROLE[CHAVE],BS_CONTROLE[Quantidade_11],"-")</f>
        <v>2</v>
      </c>
      <c r="V387" s="137" t="str">
        <f ca="1">_xlfn.XLOOKUP(G387&amp;$V$2,BS_CONTROLE[CHAVE],BS_CONTROLE[Quantidade_11],"-")</f>
        <v>-</v>
      </c>
      <c r="W387" s="137">
        <f ca="1">_xlfn.XLOOKUP(G387&amp;$W$2,BS_CONTROLE[CHAVE],BS_CONTROLE[Quantidade_11],"-")</f>
        <v>0</v>
      </c>
    </row>
    <row r="388" spans="1:23" hidden="1">
      <c r="A388" s="146" t="str">
        <f>IF(SP_SUL!Y391="","*",SP_SUL!Y391)</f>
        <v>OPORTUNIDADE</v>
      </c>
      <c r="B388" s="146" t="str">
        <f>IF(SP_SUL!X391="","*",SP_SUL!X391)</f>
        <v>Oportunidade</v>
      </c>
      <c r="C388" s="146" t="str">
        <f>IF(SP_SUL!Z391="","*",SP_SUL!Z391)</f>
        <v>*</v>
      </c>
      <c r="D388" s="139" t="str">
        <f>IF(SP_SUL!S391="","*",SP_SUL!S391)</f>
        <v>SP SUL</v>
      </c>
      <c r="E388" s="139" t="str">
        <f>IF(SP_SUL!T391="","*",SP_SUL!T391)</f>
        <v>ZKE-ZEV</v>
      </c>
      <c r="F388" s="145">
        <f>IF(SP_SUL!B391="","*",SP_SUL!B391)</f>
        <v>46069</v>
      </c>
      <c r="G388" s="145" t="str">
        <f>IF(SP_SUL!D391="","*",SP_SUL!D391)</f>
        <v>ADENISON (TP-810)</v>
      </c>
      <c r="H388" s="145" t="str">
        <f>IF(SP_SUL!F391="","*",SP_SUL!F391)</f>
        <v>MODERNIZAÇÃO - SOLDA</v>
      </c>
      <c r="I388" s="145" t="str">
        <f>IF(SP_SUL!H391="","*",SP_SUL!H391)</f>
        <v>-</v>
      </c>
      <c r="J388" s="145" t="str">
        <f>IF(SP_SUL!I391="","*",SP_SUL!I391)</f>
        <v>-</v>
      </c>
      <c r="K388" s="139" t="str">
        <f>IF(SP_SUL!M391="","*",SP_SUL!M391)</f>
        <v>ZWI-ZEM</v>
      </c>
      <c r="L388" s="139">
        <f>IF(SP_SUL!N391="","*",SP_SUL!N391)</f>
        <v>1241231</v>
      </c>
      <c r="M388" s="140">
        <f>IF(SP_SUL!J391="","*",SP_SUL!J391)</f>
        <v>48</v>
      </c>
      <c r="N388" s="144">
        <f>IF(SP_SUL!K391="","*",SP_SUL!K391)</f>
        <v>123.929</v>
      </c>
      <c r="O388" s="144" t="str">
        <f>IF(SP_SUL!L391="","*",SP_SUL!L391)</f>
        <v>-</v>
      </c>
      <c r="P388" s="143">
        <f>IF(SP_SUL!O391="","*",SP_SUL!O391)</f>
        <v>0.35416666666666669</v>
      </c>
      <c r="Q388" s="143">
        <f>IF(SP_SUL!P391="","*",SP_SUL!P391)</f>
        <v>8.3333333333333329E-2</v>
      </c>
      <c r="R388" s="145" t="str">
        <f>IF(SP_SUL!Q391="","*",CONCATENATE(SP_SUL!Q391," ",SP_SUL!R391))</f>
        <v>1 Nº DE SOLDA</v>
      </c>
      <c r="S388" s="145" t="str">
        <f>IF(SP_SUL!V391="","*",SP_SUL!V391)</f>
        <v>Alison</v>
      </c>
      <c r="T388" s="145" t="str">
        <f>IF(SP_SUL!W391="","*",SP_SUL!W391)</f>
        <v xml:space="preserve">Execução de solda - Condicionado a temperatura </v>
      </c>
      <c r="U388" s="137">
        <f ca="1">_xlfn.XLOOKUP(G388&amp;$U$2,BS_CONTROLE[CHAVE],BS_CONTROLE[Quantidade_11],"-")</f>
        <v>1</v>
      </c>
      <c r="V388" s="137" t="str">
        <f ca="1">_xlfn.XLOOKUP(G388&amp;$V$2,BS_CONTROLE[CHAVE],BS_CONTROLE[Quantidade_11],"-")</f>
        <v>-</v>
      </c>
      <c r="W388" s="137">
        <f ca="1">_xlfn.XLOOKUP(G388&amp;$W$2,BS_CONTROLE[CHAVE],BS_CONTROLE[Quantidade_11],"-")</f>
        <v>0</v>
      </c>
    </row>
    <row r="389" spans="1:23" hidden="1">
      <c r="A389" s="146" t="str">
        <f>IF(SP_SUL!Y392="","*",SP_SUL!Y392)</f>
        <v>OPORTUNIDADE</v>
      </c>
      <c r="B389" s="146" t="str">
        <f>IF(SP_SUL!X392="","*",SP_SUL!X392)</f>
        <v>Oportunidade</v>
      </c>
      <c r="C389" s="146" t="str">
        <f>IF(SP_SUL!Z392="","*",SP_SUL!Z392)</f>
        <v>*</v>
      </c>
      <c r="D389" s="139" t="str">
        <f>IF(SP_SUL!S392="","*",SP_SUL!S392)</f>
        <v>SP SUL</v>
      </c>
      <c r="E389" s="139" t="str">
        <f>IF(SP_SUL!T392="","*",SP_SUL!T392)</f>
        <v>ZEV-ZPT</v>
      </c>
      <c r="F389" s="145">
        <f>IF(SP_SUL!B392="","*",SP_SUL!B392)</f>
        <v>46069</v>
      </c>
      <c r="G389" s="145" t="str">
        <f>IF(SP_SUL!D392="","*",SP_SUL!D392)</f>
        <v>JACIANO (TF-674)</v>
      </c>
      <c r="H389" s="145" t="str">
        <f>IF(SP_SUL!F392="","*",SP_SUL!F392)</f>
        <v>PDM - SUBSTITUIÇÃO - DORMENTE</v>
      </c>
      <c r="I389" s="145" t="str">
        <f>IF(SP_SUL!H392="","*",SP_SUL!H392)</f>
        <v>-</v>
      </c>
      <c r="J389" s="145" t="str">
        <f>IF(SP_SUL!I392="","*",SP_SUL!I392)</f>
        <v>*</v>
      </c>
      <c r="K389" s="139" t="str">
        <f>IF(SP_SUL!M392="","*",SP_SUL!M392)</f>
        <v>ZEZ</v>
      </c>
      <c r="L389" s="139" t="str">
        <f>IF(SP_SUL!N392="","*",SP_SUL!N392)</f>
        <v>K67ZEV2</v>
      </c>
      <c r="M389" s="140">
        <f>IF(SP_SUL!J392="","*",SP_SUL!J392)</f>
        <v>92</v>
      </c>
      <c r="N389" s="144">
        <f>IF(SP_SUL!K392="","*",SP_SUL!K392)</f>
        <v>66.25</v>
      </c>
      <c r="O389" s="144" t="str">
        <f>IF(SP_SUL!L392="","*",SP_SUL!L392)</f>
        <v>*</v>
      </c>
      <c r="P389" s="143">
        <f>IF(SP_SUL!O392="","*",SP_SUL!O392)</f>
        <v>0.41666666666666669</v>
      </c>
      <c r="Q389" s="143">
        <f>IF(SP_SUL!P392="","*",SP_SUL!P392)</f>
        <v>8.3333333333333329E-2</v>
      </c>
      <c r="R389" s="145" t="str">
        <f>IF(SP_SUL!Q392="","*",CONCATENATE(SP_SUL!Q392," ",SP_SUL!R392))</f>
        <v>15 Nº DE DORMENTES</v>
      </c>
      <c r="S389" s="145" t="str">
        <f>IF(SP_SUL!V392="","*",SP_SUL!V392)</f>
        <v>Moises</v>
      </c>
      <c r="T389" s="145" t="str">
        <f>IF(SP_SUL!W392="","*",SP_SUL!W392)</f>
        <v>PDM - Substituição de dormentes</v>
      </c>
      <c r="U389" s="137">
        <f ca="1">_xlfn.XLOOKUP(G389&amp;$U$2,BS_CONTROLE[CHAVE],BS_CONTROLE[Quantidade_11],"-")</f>
        <v>0</v>
      </c>
      <c r="V389" s="137" t="str">
        <f ca="1">_xlfn.XLOOKUP(G389&amp;$V$2,BS_CONTROLE[CHAVE],BS_CONTROLE[Quantidade_11],"-")</f>
        <v>-</v>
      </c>
      <c r="W389" s="137">
        <f ca="1">_xlfn.XLOOKUP(G389&amp;$W$2,BS_CONTROLE[CHAVE],BS_CONTROLE[Quantidade_11],"-")</f>
        <v>0</v>
      </c>
    </row>
    <row r="390" spans="1:23" hidden="1">
      <c r="A390" s="146" t="str">
        <f>IF(SP_SUL!Y393="","*",SP_SUL!Y393)</f>
        <v>SIM</v>
      </c>
      <c r="B390" s="146" t="str">
        <f>IF(SP_SUL!X393="","*",SP_SUL!X393)</f>
        <v>Contrato</v>
      </c>
      <c r="C390" s="146" t="str">
        <f>IF(SP_SUL!Z393="","*",SP_SUL!Z393)</f>
        <v>*</v>
      </c>
      <c r="D390" s="139" t="str">
        <f>IF(SP_SUL!S393="","*",SP_SUL!S393)</f>
        <v>SP SUL</v>
      </c>
      <c r="E390" s="139" t="str">
        <f>IF(SP_SUL!T393="","*",SP_SUL!T393)</f>
        <v>ZEV-ZPT</v>
      </c>
      <c r="F390" s="145">
        <f>IF(SP_SUL!B393="","*",SP_SUL!B393)</f>
        <v>46069</v>
      </c>
      <c r="G390" s="145" t="str">
        <f>IF(SP_SUL!D393="","*",SP_SUL!D393)</f>
        <v>A84</v>
      </c>
      <c r="H390" s="145" t="str">
        <f>IF(SP_SUL!F393="","*",SP_SUL!F393)</f>
        <v>DETECÇÃO - RONDA 7 DIAS</v>
      </c>
      <c r="I390" s="145" t="str">
        <f>IF(SP_SUL!H393="","*",SP_SUL!H393)</f>
        <v>ZEV-2</v>
      </c>
      <c r="J390" s="145" t="str">
        <f>IF(SP_SUL!I393="","*",SP_SUL!I393)</f>
        <v>ZPT109</v>
      </c>
      <c r="K390" s="139" t="str">
        <f>IF(SP_SUL!M393="","*",SP_SUL!M393)</f>
        <v>ZEV-ZPT</v>
      </c>
      <c r="L390" s="139" t="str">
        <f>IF(SP_SUL!N393="","*",SP_SUL!N393)</f>
        <v>ZEVZPT</v>
      </c>
      <c r="M390" s="140">
        <f>IF(SP_SUL!J393="","*",SP_SUL!J393)</f>
        <v>92</v>
      </c>
      <c r="N390" s="144">
        <f>IF(SP_SUL!K393="","*",SP_SUL!K393)</f>
        <v>66</v>
      </c>
      <c r="O390" s="144" t="str">
        <f>IF(SP_SUL!L393="","*",SP_SUL!L393)</f>
        <v>-</v>
      </c>
      <c r="P390" s="143">
        <f>IF(SP_SUL!O393="","*",SP_SUL!O393)</f>
        <v>0.3125</v>
      </c>
      <c r="Q390" s="143">
        <f>IF(SP_SUL!P393="","*",SP_SUL!P393)</f>
        <v>4.1666666666666664E-2</v>
      </c>
      <c r="R390" s="145" t="str">
        <f>IF(SP_SUL!Q393="","*",CONCATENATE(SP_SUL!Q393," ",SP_SUL!R393))</f>
        <v>52 KM</v>
      </c>
      <c r="S390" s="145" t="str">
        <f>IF(SP_SUL!V393="","*",SP_SUL!V393)</f>
        <v>Jhon</v>
      </c>
      <c r="T390" s="145" t="str">
        <f>IF(SP_SUL!W393="","*",SP_SUL!W393)</f>
        <v>Inspeção R7D</v>
      </c>
      <c r="U390" s="137">
        <f ca="1">_xlfn.XLOOKUP(G390&amp;$U$2,BS_CONTROLE[CHAVE],BS_CONTROLE[Quantidade_11],"-")</f>
        <v>52</v>
      </c>
      <c r="V390" s="137" t="str">
        <f ca="1">_xlfn.XLOOKUP(G390&amp;$V$2,BS_CONTROLE[CHAVE],BS_CONTROLE[Quantidade_11],"-")</f>
        <v>-</v>
      </c>
      <c r="W390" s="137" t="str">
        <f ca="1">_xlfn.XLOOKUP(G390&amp;$W$2,BS_CONTROLE[CHAVE],BS_CONTROLE[Quantidade_11],"-")</f>
        <v>-</v>
      </c>
    </row>
    <row r="391" spans="1:23" hidden="1">
      <c r="A391" s="146" t="str">
        <f>IF(SP_SUL!Y394="","*",SP_SUL!Y394)</f>
        <v>SIM</v>
      </c>
      <c r="B391" s="146" t="str">
        <f>IF(SP_SUL!X394="","*",SP_SUL!X394)</f>
        <v>Contrato</v>
      </c>
      <c r="C391" s="146" t="str">
        <f>IF(SP_SUL!Z394="","*",SP_SUL!Z394)</f>
        <v>*</v>
      </c>
      <c r="D391" s="139" t="str">
        <f>IF(SP_SUL!S394="","*",SP_SUL!S394)</f>
        <v>SP SUL</v>
      </c>
      <c r="E391" s="139" t="str">
        <f>IF(SP_SUL!T394="","*",SP_SUL!T394)</f>
        <v>ZEV-ZPT</v>
      </c>
      <c r="F391" s="145">
        <f>IF(SP_SUL!B394="","*",SP_SUL!B394)</f>
        <v>46069</v>
      </c>
      <c r="G391" s="145" t="str">
        <f>IF(SP_SUL!D394="","*",SP_SUL!D394)</f>
        <v>W61</v>
      </c>
      <c r="H391" s="145" t="str">
        <f>IF(SP_SUL!F394="","*",SP_SUL!F394)</f>
        <v>DESLOCAMENTO</v>
      </c>
      <c r="I391" s="145" t="str">
        <f>IF(SP_SUL!H394="","*",SP_SUL!H394)</f>
        <v>K67ZEV2</v>
      </c>
      <c r="J391" s="145" t="str">
        <f>IF(SP_SUL!I394="","*",SP_SUL!I394)</f>
        <v>K67ZEV2</v>
      </c>
      <c r="K391" s="139" t="str">
        <f>IF(SP_SUL!M394="","*",SP_SUL!M394)</f>
        <v>ZXW-ZGP</v>
      </c>
      <c r="L391" s="139" t="str">
        <f>IF(SP_SUL!N394="","*",SP_SUL!N394)</f>
        <v>K84ZXW2</v>
      </c>
      <c r="M391" s="140">
        <f>IF(SP_SUL!J394="","*",SP_SUL!J394)</f>
        <v>92</v>
      </c>
      <c r="N391" s="144">
        <f>IF(SP_SUL!K394="","*",SP_SUL!K394)</f>
        <v>83.7</v>
      </c>
      <c r="O391" s="144" t="str">
        <f>IF(SP_SUL!L394="","*",SP_SUL!L394)</f>
        <v>-</v>
      </c>
      <c r="P391" s="143">
        <f>IF(SP_SUL!O394="","*",SP_SUL!O394)</f>
        <v>0.33333333333333331</v>
      </c>
      <c r="Q391" s="143">
        <f>IF(SP_SUL!P394="","*",SP_SUL!P394)</f>
        <v>4.1666666666666664E-2</v>
      </c>
      <c r="R391" s="145" t="str">
        <f>IF(SP_SUL!Q394="","*",CONCATENATE(SP_SUL!Q394," ",SP_SUL!R394))</f>
        <v>1 BINÁRIO</v>
      </c>
      <c r="S391" s="145" t="str">
        <f>IF(SP_SUL!V394="","*",SP_SUL!V394)</f>
        <v>Moises</v>
      </c>
      <c r="T391" s="145" t="str">
        <f>IF(SP_SUL!W394="","*",SP_SUL!W394)</f>
        <v>Deslocamento das turmas</v>
      </c>
      <c r="U391" s="137">
        <f ca="1">_xlfn.XLOOKUP(G391&amp;$U$2,BS_CONTROLE[CHAVE],BS_CONTROLE[Quantidade_11],"-")</f>
        <v>1</v>
      </c>
      <c r="V391" s="137" t="str">
        <f ca="1">_xlfn.XLOOKUP(G391&amp;$V$2,BS_CONTROLE[CHAVE],BS_CONTROLE[Quantidade_11],"-")</f>
        <v>-</v>
      </c>
      <c r="W391" s="137">
        <f ca="1">_xlfn.XLOOKUP(G391&amp;$W$2,BS_CONTROLE[CHAVE],BS_CONTROLE[Quantidade_11],"-")</f>
        <v>0</v>
      </c>
    </row>
    <row r="392" spans="1:23" hidden="1">
      <c r="A392" s="146" t="str">
        <f>IF(SP_SUL!Y395="","*",SP_SUL!Y395)</f>
        <v>SIM</v>
      </c>
      <c r="B392" s="146" t="str">
        <f>IF(SP_SUL!X395="","*",SP_SUL!X395)</f>
        <v>Contrato</v>
      </c>
      <c r="C392" s="146" t="str">
        <f>IF(SP_SUL!Z395="","*",SP_SUL!Z395)</f>
        <v>*</v>
      </c>
      <c r="D392" s="139" t="str">
        <f>IF(SP_SUL!S395="","*",SP_SUL!S395)</f>
        <v>SP SUL</v>
      </c>
      <c r="E392" s="139" t="str">
        <f>IF(SP_SUL!T395="","*",SP_SUL!T395)</f>
        <v>ZEV-ZPT</v>
      </c>
      <c r="F392" s="145">
        <f>IF(SP_SUL!B395="","*",SP_SUL!B395)</f>
        <v>46069</v>
      </c>
      <c r="G392" s="145" t="str">
        <f>IF(SP_SUL!D395="","*",SP_SUL!D395)</f>
        <v>W62</v>
      </c>
      <c r="H392" s="145" t="str">
        <f>IF(SP_SUL!F395="","*",SP_SUL!F395)</f>
        <v>DESLOCAMENTO</v>
      </c>
      <c r="I392" s="145" t="str">
        <f>IF(SP_SUL!H395="","*",SP_SUL!H395)</f>
        <v>ZDRZPT</v>
      </c>
      <c r="J392" s="145" t="str">
        <f>IF(SP_SUL!I395="","*",SP_SUL!I395)</f>
        <v>ZDRZPT</v>
      </c>
      <c r="K392" s="139" t="str">
        <f>IF(SP_SUL!M395="","*",SP_SUL!M395)</f>
        <v>ZXW-ZGP</v>
      </c>
      <c r="L392" s="139" t="str">
        <f>IF(SP_SUL!N395="","*",SP_SUL!N395)</f>
        <v>K84ZXW2</v>
      </c>
      <c r="M392" s="140">
        <f>IF(SP_SUL!J395="","*",SP_SUL!J395)</f>
        <v>92</v>
      </c>
      <c r="N392" s="144">
        <f>IF(SP_SUL!K395="","*",SP_SUL!K395)</f>
        <v>83.7</v>
      </c>
      <c r="O392" s="144" t="str">
        <f>IF(SP_SUL!L395="","*",SP_SUL!L395)</f>
        <v>-</v>
      </c>
      <c r="P392" s="143">
        <f>IF(SP_SUL!O395="","*",SP_SUL!O395)</f>
        <v>0.33333333333333331</v>
      </c>
      <c r="Q392" s="143">
        <f>IF(SP_SUL!P395="","*",SP_SUL!P395)</f>
        <v>4.1666666666666664E-2</v>
      </c>
      <c r="R392" s="145" t="str">
        <f>IF(SP_SUL!Q395="","*",CONCATENATE(SP_SUL!Q395," ",SP_SUL!R395))</f>
        <v>1 BINÁRIO</v>
      </c>
      <c r="S392" s="145" t="str">
        <f>IF(SP_SUL!V395="","*",SP_SUL!V395)</f>
        <v>Moises</v>
      </c>
      <c r="T392" s="145" t="str">
        <f>IF(SP_SUL!W395="","*",SP_SUL!W395)</f>
        <v>Deslocamento das turmas</v>
      </c>
      <c r="U392" s="137">
        <f ca="1">_xlfn.XLOOKUP(G392&amp;$U$2,BS_CONTROLE[CHAVE],BS_CONTROLE[Quantidade_11],"-")</f>
        <v>1</v>
      </c>
      <c r="V392" s="137" t="str">
        <f ca="1">_xlfn.XLOOKUP(G392&amp;$V$2,BS_CONTROLE[CHAVE],BS_CONTROLE[Quantidade_11],"-")</f>
        <v>-</v>
      </c>
      <c r="W392" s="137" t="str">
        <f ca="1">_xlfn.XLOOKUP(G392&amp;$W$2,BS_CONTROLE[CHAVE],BS_CONTROLE[Quantidade_11],"-")</f>
        <v>-</v>
      </c>
    </row>
    <row r="393" spans="1:23" hidden="1">
      <c r="A393" s="146" t="str">
        <f>IF(SP_SUL!Y396="","*",SP_SUL!Y396)</f>
        <v>OPORTUNIDADE</v>
      </c>
      <c r="B393" s="146" t="str">
        <f>IF(SP_SUL!X396="","*",SP_SUL!X396)</f>
        <v>Oportunidade</v>
      </c>
      <c r="C393" s="146" t="str">
        <f>IF(SP_SUL!Z396="","*",SP_SUL!Z396)</f>
        <v>*</v>
      </c>
      <c r="D393" s="139" t="str">
        <f>IF(SP_SUL!S396="","*",SP_SUL!S396)</f>
        <v>SP SUL</v>
      </c>
      <c r="E393" s="139" t="str">
        <f>IF(SP_SUL!T396="","*",SP_SUL!T396)</f>
        <v>ZPT-ZPG</v>
      </c>
      <c r="F393" s="145">
        <f>IF(SP_SUL!B396="","*",SP_SUL!B396)</f>
        <v>46069</v>
      </c>
      <c r="G393" s="145" t="str">
        <f>IF(SP_SUL!D396="","*",SP_SUL!D396)</f>
        <v>EXPANSÃO TURMA 1</v>
      </c>
      <c r="H393" s="145" t="str">
        <f>IF(SP_SUL!F396="","*",SP_SUL!F396)</f>
        <v>EXPANSÃO - SOLDA</v>
      </c>
      <c r="I393" s="145" t="str">
        <f>IF(SP_SUL!H396="","*",SP_SUL!H396)</f>
        <v>-</v>
      </c>
      <c r="J393" s="145" t="str">
        <f>IF(SP_SUL!I396="","*",SP_SUL!I396)</f>
        <v>-</v>
      </c>
      <c r="K393" s="139" t="str">
        <f>IF(SP_SUL!M396="","*",SP_SUL!M396)</f>
        <v>PAT-ZGM</v>
      </c>
      <c r="L393" s="139" t="str">
        <f>IF(SP_SUL!N396="","*",SP_SUL!N396)</f>
        <v>PAT1102</v>
      </c>
      <c r="M393" s="140">
        <f>IF(SP_SUL!J396="","*",SP_SUL!J396)</f>
        <v>53</v>
      </c>
      <c r="N393" s="144">
        <f>IF(SP_SUL!K396="","*",SP_SUL!K396)</f>
        <v>108.9</v>
      </c>
      <c r="O393" s="144" t="str">
        <f>IF(SP_SUL!L396="","*",SP_SUL!L396)</f>
        <v>-</v>
      </c>
      <c r="P393" s="143">
        <f>IF(SP_SUL!O396="","*",SP_SUL!O396)</f>
        <v>0.35416666666666669</v>
      </c>
      <c r="Q393" s="143">
        <f>IF(SP_SUL!P396="","*",SP_SUL!P396)</f>
        <v>6.25E-2</v>
      </c>
      <c r="R393" s="145" t="str">
        <f>IF(SP_SUL!Q396="","*",CONCATENATE(SP_SUL!Q396," ",SP_SUL!R396))</f>
        <v>1 Nº DE SOLDA</v>
      </c>
      <c r="S393" s="145" t="str">
        <f>IF(SP_SUL!V396="","*",SP_SUL!V396)</f>
        <v>Pedro</v>
      </c>
      <c r="T393" s="145" t="str">
        <f>IF(SP_SUL!W396="","*",SP_SUL!W396)</f>
        <v xml:space="preserve">Execução de solda - Condicionado a temperatura </v>
      </c>
      <c r="U393" s="137">
        <f ca="1">_xlfn.XLOOKUP(G393&amp;$U$2,BS_CONTROLE[CHAVE],BS_CONTROLE[Quantidade_11],"-")</f>
        <v>1040</v>
      </c>
      <c r="V393" s="137" t="str">
        <f ca="1">_xlfn.XLOOKUP(G393&amp;$V$2,BS_CONTROLE[CHAVE],BS_CONTROLE[Quantidade_11],"-")</f>
        <v>-</v>
      </c>
      <c r="W393" s="137">
        <f ca="1">_xlfn.XLOOKUP(G393&amp;$W$2,BS_CONTROLE[CHAVE],BS_CONTROLE[Quantidade_11],"-")</f>
        <v>1</v>
      </c>
    </row>
    <row r="394" spans="1:23" hidden="1">
      <c r="A394" s="146" t="str">
        <f>IF(SP_SUL!Y397="","*",SP_SUL!Y397)</f>
        <v>*</v>
      </c>
      <c r="B394" s="146" t="str">
        <f>IF(SP_SUL!X397="","*",SP_SUL!X397)</f>
        <v>Oportunidade</v>
      </c>
      <c r="C394" s="146" t="str">
        <f>IF(SP_SUL!Z397="","*",SP_SUL!Z397)</f>
        <v>*</v>
      </c>
      <c r="D394" s="139" t="str">
        <f>IF(SP_SUL!S397="","*",SP_SUL!S397)</f>
        <v>SP SUL</v>
      </c>
      <c r="E394" s="139" t="str">
        <f>IF(SP_SUL!T397="","*",SP_SUL!T397)</f>
        <v>ZPT-ZPG</v>
      </c>
      <c r="F394" s="145">
        <f>IF(SP_SUL!B397="","*",SP_SUL!B397)</f>
        <v>46069</v>
      </c>
      <c r="G394" s="145" t="str">
        <f>IF(SP_SUL!D397="","*",SP_SUL!D397)</f>
        <v>RAFAEL (TP-695)</v>
      </c>
      <c r="H394" s="145" t="str">
        <f>IF(SP_SUL!F397="","*",SP_SUL!F397)</f>
        <v>JIC</v>
      </c>
      <c r="I394" s="145" t="str">
        <f>IF(SP_SUL!H397="","*",SP_SUL!H397)</f>
        <v>-</v>
      </c>
      <c r="J394" s="145" t="str">
        <f>IF(SP_SUL!I397="","*",SP_SUL!I397)</f>
        <v>-</v>
      </c>
      <c r="K394" s="139" t="str">
        <f>IF(SP_SUL!M397="","*",SP_SUL!M397)</f>
        <v>ZGM-ZZV</v>
      </c>
      <c r="L394" s="139">
        <f>IF(SP_SUL!N397="","*",SP_SUL!N397)</f>
        <v>1181172</v>
      </c>
      <c r="M394" s="140">
        <f>IF(SP_SUL!J397="","*",SP_SUL!J397)</f>
        <v>53</v>
      </c>
      <c r="N394" s="144">
        <f>IF(SP_SUL!K397="","*",SP_SUL!K397)</f>
        <v>116.81</v>
      </c>
      <c r="O394" s="144" t="str">
        <f>IF(SP_SUL!L397="","*",SP_SUL!L397)</f>
        <v>-</v>
      </c>
      <c r="P394" s="143">
        <f>IF(SP_SUL!O397="","*",SP_SUL!O397)</f>
        <v>0.45833333333333331</v>
      </c>
      <c r="Q394" s="143">
        <f>IF(SP_SUL!P397="","*",SP_SUL!P397)</f>
        <v>8.3333333333333329E-2</v>
      </c>
      <c r="R394" s="145" t="str">
        <f>IF(SP_SUL!Q397="","*",CONCATENATE(SP_SUL!Q397," ",SP_SUL!R397))</f>
        <v>1 Nº DE PEÇAS</v>
      </c>
      <c r="S394" s="145" t="str">
        <f>IF(SP_SUL!V397="","*",SP_SUL!V397)</f>
        <v>Moises</v>
      </c>
      <c r="T394" s="145" t="str">
        <f>IF(SP_SUL!W397="","*",SP_SUL!W397)</f>
        <v>Substituição de JIC</v>
      </c>
      <c r="U394" s="137">
        <f ca="1">_xlfn.XLOOKUP(G394&amp;$U$2,BS_CONTROLE[CHAVE],BS_CONTROLE[Quantidade_11],"-")</f>
        <v>0</v>
      </c>
      <c r="V394" s="137" t="str">
        <f ca="1">_xlfn.XLOOKUP(G394&amp;$V$2,BS_CONTROLE[CHAVE],BS_CONTROLE[Quantidade_11],"-")</f>
        <v>-</v>
      </c>
      <c r="W394" s="137" t="str">
        <f ca="1">_xlfn.XLOOKUP(G394&amp;$W$2,BS_CONTROLE[CHAVE],BS_CONTROLE[Quantidade_11],"-")</f>
        <v>-</v>
      </c>
    </row>
    <row r="395" spans="1:23" hidden="1">
      <c r="A395" s="146" t="str">
        <f>IF(SP_SUL!Y398="","*",SP_SUL!Y398)</f>
        <v>*</v>
      </c>
      <c r="B395" s="146" t="str">
        <f>IF(SP_SUL!X398="","*",SP_SUL!X398)</f>
        <v>*</v>
      </c>
      <c r="C395" s="146" t="str">
        <f>IF(SP_SUL!Z398="","*",SP_SUL!Z398)</f>
        <v>*</v>
      </c>
      <c r="D395" s="139" t="str">
        <f>IF(SP_SUL!S398="","*",SP_SUL!S398)</f>
        <v>-</v>
      </c>
      <c r="E395" s="139" t="str">
        <f>IF(SP_SUL!T398="","*",SP_SUL!T398)</f>
        <v>-</v>
      </c>
      <c r="F395" s="145" t="str">
        <f>IF(SP_SUL!B398="","*",SP_SUL!B398)</f>
        <v>*</v>
      </c>
      <c r="G395" s="145" t="str">
        <f>IF(SP_SUL!D398="","*",SP_SUL!D398)</f>
        <v>*</v>
      </c>
      <c r="H395" s="145" t="str">
        <f>IF(SP_SUL!F398="","*",SP_SUL!F398)</f>
        <v>*</v>
      </c>
      <c r="I395" s="145" t="str">
        <f>IF(SP_SUL!H398="","*",SP_SUL!H398)</f>
        <v>*</v>
      </c>
      <c r="J395" s="145" t="str">
        <f>IF(SP_SUL!I398="","*",SP_SUL!I398)</f>
        <v>*</v>
      </c>
      <c r="K395" s="139" t="str">
        <f>IF(SP_SUL!M398="","*",SP_SUL!M398)</f>
        <v>-</v>
      </c>
      <c r="L395" s="139" t="str">
        <f>IF(SP_SUL!N398="","*",SP_SUL!N398)</f>
        <v>-</v>
      </c>
      <c r="M395" s="140" t="str">
        <f>IF(SP_SUL!J398="","*",SP_SUL!J398)</f>
        <v>*</v>
      </c>
      <c r="N395" s="144" t="str">
        <f>IF(SP_SUL!K398="","*",SP_SUL!K398)</f>
        <v>*</v>
      </c>
      <c r="O395" s="144" t="str">
        <f>IF(SP_SUL!L398="","*",SP_SUL!L398)</f>
        <v>*</v>
      </c>
      <c r="P395" s="143" t="str">
        <f>IF(SP_SUL!O398="","*",SP_SUL!O398)</f>
        <v>*</v>
      </c>
      <c r="Q395" s="143" t="str">
        <f>IF(SP_SUL!P398="","*",SP_SUL!P398)</f>
        <v>*</v>
      </c>
      <c r="R395" s="145" t="str">
        <f>IF(SP_SUL!Q398="","*",CONCATENATE(SP_SUL!Q398," ",SP_SUL!R398))</f>
        <v>*</v>
      </c>
      <c r="S395" s="145" t="str">
        <f>IF(SP_SUL!V398="","*",SP_SUL!V398)</f>
        <v>*</v>
      </c>
      <c r="T395" s="145" t="str">
        <f>IF(SP_SUL!W398="","*",SP_SUL!W398)</f>
        <v>*</v>
      </c>
      <c r="U395" s="137" t="str">
        <f ca="1">_xlfn.XLOOKUP(G395&amp;$U$2,BS_CONTROLE[CHAVE],BS_CONTROLE[Quantidade_11],"-")</f>
        <v>-</v>
      </c>
      <c r="V395" s="137" t="str">
        <f ca="1">_xlfn.XLOOKUP(G395&amp;$V$2,BS_CONTROLE[CHAVE],BS_CONTROLE[Quantidade_11],"-")</f>
        <v>-</v>
      </c>
      <c r="W395" s="137" t="str">
        <f ca="1">_xlfn.XLOOKUP(G395&amp;$W$2,BS_CONTROLE[CHAVE],BS_CONTROLE[Quantidade_11],"-")</f>
        <v>-</v>
      </c>
    </row>
    <row r="396" spans="1:23" hidden="1">
      <c r="A396" s="146" t="str">
        <f>IF(SP_SUL!Y399="","*",SP_SUL!Y399)</f>
        <v>*</v>
      </c>
      <c r="B396" s="146" t="str">
        <f>IF(SP_SUL!X399="","*",SP_SUL!X399)</f>
        <v>*</v>
      </c>
      <c r="C396" s="146" t="str">
        <f>IF(SP_SUL!Z399="","*",SP_SUL!Z399)</f>
        <v>*</v>
      </c>
      <c r="D396" s="139" t="str">
        <f>IF(SP_SUL!S399="","*",SP_SUL!S399)</f>
        <v>-</v>
      </c>
      <c r="E396" s="139" t="str">
        <f>IF(SP_SUL!T399="","*",SP_SUL!T399)</f>
        <v>-</v>
      </c>
      <c r="F396" s="145" t="str">
        <f>IF(SP_SUL!B399="","*",SP_SUL!B399)</f>
        <v>*</v>
      </c>
      <c r="G396" s="145" t="str">
        <f>IF(SP_SUL!D399="","*",SP_SUL!D399)</f>
        <v>*</v>
      </c>
      <c r="H396" s="145" t="str">
        <f>IF(SP_SUL!F399="","*",SP_SUL!F399)</f>
        <v>*</v>
      </c>
      <c r="I396" s="145" t="str">
        <f>IF(SP_SUL!H399="","*",SP_SUL!H399)</f>
        <v>*</v>
      </c>
      <c r="J396" s="145" t="str">
        <f>IF(SP_SUL!I399="","*",SP_SUL!I399)</f>
        <v>*</v>
      </c>
      <c r="K396" s="139" t="str">
        <f>IF(SP_SUL!M399="","*",SP_SUL!M399)</f>
        <v>-</v>
      </c>
      <c r="L396" s="139" t="str">
        <f>IF(SP_SUL!N399="","*",SP_SUL!N399)</f>
        <v>-</v>
      </c>
      <c r="M396" s="140" t="str">
        <f>IF(SP_SUL!J399="","*",SP_SUL!J399)</f>
        <v>*</v>
      </c>
      <c r="N396" s="144" t="str">
        <f>IF(SP_SUL!K399="","*",SP_SUL!K399)</f>
        <v>*</v>
      </c>
      <c r="O396" s="144" t="str">
        <f>IF(SP_SUL!L399="","*",SP_SUL!L399)</f>
        <v>*</v>
      </c>
      <c r="P396" s="143" t="str">
        <f>IF(SP_SUL!O399="","*",SP_SUL!O399)</f>
        <v>*</v>
      </c>
      <c r="Q396" s="143" t="str">
        <f>IF(SP_SUL!P399="","*",SP_SUL!P399)</f>
        <v>*</v>
      </c>
      <c r="R396" s="145" t="str">
        <f>IF(SP_SUL!Q399="","*",CONCATENATE(SP_SUL!Q399," ",SP_SUL!R399))</f>
        <v>*</v>
      </c>
      <c r="S396" s="145" t="str">
        <f>IF(SP_SUL!V399="","*",SP_SUL!V399)</f>
        <v>*</v>
      </c>
      <c r="T396" s="145" t="str">
        <f>IF(SP_SUL!W399="","*",SP_SUL!W399)</f>
        <v>*</v>
      </c>
      <c r="U396" s="137" t="str">
        <f ca="1">_xlfn.XLOOKUP(G396&amp;$U$2,BS_CONTROLE[CHAVE],BS_CONTROLE[Quantidade_11],"-")</f>
        <v>-</v>
      </c>
      <c r="V396" s="137" t="str">
        <f ca="1">_xlfn.XLOOKUP(G396&amp;$V$2,BS_CONTROLE[CHAVE],BS_CONTROLE[Quantidade_11],"-")</f>
        <v>-</v>
      </c>
      <c r="W396" s="137" t="str">
        <f ca="1">_xlfn.XLOOKUP(G396&amp;$W$2,BS_CONTROLE[CHAVE],BS_CONTROLE[Quantidade_11],"-")</f>
        <v>-</v>
      </c>
    </row>
    <row r="397" spans="1:23" hidden="1">
      <c r="A397" s="146" t="str">
        <f>IF(SP_SUL!Y400="","*",SP_SUL!Y400)</f>
        <v>OPORTUNIDADE</v>
      </c>
      <c r="B397" s="146" t="str">
        <f>IF(SP_SUL!X400="","*",SP_SUL!X400)</f>
        <v>Oportunidade</v>
      </c>
      <c r="C397" s="146" t="str">
        <f>IF(SP_SUL!Z400="","*",SP_SUL!Z400)</f>
        <v>*</v>
      </c>
      <c r="D397" s="139" t="str">
        <f>IF(SP_SUL!S400="","*",SP_SUL!S400)</f>
        <v>SP SUL</v>
      </c>
      <c r="E397" s="139" t="str">
        <f>IF(SP_SUL!T400="","*",SP_SUL!T400)</f>
        <v>ZBV-ZRX</v>
      </c>
      <c r="F397" s="145">
        <f>IF(SP_SUL!B400="","*",SP_SUL!B400)</f>
        <v>46070</v>
      </c>
      <c r="G397" s="145" t="str">
        <f>IF(SP_SUL!D400="","*",SP_SUL!D400)</f>
        <v>EXPANSÃO TURMA 1</v>
      </c>
      <c r="H397" s="145" t="str">
        <f>IF(SP_SUL!F400="","*",SP_SUL!F400)</f>
        <v>EXPANSÃO - SOLDA</v>
      </c>
      <c r="I397" s="145" t="str">
        <f>IF(SP_SUL!H400="","*",SP_SUL!H400)</f>
        <v>-</v>
      </c>
      <c r="J397" s="145" t="str">
        <f>IF(SP_SUL!I400="","*",SP_SUL!I400)</f>
        <v>-</v>
      </c>
      <c r="K397" s="139" t="str">
        <f>IF(SP_SUL!M400="","*",SP_SUL!M400)</f>
        <v>ZCD</v>
      </c>
      <c r="L397" s="139" t="str">
        <f>IF(SP_SUL!N400="","*",SP_SUL!N400)</f>
        <v>109ZCD2</v>
      </c>
      <c r="M397" s="140">
        <f>IF(SP_SUL!J400="","*",SP_SUL!J400)</f>
        <v>170</v>
      </c>
      <c r="N397" s="144">
        <f>IF(SP_SUL!K400="","*",SP_SUL!K400)</f>
        <v>110.87</v>
      </c>
      <c r="O397" s="144">
        <f>IF(SP_SUL!L400="","*",SP_SUL!L400)</f>
        <v>111.62</v>
      </c>
      <c r="P397" s="143">
        <f>IF(SP_SUL!O400="","*",SP_SUL!O400)</f>
        <v>0.35416666666666669</v>
      </c>
      <c r="Q397" s="143">
        <f>IF(SP_SUL!P400="","*",SP_SUL!P400)</f>
        <v>0.125</v>
      </c>
      <c r="R397" s="145" t="str">
        <f>IF(SP_SUL!Q400="","*",CONCATENATE(SP_SUL!Q400," ",SP_SUL!R400))</f>
        <v>1 Nº DE SOLDA</v>
      </c>
      <c r="S397" s="145" t="str">
        <f>IF(SP_SUL!V400="","*",SP_SUL!V400)</f>
        <v>Fabio</v>
      </c>
      <c r="T397" s="145" t="str">
        <f>IF(SP_SUL!W400="","*",SP_SUL!W400)</f>
        <v>Execução de solda - Condicionado a temperatura + Alívio de tensão</v>
      </c>
      <c r="U397" s="137">
        <f ca="1">_xlfn.XLOOKUP(G397&amp;$U$2,BS_CONTROLE[CHAVE],BS_CONTROLE[Quantidade_11],"-")</f>
        <v>1040</v>
      </c>
      <c r="V397" s="137" t="str">
        <f ca="1">_xlfn.XLOOKUP(G397&amp;$V$2,BS_CONTROLE[CHAVE],BS_CONTROLE[Quantidade_11],"-")</f>
        <v>-</v>
      </c>
      <c r="W397" s="137">
        <f ca="1">_xlfn.XLOOKUP(G397&amp;$W$2,BS_CONTROLE[CHAVE],BS_CONTROLE[Quantidade_11],"-")</f>
        <v>1</v>
      </c>
    </row>
    <row r="398" spans="1:23" hidden="1">
      <c r="A398" s="146" t="str">
        <f>IF(SP_SUL!Y401="","*",SP_SUL!Y401)</f>
        <v>OPORTUNIDADE</v>
      </c>
      <c r="B398" s="146" t="str">
        <f>IF(SP_SUL!X401="","*",SP_SUL!X401)</f>
        <v>Oportunidade</v>
      </c>
      <c r="C398" s="146" t="str">
        <f>IF(SP_SUL!Z401="","*",SP_SUL!Z401)</f>
        <v>*</v>
      </c>
      <c r="D398" s="139" t="str">
        <f>IF(SP_SUL!S401="","*",SP_SUL!S401)</f>
        <v>SP SUL</v>
      </c>
      <c r="E398" s="139" t="str">
        <f>IF(SP_SUL!T401="","*",SP_SUL!T401)</f>
        <v>ZBV-ZRX</v>
      </c>
      <c r="F398" s="145">
        <f>IF(SP_SUL!B401="","*",SP_SUL!B401)</f>
        <v>46070</v>
      </c>
      <c r="G398" s="145" t="str">
        <f>IF(SP_SUL!D401="","*",SP_SUL!D401)</f>
        <v>KLECIO (TP-699)</v>
      </c>
      <c r="H398" s="145" t="str">
        <f>IF(SP_SUL!F401="","*",SP_SUL!F401)</f>
        <v>PDM - SOLDA</v>
      </c>
      <c r="I398" s="145" t="str">
        <f>IF(SP_SUL!H401="","*",SP_SUL!H401)</f>
        <v>-</v>
      </c>
      <c r="J398" s="145" t="str">
        <f>IF(SP_SUL!I401="","*",SP_SUL!I401)</f>
        <v>-</v>
      </c>
      <c r="K398" s="139" t="str">
        <f>IF(SP_SUL!M401="","*",SP_SUL!M401)</f>
        <v>ZAC-S</v>
      </c>
      <c r="L398" s="139" t="str">
        <f>IF(SP_SUL!N401="","*",SP_SUL!N401)</f>
        <v>ZACS</v>
      </c>
      <c r="M398" s="140">
        <f>IF(SP_SUL!J401="","*",SP_SUL!J401)</f>
        <v>68</v>
      </c>
      <c r="N398" s="144">
        <f>IF(SP_SUL!K401="","*",SP_SUL!K401)</f>
        <v>77.212999999999994</v>
      </c>
      <c r="O398" s="144" t="str">
        <f>IF(SP_SUL!L401="","*",SP_SUL!L401)</f>
        <v>-</v>
      </c>
      <c r="P398" s="143">
        <f>IF(SP_SUL!O401="","*",SP_SUL!O401)</f>
        <v>0.375</v>
      </c>
      <c r="Q398" s="143">
        <f>IF(SP_SUL!P401="","*",SP_SUL!P401)</f>
        <v>6.25E-2</v>
      </c>
      <c r="R398" s="145" t="str">
        <f>IF(SP_SUL!Q401="","*",CONCATENATE(SP_SUL!Q401," ",SP_SUL!R401))</f>
        <v>1 Nº DE SOLDA</v>
      </c>
      <c r="S398" s="145" t="str">
        <f>IF(SP_SUL!V401="","*",SP_SUL!V401)</f>
        <v xml:space="preserve">Klecio </v>
      </c>
      <c r="T398" s="145" t="str">
        <f>IF(SP_SUL!W401="","*",SP_SUL!W401)</f>
        <v xml:space="preserve">Execução de solda - Condicionado a temperatura </v>
      </c>
      <c r="U398" s="137">
        <f ca="1">_xlfn.XLOOKUP(G398&amp;$U$2,BS_CONTROLE[CHAVE],BS_CONTROLE[Quantidade_11],"-")</f>
        <v>0</v>
      </c>
      <c r="V398" s="137" t="str">
        <f ca="1">_xlfn.XLOOKUP(G398&amp;$V$2,BS_CONTROLE[CHAVE],BS_CONTROLE[Quantidade_11],"-")</f>
        <v>-</v>
      </c>
      <c r="W398" s="137">
        <f ca="1">_xlfn.XLOOKUP(G398&amp;$W$2,BS_CONTROLE[CHAVE],BS_CONTROLE[Quantidade_11],"-")</f>
        <v>0</v>
      </c>
    </row>
    <row r="399" spans="1:23" hidden="1">
      <c r="A399" s="146" t="str">
        <f>IF(SP_SUL!Y402="","*",SP_SUL!Y402)</f>
        <v>SIM</v>
      </c>
      <c r="B399" s="146" t="str">
        <f>IF(SP_SUL!X402="","*",SP_SUL!X402)</f>
        <v>Contrato</v>
      </c>
      <c r="C399" s="146" t="str">
        <f>IF(SP_SUL!Z402="","*",SP_SUL!Z402)</f>
        <v>*</v>
      </c>
      <c r="D399" s="139" t="str">
        <f>IF(SP_SUL!S402="","*",SP_SUL!S402)</f>
        <v>SP SUL</v>
      </c>
      <c r="E399" s="139" t="str">
        <f>IF(SP_SUL!T402="","*",SP_SUL!T402)</f>
        <v>ZBV-ZRX</v>
      </c>
      <c r="F399" s="145">
        <f>IF(SP_SUL!B402="","*",SP_SUL!B402)</f>
        <v>46070</v>
      </c>
      <c r="G399" s="145" t="str">
        <f>IF(SP_SUL!D402="","*",SP_SUL!D402)</f>
        <v>E42</v>
      </c>
      <c r="H399" s="145" t="str">
        <f>IF(SP_SUL!F402="","*",SP_SUL!F402)</f>
        <v>TRILHEIRO - DESCARGA</v>
      </c>
      <c r="I399" s="145" t="str">
        <f>IF(SP_SUL!H402="","*",SP_SUL!H402)</f>
        <v>ZBV3</v>
      </c>
      <c r="J399" s="145" t="str">
        <f>IF(SP_SUL!I402="","*",SP_SUL!I402)</f>
        <v>ZBV3</v>
      </c>
      <c r="K399" s="139" t="str">
        <f>IF(SP_SUL!M402="","*",SP_SUL!M402)</f>
        <v>ZBM-ZHO</v>
      </c>
      <c r="L399" s="139" t="str">
        <f>IF(SP_SUL!N402="","*",SP_SUL!N402)</f>
        <v>ZBM1/ZK57ZHO</v>
      </c>
      <c r="M399" s="140">
        <f>IF(SP_SUL!J402="","*",SP_SUL!J402)</f>
        <v>68</v>
      </c>
      <c r="N399" s="144">
        <f>IF(SP_SUL!K402="","*",SP_SUL!K402)</f>
        <v>54.96</v>
      </c>
      <c r="O399" s="144">
        <f>IF(SP_SUL!L402="","*",SP_SUL!L402)</f>
        <v>57.484000000000002</v>
      </c>
      <c r="P399" s="143">
        <f>IF(SP_SUL!O402="","*",SP_SUL!O402)</f>
        <v>0.4375</v>
      </c>
      <c r="Q399" s="143">
        <f>IF(SP_SUL!P402="","*",SP_SUL!P402)</f>
        <v>0.16666666666666666</v>
      </c>
      <c r="R399" s="145" t="str">
        <f>IF(SP_SUL!Q402="","*",CONCATENATE(SP_SUL!Q402," ",SP_SUL!R402))</f>
        <v>2496 M</v>
      </c>
      <c r="S399" s="145" t="str">
        <f>IF(SP_SUL!V402="","*",SP_SUL!V402)</f>
        <v>Israel</v>
      </c>
      <c r="T399" s="145" t="str">
        <f>IF(SP_SUL!W402="","*",SP_SUL!W402)</f>
        <v>Descarga de trilho</v>
      </c>
      <c r="U399" s="137">
        <f ca="1">_xlfn.XLOOKUP(G399&amp;$U$2,BS_CONTROLE[CHAVE],BS_CONTROLE[Quantidade_11],"-")</f>
        <v>1872</v>
      </c>
      <c r="V399" s="137" t="str">
        <f ca="1">_xlfn.XLOOKUP(G399&amp;$V$2,BS_CONTROLE[CHAVE],BS_CONTROLE[Quantidade_11],"-")</f>
        <v>-</v>
      </c>
      <c r="W399" s="137" t="str">
        <f ca="1">_xlfn.XLOOKUP(G399&amp;$W$2,BS_CONTROLE[CHAVE],BS_CONTROLE[Quantidade_11],"-")</f>
        <v>-</v>
      </c>
    </row>
    <row r="400" spans="1:23" hidden="1">
      <c r="A400" s="146" t="str">
        <f>IF(SP_SUL!Y403="","*",SP_SUL!Y403)</f>
        <v>*</v>
      </c>
      <c r="B400" s="146" t="str">
        <f>IF(SP_SUL!X403="","*",SP_SUL!X403)</f>
        <v>*</v>
      </c>
      <c r="C400" s="146" t="str">
        <f>IF(SP_SUL!Z403="","*",SP_SUL!Z403)</f>
        <v>*</v>
      </c>
      <c r="D400" s="139" t="str">
        <f>IF(SP_SUL!S403="","*",SP_SUL!S403)</f>
        <v>-</v>
      </c>
      <c r="E400" s="139" t="str">
        <f>IF(SP_SUL!T403="","*",SP_SUL!T403)</f>
        <v>-</v>
      </c>
      <c r="F400" s="145" t="str">
        <f>IF(SP_SUL!B403="","*",SP_SUL!B403)</f>
        <v>*</v>
      </c>
      <c r="G400" s="145" t="str">
        <f>IF(SP_SUL!D403="","*",SP_SUL!D403)</f>
        <v>*</v>
      </c>
      <c r="H400" s="145" t="str">
        <f>IF(SP_SUL!F403="","*",SP_SUL!F403)</f>
        <v>*</v>
      </c>
      <c r="I400" s="145" t="str">
        <f>IF(SP_SUL!H403="","*",SP_SUL!H403)</f>
        <v>*</v>
      </c>
      <c r="J400" s="145" t="str">
        <f>IF(SP_SUL!I403="","*",SP_SUL!I403)</f>
        <v>*</v>
      </c>
      <c r="K400" s="139" t="str">
        <f>IF(SP_SUL!M403="","*",SP_SUL!M403)</f>
        <v>-</v>
      </c>
      <c r="L400" s="139" t="str">
        <f>IF(SP_SUL!N403="","*",SP_SUL!N403)</f>
        <v>-</v>
      </c>
      <c r="M400" s="140" t="str">
        <f>IF(SP_SUL!J403="","*",SP_SUL!J403)</f>
        <v>*</v>
      </c>
      <c r="N400" s="144" t="str">
        <f>IF(SP_SUL!K403="","*",SP_SUL!K403)</f>
        <v>*</v>
      </c>
      <c r="O400" s="144" t="str">
        <f>IF(SP_SUL!L403="","*",SP_SUL!L403)</f>
        <v>*</v>
      </c>
      <c r="P400" s="143" t="str">
        <f>IF(SP_SUL!O403="","*",SP_SUL!O403)</f>
        <v>*</v>
      </c>
      <c r="Q400" s="143" t="str">
        <f>IF(SP_SUL!P403="","*",SP_SUL!P403)</f>
        <v>*</v>
      </c>
      <c r="R400" s="145" t="str">
        <f>IF(SP_SUL!Q403="","*",CONCATENATE(SP_SUL!Q403," ",SP_SUL!R403))</f>
        <v>*</v>
      </c>
      <c r="S400" s="145" t="str">
        <f>IF(SP_SUL!V403="","*",SP_SUL!V403)</f>
        <v>*</v>
      </c>
      <c r="T400" s="145" t="str">
        <f>IF(SP_SUL!W403="","*",SP_SUL!W403)</f>
        <v>*</v>
      </c>
      <c r="U400" s="137" t="str">
        <f ca="1">_xlfn.XLOOKUP(G400&amp;$U$2,BS_CONTROLE[CHAVE],BS_CONTROLE[Quantidade_11],"-")</f>
        <v>-</v>
      </c>
      <c r="V400" s="137" t="str">
        <f ca="1">_xlfn.XLOOKUP(G400&amp;$V$2,BS_CONTROLE[CHAVE],BS_CONTROLE[Quantidade_11],"-")</f>
        <v>-</v>
      </c>
      <c r="W400" s="137" t="str">
        <f ca="1">_xlfn.XLOOKUP(G400&amp;$W$2,BS_CONTROLE[CHAVE],BS_CONTROLE[Quantidade_11],"-")</f>
        <v>-</v>
      </c>
    </row>
    <row r="401" spans="1:23" hidden="1">
      <c r="A401" s="146" t="str">
        <f>IF(SP_SUL!Y404="","*",SP_SUL!Y404)</f>
        <v>OPORTUNIDADE</v>
      </c>
      <c r="B401" s="146" t="str">
        <f>IF(SP_SUL!X404="","*",SP_SUL!X404)</f>
        <v>Oportunidade</v>
      </c>
      <c r="C401" s="146" t="str">
        <f>IF(SP_SUL!Z404="","*",SP_SUL!Z404)</f>
        <v>*</v>
      </c>
      <c r="D401" s="139" t="str">
        <f>IF(SP_SUL!S404="","*",SP_SUL!S404)</f>
        <v>SP SUL</v>
      </c>
      <c r="E401" s="139" t="str">
        <f>IF(SP_SUL!T404="","*",SP_SUL!T404)</f>
        <v>ZBV-ZKE</v>
      </c>
      <c r="F401" s="145">
        <f>IF(SP_SUL!B404="","*",SP_SUL!B404)</f>
        <v>46070</v>
      </c>
      <c r="G401" s="145" t="str">
        <f>IF(SP_SUL!D404="","*",SP_SUL!D404)</f>
        <v>ROGÉRIO (TP-730)</v>
      </c>
      <c r="H401" s="145" t="str">
        <f>IF(SP_SUL!F404="","*",SP_SUL!F404)</f>
        <v>PDM - SUBSTITUIÇÃO - DORMENTE</v>
      </c>
      <c r="I401" s="145" t="str">
        <f>IF(SP_SUL!H404="","*",SP_SUL!H404)</f>
        <v>-</v>
      </c>
      <c r="J401" s="145" t="str">
        <f>IF(SP_SUL!I404="","*",SP_SUL!I404)</f>
        <v>-</v>
      </c>
      <c r="K401" s="139" t="str">
        <f>IF(SP_SUL!M404="","*",SP_SUL!M404)</f>
        <v>ZXI-ZIC</v>
      </c>
      <c r="L401" s="139" t="str">
        <f>IF(SP_SUL!N404="","*",SP_SUL!N404)</f>
        <v>224ZIC1</v>
      </c>
      <c r="M401" s="140">
        <f>IF(SP_SUL!J404="","*",SP_SUL!J404)</f>
        <v>49</v>
      </c>
      <c r="N401" s="144">
        <f>IF(SP_SUL!K404="","*",SP_SUL!K404)</f>
        <v>225</v>
      </c>
      <c r="O401" s="144" t="str">
        <f>IF(SP_SUL!L404="","*",SP_SUL!L404)</f>
        <v>-</v>
      </c>
      <c r="P401" s="143">
        <f>IF(SP_SUL!O404="","*",SP_SUL!O404)</f>
        <v>0.375</v>
      </c>
      <c r="Q401" s="143">
        <f>IF(SP_SUL!P404="","*",SP_SUL!P404)</f>
        <v>8.3333333333333329E-2</v>
      </c>
      <c r="R401" s="145" t="str">
        <f>IF(SP_SUL!Q404="","*",CONCATENATE(SP_SUL!Q404," ",SP_SUL!R404))</f>
        <v>20 Nº DE DORMENTES</v>
      </c>
      <c r="S401" s="145" t="str">
        <f>IF(SP_SUL!V404="","*",SP_SUL!V404)</f>
        <v>Henrique</v>
      </c>
      <c r="T401" s="145" t="str">
        <f>IF(SP_SUL!W404="","*",SP_SUL!W404)</f>
        <v xml:space="preserve">PDM - Substituição de dormentes </v>
      </c>
      <c r="U401" s="137">
        <f ca="1">_xlfn.XLOOKUP(G401&amp;$U$2,BS_CONTROLE[CHAVE],BS_CONTROLE[Quantidade_11],"-")</f>
        <v>0</v>
      </c>
      <c r="V401" s="137" t="str">
        <f ca="1">_xlfn.XLOOKUP(G401&amp;$V$2,BS_CONTROLE[CHAVE],BS_CONTROLE[Quantidade_11],"-")</f>
        <v>-</v>
      </c>
      <c r="W401" s="137">
        <f ca="1">_xlfn.XLOOKUP(G401&amp;$W$2,BS_CONTROLE[CHAVE],BS_CONTROLE[Quantidade_11],"-")</f>
        <v>40</v>
      </c>
    </row>
    <row r="402" spans="1:23" hidden="1">
      <c r="A402" s="146" t="str">
        <f>IF(SP_SUL!Y405="","*",SP_SUL!Y405)</f>
        <v>OPORTUNIDADE</v>
      </c>
      <c r="B402" s="146" t="str">
        <f>IF(SP_SUL!X405="","*",SP_SUL!X405)</f>
        <v>Oportunidade</v>
      </c>
      <c r="C402" s="146" t="str">
        <f>IF(SP_SUL!Z405="","*",SP_SUL!Z405)</f>
        <v>*</v>
      </c>
      <c r="D402" s="139" t="str">
        <f>IF(SP_SUL!S405="","*",SP_SUL!S405)</f>
        <v>SP SUL</v>
      </c>
      <c r="E402" s="139" t="str">
        <f>IF(SP_SUL!T405="","*",SP_SUL!T405)</f>
        <v>ZBV-ZKE</v>
      </c>
      <c r="F402" s="145">
        <f>IF(SP_SUL!B405="","*",SP_SUL!B405)</f>
        <v>46070</v>
      </c>
      <c r="G402" s="145" t="str">
        <f>IF(SP_SUL!D405="","*",SP_SUL!D405)</f>
        <v>W59</v>
      </c>
      <c r="H402" s="145" t="str">
        <f>IF(SP_SUL!F405="","*",SP_SUL!F405)</f>
        <v>PDM - DESCARGA - DORMENTE</v>
      </c>
      <c r="I402" s="145" t="str">
        <f>IF(SP_SUL!H405="","*",SP_SUL!H405)</f>
        <v>ZYU1</v>
      </c>
      <c r="J402" s="145" t="str">
        <f>IF(SP_SUL!I405="","*",SP_SUL!I405)</f>
        <v>ZYU1</v>
      </c>
      <c r="K402" s="139" t="str">
        <f>IF(SP_SUL!M405="","*",SP_SUL!M405)</f>
        <v>ZXI-ZIC</v>
      </c>
      <c r="L402" s="139" t="str">
        <f>IF(SP_SUL!N405="","*",SP_SUL!N405)</f>
        <v>224ZIC1</v>
      </c>
      <c r="M402" s="140">
        <f>IF(SP_SUL!J405="","*",SP_SUL!J405)</f>
        <v>49</v>
      </c>
      <c r="N402" s="144">
        <f>IF(SP_SUL!K405="","*",SP_SUL!K405)</f>
        <v>225</v>
      </c>
      <c r="O402" s="144">
        <f>IF(SP_SUL!L405="","*",SP_SUL!L405)</f>
        <v>225.5</v>
      </c>
      <c r="P402" s="143">
        <f>IF(SP_SUL!O405="","*",SP_SUL!O405)</f>
        <v>0.375</v>
      </c>
      <c r="Q402" s="143">
        <f>IF(SP_SUL!P405="","*",SP_SUL!P405)</f>
        <v>4.1666666666666664E-2</v>
      </c>
      <c r="R402" s="145" t="str">
        <f>IF(SP_SUL!Q405="","*",CONCATENATE(SP_SUL!Q405," ",SP_SUL!R405))</f>
        <v>196 Nº DE DORMENTES</v>
      </c>
      <c r="S402" s="145" t="str">
        <f>IF(SP_SUL!V405="","*",SP_SUL!V405)</f>
        <v>Henrique</v>
      </c>
      <c r="T402" s="145" t="str">
        <f>IF(SP_SUL!W405="","*",SP_SUL!W405)</f>
        <v>Descarga de dormentes</v>
      </c>
      <c r="U402" s="137">
        <f ca="1">_xlfn.XLOOKUP(G402&amp;$U$2,BS_CONTROLE[CHAVE],BS_CONTROLE[Quantidade_11],"-")</f>
        <v>1</v>
      </c>
      <c r="V402" s="137" t="str">
        <f ca="1">_xlfn.XLOOKUP(G402&amp;$V$2,BS_CONTROLE[CHAVE],BS_CONTROLE[Quantidade_11],"-")</f>
        <v>-</v>
      </c>
      <c r="W402" s="137" t="str">
        <f ca="1">_xlfn.XLOOKUP(G402&amp;$W$2,BS_CONTROLE[CHAVE],BS_CONTROLE[Quantidade_11],"-")</f>
        <v>-</v>
      </c>
    </row>
    <row r="403" spans="1:23" hidden="1">
      <c r="A403" s="146" t="str">
        <f>IF(SP_SUL!Y406="","*",SP_SUL!Y406)</f>
        <v>OPORTUNIDADE</v>
      </c>
      <c r="B403" s="146" t="str">
        <f>IF(SP_SUL!X406="","*",SP_SUL!X406)</f>
        <v>Oportunidade</v>
      </c>
      <c r="C403" s="146" t="str">
        <f>IF(SP_SUL!Z406="","*",SP_SUL!Z406)</f>
        <v>*</v>
      </c>
      <c r="D403" s="139" t="str">
        <f>IF(SP_SUL!S406="","*",SP_SUL!S406)</f>
        <v>SP SUL</v>
      </c>
      <c r="E403" s="139" t="str">
        <f>IF(SP_SUL!T406="","*",SP_SUL!T406)</f>
        <v>ZBV-ZKE</v>
      </c>
      <c r="F403" s="145">
        <f>IF(SP_SUL!B406="","*",SP_SUL!B406)</f>
        <v>46070</v>
      </c>
      <c r="G403" s="145" t="str">
        <f>IF(SP_SUL!D406="","*",SP_SUL!D406)</f>
        <v>V93</v>
      </c>
      <c r="H403" s="145" t="str">
        <f>IF(SP_SUL!F406="","*",SP_SUL!F406)</f>
        <v>MECANIZAÇÃO - SOCADORA</v>
      </c>
      <c r="I403" s="145" t="str">
        <f>IF(SP_SUL!H406="","*",SP_SUL!H406)</f>
        <v>ZYU1</v>
      </c>
      <c r="J403" s="145" t="str">
        <f>IF(SP_SUL!I406="","*",SP_SUL!I406)</f>
        <v>ZYU1</v>
      </c>
      <c r="K403" s="139" t="str">
        <f>IF(SP_SUL!M406="","*",SP_SUL!M406)</f>
        <v>ZYU-ZST</v>
      </c>
      <c r="L403" s="139" t="str">
        <f>IF(SP_SUL!N406="","*",SP_SUL!N406)</f>
        <v>ZYU206</v>
      </c>
      <c r="M403" s="140">
        <f>IF(SP_SUL!J406="","*",SP_SUL!J406)</f>
        <v>56</v>
      </c>
      <c r="N403" s="144">
        <f>IF(SP_SUL!K406="","*",SP_SUL!K406)</f>
        <v>204.4</v>
      </c>
      <c r="O403" s="144">
        <f>IF(SP_SUL!L406="","*",SP_SUL!L406)</f>
        <v>205.8</v>
      </c>
      <c r="P403" s="143">
        <f>IF(SP_SUL!O406="","*",SP_SUL!O406)</f>
        <v>0.375</v>
      </c>
      <c r="Q403" s="143">
        <f>IF(SP_SUL!P406="","*",SP_SUL!P406)</f>
        <v>0.125</v>
      </c>
      <c r="R403" s="145" t="str">
        <f>IF(SP_SUL!Q406="","*",CONCATENATE(SP_SUL!Q406," ",SP_SUL!R406))</f>
        <v>200 M</v>
      </c>
      <c r="S403" s="145" t="str">
        <f>IF(SP_SUL!V406="","*",SP_SUL!V406)</f>
        <v>Moises</v>
      </c>
      <c r="T403" s="145" t="str">
        <f>IF(SP_SUL!W406="","*",SP_SUL!W406)</f>
        <v xml:space="preserve">Socaria mecanizada </v>
      </c>
      <c r="U403" s="137">
        <f ca="1">_xlfn.XLOOKUP(G403&amp;$U$2,BS_CONTROLE[CHAVE],BS_CONTROLE[Quantidade_11],"-")</f>
        <v>229</v>
      </c>
      <c r="V403" s="137">
        <f ca="1">_xlfn.XLOOKUP(G403&amp;$V$2,BS_CONTROLE[CHAVE],BS_CONTROLE[Quantidade_11],"-")</f>
        <v>0</v>
      </c>
      <c r="W403" s="137">
        <f ca="1">_xlfn.XLOOKUP(G403&amp;$W$2,BS_CONTROLE[CHAVE],BS_CONTROLE[Quantidade_11],"-")</f>
        <v>0</v>
      </c>
    </row>
    <row r="404" spans="1:23" hidden="1">
      <c r="A404" s="146" t="str">
        <f>IF(SP_SUL!Y407="","*",SP_SUL!Y407)</f>
        <v>OPORTUNIDADE</v>
      </c>
      <c r="B404" s="146" t="str">
        <f>IF(SP_SUL!X407="","*",SP_SUL!X407)</f>
        <v>Oportunidade</v>
      </c>
      <c r="C404" s="146" t="str">
        <f>IF(SP_SUL!Z407="","*",SP_SUL!Z407)</f>
        <v>*</v>
      </c>
      <c r="D404" s="139" t="str">
        <f>IF(SP_SUL!S407="","*",SP_SUL!S407)</f>
        <v>SP SUL</v>
      </c>
      <c r="E404" s="139" t="str">
        <f>IF(SP_SUL!T407="","*",SP_SUL!T407)</f>
        <v>ZBV-ZKE</v>
      </c>
      <c r="F404" s="145">
        <f>IF(SP_SUL!B407="","*",SP_SUL!B407)</f>
        <v>46070</v>
      </c>
      <c r="G404" s="145" t="str">
        <f>IF(SP_SUL!D407="","*",SP_SUL!D407)</f>
        <v>ROBSON (TF-701)</v>
      </c>
      <c r="H404" s="145" t="str">
        <f>IF(SP_SUL!F407="","*",SP_SUL!F407)</f>
        <v>PDM - SUBSTITUIÇÃO - DORMENTE</v>
      </c>
      <c r="I404" s="145" t="str">
        <f>IF(SP_SUL!H407="","*",SP_SUL!H407)</f>
        <v>-</v>
      </c>
      <c r="J404" s="145" t="str">
        <f>IF(SP_SUL!I407="","*",SP_SUL!I407)</f>
        <v>-</v>
      </c>
      <c r="K404" s="139" t="str">
        <f>IF(SP_SUL!M407="","*",SP_SUL!M407)</f>
        <v>ZDY-ZFY</v>
      </c>
      <c r="L404" s="139" t="str">
        <f>IF(SP_SUL!N407="","*",SP_SUL!N407)</f>
        <v>189ZFY</v>
      </c>
      <c r="M404" s="140">
        <f>IF(SP_SUL!J407="","*",SP_SUL!J407)</f>
        <v>56</v>
      </c>
      <c r="N404" s="144">
        <f>IF(SP_SUL!K407="","*",SP_SUL!K407)</f>
        <v>190.3</v>
      </c>
      <c r="O404" s="144">
        <f>IF(SP_SUL!L407="","*",SP_SUL!L407)</f>
        <v>190.5</v>
      </c>
      <c r="P404" s="143">
        <f>IF(SP_SUL!O407="","*",SP_SUL!O407)</f>
        <v>0.375</v>
      </c>
      <c r="Q404" s="143">
        <f>IF(SP_SUL!P407="","*",SP_SUL!P407)</f>
        <v>8.3333333333333329E-2</v>
      </c>
      <c r="R404" s="145" t="str">
        <f>IF(SP_SUL!Q407="","*",CONCATENATE(SP_SUL!Q407," ",SP_SUL!R407))</f>
        <v>50 Nº DE DORMENTES</v>
      </c>
      <c r="S404" s="145" t="str">
        <f>IF(SP_SUL!V407="","*",SP_SUL!V407)</f>
        <v>Moises</v>
      </c>
      <c r="T404" s="145" t="str">
        <f>IF(SP_SUL!W407="","*",SP_SUL!W407)</f>
        <v xml:space="preserve">PDM - Substituição de dormentes </v>
      </c>
      <c r="U404" s="137">
        <f ca="1">_xlfn.XLOOKUP(G404&amp;$U$2,BS_CONTROLE[CHAVE],BS_CONTROLE[Quantidade_11],"-")</f>
        <v>0</v>
      </c>
      <c r="V404" s="137" t="str">
        <f ca="1">_xlfn.XLOOKUP(G404&amp;$V$2,BS_CONTROLE[CHAVE],BS_CONTROLE[Quantidade_11],"-")</f>
        <v>-</v>
      </c>
      <c r="W404" s="137">
        <f ca="1">_xlfn.XLOOKUP(G404&amp;$W$2,BS_CONTROLE[CHAVE],BS_CONTROLE[Quantidade_11],"-")</f>
        <v>60</v>
      </c>
    </row>
    <row r="405" spans="1:23" hidden="1">
      <c r="A405" s="146" t="str">
        <f>IF(SP_SUL!Y408="","*",SP_SUL!Y408)</f>
        <v>OPORTUNIDADE</v>
      </c>
      <c r="B405" s="146" t="str">
        <f>IF(SP_SUL!X408="","*",SP_SUL!X408)</f>
        <v>Oportunidade</v>
      </c>
      <c r="C405" s="146" t="str">
        <f>IF(SP_SUL!Z408="","*",SP_SUL!Z408)</f>
        <v>*</v>
      </c>
      <c r="D405" s="139" t="str">
        <f>IF(SP_SUL!S408="","*",SP_SUL!S408)</f>
        <v>SP SUL</v>
      </c>
      <c r="E405" s="139" t="str">
        <f>IF(SP_SUL!T408="","*",SP_SUL!T408)</f>
        <v>ZBV-ZKE</v>
      </c>
      <c r="F405" s="145">
        <f>IF(SP_SUL!B408="","*",SP_SUL!B408)</f>
        <v>46070</v>
      </c>
      <c r="G405" s="145" t="str">
        <f>IF(SP_SUL!D408="","*",SP_SUL!D408)</f>
        <v>JACIANO (TF-674)</v>
      </c>
      <c r="H405" s="145" t="str">
        <f>IF(SP_SUL!F408="","*",SP_SUL!F408)</f>
        <v>PDM - SUBSTITUIÇÃO - DORMENTE</v>
      </c>
      <c r="I405" s="145" t="str">
        <f>IF(SP_SUL!H408="","*",SP_SUL!H408)</f>
        <v>-</v>
      </c>
      <c r="J405" s="145" t="str">
        <f>IF(SP_SUL!I408="","*",SP_SUL!I408)</f>
        <v>-</v>
      </c>
      <c r="K405" s="139" t="str">
        <f>IF(SP_SUL!M408="","*",SP_SUL!M408)</f>
        <v>ZDY-ZFY</v>
      </c>
      <c r="L405" s="139" t="str">
        <f>IF(SP_SUL!N408="","*",SP_SUL!N408)</f>
        <v>189ZFY</v>
      </c>
      <c r="M405" s="140">
        <f>IF(SP_SUL!J408="","*",SP_SUL!J408)</f>
        <v>56</v>
      </c>
      <c r="N405" s="144">
        <f>IF(SP_SUL!K408="","*",SP_SUL!K408)</f>
        <v>191</v>
      </c>
      <c r="O405" s="144">
        <f>IF(SP_SUL!L408="","*",SP_SUL!L408)</f>
        <v>190.5</v>
      </c>
      <c r="P405" s="143">
        <f>IF(SP_SUL!O408="","*",SP_SUL!O408)</f>
        <v>0.375</v>
      </c>
      <c r="Q405" s="143">
        <f>IF(SP_SUL!P408="","*",SP_SUL!P408)</f>
        <v>8.3333333333333329E-2</v>
      </c>
      <c r="R405" s="145" t="str">
        <f>IF(SP_SUL!Q408="","*",CONCATENATE(SP_SUL!Q408," ",SP_SUL!R408))</f>
        <v>50 Nº DE DORMENTES</v>
      </c>
      <c r="S405" s="145" t="str">
        <f>IF(SP_SUL!V408="","*",SP_SUL!V408)</f>
        <v>Moises</v>
      </c>
      <c r="T405" s="145" t="str">
        <f>IF(SP_SUL!W408="","*",SP_SUL!W408)</f>
        <v xml:space="preserve">PDM - Substituição de dormentes </v>
      </c>
      <c r="U405" s="137">
        <f ca="1">_xlfn.XLOOKUP(G405&amp;$U$2,BS_CONTROLE[CHAVE],BS_CONTROLE[Quantidade_11],"-")</f>
        <v>0</v>
      </c>
      <c r="V405" s="137" t="str">
        <f ca="1">_xlfn.XLOOKUP(G405&amp;$V$2,BS_CONTROLE[CHAVE],BS_CONTROLE[Quantidade_11],"-")</f>
        <v>-</v>
      </c>
      <c r="W405" s="137">
        <f ca="1">_xlfn.XLOOKUP(G405&amp;$W$2,BS_CONTROLE[CHAVE],BS_CONTROLE[Quantidade_11],"-")</f>
        <v>0</v>
      </c>
    </row>
    <row r="406" spans="1:23" hidden="1">
      <c r="A406" s="146" t="str">
        <f>IF(SP_SUL!Y409="","*",SP_SUL!Y409)</f>
        <v>*</v>
      </c>
      <c r="B406" s="146" t="str">
        <f>IF(SP_SUL!X409="","*",SP_SUL!X409)</f>
        <v>*</v>
      </c>
      <c r="C406" s="146" t="str">
        <f>IF(SP_SUL!Z409="","*",SP_SUL!Z409)</f>
        <v>*</v>
      </c>
      <c r="D406" s="139" t="str">
        <f>IF(SP_SUL!S409="","*",SP_SUL!S409)</f>
        <v>-</v>
      </c>
      <c r="E406" s="139" t="str">
        <f>IF(SP_SUL!T409="","*",SP_SUL!T409)</f>
        <v>-</v>
      </c>
      <c r="F406" s="145" t="str">
        <f>IF(SP_SUL!B409="","*",SP_SUL!B409)</f>
        <v>*</v>
      </c>
      <c r="G406" s="145" t="str">
        <f>IF(SP_SUL!D409="","*",SP_SUL!D409)</f>
        <v>*</v>
      </c>
      <c r="H406" s="145" t="str">
        <f>IF(SP_SUL!F409="","*",SP_SUL!F409)</f>
        <v>*</v>
      </c>
      <c r="I406" s="145" t="str">
        <f>IF(SP_SUL!H409="","*",SP_SUL!H409)</f>
        <v>*</v>
      </c>
      <c r="J406" s="145" t="str">
        <f>IF(SP_SUL!I409="","*",SP_SUL!I409)</f>
        <v>*</v>
      </c>
      <c r="K406" s="139" t="str">
        <f>IF(SP_SUL!M409="","*",SP_SUL!M409)</f>
        <v>-</v>
      </c>
      <c r="L406" s="139" t="str">
        <f>IF(SP_SUL!N409="","*",SP_SUL!N409)</f>
        <v>-</v>
      </c>
      <c r="M406" s="140" t="str">
        <f>IF(SP_SUL!J409="","*",SP_SUL!J409)</f>
        <v>*</v>
      </c>
      <c r="N406" s="144" t="str">
        <f>IF(SP_SUL!K409="","*",SP_SUL!K409)</f>
        <v>*</v>
      </c>
      <c r="O406" s="144" t="str">
        <f>IF(SP_SUL!L409="","*",SP_SUL!L409)</f>
        <v>*</v>
      </c>
      <c r="P406" s="143" t="str">
        <f>IF(SP_SUL!O409="","*",SP_SUL!O409)</f>
        <v>*</v>
      </c>
      <c r="Q406" s="143" t="str">
        <f>IF(SP_SUL!P409="","*",SP_SUL!P409)</f>
        <v>*</v>
      </c>
      <c r="R406" s="145" t="str">
        <f>IF(SP_SUL!Q409="","*",CONCATENATE(SP_SUL!Q409," ",SP_SUL!R409))</f>
        <v>*</v>
      </c>
      <c r="S406" s="145" t="str">
        <f>IF(SP_SUL!V409="","*",SP_SUL!V409)</f>
        <v>*</v>
      </c>
      <c r="T406" s="145" t="str">
        <f>IF(SP_SUL!W409="","*",SP_SUL!W409)</f>
        <v>*</v>
      </c>
      <c r="U406" s="137" t="str">
        <f ca="1">_xlfn.XLOOKUP(G406&amp;$U$2,BS_CONTROLE[CHAVE],BS_CONTROLE[Quantidade_11],"-")</f>
        <v>-</v>
      </c>
      <c r="V406" s="137" t="str">
        <f ca="1">_xlfn.XLOOKUP(G406&amp;$V$2,BS_CONTROLE[CHAVE],BS_CONTROLE[Quantidade_11],"-")</f>
        <v>-</v>
      </c>
      <c r="W406" s="137" t="str">
        <f ca="1">_xlfn.XLOOKUP(G406&amp;$W$2,BS_CONTROLE[CHAVE],BS_CONTROLE[Quantidade_11],"-")</f>
        <v>-</v>
      </c>
    </row>
    <row r="407" spans="1:23" hidden="1">
      <c r="A407" s="146" t="str">
        <f>IF(SP_SUL!Y410="","*",SP_SUL!Y410)</f>
        <v>*</v>
      </c>
      <c r="B407" s="146" t="str">
        <f>IF(SP_SUL!X410="","*",SP_SUL!X410)</f>
        <v>*</v>
      </c>
      <c r="C407" s="146" t="str">
        <f>IF(SP_SUL!Z410="","*",SP_SUL!Z410)</f>
        <v>*</v>
      </c>
      <c r="D407" s="139" t="str">
        <f>IF(SP_SUL!S410="","*",SP_SUL!S410)</f>
        <v>-</v>
      </c>
      <c r="E407" s="139" t="str">
        <f>IF(SP_SUL!T410="","*",SP_SUL!T410)</f>
        <v>-</v>
      </c>
      <c r="F407" s="145" t="str">
        <f>IF(SP_SUL!B410="","*",SP_SUL!B410)</f>
        <v>*</v>
      </c>
      <c r="G407" s="145" t="str">
        <f>IF(SP_SUL!D410="","*",SP_SUL!D410)</f>
        <v>*</v>
      </c>
      <c r="H407" s="145" t="str">
        <f>IF(SP_SUL!F410="","*",SP_SUL!F410)</f>
        <v>*</v>
      </c>
      <c r="I407" s="145" t="str">
        <f>IF(SP_SUL!H410="","*",SP_SUL!H410)</f>
        <v>*</v>
      </c>
      <c r="J407" s="145" t="str">
        <f>IF(SP_SUL!I410="","*",SP_SUL!I410)</f>
        <v>*</v>
      </c>
      <c r="K407" s="139" t="str">
        <f>IF(SP_SUL!M410="","*",SP_SUL!M410)</f>
        <v>-</v>
      </c>
      <c r="L407" s="139" t="str">
        <f>IF(SP_SUL!N410="","*",SP_SUL!N410)</f>
        <v>-</v>
      </c>
      <c r="M407" s="140" t="str">
        <f>IF(SP_SUL!J410="","*",SP_SUL!J410)</f>
        <v>*</v>
      </c>
      <c r="N407" s="144" t="str">
        <f>IF(SP_SUL!K410="","*",SP_SUL!K410)</f>
        <v>*</v>
      </c>
      <c r="O407" s="144" t="str">
        <f>IF(SP_SUL!L410="","*",SP_SUL!L410)</f>
        <v>*</v>
      </c>
      <c r="P407" s="143" t="str">
        <f>IF(SP_SUL!O410="","*",SP_SUL!O410)</f>
        <v>*</v>
      </c>
      <c r="Q407" s="143" t="str">
        <f>IF(SP_SUL!P410="","*",SP_SUL!P410)</f>
        <v>*</v>
      </c>
      <c r="R407" s="145" t="str">
        <f>IF(SP_SUL!Q410="","*",CONCATENATE(SP_SUL!Q410," ",SP_SUL!R410))</f>
        <v>*</v>
      </c>
      <c r="S407" s="145" t="str">
        <f>IF(SP_SUL!V410="","*",SP_SUL!V410)</f>
        <v>*</v>
      </c>
      <c r="T407" s="145" t="str">
        <f>IF(SP_SUL!W410="","*",SP_SUL!W410)</f>
        <v>*</v>
      </c>
      <c r="U407" s="137" t="str">
        <f ca="1">_xlfn.XLOOKUP(G407&amp;$U$2,BS_CONTROLE[CHAVE],BS_CONTROLE[Quantidade_11],"-")</f>
        <v>-</v>
      </c>
      <c r="V407" s="137" t="str">
        <f ca="1">_xlfn.XLOOKUP(G407&amp;$V$2,BS_CONTROLE[CHAVE],BS_CONTROLE[Quantidade_11],"-")</f>
        <v>-</v>
      </c>
      <c r="W407" s="137" t="str">
        <f ca="1">_xlfn.XLOOKUP(G407&amp;$W$2,BS_CONTROLE[CHAVE],BS_CONTROLE[Quantidade_11],"-")</f>
        <v>-</v>
      </c>
    </row>
    <row r="408" spans="1:23" hidden="1">
      <c r="A408" s="146" t="str">
        <f>IF(SP_SUL!Y411="","*",SP_SUL!Y411)</f>
        <v>SIM</v>
      </c>
      <c r="B408" s="146" t="str">
        <f>IF(SP_SUL!X411="","*",SP_SUL!X411)</f>
        <v>Contrato</v>
      </c>
      <c r="C408" s="146" t="str">
        <f>IF(SP_SUL!Z411="","*",SP_SUL!Z411)</f>
        <v>*</v>
      </c>
      <c r="D408" s="139" t="str">
        <f>IF(SP_SUL!S411="","*",SP_SUL!S411)</f>
        <v>SP SUL</v>
      </c>
      <c r="E408" s="139" t="str">
        <f>IF(SP_SUL!T411="","*",SP_SUL!T411)</f>
        <v>ZKE-ZEV</v>
      </c>
      <c r="F408" s="145">
        <f>IF(SP_SUL!B411="","*",SP_SUL!B411)</f>
        <v>46070</v>
      </c>
      <c r="G408" s="145" t="str">
        <f>IF(SP_SUL!D411="","*",SP_SUL!D411)</f>
        <v>SUPER ZWW</v>
      </c>
      <c r="H408" s="145" t="str">
        <f>IF(SP_SUL!F411="","*",SP_SUL!F411)</f>
        <v>BLOCO</v>
      </c>
      <c r="I408" s="145" t="str">
        <f>IF(SP_SUL!H411="","*",SP_SUL!H411)</f>
        <v>-</v>
      </c>
      <c r="J408" s="145" t="str">
        <f>IF(SP_SUL!I411="","*",SP_SUL!I411)</f>
        <v>-</v>
      </c>
      <c r="K408" s="139" t="str">
        <f>IF(SP_SUL!M411="","*",SP_SUL!M411)</f>
        <v>ZKW-ZLU</v>
      </c>
      <c r="L408" s="139" t="str">
        <f>IF(SP_SUL!N411="","*",SP_SUL!N411)</f>
        <v>102ZKW2</v>
      </c>
      <c r="M408" s="140">
        <f>IF(SP_SUL!J411="","*",SP_SUL!J411)</f>
        <v>55</v>
      </c>
      <c r="N408" s="144">
        <f>IF(SP_SUL!K411="","*",SP_SUL!K411)</f>
        <v>97.843000000000004</v>
      </c>
      <c r="O408" s="144">
        <f>IF(SP_SUL!L411="","*",SP_SUL!L411)</f>
        <v>108.22</v>
      </c>
      <c r="P408" s="143">
        <f>IF(SP_SUL!O411="","*",SP_SUL!O411)</f>
        <v>0.40277777777777779</v>
      </c>
      <c r="Q408" s="143">
        <f>IF(SP_SUL!P411="","*",SP_SUL!P411)</f>
        <v>0.125</v>
      </c>
      <c r="R408" s="145" t="str">
        <f>IF(SP_SUL!Q411="","*",CONCATENATE(SP_SUL!Q411," ",SP_SUL!R411))</f>
        <v>1 BINÁRIO</v>
      </c>
      <c r="S408" s="145" t="str">
        <f>IF(SP_SUL!V411="","*",SP_SUL!V411)</f>
        <v>Felipe</v>
      </c>
      <c r="T408" s="145" t="str">
        <f>IF(SP_SUL!W411="","*",SP_SUL!W411)</f>
        <v>BLoco -  Caminhão de solda / Socadora</v>
      </c>
      <c r="U408" s="137" t="str">
        <f ca="1">_xlfn.XLOOKUP(G408&amp;$U$2,BS_CONTROLE[CHAVE],BS_CONTROLE[Quantidade_11],"-")</f>
        <v>-</v>
      </c>
      <c r="V408" s="137" t="str">
        <f ca="1">_xlfn.XLOOKUP(G408&amp;$V$2,BS_CONTROLE[CHAVE],BS_CONTROLE[Quantidade_11],"-")</f>
        <v>-</v>
      </c>
      <c r="W408" s="137" t="str">
        <f ca="1">_xlfn.XLOOKUP(G408&amp;$W$2,BS_CONTROLE[CHAVE],BS_CONTROLE[Quantidade_11],"-")</f>
        <v>-</v>
      </c>
    </row>
    <row r="409" spans="1:23" hidden="1">
      <c r="A409" s="146" t="str">
        <f>IF(SP_SUL!Y412="","*",SP_SUL!Y412)</f>
        <v>SIM</v>
      </c>
      <c r="B409" s="146" t="str">
        <f>IF(SP_SUL!X412="","*",SP_SUL!X412)</f>
        <v>Contrato</v>
      </c>
      <c r="C409" s="146" t="str">
        <f>IF(SP_SUL!Z412="","*",SP_SUL!Z412)</f>
        <v>*</v>
      </c>
      <c r="D409" s="139" t="str">
        <f>IF(SP_SUL!S412="","*",SP_SUL!S412)</f>
        <v>SP SUL</v>
      </c>
      <c r="E409" s="139" t="str">
        <f>IF(SP_SUL!T412="","*",SP_SUL!T412)</f>
        <v>ZKE-ZEV</v>
      </c>
      <c r="F409" s="145">
        <f>IF(SP_SUL!B412="","*",SP_SUL!B412)</f>
        <v>46070</v>
      </c>
      <c r="G409" s="145" t="str">
        <f>IF(SP_SUL!D412="","*",SP_SUL!D412)</f>
        <v>V89</v>
      </c>
      <c r="H409" s="145" t="str">
        <f>IF(SP_SUL!F412="","*",SP_SUL!F412)</f>
        <v>MECANIZAÇÃO - SOCADORA</v>
      </c>
      <c r="I409" s="145" t="str">
        <f>IF(SP_SUL!H412="","*",SP_SUL!H412)</f>
        <v>102ZKW2</v>
      </c>
      <c r="J409" s="145" t="str">
        <f>IF(SP_SUL!I412="","*",SP_SUL!I412)</f>
        <v>102ZKW2</v>
      </c>
      <c r="K409" s="139" t="str">
        <f>IF(SP_SUL!M412="","*",SP_SUL!M412)</f>
        <v>ZKW-ZLU</v>
      </c>
      <c r="L409" s="139" t="str">
        <f>IF(SP_SUL!N412="","*",SP_SUL!N412)</f>
        <v>102ZKW2</v>
      </c>
      <c r="M409" s="140">
        <f>IF(SP_SUL!J412="","*",SP_SUL!J412)</f>
        <v>55</v>
      </c>
      <c r="N409" s="144">
        <f>IF(SP_SUL!K412="","*",SP_SUL!K412)</f>
        <v>97.9</v>
      </c>
      <c r="O409" s="144">
        <f>IF(SP_SUL!L412="","*",SP_SUL!L412)</f>
        <v>100</v>
      </c>
      <c r="P409" s="143">
        <f>IF(SP_SUL!O412="","*",SP_SUL!O412)</f>
        <v>0.39583333333333331</v>
      </c>
      <c r="Q409" s="143">
        <f>IF(SP_SUL!P412="","*",SP_SUL!P412)</f>
        <v>6.9444444444444447E-4</v>
      </c>
      <c r="R409" s="145" t="str">
        <f>IF(SP_SUL!Q412="","*",CONCATENATE(SP_SUL!Q412," ",SP_SUL!R412))</f>
        <v>480 M</v>
      </c>
      <c r="S409" s="145" t="str">
        <f>IF(SP_SUL!V412="","*",SP_SUL!V412)</f>
        <v>Antonioni</v>
      </c>
      <c r="T409" s="145" t="str">
        <f>IF(SP_SUL!W412="","*",SP_SUL!W412)</f>
        <v xml:space="preserve">Socaria mecanizada </v>
      </c>
      <c r="U409" s="137">
        <f ca="1">_xlfn.XLOOKUP(G409&amp;$U$2,BS_CONTROLE[CHAVE],BS_CONTROLE[Quantidade_11],"-")</f>
        <v>0</v>
      </c>
      <c r="V409" s="137" t="str">
        <f ca="1">_xlfn.XLOOKUP(G409&amp;$V$2,BS_CONTROLE[CHAVE],BS_CONTROLE[Quantidade_11],"-")</f>
        <v>-</v>
      </c>
      <c r="W409" s="137">
        <f ca="1">_xlfn.XLOOKUP(G409&amp;$W$2,BS_CONTROLE[CHAVE],BS_CONTROLE[Quantidade_11],"-")</f>
        <v>860</v>
      </c>
    </row>
    <row r="410" spans="1:23" hidden="1">
      <c r="A410" s="146" t="str">
        <f>IF(SP_SUL!Y413="","*",SP_SUL!Y413)</f>
        <v>SIM</v>
      </c>
      <c r="B410" s="146" t="str">
        <f>IF(SP_SUL!X413="","*",SP_SUL!X413)</f>
        <v>Contrato</v>
      </c>
      <c r="C410" s="146" t="str">
        <f>IF(SP_SUL!Z413="","*",SP_SUL!Z413)</f>
        <v>*</v>
      </c>
      <c r="D410" s="139" t="str">
        <f>IF(SP_SUL!S413="","*",SP_SUL!S413)</f>
        <v>SP SUL</v>
      </c>
      <c r="E410" s="139" t="str">
        <f>IF(SP_SUL!T413="","*",SP_SUL!T413)</f>
        <v>ZKE-ZEV</v>
      </c>
      <c r="F410" s="145">
        <f>IF(SP_SUL!B413="","*",SP_SUL!B413)</f>
        <v>46070</v>
      </c>
      <c r="G410" s="145" t="str">
        <f>IF(SP_SUL!D413="","*",SP_SUL!D413)</f>
        <v>E17</v>
      </c>
      <c r="H410" s="145" t="str">
        <f>IF(SP_SUL!F413="","*",SP_SUL!F413)</f>
        <v>CAMINHÃO DE SOLDA</v>
      </c>
      <c r="I410" s="145" t="str">
        <f>IF(SP_SUL!H413="","*",SP_SUL!H413)</f>
        <v>102ZKW2</v>
      </c>
      <c r="J410" s="145" t="str">
        <f>IF(SP_SUL!I413="","*",SP_SUL!I413)</f>
        <v>102ZKW2</v>
      </c>
      <c r="K410" s="139" t="str">
        <f>IF(SP_SUL!M413="","*",SP_SUL!M413)</f>
        <v>ZKW-ZLU</v>
      </c>
      <c r="L410" s="139">
        <f>IF(SP_SUL!N413="","*",SP_SUL!N413)</f>
        <v>1051032</v>
      </c>
      <c r="M410" s="140">
        <f>IF(SP_SUL!J413="","*",SP_SUL!J413)</f>
        <v>55</v>
      </c>
      <c r="N410" s="144">
        <f>IF(SP_SUL!K413="","*",SP_SUL!K413)</f>
        <v>103.9</v>
      </c>
      <c r="O410" s="144" t="str">
        <f>IF(SP_SUL!L413="","*",SP_SUL!L413)</f>
        <v>-</v>
      </c>
      <c r="P410" s="143">
        <f>IF(SP_SUL!O413="","*",SP_SUL!O413)</f>
        <v>0.39583333333333331</v>
      </c>
      <c r="Q410" s="143">
        <f>IF(SP_SUL!P413="","*",SP_SUL!P413)</f>
        <v>6.9444444444444447E-4</v>
      </c>
      <c r="R410" s="145" t="str">
        <f>IF(SP_SUL!Q413="","*",CONCATENATE(SP_SUL!Q413," ",SP_SUL!R413))</f>
        <v>2 Nº DE SOLDA</v>
      </c>
      <c r="S410" s="145" t="str">
        <f>IF(SP_SUL!V413="","*",SP_SUL!V413)</f>
        <v>Higor</v>
      </c>
      <c r="T410" s="145" t="str">
        <f>IF(SP_SUL!W413="","*",SP_SUL!W413)</f>
        <v>Caminhão de solda</v>
      </c>
      <c r="U410" s="137">
        <f ca="1">_xlfn.XLOOKUP(G410&amp;$U$2,BS_CONTROLE[CHAVE],BS_CONTROLE[Quantidade_11],"-")</f>
        <v>2</v>
      </c>
      <c r="V410" s="137">
        <f ca="1">_xlfn.XLOOKUP(G410&amp;$V$2,BS_CONTROLE[CHAVE],BS_CONTROLE[Quantidade_11],"-")</f>
        <v>0</v>
      </c>
      <c r="W410" s="137">
        <f ca="1">_xlfn.XLOOKUP(G410&amp;$W$2,BS_CONTROLE[CHAVE],BS_CONTROLE[Quantidade_11],"-")</f>
        <v>0</v>
      </c>
    </row>
    <row r="411" spans="1:23" hidden="1">
      <c r="A411" s="146" t="str">
        <f>IF(SP_SUL!Y414="","*",SP_SUL!Y414)</f>
        <v>*</v>
      </c>
      <c r="B411" s="146" t="str">
        <f>IF(SP_SUL!X414="","*",SP_SUL!X414)</f>
        <v>*</v>
      </c>
      <c r="C411" s="146" t="str">
        <f>IF(SP_SUL!Z414="","*",SP_SUL!Z414)</f>
        <v>*</v>
      </c>
      <c r="D411" s="139" t="str">
        <f>IF(SP_SUL!S414="","*",SP_SUL!S414)</f>
        <v>-</v>
      </c>
      <c r="E411" s="139" t="str">
        <f>IF(SP_SUL!T414="","*",SP_SUL!T414)</f>
        <v>-</v>
      </c>
      <c r="F411" s="145" t="str">
        <f>IF(SP_SUL!B414="","*",SP_SUL!B414)</f>
        <v>*</v>
      </c>
      <c r="G411" s="145" t="str">
        <f>IF(SP_SUL!D414="","*",SP_SUL!D414)</f>
        <v>*</v>
      </c>
      <c r="H411" s="145" t="str">
        <f>IF(SP_SUL!F414="","*",SP_SUL!F414)</f>
        <v>*</v>
      </c>
      <c r="I411" s="145" t="str">
        <f>IF(SP_SUL!H414="","*",SP_SUL!H414)</f>
        <v>*</v>
      </c>
      <c r="J411" s="145" t="str">
        <f>IF(SP_SUL!I414="","*",SP_SUL!I414)</f>
        <v>*</v>
      </c>
      <c r="K411" s="139" t="str">
        <f>IF(SP_SUL!M414="","*",SP_SUL!M414)</f>
        <v>-</v>
      </c>
      <c r="L411" s="139" t="str">
        <f>IF(SP_SUL!N414="","*",SP_SUL!N414)</f>
        <v>-</v>
      </c>
      <c r="M411" s="140" t="str">
        <f>IF(SP_SUL!J414="","*",SP_SUL!J414)</f>
        <v>*</v>
      </c>
      <c r="N411" s="144" t="str">
        <f>IF(SP_SUL!K414="","*",SP_SUL!K414)</f>
        <v>*</v>
      </c>
      <c r="O411" s="144" t="str">
        <f>IF(SP_SUL!L414="","*",SP_SUL!L414)</f>
        <v>*</v>
      </c>
      <c r="P411" s="143" t="str">
        <f>IF(SP_SUL!O414="","*",SP_SUL!O414)</f>
        <v>*</v>
      </c>
      <c r="Q411" s="143" t="str">
        <f>IF(SP_SUL!P414="","*",SP_SUL!P414)</f>
        <v>*</v>
      </c>
      <c r="R411" s="145" t="str">
        <f>IF(SP_SUL!Q414="","*",CONCATENATE(SP_SUL!Q414," ",SP_SUL!R414))</f>
        <v>*</v>
      </c>
      <c r="S411" s="145" t="str">
        <f>IF(SP_SUL!V414="","*",SP_SUL!V414)</f>
        <v>*</v>
      </c>
      <c r="T411" s="145" t="str">
        <f>IF(SP_SUL!W414="","*",SP_SUL!W414)</f>
        <v>*</v>
      </c>
      <c r="U411" s="137" t="str">
        <f ca="1">_xlfn.XLOOKUP(G411&amp;$U$2,BS_CONTROLE[CHAVE],BS_CONTROLE[Quantidade_11],"-")</f>
        <v>-</v>
      </c>
      <c r="V411" s="137" t="str">
        <f ca="1">_xlfn.XLOOKUP(G411&amp;$V$2,BS_CONTROLE[CHAVE],BS_CONTROLE[Quantidade_11],"-")</f>
        <v>-</v>
      </c>
      <c r="W411" s="137" t="str">
        <f ca="1">_xlfn.XLOOKUP(G411&amp;$W$2,BS_CONTROLE[CHAVE],BS_CONTROLE[Quantidade_11],"-")</f>
        <v>-</v>
      </c>
    </row>
    <row r="412" spans="1:23" hidden="1">
      <c r="A412" s="146" t="str">
        <f>IF(SP_SUL!Y415="","*",SP_SUL!Y415)</f>
        <v>*</v>
      </c>
      <c r="B412" s="146" t="str">
        <f>IF(SP_SUL!X415="","*",SP_SUL!X415)</f>
        <v>*</v>
      </c>
      <c r="C412" s="146" t="str">
        <f>IF(SP_SUL!Z415="","*",SP_SUL!Z415)</f>
        <v>*</v>
      </c>
      <c r="D412" s="139" t="str">
        <f>IF(SP_SUL!S415="","*",SP_SUL!S415)</f>
        <v>-</v>
      </c>
      <c r="E412" s="139" t="str">
        <f>IF(SP_SUL!T415="","*",SP_SUL!T415)</f>
        <v>-</v>
      </c>
      <c r="F412" s="145" t="str">
        <f>IF(SP_SUL!B415="","*",SP_SUL!B415)</f>
        <v>*</v>
      </c>
      <c r="G412" s="145" t="str">
        <f>IF(SP_SUL!D415="","*",SP_SUL!D415)</f>
        <v>*</v>
      </c>
      <c r="H412" s="145" t="str">
        <f>IF(SP_SUL!F415="","*",SP_SUL!F415)</f>
        <v>*</v>
      </c>
      <c r="I412" s="145" t="str">
        <f>IF(SP_SUL!H415="","*",SP_SUL!H415)</f>
        <v>*</v>
      </c>
      <c r="J412" s="145" t="str">
        <f>IF(SP_SUL!I415="","*",SP_SUL!I415)</f>
        <v>*</v>
      </c>
      <c r="K412" s="139" t="str">
        <f>IF(SP_SUL!M415="","*",SP_SUL!M415)</f>
        <v>-</v>
      </c>
      <c r="L412" s="139" t="str">
        <f>IF(SP_SUL!N415="","*",SP_SUL!N415)</f>
        <v>-</v>
      </c>
      <c r="M412" s="140" t="str">
        <f>IF(SP_SUL!J415="","*",SP_SUL!J415)</f>
        <v>*</v>
      </c>
      <c r="N412" s="144" t="str">
        <f>IF(SP_SUL!K415="","*",SP_SUL!K415)</f>
        <v>*</v>
      </c>
      <c r="O412" s="144" t="str">
        <f>IF(SP_SUL!L415="","*",SP_SUL!L415)</f>
        <v>*</v>
      </c>
      <c r="P412" s="143" t="str">
        <f>IF(SP_SUL!O415="","*",SP_SUL!O415)</f>
        <v>*</v>
      </c>
      <c r="Q412" s="143" t="str">
        <f>IF(SP_SUL!P415="","*",SP_SUL!P415)</f>
        <v>*</v>
      </c>
      <c r="R412" s="145" t="str">
        <f>IF(SP_SUL!Q415="","*",CONCATENATE(SP_SUL!Q415," ",SP_SUL!R415))</f>
        <v>*</v>
      </c>
      <c r="S412" s="145" t="str">
        <f>IF(SP_SUL!V415="","*",SP_SUL!V415)</f>
        <v>*</v>
      </c>
      <c r="T412" s="145" t="str">
        <f>IF(SP_SUL!W415="","*",SP_SUL!W415)</f>
        <v>*</v>
      </c>
      <c r="U412" s="137" t="str">
        <f ca="1">_xlfn.XLOOKUP(G412&amp;$U$2,BS_CONTROLE[CHAVE],BS_CONTROLE[Quantidade_11],"-")</f>
        <v>-</v>
      </c>
      <c r="V412" s="137" t="str">
        <f ca="1">_xlfn.XLOOKUP(G412&amp;$V$2,BS_CONTROLE[CHAVE],BS_CONTROLE[Quantidade_11],"-")</f>
        <v>-</v>
      </c>
      <c r="W412" s="137" t="str">
        <f ca="1">_xlfn.XLOOKUP(G412&amp;$W$2,BS_CONTROLE[CHAVE],BS_CONTROLE[Quantidade_11],"-")</f>
        <v>-</v>
      </c>
    </row>
    <row r="413" spans="1:23" hidden="1">
      <c r="A413" s="146" t="str">
        <f>IF(SP_SUL!Y416="","*",SP_SUL!Y416)</f>
        <v>*</v>
      </c>
      <c r="B413" s="146" t="str">
        <f>IF(SP_SUL!X416="","*",SP_SUL!X416)</f>
        <v>*</v>
      </c>
      <c r="C413" s="146" t="str">
        <f>IF(SP_SUL!Z416="","*",SP_SUL!Z416)</f>
        <v>*</v>
      </c>
      <c r="D413" s="139" t="str">
        <f>IF(SP_SUL!S416="","*",SP_SUL!S416)</f>
        <v>-</v>
      </c>
      <c r="E413" s="139" t="str">
        <f>IF(SP_SUL!T416="","*",SP_SUL!T416)</f>
        <v>-</v>
      </c>
      <c r="F413" s="145" t="str">
        <f>IF(SP_SUL!B416="","*",SP_SUL!B416)</f>
        <v>*</v>
      </c>
      <c r="G413" s="145" t="str">
        <f>IF(SP_SUL!D416="","*",SP_SUL!D416)</f>
        <v>*</v>
      </c>
      <c r="H413" s="145" t="str">
        <f>IF(SP_SUL!F416="","*",SP_SUL!F416)</f>
        <v>*</v>
      </c>
      <c r="I413" s="145" t="str">
        <f>IF(SP_SUL!H416="","*",SP_SUL!H416)</f>
        <v>*</v>
      </c>
      <c r="J413" s="145" t="str">
        <f>IF(SP_SUL!I416="","*",SP_SUL!I416)</f>
        <v>*</v>
      </c>
      <c r="K413" s="139" t="str">
        <f>IF(SP_SUL!M416="","*",SP_SUL!M416)</f>
        <v>-</v>
      </c>
      <c r="L413" s="139" t="str">
        <f>IF(SP_SUL!N416="","*",SP_SUL!N416)</f>
        <v>-</v>
      </c>
      <c r="M413" s="140" t="str">
        <f>IF(SP_SUL!J416="","*",SP_SUL!J416)</f>
        <v>*</v>
      </c>
      <c r="N413" s="144" t="str">
        <f>IF(SP_SUL!K416="","*",SP_SUL!K416)</f>
        <v>*</v>
      </c>
      <c r="O413" s="144" t="str">
        <f>IF(SP_SUL!L416="","*",SP_SUL!L416)</f>
        <v>*</v>
      </c>
      <c r="P413" s="143" t="str">
        <f>IF(SP_SUL!O416="","*",SP_SUL!O416)</f>
        <v>*</v>
      </c>
      <c r="Q413" s="143" t="str">
        <f>IF(SP_SUL!P416="","*",SP_SUL!P416)</f>
        <v>*</v>
      </c>
      <c r="R413" s="145" t="str">
        <f>IF(SP_SUL!Q416="","*",CONCATENATE(SP_SUL!Q416," ",SP_SUL!R416))</f>
        <v>*</v>
      </c>
      <c r="S413" s="145" t="str">
        <f>IF(SP_SUL!V416="","*",SP_SUL!V416)</f>
        <v>*</v>
      </c>
      <c r="T413" s="145" t="str">
        <f>IF(SP_SUL!W416="","*",SP_SUL!W416)</f>
        <v>*</v>
      </c>
      <c r="U413" s="137" t="str">
        <f ca="1">_xlfn.XLOOKUP(G413&amp;$U$2,BS_CONTROLE[CHAVE],BS_CONTROLE[Quantidade_11],"-")</f>
        <v>-</v>
      </c>
      <c r="V413" s="137" t="str">
        <f ca="1">_xlfn.XLOOKUP(G413&amp;$V$2,BS_CONTROLE[CHAVE],BS_CONTROLE[Quantidade_11],"-")</f>
        <v>-</v>
      </c>
      <c r="W413" s="137" t="str">
        <f ca="1">_xlfn.XLOOKUP(G413&amp;$W$2,BS_CONTROLE[CHAVE],BS_CONTROLE[Quantidade_11],"-")</f>
        <v>-</v>
      </c>
    </row>
    <row r="414" spans="1:23" hidden="1">
      <c r="A414" s="146" t="str">
        <f>IF(SP_SUL!Y417="","*",SP_SUL!Y417)</f>
        <v>SIM</v>
      </c>
      <c r="B414" s="146" t="str">
        <f>IF(SP_SUL!X417="","*",SP_SUL!X417)</f>
        <v>Contrato</v>
      </c>
      <c r="C414" s="146" t="str">
        <f>IF(SP_SUL!Z417="","*",SP_SUL!Z417)</f>
        <v>*</v>
      </c>
      <c r="D414" s="139" t="str">
        <f>IF(SP_SUL!S417="","*",SP_SUL!S417)</f>
        <v>SP SUL</v>
      </c>
      <c r="E414" s="139" t="str">
        <f>IF(SP_SUL!T417="","*",SP_SUL!T417)</f>
        <v>ZKE-ZEV</v>
      </c>
      <c r="F414" s="145">
        <f>IF(SP_SUL!B417="","*",SP_SUL!B417)</f>
        <v>46070</v>
      </c>
      <c r="G414" s="145" t="str">
        <f>IF(SP_SUL!D417="","*",SP_SUL!D417)</f>
        <v>MODERNIZAÇÃO SERRA</v>
      </c>
      <c r="H414" s="145" t="str">
        <f>IF(SP_SUL!F417="","*",SP_SUL!F417)</f>
        <v>BLOCO</v>
      </c>
      <c r="I414" s="145" t="str">
        <f>IF(SP_SUL!H417="","*",SP_SUL!H417)</f>
        <v>-</v>
      </c>
      <c r="J414" s="145" t="str">
        <f>IF(SP_SUL!I417="","*",SP_SUL!I417)</f>
        <v>-</v>
      </c>
      <c r="K414" s="139" t="str">
        <f>IF(SP_SUL!M417="","*",SP_SUL!M417)</f>
        <v>ZEJ-ZRB</v>
      </c>
      <c r="L414" s="139" t="str">
        <f>IF(SP_SUL!N417="","*",SP_SUL!N417)</f>
        <v>ZEJZRB</v>
      </c>
      <c r="M414" s="140">
        <f>IF(SP_SUL!J417="","*",SP_SUL!J417)</f>
        <v>55</v>
      </c>
      <c r="N414" s="144">
        <f>IF(SP_SUL!K417="","*",SP_SUL!K417)</f>
        <v>145.828</v>
      </c>
      <c r="O414" s="144">
        <f>IF(SP_SUL!L417="","*",SP_SUL!L417)</f>
        <v>151.78</v>
      </c>
      <c r="P414" s="143">
        <f>IF(SP_SUL!O417="","*",SP_SUL!O417)</f>
        <v>0.33333333333333331</v>
      </c>
      <c r="Q414" s="143">
        <f>IF(SP_SUL!P417="","*",SP_SUL!P417)</f>
        <v>0.33333333333333331</v>
      </c>
      <c r="R414" s="145" t="str">
        <f>IF(SP_SUL!Q417="","*",CONCATENATE(SP_SUL!Q417," ",SP_SUL!R417))</f>
        <v>1 BINÁRIO</v>
      </c>
      <c r="S414" s="145" t="str">
        <f>IF(SP_SUL!V417="","*",SP_SUL!V417)</f>
        <v>Alisson</v>
      </c>
      <c r="T414" s="145" t="str">
        <f>IF(SP_SUL!W417="","*",SP_SUL!W417)</f>
        <v>- Intervalo em ZEJZRB-2
PREMISSAS: 
Interdição de 08h nas seguintes SB’s:  ZEJ-2 / 148ZEJ-2 / 149148-2 / 150149-2 / ZRB150-2
W96 solicita MC1 em ZEM-1 às 07h30 e circula em licença até o KM 151+780 em ZRB150-2
Invasão de 40min em ZRB-2 para descarga dos dormentes próximos ao travessão de ZRB (combinar melhor horário com CCO)
O intervalo será aberto após MC9 MOTIVO 21 do W96 no KM 151+780
O veículo W96 encerra na LJ de ZEM-1.</v>
      </c>
      <c r="U414" s="137" t="str">
        <f ca="1">_xlfn.XLOOKUP(G414&amp;$U$2,BS_CONTROLE[CHAVE],BS_CONTROLE[Quantidade_11],"-")</f>
        <v>-</v>
      </c>
      <c r="V414" s="137" t="str">
        <f ca="1">_xlfn.XLOOKUP(G414&amp;$V$2,BS_CONTROLE[CHAVE],BS_CONTROLE[Quantidade_11],"-")</f>
        <v>-</v>
      </c>
      <c r="W414" s="137" t="str">
        <f ca="1">_xlfn.XLOOKUP(G414&amp;$W$2,BS_CONTROLE[CHAVE],BS_CONTROLE[Quantidade_11],"-")</f>
        <v>-</v>
      </c>
    </row>
    <row r="415" spans="1:23" hidden="1">
      <c r="A415" s="146" t="str">
        <f>IF(SP_SUL!Y418="","*",SP_SUL!Y418)</f>
        <v>SIM</v>
      </c>
      <c r="B415" s="146" t="str">
        <f>IF(SP_SUL!X418="","*",SP_SUL!X418)</f>
        <v>Contrato</v>
      </c>
      <c r="C415" s="146" t="str">
        <f>IF(SP_SUL!Z418="","*",SP_SUL!Z418)</f>
        <v>*</v>
      </c>
      <c r="D415" s="139" t="str">
        <f>IF(SP_SUL!S418="","*",SP_SUL!S418)</f>
        <v>SP SUL</v>
      </c>
      <c r="E415" s="139" t="str">
        <f>IF(SP_SUL!T418="","*",SP_SUL!T418)</f>
        <v>ZKE-ZEV</v>
      </c>
      <c r="F415" s="145">
        <f>IF(SP_SUL!B418="","*",SP_SUL!B418)</f>
        <v>46070</v>
      </c>
      <c r="G415" s="145" t="str">
        <f>IF(SP_SUL!D418="","*",SP_SUL!D418)</f>
        <v>W96</v>
      </c>
      <c r="H415" s="145" t="str">
        <f>IF(SP_SUL!F418="","*",SP_SUL!F418)</f>
        <v>MODERNIZAÇÃO - DORMENTE - DESCARGA</v>
      </c>
      <c r="I415" s="145" t="str">
        <f>IF(SP_SUL!H418="","*",SP_SUL!H418)</f>
        <v>ZEM-1</v>
      </c>
      <c r="J415" s="145" t="str">
        <f>IF(SP_SUL!I418="","*",SP_SUL!I418)</f>
        <v>ZEM-1</v>
      </c>
      <c r="K415" s="139" t="str">
        <f>IF(SP_SUL!M418="","*",SP_SUL!M418)</f>
        <v>ZEJ-ZRB</v>
      </c>
      <c r="L415" s="139" t="str">
        <f>IF(SP_SUL!N418="","*",SP_SUL!N418)</f>
        <v>ZRB1502</v>
      </c>
      <c r="M415" s="140">
        <f>IF(SP_SUL!J418="","*",SP_SUL!J418)</f>
        <v>55</v>
      </c>
      <c r="N415" s="144">
        <f>IF(SP_SUL!K418="","*",SP_SUL!K418)</f>
        <v>151.78</v>
      </c>
      <c r="O415" s="144" t="str">
        <f>IF(SP_SUL!L418="","*",SP_SUL!L418)</f>
        <v>-</v>
      </c>
      <c r="P415" s="143">
        <f>IF(SP_SUL!O418="","*",SP_SUL!O418)</f>
        <v>0.3125</v>
      </c>
      <c r="Q415" s="143">
        <f>IF(SP_SUL!P418="","*",SP_SUL!P418)</f>
        <v>6.9444444444444447E-4</v>
      </c>
      <c r="R415" s="145" t="str">
        <f>IF(SP_SUL!Q418="","*",CONCATENATE(SP_SUL!Q418," ",SP_SUL!R418))</f>
        <v>1 Nº DE DORMENTES</v>
      </c>
      <c r="S415" s="145" t="str">
        <f>IF(SP_SUL!V418="","*",SP_SUL!V418)</f>
        <v>Alisson</v>
      </c>
      <c r="T415" s="145" t="str">
        <f>IF(SP_SUL!W418="","*",SP_SUL!W418)</f>
        <v>W96 solicita MC1 em ZEM-1 às 07h30 e circula em licença até o KM 151+780 em ZRB150-2
Invasão de 40min em ZRB-2 para descarga dos dormentes próximos ao travessão de ZRB (combinar melhor horário com CCO)</v>
      </c>
      <c r="U415" s="137" t="str">
        <f ca="1">_xlfn.XLOOKUP(G415&amp;$U$2,BS_CONTROLE[CHAVE],BS_CONTROLE[Quantidade_11],"-")</f>
        <v>-</v>
      </c>
      <c r="V415" s="137" t="str">
        <f ca="1">_xlfn.XLOOKUP(G415&amp;$V$2,BS_CONTROLE[CHAVE],BS_CONTROLE[Quantidade_11],"-")</f>
        <v>-</v>
      </c>
      <c r="W415" s="137" t="str">
        <f ca="1">_xlfn.XLOOKUP(G415&amp;$W$2,BS_CONTROLE[CHAVE],BS_CONTROLE[Quantidade_11],"-")</f>
        <v>-</v>
      </c>
    </row>
    <row r="416" spans="1:23" hidden="1">
      <c r="A416" s="146" t="str">
        <f>IF(SP_SUL!Y419="","*",SP_SUL!Y419)</f>
        <v>SIM</v>
      </c>
      <c r="B416" s="146" t="str">
        <f>IF(SP_SUL!X419="","*",SP_SUL!X419)</f>
        <v>Contrato</v>
      </c>
      <c r="C416" s="146" t="str">
        <f>IF(SP_SUL!Z419="","*",SP_SUL!Z419)</f>
        <v>*</v>
      </c>
      <c r="D416" s="139" t="str">
        <f>IF(SP_SUL!S419="","*",SP_SUL!S419)</f>
        <v>SP SUL</v>
      </c>
      <c r="E416" s="139" t="str">
        <f>IF(SP_SUL!T419="","*",SP_SUL!T419)</f>
        <v>ZKE-ZEV</v>
      </c>
      <c r="F416" s="145">
        <f>IF(SP_SUL!B419="","*",SP_SUL!B419)</f>
        <v>46070</v>
      </c>
      <c r="G416" s="145" t="str">
        <f>IF(SP_SUL!D419="","*",SP_SUL!D419)</f>
        <v>MATEUS (TP-809)</v>
      </c>
      <c r="H416" s="145" t="str">
        <f>IF(SP_SUL!F419="","*",SP_SUL!F419)</f>
        <v>MODERNIZAÇÃO - SOLDA</v>
      </c>
      <c r="I416" s="145" t="str">
        <f>IF(SP_SUL!H419="","*",SP_SUL!H419)</f>
        <v>-</v>
      </c>
      <c r="J416" s="145" t="str">
        <f>IF(SP_SUL!I419="","*",SP_SUL!I419)</f>
        <v>-</v>
      </c>
      <c r="K416" s="139" t="str">
        <f>IF(SP_SUL!M419="","*",SP_SUL!M419)</f>
        <v>ZEJ-ZRB</v>
      </c>
      <c r="L416" s="139" t="str">
        <f>IF(SP_SUL!N419="","*",SP_SUL!N419)</f>
        <v>ZRB1502</v>
      </c>
      <c r="M416" s="140">
        <f>IF(SP_SUL!J419="","*",SP_SUL!J419)</f>
        <v>55</v>
      </c>
      <c r="N416" s="144">
        <f>IF(SP_SUL!K419="","*",SP_SUL!K419)</f>
        <v>150.16</v>
      </c>
      <c r="O416" s="144">
        <f>IF(SP_SUL!L419="","*",SP_SUL!L419)</f>
        <v>150.184</v>
      </c>
      <c r="P416" s="143">
        <f>IF(SP_SUL!O419="","*",SP_SUL!O419)</f>
        <v>0.33333333333333331</v>
      </c>
      <c r="Q416" s="143">
        <f>IF(SP_SUL!P419="","*",SP_SUL!P419)</f>
        <v>6.9444444444444447E-4</v>
      </c>
      <c r="R416" s="145" t="str">
        <f>IF(SP_SUL!Q419="","*",CONCATENATE(SP_SUL!Q419," ",SP_SUL!R419))</f>
        <v>3 Nº DE SOLDA</v>
      </c>
      <c r="S416" s="145" t="str">
        <f>IF(SP_SUL!V419="","*",SP_SUL!V419)</f>
        <v>Alisson</v>
      </c>
      <c r="T416" s="145" t="str">
        <f>IF(SP_SUL!W419="","*",SP_SUL!W419)</f>
        <v xml:space="preserve">Execução de solda - Condicionado a temperatura </v>
      </c>
      <c r="U416" s="137">
        <f ca="1">_xlfn.XLOOKUP(G416&amp;$U$2,BS_CONTROLE[CHAVE],BS_CONTROLE[Quantidade_11],"-")</f>
        <v>2</v>
      </c>
      <c r="V416" s="137" t="str">
        <f ca="1">_xlfn.XLOOKUP(G416&amp;$V$2,BS_CONTROLE[CHAVE],BS_CONTROLE[Quantidade_11],"-")</f>
        <v>-</v>
      </c>
      <c r="W416" s="137">
        <f ca="1">_xlfn.XLOOKUP(G416&amp;$W$2,BS_CONTROLE[CHAVE],BS_CONTROLE[Quantidade_11],"-")</f>
        <v>0</v>
      </c>
    </row>
    <row r="417" spans="1:23" hidden="1">
      <c r="A417" s="146" t="str">
        <f>IF(SP_SUL!Y420="","*",SP_SUL!Y420)</f>
        <v>SIM</v>
      </c>
      <c r="B417" s="146" t="str">
        <f>IF(SP_SUL!X420="","*",SP_SUL!X420)</f>
        <v>Contrato</v>
      </c>
      <c r="C417" s="146" t="str">
        <f>IF(SP_SUL!Z420="","*",SP_SUL!Z420)</f>
        <v>*</v>
      </c>
      <c r="D417" s="139" t="str">
        <f>IF(SP_SUL!S420="","*",SP_SUL!S420)</f>
        <v>SP SUL</v>
      </c>
      <c r="E417" s="139" t="str">
        <f>IF(SP_SUL!T420="","*",SP_SUL!T420)</f>
        <v>ZKE-ZEV</v>
      </c>
      <c r="F417" s="145">
        <f>IF(SP_SUL!B420="","*",SP_SUL!B420)</f>
        <v>46070</v>
      </c>
      <c r="G417" s="145" t="str">
        <f>IF(SP_SUL!D420="","*",SP_SUL!D420)</f>
        <v>ADENISON (TP-810)</v>
      </c>
      <c r="H417" s="145" t="str">
        <f>IF(SP_SUL!F420="","*",SP_SUL!F420)</f>
        <v>MODERNIZAÇÃO - SOLDA</v>
      </c>
      <c r="I417" s="145" t="str">
        <f>IF(SP_SUL!H420="","*",SP_SUL!H420)</f>
        <v>-</v>
      </c>
      <c r="J417" s="145" t="str">
        <f>IF(SP_SUL!I420="","*",SP_SUL!I420)</f>
        <v>-</v>
      </c>
      <c r="K417" s="139" t="str">
        <f>IF(SP_SUL!M420="","*",SP_SUL!M420)</f>
        <v>ZEJ</v>
      </c>
      <c r="L417" s="139" t="str">
        <f>IF(SP_SUL!N420="","*",SP_SUL!N420)</f>
        <v>ZEJ2</v>
      </c>
      <c r="M417" s="140">
        <f>IF(SP_SUL!J420="","*",SP_SUL!J420)</f>
        <v>55</v>
      </c>
      <c r="N417" s="144">
        <f>IF(SP_SUL!K420="","*",SP_SUL!K420)</f>
        <v>146.828</v>
      </c>
      <c r="O417" s="144">
        <f>IF(SP_SUL!L420="","*",SP_SUL!L420)</f>
        <v>146.84</v>
      </c>
      <c r="P417" s="143">
        <f>IF(SP_SUL!O420="","*",SP_SUL!O420)</f>
        <v>0.33333333333333331</v>
      </c>
      <c r="Q417" s="143">
        <f>IF(SP_SUL!P420="","*",SP_SUL!P420)</f>
        <v>6.9444444444444447E-4</v>
      </c>
      <c r="R417" s="145" t="str">
        <f>IF(SP_SUL!Q420="","*",CONCATENATE(SP_SUL!Q420," ",SP_SUL!R420))</f>
        <v>2 Nº DE SOLDA</v>
      </c>
      <c r="S417" s="145" t="str">
        <f>IF(SP_SUL!V420="","*",SP_SUL!V420)</f>
        <v>Alisson</v>
      </c>
      <c r="T417" s="145" t="str">
        <f>IF(SP_SUL!W420="","*",SP_SUL!W420)</f>
        <v xml:space="preserve">Execução de solda - Condicionado a temperatura </v>
      </c>
      <c r="U417" s="137">
        <f ca="1">_xlfn.XLOOKUP(G417&amp;$U$2,BS_CONTROLE[CHAVE],BS_CONTROLE[Quantidade_11],"-")</f>
        <v>1</v>
      </c>
      <c r="V417" s="137" t="str">
        <f ca="1">_xlfn.XLOOKUP(G417&amp;$V$2,BS_CONTROLE[CHAVE],BS_CONTROLE[Quantidade_11],"-")</f>
        <v>-</v>
      </c>
      <c r="W417" s="137">
        <f ca="1">_xlfn.XLOOKUP(G417&amp;$W$2,BS_CONTROLE[CHAVE],BS_CONTROLE[Quantidade_11],"-")</f>
        <v>0</v>
      </c>
    </row>
    <row r="418" spans="1:23" hidden="1">
      <c r="A418" s="146" t="str">
        <f>IF(SP_SUL!Y421="","*",SP_SUL!Y421)</f>
        <v>*</v>
      </c>
      <c r="B418" s="146" t="str">
        <f>IF(SP_SUL!X421="","*",SP_SUL!X421)</f>
        <v>*</v>
      </c>
      <c r="C418" s="146" t="str">
        <f>IF(SP_SUL!Z421="","*",SP_SUL!Z421)</f>
        <v>*</v>
      </c>
      <c r="D418" s="139" t="str">
        <f>IF(SP_SUL!S421="","*",SP_SUL!S421)</f>
        <v>-</v>
      </c>
      <c r="E418" s="139" t="str">
        <f>IF(SP_SUL!T421="","*",SP_SUL!T421)</f>
        <v>-</v>
      </c>
      <c r="F418" s="145" t="str">
        <f>IF(SP_SUL!B421="","*",SP_SUL!B421)</f>
        <v>*</v>
      </c>
      <c r="G418" s="145" t="str">
        <f>IF(SP_SUL!D421="","*",SP_SUL!D421)</f>
        <v>*</v>
      </c>
      <c r="H418" s="145" t="str">
        <f>IF(SP_SUL!F421="","*",SP_SUL!F421)</f>
        <v>*</v>
      </c>
      <c r="I418" s="145" t="str">
        <f>IF(SP_SUL!H421="","*",SP_SUL!H421)</f>
        <v>*</v>
      </c>
      <c r="J418" s="145" t="str">
        <f>IF(SP_SUL!I421="","*",SP_SUL!I421)</f>
        <v>*</v>
      </c>
      <c r="K418" s="139" t="str">
        <f>IF(SP_SUL!M421="","*",SP_SUL!M421)</f>
        <v>-</v>
      </c>
      <c r="L418" s="139" t="str">
        <f>IF(SP_SUL!N421="","*",SP_SUL!N421)</f>
        <v>-</v>
      </c>
      <c r="M418" s="140" t="str">
        <f>IF(SP_SUL!J421="","*",SP_SUL!J421)</f>
        <v>*</v>
      </c>
      <c r="N418" s="144" t="str">
        <f>IF(SP_SUL!K421="","*",SP_SUL!K421)</f>
        <v>*</v>
      </c>
      <c r="O418" s="144" t="str">
        <f>IF(SP_SUL!L421="","*",SP_SUL!L421)</f>
        <v>*</v>
      </c>
      <c r="P418" s="143" t="str">
        <f>IF(SP_SUL!O421="","*",SP_SUL!O421)</f>
        <v>*</v>
      </c>
      <c r="Q418" s="143" t="str">
        <f>IF(SP_SUL!P421="","*",SP_SUL!P421)</f>
        <v>*</v>
      </c>
      <c r="R418" s="145" t="str">
        <f>IF(SP_SUL!Q421="","*",CONCATENATE(SP_SUL!Q421," ",SP_SUL!R421))</f>
        <v>*</v>
      </c>
      <c r="S418" s="145" t="str">
        <f>IF(SP_SUL!V421="","*",SP_SUL!V421)</f>
        <v>*</v>
      </c>
      <c r="T418" s="145" t="str">
        <f>IF(SP_SUL!W421="","*",SP_SUL!W421)</f>
        <v>*</v>
      </c>
      <c r="U418" s="137" t="str">
        <f ca="1">_xlfn.XLOOKUP(G418&amp;$U$2,BS_CONTROLE[CHAVE],BS_CONTROLE[Quantidade_11],"-")</f>
        <v>-</v>
      </c>
      <c r="V418" s="137" t="str">
        <f ca="1">_xlfn.XLOOKUP(G418&amp;$V$2,BS_CONTROLE[CHAVE],BS_CONTROLE[Quantidade_11],"-")</f>
        <v>-</v>
      </c>
      <c r="W418" s="137" t="str">
        <f ca="1">_xlfn.XLOOKUP(G418&amp;$W$2,BS_CONTROLE[CHAVE],BS_CONTROLE[Quantidade_11],"-")</f>
        <v>-</v>
      </c>
    </row>
    <row r="419" spans="1:23" hidden="1">
      <c r="A419" s="146" t="str">
        <f>IF(SP_SUL!Y422="","*",SP_SUL!Y422)</f>
        <v>*</v>
      </c>
      <c r="B419" s="146" t="str">
        <f>IF(SP_SUL!X422="","*",SP_SUL!X422)</f>
        <v>*</v>
      </c>
      <c r="C419" s="146" t="str">
        <f>IF(SP_SUL!Z422="","*",SP_SUL!Z422)</f>
        <v>*</v>
      </c>
      <c r="D419" s="139" t="str">
        <f>IF(SP_SUL!S422="","*",SP_SUL!S422)</f>
        <v>-</v>
      </c>
      <c r="E419" s="139" t="str">
        <f>IF(SP_SUL!T422="","*",SP_SUL!T422)</f>
        <v>-</v>
      </c>
      <c r="F419" s="145" t="str">
        <f>IF(SP_SUL!B422="","*",SP_SUL!B422)</f>
        <v>*</v>
      </c>
      <c r="G419" s="145" t="str">
        <f>IF(SP_SUL!D422="","*",SP_SUL!D422)</f>
        <v>*</v>
      </c>
      <c r="H419" s="145" t="str">
        <f>IF(SP_SUL!F422="","*",SP_SUL!F422)</f>
        <v>*</v>
      </c>
      <c r="I419" s="145" t="str">
        <f>IF(SP_SUL!H422="","*",SP_SUL!H422)</f>
        <v>*</v>
      </c>
      <c r="J419" s="145" t="str">
        <f>IF(SP_SUL!I422="","*",SP_SUL!I422)</f>
        <v>*</v>
      </c>
      <c r="K419" s="139" t="str">
        <f>IF(SP_SUL!M422="","*",SP_SUL!M422)</f>
        <v>-</v>
      </c>
      <c r="L419" s="139" t="str">
        <f>IF(SP_SUL!N422="","*",SP_SUL!N422)</f>
        <v>-</v>
      </c>
      <c r="M419" s="140" t="str">
        <f>IF(SP_SUL!J422="","*",SP_SUL!J422)</f>
        <v>*</v>
      </c>
      <c r="N419" s="144" t="str">
        <f>IF(SP_SUL!K422="","*",SP_SUL!K422)</f>
        <v>*</v>
      </c>
      <c r="O419" s="144" t="str">
        <f>IF(SP_SUL!L422="","*",SP_SUL!L422)</f>
        <v>*</v>
      </c>
      <c r="P419" s="143" t="str">
        <f>IF(SP_SUL!O422="","*",SP_SUL!O422)</f>
        <v>*</v>
      </c>
      <c r="Q419" s="143" t="str">
        <f>IF(SP_SUL!P422="","*",SP_SUL!P422)</f>
        <v>*</v>
      </c>
      <c r="R419" s="145" t="str">
        <f>IF(SP_SUL!Q422="","*",CONCATENATE(SP_SUL!Q422," ",SP_SUL!R422))</f>
        <v>*</v>
      </c>
      <c r="S419" s="145" t="str">
        <f>IF(SP_SUL!V422="","*",SP_SUL!V422)</f>
        <v>*</v>
      </c>
      <c r="T419" s="145" t="str">
        <f>IF(SP_SUL!W422="","*",SP_SUL!W422)</f>
        <v>*</v>
      </c>
      <c r="U419" s="137" t="str">
        <f ca="1">_xlfn.XLOOKUP(G419&amp;$U$2,BS_CONTROLE[CHAVE],BS_CONTROLE[Quantidade_11],"-")</f>
        <v>-</v>
      </c>
      <c r="V419" s="137" t="str">
        <f ca="1">_xlfn.XLOOKUP(G419&amp;$V$2,BS_CONTROLE[CHAVE],BS_CONTROLE[Quantidade_11],"-")</f>
        <v>-</v>
      </c>
      <c r="W419" s="137" t="str">
        <f ca="1">_xlfn.XLOOKUP(G419&amp;$W$2,BS_CONTROLE[CHAVE],BS_CONTROLE[Quantidade_11],"-")</f>
        <v>-</v>
      </c>
    </row>
    <row r="420" spans="1:23" hidden="1">
      <c r="A420" s="146" t="str">
        <f>IF(SP_SUL!Y423="","*",SP_SUL!Y423)</f>
        <v>SIM</v>
      </c>
      <c r="B420" s="146" t="str">
        <f>IF(SP_SUL!X423="","*",SP_SUL!X423)</f>
        <v>Contrato</v>
      </c>
      <c r="C420" s="146" t="str">
        <f>IF(SP_SUL!Z423="","*",SP_SUL!Z423)</f>
        <v>*</v>
      </c>
      <c r="D420" s="139" t="str">
        <f>IF(SP_SUL!S423="","*",SP_SUL!S423)</f>
        <v>SP SUL</v>
      </c>
      <c r="E420" s="139" t="str">
        <f>IF(SP_SUL!T423="","*",SP_SUL!T423)</f>
        <v>ZEV-ZPT</v>
      </c>
      <c r="F420" s="145">
        <f>IF(SP_SUL!B423="","*",SP_SUL!B423)</f>
        <v>46070</v>
      </c>
      <c r="G420" s="145" t="str">
        <f>IF(SP_SUL!D423="","*",SP_SUL!D423)</f>
        <v>MODERNIZAÇÃO SERRA</v>
      </c>
      <c r="H420" s="145" t="str">
        <f>IF(SP_SUL!F423="","*",SP_SUL!F423)</f>
        <v>BLOCO</v>
      </c>
      <c r="I420" s="145" t="str">
        <f>IF(SP_SUL!H423="","*",SP_SUL!H423)</f>
        <v>-</v>
      </c>
      <c r="J420" s="145" t="str">
        <f>IF(SP_SUL!I423="","*",SP_SUL!I423)</f>
        <v>-</v>
      </c>
      <c r="K420" s="139" t="str">
        <f>IF(SP_SUL!M423="","*",SP_SUL!M423)</f>
        <v>ZEZ-ZXW</v>
      </c>
      <c r="L420" s="139" t="str">
        <f>IF(SP_SUL!N423="","*",SP_SUL!N423)</f>
        <v>K79ZEZ2/ZXWK792</v>
      </c>
      <c r="M420" s="140">
        <f>IF(SP_SUL!J423="","*",SP_SUL!J423)</f>
        <v>92</v>
      </c>
      <c r="N420" s="144">
        <f>IF(SP_SUL!K423="","*",SP_SUL!K423)</f>
        <v>75.2</v>
      </c>
      <c r="O420" s="144">
        <f>IF(SP_SUL!L423="","*",SP_SUL!L423)</f>
        <v>81.8</v>
      </c>
      <c r="P420" s="143">
        <f>IF(SP_SUL!O423="","*",SP_SUL!O423)</f>
        <v>0.33333333333333331</v>
      </c>
      <c r="Q420" s="143">
        <f>IF(SP_SUL!P423="","*",SP_SUL!P423)</f>
        <v>0.33333333333333331</v>
      </c>
      <c r="R420" s="145" t="str">
        <f>IF(SP_SUL!Q423="","*",CONCATENATE(SP_SUL!Q423," ",SP_SUL!R423))</f>
        <v>1 BINÁRIO</v>
      </c>
      <c r="S420" s="145" t="str">
        <f>IF(SP_SUL!V423="","*",SP_SUL!V423)</f>
        <v>Augusto</v>
      </c>
      <c r="T420" s="145" t="str">
        <f>IF(SP_SUL!W423="","*",SP_SUL!W423)</f>
        <v>Bloco Modernização</v>
      </c>
      <c r="U420" s="137" t="str">
        <f ca="1">_xlfn.XLOOKUP(G420&amp;$U$2,BS_CONTROLE[CHAVE],BS_CONTROLE[Quantidade_11],"-")</f>
        <v>-</v>
      </c>
      <c r="V420" s="137" t="str">
        <f ca="1">_xlfn.XLOOKUP(G420&amp;$V$2,BS_CONTROLE[CHAVE],BS_CONTROLE[Quantidade_11],"-")</f>
        <v>-</v>
      </c>
      <c r="W420" s="137" t="str">
        <f ca="1">_xlfn.XLOOKUP(G420&amp;$W$2,BS_CONTROLE[CHAVE],BS_CONTROLE[Quantidade_11],"-")</f>
        <v>-</v>
      </c>
    </row>
    <row r="421" spans="1:23" hidden="1">
      <c r="A421" s="146" t="str">
        <f>IF(SP_SUL!Y424="","*",SP_SUL!Y424)</f>
        <v>SIM</v>
      </c>
      <c r="B421" s="146" t="str">
        <f>IF(SP_SUL!X424="","*",SP_SUL!X424)</f>
        <v>Contrato</v>
      </c>
      <c r="C421" s="146" t="str">
        <f>IF(SP_SUL!Z424="","*",SP_SUL!Z424)</f>
        <v>*</v>
      </c>
      <c r="D421" s="139" t="str">
        <f>IF(SP_SUL!S424="","*",SP_SUL!S424)</f>
        <v>SP SUL</v>
      </c>
      <c r="E421" s="139" t="str">
        <f>IF(SP_SUL!T424="","*",SP_SUL!T424)</f>
        <v>ZEV-ZPT</v>
      </c>
      <c r="F421" s="145">
        <f>IF(SP_SUL!B424="","*",SP_SUL!B424)</f>
        <v>46070</v>
      </c>
      <c r="G421" s="145" t="str">
        <f>IF(SP_SUL!D424="","*",SP_SUL!D424)</f>
        <v>W61</v>
      </c>
      <c r="H421" s="145" t="str">
        <f>IF(SP_SUL!F424="","*",SP_SUL!F424)</f>
        <v>RECOLHIMENTO DE DORMENTE</v>
      </c>
      <c r="I421" s="145" t="str">
        <f>IF(SP_SUL!H424="","*",SP_SUL!H424)</f>
        <v>K67ZEV-1</v>
      </c>
      <c r="J421" s="145" t="str">
        <f>IF(SP_SUL!I424="","*",SP_SUL!I424)</f>
        <v>K67ZEV-1</v>
      </c>
      <c r="K421" s="139" t="str">
        <f>IF(SP_SUL!M424="","*",SP_SUL!M424)</f>
        <v>ZEZ-ZXW</v>
      </c>
      <c r="L421" s="139" t="str">
        <f>IF(SP_SUL!N424="","*",SP_SUL!N424)</f>
        <v>K79ZEZ2/ZXWK792</v>
      </c>
      <c r="M421" s="140">
        <f>IF(SP_SUL!J424="","*",SP_SUL!J424)</f>
        <v>92</v>
      </c>
      <c r="N421" s="144">
        <f>IF(SP_SUL!K424="","*",SP_SUL!K424)</f>
        <v>75.2</v>
      </c>
      <c r="O421" s="144">
        <f>IF(SP_SUL!L424="","*",SP_SUL!L424)</f>
        <v>81.8</v>
      </c>
      <c r="P421" s="143">
        <f>IF(SP_SUL!O424="","*",SP_SUL!O424)</f>
        <v>0.3125</v>
      </c>
      <c r="Q421" s="143">
        <f>IF(SP_SUL!P424="","*",SP_SUL!P424)</f>
        <v>6.9444444444444447E-4</v>
      </c>
      <c r="R421" s="145" t="str">
        <f>IF(SP_SUL!Q424="","*",CONCATENATE(SP_SUL!Q424," ",SP_SUL!R424))</f>
        <v>1 Nº DE PEÇAS</v>
      </c>
      <c r="S421" s="145" t="str">
        <f>IF(SP_SUL!V424="","*",SP_SUL!V424)</f>
        <v>Augusto</v>
      </c>
      <c r="T421" s="145" t="str">
        <f>IF(SP_SUL!W424="","*",SP_SUL!W424)</f>
        <v>W61 - Deslocamento e entrando pelo AMV Norte- Eng. Ferraz- Atividade: Recolhimento de Dormentes e Descarga de Pedra  /  W61 deve ser o primeiro veículo a sair de ZEV.</v>
      </c>
      <c r="U421" s="137">
        <f ca="1">_xlfn.XLOOKUP(G421&amp;$U$2,BS_CONTROLE[CHAVE],BS_CONTROLE[Quantidade_11],"-")</f>
        <v>1</v>
      </c>
      <c r="V421" s="137" t="str">
        <f ca="1">_xlfn.XLOOKUP(G421&amp;$V$2,BS_CONTROLE[CHAVE],BS_CONTROLE[Quantidade_11],"-")</f>
        <v>-</v>
      </c>
      <c r="W421" s="137">
        <f ca="1">_xlfn.XLOOKUP(G421&amp;$W$2,BS_CONTROLE[CHAVE],BS_CONTROLE[Quantidade_11],"-")</f>
        <v>0</v>
      </c>
    </row>
    <row r="422" spans="1:23" hidden="1">
      <c r="A422" s="146" t="str">
        <f>IF(SP_SUL!Y425="","*",SP_SUL!Y425)</f>
        <v>SIM</v>
      </c>
      <c r="B422" s="146" t="str">
        <f>IF(SP_SUL!X425="","*",SP_SUL!X425)</f>
        <v>Contrato</v>
      </c>
      <c r="C422" s="146" t="str">
        <f>IF(SP_SUL!Z425="","*",SP_SUL!Z425)</f>
        <v>*</v>
      </c>
      <c r="D422" s="139" t="str">
        <f>IF(SP_SUL!S425="","*",SP_SUL!S425)</f>
        <v>SP SUL</v>
      </c>
      <c r="E422" s="139" t="str">
        <f>IF(SP_SUL!T425="","*",SP_SUL!T425)</f>
        <v>ZEV-ZPT</v>
      </c>
      <c r="F422" s="145">
        <f>IF(SP_SUL!B425="","*",SP_SUL!B425)</f>
        <v>46070</v>
      </c>
      <c r="G422" s="145" t="str">
        <f>IF(SP_SUL!D425="","*",SP_SUL!D425)</f>
        <v>V85</v>
      </c>
      <c r="H422" s="145" t="str">
        <f>IF(SP_SUL!F425="","*",SP_SUL!F425)</f>
        <v>MECANIZAÇÃO - SOCADORA</v>
      </c>
      <c r="I422" s="145" t="str">
        <f>IF(SP_SUL!H425="","*",SP_SUL!H425)</f>
        <v>K67ZEV-1</v>
      </c>
      <c r="J422" s="145" t="str">
        <f>IF(SP_SUL!I425="","*",SP_SUL!I425)</f>
        <v>K67ZEV-1</v>
      </c>
      <c r="K422" s="139" t="str">
        <f>IF(SP_SUL!M425="","*",SP_SUL!M425)</f>
        <v>ZEZ-ZXW</v>
      </c>
      <c r="L422" s="139" t="str">
        <f>IF(SP_SUL!N425="","*",SP_SUL!N425)</f>
        <v>K79ZEZ2/ZXWK792</v>
      </c>
      <c r="M422" s="140">
        <f>IF(SP_SUL!J425="","*",SP_SUL!J425)</f>
        <v>92</v>
      </c>
      <c r="N422" s="144">
        <f>IF(SP_SUL!K425="","*",SP_SUL!K425)</f>
        <v>75.2</v>
      </c>
      <c r="O422" s="144">
        <f>IF(SP_SUL!L425="","*",SP_SUL!L425)</f>
        <v>81.8</v>
      </c>
      <c r="P422" s="143">
        <f>IF(SP_SUL!O425="","*",SP_SUL!O425)</f>
        <v>0.31597222222222221</v>
      </c>
      <c r="Q422" s="143">
        <f>IF(SP_SUL!P425="","*",SP_SUL!P425)</f>
        <v>6.9444444444444447E-4</v>
      </c>
      <c r="R422" s="145" t="str">
        <f>IF(SP_SUL!Q425="","*",CONCATENATE(SP_SUL!Q425," ",SP_SUL!R425))</f>
        <v>200 M</v>
      </c>
      <c r="S422" s="145" t="str">
        <f>IF(SP_SUL!V425="","*",SP_SUL!V425)</f>
        <v>Augusto</v>
      </c>
      <c r="T422" s="145" t="str">
        <f>IF(SP_SUL!W425="","*",SP_SUL!W425)</f>
        <v>Socaria mecanizada  - Socaria do Km 75+180 ao 77+000</v>
      </c>
      <c r="U422" s="137" t="str">
        <f ca="1">_xlfn.XLOOKUP(G422&amp;$U$2,BS_CONTROLE[CHAVE],BS_CONTROLE[Quantidade_11],"-")</f>
        <v>-</v>
      </c>
      <c r="V422" s="137" t="str">
        <f ca="1">_xlfn.XLOOKUP(G422&amp;$V$2,BS_CONTROLE[CHAVE],BS_CONTROLE[Quantidade_11],"-")</f>
        <v>-</v>
      </c>
      <c r="W422" s="137" t="str">
        <f ca="1">_xlfn.XLOOKUP(G422&amp;$W$2,BS_CONTROLE[CHAVE],BS_CONTROLE[Quantidade_11],"-")</f>
        <v>-</v>
      </c>
    </row>
    <row r="423" spans="1:23" hidden="1">
      <c r="A423" s="146" t="str">
        <f>IF(SP_SUL!Y426="","*",SP_SUL!Y426)</f>
        <v>*</v>
      </c>
      <c r="B423" s="146" t="str">
        <f>IF(SP_SUL!X426="","*",SP_SUL!X426)</f>
        <v>*</v>
      </c>
      <c r="C423" s="146" t="str">
        <f>IF(SP_SUL!Z426="","*",SP_SUL!Z426)</f>
        <v>*</v>
      </c>
      <c r="D423" s="139" t="str">
        <f>IF(SP_SUL!S426="","*",SP_SUL!S426)</f>
        <v>-</v>
      </c>
      <c r="E423" s="139" t="str">
        <f>IF(SP_SUL!T426="","*",SP_SUL!T426)</f>
        <v>-</v>
      </c>
      <c r="F423" s="145" t="str">
        <f>IF(SP_SUL!B426="","*",SP_SUL!B426)</f>
        <v>*</v>
      </c>
      <c r="G423" s="145" t="str">
        <f>IF(SP_SUL!D426="","*",SP_SUL!D426)</f>
        <v>*</v>
      </c>
      <c r="H423" s="145" t="str">
        <f>IF(SP_SUL!F426="","*",SP_SUL!F426)</f>
        <v>*</v>
      </c>
      <c r="I423" s="145" t="str">
        <f>IF(SP_SUL!H426="","*",SP_SUL!H426)</f>
        <v>*</v>
      </c>
      <c r="J423" s="145" t="str">
        <f>IF(SP_SUL!I426="","*",SP_SUL!I426)</f>
        <v>*</v>
      </c>
      <c r="K423" s="139" t="str">
        <f>IF(SP_SUL!M426="","*",SP_SUL!M426)</f>
        <v>-</v>
      </c>
      <c r="L423" s="139" t="str">
        <f>IF(SP_SUL!N426="","*",SP_SUL!N426)</f>
        <v>-</v>
      </c>
      <c r="M423" s="140" t="str">
        <f>IF(SP_SUL!J426="","*",SP_SUL!J426)</f>
        <v>*</v>
      </c>
      <c r="N423" s="144" t="str">
        <f>IF(SP_SUL!K426="","*",SP_SUL!K426)</f>
        <v>*</v>
      </c>
      <c r="O423" s="144" t="str">
        <f>IF(SP_SUL!L426="","*",SP_SUL!L426)</f>
        <v>*</v>
      </c>
      <c r="P423" s="143" t="str">
        <f>IF(SP_SUL!O426="","*",SP_SUL!O426)</f>
        <v>*</v>
      </c>
      <c r="Q423" s="143" t="str">
        <f>IF(SP_SUL!P426="","*",SP_SUL!P426)</f>
        <v>*</v>
      </c>
      <c r="R423" s="145" t="str">
        <f>IF(SP_SUL!Q426="","*",CONCATENATE(SP_SUL!Q426," ",SP_SUL!R426))</f>
        <v>*</v>
      </c>
      <c r="S423" s="145" t="str">
        <f>IF(SP_SUL!V426="","*",SP_SUL!V426)</f>
        <v>*</v>
      </c>
      <c r="T423" s="145" t="str">
        <f>IF(SP_SUL!W426="","*",SP_SUL!W426)</f>
        <v>*</v>
      </c>
      <c r="U423" s="137" t="str">
        <f ca="1">_xlfn.XLOOKUP(G423&amp;$U$2,BS_CONTROLE[CHAVE],BS_CONTROLE[Quantidade_11],"-")</f>
        <v>-</v>
      </c>
      <c r="V423" s="137" t="str">
        <f ca="1">_xlfn.XLOOKUP(G423&amp;$V$2,BS_CONTROLE[CHAVE],BS_CONTROLE[Quantidade_11],"-")</f>
        <v>-</v>
      </c>
      <c r="W423" s="137" t="str">
        <f ca="1">_xlfn.XLOOKUP(G423&amp;$W$2,BS_CONTROLE[CHAVE],BS_CONTROLE[Quantidade_11],"-")</f>
        <v>-</v>
      </c>
    </row>
    <row r="424" spans="1:23" hidden="1">
      <c r="A424" s="146" t="str">
        <f>IF(SP_SUL!Y427="","*",SP_SUL!Y427)</f>
        <v>SIM</v>
      </c>
      <c r="B424" s="146" t="str">
        <f>IF(SP_SUL!X427="","*",SP_SUL!X427)</f>
        <v>Contrato</v>
      </c>
      <c r="C424" s="146" t="str">
        <f>IF(SP_SUL!Z427="","*",SP_SUL!Z427)</f>
        <v>*</v>
      </c>
      <c r="D424" s="139" t="str">
        <f>IF(SP_SUL!S427="","*",SP_SUL!S427)</f>
        <v>SP SUL</v>
      </c>
      <c r="E424" s="139" t="str">
        <f>IF(SP_SUL!T427="","*",SP_SUL!T427)</f>
        <v>ZEV-ZPT</v>
      </c>
      <c r="F424" s="145">
        <f>IF(SP_SUL!B427="","*",SP_SUL!B427)</f>
        <v>46070</v>
      </c>
      <c r="G424" s="145" t="str">
        <f>IF(SP_SUL!D427="","*",SP_SUL!D427)</f>
        <v>MODERNIZAÇÃO SERRA</v>
      </c>
      <c r="H424" s="145" t="str">
        <f>IF(SP_SUL!F427="","*",SP_SUL!F427)</f>
        <v>BLOCO</v>
      </c>
      <c r="I424" s="145" t="str">
        <f>IF(SP_SUL!H427="","*",SP_SUL!H427)</f>
        <v>-</v>
      </c>
      <c r="J424" s="145" t="str">
        <f>IF(SP_SUL!I427="","*",SP_SUL!I427)</f>
        <v>-</v>
      </c>
      <c r="K424" s="139" t="str">
        <f>IF(SP_SUL!M427="","*",SP_SUL!M427)</f>
        <v>ZGP-ZPT</v>
      </c>
      <c r="L424" s="139" t="str">
        <f>IF(SP_SUL!N427="","*",SP_SUL!N427)</f>
        <v>ZGP2/105ZGP2/ZPT1052</v>
      </c>
      <c r="M424" s="140">
        <f>IF(SP_SUL!J427="","*",SP_SUL!J427)</f>
        <v>92</v>
      </c>
      <c r="N424" s="144">
        <f>IF(SP_SUL!K427="","*",SP_SUL!K427)</f>
        <v>102</v>
      </c>
      <c r="O424" s="144">
        <f>IF(SP_SUL!L427="","*",SP_SUL!L427)</f>
        <v>106.3</v>
      </c>
      <c r="P424" s="143">
        <f>IF(SP_SUL!O427="","*",SP_SUL!O427)</f>
        <v>0.33333333333333331</v>
      </c>
      <c r="Q424" s="143">
        <f>IF(SP_SUL!P427="","*",SP_SUL!P427)</f>
        <v>0.22916666666666666</v>
      </c>
      <c r="R424" s="145" t="str">
        <f>IF(SP_SUL!Q427="","*",CONCATENATE(SP_SUL!Q427," ",SP_SUL!R427))</f>
        <v>1 BINÁRIO</v>
      </c>
      <c r="S424" s="145" t="str">
        <f>IF(SP_SUL!V427="","*",SP_SUL!V427)</f>
        <v>Augusto</v>
      </c>
      <c r="T424" s="145" t="str">
        <f>IF(SP_SUL!W427="","*",SP_SUL!W427)</f>
        <v>Bloco Modernização: Atividade: Distribuição e Recolhimento de Dormentes</v>
      </c>
      <c r="U424" s="137" t="str">
        <f ca="1">_xlfn.XLOOKUP(G424&amp;$U$2,BS_CONTROLE[CHAVE],BS_CONTROLE[Quantidade_11],"-")</f>
        <v>-</v>
      </c>
      <c r="V424" s="137" t="str">
        <f ca="1">_xlfn.XLOOKUP(G424&amp;$V$2,BS_CONTROLE[CHAVE],BS_CONTROLE[Quantidade_11],"-")</f>
        <v>-</v>
      </c>
      <c r="W424" s="137" t="str">
        <f ca="1">_xlfn.XLOOKUP(G424&amp;$W$2,BS_CONTROLE[CHAVE],BS_CONTROLE[Quantidade_11],"-")</f>
        <v>-</v>
      </c>
    </row>
    <row r="425" spans="1:23" hidden="1">
      <c r="A425" s="146" t="str">
        <f>IF(SP_SUL!Y428="","*",SP_SUL!Y428)</f>
        <v>SIM</v>
      </c>
      <c r="B425" s="146" t="str">
        <f>IF(SP_SUL!X428="","*",SP_SUL!X428)</f>
        <v>Contrato</v>
      </c>
      <c r="C425" s="146" t="str">
        <f>IF(SP_SUL!Z428="","*",SP_SUL!Z428)</f>
        <v>*</v>
      </c>
      <c r="D425" s="139" t="str">
        <f>IF(SP_SUL!S428="","*",SP_SUL!S428)</f>
        <v>SP SUL</v>
      </c>
      <c r="E425" s="139" t="str">
        <f>IF(SP_SUL!T428="","*",SP_SUL!T428)</f>
        <v>ZEV-ZPT</v>
      </c>
      <c r="F425" s="145">
        <f>IF(SP_SUL!B428="","*",SP_SUL!B428)</f>
        <v>46070</v>
      </c>
      <c r="G425" s="145" t="str">
        <f>IF(SP_SUL!D428="","*",SP_SUL!D428)</f>
        <v>W62</v>
      </c>
      <c r="H425" s="145" t="str">
        <f>IF(SP_SUL!F428="","*",SP_SUL!F428)</f>
        <v>RECOLHIMENTO DE DORMENTE</v>
      </c>
      <c r="I425" s="145" t="str">
        <f>IF(SP_SUL!H428="","*",SP_SUL!H428)</f>
        <v>ZPT1051</v>
      </c>
      <c r="J425" s="145" t="str">
        <f>IF(SP_SUL!I428="","*",SP_SUL!I428)</f>
        <v>ZPTZDR</v>
      </c>
      <c r="K425" s="139" t="str">
        <f>IF(SP_SUL!M428="","*",SP_SUL!M428)</f>
        <v>ZGP</v>
      </c>
      <c r="L425" s="139" t="str">
        <f>IF(SP_SUL!N428="","*",SP_SUL!N428)</f>
        <v>ZGP2</v>
      </c>
      <c r="M425" s="140">
        <f>IF(SP_SUL!J428="","*",SP_SUL!J428)</f>
        <v>92</v>
      </c>
      <c r="N425" s="144">
        <f>IF(SP_SUL!K428="","*",SP_SUL!K428)</f>
        <v>102.1</v>
      </c>
      <c r="O425" s="144">
        <f>IF(SP_SUL!L428="","*",SP_SUL!L428)</f>
        <v>106</v>
      </c>
      <c r="P425" s="143">
        <f>IF(SP_SUL!O428="","*",SP_SUL!O428)</f>
        <v>0.3125</v>
      </c>
      <c r="Q425" s="143">
        <f>IF(SP_SUL!P428="","*",SP_SUL!P428)</f>
        <v>6.9444444444444447E-4</v>
      </c>
      <c r="R425" s="145" t="str">
        <f>IF(SP_SUL!Q428="","*",CONCATENATE(SP_SUL!Q428," ",SP_SUL!R428))</f>
        <v>1 Nº DE PEÇAS</v>
      </c>
      <c r="S425" s="145" t="str">
        <f>IF(SP_SUL!V428="","*",SP_SUL!V428)</f>
        <v>Augusto</v>
      </c>
      <c r="T425" s="145" t="str">
        <f>IF(SP_SUL!W428="","*",SP_SUL!W428)</f>
        <v>*Intervalo de 05:30hrs - ZPT/ZGP Linha 02*
* SBs Bloqueadas: ZGP2 , 105ZGP-2, ZPT105-2
* W62 - Atividade: Distribuição e Recolhimento de Dormentes
* Abertura do intervalo envio dos bloqueios 
* MC1: 07:30
* Sai: ZPT / Retorna: ZPT</v>
      </c>
      <c r="U425" s="137">
        <f ca="1">_xlfn.XLOOKUP(G425&amp;$U$2,BS_CONTROLE[CHAVE],BS_CONTROLE[Quantidade_11],"-")</f>
        <v>1</v>
      </c>
      <c r="V425" s="137" t="str">
        <f ca="1">_xlfn.XLOOKUP(G425&amp;$V$2,BS_CONTROLE[CHAVE],BS_CONTROLE[Quantidade_11],"-")</f>
        <v>-</v>
      </c>
      <c r="W425" s="137" t="str">
        <f ca="1">_xlfn.XLOOKUP(G425&amp;$W$2,BS_CONTROLE[CHAVE],BS_CONTROLE[Quantidade_11],"-")</f>
        <v>-</v>
      </c>
    </row>
    <row r="426" spans="1:23" hidden="1">
      <c r="A426" s="146" t="str">
        <f>IF(SP_SUL!Y429="","*",SP_SUL!Y429)</f>
        <v>SIM</v>
      </c>
      <c r="B426" s="146" t="str">
        <f>IF(SP_SUL!X429="","*",SP_SUL!X429)</f>
        <v>Contrato</v>
      </c>
      <c r="C426" s="146" t="str">
        <f>IF(SP_SUL!Z429="","*",SP_SUL!Z429)</f>
        <v>*</v>
      </c>
      <c r="D426" s="139" t="str">
        <f>IF(SP_SUL!S429="","*",SP_SUL!S429)</f>
        <v>SP SUL</v>
      </c>
      <c r="E426" s="139" t="str">
        <f>IF(SP_SUL!T429="","*",SP_SUL!T429)</f>
        <v>ZEV-ZPT</v>
      </c>
      <c r="F426" s="145">
        <f>IF(SP_SUL!B429="","*",SP_SUL!B429)</f>
        <v>46070</v>
      </c>
      <c r="G426" s="145" t="str">
        <f>IF(SP_SUL!D429="","*",SP_SUL!D429)</f>
        <v>A84</v>
      </c>
      <c r="H426" s="145" t="str">
        <f>IF(SP_SUL!F429="","*",SP_SUL!F429)</f>
        <v>DETECÇÃO - RONDA 7 DIAS</v>
      </c>
      <c r="I426" s="145" t="str">
        <f>IF(SP_SUL!H429="","*",SP_SUL!H429)</f>
        <v>109ZPT</v>
      </c>
      <c r="J426" s="145" t="str">
        <f>IF(SP_SUL!I429="","*",SP_SUL!I429)</f>
        <v>ZPT105</v>
      </c>
      <c r="K426" s="139" t="str">
        <f>IF(SP_SUL!M429="","*",SP_SUL!M429)</f>
        <v>ZPT-ZPG-ZPT</v>
      </c>
      <c r="L426" s="139" t="str">
        <f>IF(SP_SUL!N429="","*",SP_SUL!N429)</f>
        <v>ZPTZPGZPT</v>
      </c>
      <c r="M426" s="140">
        <f>IF(SP_SUL!J429="","*",SP_SUL!J429)</f>
        <v>92</v>
      </c>
      <c r="N426" s="144">
        <f>IF(SP_SUL!K429="","*",SP_SUL!K429)</f>
        <v>108</v>
      </c>
      <c r="O426" s="144" t="str">
        <f>IF(SP_SUL!L429="","*",SP_SUL!L429)</f>
        <v>-</v>
      </c>
      <c r="P426" s="143">
        <f>IF(SP_SUL!O429="","*",SP_SUL!O429)</f>
        <v>0.33333333333333331</v>
      </c>
      <c r="Q426" s="143">
        <f>IF(SP_SUL!P429="","*",SP_SUL!P429)</f>
        <v>4.1666666666666664E-2</v>
      </c>
      <c r="R426" s="145" t="str">
        <f>IF(SP_SUL!Q429="","*",CONCATENATE(SP_SUL!Q429," ",SP_SUL!R429))</f>
        <v>50 KM</v>
      </c>
      <c r="S426" s="145" t="str">
        <f>IF(SP_SUL!V429="","*",SP_SUL!V429)</f>
        <v>Jhon</v>
      </c>
      <c r="T426" s="145" t="str">
        <f>IF(SP_SUL!W429="","*",SP_SUL!W429)</f>
        <v>Inspeção R7D</v>
      </c>
      <c r="U426" s="137">
        <f ca="1">_xlfn.XLOOKUP(G426&amp;$U$2,BS_CONTROLE[CHAVE],BS_CONTROLE[Quantidade_11],"-")</f>
        <v>52</v>
      </c>
      <c r="V426" s="137" t="str">
        <f ca="1">_xlfn.XLOOKUP(G426&amp;$V$2,BS_CONTROLE[CHAVE],BS_CONTROLE[Quantidade_11],"-")</f>
        <v>-</v>
      </c>
      <c r="W426" s="137" t="str">
        <f ca="1">_xlfn.XLOOKUP(G426&amp;$W$2,BS_CONTROLE[CHAVE],BS_CONTROLE[Quantidade_11],"-")</f>
        <v>-</v>
      </c>
    </row>
    <row r="427" spans="1:23" hidden="1">
      <c r="A427" s="146" t="str">
        <f>IF(SP_SUL!Y430="","*",SP_SUL!Y430)</f>
        <v>OPORTUNIDADE</v>
      </c>
      <c r="B427" s="146" t="str">
        <f>IF(SP_SUL!X430="","*",SP_SUL!X430)</f>
        <v>Oportunidade</v>
      </c>
      <c r="C427" s="146" t="str">
        <f>IF(SP_SUL!Z430="","*",SP_SUL!Z430)</f>
        <v>*</v>
      </c>
      <c r="D427" s="139" t="str">
        <f>IF(SP_SUL!S430="","*",SP_SUL!S430)</f>
        <v>SP SUL</v>
      </c>
      <c r="E427" s="139" t="str">
        <f>IF(SP_SUL!T430="","*",SP_SUL!T430)</f>
        <v>ZEV-ZPT</v>
      </c>
      <c r="F427" s="145">
        <f>IF(SP_SUL!B430="","*",SP_SUL!B430)</f>
        <v>46070</v>
      </c>
      <c r="G427" s="145" t="str">
        <f>IF(SP_SUL!D430="","*",SP_SUL!D430)</f>
        <v>ANDERSON (TF-680)</v>
      </c>
      <c r="H427" s="145" t="str">
        <f>IF(SP_SUL!F430="","*",SP_SUL!F430)</f>
        <v>JIC</v>
      </c>
      <c r="I427" s="145" t="str">
        <f>IF(SP_SUL!H430="","*",SP_SUL!H430)</f>
        <v>-</v>
      </c>
      <c r="J427" s="145" t="str">
        <f>IF(SP_SUL!I430="","*",SP_SUL!I430)</f>
        <v>*</v>
      </c>
      <c r="K427" s="139" t="str">
        <f>IF(SP_SUL!M430="","*",SP_SUL!M430)</f>
        <v>ZGP-ZPT</v>
      </c>
      <c r="L427" s="139" t="str">
        <f>IF(SP_SUL!N430="","*",SP_SUL!N430)</f>
        <v>ZPT1052</v>
      </c>
      <c r="M427" s="140">
        <f>IF(SP_SUL!J430="","*",SP_SUL!J430)</f>
        <v>92</v>
      </c>
      <c r="N427" s="144">
        <f>IF(SP_SUL!K430="","*",SP_SUL!K430)</f>
        <v>106.32</v>
      </c>
      <c r="O427" s="144" t="str">
        <f>IF(SP_SUL!L430="","*",SP_SUL!L430)</f>
        <v>-</v>
      </c>
      <c r="P427" s="143">
        <f>IF(SP_SUL!O430="","*",SP_SUL!O430)</f>
        <v>0.45833333333333331</v>
      </c>
      <c r="Q427" s="143">
        <f>IF(SP_SUL!P430="","*",SP_SUL!P430)</f>
        <v>4.1666666666666664E-2</v>
      </c>
      <c r="R427" s="145" t="str">
        <f>IF(SP_SUL!Q430="","*",CONCATENATE(SP_SUL!Q430," ",SP_SUL!R430))</f>
        <v>1 Nº DE PEÇAS</v>
      </c>
      <c r="S427" s="145" t="str">
        <f>IF(SP_SUL!V430="","*",SP_SUL!V430)</f>
        <v>Moises</v>
      </c>
      <c r="T427" s="145" t="str">
        <f>IF(SP_SUL!W430="","*",SP_SUL!W430)</f>
        <v>Substituição de JIC</v>
      </c>
      <c r="U427" s="137" t="str">
        <f ca="1">_xlfn.XLOOKUP(G427&amp;$U$2,BS_CONTROLE[CHAVE],BS_CONTROLE[Quantidade_11],"-")</f>
        <v>-</v>
      </c>
      <c r="V427" s="137" t="str">
        <f ca="1">_xlfn.XLOOKUP(G427&amp;$V$2,BS_CONTROLE[CHAVE],BS_CONTROLE[Quantidade_11],"-")</f>
        <v>-</v>
      </c>
      <c r="W427" s="137" t="str">
        <f ca="1">_xlfn.XLOOKUP(G427&amp;$W$2,BS_CONTROLE[CHAVE],BS_CONTROLE[Quantidade_11],"-")</f>
        <v>-</v>
      </c>
    </row>
    <row r="428" spans="1:23" hidden="1">
      <c r="A428" s="146" t="str">
        <f>IF(SP_SUL!Y431="","*",SP_SUL!Y431)</f>
        <v>OPORTUNIDADE</v>
      </c>
      <c r="B428" s="146" t="str">
        <f>IF(SP_SUL!X431="","*",SP_SUL!X431)</f>
        <v>Oportunidade</v>
      </c>
      <c r="C428" s="146" t="str">
        <f>IF(SP_SUL!Z431="","*",SP_SUL!Z431)</f>
        <v>*</v>
      </c>
      <c r="D428" s="139" t="str">
        <f>IF(SP_SUL!S431="","*",SP_SUL!S431)</f>
        <v>SP SUL</v>
      </c>
      <c r="E428" s="139" t="str">
        <f>IF(SP_SUL!T431="","*",SP_SUL!T431)</f>
        <v>ZPT-ZPG</v>
      </c>
      <c r="F428" s="145">
        <f>IF(SP_SUL!B431="","*",SP_SUL!B431)</f>
        <v>46070</v>
      </c>
      <c r="G428" s="145" t="str">
        <f>IF(SP_SUL!D431="","*",SP_SUL!D431)</f>
        <v>DIEGO (TF-42)</v>
      </c>
      <c r="H428" s="145" t="str">
        <f>IF(SP_SUL!F431="","*",SP_SUL!F431)</f>
        <v>LIMPEZA LASTRO</v>
      </c>
      <c r="I428" s="145" t="str">
        <f>IF(SP_SUL!H431="","*",SP_SUL!H431)</f>
        <v>-</v>
      </c>
      <c r="J428" s="145" t="str">
        <f>IF(SP_SUL!I431="","*",SP_SUL!I431)</f>
        <v>*</v>
      </c>
      <c r="K428" s="139" t="str">
        <f>IF(SP_SUL!M431="","*",SP_SUL!M431)</f>
        <v>PAT-ZGM</v>
      </c>
      <c r="L428" s="139" t="str">
        <f>IF(SP_SUL!N431="","*",SP_SUL!N431)</f>
        <v>PAT1102</v>
      </c>
      <c r="M428" s="140">
        <f>IF(SP_SUL!J431="","*",SP_SUL!J431)</f>
        <v>53</v>
      </c>
      <c r="N428" s="144">
        <f>IF(SP_SUL!K431="","*",SP_SUL!K431)</f>
        <v>109.05</v>
      </c>
      <c r="O428" s="144" t="str">
        <f>IF(SP_SUL!L431="","*",SP_SUL!L431)</f>
        <v>-</v>
      </c>
      <c r="P428" s="143">
        <f>IF(SP_SUL!O431="","*",SP_SUL!O431)</f>
        <v>0.41666666666666669</v>
      </c>
      <c r="Q428" s="143">
        <f>IF(SP_SUL!P431="","*",SP_SUL!P431)</f>
        <v>8.3333333333333329E-2</v>
      </c>
      <c r="R428" s="145" t="str">
        <f>IF(SP_SUL!Q431="","*",CONCATENATE(SP_SUL!Q431," ",SP_SUL!R431))</f>
        <v>20 M</v>
      </c>
      <c r="S428" s="145" t="str">
        <f>IF(SP_SUL!V431="","*",SP_SUL!V431)</f>
        <v>Moises</v>
      </c>
      <c r="T428" s="145" t="str">
        <f>IF(SP_SUL!W431="","*",SP_SUL!W431)</f>
        <v>Limpeza de lastro</v>
      </c>
      <c r="U428" s="137" t="str">
        <f ca="1">_xlfn.XLOOKUP(G428&amp;$U$2,BS_CONTROLE[CHAVE],BS_CONTROLE[Quantidade_11],"-")</f>
        <v>-</v>
      </c>
      <c r="V428" s="137" t="str">
        <f ca="1">_xlfn.XLOOKUP(G428&amp;$V$2,BS_CONTROLE[CHAVE],BS_CONTROLE[Quantidade_11],"-")</f>
        <v>-</v>
      </c>
      <c r="W428" s="137" t="str">
        <f ca="1">_xlfn.XLOOKUP(G428&amp;$W$2,BS_CONTROLE[CHAVE],BS_CONTROLE[Quantidade_11],"-")</f>
        <v>-</v>
      </c>
    </row>
    <row r="429" spans="1:23" hidden="1">
      <c r="A429" s="146" t="str">
        <f>IF(SP_SUL!Y432="","*",SP_SUL!Y432)</f>
        <v>OPORTUNIDADE</v>
      </c>
      <c r="B429" s="146" t="str">
        <f>IF(SP_SUL!X432="","*",SP_SUL!X432)</f>
        <v>Oportunidade</v>
      </c>
      <c r="C429" s="146" t="str">
        <f>IF(SP_SUL!Z432="","*",SP_SUL!Z432)</f>
        <v>*</v>
      </c>
      <c r="D429" s="139" t="str">
        <f>IF(SP_SUL!S432="","*",SP_SUL!S432)</f>
        <v>SP SUL</v>
      </c>
      <c r="E429" s="139" t="str">
        <f>IF(SP_SUL!T432="","*",SP_SUL!T432)</f>
        <v>ZPT-ZPG</v>
      </c>
      <c r="F429" s="145">
        <f>IF(SP_SUL!B432="","*",SP_SUL!B432)</f>
        <v>46070</v>
      </c>
      <c r="G429" s="145" t="str">
        <f>IF(SP_SUL!D432="","*",SP_SUL!D432)</f>
        <v>EXPANSÃO TURMA 1</v>
      </c>
      <c r="H429" s="145" t="str">
        <f>IF(SP_SUL!F432="","*",SP_SUL!F432)</f>
        <v>EXPANSÃO - SOLDA</v>
      </c>
      <c r="I429" s="145" t="str">
        <f>IF(SP_SUL!H432="","*",SP_SUL!H432)</f>
        <v>-</v>
      </c>
      <c r="J429" s="145" t="str">
        <f>IF(SP_SUL!I432="","*",SP_SUL!I432)</f>
        <v>-</v>
      </c>
      <c r="K429" s="139" t="str">
        <f>IF(SP_SUL!M432="","*",SP_SUL!M432)</f>
        <v>PAT-ZGM</v>
      </c>
      <c r="L429" s="139" t="str">
        <f>IF(SP_SUL!N432="","*",SP_SUL!N432)</f>
        <v>PAT1102</v>
      </c>
      <c r="M429" s="140">
        <f>IF(SP_SUL!J432="","*",SP_SUL!J432)</f>
        <v>53</v>
      </c>
      <c r="N429" s="144">
        <f>IF(SP_SUL!K432="","*",SP_SUL!K432)</f>
        <v>108.9</v>
      </c>
      <c r="O429" s="144" t="str">
        <f>IF(SP_SUL!L432="","*",SP_SUL!L432)</f>
        <v>-</v>
      </c>
      <c r="P429" s="143">
        <f>IF(SP_SUL!O432="","*",SP_SUL!O432)</f>
        <v>0.35416666666666669</v>
      </c>
      <c r="Q429" s="143">
        <f>IF(SP_SUL!P432="","*",SP_SUL!P432)</f>
        <v>6.25E-2</v>
      </c>
      <c r="R429" s="145" t="str">
        <f>IF(SP_SUL!Q432="","*",CONCATENATE(SP_SUL!Q432," ",SP_SUL!R432))</f>
        <v>1 Nº DE SOLDA</v>
      </c>
      <c r="S429" s="145" t="str">
        <f>IF(SP_SUL!V432="","*",SP_SUL!V432)</f>
        <v>Pedro</v>
      </c>
      <c r="T429" s="145" t="str">
        <f>IF(SP_SUL!W432="","*",SP_SUL!W432)</f>
        <v xml:space="preserve">Execução de solda - Condicionado a temperatura </v>
      </c>
      <c r="U429" s="137">
        <f ca="1">_xlfn.XLOOKUP(G429&amp;$U$2,BS_CONTROLE[CHAVE],BS_CONTROLE[Quantidade_11],"-")</f>
        <v>1040</v>
      </c>
      <c r="V429" s="137" t="str">
        <f ca="1">_xlfn.XLOOKUP(G429&amp;$V$2,BS_CONTROLE[CHAVE],BS_CONTROLE[Quantidade_11],"-")</f>
        <v>-</v>
      </c>
      <c r="W429" s="137">
        <f ca="1">_xlfn.XLOOKUP(G429&amp;$W$2,BS_CONTROLE[CHAVE],BS_CONTROLE[Quantidade_11],"-")</f>
        <v>1</v>
      </c>
    </row>
    <row r="430" spans="1:23" hidden="1">
      <c r="A430" s="146" t="str">
        <f>IF(SP_SUL!Y433="","*",SP_SUL!Y433)</f>
        <v>*</v>
      </c>
      <c r="B430" s="146" t="str">
        <f>IF(SP_SUL!X433="","*",SP_SUL!X433)</f>
        <v>*</v>
      </c>
      <c r="C430" s="146" t="str">
        <f>IF(SP_SUL!Z433="","*",SP_SUL!Z433)</f>
        <v>*</v>
      </c>
      <c r="D430" s="139" t="str">
        <f>IF(SP_SUL!S433="","*",SP_SUL!S433)</f>
        <v>-</v>
      </c>
      <c r="E430" s="139" t="str">
        <f>IF(SP_SUL!T433="","*",SP_SUL!T433)</f>
        <v>-</v>
      </c>
      <c r="F430" s="145" t="str">
        <f>IF(SP_SUL!B433="","*",SP_SUL!B433)</f>
        <v>*</v>
      </c>
      <c r="G430" s="145" t="str">
        <f>IF(SP_SUL!D433="","*",SP_SUL!D433)</f>
        <v>*</v>
      </c>
      <c r="H430" s="145" t="str">
        <f>IF(SP_SUL!F433="","*",SP_SUL!F433)</f>
        <v>*</v>
      </c>
      <c r="I430" s="145" t="str">
        <f>IF(SP_SUL!H433="","*",SP_SUL!H433)</f>
        <v>*</v>
      </c>
      <c r="J430" s="145" t="str">
        <f>IF(SP_SUL!I433="","*",SP_SUL!I433)</f>
        <v>*</v>
      </c>
      <c r="K430" s="139" t="str">
        <f>IF(SP_SUL!M433="","*",SP_SUL!M433)</f>
        <v>-</v>
      </c>
      <c r="L430" s="139" t="str">
        <f>IF(SP_SUL!N433="","*",SP_SUL!N433)</f>
        <v>-</v>
      </c>
      <c r="M430" s="140" t="str">
        <f>IF(SP_SUL!J433="","*",SP_SUL!J433)</f>
        <v>*</v>
      </c>
      <c r="N430" s="144" t="str">
        <f>IF(SP_SUL!K433="","*",SP_SUL!K433)</f>
        <v>*</v>
      </c>
      <c r="O430" s="144" t="str">
        <f>IF(SP_SUL!L433="","*",SP_SUL!L433)</f>
        <v>*</v>
      </c>
      <c r="P430" s="143" t="str">
        <f>IF(SP_SUL!O433="","*",SP_SUL!O433)</f>
        <v>*</v>
      </c>
      <c r="Q430" s="143" t="str">
        <f>IF(SP_SUL!P433="","*",SP_SUL!P433)</f>
        <v>*</v>
      </c>
      <c r="R430" s="145" t="str">
        <f>IF(SP_SUL!Q433="","*",CONCATENATE(SP_SUL!Q433," ",SP_SUL!R433))</f>
        <v>*</v>
      </c>
      <c r="S430" s="145" t="str">
        <f>IF(SP_SUL!V433="","*",SP_SUL!V433)</f>
        <v>*</v>
      </c>
      <c r="T430" s="145" t="str">
        <f>IF(SP_SUL!W433="","*",SP_SUL!W433)</f>
        <v>*</v>
      </c>
      <c r="U430" s="137" t="str">
        <f ca="1">_xlfn.XLOOKUP(G430&amp;$U$2,BS_CONTROLE[CHAVE],BS_CONTROLE[Quantidade_11],"-")</f>
        <v>-</v>
      </c>
      <c r="V430" s="137" t="str">
        <f ca="1">_xlfn.XLOOKUP(G430&amp;$V$2,BS_CONTROLE[CHAVE],BS_CONTROLE[Quantidade_11],"-")</f>
        <v>-</v>
      </c>
      <c r="W430" s="137" t="str">
        <f ca="1">_xlfn.XLOOKUP(G430&amp;$W$2,BS_CONTROLE[CHAVE],BS_CONTROLE[Quantidade_11],"-")</f>
        <v>-</v>
      </c>
    </row>
    <row r="431" spans="1:23">
      <c r="A431" s="146" t="str">
        <f>IF(SP_SUL!Y434="","*",SP_SUL!Y434)</f>
        <v>*</v>
      </c>
      <c r="B431" s="146" t="str">
        <f>IF(SP_SUL!X434="","*",SP_SUL!X434)</f>
        <v>Oportunidade</v>
      </c>
      <c r="C431" s="146" t="str">
        <f>IF(SP_SUL!Z434="","*",SP_SUL!Z434)</f>
        <v>*</v>
      </c>
      <c r="D431" s="139" t="str">
        <f>IF(SP_SUL!S434="","*",SP_SUL!S434)</f>
        <v>SP SUL</v>
      </c>
      <c r="E431" s="139" t="str">
        <f>IF(SP_SUL!T434="","*",SP_SUL!T434)</f>
        <v>ZBV-ZRX</v>
      </c>
      <c r="F431" s="145">
        <f>IF(SP_SUL!B434="","*",SP_SUL!B434)</f>
        <v>46071</v>
      </c>
      <c r="G431" s="145" t="str">
        <f>IF(SP_SUL!D434="","*",SP_SUL!D434)</f>
        <v>V95</v>
      </c>
      <c r="H431" s="145" t="str">
        <f>IF(SP_SUL!F434="","*",SP_SUL!F434)</f>
        <v>DESLOCAMENTO</v>
      </c>
      <c r="I431" s="145" t="str">
        <f>IF(SP_SUL!H434="","*",SP_SUL!H434)</f>
        <v>ZRX</v>
      </c>
      <c r="J431" s="145" t="str">
        <f>IF(SP_SUL!I434="","*",SP_SUL!I434)</f>
        <v>ZXP</v>
      </c>
      <c r="K431" s="139" t="str">
        <f>IF(SP_SUL!M434="","*",SP_SUL!M434)</f>
        <v>ZRX-ZXP</v>
      </c>
      <c r="L431" s="139" t="str">
        <f>IF(SP_SUL!N434="","*",SP_SUL!N434)</f>
        <v>ZRXZXP</v>
      </c>
      <c r="M431" s="140">
        <f>IF(SP_SUL!J434="","*",SP_SUL!J434)</f>
        <v>70</v>
      </c>
      <c r="N431" s="144">
        <f>IF(SP_SUL!K434="","*",SP_SUL!K434)</f>
        <v>134</v>
      </c>
      <c r="O431" s="144" t="str">
        <f>IF(SP_SUL!L434="","*",SP_SUL!L434)</f>
        <v>-</v>
      </c>
      <c r="P431" s="143">
        <f>IF(SP_SUL!O434="","*",SP_SUL!O434)</f>
        <v>0.41666666666666669</v>
      </c>
      <c r="Q431" s="143">
        <f>IF(SP_SUL!P434="","*",SP_SUL!P434)</f>
        <v>4.1666666666666664E-2</v>
      </c>
      <c r="R431" s="145" t="str">
        <f>IF(SP_SUL!Q434="","*",CONCATENATE(SP_SUL!Q434," ",SP_SUL!R434))</f>
        <v>1 BINÁRIO</v>
      </c>
      <c r="S431" s="145" t="str">
        <f>IF(SP_SUL!V434="","*",SP_SUL!V434)</f>
        <v>Guilherme</v>
      </c>
      <c r="T431" s="145" t="str">
        <f>IF(SP_SUL!W434="","*",SP_SUL!W434)</f>
        <v>Deslocamento das turmas</v>
      </c>
      <c r="U431" s="137">
        <f ca="1">_xlfn.XLOOKUP(G431&amp;$U$2,BS_CONTROLE[CHAVE],BS_CONTROLE[Quantidade_11],"-")</f>
        <v>0</v>
      </c>
      <c r="V431" s="137" t="str">
        <f ca="1">_xlfn.XLOOKUP(G431&amp;$V$2,BS_CONTROLE[CHAVE],BS_CONTROLE[Quantidade_11],"-")</f>
        <v>-</v>
      </c>
      <c r="W431" s="137" t="str">
        <f ca="1">_xlfn.XLOOKUP(G431&amp;$W$2,BS_CONTROLE[CHAVE],BS_CONTROLE[Quantidade_11],"-")</f>
        <v>-</v>
      </c>
    </row>
    <row r="432" spans="1:23">
      <c r="A432" s="146" t="str">
        <f>IF(SP_SUL!Y435="","*",SP_SUL!Y435)</f>
        <v>*</v>
      </c>
      <c r="B432" s="146" t="str">
        <f>IF(SP_SUL!X435="","*",SP_SUL!X435)</f>
        <v>Oportunidade</v>
      </c>
      <c r="C432" s="146" t="str">
        <f>IF(SP_SUL!Z435="","*",SP_SUL!Z435)</f>
        <v>*</v>
      </c>
      <c r="D432" s="139" t="str">
        <f>IF(SP_SUL!S435="","*",SP_SUL!S435)</f>
        <v>SP SUL</v>
      </c>
      <c r="E432" s="139" t="str">
        <f>IF(SP_SUL!T435="","*",SP_SUL!T435)</f>
        <v>ZBV-ZRX</v>
      </c>
      <c r="F432" s="145">
        <f>IF(SP_SUL!B435="","*",SP_SUL!B435)</f>
        <v>46071</v>
      </c>
      <c r="G432" s="145" t="str">
        <f>IF(SP_SUL!D435="","*",SP_SUL!D435)</f>
        <v>EXPANSÃO TURMA 1</v>
      </c>
      <c r="H432" s="145" t="str">
        <f>IF(SP_SUL!F435="","*",SP_SUL!F435)</f>
        <v>EXPANSÃO - SOLDA</v>
      </c>
      <c r="I432" s="145" t="str">
        <f>IF(SP_SUL!H435="","*",SP_SUL!H435)</f>
        <v>-</v>
      </c>
      <c r="J432" s="145" t="str">
        <f>IF(SP_SUL!I435="","*",SP_SUL!I435)</f>
        <v>-</v>
      </c>
      <c r="K432" s="139" t="str">
        <f>IF(SP_SUL!M435="","*",SP_SUL!M435)</f>
        <v>ZCD</v>
      </c>
      <c r="L432" s="139" t="str">
        <f>IF(SP_SUL!N435="","*",SP_SUL!N435)</f>
        <v>109ZCD2</v>
      </c>
      <c r="M432" s="140">
        <f>IF(SP_SUL!J435="","*",SP_SUL!J435)</f>
        <v>170</v>
      </c>
      <c r="N432" s="144">
        <f>IF(SP_SUL!K435="","*",SP_SUL!K435)</f>
        <v>110.87</v>
      </c>
      <c r="O432" s="144">
        <f>IF(SP_SUL!L435="","*",SP_SUL!L435)</f>
        <v>111.62</v>
      </c>
      <c r="P432" s="143">
        <f>IF(SP_SUL!O435="","*",SP_SUL!O435)</f>
        <v>0.35416666666666669</v>
      </c>
      <c r="Q432" s="143">
        <f>IF(SP_SUL!P435="","*",SP_SUL!P435)</f>
        <v>0.125</v>
      </c>
      <c r="R432" s="145" t="str">
        <f>IF(SP_SUL!Q435="","*",CONCATENATE(SP_SUL!Q435," ",SP_SUL!R435))</f>
        <v>1 Nº DE SOLDA</v>
      </c>
      <c r="S432" s="145" t="str">
        <f>IF(SP_SUL!V435="","*",SP_SUL!V435)</f>
        <v>Fabio</v>
      </c>
      <c r="T432" s="145" t="str">
        <f>IF(SP_SUL!W435="","*",SP_SUL!W435)</f>
        <v>Execução de solda - Condicionado a temperatura + Alívio de tensão</v>
      </c>
      <c r="U432" s="137">
        <f ca="1">_xlfn.XLOOKUP(G432&amp;$U$2,BS_CONTROLE[CHAVE],BS_CONTROLE[Quantidade_11],"-")</f>
        <v>1040</v>
      </c>
      <c r="V432" s="137" t="str">
        <f ca="1">_xlfn.XLOOKUP(G432&amp;$V$2,BS_CONTROLE[CHAVE],BS_CONTROLE[Quantidade_11],"-")</f>
        <v>-</v>
      </c>
      <c r="W432" s="137">
        <f ca="1">_xlfn.XLOOKUP(G432&amp;$W$2,BS_CONTROLE[CHAVE],BS_CONTROLE[Quantidade_11],"-")</f>
        <v>1</v>
      </c>
    </row>
    <row r="433" spans="1:23">
      <c r="A433" s="146" t="str">
        <f>IF(SP_SUL!Y436="","*",SP_SUL!Y436)</f>
        <v>*</v>
      </c>
      <c r="B433" s="146" t="str">
        <f>IF(SP_SUL!X436="","*",SP_SUL!X436)</f>
        <v>Oportunidade</v>
      </c>
      <c r="C433" s="146" t="str">
        <f>IF(SP_SUL!Z436="","*",SP_SUL!Z436)</f>
        <v>*</v>
      </c>
      <c r="D433" s="139" t="str">
        <f>IF(SP_SUL!S436="","*",SP_SUL!S436)</f>
        <v>SP SUL</v>
      </c>
      <c r="E433" s="139" t="str">
        <f>IF(SP_SUL!T436="","*",SP_SUL!T436)</f>
        <v>ZBV-ZRX</v>
      </c>
      <c r="F433" s="145">
        <f>IF(SP_SUL!B436="","*",SP_SUL!B436)</f>
        <v>46071</v>
      </c>
      <c r="G433" s="145" t="str">
        <f>IF(SP_SUL!D436="","*",SP_SUL!D436)</f>
        <v>KLECIO (TP-699)</v>
      </c>
      <c r="H433" s="145" t="str">
        <f>IF(SP_SUL!F436="","*",SP_SUL!F436)</f>
        <v>PDM - SOLDA</v>
      </c>
      <c r="I433" s="145" t="str">
        <f>IF(SP_SUL!H436="","*",SP_SUL!H436)</f>
        <v>-</v>
      </c>
      <c r="J433" s="145" t="str">
        <f>IF(SP_SUL!I436="","*",SP_SUL!I436)</f>
        <v>-</v>
      </c>
      <c r="K433" s="139" t="str">
        <f>IF(SP_SUL!M436="","*",SP_SUL!M436)</f>
        <v>ZAC-S</v>
      </c>
      <c r="L433" s="139" t="str">
        <f>IF(SP_SUL!N436="","*",SP_SUL!N436)</f>
        <v>ZACS</v>
      </c>
      <c r="M433" s="140">
        <f>IF(SP_SUL!J436="","*",SP_SUL!J436)</f>
        <v>68</v>
      </c>
      <c r="N433" s="144">
        <f>IF(SP_SUL!K436="","*",SP_SUL!K436)</f>
        <v>77.212999999999994</v>
      </c>
      <c r="O433" s="144" t="str">
        <f>IF(SP_SUL!L436="","*",SP_SUL!L436)</f>
        <v>-</v>
      </c>
      <c r="P433" s="143">
        <f>IF(SP_SUL!O436="","*",SP_SUL!O436)</f>
        <v>0.375</v>
      </c>
      <c r="Q433" s="143">
        <f>IF(SP_SUL!P436="","*",SP_SUL!P436)</f>
        <v>6.25E-2</v>
      </c>
      <c r="R433" s="145" t="str">
        <f>IF(SP_SUL!Q436="","*",CONCATENATE(SP_SUL!Q436," ",SP_SUL!R436))</f>
        <v>1 Nº DE SOLDA</v>
      </c>
      <c r="S433" s="145" t="str">
        <f>IF(SP_SUL!V436="","*",SP_SUL!V436)</f>
        <v xml:space="preserve">Klecio </v>
      </c>
      <c r="T433" s="145" t="str">
        <f>IF(SP_SUL!W436="","*",SP_SUL!W436)</f>
        <v xml:space="preserve">Execução de solda - Condicionado a temperatura </v>
      </c>
      <c r="U433" s="137">
        <f ca="1">_xlfn.XLOOKUP(G433&amp;$U$2,BS_CONTROLE[CHAVE],BS_CONTROLE[Quantidade_11],"-")</f>
        <v>0</v>
      </c>
      <c r="V433" s="137" t="str">
        <f ca="1">_xlfn.XLOOKUP(G433&amp;$V$2,BS_CONTROLE[CHAVE],BS_CONTROLE[Quantidade_11],"-")</f>
        <v>-</v>
      </c>
      <c r="W433" s="137">
        <f ca="1">_xlfn.XLOOKUP(G433&amp;$W$2,BS_CONTROLE[CHAVE],BS_CONTROLE[Quantidade_11],"-")</f>
        <v>0</v>
      </c>
    </row>
    <row r="434" spans="1:23">
      <c r="A434" s="146" t="str">
        <f>IF(SP_SUL!Y437="","*",SP_SUL!Y437)</f>
        <v>*</v>
      </c>
      <c r="B434" s="146" t="str">
        <f>IF(SP_SUL!X437="","*",SP_SUL!X437)</f>
        <v>Oportunidade</v>
      </c>
      <c r="C434" s="146" t="str">
        <f>IF(SP_SUL!Z437="","*",SP_SUL!Z437)</f>
        <v>*</v>
      </c>
      <c r="D434" s="139" t="str">
        <f>IF(SP_SUL!S437="","*",SP_SUL!S437)</f>
        <v>SP SUL</v>
      </c>
      <c r="E434" s="139" t="str">
        <f>IF(SP_SUL!T437="","*",SP_SUL!T437)</f>
        <v>ZBV-ZRX</v>
      </c>
      <c r="F434" s="145">
        <f>IF(SP_SUL!B437="","*",SP_SUL!B437)</f>
        <v>46071</v>
      </c>
      <c r="G434" s="145" t="str">
        <f>IF(SP_SUL!D437="","*",SP_SUL!D437)</f>
        <v>E42</v>
      </c>
      <c r="H434" s="145" t="str">
        <f>IF(SP_SUL!F437="","*",SP_SUL!F437)</f>
        <v>TRILHEIRO - DESCARGA</v>
      </c>
      <c r="I434" s="145" t="str">
        <f>IF(SP_SUL!H437="","*",SP_SUL!H437)</f>
        <v>ZBV3</v>
      </c>
      <c r="J434" s="145" t="str">
        <f>IF(SP_SUL!I437="","*",SP_SUL!I437)</f>
        <v>ZBV3</v>
      </c>
      <c r="K434" s="139" t="str">
        <f>IF(SP_SUL!M437="","*",SP_SUL!M437)</f>
        <v>ZBM-ZHO</v>
      </c>
      <c r="L434" s="139" t="str">
        <f>IF(SP_SUL!N437="","*",SP_SUL!N437)</f>
        <v>ZBM1/ZK57ZHO</v>
      </c>
      <c r="M434" s="140">
        <f>IF(SP_SUL!J437="","*",SP_SUL!J437)</f>
        <v>68</v>
      </c>
      <c r="N434" s="144">
        <f>IF(SP_SUL!K437="","*",SP_SUL!K437)</f>
        <v>54.96</v>
      </c>
      <c r="O434" s="144">
        <f>IF(SP_SUL!L437="","*",SP_SUL!L437)</f>
        <v>57.484000000000002</v>
      </c>
      <c r="P434" s="143">
        <f>IF(SP_SUL!O437="","*",SP_SUL!O437)</f>
        <v>0.4375</v>
      </c>
      <c r="Q434" s="143">
        <f>IF(SP_SUL!P437="","*",SP_SUL!P437)</f>
        <v>0.125</v>
      </c>
      <c r="R434" s="145" t="str">
        <f>IF(SP_SUL!Q437="","*",CONCATENATE(SP_SUL!Q437," ",SP_SUL!R437))</f>
        <v>2496 M</v>
      </c>
      <c r="S434" s="145" t="str">
        <f>IF(SP_SUL!V437="","*",SP_SUL!V437)</f>
        <v>Israel</v>
      </c>
      <c r="T434" s="145" t="str">
        <f>IF(SP_SUL!W437="","*",SP_SUL!W437)</f>
        <v>Descarga de trilho</v>
      </c>
      <c r="U434" s="137">
        <f ca="1">_xlfn.XLOOKUP(G434&amp;$U$2,BS_CONTROLE[CHAVE],BS_CONTROLE[Quantidade_11],"-")</f>
        <v>1872</v>
      </c>
      <c r="V434" s="137" t="str">
        <f ca="1">_xlfn.XLOOKUP(G434&amp;$V$2,BS_CONTROLE[CHAVE],BS_CONTROLE[Quantidade_11],"-")</f>
        <v>-</v>
      </c>
      <c r="W434" s="137" t="str">
        <f ca="1">_xlfn.XLOOKUP(G434&amp;$W$2,BS_CONTROLE[CHAVE],BS_CONTROLE[Quantidade_11],"-")</f>
        <v>-</v>
      </c>
    </row>
    <row r="435" spans="1:23" hidden="1">
      <c r="A435" s="146" t="str">
        <f>IF(SP_SUL!Y438="","*",SP_SUL!Y438)</f>
        <v>*</v>
      </c>
      <c r="B435" s="146" t="str">
        <f>IF(SP_SUL!X438="","*",SP_SUL!X438)</f>
        <v>*</v>
      </c>
      <c r="C435" s="146" t="str">
        <f>IF(SP_SUL!Z438="","*",SP_SUL!Z438)</f>
        <v>*</v>
      </c>
      <c r="D435" s="139" t="str">
        <f>IF(SP_SUL!S438="","*",SP_SUL!S438)</f>
        <v>-</v>
      </c>
      <c r="E435" s="139" t="str">
        <f>IF(SP_SUL!T438="","*",SP_SUL!T438)</f>
        <v>-</v>
      </c>
      <c r="F435" s="145" t="str">
        <f>IF(SP_SUL!B438="","*",SP_SUL!B438)</f>
        <v>*</v>
      </c>
      <c r="G435" s="145" t="str">
        <f>IF(SP_SUL!D438="","*",SP_SUL!D438)</f>
        <v>*</v>
      </c>
      <c r="H435" s="145" t="str">
        <f>IF(SP_SUL!F438="","*",SP_SUL!F438)</f>
        <v>*</v>
      </c>
      <c r="I435" s="145" t="str">
        <f>IF(SP_SUL!H438="","*",SP_SUL!H438)</f>
        <v>*</v>
      </c>
      <c r="J435" s="145" t="str">
        <f>IF(SP_SUL!I438="","*",SP_SUL!I438)</f>
        <v>*</v>
      </c>
      <c r="K435" s="139" t="str">
        <f>IF(SP_SUL!M438="","*",SP_SUL!M438)</f>
        <v>-</v>
      </c>
      <c r="L435" s="139" t="str">
        <f>IF(SP_SUL!N438="","*",SP_SUL!N438)</f>
        <v>-</v>
      </c>
      <c r="M435" s="140" t="str">
        <f>IF(SP_SUL!J438="","*",SP_SUL!J438)</f>
        <v>*</v>
      </c>
      <c r="N435" s="144" t="str">
        <f>IF(SP_SUL!K438="","*",SP_SUL!K438)</f>
        <v>*</v>
      </c>
      <c r="O435" s="144" t="str">
        <f>IF(SP_SUL!L438="","*",SP_SUL!L438)</f>
        <v>*</v>
      </c>
      <c r="P435" s="143" t="str">
        <f>IF(SP_SUL!O438="","*",SP_SUL!O438)</f>
        <v>*</v>
      </c>
      <c r="Q435" s="143" t="str">
        <f>IF(SP_SUL!P438="","*",SP_SUL!P438)</f>
        <v>*</v>
      </c>
      <c r="R435" s="145" t="str">
        <f>IF(SP_SUL!Q438="","*",CONCATENATE(SP_SUL!Q438," ",SP_SUL!R438))</f>
        <v>*</v>
      </c>
      <c r="S435" s="145" t="str">
        <f>IF(SP_SUL!V438="","*",SP_SUL!V438)</f>
        <v>*</v>
      </c>
      <c r="T435" s="145" t="str">
        <f>IF(SP_SUL!W438="","*",SP_SUL!W438)</f>
        <v>*</v>
      </c>
      <c r="U435" s="137" t="str">
        <f ca="1">_xlfn.XLOOKUP(G435&amp;$U$2,BS_CONTROLE[CHAVE],BS_CONTROLE[Quantidade_11],"-")</f>
        <v>-</v>
      </c>
      <c r="V435" s="137" t="str">
        <f ca="1">_xlfn.XLOOKUP(G435&amp;$V$2,BS_CONTROLE[CHAVE],BS_CONTROLE[Quantidade_11],"-")</f>
        <v>-</v>
      </c>
      <c r="W435" s="137" t="str">
        <f ca="1">_xlfn.XLOOKUP(G435&amp;$W$2,BS_CONTROLE[CHAVE],BS_CONTROLE[Quantidade_11],"-")</f>
        <v>-</v>
      </c>
    </row>
    <row r="436" spans="1:23">
      <c r="A436" s="146" t="str">
        <f>IF(SP_SUL!Y439="","*",SP_SUL!Y439)</f>
        <v>*</v>
      </c>
      <c r="B436" s="146" t="str">
        <f>IF(SP_SUL!X439="","*",SP_SUL!X439)</f>
        <v>Oportunidade</v>
      </c>
      <c r="C436" s="146" t="str">
        <f>IF(SP_SUL!Z439="","*",SP_SUL!Z439)</f>
        <v>*</v>
      </c>
      <c r="D436" s="139" t="str">
        <f>IF(SP_SUL!S439="","*",SP_SUL!S439)</f>
        <v>SP SUL</v>
      </c>
      <c r="E436" s="139" t="str">
        <f>IF(SP_SUL!T439="","*",SP_SUL!T439)</f>
        <v>ZBV-ZKE</v>
      </c>
      <c r="F436" s="145">
        <f>IF(SP_SUL!B439="","*",SP_SUL!B439)</f>
        <v>46071</v>
      </c>
      <c r="G436" s="145" t="str">
        <f>IF(SP_SUL!D439="","*",SP_SUL!D439)</f>
        <v>ROGÉRIO (TP-730)</v>
      </c>
      <c r="H436" s="145" t="str">
        <f>IF(SP_SUL!F439="","*",SP_SUL!F439)</f>
        <v>PDM - SUBSTITUIÇÃO - DORMENTE</v>
      </c>
      <c r="I436" s="145" t="str">
        <f>IF(SP_SUL!H439="","*",SP_SUL!H439)</f>
        <v>-</v>
      </c>
      <c r="J436" s="145" t="str">
        <f>IF(SP_SUL!I439="","*",SP_SUL!I439)</f>
        <v>-</v>
      </c>
      <c r="K436" s="139" t="str">
        <f>IF(SP_SUL!M439="","*",SP_SUL!M439)</f>
        <v>ZXI-ZIC</v>
      </c>
      <c r="L436" s="139" t="str">
        <f>IF(SP_SUL!N439="","*",SP_SUL!N439)</f>
        <v>224ZIC1</v>
      </c>
      <c r="M436" s="140">
        <f>IF(SP_SUL!J439="","*",SP_SUL!J439)</f>
        <v>49</v>
      </c>
      <c r="N436" s="144">
        <f>IF(SP_SUL!K439="","*",SP_SUL!K439)</f>
        <v>225</v>
      </c>
      <c r="O436" s="144" t="str">
        <f>IF(SP_SUL!L439="","*",SP_SUL!L439)</f>
        <v>-</v>
      </c>
      <c r="P436" s="143">
        <f>IF(SP_SUL!O439="","*",SP_SUL!O439)</f>
        <v>0.375</v>
      </c>
      <c r="Q436" s="143">
        <f>IF(SP_SUL!P439="","*",SP_SUL!P439)</f>
        <v>8.3333333333333329E-2</v>
      </c>
      <c r="R436" s="145" t="str">
        <f>IF(SP_SUL!Q439="","*",CONCATENATE(SP_SUL!Q439," ",SP_SUL!R439))</f>
        <v>20 Nº DE DORMENTES</v>
      </c>
      <c r="S436" s="145" t="str">
        <f>IF(SP_SUL!V439="","*",SP_SUL!V439)</f>
        <v>Henrique</v>
      </c>
      <c r="T436" s="145" t="str">
        <f>IF(SP_SUL!W439="","*",SP_SUL!W439)</f>
        <v xml:space="preserve">PDM - Substituição de dormentes </v>
      </c>
      <c r="U436" s="137">
        <f ca="1">_xlfn.XLOOKUP(G436&amp;$U$2,BS_CONTROLE[CHAVE],BS_CONTROLE[Quantidade_11],"-")</f>
        <v>0</v>
      </c>
      <c r="V436" s="137" t="str">
        <f ca="1">_xlfn.XLOOKUP(G436&amp;$V$2,BS_CONTROLE[CHAVE],BS_CONTROLE[Quantidade_11],"-")</f>
        <v>-</v>
      </c>
      <c r="W436" s="137">
        <f ca="1">_xlfn.XLOOKUP(G436&amp;$W$2,BS_CONTROLE[CHAVE],BS_CONTROLE[Quantidade_11],"-")</f>
        <v>40</v>
      </c>
    </row>
    <row r="437" spans="1:23">
      <c r="A437" s="146" t="str">
        <f>IF(SP_SUL!Y440="","*",SP_SUL!Y440)</f>
        <v>*</v>
      </c>
      <c r="B437" s="146" t="str">
        <f>IF(SP_SUL!X440="","*",SP_SUL!X440)</f>
        <v>Contrato</v>
      </c>
      <c r="C437" s="146" t="str">
        <f>IF(SP_SUL!Z440="","*",SP_SUL!Z440)</f>
        <v>*</v>
      </c>
      <c r="D437" s="139" t="str">
        <f>IF(SP_SUL!S440="","*",SP_SUL!S440)</f>
        <v>SP SUL</v>
      </c>
      <c r="E437" s="139" t="str">
        <f>IF(SP_SUL!T440="","*",SP_SUL!T440)</f>
        <v>ZBV-ZKE</v>
      </c>
      <c r="F437" s="145">
        <f>IF(SP_SUL!B440="","*",SP_SUL!B440)</f>
        <v>46071</v>
      </c>
      <c r="G437" s="145" t="str">
        <f>IF(SP_SUL!D440="","*",SP_SUL!D440)</f>
        <v>V93</v>
      </c>
      <c r="H437" s="145" t="str">
        <f>IF(SP_SUL!F440="","*",SP_SUL!F440)</f>
        <v>MECANIZAÇÃO - SOCADORA</v>
      </c>
      <c r="I437" s="145" t="str">
        <f>IF(SP_SUL!H440="","*",SP_SUL!H440)</f>
        <v>ZYU1</v>
      </c>
      <c r="J437" s="145" t="str">
        <f>IF(SP_SUL!I440="","*",SP_SUL!I440)</f>
        <v>ZYU1</v>
      </c>
      <c r="K437" s="139" t="str">
        <f>IF(SP_SUL!M440="","*",SP_SUL!M440)</f>
        <v>ZYU-ZST</v>
      </c>
      <c r="L437" s="139" t="str">
        <f>IF(SP_SUL!N440="","*",SP_SUL!N440)</f>
        <v>ZYU206</v>
      </c>
      <c r="M437" s="140">
        <f>IF(SP_SUL!J440="","*",SP_SUL!J440)</f>
        <v>56</v>
      </c>
      <c r="N437" s="144">
        <f>IF(SP_SUL!K440="","*",SP_SUL!K440)</f>
        <v>204.4</v>
      </c>
      <c r="O437" s="144">
        <f>IF(SP_SUL!L440="","*",SP_SUL!L440)</f>
        <v>205.8</v>
      </c>
      <c r="P437" s="143">
        <f>IF(SP_SUL!O440="","*",SP_SUL!O440)</f>
        <v>0.375</v>
      </c>
      <c r="Q437" s="143">
        <f>IF(SP_SUL!P440="","*",SP_SUL!P440)</f>
        <v>0.125</v>
      </c>
      <c r="R437" s="145" t="str">
        <f>IF(SP_SUL!Q440="","*",CONCATENATE(SP_SUL!Q440," ",SP_SUL!R440))</f>
        <v>200 M</v>
      </c>
      <c r="S437" s="145" t="str">
        <f>IF(SP_SUL!V440="","*",SP_SUL!V440)</f>
        <v>Moises</v>
      </c>
      <c r="T437" s="145" t="str">
        <f>IF(SP_SUL!W440="","*",SP_SUL!W440)</f>
        <v xml:space="preserve">Socaria mecanizada </v>
      </c>
      <c r="U437" s="137">
        <f ca="1">_xlfn.XLOOKUP(G437&amp;$U$2,BS_CONTROLE[CHAVE],BS_CONTROLE[Quantidade_11],"-")</f>
        <v>229</v>
      </c>
      <c r="V437" s="137">
        <f ca="1">_xlfn.XLOOKUP(G437&amp;$V$2,BS_CONTROLE[CHAVE],BS_CONTROLE[Quantidade_11],"-")</f>
        <v>0</v>
      </c>
      <c r="W437" s="137">
        <f ca="1">_xlfn.XLOOKUP(G437&amp;$W$2,BS_CONTROLE[CHAVE],BS_CONTROLE[Quantidade_11],"-")</f>
        <v>0</v>
      </c>
    </row>
    <row r="438" spans="1:23">
      <c r="A438" s="146" t="str">
        <f>IF(SP_SUL!Y441="","*",SP_SUL!Y441)</f>
        <v>*</v>
      </c>
      <c r="B438" s="146" t="str">
        <f>IF(SP_SUL!X441="","*",SP_SUL!X441)</f>
        <v>Oportunidade</v>
      </c>
      <c r="C438" s="146" t="str">
        <f>IF(SP_SUL!Z441="","*",SP_SUL!Z441)</f>
        <v>*</v>
      </c>
      <c r="D438" s="139" t="str">
        <f>IF(SP_SUL!S441="","*",SP_SUL!S441)</f>
        <v>SP SUL</v>
      </c>
      <c r="E438" s="139" t="str">
        <f>IF(SP_SUL!T441="","*",SP_SUL!T441)</f>
        <v>ZBV-ZKE</v>
      </c>
      <c r="F438" s="145">
        <f>IF(SP_SUL!B441="","*",SP_SUL!B441)</f>
        <v>46071</v>
      </c>
      <c r="G438" s="145" t="str">
        <f>IF(SP_SUL!D441="","*",SP_SUL!D441)</f>
        <v>W59</v>
      </c>
      <c r="H438" s="145" t="str">
        <f>IF(SP_SUL!F441="","*",SP_SUL!F441)</f>
        <v>RECOLHIMENTO DE MATERIAL</v>
      </c>
      <c r="I438" s="145" t="str">
        <f>IF(SP_SUL!H441="","*",SP_SUL!H441)</f>
        <v>ZYU1</v>
      </c>
      <c r="J438" s="145" t="str">
        <f>IF(SP_SUL!I441="","*",SP_SUL!I441)</f>
        <v>ZYU1</v>
      </c>
      <c r="K438" s="139" t="str">
        <f>IF(SP_SUL!M441="","*",SP_SUL!M441)</f>
        <v>ZDY-ZFY</v>
      </c>
      <c r="L438" s="139" t="str">
        <f>IF(SP_SUL!N441="","*",SP_SUL!N441)</f>
        <v>189ZFY</v>
      </c>
      <c r="M438" s="140">
        <f>IF(SP_SUL!J441="","*",SP_SUL!J441)</f>
        <v>56</v>
      </c>
      <c r="N438" s="144">
        <f>IF(SP_SUL!K441="","*",SP_SUL!K441)</f>
        <v>190</v>
      </c>
      <c r="O438" s="144" t="str">
        <f>IF(SP_SUL!L441="","*",SP_SUL!L441)</f>
        <v>-</v>
      </c>
      <c r="P438" s="143">
        <f>IF(SP_SUL!O441="","*",SP_SUL!O441)</f>
        <v>0.375</v>
      </c>
      <c r="Q438" s="143">
        <f>IF(SP_SUL!P441="","*",SP_SUL!P441)</f>
        <v>4.1666666666666664E-2</v>
      </c>
      <c r="R438" s="145" t="str">
        <f>IF(SP_SUL!Q441="","*",CONCATENATE(SP_SUL!Q441," ",SP_SUL!R441))</f>
        <v>300 BINÁRIO</v>
      </c>
      <c r="S438" s="145" t="str">
        <f>IF(SP_SUL!V441="","*",SP_SUL!V441)</f>
        <v>Henrique</v>
      </c>
      <c r="T438" s="145" t="str">
        <f>IF(SP_SUL!W441="","*",SP_SUL!W441)</f>
        <v>Descarga de dormentes</v>
      </c>
      <c r="U438" s="137">
        <f ca="1">_xlfn.XLOOKUP(G438&amp;$U$2,BS_CONTROLE[CHAVE],BS_CONTROLE[Quantidade_11],"-")</f>
        <v>1</v>
      </c>
      <c r="V438" s="137" t="str">
        <f ca="1">_xlfn.XLOOKUP(G438&amp;$V$2,BS_CONTROLE[CHAVE],BS_CONTROLE[Quantidade_11],"-")</f>
        <v>-</v>
      </c>
      <c r="W438" s="137" t="str">
        <f ca="1">_xlfn.XLOOKUP(G438&amp;$W$2,BS_CONTROLE[CHAVE],BS_CONTROLE[Quantidade_11],"-")</f>
        <v>-</v>
      </c>
    </row>
    <row r="439" spans="1:23">
      <c r="A439" s="146" t="str">
        <f>IF(SP_SUL!Y442="","*",SP_SUL!Y442)</f>
        <v>*</v>
      </c>
      <c r="B439" s="146" t="str">
        <f>IF(SP_SUL!X442="","*",SP_SUL!X442)</f>
        <v>Oportunidade</v>
      </c>
      <c r="C439" s="146" t="str">
        <f>IF(SP_SUL!Z442="","*",SP_SUL!Z442)</f>
        <v>*</v>
      </c>
      <c r="D439" s="139" t="str">
        <f>IF(SP_SUL!S442="","*",SP_SUL!S442)</f>
        <v>SP SUL</v>
      </c>
      <c r="E439" s="139" t="str">
        <f>IF(SP_SUL!T442="","*",SP_SUL!T442)</f>
        <v>ZBV-ZKE</v>
      </c>
      <c r="F439" s="145">
        <f>IF(SP_SUL!B442="","*",SP_SUL!B442)</f>
        <v>46071</v>
      </c>
      <c r="G439" s="145" t="str">
        <f>IF(SP_SUL!D442="","*",SP_SUL!D442)</f>
        <v>ROBSON (TF-701)</v>
      </c>
      <c r="H439" s="145" t="str">
        <f>IF(SP_SUL!F442="","*",SP_SUL!F442)</f>
        <v>PDM - SUBSTITUIÇÃO - DORMENTE</v>
      </c>
      <c r="I439" s="145" t="str">
        <f>IF(SP_SUL!H442="","*",SP_SUL!H442)</f>
        <v>-</v>
      </c>
      <c r="J439" s="145" t="str">
        <f>IF(SP_SUL!I442="","*",SP_SUL!I442)</f>
        <v>-</v>
      </c>
      <c r="K439" s="139" t="str">
        <f>IF(SP_SUL!M442="","*",SP_SUL!M442)</f>
        <v>ZDY-ZFY</v>
      </c>
      <c r="L439" s="139" t="str">
        <f>IF(SP_SUL!N442="","*",SP_SUL!N442)</f>
        <v>189ZFY</v>
      </c>
      <c r="M439" s="140">
        <f>IF(SP_SUL!J442="","*",SP_SUL!J442)</f>
        <v>56</v>
      </c>
      <c r="N439" s="144">
        <f>IF(SP_SUL!K442="","*",SP_SUL!K442)</f>
        <v>190.3</v>
      </c>
      <c r="O439" s="144">
        <f>IF(SP_SUL!L442="","*",SP_SUL!L442)</f>
        <v>190.5</v>
      </c>
      <c r="P439" s="143">
        <f>IF(SP_SUL!O442="","*",SP_SUL!O442)</f>
        <v>0.375</v>
      </c>
      <c r="Q439" s="143">
        <f>IF(SP_SUL!P442="","*",SP_SUL!P442)</f>
        <v>8.3333333333333329E-2</v>
      </c>
      <c r="R439" s="145" t="str">
        <f>IF(SP_SUL!Q442="","*",CONCATENATE(SP_SUL!Q442," ",SP_SUL!R442))</f>
        <v>50 Nº DE DORMENTES</v>
      </c>
      <c r="S439" s="145" t="str">
        <f>IF(SP_SUL!V442="","*",SP_SUL!V442)</f>
        <v>Moises</v>
      </c>
      <c r="T439" s="145" t="str">
        <f>IF(SP_SUL!W442="","*",SP_SUL!W442)</f>
        <v xml:space="preserve">PDM - Substituição de dormentes </v>
      </c>
      <c r="U439" s="137">
        <f ca="1">_xlfn.XLOOKUP(G439&amp;$U$2,BS_CONTROLE[CHAVE],BS_CONTROLE[Quantidade_11],"-")</f>
        <v>0</v>
      </c>
      <c r="V439" s="137" t="str">
        <f ca="1">_xlfn.XLOOKUP(G439&amp;$V$2,BS_CONTROLE[CHAVE],BS_CONTROLE[Quantidade_11],"-")</f>
        <v>-</v>
      </c>
      <c r="W439" s="137">
        <f ca="1">_xlfn.XLOOKUP(G439&amp;$W$2,BS_CONTROLE[CHAVE],BS_CONTROLE[Quantidade_11],"-")</f>
        <v>60</v>
      </c>
    </row>
    <row r="440" spans="1:23">
      <c r="A440" s="146" t="str">
        <f>IF(SP_SUL!Y443="","*",SP_SUL!Y443)</f>
        <v>*</v>
      </c>
      <c r="B440" s="146" t="str">
        <f>IF(SP_SUL!X443="","*",SP_SUL!X443)</f>
        <v>Oportunidade</v>
      </c>
      <c r="C440" s="146" t="str">
        <f>IF(SP_SUL!Z443="","*",SP_SUL!Z443)</f>
        <v>*</v>
      </c>
      <c r="D440" s="139" t="str">
        <f>IF(SP_SUL!S443="","*",SP_SUL!S443)</f>
        <v>SP SUL</v>
      </c>
      <c r="E440" s="139" t="str">
        <f>IF(SP_SUL!T443="","*",SP_SUL!T443)</f>
        <v>ZBV-ZKE</v>
      </c>
      <c r="F440" s="145">
        <f>IF(SP_SUL!B443="","*",SP_SUL!B443)</f>
        <v>46071</v>
      </c>
      <c r="G440" s="145" t="str">
        <f>IF(SP_SUL!D443="","*",SP_SUL!D443)</f>
        <v>JACIANO (TF-674)</v>
      </c>
      <c r="H440" s="145" t="str">
        <f>IF(SP_SUL!F443="","*",SP_SUL!F443)</f>
        <v>PDM - SUBSTITUIÇÃO - DORMENTE</v>
      </c>
      <c r="I440" s="145" t="str">
        <f>IF(SP_SUL!H443="","*",SP_SUL!H443)</f>
        <v>-</v>
      </c>
      <c r="J440" s="145" t="str">
        <f>IF(SP_SUL!I443="","*",SP_SUL!I443)</f>
        <v>-</v>
      </c>
      <c r="K440" s="139" t="str">
        <f>IF(SP_SUL!M443="","*",SP_SUL!M443)</f>
        <v>ZDY-ZFY</v>
      </c>
      <c r="L440" s="139" t="str">
        <f>IF(SP_SUL!N443="","*",SP_SUL!N443)</f>
        <v>189ZFY</v>
      </c>
      <c r="M440" s="140">
        <f>IF(SP_SUL!J443="","*",SP_SUL!J443)</f>
        <v>56</v>
      </c>
      <c r="N440" s="144">
        <f>IF(SP_SUL!K443="","*",SP_SUL!K443)</f>
        <v>191</v>
      </c>
      <c r="O440" s="144">
        <f>IF(SP_SUL!L443="","*",SP_SUL!L443)</f>
        <v>190.5</v>
      </c>
      <c r="P440" s="143">
        <f>IF(SP_SUL!O443="","*",SP_SUL!O443)</f>
        <v>0.375</v>
      </c>
      <c r="Q440" s="143">
        <f>IF(SP_SUL!P443="","*",SP_SUL!P443)</f>
        <v>8.3333333333333329E-2</v>
      </c>
      <c r="R440" s="145" t="str">
        <f>IF(SP_SUL!Q443="","*",CONCATENATE(SP_SUL!Q443," ",SP_SUL!R443))</f>
        <v>50 Nº DE DORMENTES</v>
      </c>
      <c r="S440" s="145" t="str">
        <f>IF(SP_SUL!V443="","*",SP_SUL!V443)</f>
        <v>Moises</v>
      </c>
      <c r="T440" s="145" t="str">
        <f>IF(SP_SUL!W443="","*",SP_SUL!W443)</f>
        <v xml:space="preserve">PDM - Substituição de dormentes </v>
      </c>
      <c r="U440" s="137">
        <f ca="1">_xlfn.XLOOKUP(G440&amp;$U$2,BS_CONTROLE[CHAVE],BS_CONTROLE[Quantidade_11],"-")</f>
        <v>0</v>
      </c>
      <c r="V440" s="137" t="str">
        <f ca="1">_xlfn.XLOOKUP(G440&amp;$V$2,BS_CONTROLE[CHAVE],BS_CONTROLE[Quantidade_11],"-")</f>
        <v>-</v>
      </c>
      <c r="W440" s="137">
        <f ca="1">_xlfn.XLOOKUP(G440&amp;$W$2,BS_CONTROLE[CHAVE],BS_CONTROLE[Quantidade_11],"-")</f>
        <v>0</v>
      </c>
    </row>
    <row r="441" spans="1:23">
      <c r="A441" s="146" t="str">
        <f>IF(SP_SUL!Y444="","*",SP_SUL!Y444)</f>
        <v>*</v>
      </c>
      <c r="B441" s="146" t="str">
        <f>IF(SP_SUL!X444="","*",SP_SUL!X444)</f>
        <v>Oportunidade</v>
      </c>
      <c r="C441" s="146" t="str">
        <f>IF(SP_SUL!Z444="","*",SP_SUL!Z444)</f>
        <v>*</v>
      </c>
      <c r="D441" s="139" t="str">
        <f>IF(SP_SUL!S444="","*",SP_SUL!S444)</f>
        <v>SP SUL</v>
      </c>
      <c r="E441" s="139" t="str">
        <f>IF(SP_SUL!T444="","*",SP_SUL!T444)</f>
        <v>ZBV-ZKE</v>
      </c>
      <c r="F441" s="145">
        <f>IF(SP_SUL!B444="","*",SP_SUL!B444)</f>
        <v>46071</v>
      </c>
      <c r="G441" s="145" t="str">
        <f>IF(SP_SUL!D444="","*",SP_SUL!D444)</f>
        <v>OSMAR (TMA-677)</v>
      </c>
      <c r="H441" s="145" t="str">
        <f>IF(SP_SUL!F444="","*",SP_SUL!F444)</f>
        <v>PDM - AMV - MEIA CHAVE</v>
      </c>
      <c r="I441" s="145" t="str">
        <f>IF(SP_SUL!H444="","*",SP_SUL!H444)</f>
        <v>-</v>
      </c>
      <c r="J441" s="145" t="str">
        <f>IF(SP_SUL!I444="","*",SP_SUL!I444)</f>
        <v>-</v>
      </c>
      <c r="K441" s="139" t="str">
        <f>IF(SP_SUL!M444="","*",SP_SUL!M444)</f>
        <v>ZGA-ZCX</v>
      </c>
      <c r="L441" s="139" t="str">
        <f>IF(SP_SUL!N444="","*",SP_SUL!N444)</f>
        <v>ZPSZCX</v>
      </c>
      <c r="M441" s="140">
        <f>IF(SP_SUL!J444="","*",SP_SUL!J444)</f>
        <v>56</v>
      </c>
      <c r="N441" s="144">
        <f>IF(SP_SUL!K444="","*",SP_SUL!K444)</f>
        <v>157.94999999999999</v>
      </c>
      <c r="O441" s="144" t="str">
        <f>IF(SP_SUL!L444="","*",SP_SUL!L444)</f>
        <v>-</v>
      </c>
      <c r="P441" s="143">
        <f>IF(SP_SUL!O444="","*",SP_SUL!O444)</f>
        <v>0.41666666666666669</v>
      </c>
      <c r="Q441" s="143">
        <f>IF(SP_SUL!P444="","*",SP_SUL!P444)</f>
        <v>0.125</v>
      </c>
      <c r="R441" s="145" t="str">
        <f>IF(SP_SUL!Q444="","*",CONCATENATE(SP_SUL!Q444," ",SP_SUL!R444))</f>
        <v>1 Nº DE PEÇAS</v>
      </c>
      <c r="S441" s="145" t="str">
        <f>IF(SP_SUL!V444="","*",SP_SUL!V444)</f>
        <v>Henrique</v>
      </c>
      <c r="T441" s="145" t="str">
        <f>IF(SP_SUL!W444="","*",SP_SUL!W444)</f>
        <v>PDM - Substituição de meia chave</v>
      </c>
      <c r="U441" s="137" t="str">
        <f ca="1">_xlfn.XLOOKUP(G441&amp;$U$2,BS_CONTROLE[CHAVE],BS_CONTROLE[Quantidade_11],"-")</f>
        <v>-</v>
      </c>
      <c r="V441" s="137" t="str">
        <f ca="1">_xlfn.XLOOKUP(G441&amp;$V$2,BS_CONTROLE[CHAVE],BS_CONTROLE[Quantidade_11],"-")</f>
        <v>-</v>
      </c>
      <c r="W441" s="137" t="str">
        <f ca="1">_xlfn.XLOOKUP(G441&amp;$W$2,BS_CONTROLE[CHAVE],BS_CONTROLE[Quantidade_11],"-")</f>
        <v>-</v>
      </c>
    </row>
    <row r="442" spans="1:23" hidden="1">
      <c r="A442" s="146" t="str">
        <f>IF(SP_SUL!Y445="","*",SP_SUL!Y445)</f>
        <v>*</v>
      </c>
      <c r="B442" s="146" t="str">
        <f>IF(SP_SUL!X445="","*",SP_SUL!X445)</f>
        <v>*</v>
      </c>
      <c r="C442" s="146" t="str">
        <f>IF(SP_SUL!Z445="","*",SP_SUL!Z445)</f>
        <v>*</v>
      </c>
      <c r="D442" s="139" t="str">
        <f>IF(SP_SUL!S445="","*",SP_SUL!S445)</f>
        <v>-</v>
      </c>
      <c r="E442" s="139" t="str">
        <f>IF(SP_SUL!T445="","*",SP_SUL!T445)</f>
        <v>-</v>
      </c>
      <c r="F442" s="145" t="str">
        <f>IF(SP_SUL!B445="","*",SP_SUL!B445)</f>
        <v>*</v>
      </c>
      <c r="G442" s="145" t="str">
        <f>IF(SP_SUL!D445="","*",SP_SUL!D445)</f>
        <v>*</v>
      </c>
      <c r="H442" s="145" t="str">
        <f>IF(SP_SUL!F445="","*",SP_SUL!F445)</f>
        <v>*</v>
      </c>
      <c r="I442" s="145" t="str">
        <f>IF(SP_SUL!H445="","*",SP_SUL!H445)</f>
        <v>*</v>
      </c>
      <c r="J442" s="145" t="str">
        <f>IF(SP_SUL!I445="","*",SP_SUL!I445)</f>
        <v>*</v>
      </c>
      <c r="K442" s="139" t="str">
        <f>IF(SP_SUL!M445="","*",SP_SUL!M445)</f>
        <v>-</v>
      </c>
      <c r="L442" s="139" t="str">
        <f>IF(SP_SUL!N445="","*",SP_SUL!N445)</f>
        <v>-</v>
      </c>
      <c r="M442" s="140" t="str">
        <f>IF(SP_SUL!J445="","*",SP_SUL!J445)</f>
        <v>*</v>
      </c>
      <c r="N442" s="144" t="str">
        <f>IF(SP_SUL!K445="","*",SP_SUL!K445)</f>
        <v>*</v>
      </c>
      <c r="O442" s="144" t="str">
        <f>IF(SP_SUL!L445="","*",SP_SUL!L445)</f>
        <v>*</v>
      </c>
      <c r="P442" s="143" t="str">
        <f>IF(SP_SUL!O445="","*",SP_SUL!O445)</f>
        <v>*</v>
      </c>
      <c r="Q442" s="143" t="str">
        <f>IF(SP_SUL!P445="","*",SP_SUL!P445)</f>
        <v>*</v>
      </c>
      <c r="R442" s="145" t="str">
        <f>IF(SP_SUL!Q445="","*",CONCATENATE(SP_SUL!Q445," ",SP_SUL!R445))</f>
        <v>*</v>
      </c>
      <c r="S442" s="145" t="str">
        <f>IF(SP_SUL!V445="","*",SP_SUL!V445)</f>
        <v>*</v>
      </c>
      <c r="T442" s="145" t="str">
        <f>IF(SP_SUL!W445="","*",SP_SUL!W445)</f>
        <v>*</v>
      </c>
      <c r="U442" s="137" t="str">
        <f ca="1">_xlfn.XLOOKUP(G442&amp;$U$2,BS_CONTROLE[CHAVE],BS_CONTROLE[Quantidade_11],"-")</f>
        <v>-</v>
      </c>
      <c r="V442" s="137" t="str">
        <f ca="1">_xlfn.XLOOKUP(G442&amp;$V$2,BS_CONTROLE[CHAVE],BS_CONTROLE[Quantidade_11],"-")</f>
        <v>-</v>
      </c>
      <c r="W442" s="137" t="str">
        <f ca="1">_xlfn.XLOOKUP(G442&amp;$W$2,BS_CONTROLE[CHAVE],BS_CONTROLE[Quantidade_11],"-")</f>
        <v>-</v>
      </c>
    </row>
    <row r="443" spans="1:23">
      <c r="A443" s="146" t="str">
        <f>IF(SP_SUL!Y446="","*",SP_SUL!Y446)</f>
        <v>*</v>
      </c>
      <c r="B443" s="146" t="str">
        <f>IF(SP_SUL!X446="","*",SP_SUL!X446)</f>
        <v>Oportunidade</v>
      </c>
      <c r="C443" s="146" t="str">
        <f>IF(SP_SUL!Z446="","*",SP_SUL!Z446)</f>
        <v>*</v>
      </c>
      <c r="D443" s="139" t="str">
        <f>IF(SP_SUL!S446="","*",SP_SUL!S446)</f>
        <v>SP SUL</v>
      </c>
      <c r="E443" s="139" t="str">
        <f>IF(SP_SUL!T446="","*",SP_SUL!T446)</f>
        <v>ZKE-ZEV</v>
      </c>
      <c r="F443" s="145">
        <f>IF(SP_SUL!B446="","*",SP_SUL!B446)</f>
        <v>46071</v>
      </c>
      <c r="G443" s="145" t="str">
        <f>IF(SP_SUL!D446="","*",SP_SUL!D446)</f>
        <v>EDSON (TP-780)</v>
      </c>
      <c r="H443" s="145" t="str">
        <f>IF(SP_SUL!F446="","*",SP_SUL!F446)</f>
        <v>PDM - SUBSTITUIÇÃO - TRILHO</v>
      </c>
      <c r="I443" s="145" t="str">
        <f>IF(SP_SUL!H446="","*",SP_SUL!H446)</f>
        <v>-</v>
      </c>
      <c r="J443" s="145" t="str">
        <f>IF(SP_SUL!I446="","*",SP_SUL!I446)</f>
        <v>-</v>
      </c>
      <c r="K443" s="139" t="str">
        <f>IF(SP_SUL!M446="","*",SP_SUL!M446)</f>
        <v>ZKE-ZWW</v>
      </c>
      <c r="L443" s="139" t="str">
        <f>IF(SP_SUL!N446="","*",SP_SUL!N446)</f>
        <v>K83K802</v>
      </c>
      <c r="M443" s="140">
        <f>IF(SP_SUL!J446="","*",SP_SUL!J446)</f>
        <v>55</v>
      </c>
      <c r="N443" s="144">
        <f>IF(SP_SUL!K446="","*",SP_SUL!K446)</f>
        <v>82.424999999999997</v>
      </c>
      <c r="O443" s="144">
        <f>IF(SP_SUL!L446="","*",SP_SUL!L446)</f>
        <v>82.71</v>
      </c>
      <c r="P443" s="143">
        <f>IF(SP_SUL!O446="","*",SP_SUL!O446)</f>
        <v>0.45833333333333331</v>
      </c>
      <c r="Q443" s="143">
        <f>IF(SP_SUL!P446="","*",SP_SUL!P446)</f>
        <v>6.25E-2</v>
      </c>
      <c r="R443" s="145" t="str">
        <f>IF(SP_SUL!Q446="","*",CONCATENATE(SP_SUL!Q446," ",SP_SUL!R446))</f>
        <v>312 M</v>
      </c>
      <c r="S443" s="145" t="str">
        <f>IF(SP_SUL!V446="","*",SP_SUL!V446)</f>
        <v>Felipe</v>
      </c>
      <c r="T443" s="145" t="str">
        <f>IF(SP_SUL!W446="","*",SP_SUL!W446)</f>
        <v>PDM - Substituição de trilho</v>
      </c>
      <c r="U443" s="137" t="str">
        <f ca="1">_xlfn.XLOOKUP(G443&amp;$U$2,BS_CONTROLE[CHAVE],BS_CONTROLE[Quantidade_11],"-")</f>
        <v>-</v>
      </c>
      <c r="V443" s="137" t="str">
        <f ca="1">_xlfn.XLOOKUP(G443&amp;$V$2,BS_CONTROLE[CHAVE],BS_CONTROLE[Quantidade_11],"-")</f>
        <v>-</v>
      </c>
      <c r="W443" s="137" t="str">
        <f ca="1">_xlfn.XLOOKUP(G443&amp;$W$2,BS_CONTROLE[CHAVE],BS_CONTROLE[Quantidade_11],"-")</f>
        <v>-</v>
      </c>
    </row>
    <row r="444" spans="1:23">
      <c r="A444" s="146" t="str">
        <f>IF(SP_SUL!Y447="","*",SP_SUL!Y447)</f>
        <v>*</v>
      </c>
      <c r="B444" s="146" t="str">
        <f>IF(SP_SUL!X447="","*",SP_SUL!X447)</f>
        <v>Oportunidade</v>
      </c>
      <c r="C444" s="146" t="str">
        <f>IF(SP_SUL!Z447="","*",SP_SUL!Z447)</f>
        <v>*</v>
      </c>
      <c r="D444" s="139" t="str">
        <f>IF(SP_SUL!S447="","*",SP_SUL!S447)</f>
        <v>SP SUL</v>
      </c>
      <c r="E444" s="139" t="str">
        <f>IF(SP_SUL!T447="","*",SP_SUL!T447)</f>
        <v>ZKE-ZEV</v>
      </c>
      <c r="F444" s="145">
        <f>IF(SP_SUL!B447="","*",SP_SUL!B447)</f>
        <v>46071</v>
      </c>
      <c r="G444" s="145" t="str">
        <f>IF(SP_SUL!D447="","*",SP_SUL!D447)</f>
        <v>W60</v>
      </c>
      <c r="H444" s="145" t="str">
        <f>IF(SP_SUL!F447="","*",SP_SUL!F447)</f>
        <v>PDM - PEDRA - DESCARGA</v>
      </c>
      <c r="I444" s="145" t="str">
        <f>IF(SP_SUL!H447="","*",SP_SUL!H447)</f>
        <v>102ZKW2</v>
      </c>
      <c r="J444" s="145" t="str">
        <f>IF(SP_SUL!I447="","*",SP_SUL!I447)</f>
        <v>102ZKW2</v>
      </c>
      <c r="K444" s="139" t="str">
        <f>IF(SP_SUL!M447="","*",SP_SUL!M447)</f>
        <v>ZKE-ZWW</v>
      </c>
      <c r="L444" s="139" t="str">
        <f>IF(SP_SUL!N447="","*",SP_SUL!N447)</f>
        <v>K83K802</v>
      </c>
      <c r="M444" s="140">
        <f>IF(SP_SUL!J447="","*",SP_SUL!J447)</f>
        <v>55</v>
      </c>
      <c r="N444" s="144">
        <f>IF(SP_SUL!K447="","*",SP_SUL!K447)</f>
        <v>83</v>
      </c>
      <c r="O444" s="144">
        <f>IF(SP_SUL!L447="","*",SP_SUL!L447)</f>
        <v>83.1</v>
      </c>
      <c r="P444" s="143">
        <f>IF(SP_SUL!O447="","*",SP_SUL!O447)</f>
        <v>0.39583333333333331</v>
      </c>
      <c r="Q444" s="143">
        <f>IF(SP_SUL!P447="","*",SP_SUL!P447)</f>
        <v>4.1666666666666664E-2</v>
      </c>
      <c r="R444" s="145" t="str">
        <f>IF(SP_SUL!Q447="","*",CONCATENATE(SP_SUL!Q447," ",SP_SUL!R447))</f>
        <v>4 VAGÕES</v>
      </c>
      <c r="S444" s="145" t="str">
        <f>IF(SP_SUL!V447="","*",SP_SUL!V447)</f>
        <v>Felipe</v>
      </c>
      <c r="T444" s="145" t="str">
        <f>IF(SP_SUL!W447="","*",SP_SUL!W447)</f>
        <v>Descarga de pedra</v>
      </c>
      <c r="U444" s="137">
        <f ca="1">_xlfn.XLOOKUP(G444&amp;$U$2,BS_CONTROLE[CHAVE],BS_CONTROLE[Quantidade_11],"-")</f>
        <v>0</v>
      </c>
      <c r="V444" s="137" t="str">
        <f ca="1">_xlfn.XLOOKUP(G444&amp;$V$2,BS_CONTROLE[CHAVE],BS_CONTROLE[Quantidade_11],"-")</f>
        <v>-</v>
      </c>
      <c r="W444" s="137">
        <f ca="1">_xlfn.XLOOKUP(G444&amp;$W$2,BS_CONTROLE[CHAVE],BS_CONTROLE[Quantidade_11],"-")</f>
        <v>1</v>
      </c>
    </row>
    <row r="445" spans="1:23">
      <c r="A445" s="146" t="str">
        <f>IF(SP_SUL!Y448="","*",SP_SUL!Y448)</f>
        <v>*</v>
      </c>
      <c r="B445" s="146" t="str">
        <f>IF(SP_SUL!X448="","*",SP_SUL!X448)</f>
        <v>Oportunidade</v>
      </c>
      <c r="C445" s="146" t="str">
        <f>IF(SP_SUL!Z448="","*",SP_SUL!Z448)</f>
        <v>*</v>
      </c>
      <c r="D445" s="139" t="str">
        <f>IF(SP_SUL!S448="","*",SP_SUL!S448)</f>
        <v>SP SUL</v>
      </c>
      <c r="E445" s="139" t="str">
        <f>IF(SP_SUL!T448="","*",SP_SUL!T448)</f>
        <v>ZKE-ZEV</v>
      </c>
      <c r="F445" s="145">
        <f>IF(SP_SUL!B448="","*",SP_SUL!B448)</f>
        <v>46071</v>
      </c>
      <c r="G445" s="145" t="str">
        <f>IF(SP_SUL!D448="","*",SP_SUL!D448)</f>
        <v>V89</v>
      </c>
      <c r="H445" s="145" t="str">
        <f>IF(SP_SUL!F448="","*",SP_SUL!F448)</f>
        <v>MECANIZAÇÃO - SOCADORA</v>
      </c>
      <c r="I445" s="145" t="str">
        <f>IF(SP_SUL!H448="","*",SP_SUL!H448)</f>
        <v>102ZKW2</v>
      </c>
      <c r="J445" s="145" t="str">
        <f>IF(SP_SUL!I448="","*",SP_SUL!I448)</f>
        <v>102ZKW2</v>
      </c>
      <c r="K445" s="139" t="str">
        <f>IF(SP_SUL!M448="","*",SP_SUL!M448)</f>
        <v>ZKW-ZLU</v>
      </c>
      <c r="L445" s="139" t="str">
        <f>IF(SP_SUL!N448="","*",SP_SUL!N448)</f>
        <v>102ZKW2</v>
      </c>
      <c r="M445" s="140">
        <f>IF(SP_SUL!J448="","*",SP_SUL!J448)</f>
        <v>55</v>
      </c>
      <c r="N445" s="144">
        <f>IF(SP_SUL!K448="","*",SP_SUL!K448)</f>
        <v>97.9</v>
      </c>
      <c r="O445" s="144">
        <f>IF(SP_SUL!L448="","*",SP_SUL!L448)</f>
        <v>100</v>
      </c>
      <c r="P445" s="143">
        <f>IF(SP_SUL!O448="","*",SP_SUL!O448)</f>
        <v>0.39583333333333331</v>
      </c>
      <c r="Q445" s="143">
        <f>IF(SP_SUL!P448="","*",SP_SUL!P448)</f>
        <v>8.3333333333333329E-2</v>
      </c>
      <c r="R445" s="145" t="str">
        <f>IF(SP_SUL!Q448="","*",CONCATENATE(SP_SUL!Q448," ",SP_SUL!R448))</f>
        <v>480 M</v>
      </c>
      <c r="S445" s="145" t="str">
        <f>IF(SP_SUL!V448="","*",SP_SUL!V448)</f>
        <v>Antonioni</v>
      </c>
      <c r="T445" s="145" t="str">
        <f>IF(SP_SUL!W448="","*",SP_SUL!W448)</f>
        <v xml:space="preserve">Socaria mecanizada </v>
      </c>
      <c r="U445" s="137">
        <f ca="1">_xlfn.XLOOKUP(G445&amp;$U$2,BS_CONTROLE[CHAVE],BS_CONTROLE[Quantidade_11],"-")</f>
        <v>0</v>
      </c>
      <c r="V445" s="137" t="str">
        <f ca="1">_xlfn.XLOOKUP(G445&amp;$V$2,BS_CONTROLE[CHAVE],BS_CONTROLE[Quantidade_11],"-")</f>
        <v>-</v>
      </c>
      <c r="W445" s="137">
        <f ca="1">_xlfn.XLOOKUP(G445&amp;$W$2,BS_CONTROLE[CHAVE],BS_CONTROLE[Quantidade_11],"-")</f>
        <v>860</v>
      </c>
    </row>
    <row r="446" spans="1:23">
      <c r="A446" s="146" t="str">
        <f>IF(SP_SUL!Y449="","*",SP_SUL!Y449)</f>
        <v>*</v>
      </c>
      <c r="B446" s="146" t="str">
        <f>IF(SP_SUL!X449="","*",SP_SUL!X449)</f>
        <v>Oportunidade</v>
      </c>
      <c r="C446" s="146" t="str">
        <f>IF(SP_SUL!Z449="","*",SP_SUL!Z449)</f>
        <v>*</v>
      </c>
      <c r="D446" s="139" t="str">
        <f>IF(SP_SUL!S449="","*",SP_SUL!S449)</f>
        <v>SP SUL</v>
      </c>
      <c r="E446" s="139" t="str">
        <f>IF(SP_SUL!T449="","*",SP_SUL!T449)</f>
        <v>ZKE-ZEV</v>
      </c>
      <c r="F446" s="145">
        <f>IF(SP_SUL!B449="","*",SP_SUL!B449)</f>
        <v>46071</v>
      </c>
      <c r="G446" s="145" t="str">
        <f>IF(SP_SUL!D449="","*",SP_SUL!D449)</f>
        <v>E17</v>
      </c>
      <c r="H446" s="145" t="str">
        <f>IF(SP_SUL!F449="","*",SP_SUL!F449)</f>
        <v>CAMINHÃO DE SOLDA</v>
      </c>
      <c r="I446" s="145" t="str">
        <f>IF(SP_SUL!H449="","*",SP_SUL!H449)</f>
        <v>102ZKW2</v>
      </c>
      <c r="J446" s="145" t="str">
        <f>IF(SP_SUL!I449="","*",SP_SUL!I449)</f>
        <v>102ZKW2</v>
      </c>
      <c r="K446" s="139" t="str">
        <f>IF(SP_SUL!M449="","*",SP_SUL!M449)</f>
        <v>ZKW-ZLU</v>
      </c>
      <c r="L446" s="139">
        <f>IF(SP_SUL!N449="","*",SP_SUL!N449)</f>
        <v>1051032</v>
      </c>
      <c r="M446" s="140">
        <f>IF(SP_SUL!J449="","*",SP_SUL!J449)</f>
        <v>55</v>
      </c>
      <c r="N446" s="144">
        <f>IF(SP_SUL!K449="","*",SP_SUL!K449)</f>
        <v>103.9</v>
      </c>
      <c r="O446" s="144">
        <f>IF(SP_SUL!L449="","*",SP_SUL!L449)</f>
        <v>104.4</v>
      </c>
      <c r="P446" s="143">
        <f>IF(SP_SUL!O449="","*",SP_SUL!O449)</f>
        <v>0.375</v>
      </c>
      <c r="Q446" s="143">
        <f>IF(SP_SUL!P449="","*",SP_SUL!P449)</f>
        <v>0.125</v>
      </c>
      <c r="R446" s="145" t="str">
        <f>IF(SP_SUL!Q449="","*",CONCATENATE(SP_SUL!Q449," ",SP_SUL!R449))</f>
        <v>2 Nº DE SOLDA</v>
      </c>
      <c r="S446" s="145" t="str">
        <f>IF(SP_SUL!V449="","*",SP_SUL!V449)</f>
        <v>Higor</v>
      </c>
      <c r="T446" s="145" t="str">
        <f>IF(SP_SUL!W449="","*",SP_SUL!W449)</f>
        <v>Caminhão de solda</v>
      </c>
      <c r="U446" s="137">
        <f ca="1">_xlfn.XLOOKUP(G446&amp;$U$2,BS_CONTROLE[CHAVE],BS_CONTROLE[Quantidade_11],"-")</f>
        <v>2</v>
      </c>
      <c r="V446" s="137">
        <f ca="1">_xlfn.XLOOKUP(G446&amp;$V$2,BS_CONTROLE[CHAVE],BS_CONTROLE[Quantidade_11],"-")</f>
        <v>0</v>
      </c>
      <c r="W446" s="137">
        <f ca="1">_xlfn.XLOOKUP(G446&amp;$W$2,BS_CONTROLE[CHAVE],BS_CONTROLE[Quantidade_11],"-")</f>
        <v>0</v>
      </c>
    </row>
    <row r="447" spans="1:23">
      <c r="A447" s="146" t="str">
        <f>IF(SP_SUL!Y450="","*",SP_SUL!Y450)</f>
        <v>*</v>
      </c>
      <c r="B447" s="146" t="str">
        <f>IF(SP_SUL!X450="","*",SP_SUL!X450)</f>
        <v>Oportunidade</v>
      </c>
      <c r="C447" s="146" t="str">
        <f>IF(SP_SUL!Z450="","*",SP_SUL!Z450)</f>
        <v>*</v>
      </c>
      <c r="D447" s="139" t="str">
        <f>IF(SP_SUL!S450="","*",SP_SUL!S450)</f>
        <v>SP SUL</v>
      </c>
      <c r="E447" s="139" t="str">
        <f>IF(SP_SUL!T450="","*",SP_SUL!T450)</f>
        <v>ZKE-ZEV</v>
      </c>
      <c r="F447" s="145">
        <f>IF(SP_SUL!B450="","*",SP_SUL!B450)</f>
        <v>46071</v>
      </c>
      <c r="G447" s="145" t="str">
        <f>IF(SP_SUL!D450="","*",SP_SUL!D450)</f>
        <v>CLEBISON (TP-728)</v>
      </c>
      <c r="H447" s="145" t="str">
        <f>IF(SP_SUL!F450="","*",SP_SUL!F450)</f>
        <v>PDM - SOLDA</v>
      </c>
      <c r="I447" s="145" t="str">
        <f>IF(SP_SUL!H450="","*",SP_SUL!H450)</f>
        <v>-</v>
      </c>
      <c r="J447" s="145" t="str">
        <f>IF(SP_SUL!I450="","*",SP_SUL!I450)</f>
        <v>-</v>
      </c>
      <c r="K447" s="139" t="str">
        <f>IF(SP_SUL!M450="","*",SP_SUL!M450)</f>
        <v>ZEM</v>
      </c>
      <c r="L447" s="139" t="str">
        <f>IF(SP_SUL!N450="","*",SP_SUL!N450)</f>
        <v>ZEM2</v>
      </c>
      <c r="M447" s="140">
        <f>IF(SP_SUL!J450="","*",SP_SUL!J450)</f>
        <v>55</v>
      </c>
      <c r="N447" s="144">
        <f>IF(SP_SUL!K450="","*",SP_SUL!K450)</f>
        <v>134.47999999999999</v>
      </c>
      <c r="O447" s="144" t="str">
        <f>IF(SP_SUL!L450="","*",SP_SUL!L450)</f>
        <v>-</v>
      </c>
      <c r="P447" s="143">
        <f>IF(SP_SUL!O450="","*",SP_SUL!O450)</f>
        <v>0.375</v>
      </c>
      <c r="Q447" s="143">
        <f>IF(SP_SUL!P450="","*",SP_SUL!P450)</f>
        <v>6.25E-2</v>
      </c>
      <c r="R447" s="145" t="str">
        <f>IF(SP_SUL!Q450="","*",CONCATENATE(SP_SUL!Q450," ",SP_SUL!R450))</f>
        <v>1 Nº DE SOLDA</v>
      </c>
      <c r="S447" s="145" t="str">
        <f>IF(SP_SUL!V450="","*",SP_SUL!V450)</f>
        <v>Felipe</v>
      </c>
      <c r="T447" s="145" t="str">
        <f>IF(SP_SUL!W450="","*",SP_SUL!W450)</f>
        <v xml:space="preserve">Execução de solda - Condicionado a temperatura </v>
      </c>
      <c r="U447" s="137">
        <f ca="1">_xlfn.XLOOKUP(G447&amp;$U$2,BS_CONTROLE[CHAVE],BS_CONTROLE[Quantidade_11],"-")</f>
        <v>2</v>
      </c>
      <c r="V447" s="137" t="str">
        <f ca="1">_xlfn.XLOOKUP(G447&amp;$V$2,BS_CONTROLE[CHAVE],BS_CONTROLE[Quantidade_11],"-")</f>
        <v>-</v>
      </c>
      <c r="W447" s="137">
        <f ca="1">_xlfn.XLOOKUP(G447&amp;$W$2,BS_CONTROLE[CHAVE],BS_CONTROLE[Quantidade_11],"-")</f>
        <v>0</v>
      </c>
    </row>
    <row r="448" spans="1:23">
      <c r="A448" s="146" t="str">
        <f>IF(SP_SUL!Y451="","*",SP_SUL!Y451)</f>
        <v>*</v>
      </c>
      <c r="B448" s="146" t="str">
        <f>IF(SP_SUL!X451="","*",SP_SUL!X451)</f>
        <v>Oportunidade</v>
      </c>
      <c r="C448" s="146" t="str">
        <f>IF(SP_SUL!Z451="","*",SP_SUL!Z451)</f>
        <v>*</v>
      </c>
      <c r="D448" s="139" t="str">
        <f>IF(SP_SUL!S451="","*",SP_SUL!S451)</f>
        <v>SP SUL</v>
      </c>
      <c r="E448" s="139" t="str">
        <f>IF(SP_SUL!T451="","*",SP_SUL!T451)</f>
        <v>ZKE-ZEV</v>
      </c>
      <c r="F448" s="145">
        <f>IF(SP_SUL!B451="","*",SP_SUL!B451)</f>
        <v>46071</v>
      </c>
      <c r="G448" s="145" t="str">
        <f>IF(SP_SUL!D451="","*",SP_SUL!D451)</f>
        <v>ISMAEL(TP-726)</v>
      </c>
      <c r="H448" s="145" t="str">
        <f>IF(SP_SUL!F451="","*",SP_SUL!F451)</f>
        <v>PDM - SOLDA</v>
      </c>
      <c r="I448" s="145" t="str">
        <f>IF(SP_SUL!H451="","*",SP_SUL!H451)</f>
        <v>-</v>
      </c>
      <c r="J448" s="145" t="str">
        <f>IF(SP_SUL!I451="","*",SP_SUL!I451)</f>
        <v>-</v>
      </c>
      <c r="K448" s="139" t="str">
        <f>IF(SP_SUL!M451="","*",SP_SUL!M451)</f>
        <v>ZEM</v>
      </c>
      <c r="L448" s="139" t="str">
        <f>IF(SP_SUL!N451="","*",SP_SUL!N451)</f>
        <v>ZEM2</v>
      </c>
      <c r="M448" s="140">
        <f>IF(SP_SUL!J451="","*",SP_SUL!J451)</f>
        <v>55</v>
      </c>
      <c r="N448" s="144">
        <f>IF(SP_SUL!K451="","*",SP_SUL!K451)</f>
        <v>134.47999999999999</v>
      </c>
      <c r="O448" s="144" t="str">
        <f>IF(SP_SUL!L451="","*",SP_SUL!L451)</f>
        <v>-</v>
      </c>
      <c r="P448" s="143">
        <f>IF(SP_SUL!O451="","*",SP_SUL!O451)</f>
        <v>0.375</v>
      </c>
      <c r="Q448" s="143">
        <f>IF(SP_SUL!P451="","*",SP_SUL!P451)</f>
        <v>6.25E-2</v>
      </c>
      <c r="R448" s="145" t="str">
        <f>IF(SP_SUL!Q451="","*",CONCATENATE(SP_SUL!Q451," ",SP_SUL!R451))</f>
        <v>1 Nº DE SOLDA</v>
      </c>
      <c r="S448" s="145" t="str">
        <f>IF(SP_SUL!V451="","*",SP_SUL!V451)</f>
        <v>Felipe</v>
      </c>
      <c r="T448" s="145" t="str">
        <f>IF(SP_SUL!W451="","*",SP_SUL!W451)</f>
        <v xml:space="preserve">Execução de solda - Condicionado a temperatura </v>
      </c>
      <c r="U448" s="137">
        <f ca="1">_xlfn.XLOOKUP(G448&amp;$U$2,BS_CONTROLE[CHAVE],BS_CONTROLE[Quantidade_11],"-")</f>
        <v>2</v>
      </c>
      <c r="V448" s="137" t="str">
        <f ca="1">_xlfn.XLOOKUP(G448&amp;$V$2,BS_CONTROLE[CHAVE],BS_CONTROLE[Quantidade_11],"-")</f>
        <v>-</v>
      </c>
      <c r="W448" s="137">
        <f ca="1">_xlfn.XLOOKUP(G448&amp;$W$2,BS_CONTROLE[CHAVE],BS_CONTROLE[Quantidade_11],"-")</f>
        <v>0</v>
      </c>
    </row>
    <row r="449" spans="1:23" hidden="1">
      <c r="A449" s="146" t="str">
        <f>IF(SP_SUL!Y452="","*",SP_SUL!Y452)</f>
        <v>*</v>
      </c>
      <c r="B449" s="146" t="str">
        <f>IF(SP_SUL!X452="","*",SP_SUL!X452)</f>
        <v>*</v>
      </c>
      <c r="C449" s="146" t="str">
        <f>IF(SP_SUL!Z452="","*",SP_SUL!Z452)</f>
        <v>*</v>
      </c>
      <c r="D449" s="139" t="str">
        <f>IF(SP_SUL!S452="","*",SP_SUL!S452)</f>
        <v>-</v>
      </c>
      <c r="E449" s="139" t="str">
        <f>IF(SP_SUL!T452="","*",SP_SUL!T452)</f>
        <v>-</v>
      </c>
      <c r="F449" s="145" t="str">
        <f>IF(SP_SUL!B452="","*",SP_SUL!B452)</f>
        <v>*</v>
      </c>
      <c r="G449" s="145" t="str">
        <f>IF(SP_SUL!D452="","*",SP_SUL!D452)</f>
        <v>*</v>
      </c>
      <c r="H449" s="145" t="str">
        <f>IF(SP_SUL!F452="","*",SP_SUL!F452)</f>
        <v>*</v>
      </c>
      <c r="I449" s="145" t="str">
        <f>IF(SP_SUL!H452="","*",SP_SUL!H452)</f>
        <v>*</v>
      </c>
      <c r="J449" s="145" t="str">
        <f>IF(SP_SUL!I452="","*",SP_SUL!I452)</f>
        <v>*</v>
      </c>
      <c r="K449" s="139" t="str">
        <f>IF(SP_SUL!M452="","*",SP_SUL!M452)</f>
        <v>-</v>
      </c>
      <c r="L449" s="139" t="str">
        <f>IF(SP_SUL!N452="","*",SP_SUL!N452)</f>
        <v>-</v>
      </c>
      <c r="M449" s="140" t="str">
        <f>IF(SP_SUL!J452="","*",SP_SUL!J452)</f>
        <v>*</v>
      </c>
      <c r="N449" s="144" t="str">
        <f>IF(SP_SUL!K452="","*",SP_SUL!K452)</f>
        <v>*</v>
      </c>
      <c r="O449" s="144" t="str">
        <f>IF(SP_SUL!L452="","*",SP_SUL!L452)</f>
        <v>*</v>
      </c>
      <c r="P449" s="143" t="str">
        <f>IF(SP_SUL!O452="","*",SP_SUL!O452)</f>
        <v>*</v>
      </c>
      <c r="Q449" s="143" t="str">
        <f>IF(SP_SUL!P452="","*",SP_SUL!P452)</f>
        <v>*</v>
      </c>
      <c r="R449" s="145" t="str">
        <f>IF(SP_SUL!Q452="","*",CONCATENATE(SP_SUL!Q452," ",SP_SUL!R452))</f>
        <v>*</v>
      </c>
      <c r="S449" s="145" t="str">
        <f>IF(SP_SUL!V452="","*",SP_SUL!V452)</f>
        <v>*</v>
      </c>
      <c r="T449" s="145" t="str">
        <f>IF(SP_SUL!W452="","*",SP_SUL!W452)</f>
        <v>*</v>
      </c>
      <c r="U449" s="137" t="str">
        <f ca="1">_xlfn.XLOOKUP(G449&amp;$U$2,BS_CONTROLE[CHAVE],BS_CONTROLE[Quantidade_11],"-")</f>
        <v>-</v>
      </c>
      <c r="V449" s="137" t="str">
        <f ca="1">_xlfn.XLOOKUP(G449&amp;$V$2,BS_CONTROLE[CHAVE],BS_CONTROLE[Quantidade_11],"-")</f>
        <v>-</v>
      </c>
      <c r="W449" s="137" t="str">
        <f ca="1">_xlfn.XLOOKUP(G449&amp;$W$2,BS_CONTROLE[CHAVE],BS_CONTROLE[Quantidade_11],"-")</f>
        <v>-</v>
      </c>
    </row>
    <row r="450" spans="1:23">
      <c r="A450" s="146" t="str">
        <f>IF(SP_SUL!Y453="","*",SP_SUL!Y453)</f>
        <v>*</v>
      </c>
      <c r="B450" s="146" t="str">
        <f>IF(SP_SUL!X453="","*",SP_SUL!X453)</f>
        <v>Oportunidade</v>
      </c>
      <c r="C450" s="146" t="str">
        <f>IF(SP_SUL!Z453="","*",SP_SUL!Z453)</f>
        <v>*</v>
      </c>
      <c r="D450" s="139" t="str">
        <f>IF(SP_SUL!S453="","*",SP_SUL!S453)</f>
        <v>SP SUL</v>
      </c>
      <c r="E450" s="139" t="str">
        <f>IF(SP_SUL!T453="","*",SP_SUL!T453)</f>
        <v>ZKE-ZEV</v>
      </c>
      <c r="F450" s="145">
        <f>IF(SP_SUL!B453="","*",SP_SUL!B453)</f>
        <v>46071</v>
      </c>
      <c r="G450" s="145" t="str">
        <f>IF(SP_SUL!D453="","*",SP_SUL!D453)</f>
        <v>WALTER (TP-810)</v>
      </c>
      <c r="H450" s="145" t="str">
        <f>IF(SP_SUL!F453="","*",SP_SUL!F453)</f>
        <v>MODERNIZAÇÃO - SOLDA</v>
      </c>
      <c r="I450" s="145" t="str">
        <f>IF(SP_SUL!H453="","*",SP_SUL!H453)</f>
        <v>-</v>
      </c>
      <c r="J450" s="145" t="str">
        <f>IF(SP_SUL!I453="","*",SP_SUL!I453)</f>
        <v>-</v>
      </c>
      <c r="K450" s="139" t="str">
        <f>IF(SP_SUL!M453="","*",SP_SUL!M453)</f>
        <v>ZWI-ZEM</v>
      </c>
      <c r="L450" s="139">
        <f>IF(SP_SUL!N453="","*",SP_SUL!N453)</f>
        <v>1231211</v>
      </c>
      <c r="M450" s="140">
        <f>IF(SP_SUL!J453="","*",SP_SUL!J453)</f>
        <v>48</v>
      </c>
      <c r="N450" s="144">
        <f>IF(SP_SUL!K453="","*",SP_SUL!K453)</f>
        <v>121.298</v>
      </c>
      <c r="O450" s="144" t="str">
        <f>IF(SP_SUL!L453="","*",SP_SUL!L453)</f>
        <v>-</v>
      </c>
      <c r="P450" s="143">
        <f>IF(SP_SUL!O453="","*",SP_SUL!O453)</f>
        <v>0.35416666666666669</v>
      </c>
      <c r="Q450" s="143">
        <f>IF(SP_SUL!P453="","*",SP_SUL!P453)</f>
        <v>8.3333333333333329E-2</v>
      </c>
      <c r="R450" s="145" t="str">
        <f>IF(SP_SUL!Q453="","*",CONCATENATE(SP_SUL!Q453," ",SP_SUL!R453))</f>
        <v>1 Nº DE SOLDA</v>
      </c>
      <c r="S450" s="145" t="str">
        <f>IF(SP_SUL!V453="","*",SP_SUL!V453)</f>
        <v>Alisson</v>
      </c>
      <c r="T450" s="145" t="str">
        <f>IF(SP_SUL!W453="","*",SP_SUL!W453)</f>
        <v xml:space="preserve">Execução de solda - Condicionado a temperatura </v>
      </c>
      <c r="U450" s="137" t="str">
        <f ca="1">_xlfn.XLOOKUP(G450&amp;$U$2,BS_CONTROLE[CHAVE],BS_CONTROLE[Quantidade_11],"-")</f>
        <v>-</v>
      </c>
      <c r="V450" s="137" t="str">
        <f ca="1">_xlfn.XLOOKUP(G450&amp;$V$2,BS_CONTROLE[CHAVE],BS_CONTROLE[Quantidade_11],"-")</f>
        <v>-</v>
      </c>
      <c r="W450" s="137" t="str">
        <f ca="1">_xlfn.XLOOKUP(G450&amp;$W$2,BS_CONTROLE[CHAVE],BS_CONTROLE[Quantidade_11],"-")</f>
        <v>-</v>
      </c>
    </row>
    <row r="451" spans="1:23">
      <c r="A451" s="146" t="str">
        <f>IF(SP_SUL!Y454="","*",SP_SUL!Y454)</f>
        <v>*</v>
      </c>
      <c r="B451" s="146" t="str">
        <f>IF(SP_SUL!X454="","*",SP_SUL!X454)</f>
        <v>Oportunidade</v>
      </c>
      <c r="C451" s="146" t="str">
        <f>IF(SP_SUL!Z454="","*",SP_SUL!Z454)</f>
        <v>*</v>
      </c>
      <c r="D451" s="139" t="str">
        <f>IF(SP_SUL!S454="","*",SP_SUL!S454)</f>
        <v>SP SUL</v>
      </c>
      <c r="E451" s="139" t="str">
        <f>IF(SP_SUL!T454="","*",SP_SUL!T454)</f>
        <v>ZKE-ZEV</v>
      </c>
      <c r="F451" s="145">
        <f>IF(SP_SUL!B454="","*",SP_SUL!B454)</f>
        <v>46071</v>
      </c>
      <c r="G451" s="145" t="str">
        <f>IF(SP_SUL!D454="","*",SP_SUL!D454)</f>
        <v>ADENISON (TP-810)</v>
      </c>
      <c r="H451" s="145" t="str">
        <f>IF(SP_SUL!F454="","*",SP_SUL!F454)</f>
        <v>MODERNIZAÇÃO - SOLDA</v>
      </c>
      <c r="I451" s="145" t="str">
        <f>IF(SP_SUL!H454="","*",SP_SUL!H454)</f>
        <v>-</v>
      </c>
      <c r="J451" s="145" t="str">
        <f>IF(SP_SUL!I454="","*",SP_SUL!I454)</f>
        <v>-</v>
      </c>
      <c r="K451" s="139" t="str">
        <f>IF(SP_SUL!M454="","*",SP_SUL!M454)</f>
        <v>ZWI-ZEM</v>
      </c>
      <c r="L451" s="139">
        <f>IF(SP_SUL!N454="","*",SP_SUL!N454)</f>
        <v>1241231</v>
      </c>
      <c r="M451" s="140">
        <f>IF(SP_SUL!J454="","*",SP_SUL!J454)</f>
        <v>48</v>
      </c>
      <c r="N451" s="144">
        <f>IF(SP_SUL!K454="","*",SP_SUL!K454)</f>
        <v>123.928</v>
      </c>
      <c r="O451" s="144" t="str">
        <f>IF(SP_SUL!L454="","*",SP_SUL!L454)</f>
        <v>-</v>
      </c>
      <c r="P451" s="143">
        <f>IF(SP_SUL!O454="","*",SP_SUL!O454)</f>
        <v>0.35416666666666669</v>
      </c>
      <c r="Q451" s="143">
        <f>IF(SP_SUL!P454="","*",SP_SUL!P454)</f>
        <v>8.3333333333333329E-2</v>
      </c>
      <c r="R451" s="145" t="str">
        <f>IF(SP_SUL!Q454="","*",CONCATENATE(SP_SUL!Q454," ",SP_SUL!R454))</f>
        <v>1 Nº DE SOLDA</v>
      </c>
      <c r="S451" s="145" t="str">
        <f>IF(SP_SUL!V454="","*",SP_SUL!V454)</f>
        <v>Alisson</v>
      </c>
      <c r="T451" s="145" t="str">
        <f>IF(SP_SUL!W454="","*",SP_SUL!W454)</f>
        <v xml:space="preserve">Execução de solda - Condicionado a temperatura </v>
      </c>
      <c r="U451" s="137">
        <f ca="1">_xlfn.XLOOKUP(G451&amp;$U$2,BS_CONTROLE[CHAVE],BS_CONTROLE[Quantidade_11],"-")</f>
        <v>1</v>
      </c>
      <c r="V451" s="137" t="str">
        <f ca="1">_xlfn.XLOOKUP(G451&amp;$V$2,BS_CONTROLE[CHAVE],BS_CONTROLE[Quantidade_11],"-")</f>
        <v>-</v>
      </c>
      <c r="W451" s="137">
        <f ca="1">_xlfn.XLOOKUP(G451&amp;$W$2,BS_CONTROLE[CHAVE],BS_CONTROLE[Quantidade_11],"-")</f>
        <v>0</v>
      </c>
    </row>
    <row r="452" spans="1:23" hidden="1">
      <c r="A452" s="146" t="str">
        <f>IF(SP_SUL!Y455="","*",SP_SUL!Y455)</f>
        <v>*</v>
      </c>
      <c r="B452" s="146" t="str">
        <f>IF(SP_SUL!X455="","*",SP_SUL!X455)</f>
        <v>*</v>
      </c>
      <c r="C452" s="146" t="str">
        <f>IF(SP_SUL!Z455="","*",SP_SUL!Z455)</f>
        <v>*</v>
      </c>
      <c r="D452" s="139" t="str">
        <f>IF(SP_SUL!S455="","*",SP_SUL!S455)</f>
        <v>-</v>
      </c>
      <c r="E452" s="139" t="str">
        <f>IF(SP_SUL!T455="","*",SP_SUL!T455)</f>
        <v>-</v>
      </c>
      <c r="F452" s="145" t="str">
        <f>IF(SP_SUL!B455="","*",SP_SUL!B455)</f>
        <v>*</v>
      </c>
      <c r="G452" s="145" t="str">
        <f>IF(SP_SUL!D455="","*",SP_SUL!D455)</f>
        <v>*</v>
      </c>
      <c r="H452" s="145" t="str">
        <f>IF(SP_SUL!F455="","*",SP_SUL!F455)</f>
        <v>*</v>
      </c>
      <c r="I452" s="145" t="str">
        <f>IF(SP_SUL!H455="","*",SP_SUL!H455)</f>
        <v>*</v>
      </c>
      <c r="J452" s="145" t="str">
        <f>IF(SP_SUL!I455="","*",SP_SUL!I455)</f>
        <v>*</v>
      </c>
      <c r="K452" s="139" t="str">
        <f>IF(SP_SUL!M455="","*",SP_SUL!M455)</f>
        <v>-</v>
      </c>
      <c r="L452" s="139" t="str">
        <f>IF(SP_SUL!N455="","*",SP_SUL!N455)</f>
        <v>-</v>
      </c>
      <c r="M452" s="140" t="str">
        <f>IF(SP_SUL!J455="","*",SP_SUL!J455)</f>
        <v>*</v>
      </c>
      <c r="N452" s="144" t="str">
        <f>IF(SP_SUL!K455="","*",SP_SUL!K455)</f>
        <v>*</v>
      </c>
      <c r="O452" s="144" t="str">
        <f>IF(SP_SUL!L455="","*",SP_SUL!L455)</f>
        <v>*</v>
      </c>
      <c r="P452" s="143" t="str">
        <f>IF(SP_SUL!O455="","*",SP_SUL!O455)</f>
        <v>*</v>
      </c>
      <c r="Q452" s="143" t="str">
        <f>IF(SP_SUL!P455="","*",SP_SUL!P455)</f>
        <v>*</v>
      </c>
      <c r="R452" s="145" t="str">
        <f>IF(SP_SUL!Q455="","*",CONCATENATE(SP_SUL!Q455," ",SP_SUL!R455))</f>
        <v>*</v>
      </c>
      <c r="S452" s="145" t="str">
        <f>IF(SP_SUL!V455="","*",SP_SUL!V455)</f>
        <v>*</v>
      </c>
      <c r="T452" s="145" t="str">
        <f>IF(SP_SUL!W455="","*",SP_SUL!W455)</f>
        <v>*</v>
      </c>
      <c r="U452" s="137" t="str">
        <f ca="1">_xlfn.XLOOKUP(G452&amp;$U$2,BS_CONTROLE[CHAVE],BS_CONTROLE[Quantidade_11],"-")</f>
        <v>-</v>
      </c>
      <c r="V452" s="137" t="str">
        <f ca="1">_xlfn.XLOOKUP(G452&amp;$V$2,BS_CONTROLE[CHAVE],BS_CONTROLE[Quantidade_11],"-")</f>
        <v>-</v>
      </c>
      <c r="W452" s="137" t="str">
        <f ca="1">_xlfn.XLOOKUP(G452&amp;$W$2,BS_CONTROLE[CHAVE],BS_CONTROLE[Quantidade_11],"-")</f>
        <v>-</v>
      </c>
    </row>
    <row r="453" spans="1:23">
      <c r="A453" s="146" t="str">
        <f>IF(SP_SUL!Y456="","*",SP_SUL!Y456)</f>
        <v>*</v>
      </c>
      <c r="B453" s="146" t="str">
        <f>IF(SP_SUL!X456="","*",SP_SUL!X456)</f>
        <v>Oportunidade</v>
      </c>
      <c r="C453" s="146" t="str">
        <f>IF(SP_SUL!Z456="","*",SP_SUL!Z456)</f>
        <v>*</v>
      </c>
      <c r="D453" s="139" t="str">
        <f>IF(SP_SUL!S456="","*",SP_SUL!S456)</f>
        <v>SP SUL</v>
      </c>
      <c r="E453" s="139" t="str">
        <f>IF(SP_SUL!T456="","*",SP_SUL!T456)</f>
        <v>ZEV-ZPT</v>
      </c>
      <c r="F453" s="145">
        <f>IF(SP_SUL!B456="","*",SP_SUL!B456)</f>
        <v>46071</v>
      </c>
      <c r="G453" s="145" t="str">
        <f>IF(SP_SUL!D456="","*",SP_SUL!D456)</f>
        <v>W61</v>
      </c>
      <c r="H453" s="145" t="str">
        <f>IF(SP_SUL!F456="","*",SP_SUL!F456)</f>
        <v>DESLOCAMENTO</v>
      </c>
      <c r="I453" s="145" t="str">
        <f>IF(SP_SUL!H456="","*",SP_SUL!H456)</f>
        <v>ZEV</v>
      </c>
      <c r="J453" s="145" t="str">
        <f>IF(SP_SUL!I456="","*",SP_SUL!I456)</f>
        <v>ZPT</v>
      </c>
      <c r="K453" s="139" t="str">
        <f>IF(SP_SUL!M456="","*",SP_SUL!M456)</f>
        <v>ZEV-ZPT</v>
      </c>
      <c r="L453" s="139" t="str">
        <f>IF(SP_SUL!N456="","*",SP_SUL!N456)</f>
        <v>ZEVZPT</v>
      </c>
      <c r="M453" s="140">
        <f>IF(SP_SUL!J456="","*",SP_SUL!J456)</f>
        <v>92</v>
      </c>
      <c r="N453" s="144">
        <f>IF(SP_SUL!K456="","*",SP_SUL!K456)</f>
        <v>67</v>
      </c>
      <c r="O453" s="144" t="str">
        <f>IF(SP_SUL!L456="","*",SP_SUL!L456)</f>
        <v>-</v>
      </c>
      <c r="P453" s="143">
        <f>IF(SP_SUL!O456="","*",SP_SUL!O456)</f>
        <v>0.5</v>
      </c>
      <c r="Q453" s="143">
        <f>IF(SP_SUL!P456="","*",SP_SUL!P456)</f>
        <v>4.1666666666666664E-2</v>
      </c>
      <c r="R453" s="145" t="str">
        <f>IF(SP_SUL!Q456="","*",CONCATENATE(SP_SUL!Q456," ",SP_SUL!R456))</f>
        <v>1 BINÁRIO</v>
      </c>
      <c r="S453" s="145" t="str">
        <f>IF(SP_SUL!V456="","*",SP_SUL!V456)</f>
        <v>Augusto</v>
      </c>
      <c r="T453" s="145" t="str">
        <f>IF(SP_SUL!W456="","*",SP_SUL!W456)</f>
        <v>Deslocamento</v>
      </c>
      <c r="U453" s="137">
        <f ca="1">_xlfn.XLOOKUP(G453&amp;$U$2,BS_CONTROLE[CHAVE],BS_CONTROLE[Quantidade_11],"-")</f>
        <v>1</v>
      </c>
      <c r="V453" s="137" t="str">
        <f ca="1">_xlfn.XLOOKUP(G453&amp;$V$2,BS_CONTROLE[CHAVE],BS_CONTROLE[Quantidade_11],"-")</f>
        <v>-</v>
      </c>
      <c r="W453" s="137">
        <f ca="1">_xlfn.XLOOKUP(G453&amp;$W$2,BS_CONTROLE[CHAVE],BS_CONTROLE[Quantidade_11],"-")</f>
        <v>0</v>
      </c>
    </row>
    <row r="454" spans="1:23">
      <c r="A454" s="146" t="str">
        <f>IF(SP_SUL!Y457="","*",SP_SUL!Y457)</f>
        <v>*</v>
      </c>
      <c r="B454" s="146" t="str">
        <f>IF(SP_SUL!X457="","*",SP_SUL!X457)</f>
        <v>Oportunidade</v>
      </c>
      <c r="C454" s="146" t="str">
        <f>IF(SP_SUL!Z457="","*",SP_SUL!Z457)</f>
        <v>*</v>
      </c>
      <c r="D454" s="139" t="str">
        <f>IF(SP_SUL!S457="","*",SP_SUL!S457)</f>
        <v>SP SUL</v>
      </c>
      <c r="E454" s="139" t="str">
        <f>IF(SP_SUL!T457="","*",SP_SUL!T457)</f>
        <v>ZEV-ZPT</v>
      </c>
      <c r="F454" s="145">
        <f>IF(SP_SUL!B457="","*",SP_SUL!B457)</f>
        <v>46071</v>
      </c>
      <c r="G454" s="145" t="str">
        <f>IF(SP_SUL!D457="","*",SP_SUL!D457)</f>
        <v>HUELTON (TP-725)</v>
      </c>
      <c r="H454" s="145" t="str">
        <f>IF(SP_SUL!F457="","*",SP_SUL!F457)</f>
        <v>PDM - SOLDA</v>
      </c>
      <c r="I454" s="145" t="str">
        <f>IF(SP_SUL!H457="","*",SP_SUL!H457)</f>
        <v>-</v>
      </c>
      <c r="J454" s="145" t="str">
        <f>IF(SP_SUL!I457="","*",SP_SUL!I457)</f>
        <v>-</v>
      </c>
      <c r="K454" s="139" t="str">
        <f>IF(SP_SUL!M457="","*",SP_SUL!M457)</f>
        <v>ZPG-MRS</v>
      </c>
      <c r="L454" s="139" t="str">
        <f>IF(SP_SUL!N457="","*",SP_SUL!N457)</f>
        <v>K67ZEV1</v>
      </c>
      <c r="M454" s="140">
        <f>IF(SP_SUL!J457="","*",SP_SUL!J457)</f>
        <v>54</v>
      </c>
      <c r="N454" s="144">
        <f>IF(SP_SUL!K457="","*",SP_SUL!K457)</f>
        <v>65.3</v>
      </c>
      <c r="O454" s="144" t="str">
        <f>IF(SP_SUL!L457="","*",SP_SUL!L457)</f>
        <v>-</v>
      </c>
      <c r="P454" s="143">
        <f>IF(SP_SUL!O457="","*",SP_SUL!O457)</f>
        <v>0.41666666666666669</v>
      </c>
      <c r="Q454" s="143">
        <f>IF(SP_SUL!P457="","*",SP_SUL!P457)</f>
        <v>6.25E-2</v>
      </c>
      <c r="R454" s="145" t="str">
        <f>IF(SP_SUL!Q457="","*",CONCATENATE(SP_SUL!Q457," ",SP_SUL!R457))</f>
        <v>1 Nº DE SOLDA</v>
      </c>
      <c r="S454" s="145" t="str">
        <f>IF(SP_SUL!V457="","*",SP_SUL!V457)</f>
        <v>Moises</v>
      </c>
      <c r="T454" s="145" t="str">
        <f>IF(SP_SUL!W457="","*",SP_SUL!W457)</f>
        <v xml:space="preserve">Execução de solda - Condicionado a temperatura </v>
      </c>
      <c r="U454" s="137" t="str">
        <f ca="1">_xlfn.XLOOKUP(G454&amp;$U$2,BS_CONTROLE[CHAVE],BS_CONTROLE[Quantidade_11],"-")</f>
        <v>-</v>
      </c>
      <c r="V454" s="137" t="str">
        <f ca="1">_xlfn.XLOOKUP(G454&amp;$V$2,BS_CONTROLE[CHAVE],BS_CONTROLE[Quantidade_11],"-")</f>
        <v>-</v>
      </c>
      <c r="W454" s="137" t="str">
        <f ca="1">_xlfn.XLOOKUP(G454&amp;$W$2,BS_CONTROLE[CHAVE],BS_CONTROLE[Quantidade_11],"-")</f>
        <v>-</v>
      </c>
    </row>
    <row r="455" spans="1:23">
      <c r="A455" s="146" t="str">
        <f>IF(SP_SUL!Y458="","*",SP_SUL!Y458)</f>
        <v>*</v>
      </c>
      <c r="B455" s="146" t="str">
        <f>IF(SP_SUL!X458="","*",SP_SUL!X458)</f>
        <v>Oportunidade</v>
      </c>
      <c r="C455" s="146" t="str">
        <f>IF(SP_SUL!Z458="","*",SP_SUL!Z458)</f>
        <v>*</v>
      </c>
      <c r="D455" s="139" t="str">
        <f>IF(SP_SUL!S458="","*",SP_SUL!S458)</f>
        <v>SP SUL</v>
      </c>
      <c r="E455" s="139" t="str">
        <f>IF(SP_SUL!T458="","*",SP_SUL!T458)</f>
        <v>ZEV-ZPT</v>
      </c>
      <c r="F455" s="145">
        <f>IF(SP_SUL!B458="","*",SP_SUL!B458)</f>
        <v>46071</v>
      </c>
      <c r="G455" s="145" t="str">
        <f>IF(SP_SUL!D458="","*",SP_SUL!D458)</f>
        <v>ANDERSON (TF-680)</v>
      </c>
      <c r="H455" s="145" t="str">
        <f>IF(SP_SUL!F458="","*",SP_SUL!F458)</f>
        <v>PDM - AMV - MEIA CHAVE</v>
      </c>
      <c r="I455" s="145" t="str">
        <f>IF(SP_SUL!H458="","*",SP_SUL!H458)</f>
        <v>-</v>
      </c>
      <c r="J455" s="145" t="str">
        <f>IF(SP_SUL!I458="","*",SP_SUL!I458)</f>
        <v>-</v>
      </c>
      <c r="K455" s="139" t="str">
        <f>IF(SP_SUL!M458="","*",SP_SUL!M458)</f>
        <v>ZGP</v>
      </c>
      <c r="L455" s="139" t="str">
        <f>IF(SP_SUL!N458="","*",SP_SUL!N458)</f>
        <v>ZGP2</v>
      </c>
      <c r="M455" s="140">
        <f>IF(SP_SUL!J458="","*",SP_SUL!J458)</f>
        <v>92</v>
      </c>
      <c r="N455" s="144">
        <f>IF(SP_SUL!K458="","*",SP_SUL!K458)</f>
        <v>101.95</v>
      </c>
      <c r="O455" s="144" t="str">
        <f>IF(SP_SUL!L458="","*",SP_SUL!L458)</f>
        <v>-</v>
      </c>
      <c r="P455" s="143">
        <f>IF(SP_SUL!O458="","*",SP_SUL!O458)</f>
        <v>0.45833333333333331</v>
      </c>
      <c r="Q455" s="143">
        <f>IF(SP_SUL!P458="","*",SP_SUL!P458)</f>
        <v>0.125</v>
      </c>
      <c r="R455" s="145" t="str">
        <f>IF(SP_SUL!Q458="","*",CONCATENATE(SP_SUL!Q458," ",SP_SUL!R458))</f>
        <v>1 Nº DE PEÇAS</v>
      </c>
      <c r="S455" s="145" t="str">
        <f>IF(SP_SUL!V458="","*",SP_SUL!V458)</f>
        <v>Moises</v>
      </c>
      <c r="T455" s="145" t="str">
        <f>IF(SP_SUL!W458="","*",SP_SUL!W458)</f>
        <v>PDM - Substituição de mia chave</v>
      </c>
      <c r="U455" s="137" t="str">
        <f ca="1">_xlfn.XLOOKUP(G455&amp;$U$2,BS_CONTROLE[CHAVE],BS_CONTROLE[Quantidade_11],"-")</f>
        <v>-</v>
      </c>
      <c r="V455" s="137" t="str">
        <f ca="1">_xlfn.XLOOKUP(G455&amp;$V$2,BS_CONTROLE[CHAVE],BS_CONTROLE[Quantidade_11],"-")</f>
        <v>-</v>
      </c>
      <c r="W455" s="137" t="str">
        <f ca="1">_xlfn.XLOOKUP(G455&amp;$W$2,BS_CONTROLE[CHAVE],BS_CONTROLE[Quantidade_11],"-")</f>
        <v>-</v>
      </c>
    </row>
    <row r="456" spans="1:23">
      <c r="A456" s="146" t="str">
        <f>IF(SP_SUL!Y459="","*",SP_SUL!Y459)</f>
        <v>*</v>
      </c>
      <c r="B456" s="146" t="str">
        <f>IF(SP_SUL!X459="","*",SP_SUL!X459)</f>
        <v>Contrato</v>
      </c>
      <c r="C456" s="146" t="str">
        <f>IF(SP_SUL!Z459="","*",SP_SUL!Z459)</f>
        <v>*</v>
      </c>
      <c r="D456" s="139" t="str">
        <f>IF(SP_SUL!S459="","*",SP_SUL!S459)</f>
        <v>SP SUL</v>
      </c>
      <c r="E456" s="139" t="str">
        <f>IF(SP_SUL!T459="","*",SP_SUL!T459)</f>
        <v>ZEV-ZPT</v>
      </c>
      <c r="F456" s="145">
        <f>IF(SP_SUL!B459="","*",SP_SUL!B459)</f>
        <v>46071</v>
      </c>
      <c r="G456" s="145" t="str">
        <f>IF(SP_SUL!D459="","*",SP_SUL!D459)</f>
        <v>A84</v>
      </c>
      <c r="H456" s="145" t="str">
        <f>IF(SP_SUL!F459="","*",SP_SUL!F459)</f>
        <v>DETECÇÃO - RONDA 7 DIAS</v>
      </c>
      <c r="I456" s="145" t="str">
        <f>IF(SP_SUL!H459="","*",SP_SUL!H459)</f>
        <v>ZPT105=1</v>
      </c>
      <c r="J456" s="145" t="str">
        <f>IF(SP_SUL!I459="","*",SP_SUL!I459)</f>
        <v>ZWI</v>
      </c>
      <c r="K456" s="139" t="str">
        <f>IF(SP_SUL!M459="","*",SP_SUL!M459)</f>
        <v>ZPT-ZWI</v>
      </c>
      <c r="L456" s="139" t="str">
        <f>IF(SP_SUL!N459="","*",SP_SUL!N459)</f>
        <v>ZPTZWI</v>
      </c>
      <c r="M456" s="140">
        <f>IF(SP_SUL!J459="","*",SP_SUL!J459)</f>
        <v>54</v>
      </c>
      <c r="N456" s="144">
        <f>IF(SP_SUL!K459="","*",SP_SUL!K459)</f>
        <v>106</v>
      </c>
      <c r="O456" s="144" t="str">
        <f>IF(SP_SUL!L459="","*",SP_SUL!L459)</f>
        <v>-</v>
      </c>
      <c r="P456" s="143">
        <f>IF(SP_SUL!O459="","*",SP_SUL!O459)</f>
        <v>0.3125</v>
      </c>
      <c r="Q456" s="143">
        <f>IF(SP_SUL!P459="","*",SP_SUL!P459)</f>
        <v>4.1666666666666664E-2</v>
      </c>
      <c r="R456" s="145" t="str">
        <f>IF(SP_SUL!Q459="","*",CONCATENATE(SP_SUL!Q459," ",SP_SUL!R459))</f>
        <v>100 KM</v>
      </c>
      <c r="S456" s="145" t="str">
        <f>IF(SP_SUL!V459="","*",SP_SUL!V459)</f>
        <v>Jhon</v>
      </c>
      <c r="T456" s="145" t="str">
        <f>IF(SP_SUL!W459="","*",SP_SUL!W459)</f>
        <v>Inspeção R7D</v>
      </c>
      <c r="U456" s="137">
        <f ca="1">_xlfn.XLOOKUP(G456&amp;$U$2,BS_CONTROLE[CHAVE],BS_CONTROLE[Quantidade_11],"-")</f>
        <v>52</v>
      </c>
      <c r="V456" s="137" t="str">
        <f ca="1">_xlfn.XLOOKUP(G456&amp;$V$2,BS_CONTROLE[CHAVE],BS_CONTROLE[Quantidade_11],"-")</f>
        <v>-</v>
      </c>
      <c r="W456" s="137" t="str">
        <f ca="1">_xlfn.XLOOKUP(G456&amp;$W$2,BS_CONTROLE[CHAVE],BS_CONTROLE[Quantidade_11],"-")</f>
        <v>-</v>
      </c>
    </row>
    <row r="457" spans="1:23">
      <c r="A457" s="146" t="str">
        <f>IF(SP_SUL!Y460="","*",SP_SUL!Y460)</f>
        <v>*</v>
      </c>
      <c r="B457" s="146" t="str">
        <f>IF(SP_SUL!X460="","*",SP_SUL!X460)</f>
        <v>Oportunidade</v>
      </c>
      <c r="C457" s="146" t="str">
        <f>IF(SP_SUL!Z460="","*",SP_SUL!Z460)</f>
        <v>*</v>
      </c>
      <c r="D457" s="139" t="str">
        <f>IF(SP_SUL!S460="","*",SP_SUL!S460)</f>
        <v>SP SUL</v>
      </c>
      <c r="E457" s="139" t="str">
        <f>IF(SP_SUL!T460="","*",SP_SUL!T460)</f>
        <v>ZPT-ZPG</v>
      </c>
      <c r="F457" s="145">
        <f>IF(SP_SUL!B460="","*",SP_SUL!B460)</f>
        <v>46071</v>
      </c>
      <c r="G457" s="145" t="str">
        <f>IF(SP_SUL!D460="","*",SP_SUL!D460)</f>
        <v>W62</v>
      </c>
      <c r="H457" s="145" t="str">
        <f>IF(SP_SUL!F460="","*",SP_SUL!F460)</f>
        <v>RECOLHIMENTO DE DORMENTE</v>
      </c>
      <c r="I457" s="145" t="str">
        <f>IF(SP_SUL!H460="","*",SP_SUL!H460)</f>
        <v>ZPTZDR</v>
      </c>
      <c r="J457" s="145" t="str">
        <f>IF(SP_SUL!I460="","*",SP_SUL!I460)</f>
        <v>ZPTZDR</v>
      </c>
      <c r="K457" s="139" t="str">
        <f>IF(SP_SUL!M460="","*",SP_SUL!M460)</f>
        <v>PAT-ZGM</v>
      </c>
      <c r="L457" s="139" t="str">
        <f>IF(SP_SUL!N460="","*",SP_SUL!N460)</f>
        <v>PAT1102</v>
      </c>
      <c r="M457" s="140">
        <f>IF(SP_SUL!J460="","*",SP_SUL!J460)</f>
        <v>53</v>
      </c>
      <c r="N457" s="144">
        <f>IF(SP_SUL!K460="","*",SP_SUL!K460)</f>
        <v>109</v>
      </c>
      <c r="O457" s="144">
        <f>IF(SP_SUL!L460="","*",SP_SUL!L460)</f>
        <v>102</v>
      </c>
      <c r="P457" s="143">
        <f>IF(SP_SUL!O460="","*",SP_SUL!O460)</f>
        <v>0.33333333333333331</v>
      </c>
      <c r="Q457" s="143">
        <f>IF(SP_SUL!P460="","*",SP_SUL!P460)</f>
        <v>4.1666666666666664E-2</v>
      </c>
      <c r="R457" s="145" t="str">
        <f>IF(SP_SUL!Q460="","*",CONCATENATE(SP_SUL!Q460," ",SP_SUL!R460))</f>
        <v>50 Nº DE PEÇAS</v>
      </c>
      <c r="S457" s="145" t="str">
        <f>IF(SP_SUL!V460="","*",SP_SUL!V460)</f>
        <v>Moises</v>
      </c>
      <c r="T457" s="145" t="str">
        <f>IF(SP_SUL!W460="","*",SP_SUL!W460)</f>
        <v>Recolhimento de dormentes</v>
      </c>
      <c r="U457" s="137">
        <f ca="1">_xlfn.XLOOKUP(G457&amp;$U$2,BS_CONTROLE[CHAVE],BS_CONTROLE[Quantidade_11],"-")</f>
        <v>1</v>
      </c>
      <c r="V457" s="137" t="str">
        <f ca="1">_xlfn.XLOOKUP(G457&amp;$V$2,BS_CONTROLE[CHAVE],BS_CONTROLE[Quantidade_11],"-")</f>
        <v>-</v>
      </c>
      <c r="W457" s="137" t="str">
        <f ca="1">_xlfn.XLOOKUP(G457&amp;$W$2,BS_CONTROLE[CHAVE],BS_CONTROLE[Quantidade_11],"-")</f>
        <v>-</v>
      </c>
    </row>
    <row r="458" spans="1:23">
      <c r="A458" s="146" t="str">
        <f>IF(SP_SUL!Y461="","*",SP_SUL!Y461)</f>
        <v>*</v>
      </c>
      <c r="B458" s="146" t="str">
        <f>IF(SP_SUL!X461="","*",SP_SUL!X461)</f>
        <v>Oportunidade</v>
      </c>
      <c r="C458" s="146" t="str">
        <f>IF(SP_SUL!Z461="","*",SP_SUL!Z461)</f>
        <v>*</v>
      </c>
      <c r="D458" s="139" t="str">
        <f>IF(SP_SUL!S461="","*",SP_SUL!S461)</f>
        <v>SP SUL</v>
      </c>
      <c r="E458" s="139" t="str">
        <f>IF(SP_SUL!T461="","*",SP_SUL!T461)</f>
        <v>ZPT-ZPG</v>
      </c>
      <c r="F458" s="145">
        <f>IF(SP_SUL!B461="","*",SP_SUL!B461)</f>
        <v>46071</v>
      </c>
      <c r="G458" s="145" t="str">
        <f>IF(SP_SUL!D461="","*",SP_SUL!D461)</f>
        <v>DIEGO (TF-42)</v>
      </c>
      <c r="H458" s="145" t="str">
        <f>IF(SP_SUL!F461="","*",SP_SUL!F461)</f>
        <v>LIMPEZA LASTRO</v>
      </c>
      <c r="I458" s="145" t="str">
        <f>IF(SP_SUL!H461="","*",SP_SUL!H461)</f>
        <v>-</v>
      </c>
      <c r="J458" s="145" t="str">
        <f>IF(SP_SUL!I461="","*",SP_SUL!I461)</f>
        <v>-</v>
      </c>
      <c r="K458" s="139" t="str">
        <f>IF(SP_SUL!M461="","*",SP_SUL!M461)</f>
        <v>PAT-ZGM</v>
      </c>
      <c r="L458" s="139" t="str">
        <f>IF(SP_SUL!N461="","*",SP_SUL!N461)</f>
        <v>PAT1102</v>
      </c>
      <c r="M458" s="140">
        <f>IF(SP_SUL!J461="","*",SP_SUL!J461)</f>
        <v>53</v>
      </c>
      <c r="N458" s="144">
        <f>IF(SP_SUL!K461="","*",SP_SUL!K461)</f>
        <v>109.05</v>
      </c>
      <c r="O458" s="144" t="str">
        <f>IF(SP_SUL!L461="","*",SP_SUL!L461)</f>
        <v>-</v>
      </c>
      <c r="P458" s="143">
        <f>IF(SP_SUL!O461="","*",SP_SUL!O461)</f>
        <v>0.35416666666666669</v>
      </c>
      <c r="Q458" s="143">
        <f>IF(SP_SUL!P461="","*",SP_SUL!P461)</f>
        <v>8.3333333333333329E-2</v>
      </c>
      <c r="R458" s="145" t="str">
        <f>IF(SP_SUL!Q461="","*",CONCATENATE(SP_SUL!Q461," ",SP_SUL!R461))</f>
        <v>20 M</v>
      </c>
      <c r="S458" s="145" t="str">
        <f>IF(SP_SUL!V461="","*",SP_SUL!V461)</f>
        <v>Moises</v>
      </c>
      <c r="T458" s="145" t="str">
        <f>IF(SP_SUL!W461="","*",SP_SUL!W461)</f>
        <v>Limpeza de lastro</v>
      </c>
      <c r="U458" s="137" t="str">
        <f ca="1">_xlfn.XLOOKUP(G458&amp;$U$2,BS_CONTROLE[CHAVE],BS_CONTROLE[Quantidade_11],"-")</f>
        <v>-</v>
      </c>
      <c r="V458" s="137" t="str">
        <f ca="1">_xlfn.XLOOKUP(G458&amp;$V$2,BS_CONTROLE[CHAVE],BS_CONTROLE[Quantidade_11],"-")</f>
        <v>-</v>
      </c>
      <c r="W458" s="137" t="str">
        <f ca="1">_xlfn.XLOOKUP(G458&amp;$W$2,BS_CONTROLE[CHAVE],BS_CONTROLE[Quantidade_11],"-")</f>
        <v>-</v>
      </c>
    </row>
    <row r="459" spans="1:23">
      <c r="A459" s="146" t="str">
        <f>IF(SP_SUL!Y462="","*",SP_SUL!Y462)</f>
        <v>*</v>
      </c>
      <c r="B459" s="146" t="str">
        <f>IF(SP_SUL!X462="","*",SP_SUL!X462)</f>
        <v>Oportunidade</v>
      </c>
      <c r="C459" s="146" t="str">
        <f>IF(SP_SUL!Z462="","*",SP_SUL!Z462)</f>
        <v>*</v>
      </c>
      <c r="D459" s="139" t="str">
        <f>IF(SP_SUL!S462="","*",SP_SUL!S462)</f>
        <v>SP SUL</v>
      </c>
      <c r="E459" s="139" t="str">
        <f>IF(SP_SUL!T462="","*",SP_SUL!T462)</f>
        <v>ZPT-ZPG</v>
      </c>
      <c r="F459" s="145">
        <f>IF(SP_SUL!B462="","*",SP_SUL!B462)</f>
        <v>46071</v>
      </c>
      <c r="G459" s="145" t="str">
        <f>IF(SP_SUL!D462="","*",SP_SUL!D462)</f>
        <v>EXPANSÃO TURMA 1</v>
      </c>
      <c r="H459" s="145" t="str">
        <f>IF(SP_SUL!F462="","*",SP_SUL!F462)</f>
        <v>EXPANSÃO - SOLDA</v>
      </c>
      <c r="I459" s="145" t="str">
        <f>IF(SP_SUL!H462="","*",SP_SUL!H462)</f>
        <v>-</v>
      </c>
      <c r="J459" s="145" t="str">
        <f>IF(SP_SUL!I462="","*",SP_SUL!I462)</f>
        <v>-</v>
      </c>
      <c r="K459" s="139" t="str">
        <f>IF(SP_SUL!M462="","*",SP_SUL!M462)</f>
        <v>PAT-ZGM</v>
      </c>
      <c r="L459" s="139" t="str">
        <f>IF(SP_SUL!N462="","*",SP_SUL!N462)</f>
        <v>PAT1102</v>
      </c>
      <c r="M459" s="140">
        <f>IF(SP_SUL!J462="","*",SP_SUL!J462)</f>
        <v>53</v>
      </c>
      <c r="N459" s="144">
        <f>IF(SP_SUL!K462="","*",SP_SUL!K462)</f>
        <v>109.8</v>
      </c>
      <c r="O459" s="144" t="str">
        <f>IF(SP_SUL!L462="","*",SP_SUL!L462)</f>
        <v>-</v>
      </c>
      <c r="P459" s="143">
        <f>IF(SP_SUL!O462="","*",SP_SUL!O462)</f>
        <v>0.35416666666666669</v>
      </c>
      <c r="Q459" s="143">
        <f>IF(SP_SUL!P462="","*",SP_SUL!P462)</f>
        <v>6.25E-2</v>
      </c>
      <c r="R459" s="145" t="str">
        <f>IF(SP_SUL!Q462="","*",CONCATENATE(SP_SUL!Q462," ",SP_SUL!R462))</f>
        <v>1 Nº DE SOLDA</v>
      </c>
      <c r="S459" s="145" t="str">
        <f>IF(SP_SUL!V462="","*",SP_SUL!V462)</f>
        <v>Pedro</v>
      </c>
      <c r="T459" s="145" t="str">
        <f>IF(SP_SUL!W462="","*",SP_SUL!W462)</f>
        <v xml:space="preserve">Execução de solda - Condicionado a temperatura </v>
      </c>
      <c r="U459" s="137">
        <f ca="1">_xlfn.XLOOKUP(G459&amp;$U$2,BS_CONTROLE[CHAVE],BS_CONTROLE[Quantidade_11],"-")</f>
        <v>1040</v>
      </c>
      <c r="V459" s="137" t="str">
        <f ca="1">_xlfn.XLOOKUP(G459&amp;$V$2,BS_CONTROLE[CHAVE],BS_CONTROLE[Quantidade_11],"-")</f>
        <v>-</v>
      </c>
      <c r="W459" s="137">
        <f ca="1">_xlfn.XLOOKUP(G459&amp;$W$2,BS_CONTROLE[CHAVE],BS_CONTROLE[Quantidade_11],"-")</f>
        <v>1</v>
      </c>
    </row>
    <row r="460" spans="1:23" hidden="1">
      <c r="A460" s="146" t="str">
        <f>IF(SP_SUL!Y463="","*",SP_SUL!Y463)</f>
        <v>*</v>
      </c>
      <c r="B460" s="146" t="str">
        <f>IF(SP_SUL!X463="","*",SP_SUL!X463)</f>
        <v>*</v>
      </c>
      <c r="C460" s="146" t="str">
        <f>IF(SP_SUL!Z463="","*",SP_SUL!Z463)</f>
        <v>*</v>
      </c>
      <c r="D460" s="139" t="str">
        <f>IF(SP_SUL!S463="","*",SP_SUL!S463)</f>
        <v>-</v>
      </c>
      <c r="E460" s="139" t="str">
        <f>IF(SP_SUL!T463="","*",SP_SUL!T463)</f>
        <v>-</v>
      </c>
      <c r="F460" s="145" t="str">
        <f>IF(SP_SUL!B463="","*",SP_SUL!B463)</f>
        <v>*</v>
      </c>
      <c r="G460" s="145" t="str">
        <f>IF(SP_SUL!D463="","*",SP_SUL!D463)</f>
        <v>*</v>
      </c>
      <c r="H460" s="145" t="str">
        <f>IF(SP_SUL!F463="","*",SP_SUL!F463)</f>
        <v>*</v>
      </c>
      <c r="I460" s="145" t="str">
        <f>IF(SP_SUL!H463="","*",SP_SUL!H463)</f>
        <v>*</v>
      </c>
      <c r="J460" s="145" t="str">
        <f>IF(SP_SUL!I463="","*",SP_SUL!I463)</f>
        <v>*</v>
      </c>
      <c r="K460" s="139" t="str">
        <f>IF(SP_SUL!M463="","*",SP_SUL!M463)</f>
        <v>-</v>
      </c>
      <c r="L460" s="139" t="str">
        <f>IF(SP_SUL!N463="","*",SP_SUL!N463)</f>
        <v>-</v>
      </c>
      <c r="M460" s="140" t="str">
        <f>IF(SP_SUL!J463="","*",SP_SUL!J463)</f>
        <v>*</v>
      </c>
      <c r="N460" s="144" t="str">
        <f>IF(SP_SUL!K463="","*",SP_SUL!K463)</f>
        <v>*</v>
      </c>
      <c r="O460" s="144" t="str">
        <f>IF(SP_SUL!L463="","*",SP_SUL!L463)</f>
        <v>*</v>
      </c>
      <c r="P460" s="143" t="str">
        <f>IF(SP_SUL!O463="","*",SP_SUL!O463)</f>
        <v>*</v>
      </c>
      <c r="Q460" s="143" t="str">
        <f>IF(SP_SUL!P463="","*",SP_SUL!P463)</f>
        <v>*</v>
      </c>
      <c r="R460" s="145" t="str">
        <f>IF(SP_SUL!Q463="","*",CONCATENATE(SP_SUL!Q463," ",SP_SUL!R463))</f>
        <v>*</v>
      </c>
      <c r="S460" s="145" t="str">
        <f>IF(SP_SUL!V463="","*",SP_SUL!V463)</f>
        <v>*</v>
      </c>
      <c r="T460" s="145" t="str">
        <f>IF(SP_SUL!W463="","*",SP_SUL!W463)</f>
        <v>*</v>
      </c>
      <c r="U460" s="137" t="str">
        <f ca="1">_xlfn.XLOOKUP(G460&amp;$U$2,BS_CONTROLE[CHAVE],BS_CONTROLE[Quantidade_11],"-")</f>
        <v>-</v>
      </c>
      <c r="V460" s="137" t="str">
        <f ca="1">_xlfn.XLOOKUP(G460&amp;$V$2,BS_CONTROLE[CHAVE],BS_CONTROLE[Quantidade_11],"-")</f>
        <v>-</v>
      </c>
      <c r="W460" s="137" t="str">
        <f ca="1">_xlfn.XLOOKUP(G460&amp;$W$2,BS_CONTROLE[CHAVE],BS_CONTROLE[Quantidade_11],"-")</f>
        <v>-</v>
      </c>
    </row>
    <row r="461" spans="1:23" hidden="1">
      <c r="A461" s="146" t="str">
        <f>IF(SP_SUL!Y464="","*",SP_SUL!Y464)</f>
        <v>*</v>
      </c>
      <c r="B461" s="146" t="str">
        <f>IF(SP_SUL!X464="","*",SP_SUL!X464)</f>
        <v>*</v>
      </c>
      <c r="C461" s="146" t="str">
        <f>IF(SP_SUL!Z464="","*",SP_SUL!Z464)</f>
        <v>*</v>
      </c>
      <c r="D461" s="139" t="str">
        <f>IF(SP_SUL!S464="","*",SP_SUL!S464)</f>
        <v>-</v>
      </c>
      <c r="E461" s="139" t="str">
        <f>IF(SP_SUL!T464="","*",SP_SUL!T464)</f>
        <v>-</v>
      </c>
      <c r="F461" s="145" t="str">
        <f>IF(SP_SUL!B464="","*",SP_SUL!B464)</f>
        <v>*</v>
      </c>
      <c r="G461" s="145" t="str">
        <f>IF(SP_SUL!D464="","*",SP_SUL!D464)</f>
        <v>*</v>
      </c>
      <c r="H461" s="145" t="str">
        <f>IF(SP_SUL!F464="","*",SP_SUL!F464)</f>
        <v>*</v>
      </c>
      <c r="I461" s="145" t="str">
        <f>IF(SP_SUL!H464="","*",SP_SUL!H464)</f>
        <v>*</v>
      </c>
      <c r="J461" s="145" t="str">
        <f>IF(SP_SUL!I464="","*",SP_SUL!I464)</f>
        <v>*</v>
      </c>
      <c r="K461" s="139" t="str">
        <f>IF(SP_SUL!M464="","*",SP_SUL!M464)</f>
        <v>-</v>
      </c>
      <c r="L461" s="139" t="str">
        <f>IF(SP_SUL!N464="","*",SP_SUL!N464)</f>
        <v>-</v>
      </c>
      <c r="M461" s="140" t="str">
        <f>IF(SP_SUL!J464="","*",SP_SUL!J464)</f>
        <v>*</v>
      </c>
      <c r="N461" s="144" t="str">
        <f>IF(SP_SUL!K464="","*",SP_SUL!K464)</f>
        <v>*</v>
      </c>
      <c r="O461" s="144" t="str">
        <f>IF(SP_SUL!L464="","*",SP_SUL!L464)</f>
        <v>*</v>
      </c>
      <c r="P461" s="143" t="str">
        <f>IF(SP_SUL!O464="","*",SP_SUL!O464)</f>
        <v>*</v>
      </c>
      <c r="Q461" s="143" t="str">
        <f>IF(SP_SUL!P464="","*",SP_SUL!P464)</f>
        <v>*</v>
      </c>
      <c r="R461" s="145" t="str">
        <f>IF(SP_SUL!Q464="","*",CONCATENATE(SP_SUL!Q464," ",SP_SUL!R464))</f>
        <v>*</v>
      </c>
      <c r="S461" s="145" t="str">
        <f>IF(SP_SUL!V464="","*",SP_SUL!V464)</f>
        <v>*</v>
      </c>
      <c r="T461" s="145" t="str">
        <f>IF(SP_SUL!W464="","*",SP_SUL!W464)</f>
        <v>*</v>
      </c>
      <c r="U461" s="137" t="str">
        <f ca="1">_xlfn.XLOOKUP(G461&amp;$U$2,BS_CONTROLE[CHAVE],BS_CONTROLE[Quantidade_11],"-")</f>
        <v>-</v>
      </c>
      <c r="V461" s="137" t="str">
        <f ca="1">_xlfn.XLOOKUP(G461&amp;$V$2,BS_CONTROLE[CHAVE],BS_CONTROLE[Quantidade_11],"-")</f>
        <v>-</v>
      </c>
      <c r="W461" s="137" t="str">
        <f ca="1">_xlfn.XLOOKUP(G461&amp;$W$2,BS_CONTROLE[CHAVE],BS_CONTROLE[Quantidade_11],"-")</f>
        <v>-</v>
      </c>
    </row>
    <row r="462" spans="1:23" hidden="1">
      <c r="A462" s="146" t="str">
        <f>IF(SP_SUL!Y465="","*",SP_SUL!Y465)</f>
        <v>*</v>
      </c>
      <c r="B462" s="146" t="str">
        <f>IF(SP_SUL!X465="","*",SP_SUL!X465)</f>
        <v>*</v>
      </c>
      <c r="C462" s="146" t="str">
        <f>IF(SP_SUL!Z465="","*",SP_SUL!Z465)</f>
        <v>*</v>
      </c>
      <c r="D462" s="139" t="str">
        <f>IF(SP_SUL!S465="","*",SP_SUL!S465)</f>
        <v>-</v>
      </c>
      <c r="E462" s="139" t="str">
        <f>IF(SP_SUL!T465="","*",SP_SUL!T465)</f>
        <v>-</v>
      </c>
      <c r="F462" s="145" t="str">
        <f>IF(SP_SUL!B465="","*",SP_SUL!B465)</f>
        <v>*</v>
      </c>
      <c r="G462" s="145" t="str">
        <f>IF(SP_SUL!D465="","*",SP_SUL!D465)</f>
        <v>*</v>
      </c>
      <c r="H462" s="145" t="str">
        <f>IF(SP_SUL!F465="","*",SP_SUL!F465)</f>
        <v>*</v>
      </c>
      <c r="I462" s="145" t="str">
        <f>IF(SP_SUL!H465="","*",SP_SUL!H465)</f>
        <v>*</v>
      </c>
      <c r="J462" s="145" t="str">
        <f>IF(SP_SUL!I465="","*",SP_SUL!I465)</f>
        <v>*</v>
      </c>
      <c r="K462" s="139" t="str">
        <f>IF(SP_SUL!M465="","*",SP_SUL!M465)</f>
        <v>-</v>
      </c>
      <c r="L462" s="139" t="str">
        <f>IF(SP_SUL!N465="","*",SP_SUL!N465)</f>
        <v>-</v>
      </c>
      <c r="M462" s="140" t="str">
        <f>IF(SP_SUL!J465="","*",SP_SUL!J465)</f>
        <v>*</v>
      </c>
      <c r="N462" s="144" t="str">
        <f>IF(SP_SUL!K465="","*",SP_SUL!K465)</f>
        <v>*</v>
      </c>
      <c r="O462" s="144" t="str">
        <f>IF(SP_SUL!L465="","*",SP_SUL!L465)</f>
        <v>*</v>
      </c>
      <c r="P462" s="143" t="str">
        <f>IF(SP_SUL!O465="","*",SP_SUL!O465)</f>
        <v>*</v>
      </c>
      <c r="Q462" s="143" t="str">
        <f>IF(SP_SUL!P465="","*",SP_SUL!P465)</f>
        <v>*</v>
      </c>
      <c r="R462" s="145" t="str">
        <f>IF(SP_SUL!Q465="","*",CONCATENATE(SP_SUL!Q465," ",SP_SUL!R465))</f>
        <v>*</v>
      </c>
      <c r="S462" s="145" t="str">
        <f>IF(SP_SUL!V465="","*",SP_SUL!V465)</f>
        <v>*</v>
      </c>
      <c r="T462" s="145" t="str">
        <f>IF(SP_SUL!W465="","*",SP_SUL!W465)</f>
        <v>*</v>
      </c>
      <c r="U462" s="137" t="str">
        <f ca="1">_xlfn.XLOOKUP(G462&amp;$U$2,BS_CONTROLE[CHAVE],BS_CONTROLE[Quantidade_11],"-")</f>
        <v>-</v>
      </c>
      <c r="V462" s="137" t="str">
        <f ca="1">_xlfn.XLOOKUP(G462&amp;$V$2,BS_CONTROLE[CHAVE],BS_CONTROLE[Quantidade_11],"-")</f>
        <v>-</v>
      </c>
      <c r="W462" s="137" t="str">
        <f ca="1">_xlfn.XLOOKUP(G462&amp;$W$2,BS_CONTROLE[CHAVE],BS_CONTROLE[Quantidade_11],"-")</f>
        <v>-</v>
      </c>
    </row>
    <row r="463" spans="1:23" hidden="1">
      <c r="A463" s="146" t="str">
        <f>IF(SP_SUL!Y466="","*",SP_SUL!Y466)</f>
        <v>*</v>
      </c>
      <c r="B463" s="146" t="str">
        <f>IF(SP_SUL!X466="","*",SP_SUL!X466)</f>
        <v>*</v>
      </c>
      <c r="C463" s="146" t="str">
        <f>IF(SP_SUL!Z466="","*",SP_SUL!Z466)</f>
        <v>*</v>
      </c>
      <c r="D463" s="139" t="str">
        <f>IF(SP_SUL!S466="","*",SP_SUL!S466)</f>
        <v>-</v>
      </c>
      <c r="E463" s="139" t="str">
        <f>IF(SP_SUL!T466="","*",SP_SUL!T466)</f>
        <v>-</v>
      </c>
      <c r="F463" s="145" t="str">
        <f>IF(SP_SUL!B466="","*",SP_SUL!B466)</f>
        <v>*</v>
      </c>
      <c r="G463" s="145" t="str">
        <f>IF(SP_SUL!D466="","*",SP_SUL!D466)</f>
        <v>*</v>
      </c>
      <c r="H463" s="145" t="str">
        <f>IF(SP_SUL!F466="","*",SP_SUL!F466)</f>
        <v>*</v>
      </c>
      <c r="I463" s="145" t="str">
        <f>IF(SP_SUL!H466="","*",SP_SUL!H466)</f>
        <v>*</v>
      </c>
      <c r="J463" s="145" t="str">
        <f>IF(SP_SUL!I466="","*",SP_SUL!I466)</f>
        <v>*</v>
      </c>
      <c r="K463" s="139" t="str">
        <f>IF(SP_SUL!M466="","*",SP_SUL!M466)</f>
        <v>-</v>
      </c>
      <c r="L463" s="139" t="str">
        <f>IF(SP_SUL!N466="","*",SP_SUL!N466)</f>
        <v>-</v>
      </c>
      <c r="M463" s="140" t="str">
        <f>IF(SP_SUL!J466="","*",SP_SUL!J466)</f>
        <v>*</v>
      </c>
      <c r="N463" s="144" t="str">
        <f>IF(SP_SUL!K466="","*",SP_SUL!K466)</f>
        <v>*</v>
      </c>
      <c r="O463" s="144" t="str">
        <f>IF(SP_SUL!L466="","*",SP_SUL!L466)</f>
        <v>*</v>
      </c>
      <c r="P463" s="143" t="str">
        <f>IF(SP_SUL!O466="","*",SP_SUL!O466)</f>
        <v>*</v>
      </c>
      <c r="Q463" s="143" t="str">
        <f>IF(SP_SUL!P466="","*",SP_SUL!P466)</f>
        <v>*</v>
      </c>
      <c r="R463" s="145" t="str">
        <f>IF(SP_SUL!Q466="","*",CONCATENATE(SP_SUL!Q466," ",SP_SUL!R466))</f>
        <v>*</v>
      </c>
      <c r="S463" s="145" t="str">
        <f>IF(SP_SUL!V466="","*",SP_SUL!V466)</f>
        <v>*</v>
      </c>
      <c r="T463" s="145" t="str">
        <f>IF(SP_SUL!W466="","*",SP_SUL!W466)</f>
        <v>*</v>
      </c>
      <c r="U463" s="137" t="str">
        <f ca="1">_xlfn.XLOOKUP(G463&amp;$U$2,BS_CONTROLE[CHAVE],BS_CONTROLE[Quantidade_11],"-")</f>
        <v>-</v>
      </c>
      <c r="V463" s="137" t="str">
        <f ca="1">_xlfn.XLOOKUP(G463&amp;$V$2,BS_CONTROLE[CHAVE],BS_CONTROLE[Quantidade_11],"-")</f>
        <v>-</v>
      </c>
      <c r="W463" s="137" t="str">
        <f ca="1">_xlfn.XLOOKUP(G463&amp;$W$2,BS_CONTROLE[CHAVE],BS_CONTROLE[Quantidade_11],"-")</f>
        <v>-</v>
      </c>
    </row>
    <row r="464" spans="1:23" hidden="1">
      <c r="A464" s="146" t="str">
        <f>IF(SP_SUL!Y467="","*",SP_SUL!Y467)</f>
        <v>*</v>
      </c>
      <c r="B464" s="146" t="str">
        <f>IF(SP_SUL!X467="","*",SP_SUL!X467)</f>
        <v>*</v>
      </c>
      <c r="C464" s="146" t="str">
        <f>IF(SP_SUL!Z467="","*",SP_SUL!Z467)</f>
        <v>*</v>
      </c>
      <c r="D464" s="139" t="str">
        <f>IF(SP_SUL!S467="","*",SP_SUL!S467)</f>
        <v>-</v>
      </c>
      <c r="E464" s="139" t="str">
        <f>IF(SP_SUL!T467="","*",SP_SUL!T467)</f>
        <v>-</v>
      </c>
      <c r="F464" s="145" t="str">
        <f>IF(SP_SUL!B467="","*",SP_SUL!B467)</f>
        <v>*</v>
      </c>
      <c r="G464" s="145" t="str">
        <f>IF(SP_SUL!D467="","*",SP_SUL!D467)</f>
        <v>*</v>
      </c>
      <c r="H464" s="145" t="str">
        <f>IF(SP_SUL!F467="","*",SP_SUL!F467)</f>
        <v>*</v>
      </c>
      <c r="I464" s="145" t="str">
        <f>IF(SP_SUL!H467="","*",SP_SUL!H467)</f>
        <v>*</v>
      </c>
      <c r="J464" s="145" t="str">
        <f>IF(SP_SUL!I467="","*",SP_SUL!I467)</f>
        <v>*</v>
      </c>
      <c r="K464" s="139" t="str">
        <f>IF(SP_SUL!M467="","*",SP_SUL!M467)</f>
        <v>-</v>
      </c>
      <c r="L464" s="139" t="str">
        <f>IF(SP_SUL!N467="","*",SP_SUL!N467)</f>
        <v>-</v>
      </c>
      <c r="M464" s="140" t="str">
        <f>IF(SP_SUL!J467="","*",SP_SUL!J467)</f>
        <v>*</v>
      </c>
      <c r="N464" s="144" t="str">
        <f>IF(SP_SUL!K467="","*",SP_SUL!K467)</f>
        <v>*</v>
      </c>
      <c r="O464" s="144" t="str">
        <f>IF(SP_SUL!L467="","*",SP_SUL!L467)</f>
        <v>*</v>
      </c>
      <c r="P464" s="143" t="str">
        <f>IF(SP_SUL!O467="","*",SP_SUL!O467)</f>
        <v>*</v>
      </c>
      <c r="Q464" s="143" t="str">
        <f>IF(SP_SUL!P467="","*",SP_SUL!P467)</f>
        <v>*</v>
      </c>
      <c r="R464" s="145" t="str">
        <f>IF(SP_SUL!Q467="","*",CONCATENATE(SP_SUL!Q467," ",SP_SUL!R467))</f>
        <v>*</v>
      </c>
      <c r="S464" s="145" t="str">
        <f>IF(SP_SUL!V467="","*",SP_SUL!V467)</f>
        <v>*</v>
      </c>
      <c r="T464" s="145" t="str">
        <f>IF(SP_SUL!W467="","*",SP_SUL!W467)</f>
        <v>*</v>
      </c>
      <c r="U464" s="137" t="str">
        <f ca="1">_xlfn.XLOOKUP(G464&amp;$U$2,BS_CONTROLE[CHAVE],BS_CONTROLE[Quantidade_11],"-")</f>
        <v>-</v>
      </c>
      <c r="V464" s="137" t="str">
        <f ca="1">_xlfn.XLOOKUP(G464&amp;$V$2,BS_CONTROLE[CHAVE],BS_CONTROLE[Quantidade_11],"-")</f>
        <v>-</v>
      </c>
      <c r="W464" s="137" t="str">
        <f ca="1">_xlfn.XLOOKUP(G464&amp;$W$2,BS_CONTROLE[CHAVE],BS_CONTROLE[Quantidade_11],"-")</f>
        <v>-</v>
      </c>
    </row>
    <row r="465" spans="1:23" hidden="1">
      <c r="A465" s="146" t="str">
        <f>IF(SP_SUL!Y468="","*",SP_SUL!Y468)</f>
        <v>*</v>
      </c>
      <c r="B465" s="146" t="str">
        <f>IF(SP_SUL!X468="","*",SP_SUL!X468)</f>
        <v>*</v>
      </c>
      <c r="C465" s="146" t="str">
        <f>IF(SP_SUL!Z468="","*",SP_SUL!Z468)</f>
        <v>*</v>
      </c>
      <c r="D465" s="139" t="str">
        <f>IF(SP_SUL!S468="","*",SP_SUL!S468)</f>
        <v>-</v>
      </c>
      <c r="E465" s="139" t="str">
        <f>IF(SP_SUL!T468="","*",SP_SUL!T468)</f>
        <v>-</v>
      </c>
      <c r="F465" s="145" t="str">
        <f>IF(SP_SUL!B468="","*",SP_SUL!B468)</f>
        <v>*</v>
      </c>
      <c r="G465" s="145" t="str">
        <f>IF(SP_SUL!D468="","*",SP_SUL!D468)</f>
        <v>*</v>
      </c>
      <c r="H465" s="145" t="str">
        <f>IF(SP_SUL!F468="","*",SP_SUL!F468)</f>
        <v>*</v>
      </c>
      <c r="I465" s="145" t="str">
        <f>IF(SP_SUL!H468="","*",SP_SUL!H468)</f>
        <v>*</v>
      </c>
      <c r="J465" s="145" t="str">
        <f>IF(SP_SUL!I468="","*",SP_SUL!I468)</f>
        <v>*</v>
      </c>
      <c r="K465" s="139" t="str">
        <f>IF(SP_SUL!M468="","*",SP_SUL!M468)</f>
        <v>-</v>
      </c>
      <c r="L465" s="139" t="str">
        <f>IF(SP_SUL!N468="","*",SP_SUL!N468)</f>
        <v>-</v>
      </c>
      <c r="M465" s="140" t="str">
        <f>IF(SP_SUL!J468="","*",SP_SUL!J468)</f>
        <v>*</v>
      </c>
      <c r="N465" s="144" t="str">
        <f>IF(SP_SUL!K468="","*",SP_SUL!K468)</f>
        <v>*</v>
      </c>
      <c r="O465" s="144" t="str">
        <f>IF(SP_SUL!L468="","*",SP_SUL!L468)</f>
        <v>*</v>
      </c>
      <c r="P465" s="143" t="str">
        <f>IF(SP_SUL!O468="","*",SP_SUL!O468)</f>
        <v>*</v>
      </c>
      <c r="Q465" s="143" t="str">
        <f>IF(SP_SUL!P468="","*",SP_SUL!P468)</f>
        <v>*</v>
      </c>
      <c r="R465" s="145" t="str">
        <f>IF(SP_SUL!Q468="","*",CONCATENATE(SP_SUL!Q468," ",SP_SUL!R468))</f>
        <v>*</v>
      </c>
      <c r="S465" s="145" t="str">
        <f>IF(SP_SUL!V468="","*",SP_SUL!V468)</f>
        <v>*</v>
      </c>
      <c r="T465" s="145" t="str">
        <f>IF(SP_SUL!W468="","*",SP_SUL!W468)</f>
        <v>*</v>
      </c>
      <c r="U465" s="137" t="str">
        <f ca="1">_xlfn.XLOOKUP(G465&amp;$U$2,BS_CONTROLE[CHAVE],BS_CONTROLE[Quantidade_11],"-")</f>
        <v>-</v>
      </c>
      <c r="V465" s="137" t="str">
        <f ca="1">_xlfn.XLOOKUP(G465&amp;$V$2,BS_CONTROLE[CHAVE],BS_CONTROLE[Quantidade_11],"-")</f>
        <v>-</v>
      </c>
      <c r="W465" s="137" t="str">
        <f ca="1">_xlfn.XLOOKUP(G465&amp;$W$2,BS_CONTROLE[CHAVE],BS_CONTROLE[Quantidade_11],"-")</f>
        <v>-</v>
      </c>
    </row>
    <row r="466" spans="1:23" hidden="1">
      <c r="A466" s="146" t="str">
        <f>IF(SP_SUL!Y469="","*",SP_SUL!Y469)</f>
        <v>*</v>
      </c>
      <c r="B466" s="146" t="str">
        <f>IF(SP_SUL!X469="","*",SP_SUL!X469)</f>
        <v>*</v>
      </c>
      <c r="C466" s="146" t="str">
        <f>IF(SP_SUL!Z469="","*",SP_SUL!Z469)</f>
        <v>*</v>
      </c>
      <c r="D466" s="139" t="str">
        <f>IF(SP_SUL!S469="","*",SP_SUL!S469)</f>
        <v>-</v>
      </c>
      <c r="E466" s="139" t="str">
        <f>IF(SP_SUL!T469="","*",SP_SUL!T469)</f>
        <v>-</v>
      </c>
      <c r="F466" s="145" t="str">
        <f>IF(SP_SUL!B469="","*",SP_SUL!B469)</f>
        <v>*</v>
      </c>
      <c r="G466" s="145" t="str">
        <f>IF(SP_SUL!D469="","*",SP_SUL!D469)</f>
        <v>*</v>
      </c>
      <c r="H466" s="145" t="str">
        <f>IF(SP_SUL!F469="","*",SP_SUL!F469)</f>
        <v>*</v>
      </c>
      <c r="I466" s="145" t="str">
        <f>IF(SP_SUL!H469="","*",SP_SUL!H469)</f>
        <v>*</v>
      </c>
      <c r="J466" s="145" t="str">
        <f>IF(SP_SUL!I469="","*",SP_SUL!I469)</f>
        <v>*</v>
      </c>
      <c r="K466" s="139" t="str">
        <f>IF(SP_SUL!M469="","*",SP_SUL!M469)</f>
        <v>-</v>
      </c>
      <c r="L466" s="139" t="str">
        <f>IF(SP_SUL!N469="","*",SP_SUL!N469)</f>
        <v>-</v>
      </c>
      <c r="M466" s="140" t="str">
        <f>IF(SP_SUL!J469="","*",SP_SUL!J469)</f>
        <v>*</v>
      </c>
      <c r="N466" s="144" t="str">
        <f>IF(SP_SUL!K469="","*",SP_SUL!K469)</f>
        <v>*</v>
      </c>
      <c r="O466" s="144" t="str">
        <f>IF(SP_SUL!L469="","*",SP_SUL!L469)</f>
        <v>*</v>
      </c>
      <c r="P466" s="143" t="str">
        <f>IF(SP_SUL!O469="","*",SP_SUL!O469)</f>
        <v>*</v>
      </c>
      <c r="Q466" s="143" t="str">
        <f>IF(SP_SUL!P469="","*",SP_SUL!P469)</f>
        <v>*</v>
      </c>
      <c r="R466" s="145" t="str">
        <f>IF(SP_SUL!Q469="","*",CONCATENATE(SP_SUL!Q469," ",SP_SUL!R469))</f>
        <v>*</v>
      </c>
      <c r="S466" s="145" t="str">
        <f>IF(SP_SUL!V469="","*",SP_SUL!V469)</f>
        <v>*</v>
      </c>
      <c r="T466" s="145" t="str">
        <f>IF(SP_SUL!W469="","*",SP_SUL!W469)</f>
        <v>*</v>
      </c>
      <c r="U466" s="137" t="str">
        <f ca="1">_xlfn.XLOOKUP(G466&amp;$U$2,BS_CONTROLE[CHAVE],BS_CONTROLE[Quantidade_11],"-")</f>
        <v>-</v>
      </c>
      <c r="V466" s="137" t="str">
        <f ca="1">_xlfn.XLOOKUP(G466&amp;$V$2,BS_CONTROLE[CHAVE],BS_CONTROLE[Quantidade_11],"-")</f>
        <v>-</v>
      </c>
      <c r="W466" s="137" t="str">
        <f ca="1">_xlfn.XLOOKUP(G466&amp;$W$2,BS_CONTROLE[CHAVE],BS_CONTROLE[Quantidade_11],"-")</f>
        <v>-</v>
      </c>
    </row>
    <row r="467" spans="1:23" hidden="1">
      <c r="A467" s="146" t="str">
        <f>IF(SP_SUL!Y470="","*",SP_SUL!Y470)</f>
        <v>*</v>
      </c>
      <c r="B467" s="146" t="str">
        <f>IF(SP_SUL!X470="","*",SP_SUL!X470)</f>
        <v>*</v>
      </c>
      <c r="C467" s="146" t="str">
        <f>IF(SP_SUL!Z470="","*",SP_SUL!Z470)</f>
        <v>*</v>
      </c>
      <c r="D467" s="139" t="str">
        <f>IF(SP_SUL!S470="","*",SP_SUL!S470)</f>
        <v>-</v>
      </c>
      <c r="E467" s="139" t="str">
        <f>IF(SP_SUL!T470="","*",SP_SUL!T470)</f>
        <v>-</v>
      </c>
      <c r="F467" s="145" t="str">
        <f>IF(SP_SUL!B470="","*",SP_SUL!B470)</f>
        <v>*</v>
      </c>
      <c r="G467" s="145" t="str">
        <f>IF(SP_SUL!D470="","*",SP_SUL!D470)</f>
        <v>*</v>
      </c>
      <c r="H467" s="145" t="str">
        <f>IF(SP_SUL!F470="","*",SP_SUL!F470)</f>
        <v>*</v>
      </c>
      <c r="I467" s="145" t="str">
        <f>IF(SP_SUL!H470="","*",SP_SUL!H470)</f>
        <v>*</v>
      </c>
      <c r="J467" s="145" t="str">
        <f>IF(SP_SUL!I470="","*",SP_SUL!I470)</f>
        <v>*</v>
      </c>
      <c r="K467" s="139" t="str">
        <f>IF(SP_SUL!M470="","*",SP_SUL!M470)</f>
        <v>-</v>
      </c>
      <c r="L467" s="139" t="str">
        <f>IF(SP_SUL!N470="","*",SP_SUL!N470)</f>
        <v>-</v>
      </c>
      <c r="M467" s="140" t="str">
        <f>IF(SP_SUL!J470="","*",SP_SUL!J470)</f>
        <v>*</v>
      </c>
      <c r="N467" s="144" t="str">
        <f>IF(SP_SUL!K470="","*",SP_SUL!K470)</f>
        <v>*</v>
      </c>
      <c r="O467" s="144" t="str">
        <f>IF(SP_SUL!L470="","*",SP_SUL!L470)</f>
        <v>*</v>
      </c>
      <c r="P467" s="143" t="str">
        <f>IF(SP_SUL!O470="","*",SP_SUL!O470)</f>
        <v>*</v>
      </c>
      <c r="Q467" s="143" t="str">
        <f>IF(SP_SUL!P470="","*",SP_SUL!P470)</f>
        <v>*</v>
      </c>
      <c r="R467" s="145" t="str">
        <f>IF(SP_SUL!Q470="","*",CONCATENATE(SP_SUL!Q470," ",SP_SUL!R470))</f>
        <v>*</v>
      </c>
      <c r="S467" s="145" t="str">
        <f>IF(SP_SUL!V470="","*",SP_SUL!V470)</f>
        <v>*</v>
      </c>
      <c r="T467" s="145" t="str">
        <f>IF(SP_SUL!W470="","*",SP_SUL!W470)</f>
        <v>*</v>
      </c>
      <c r="U467" s="137" t="str">
        <f ca="1">_xlfn.XLOOKUP(G467&amp;$U$2,BS_CONTROLE[CHAVE],BS_CONTROLE[Quantidade_11],"-")</f>
        <v>-</v>
      </c>
      <c r="V467" s="137" t="str">
        <f ca="1">_xlfn.XLOOKUP(G467&amp;$V$2,BS_CONTROLE[CHAVE],BS_CONTROLE[Quantidade_11],"-")</f>
        <v>-</v>
      </c>
      <c r="W467" s="137" t="str">
        <f ca="1">_xlfn.XLOOKUP(G467&amp;$W$2,BS_CONTROLE[CHAVE],BS_CONTROLE[Quantidade_11],"-")</f>
        <v>-</v>
      </c>
    </row>
    <row r="468" spans="1:23" hidden="1">
      <c r="A468" s="146" t="str">
        <f>IF(SP_SUL!Y471="","*",SP_SUL!Y471)</f>
        <v>*</v>
      </c>
      <c r="B468" s="146" t="str">
        <f>IF(SP_SUL!X471="","*",SP_SUL!X471)</f>
        <v>*</v>
      </c>
      <c r="C468" s="146" t="str">
        <f>IF(SP_SUL!Z471="","*",SP_SUL!Z471)</f>
        <v>*</v>
      </c>
      <c r="D468" s="139" t="str">
        <f>IF(SP_SUL!S471="","*",SP_SUL!S471)</f>
        <v>-</v>
      </c>
      <c r="E468" s="139" t="str">
        <f>IF(SP_SUL!T471="","*",SP_SUL!T471)</f>
        <v>-</v>
      </c>
      <c r="F468" s="145" t="str">
        <f>IF(SP_SUL!B471="","*",SP_SUL!B471)</f>
        <v>*</v>
      </c>
      <c r="G468" s="145" t="str">
        <f>IF(SP_SUL!D471="","*",SP_SUL!D471)</f>
        <v>*</v>
      </c>
      <c r="H468" s="145" t="str">
        <f>IF(SP_SUL!F471="","*",SP_SUL!F471)</f>
        <v>*</v>
      </c>
      <c r="I468" s="145" t="str">
        <f>IF(SP_SUL!H471="","*",SP_SUL!H471)</f>
        <v>*</v>
      </c>
      <c r="J468" s="145" t="str">
        <f>IF(SP_SUL!I471="","*",SP_SUL!I471)</f>
        <v>*</v>
      </c>
      <c r="K468" s="139" t="str">
        <f>IF(SP_SUL!M471="","*",SP_SUL!M471)</f>
        <v>-</v>
      </c>
      <c r="L468" s="139" t="str">
        <f>IF(SP_SUL!N471="","*",SP_SUL!N471)</f>
        <v>-</v>
      </c>
      <c r="M468" s="140" t="str">
        <f>IF(SP_SUL!J471="","*",SP_SUL!J471)</f>
        <v>*</v>
      </c>
      <c r="N468" s="144" t="str">
        <f>IF(SP_SUL!K471="","*",SP_SUL!K471)</f>
        <v>*</v>
      </c>
      <c r="O468" s="144" t="str">
        <f>IF(SP_SUL!L471="","*",SP_SUL!L471)</f>
        <v>*</v>
      </c>
      <c r="P468" s="143" t="str">
        <f>IF(SP_SUL!O471="","*",SP_SUL!O471)</f>
        <v>*</v>
      </c>
      <c r="Q468" s="143" t="str">
        <f>IF(SP_SUL!P471="","*",SP_SUL!P471)</f>
        <v>*</v>
      </c>
      <c r="R468" s="145" t="str">
        <f>IF(SP_SUL!Q471="","*",CONCATENATE(SP_SUL!Q471," ",SP_SUL!R471))</f>
        <v>*</v>
      </c>
      <c r="S468" s="145" t="str">
        <f>IF(SP_SUL!V471="","*",SP_SUL!V471)</f>
        <v>*</v>
      </c>
      <c r="T468" s="145" t="str">
        <f>IF(SP_SUL!W471="","*",SP_SUL!W471)</f>
        <v>*</v>
      </c>
      <c r="U468" s="137" t="str">
        <f ca="1">_xlfn.XLOOKUP(G468&amp;$U$2,BS_CONTROLE[CHAVE],BS_CONTROLE[Quantidade_11],"-")</f>
        <v>-</v>
      </c>
      <c r="V468" s="137" t="str">
        <f ca="1">_xlfn.XLOOKUP(G468&amp;$V$2,BS_CONTROLE[CHAVE],BS_CONTROLE[Quantidade_11],"-")</f>
        <v>-</v>
      </c>
      <c r="W468" s="137" t="str">
        <f ca="1">_xlfn.XLOOKUP(G468&amp;$W$2,BS_CONTROLE[CHAVE],BS_CONTROLE[Quantidade_11],"-")</f>
        <v>-</v>
      </c>
    </row>
    <row r="469" spans="1:23" hidden="1">
      <c r="A469" s="146" t="str">
        <f>IF(SP_SUL!Y472="","*",SP_SUL!Y472)</f>
        <v>*</v>
      </c>
      <c r="B469" s="146" t="str">
        <f>IF(SP_SUL!X472="","*",SP_SUL!X472)</f>
        <v>*</v>
      </c>
      <c r="C469" s="146" t="str">
        <f>IF(SP_SUL!Z472="","*",SP_SUL!Z472)</f>
        <v>*</v>
      </c>
      <c r="D469" s="139" t="str">
        <f>IF(SP_SUL!S472="","*",SP_SUL!S472)</f>
        <v>-</v>
      </c>
      <c r="E469" s="139" t="str">
        <f>IF(SP_SUL!T472="","*",SP_SUL!T472)</f>
        <v>-</v>
      </c>
      <c r="F469" s="145" t="str">
        <f>IF(SP_SUL!B472="","*",SP_SUL!B472)</f>
        <v>*</v>
      </c>
      <c r="G469" s="145" t="str">
        <f>IF(SP_SUL!D472="","*",SP_SUL!D472)</f>
        <v>*</v>
      </c>
      <c r="H469" s="145" t="str">
        <f>IF(SP_SUL!F472="","*",SP_SUL!F472)</f>
        <v>*</v>
      </c>
      <c r="I469" s="145" t="str">
        <f>IF(SP_SUL!H472="","*",SP_SUL!H472)</f>
        <v>*</v>
      </c>
      <c r="J469" s="145" t="str">
        <f>IF(SP_SUL!I472="","*",SP_SUL!I472)</f>
        <v>*</v>
      </c>
      <c r="K469" s="139" t="str">
        <f>IF(SP_SUL!M472="","*",SP_SUL!M472)</f>
        <v>-</v>
      </c>
      <c r="L469" s="139" t="str">
        <f>IF(SP_SUL!N472="","*",SP_SUL!N472)</f>
        <v>-</v>
      </c>
      <c r="M469" s="140" t="str">
        <f>IF(SP_SUL!J472="","*",SP_SUL!J472)</f>
        <v>*</v>
      </c>
      <c r="N469" s="144" t="str">
        <f>IF(SP_SUL!K472="","*",SP_SUL!K472)</f>
        <v>*</v>
      </c>
      <c r="O469" s="144" t="str">
        <f>IF(SP_SUL!L472="","*",SP_SUL!L472)</f>
        <v>*</v>
      </c>
      <c r="P469" s="143" t="str">
        <f>IF(SP_SUL!O472="","*",SP_SUL!O472)</f>
        <v>*</v>
      </c>
      <c r="Q469" s="143" t="str">
        <f>IF(SP_SUL!P472="","*",SP_SUL!P472)</f>
        <v>*</v>
      </c>
      <c r="R469" s="145" t="str">
        <f>IF(SP_SUL!Q472="","*",CONCATENATE(SP_SUL!Q472," ",SP_SUL!R472))</f>
        <v>*</v>
      </c>
      <c r="S469" s="145" t="str">
        <f>IF(SP_SUL!V472="","*",SP_SUL!V472)</f>
        <v>*</v>
      </c>
      <c r="T469" s="145" t="str">
        <f>IF(SP_SUL!W472="","*",SP_SUL!W472)</f>
        <v>*</v>
      </c>
      <c r="U469" s="137" t="str">
        <f ca="1">_xlfn.XLOOKUP(G469&amp;$U$2,BS_CONTROLE[CHAVE],BS_CONTROLE[Quantidade_11],"-")</f>
        <v>-</v>
      </c>
      <c r="V469" s="137" t="str">
        <f ca="1">_xlfn.XLOOKUP(G469&amp;$V$2,BS_CONTROLE[CHAVE],BS_CONTROLE[Quantidade_11],"-")</f>
        <v>-</v>
      </c>
      <c r="W469" s="137" t="str">
        <f ca="1">_xlfn.XLOOKUP(G469&amp;$W$2,BS_CONTROLE[CHAVE],BS_CONTROLE[Quantidade_11],"-")</f>
        <v>-</v>
      </c>
    </row>
    <row r="470" spans="1:23" hidden="1">
      <c r="A470" s="146" t="str">
        <f>IF(SP_SUL!Y473="","*",SP_SUL!Y473)</f>
        <v>*</v>
      </c>
      <c r="B470" s="146" t="str">
        <f>IF(SP_SUL!X473="","*",SP_SUL!X473)</f>
        <v>*</v>
      </c>
      <c r="C470" s="146" t="str">
        <f>IF(SP_SUL!Z473="","*",SP_SUL!Z473)</f>
        <v>*</v>
      </c>
      <c r="D470" s="139" t="str">
        <f>IF(SP_SUL!S473="","*",SP_SUL!S473)</f>
        <v>-</v>
      </c>
      <c r="E470" s="139" t="str">
        <f>IF(SP_SUL!T473="","*",SP_SUL!T473)</f>
        <v>-</v>
      </c>
      <c r="F470" s="145" t="str">
        <f>IF(SP_SUL!B473="","*",SP_SUL!B473)</f>
        <v>*</v>
      </c>
      <c r="G470" s="145" t="str">
        <f>IF(SP_SUL!D473="","*",SP_SUL!D473)</f>
        <v>*</v>
      </c>
      <c r="H470" s="145" t="str">
        <f>IF(SP_SUL!F473="","*",SP_SUL!F473)</f>
        <v>*</v>
      </c>
      <c r="I470" s="145" t="str">
        <f>IF(SP_SUL!H473="","*",SP_SUL!H473)</f>
        <v>*</v>
      </c>
      <c r="J470" s="145" t="str">
        <f>IF(SP_SUL!I473="","*",SP_SUL!I473)</f>
        <v>*</v>
      </c>
      <c r="K470" s="139" t="str">
        <f>IF(SP_SUL!M473="","*",SP_SUL!M473)</f>
        <v>-</v>
      </c>
      <c r="L470" s="139" t="str">
        <f>IF(SP_SUL!N473="","*",SP_SUL!N473)</f>
        <v>-</v>
      </c>
      <c r="M470" s="140" t="str">
        <f>IF(SP_SUL!J473="","*",SP_SUL!J473)</f>
        <v>*</v>
      </c>
      <c r="N470" s="144" t="str">
        <f>IF(SP_SUL!K473="","*",SP_SUL!K473)</f>
        <v>*</v>
      </c>
      <c r="O470" s="144" t="str">
        <f>IF(SP_SUL!L473="","*",SP_SUL!L473)</f>
        <v>*</v>
      </c>
      <c r="P470" s="143" t="str">
        <f>IF(SP_SUL!O473="","*",SP_SUL!O473)</f>
        <v>*</v>
      </c>
      <c r="Q470" s="143" t="str">
        <f>IF(SP_SUL!P473="","*",SP_SUL!P473)</f>
        <v>*</v>
      </c>
      <c r="R470" s="145" t="str">
        <f>IF(SP_SUL!Q473="","*",CONCATENATE(SP_SUL!Q473," ",SP_SUL!R473))</f>
        <v>*</v>
      </c>
      <c r="S470" s="145" t="str">
        <f>IF(SP_SUL!V473="","*",SP_SUL!V473)</f>
        <v>*</v>
      </c>
      <c r="T470" s="145" t="str">
        <f>IF(SP_SUL!W473="","*",SP_SUL!W473)</f>
        <v>*</v>
      </c>
      <c r="U470" s="137" t="str">
        <f ca="1">_xlfn.XLOOKUP(G470&amp;$U$2,BS_CONTROLE[CHAVE],BS_CONTROLE[Quantidade_11],"-")</f>
        <v>-</v>
      </c>
      <c r="V470" s="137" t="str">
        <f ca="1">_xlfn.XLOOKUP(G470&amp;$V$2,BS_CONTROLE[CHAVE],BS_CONTROLE[Quantidade_11],"-")</f>
        <v>-</v>
      </c>
      <c r="W470" s="137" t="str">
        <f ca="1">_xlfn.XLOOKUP(G470&amp;$W$2,BS_CONTROLE[CHAVE],BS_CONTROLE[Quantidade_11],"-")</f>
        <v>-</v>
      </c>
    </row>
    <row r="471" spans="1:23" hidden="1">
      <c r="A471" s="146" t="str">
        <f>IF(SP_SUL!Y474="","*",SP_SUL!Y474)</f>
        <v>*</v>
      </c>
      <c r="B471" s="146" t="str">
        <f>IF(SP_SUL!X474="","*",SP_SUL!X474)</f>
        <v>*</v>
      </c>
      <c r="C471" s="146" t="str">
        <f>IF(SP_SUL!Z474="","*",SP_SUL!Z474)</f>
        <v>*</v>
      </c>
      <c r="D471" s="139" t="str">
        <f>IF(SP_SUL!S474="","*",SP_SUL!S474)</f>
        <v>-</v>
      </c>
      <c r="E471" s="139" t="str">
        <f>IF(SP_SUL!T474="","*",SP_SUL!T474)</f>
        <v>-</v>
      </c>
      <c r="F471" s="145" t="str">
        <f>IF(SP_SUL!B474="","*",SP_SUL!B474)</f>
        <v>*</v>
      </c>
      <c r="G471" s="145" t="str">
        <f>IF(SP_SUL!D474="","*",SP_SUL!D474)</f>
        <v>*</v>
      </c>
      <c r="H471" s="145" t="str">
        <f>IF(SP_SUL!F474="","*",SP_SUL!F474)</f>
        <v>*</v>
      </c>
      <c r="I471" s="145" t="str">
        <f>IF(SP_SUL!H474="","*",SP_SUL!H474)</f>
        <v>*</v>
      </c>
      <c r="J471" s="145" t="str">
        <f>IF(SP_SUL!I474="","*",SP_SUL!I474)</f>
        <v>*</v>
      </c>
      <c r="K471" s="139" t="str">
        <f>IF(SP_SUL!M474="","*",SP_SUL!M474)</f>
        <v>-</v>
      </c>
      <c r="L471" s="139" t="str">
        <f>IF(SP_SUL!N474="","*",SP_SUL!N474)</f>
        <v>-</v>
      </c>
      <c r="M471" s="140" t="str">
        <f>IF(SP_SUL!J474="","*",SP_SUL!J474)</f>
        <v>*</v>
      </c>
      <c r="N471" s="144" t="str">
        <f>IF(SP_SUL!K474="","*",SP_SUL!K474)</f>
        <v>*</v>
      </c>
      <c r="O471" s="144" t="str">
        <f>IF(SP_SUL!L474="","*",SP_SUL!L474)</f>
        <v>*</v>
      </c>
      <c r="P471" s="143" t="str">
        <f>IF(SP_SUL!O474="","*",SP_SUL!O474)</f>
        <v>*</v>
      </c>
      <c r="Q471" s="143" t="str">
        <f>IF(SP_SUL!P474="","*",SP_SUL!P474)</f>
        <v>*</v>
      </c>
      <c r="R471" s="145" t="str">
        <f>IF(SP_SUL!Q474="","*",CONCATENATE(SP_SUL!Q474," ",SP_SUL!R474))</f>
        <v>*</v>
      </c>
      <c r="S471" s="145" t="str">
        <f>IF(SP_SUL!V474="","*",SP_SUL!V474)</f>
        <v>*</v>
      </c>
      <c r="T471" s="145" t="str">
        <f>IF(SP_SUL!W474="","*",SP_SUL!W474)</f>
        <v>*</v>
      </c>
      <c r="U471" s="137" t="str">
        <f ca="1">_xlfn.XLOOKUP(G471&amp;$U$2,BS_CONTROLE[CHAVE],BS_CONTROLE[Quantidade_11],"-")</f>
        <v>-</v>
      </c>
      <c r="V471" s="137" t="str">
        <f ca="1">_xlfn.XLOOKUP(G471&amp;$V$2,BS_CONTROLE[CHAVE],BS_CONTROLE[Quantidade_11],"-")</f>
        <v>-</v>
      </c>
      <c r="W471" s="137" t="str">
        <f ca="1">_xlfn.XLOOKUP(G471&amp;$W$2,BS_CONTROLE[CHAVE],BS_CONTROLE[Quantidade_11],"-")</f>
        <v>-</v>
      </c>
    </row>
    <row r="472" spans="1:23" hidden="1">
      <c r="A472" s="146" t="str">
        <f>IF(SP_SUL!Y475="","*",SP_SUL!Y475)</f>
        <v>*</v>
      </c>
      <c r="B472" s="146" t="str">
        <f>IF(SP_SUL!X475="","*",SP_SUL!X475)</f>
        <v>*</v>
      </c>
      <c r="C472" s="146" t="str">
        <f>IF(SP_SUL!Z475="","*",SP_SUL!Z475)</f>
        <v>*</v>
      </c>
      <c r="D472" s="139" t="str">
        <f>IF(SP_SUL!S475="","*",SP_SUL!S475)</f>
        <v>-</v>
      </c>
      <c r="E472" s="139" t="str">
        <f>IF(SP_SUL!T475="","*",SP_SUL!T475)</f>
        <v>-</v>
      </c>
      <c r="F472" s="145" t="str">
        <f>IF(SP_SUL!B475="","*",SP_SUL!B475)</f>
        <v>*</v>
      </c>
      <c r="G472" s="145" t="str">
        <f>IF(SP_SUL!D475="","*",SP_SUL!D475)</f>
        <v>*</v>
      </c>
      <c r="H472" s="145" t="str">
        <f>IF(SP_SUL!F475="","*",SP_SUL!F475)</f>
        <v>*</v>
      </c>
      <c r="I472" s="145" t="str">
        <f>IF(SP_SUL!H475="","*",SP_SUL!H475)</f>
        <v>*</v>
      </c>
      <c r="J472" s="145" t="str">
        <f>IF(SP_SUL!I475="","*",SP_SUL!I475)</f>
        <v>*</v>
      </c>
      <c r="K472" s="139" t="str">
        <f>IF(SP_SUL!M475="","*",SP_SUL!M475)</f>
        <v>-</v>
      </c>
      <c r="L472" s="139" t="str">
        <f>IF(SP_SUL!N475="","*",SP_SUL!N475)</f>
        <v>-</v>
      </c>
      <c r="M472" s="140" t="str">
        <f>IF(SP_SUL!J475="","*",SP_SUL!J475)</f>
        <v>*</v>
      </c>
      <c r="N472" s="144" t="str">
        <f>IF(SP_SUL!K475="","*",SP_SUL!K475)</f>
        <v>*</v>
      </c>
      <c r="O472" s="144" t="str">
        <f>IF(SP_SUL!L475="","*",SP_SUL!L475)</f>
        <v>*</v>
      </c>
      <c r="P472" s="143" t="str">
        <f>IF(SP_SUL!O475="","*",SP_SUL!O475)</f>
        <v>*</v>
      </c>
      <c r="Q472" s="143" t="str">
        <f>IF(SP_SUL!P475="","*",SP_SUL!P475)</f>
        <v>*</v>
      </c>
      <c r="R472" s="145" t="str">
        <f>IF(SP_SUL!Q475="","*",CONCATENATE(SP_SUL!Q475," ",SP_SUL!R475))</f>
        <v>*</v>
      </c>
      <c r="S472" s="145" t="str">
        <f>IF(SP_SUL!V475="","*",SP_SUL!V475)</f>
        <v>*</v>
      </c>
      <c r="T472" s="145" t="str">
        <f>IF(SP_SUL!W475="","*",SP_SUL!W475)</f>
        <v>*</v>
      </c>
      <c r="U472" s="137" t="str">
        <f ca="1">_xlfn.XLOOKUP(G472&amp;$U$2,BS_CONTROLE[CHAVE],BS_CONTROLE[Quantidade_11],"-")</f>
        <v>-</v>
      </c>
      <c r="V472" s="137" t="str">
        <f ca="1">_xlfn.XLOOKUP(G472&amp;$V$2,BS_CONTROLE[CHAVE],BS_CONTROLE[Quantidade_11],"-")</f>
        <v>-</v>
      </c>
      <c r="W472" s="137" t="str">
        <f ca="1">_xlfn.XLOOKUP(G472&amp;$W$2,BS_CONTROLE[CHAVE],BS_CONTROLE[Quantidade_11],"-")</f>
        <v>-</v>
      </c>
    </row>
    <row r="473" spans="1:23" hidden="1">
      <c r="A473" s="146" t="str">
        <f>IF(SP_SUL!Y476="","*",SP_SUL!Y476)</f>
        <v>*</v>
      </c>
      <c r="B473" s="146" t="str">
        <f>IF(SP_SUL!X476="","*",SP_SUL!X476)</f>
        <v>*</v>
      </c>
      <c r="C473" s="146" t="str">
        <f>IF(SP_SUL!Z476="","*",SP_SUL!Z476)</f>
        <v>*</v>
      </c>
      <c r="D473" s="139" t="str">
        <f>IF(SP_SUL!S476="","*",SP_SUL!S476)</f>
        <v>-</v>
      </c>
      <c r="E473" s="139" t="str">
        <f>IF(SP_SUL!T476="","*",SP_SUL!T476)</f>
        <v>-</v>
      </c>
      <c r="F473" s="145" t="str">
        <f>IF(SP_SUL!B476="","*",SP_SUL!B476)</f>
        <v>*</v>
      </c>
      <c r="G473" s="145" t="str">
        <f>IF(SP_SUL!D476="","*",SP_SUL!D476)</f>
        <v>*</v>
      </c>
      <c r="H473" s="145" t="str">
        <f>IF(SP_SUL!F476="","*",SP_SUL!F476)</f>
        <v>*</v>
      </c>
      <c r="I473" s="145" t="str">
        <f>IF(SP_SUL!H476="","*",SP_SUL!H476)</f>
        <v>*</v>
      </c>
      <c r="J473" s="145" t="str">
        <f>IF(SP_SUL!I476="","*",SP_SUL!I476)</f>
        <v>*</v>
      </c>
      <c r="K473" s="139" t="str">
        <f>IF(SP_SUL!M476="","*",SP_SUL!M476)</f>
        <v>-</v>
      </c>
      <c r="L473" s="139" t="str">
        <f>IF(SP_SUL!N476="","*",SP_SUL!N476)</f>
        <v>-</v>
      </c>
      <c r="M473" s="140" t="str">
        <f>IF(SP_SUL!J476="","*",SP_SUL!J476)</f>
        <v>*</v>
      </c>
      <c r="N473" s="144" t="str">
        <f>IF(SP_SUL!K476="","*",SP_SUL!K476)</f>
        <v>*</v>
      </c>
      <c r="O473" s="144" t="str">
        <f>IF(SP_SUL!L476="","*",SP_SUL!L476)</f>
        <v>*</v>
      </c>
      <c r="P473" s="143" t="str">
        <f>IF(SP_SUL!O476="","*",SP_SUL!O476)</f>
        <v>*</v>
      </c>
      <c r="Q473" s="143" t="str">
        <f>IF(SP_SUL!P476="","*",SP_SUL!P476)</f>
        <v>*</v>
      </c>
      <c r="R473" s="145" t="str">
        <f>IF(SP_SUL!Q476="","*",CONCATENATE(SP_SUL!Q476," ",SP_SUL!R476))</f>
        <v>*</v>
      </c>
      <c r="S473" s="145" t="str">
        <f>IF(SP_SUL!V476="","*",SP_SUL!V476)</f>
        <v>*</v>
      </c>
      <c r="T473" s="145" t="str">
        <f>IF(SP_SUL!W476="","*",SP_SUL!W476)</f>
        <v>*</v>
      </c>
      <c r="U473" s="137" t="str">
        <f ca="1">_xlfn.XLOOKUP(G473&amp;$U$2,BS_CONTROLE[CHAVE],BS_CONTROLE[Quantidade_11],"-")</f>
        <v>-</v>
      </c>
      <c r="V473" s="137" t="str">
        <f ca="1">_xlfn.XLOOKUP(G473&amp;$V$2,BS_CONTROLE[CHAVE],BS_CONTROLE[Quantidade_11],"-")</f>
        <v>-</v>
      </c>
      <c r="W473" s="137" t="str">
        <f ca="1">_xlfn.XLOOKUP(G473&amp;$W$2,BS_CONTROLE[CHAVE],BS_CONTROLE[Quantidade_11],"-")</f>
        <v>-</v>
      </c>
    </row>
    <row r="474" spans="1:23" hidden="1">
      <c r="A474" s="146" t="str">
        <f>IF(SP_SUL!Y477="","*",SP_SUL!Y477)</f>
        <v>*</v>
      </c>
      <c r="B474" s="146" t="str">
        <f>IF(SP_SUL!X477="","*",SP_SUL!X477)</f>
        <v>*</v>
      </c>
      <c r="C474" s="146" t="str">
        <f>IF(SP_SUL!Z477="","*",SP_SUL!Z477)</f>
        <v>*</v>
      </c>
      <c r="D474" s="139" t="str">
        <f>IF(SP_SUL!S477="","*",SP_SUL!S477)</f>
        <v>-</v>
      </c>
      <c r="E474" s="139" t="str">
        <f>IF(SP_SUL!T477="","*",SP_SUL!T477)</f>
        <v>-</v>
      </c>
      <c r="F474" s="145" t="str">
        <f>IF(SP_SUL!B477="","*",SP_SUL!B477)</f>
        <v>*</v>
      </c>
      <c r="G474" s="145" t="str">
        <f>IF(SP_SUL!D477="","*",SP_SUL!D477)</f>
        <v>*</v>
      </c>
      <c r="H474" s="145" t="str">
        <f>IF(SP_SUL!F477="","*",SP_SUL!F477)</f>
        <v>*</v>
      </c>
      <c r="I474" s="145" t="str">
        <f>IF(SP_SUL!H477="","*",SP_SUL!H477)</f>
        <v>*</v>
      </c>
      <c r="J474" s="145" t="str">
        <f>IF(SP_SUL!I477="","*",SP_SUL!I477)</f>
        <v>*</v>
      </c>
      <c r="K474" s="139" t="str">
        <f>IF(SP_SUL!M477="","*",SP_SUL!M477)</f>
        <v>-</v>
      </c>
      <c r="L474" s="139" t="str">
        <f>IF(SP_SUL!N477="","*",SP_SUL!N477)</f>
        <v>-</v>
      </c>
      <c r="M474" s="140" t="str">
        <f>IF(SP_SUL!J477="","*",SP_SUL!J477)</f>
        <v>*</v>
      </c>
      <c r="N474" s="144" t="str">
        <f>IF(SP_SUL!K477="","*",SP_SUL!K477)</f>
        <v>*</v>
      </c>
      <c r="O474" s="144" t="str">
        <f>IF(SP_SUL!L477="","*",SP_SUL!L477)</f>
        <v>*</v>
      </c>
      <c r="P474" s="143" t="str">
        <f>IF(SP_SUL!O477="","*",SP_SUL!O477)</f>
        <v>*</v>
      </c>
      <c r="Q474" s="143" t="str">
        <f>IF(SP_SUL!P477="","*",SP_SUL!P477)</f>
        <v>*</v>
      </c>
      <c r="R474" s="145" t="str">
        <f>IF(SP_SUL!Q477="","*",CONCATENATE(SP_SUL!Q477," ",SP_SUL!R477))</f>
        <v>*</v>
      </c>
      <c r="S474" s="145" t="str">
        <f>IF(SP_SUL!V477="","*",SP_SUL!V477)</f>
        <v>*</v>
      </c>
      <c r="T474" s="145" t="str">
        <f>IF(SP_SUL!W477="","*",SP_SUL!W477)</f>
        <v>*</v>
      </c>
      <c r="U474" s="137" t="str">
        <f ca="1">_xlfn.XLOOKUP(G474&amp;$U$2,BS_CONTROLE[CHAVE],BS_CONTROLE[Quantidade_11],"-")</f>
        <v>-</v>
      </c>
      <c r="V474" s="137" t="str">
        <f ca="1">_xlfn.XLOOKUP(G474&amp;$V$2,BS_CONTROLE[CHAVE],BS_CONTROLE[Quantidade_11],"-")</f>
        <v>-</v>
      </c>
      <c r="W474" s="137" t="str">
        <f ca="1">_xlfn.XLOOKUP(G474&amp;$W$2,BS_CONTROLE[CHAVE],BS_CONTROLE[Quantidade_11],"-")</f>
        <v>-</v>
      </c>
    </row>
    <row r="475" spans="1:23" hidden="1">
      <c r="A475" s="146" t="str">
        <f>IF(SP_SUL!Y478="","*",SP_SUL!Y478)</f>
        <v>*</v>
      </c>
      <c r="B475" s="146" t="str">
        <f>IF(SP_SUL!X478="","*",SP_SUL!X478)</f>
        <v>*</v>
      </c>
      <c r="C475" s="146" t="str">
        <f>IF(SP_SUL!Z478="","*",SP_SUL!Z478)</f>
        <v>*</v>
      </c>
      <c r="D475" s="139" t="str">
        <f>IF(SP_SUL!S478="","*",SP_SUL!S478)</f>
        <v>-</v>
      </c>
      <c r="E475" s="139" t="str">
        <f>IF(SP_SUL!T478="","*",SP_SUL!T478)</f>
        <v>-</v>
      </c>
      <c r="F475" s="145" t="str">
        <f>IF(SP_SUL!B478="","*",SP_SUL!B478)</f>
        <v>*</v>
      </c>
      <c r="G475" s="145" t="str">
        <f>IF(SP_SUL!D478="","*",SP_SUL!D478)</f>
        <v>*</v>
      </c>
      <c r="H475" s="145" t="str">
        <f>IF(SP_SUL!F478="","*",SP_SUL!F478)</f>
        <v>*</v>
      </c>
      <c r="I475" s="145" t="str">
        <f>IF(SP_SUL!H478="","*",SP_SUL!H478)</f>
        <v>*</v>
      </c>
      <c r="J475" s="145" t="str">
        <f>IF(SP_SUL!I478="","*",SP_SUL!I478)</f>
        <v>*</v>
      </c>
      <c r="K475" s="139" t="str">
        <f>IF(SP_SUL!M478="","*",SP_SUL!M478)</f>
        <v>-</v>
      </c>
      <c r="L475" s="139" t="str">
        <f>IF(SP_SUL!N478="","*",SP_SUL!N478)</f>
        <v>-</v>
      </c>
      <c r="M475" s="140" t="str">
        <f>IF(SP_SUL!J478="","*",SP_SUL!J478)</f>
        <v>*</v>
      </c>
      <c r="N475" s="144" t="str">
        <f>IF(SP_SUL!K478="","*",SP_SUL!K478)</f>
        <v>*</v>
      </c>
      <c r="O475" s="144" t="str">
        <f>IF(SP_SUL!L478="","*",SP_SUL!L478)</f>
        <v>*</v>
      </c>
      <c r="P475" s="143" t="str">
        <f>IF(SP_SUL!O478="","*",SP_SUL!O478)</f>
        <v>*</v>
      </c>
      <c r="Q475" s="143" t="str">
        <f>IF(SP_SUL!P478="","*",SP_SUL!P478)</f>
        <v>*</v>
      </c>
      <c r="R475" s="145" t="str">
        <f>IF(SP_SUL!Q478="","*",CONCATENATE(SP_SUL!Q478," ",SP_SUL!R478))</f>
        <v>*</v>
      </c>
      <c r="S475" s="145" t="str">
        <f>IF(SP_SUL!V478="","*",SP_SUL!V478)</f>
        <v>*</v>
      </c>
      <c r="T475" s="145" t="str">
        <f>IF(SP_SUL!W478="","*",SP_SUL!W478)</f>
        <v>*</v>
      </c>
      <c r="U475" s="137" t="str">
        <f ca="1">_xlfn.XLOOKUP(G475&amp;$U$2,BS_CONTROLE[CHAVE],BS_CONTROLE[Quantidade_11],"-")</f>
        <v>-</v>
      </c>
      <c r="V475" s="137" t="str">
        <f ca="1">_xlfn.XLOOKUP(G475&amp;$V$2,BS_CONTROLE[CHAVE],BS_CONTROLE[Quantidade_11],"-")</f>
        <v>-</v>
      </c>
      <c r="W475" s="137" t="str">
        <f ca="1">_xlfn.XLOOKUP(G475&amp;$W$2,BS_CONTROLE[CHAVE],BS_CONTROLE[Quantidade_11],"-")</f>
        <v>-</v>
      </c>
    </row>
    <row r="476" spans="1:23" hidden="1">
      <c r="A476" s="146" t="str">
        <f>IF(SP_SUL!Y479="","*",SP_SUL!Y479)</f>
        <v>*</v>
      </c>
      <c r="B476" s="146" t="str">
        <f>IF(SP_SUL!X479="","*",SP_SUL!X479)</f>
        <v>*</v>
      </c>
      <c r="C476" s="146" t="str">
        <f>IF(SP_SUL!Z479="","*",SP_SUL!Z479)</f>
        <v>*</v>
      </c>
      <c r="D476" s="139" t="str">
        <f>IF(SP_SUL!S479="","*",SP_SUL!S479)</f>
        <v>-</v>
      </c>
      <c r="E476" s="139" t="str">
        <f>IF(SP_SUL!T479="","*",SP_SUL!T479)</f>
        <v>-</v>
      </c>
      <c r="F476" s="145" t="str">
        <f>IF(SP_SUL!B479="","*",SP_SUL!B479)</f>
        <v>*</v>
      </c>
      <c r="G476" s="145" t="str">
        <f>IF(SP_SUL!D479="","*",SP_SUL!D479)</f>
        <v>*</v>
      </c>
      <c r="H476" s="145" t="str">
        <f>IF(SP_SUL!F479="","*",SP_SUL!F479)</f>
        <v>*</v>
      </c>
      <c r="I476" s="145" t="str">
        <f>IF(SP_SUL!H479="","*",SP_SUL!H479)</f>
        <v>*</v>
      </c>
      <c r="J476" s="145" t="str">
        <f>IF(SP_SUL!I479="","*",SP_SUL!I479)</f>
        <v>*</v>
      </c>
      <c r="K476" s="139" t="str">
        <f>IF(SP_SUL!M479="","*",SP_SUL!M479)</f>
        <v>-</v>
      </c>
      <c r="L476" s="139" t="str">
        <f>IF(SP_SUL!N479="","*",SP_SUL!N479)</f>
        <v>-</v>
      </c>
      <c r="M476" s="140" t="str">
        <f>IF(SP_SUL!J479="","*",SP_SUL!J479)</f>
        <v>*</v>
      </c>
      <c r="N476" s="144" t="str">
        <f>IF(SP_SUL!K479="","*",SP_SUL!K479)</f>
        <v>*</v>
      </c>
      <c r="O476" s="144" t="str">
        <f>IF(SP_SUL!L479="","*",SP_SUL!L479)</f>
        <v>*</v>
      </c>
      <c r="P476" s="143" t="str">
        <f>IF(SP_SUL!O479="","*",SP_SUL!O479)</f>
        <v>*</v>
      </c>
      <c r="Q476" s="143" t="str">
        <f>IF(SP_SUL!P479="","*",SP_SUL!P479)</f>
        <v>*</v>
      </c>
      <c r="R476" s="145" t="str">
        <f>IF(SP_SUL!Q479="","*",CONCATENATE(SP_SUL!Q479," ",SP_SUL!R479))</f>
        <v>*</v>
      </c>
      <c r="S476" s="145" t="str">
        <f>IF(SP_SUL!V479="","*",SP_SUL!V479)</f>
        <v>*</v>
      </c>
      <c r="T476" s="145" t="str">
        <f>IF(SP_SUL!W479="","*",SP_SUL!W479)</f>
        <v>*</v>
      </c>
      <c r="U476" s="137" t="str">
        <f ca="1">_xlfn.XLOOKUP(G476&amp;$U$2,BS_CONTROLE[CHAVE],BS_CONTROLE[Quantidade_11],"-")</f>
        <v>-</v>
      </c>
      <c r="V476" s="137" t="str">
        <f ca="1">_xlfn.XLOOKUP(G476&amp;$V$2,BS_CONTROLE[CHAVE],BS_CONTROLE[Quantidade_11],"-")</f>
        <v>-</v>
      </c>
      <c r="W476" s="137" t="str">
        <f ca="1">_xlfn.XLOOKUP(G476&amp;$W$2,BS_CONTROLE[CHAVE],BS_CONTROLE[Quantidade_11],"-")</f>
        <v>-</v>
      </c>
    </row>
    <row r="477" spans="1:23" hidden="1">
      <c r="A477" s="146" t="str">
        <f>IF(SP_SUL!Y480="","*",SP_SUL!Y480)</f>
        <v>*</v>
      </c>
      <c r="B477" s="146" t="str">
        <f>IF(SP_SUL!X480="","*",SP_SUL!X480)</f>
        <v>*</v>
      </c>
      <c r="C477" s="146" t="str">
        <f>IF(SP_SUL!Z480="","*",SP_SUL!Z480)</f>
        <v>*</v>
      </c>
      <c r="D477" s="139" t="str">
        <f>IF(SP_SUL!S480="","*",SP_SUL!S480)</f>
        <v>-</v>
      </c>
      <c r="E477" s="139" t="str">
        <f>IF(SP_SUL!T480="","*",SP_SUL!T480)</f>
        <v>-</v>
      </c>
      <c r="F477" s="145" t="str">
        <f>IF(SP_SUL!B480="","*",SP_SUL!B480)</f>
        <v>*</v>
      </c>
      <c r="G477" s="145" t="str">
        <f>IF(SP_SUL!D480="","*",SP_SUL!D480)</f>
        <v>*</v>
      </c>
      <c r="H477" s="145" t="str">
        <f>IF(SP_SUL!F480="","*",SP_SUL!F480)</f>
        <v>*</v>
      </c>
      <c r="I477" s="145" t="str">
        <f>IF(SP_SUL!H480="","*",SP_SUL!H480)</f>
        <v>*</v>
      </c>
      <c r="J477" s="145" t="str">
        <f>IF(SP_SUL!I480="","*",SP_SUL!I480)</f>
        <v>*</v>
      </c>
      <c r="K477" s="139" t="str">
        <f>IF(SP_SUL!M480="","*",SP_SUL!M480)</f>
        <v>-</v>
      </c>
      <c r="L477" s="139" t="str">
        <f>IF(SP_SUL!N480="","*",SP_SUL!N480)</f>
        <v>-</v>
      </c>
      <c r="M477" s="140" t="str">
        <f>IF(SP_SUL!J480="","*",SP_SUL!J480)</f>
        <v>*</v>
      </c>
      <c r="N477" s="144" t="str">
        <f>IF(SP_SUL!K480="","*",SP_SUL!K480)</f>
        <v>*</v>
      </c>
      <c r="O477" s="144" t="str">
        <f>IF(SP_SUL!L480="","*",SP_SUL!L480)</f>
        <v>*</v>
      </c>
      <c r="P477" s="143" t="str">
        <f>IF(SP_SUL!O480="","*",SP_SUL!O480)</f>
        <v>*</v>
      </c>
      <c r="Q477" s="143" t="str">
        <f>IF(SP_SUL!P480="","*",SP_SUL!P480)</f>
        <v>*</v>
      </c>
      <c r="R477" s="145" t="str">
        <f>IF(SP_SUL!Q480="","*",CONCATENATE(SP_SUL!Q480," ",SP_SUL!R480))</f>
        <v>*</v>
      </c>
      <c r="S477" s="145" t="str">
        <f>IF(SP_SUL!V480="","*",SP_SUL!V480)</f>
        <v>*</v>
      </c>
      <c r="T477" s="145" t="str">
        <f>IF(SP_SUL!W480="","*",SP_SUL!W480)</f>
        <v>*</v>
      </c>
      <c r="U477" s="137" t="str">
        <f ca="1">_xlfn.XLOOKUP(G477&amp;$U$2,BS_CONTROLE[CHAVE],BS_CONTROLE[Quantidade_11],"-")</f>
        <v>-</v>
      </c>
      <c r="V477" s="137" t="str">
        <f ca="1">_xlfn.XLOOKUP(G477&amp;$V$2,BS_CONTROLE[CHAVE],BS_CONTROLE[Quantidade_11],"-")</f>
        <v>-</v>
      </c>
      <c r="W477" s="137" t="str">
        <f ca="1">_xlfn.XLOOKUP(G477&amp;$W$2,BS_CONTROLE[CHAVE],BS_CONTROLE[Quantidade_11],"-")</f>
        <v>-</v>
      </c>
    </row>
    <row r="478" spans="1:23" hidden="1">
      <c r="A478" s="146" t="str">
        <f>IF(SP_SUL!Y481="","*",SP_SUL!Y481)</f>
        <v>*</v>
      </c>
      <c r="B478" s="146" t="str">
        <f>IF(SP_SUL!X481="","*",SP_SUL!X481)</f>
        <v>*</v>
      </c>
      <c r="C478" s="146" t="str">
        <f>IF(SP_SUL!Z481="","*",SP_SUL!Z481)</f>
        <v>*</v>
      </c>
      <c r="D478" s="139" t="str">
        <f>IF(SP_SUL!S481="","*",SP_SUL!S481)</f>
        <v>-</v>
      </c>
      <c r="E478" s="139" t="str">
        <f>IF(SP_SUL!T481="","*",SP_SUL!T481)</f>
        <v>-</v>
      </c>
      <c r="F478" s="145" t="str">
        <f>IF(SP_SUL!B481="","*",SP_SUL!B481)</f>
        <v>*</v>
      </c>
      <c r="G478" s="145" t="str">
        <f>IF(SP_SUL!D481="","*",SP_SUL!D481)</f>
        <v>*</v>
      </c>
      <c r="H478" s="145" t="str">
        <f>IF(SP_SUL!F481="","*",SP_SUL!F481)</f>
        <v>*</v>
      </c>
      <c r="I478" s="145" t="str">
        <f>IF(SP_SUL!H481="","*",SP_SUL!H481)</f>
        <v>*</v>
      </c>
      <c r="J478" s="145" t="str">
        <f>IF(SP_SUL!I481="","*",SP_SUL!I481)</f>
        <v>*</v>
      </c>
      <c r="K478" s="139" t="str">
        <f>IF(SP_SUL!M481="","*",SP_SUL!M481)</f>
        <v>-</v>
      </c>
      <c r="L478" s="139" t="str">
        <f>IF(SP_SUL!N481="","*",SP_SUL!N481)</f>
        <v>-</v>
      </c>
      <c r="M478" s="140" t="str">
        <f>IF(SP_SUL!J481="","*",SP_SUL!J481)</f>
        <v>*</v>
      </c>
      <c r="N478" s="144" t="str">
        <f>IF(SP_SUL!K481="","*",SP_SUL!K481)</f>
        <v>*</v>
      </c>
      <c r="O478" s="144" t="str">
        <f>IF(SP_SUL!L481="","*",SP_SUL!L481)</f>
        <v>*</v>
      </c>
      <c r="P478" s="143" t="str">
        <f>IF(SP_SUL!O481="","*",SP_SUL!O481)</f>
        <v>*</v>
      </c>
      <c r="Q478" s="143" t="str">
        <f>IF(SP_SUL!P481="","*",SP_SUL!P481)</f>
        <v>*</v>
      </c>
      <c r="R478" s="145" t="str">
        <f>IF(SP_SUL!Q481="","*",CONCATENATE(SP_SUL!Q481," ",SP_SUL!R481))</f>
        <v>*</v>
      </c>
      <c r="S478" s="145" t="str">
        <f>IF(SP_SUL!V481="","*",SP_SUL!V481)</f>
        <v>*</v>
      </c>
      <c r="T478" s="145" t="str">
        <f>IF(SP_SUL!W481="","*",SP_SUL!W481)</f>
        <v>*</v>
      </c>
      <c r="U478" s="137" t="str">
        <f ca="1">_xlfn.XLOOKUP(G478&amp;$U$2,BS_CONTROLE[CHAVE],BS_CONTROLE[Quantidade_11],"-")</f>
        <v>-</v>
      </c>
      <c r="V478" s="137" t="str">
        <f ca="1">_xlfn.XLOOKUP(G478&amp;$V$2,BS_CONTROLE[CHAVE],BS_CONTROLE[Quantidade_11],"-")</f>
        <v>-</v>
      </c>
      <c r="W478" s="137" t="str">
        <f ca="1">_xlfn.XLOOKUP(G478&amp;$W$2,BS_CONTROLE[CHAVE],BS_CONTROLE[Quantidade_11],"-")</f>
        <v>-</v>
      </c>
    </row>
    <row r="479" spans="1:23" hidden="1">
      <c r="A479" s="146" t="str">
        <f>IF(SP_SUL!Y482="","*",SP_SUL!Y482)</f>
        <v>*</v>
      </c>
      <c r="B479" s="146" t="str">
        <f>IF(SP_SUL!X482="","*",SP_SUL!X482)</f>
        <v>*</v>
      </c>
      <c r="C479" s="146" t="str">
        <f>IF(SP_SUL!Z482="","*",SP_SUL!Z482)</f>
        <v>*</v>
      </c>
      <c r="D479" s="139" t="str">
        <f>IF(SP_SUL!S482="","*",SP_SUL!S482)</f>
        <v>-</v>
      </c>
      <c r="E479" s="139" t="str">
        <f>IF(SP_SUL!T482="","*",SP_SUL!T482)</f>
        <v>-</v>
      </c>
      <c r="F479" s="145" t="str">
        <f>IF(SP_SUL!B482="","*",SP_SUL!B482)</f>
        <v>*</v>
      </c>
      <c r="G479" s="145" t="str">
        <f>IF(SP_SUL!D482="","*",SP_SUL!D482)</f>
        <v>*</v>
      </c>
      <c r="H479" s="145" t="str">
        <f>IF(SP_SUL!F482="","*",SP_SUL!F482)</f>
        <v>*</v>
      </c>
      <c r="I479" s="145" t="str">
        <f>IF(SP_SUL!H482="","*",SP_SUL!H482)</f>
        <v>*</v>
      </c>
      <c r="J479" s="145" t="str">
        <f>IF(SP_SUL!I482="","*",SP_SUL!I482)</f>
        <v>*</v>
      </c>
      <c r="K479" s="139" t="str">
        <f>IF(SP_SUL!M482="","*",SP_SUL!M482)</f>
        <v>-</v>
      </c>
      <c r="L479" s="139" t="str">
        <f>IF(SP_SUL!N482="","*",SP_SUL!N482)</f>
        <v>-</v>
      </c>
      <c r="M479" s="140" t="str">
        <f>IF(SP_SUL!J482="","*",SP_SUL!J482)</f>
        <v>*</v>
      </c>
      <c r="N479" s="144" t="str">
        <f>IF(SP_SUL!K482="","*",SP_SUL!K482)</f>
        <v>*</v>
      </c>
      <c r="O479" s="144" t="str">
        <f>IF(SP_SUL!L482="","*",SP_SUL!L482)</f>
        <v>*</v>
      </c>
      <c r="P479" s="143" t="str">
        <f>IF(SP_SUL!O482="","*",SP_SUL!O482)</f>
        <v>*</v>
      </c>
      <c r="Q479" s="143" t="str">
        <f>IF(SP_SUL!P482="","*",SP_SUL!P482)</f>
        <v>*</v>
      </c>
      <c r="R479" s="145" t="str">
        <f>IF(SP_SUL!Q482="","*",CONCATENATE(SP_SUL!Q482," ",SP_SUL!R482))</f>
        <v>*</v>
      </c>
      <c r="S479" s="145" t="str">
        <f>IF(SP_SUL!V482="","*",SP_SUL!V482)</f>
        <v>*</v>
      </c>
      <c r="T479" s="145" t="str">
        <f>IF(SP_SUL!W482="","*",SP_SUL!W482)</f>
        <v>*</v>
      </c>
      <c r="U479" s="137" t="str">
        <f ca="1">_xlfn.XLOOKUP(G479&amp;$U$2,BS_CONTROLE[CHAVE],BS_CONTROLE[Quantidade_11],"-")</f>
        <v>-</v>
      </c>
      <c r="V479" s="137" t="str">
        <f ca="1">_xlfn.XLOOKUP(G479&amp;$V$2,BS_CONTROLE[CHAVE],BS_CONTROLE[Quantidade_11],"-")</f>
        <v>-</v>
      </c>
      <c r="W479" s="137" t="str">
        <f ca="1">_xlfn.XLOOKUP(G479&amp;$W$2,BS_CONTROLE[CHAVE],BS_CONTROLE[Quantidade_11],"-")</f>
        <v>-</v>
      </c>
    </row>
    <row r="480" spans="1:23" hidden="1">
      <c r="A480" s="146" t="str">
        <f>IF(SP_SUL!Y483="","*",SP_SUL!Y483)</f>
        <v>*</v>
      </c>
      <c r="B480" s="146" t="str">
        <f>IF(SP_SUL!X483="","*",SP_SUL!X483)</f>
        <v>*</v>
      </c>
      <c r="C480" s="146" t="str">
        <f>IF(SP_SUL!Z483="","*",SP_SUL!Z483)</f>
        <v>*</v>
      </c>
      <c r="D480" s="139" t="str">
        <f>IF(SP_SUL!S483="","*",SP_SUL!S483)</f>
        <v>-</v>
      </c>
      <c r="E480" s="139" t="str">
        <f>IF(SP_SUL!T483="","*",SP_SUL!T483)</f>
        <v>-</v>
      </c>
      <c r="F480" s="145" t="str">
        <f>IF(SP_SUL!B483="","*",SP_SUL!B483)</f>
        <v>*</v>
      </c>
      <c r="G480" s="145" t="str">
        <f>IF(SP_SUL!D483="","*",SP_SUL!D483)</f>
        <v>*</v>
      </c>
      <c r="H480" s="145" t="str">
        <f>IF(SP_SUL!F483="","*",SP_SUL!F483)</f>
        <v>*</v>
      </c>
      <c r="I480" s="145" t="str">
        <f>IF(SP_SUL!H483="","*",SP_SUL!H483)</f>
        <v>*</v>
      </c>
      <c r="J480" s="145" t="str">
        <f>IF(SP_SUL!I483="","*",SP_SUL!I483)</f>
        <v>*</v>
      </c>
      <c r="K480" s="139" t="str">
        <f>IF(SP_SUL!M483="","*",SP_SUL!M483)</f>
        <v>-</v>
      </c>
      <c r="L480" s="139" t="str">
        <f>IF(SP_SUL!N483="","*",SP_SUL!N483)</f>
        <v>-</v>
      </c>
      <c r="M480" s="140" t="str">
        <f>IF(SP_SUL!J483="","*",SP_SUL!J483)</f>
        <v>*</v>
      </c>
      <c r="N480" s="144" t="str">
        <f>IF(SP_SUL!K483="","*",SP_SUL!K483)</f>
        <v>*</v>
      </c>
      <c r="O480" s="144" t="str">
        <f>IF(SP_SUL!L483="","*",SP_SUL!L483)</f>
        <v>*</v>
      </c>
      <c r="P480" s="143" t="str">
        <f>IF(SP_SUL!O483="","*",SP_SUL!O483)</f>
        <v>*</v>
      </c>
      <c r="Q480" s="143" t="str">
        <f>IF(SP_SUL!P483="","*",SP_SUL!P483)</f>
        <v>*</v>
      </c>
      <c r="R480" s="145" t="str">
        <f>IF(SP_SUL!Q483="","*",CONCATENATE(SP_SUL!Q483," ",SP_SUL!R483))</f>
        <v>*</v>
      </c>
      <c r="S480" s="145" t="str">
        <f>IF(SP_SUL!V483="","*",SP_SUL!V483)</f>
        <v>*</v>
      </c>
      <c r="T480" s="145" t="str">
        <f>IF(SP_SUL!W483="","*",SP_SUL!W483)</f>
        <v>*</v>
      </c>
      <c r="U480" s="137" t="str">
        <f ca="1">_xlfn.XLOOKUP(G480&amp;$U$2,BS_CONTROLE[CHAVE],BS_CONTROLE[Quantidade_11],"-")</f>
        <v>-</v>
      </c>
      <c r="V480" s="137" t="str">
        <f ca="1">_xlfn.XLOOKUP(G480&amp;$V$2,BS_CONTROLE[CHAVE],BS_CONTROLE[Quantidade_11],"-")</f>
        <v>-</v>
      </c>
      <c r="W480" s="137" t="str">
        <f ca="1">_xlfn.XLOOKUP(G480&amp;$W$2,BS_CONTROLE[CHAVE],BS_CONTROLE[Quantidade_11],"-")</f>
        <v>-</v>
      </c>
    </row>
    <row r="481" spans="1:23" hidden="1">
      <c r="A481" s="146" t="str">
        <f>IF(SP_SUL!Y484="","*",SP_SUL!Y484)</f>
        <v>*</v>
      </c>
      <c r="B481" s="146" t="str">
        <f>IF(SP_SUL!X484="","*",SP_SUL!X484)</f>
        <v>*</v>
      </c>
      <c r="C481" s="146" t="str">
        <f>IF(SP_SUL!Z484="","*",SP_SUL!Z484)</f>
        <v>*</v>
      </c>
      <c r="D481" s="139" t="str">
        <f>IF(SP_SUL!S484="","*",SP_SUL!S484)</f>
        <v>-</v>
      </c>
      <c r="E481" s="139" t="str">
        <f>IF(SP_SUL!T484="","*",SP_SUL!T484)</f>
        <v>-</v>
      </c>
      <c r="F481" s="145" t="str">
        <f>IF(SP_SUL!B484="","*",SP_SUL!B484)</f>
        <v>*</v>
      </c>
      <c r="G481" s="145" t="str">
        <f>IF(SP_SUL!D484="","*",SP_SUL!D484)</f>
        <v>*</v>
      </c>
      <c r="H481" s="145" t="str">
        <f>IF(SP_SUL!F484="","*",SP_SUL!F484)</f>
        <v>*</v>
      </c>
      <c r="I481" s="145" t="str">
        <f>IF(SP_SUL!H484="","*",SP_SUL!H484)</f>
        <v>*</v>
      </c>
      <c r="J481" s="145" t="str">
        <f>IF(SP_SUL!I484="","*",SP_SUL!I484)</f>
        <v>*</v>
      </c>
      <c r="K481" s="139" t="str">
        <f>IF(SP_SUL!M484="","*",SP_SUL!M484)</f>
        <v>-</v>
      </c>
      <c r="L481" s="139" t="str">
        <f>IF(SP_SUL!N484="","*",SP_SUL!N484)</f>
        <v>-</v>
      </c>
      <c r="M481" s="140" t="str">
        <f>IF(SP_SUL!J484="","*",SP_SUL!J484)</f>
        <v>*</v>
      </c>
      <c r="N481" s="144" t="str">
        <f>IF(SP_SUL!K484="","*",SP_SUL!K484)</f>
        <v>*</v>
      </c>
      <c r="O481" s="144" t="str">
        <f>IF(SP_SUL!L484="","*",SP_SUL!L484)</f>
        <v>*</v>
      </c>
      <c r="P481" s="143" t="str">
        <f>IF(SP_SUL!O484="","*",SP_SUL!O484)</f>
        <v>*</v>
      </c>
      <c r="Q481" s="143" t="str">
        <f>IF(SP_SUL!P484="","*",SP_SUL!P484)</f>
        <v>*</v>
      </c>
      <c r="R481" s="145" t="str">
        <f>IF(SP_SUL!Q484="","*",CONCATENATE(SP_SUL!Q484," ",SP_SUL!R484))</f>
        <v>*</v>
      </c>
      <c r="S481" s="145" t="str">
        <f>IF(SP_SUL!V484="","*",SP_SUL!V484)</f>
        <v>*</v>
      </c>
      <c r="T481" s="145" t="str">
        <f>IF(SP_SUL!W484="","*",SP_SUL!W484)</f>
        <v>*</v>
      </c>
      <c r="U481" s="137" t="str">
        <f ca="1">_xlfn.XLOOKUP(G481&amp;$U$2,BS_CONTROLE[CHAVE],BS_CONTROLE[Quantidade_11],"-")</f>
        <v>-</v>
      </c>
      <c r="V481" s="137" t="str">
        <f ca="1">_xlfn.XLOOKUP(G481&amp;$V$2,BS_CONTROLE[CHAVE],BS_CONTROLE[Quantidade_11],"-")</f>
        <v>-</v>
      </c>
      <c r="W481" s="137" t="str">
        <f ca="1">_xlfn.XLOOKUP(G481&amp;$W$2,BS_CONTROLE[CHAVE],BS_CONTROLE[Quantidade_11],"-")</f>
        <v>-</v>
      </c>
    </row>
    <row r="482" spans="1:23" hidden="1">
      <c r="A482" s="146" t="str">
        <f>IF(SP_SUL!Y485="","*",SP_SUL!Y485)</f>
        <v>*</v>
      </c>
      <c r="B482" s="146" t="str">
        <f>IF(SP_SUL!X485="","*",SP_SUL!X485)</f>
        <v>*</v>
      </c>
      <c r="C482" s="146" t="str">
        <f>IF(SP_SUL!Z485="","*",SP_SUL!Z485)</f>
        <v>*</v>
      </c>
      <c r="D482" s="139" t="str">
        <f>IF(SP_SUL!S485="","*",SP_SUL!S485)</f>
        <v>-</v>
      </c>
      <c r="E482" s="139" t="str">
        <f>IF(SP_SUL!T485="","*",SP_SUL!T485)</f>
        <v>-</v>
      </c>
      <c r="F482" s="145" t="str">
        <f>IF(SP_SUL!B485="","*",SP_SUL!B485)</f>
        <v>*</v>
      </c>
      <c r="G482" s="145" t="str">
        <f>IF(SP_SUL!D485="","*",SP_SUL!D485)</f>
        <v>*</v>
      </c>
      <c r="H482" s="145" t="str">
        <f>IF(SP_SUL!F485="","*",SP_SUL!F485)</f>
        <v>*</v>
      </c>
      <c r="I482" s="145" t="str">
        <f>IF(SP_SUL!H485="","*",SP_SUL!H485)</f>
        <v>*</v>
      </c>
      <c r="J482" s="145" t="str">
        <f>IF(SP_SUL!I485="","*",SP_SUL!I485)</f>
        <v>*</v>
      </c>
      <c r="K482" s="139" t="str">
        <f>IF(SP_SUL!M485="","*",SP_SUL!M485)</f>
        <v>-</v>
      </c>
      <c r="L482" s="139" t="str">
        <f>IF(SP_SUL!N485="","*",SP_SUL!N485)</f>
        <v>-</v>
      </c>
      <c r="M482" s="140" t="str">
        <f>IF(SP_SUL!J485="","*",SP_SUL!J485)</f>
        <v>*</v>
      </c>
      <c r="N482" s="144" t="str">
        <f>IF(SP_SUL!K485="","*",SP_SUL!K485)</f>
        <v>*</v>
      </c>
      <c r="O482" s="144" t="str">
        <f>IF(SP_SUL!L485="","*",SP_SUL!L485)</f>
        <v>*</v>
      </c>
      <c r="P482" s="143" t="str">
        <f>IF(SP_SUL!O485="","*",SP_SUL!O485)</f>
        <v>*</v>
      </c>
      <c r="Q482" s="143" t="str">
        <f>IF(SP_SUL!P485="","*",SP_SUL!P485)</f>
        <v>*</v>
      </c>
      <c r="R482" s="145" t="str">
        <f>IF(SP_SUL!Q485="","*",CONCATENATE(SP_SUL!Q485," ",SP_SUL!R485))</f>
        <v>*</v>
      </c>
      <c r="S482" s="145" t="str">
        <f>IF(SP_SUL!V485="","*",SP_SUL!V485)</f>
        <v>*</v>
      </c>
      <c r="T482" s="145" t="str">
        <f>IF(SP_SUL!W485="","*",SP_SUL!W485)</f>
        <v>*</v>
      </c>
      <c r="U482" s="137" t="str">
        <f ca="1">_xlfn.XLOOKUP(G482&amp;$U$2,BS_CONTROLE[CHAVE],BS_CONTROLE[Quantidade_11],"-")</f>
        <v>-</v>
      </c>
      <c r="V482" s="137" t="str">
        <f ca="1">_xlfn.XLOOKUP(G482&amp;$V$2,BS_CONTROLE[CHAVE],BS_CONTROLE[Quantidade_11],"-")</f>
        <v>-</v>
      </c>
      <c r="W482" s="137" t="str">
        <f ca="1">_xlfn.XLOOKUP(G482&amp;$W$2,BS_CONTROLE[CHAVE],BS_CONTROLE[Quantidade_11],"-")</f>
        <v>-</v>
      </c>
    </row>
    <row r="483" spans="1:23" hidden="1">
      <c r="A483" s="146" t="str">
        <f>IF(SP_SUL!Y486="","*",SP_SUL!Y486)</f>
        <v>*</v>
      </c>
      <c r="B483" s="146" t="str">
        <f>IF(SP_SUL!X486="","*",SP_SUL!X486)</f>
        <v>*</v>
      </c>
      <c r="C483" s="146" t="str">
        <f>IF(SP_SUL!Z486="","*",SP_SUL!Z486)</f>
        <v>*</v>
      </c>
      <c r="D483" s="139" t="str">
        <f>IF(SP_SUL!S486="","*",SP_SUL!S486)</f>
        <v>-</v>
      </c>
      <c r="E483" s="139" t="str">
        <f>IF(SP_SUL!T486="","*",SP_SUL!T486)</f>
        <v>-</v>
      </c>
      <c r="F483" s="145" t="str">
        <f>IF(SP_SUL!B486="","*",SP_SUL!B486)</f>
        <v>*</v>
      </c>
      <c r="G483" s="145" t="str">
        <f>IF(SP_SUL!D486="","*",SP_SUL!D486)</f>
        <v>*</v>
      </c>
      <c r="H483" s="145" t="str">
        <f>IF(SP_SUL!F486="","*",SP_SUL!F486)</f>
        <v>*</v>
      </c>
      <c r="I483" s="145" t="str">
        <f>IF(SP_SUL!H486="","*",SP_SUL!H486)</f>
        <v>*</v>
      </c>
      <c r="J483" s="145" t="str">
        <f>IF(SP_SUL!I486="","*",SP_SUL!I486)</f>
        <v>*</v>
      </c>
      <c r="K483" s="139" t="str">
        <f>IF(SP_SUL!M486="","*",SP_SUL!M486)</f>
        <v>-</v>
      </c>
      <c r="L483" s="139" t="str">
        <f>IF(SP_SUL!N486="","*",SP_SUL!N486)</f>
        <v>-</v>
      </c>
      <c r="M483" s="140" t="str">
        <f>IF(SP_SUL!J486="","*",SP_SUL!J486)</f>
        <v>*</v>
      </c>
      <c r="N483" s="144" t="str">
        <f>IF(SP_SUL!K486="","*",SP_SUL!K486)</f>
        <v>*</v>
      </c>
      <c r="O483" s="144" t="str">
        <f>IF(SP_SUL!L486="","*",SP_SUL!L486)</f>
        <v>*</v>
      </c>
      <c r="P483" s="143" t="str">
        <f>IF(SP_SUL!O486="","*",SP_SUL!O486)</f>
        <v>*</v>
      </c>
      <c r="Q483" s="143" t="str">
        <f>IF(SP_SUL!P486="","*",SP_SUL!P486)</f>
        <v>*</v>
      </c>
      <c r="R483" s="145" t="str">
        <f>IF(SP_SUL!Q486="","*",CONCATENATE(SP_SUL!Q486," ",SP_SUL!R486))</f>
        <v>*</v>
      </c>
      <c r="S483" s="145" t="str">
        <f>IF(SP_SUL!V486="","*",SP_SUL!V486)</f>
        <v>*</v>
      </c>
      <c r="T483" s="145" t="str">
        <f>IF(SP_SUL!W486="","*",SP_SUL!W486)</f>
        <v>*</v>
      </c>
      <c r="U483" s="137" t="str">
        <f ca="1">_xlfn.XLOOKUP(G483&amp;$U$2,BS_CONTROLE[CHAVE],BS_CONTROLE[Quantidade_11],"-")</f>
        <v>-</v>
      </c>
      <c r="V483" s="137" t="str">
        <f ca="1">_xlfn.XLOOKUP(G483&amp;$V$2,BS_CONTROLE[CHAVE],BS_CONTROLE[Quantidade_11],"-")</f>
        <v>-</v>
      </c>
      <c r="W483" s="137" t="str">
        <f ca="1">_xlfn.XLOOKUP(G483&amp;$W$2,BS_CONTROLE[CHAVE],BS_CONTROLE[Quantidade_11],"-")</f>
        <v>-</v>
      </c>
    </row>
    <row r="484" spans="1:23" hidden="1">
      <c r="A484" s="146" t="str">
        <f>IF(SP_SUL!Y487="","*",SP_SUL!Y487)</f>
        <v>*</v>
      </c>
      <c r="B484" s="146" t="str">
        <f>IF(SP_SUL!X487="","*",SP_SUL!X487)</f>
        <v>*</v>
      </c>
      <c r="C484" s="146" t="str">
        <f>IF(SP_SUL!Z487="","*",SP_SUL!Z487)</f>
        <v>*</v>
      </c>
      <c r="D484" s="139" t="str">
        <f>IF(SP_SUL!S487="","*",SP_SUL!S487)</f>
        <v>-</v>
      </c>
      <c r="E484" s="139" t="str">
        <f>IF(SP_SUL!T487="","*",SP_SUL!T487)</f>
        <v>-</v>
      </c>
      <c r="F484" s="145" t="str">
        <f>IF(SP_SUL!B487="","*",SP_SUL!B487)</f>
        <v>*</v>
      </c>
      <c r="G484" s="145" t="str">
        <f>IF(SP_SUL!D487="","*",SP_SUL!D487)</f>
        <v>*</v>
      </c>
      <c r="H484" s="145" t="str">
        <f>IF(SP_SUL!F487="","*",SP_SUL!F487)</f>
        <v>*</v>
      </c>
      <c r="I484" s="145" t="str">
        <f>IF(SP_SUL!H487="","*",SP_SUL!H487)</f>
        <v>*</v>
      </c>
      <c r="J484" s="145" t="str">
        <f>IF(SP_SUL!I487="","*",SP_SUL!I487)</f>
        <v>*</v>
      </c>
      <c r="K484" s="139" t="str">
        <f>IF(SP_SUL!M487="","*",SP_SUL!M487)</f>
        <v>-</v>
      </c>
      <c r="L484" s="139" t="str">
        <f>IF(SP_SUL!N487="","*",SP_SUL!N487)</f>
        <v>-</v>
      </c>
      <c r="M484" s="140" t="str">
        <f>IF(SP_SUL!J487="","*",SP_SUL!J487)</f>
        <v>*</v>
      </c>
      <c r="N484" s="144" t="str">
        <f>IF(SP_SUL!K487="","*",SP_SUL!K487)</f>
        <v>*</v>
      </c>
      <c r="O484" s="144" t="str">
        <f>IF(SP_SUL!L487="","*",SP_SUL!L487)</f>
        <v>*</v>
      </c>
      <c r="P484" s="143" t="str">
        <f>IF(SP_SUL!O487="","*",SP_SUL!O487)</f>
        <v>*</v>
      </c>
      <c r="Q484" s="143" t="str">
        <f>IF(SP_SUL!P487="","*",SP_SUL!P487)</f>
        <v>*</v>
      </c>
      <c r="R484" s="145" t="str">
        <f>IF(SP_SUL!Q487="","*",CONCATENATE(SP_SUL!Q487," ",SP_SUL!R487))</f>
        <v>*</v>
      </c>
      <c r="S484" s="145" t="str">
        <f>IF(SP_SUL!V487="","*",SP_SUL!V487)</f>
        <v>*</v>
      </c>
      <c r="T484" s="145" t="str">
        <f>IF(SP_SUL!W487="","*",SP_SUL!W487)</f>
        <v>*</v>
      </c>
      <c r="U484" s="137" t="str">
        <f ca="1">_xlfn.XLOOKUP(G484&amp;$U$2,BS_CONTROLE[CHAVE],BS_CONTROLE[Quantidade_11],"-")</f>
        <v>-</v>
      </c>
      <c r="V484" s="137" t="str">
        <f ca="1">_xlfn.XLOOKUP(G484&amp;$V$2,BS_CONTROLE[CHAVE],BS_CONTROLE[Quantidade_11],"-")</f>
        <v>-</v>
      </c>
      <c r="W484" s="137" t="str">
        <f ca="1">_xlfn.XLOOKUP(G484&amp;$W$2,BS_CONTROLE[CHAVE],BS_CONTROLE[Quantidade_11],"-")</f>
        <v>-</v>
      </c>
    </row>
    <row r="485" spans="1:23" hidden="1">
      <c r="A485" s="146" t="str">
        <f>IF(SP_SUL!Y488="","*",SP_SUL!Y488)</f>
        <v>*</v>
      </c>
      <c r="B485" s="146" t="str">
        <f>IF(SP_SUL!X488="","*",SP_SUL!X488)</f>
        <v>*</v>
      </c>
      <c r="C485" s="146" t="str">
        <f>IF(SP_SUL!Z488="","*",SP_SUL!Z488)</f>
        <v>*</v>
      </c>
      <c r="D485" s="139" t="str">
        <f>IF(SP_SUL!S488="","*",SP_SUL!S488)</f>
        <v>-</v>
      </c>
      <c r="E485" s="139" t="str">
        <f>IF(SP_SUL!T488="","*",SP_SUL!T488)</f>
        <v>-</v>
      </c>
      <c r="F485" s="145" t="str">
        <f>IF(SP_SUL!B488="","*",SP_SUL!B488)</f>
        <v>*</v>
      </c>
      <c r="G485" s="145" t="str">
        <f>IF(SP_SUL!D488="","*",SP_SUL!D488)</f>
        <v>*</v>
      </c>
      <c r="H485" s="145" t="str">
        <f>IF(SP_SUL!F488="","*",SP_SUL!F488)</f>
        <v>*</v>
      </c>
      <c r="I485" s="145" t="str">
        <f>IF(SP_SUL!H488="","*",SP_SUL!H488)</f>
        <v>*</v>
      </c>
      <c r="J485" s="145" t="str">
        <f>IF(SP_SUL!I488="","*",SP_SUL!I488)</f>
        <v>*</v>
      </c>
      <c r="K485" s="139" t="str">
        <f>IF(SP_SUL!M488="","*",SP_SUL!M488)</f>
        <v>-</v>
      </c>
      <c r="L485" s="139" t="str">
        <f>IF(SP_SUL!N488="","*",SP_SUL!N488)</f>
        <v>-</v>
      </c>
      <c r="M485" s="140" t="str">
        <f>IF(SP_SUL!J488="","*",SP_SUL!J488)</f>
        <v>*</v>
      </c>
      <c r="N485" s="144" t="str">
        <f>IF(SP_SUL!K488="","*",SP_SUL!K488)</f>
        <v>*</v>
      </c>
      <c r="O485" s="144" t="str">
        <f>IF(SP_SUL!L488="","*",SP_SUL!L488)</f>
        <v>*</v>
      </c>
      <c r="P485" s="143" t="str">
        <f>IF(SP_SUL!O488="","*",SP_SUL!O488)</f>
        <v>*</v>
      </c>
      <c r="Q485" s="143" t="str">
        <f>IF(SP_SUL!P488="","*",SP_SUL!P488)</f>
        <v>*</v>
      </c>
      <c r="R485" s="145" t="str">
        <f>IF(SP_SUL!Q488="","*",CONCATENATE(SP_SUL!Q488," ",SP_SUL!R488))</f>
        <v>*</v>
      </c>
      <c r="S485" s="145" t="str">
        <f>IF(SP_SUL!V488="","*",SP_SUL!V488)</f>
        <v>*</v>
      </c>
      <c r="T485" s="145" t="str">
        <f>IF(SP_SUL!W488="","*",SP_SUL!W488)</f>
        <v>*</v>
      </c>
      <c r="U485" s="137" t="str">
        <f ca="1">_xlfn.XLOOKUP(G485&amp;$U$2,BS_CONTROLE[CHAVE],BS_CONTROLE[Quantidade_11],"-")</f>
        <v>-</v>
      </c>
      <c r="V485" s="137" t="str">
        <f ca="1">_xlfn.XLOOKUP(G485&amp;$V$2,BS_CONTROLE[CHAVE],BS_CONTROLE[Quantidade_11],"-")</f>
        <v>-</v>
      </c>
      <c r="W485" s="137" t="str">
        <f ca="1">_xlfn.XLOOKUP(G485&amp;$W$2,BS_CONTROLE[CHAVE],BS_CONTROLE[Quantidade_11],"-")</f>
        <v>-</v>
      </c>
    </row>
    <row r="486" spans="1:23" hidden="1">
      <c r="A486" s="146" t="str">
        <f>IF(SP_SUL!Y489="","*",SP_SUL!Y489)</f>
        <v>*</v>
      </c>
      <c r="B486" s="146" t="str">
        <f>IF(SP_SUL!X489="","*",SP_SUL!X489)</f>
        <v>*</v>
      </c>
      <c r="C486" s="146" t="str">
        <f>IF(SP_SUL!Z489="","*",SP_SUL!Z489)</f>
        <v>*</v>
      </c>
      <c r="D486" s="139" t="str">
        <f>IF(SP_SUL!S489="","*",SP_SUL!S489)</f>
        <v>-</v>
      </c>
      <c r="E486" s="139" t="str">
        <f>IF(SP_SUL!T489="","*",SP_SUL!T489)</f>
        <v>-</v>
      </c>
      <c r="F486" s="145" t="str">
        <f>IF(SP_SUL!B489="","*",SP_SUL!B489)</f>
        <v>*</v>
      </c>
      <c r="G486" s="145" t="str">
        <f>IF(SP_SUL!D489="","*",SP_SUL!D489)</f>
        <v>*</v>
      </c>
      <c r="H486" s="145" t="str">
        <f>IF(SP_SUL!F489="","*",SP_SUL!F489)</f>
        <v>*</v>
      </c>
      <c r="I486" s="145" t="str">
        <f>IF(SP_SUL!H489="","*",SP_SUL!H489)</f>
        <v>*</v>
      </c>
      <c r="J486" s="145" t="str">
        <f>IF(SP_SUL!I489="","*",SP_SUL!I489)</f>
        <v>*</v>
      </c>
      <c r="K486" s="139" t="str">
        <f>IF(SP_SUL!M489="","*",SP_SUL!M489)</f>
        <v>-</v>
      </c>
      <c r="L486" s="139" t="str">
        <f>IF(SP_SUL!N489="","*",SP_SUL!N489)</f>
        <v>-</v>
      </c>
      <c r="M486" s="140" t="str">
        <f>IF(SP_SUL!J489="","*",SP_SUL!J489)</f>
        <v>*</v>
      </c>
      <c r="N486" s="144" t="str">
        <f>IF(SP_SUL!K489="","*",SP_SUL!K489)</f>
        <v>*</v>
      </c>
      <c r="O486" s="144" t="str">
        <f>IF(SP_SUL!L489="","*",SP_SUL!L489)</f>
        <v>*</v>
      </c>
      <c r="P486" s="143" t="str">
        <f>IF(SP_SUL!O489="","*",SP_SUL!O489)</f>
        <v>*</v>
      </c>
      <c r="Q486" s="143" t="str">
        <f>IF(SP_SUL!P489="","*",SP_SUL!P489)</f>
        <v>*</v>
      </c>
      <c r="R486" s="145" t="str">
        <f>IF(SP_SUL!Q489="","*",CONCATENATE(SP_SUL!Q489," ",SP_SUL!R489))</f>
        <v>*</v>
      </c>
      <c r="S486" s="145" t="str">
        <f>IF(SP_SUL!V489="","*",SP_SUL!V489)</f>
        <v>*</v>
      </c>
      <c r="T486" s="145" t="str">
        <f>IF(SP_SUL!W489="","*",SP_SUL!W489)</f>
        <v>*</v>
      </c>
      <c r="U486" s="137" t="str">
        <f ca="1">_xlfn.XLOOKUP(G486&amp;$U$2,BS_CONTROLE[CHAVE],BS_CONTROLE[Quantidade_11],"-")</f>
        <v>-</v>
      </c>
      <c r="V486" s="137" t="str">
        <f ca="1">_xlfn.XLOOKUP(G486&amp;$V$2,BS_CONTROLE[CHAVE],BS_CONTROLE[Quantidade_11],"-")</f>
        <v>-</v>
      </c>
      <c r="W486" s="137" t="str">
        <f ca="1">_xlfn.XLOOKUP(G486&amp;$W$2,BS_CONTROLE[CHAVE],BS_CONTROLE[Quantidade_11],"-")</f>
        <v>-</v>
      </c>
    </row>
    <row r="487" spans="1:23" hidden="1">
      <c r="A487" s="146" t="str">
        <f>IF(SP_SUL!Y490="","*",SP_SUL!Y490)</f>
        <v>*</v>
      </c>
      <c r="B487" s="146" t="str">
        <f>IF(SP_SUL!X490="","*",SP_SUL!X490)</f>
        <v>*</v>
      </c>
      <c r="C487" s="146" t="str">
        <f>IF(SP_SUL!Z490="","*",SP_SUL!Z490)</f>
        <v>*</v>
      </c>
      <c r="D487" s="139" t="str">
        <f>IF(SP_SUL!S490="","*",SP_SUL!S490)</f>
        <v>-</v>
      </c>
      <c r="E487" s="139" t="str">
        <f>IF(SP_SUL!T490="","*",SP_SUL!T490)</f>
        <v>-</v>
      </c>
      <c r="F487" s="145" t="str">
        <f>IF(SP_SUL!B490="","*",SP_SUL!B490)</f>
        <v>*</v>
      </c>
      <c r="G487" s="145" t="str">
        <f>IF(SP_SUL!D490="","*",SP_SUL!D490)</f>
        <v>*</v>
      </c>
      <c r="H487" s="145" t="str">
        <f>IF(SP_SUL!F490="","*",SP_SUL!F490)</f>
        <v>*</v>
      </c>
      <c r="I487" s="145" t="str">
        <f>IF(SP_SUL!H490="","*",SP_SUL!H490)</f>
        <v>*</v>
      </c>
      <c r="J487" s="145" t="str">
        <f>IF(SP_SUL!I490="","*",SP_SUL!I490)</f>
        <v>*</v>
      </c>
      <c r="K487" s="139" t="str">
        <f>IF(SP_SUL!M490="","*",SP_SUL!M490)</f>
        <v>-</v>
      </c>
      <c r="L487" s="139" t="str">
        <f>IF(SP_SUL!N490="","*",SP_SUL!N490)</f>
        <v>-</v>
      </c>
      <c r="M487" s="140" t="str">
        <f>IF(SP_SUL!J490="","*",SP_SUL!J490)</f>
        <v>*</v>
      </c>
      <c r="N487" s="144" t="str">
        <f>IF(SP_SUL!K490="","*",SP_SUL!K490)</f>
        <v>*</v>
      </c>
      <c r="O487" s="144" t="str">
        <f>IF(SP_SUL!L490="","*",SP_SUL!L490)</f>
        <v>*</v>
      </c>
      <c r="P487" s="143" t="str">
        <f>IF(SP_SUL!O490="","*",SP_SUL!O490)</f>
        <v>*</v>
      </c>
      <c r="Q487" s="143" t="str">
        <f>IF(SP_SUL!P490="","*",SP_SUL!P490)</f>
        <v>*</v>
      </c>
      <c r="R487" s="145" t="str">
        <f>IF(SP_SUL!Q490="","*",CONCATENATE(SP_SUL!Q490," ",SP_SUL!R490))</f>
        <v>*</v>
      </c>
      <c r="S487" s="145" t="str">
        <f>IF(SP_SUL!V490="","*",SP_SUL!V490)</f>
        <v>*</v>
      </c>
      <c r="T487" s="145" t="str">
        <f>IF(SP_SUL!W490="","*",SP_SUL!W490)</f>
        <v>*</v>
      </c>
      <c r="U487" s="137" t="str">
        <f ca="1">_xlfn.XLOOKUP(G487&amp;$U$2,BS_CONTROLE[CHAVE],BS_CONTROLE[Quantidade_11],"-")</f>
        <v>-</v>
      </c>
      <c r="V487" s="137" t="str">
        <f ca="1">_xlfn.XLOOKUP(G487&amp;$V$2,BS_CONTROLE[CHAVE],BS_CONTROLE[Quantidade_11],"-")</f>
        <v>-</v>
      </c>
      <c r="W487" s="137" t="str">
        <f ca="1">_xlfn.XLOOKUP(G487&amp;$W$2,BS_CONTROLE[CHAVE],BS_CONTROLE[Quantidade_11],"-")</f>
        <v>-</v>
      </c>
    </row>
    <row r="488" spans="1:23" hidden="1">
      <c r="A488" s="146" t="str">
        <f>IF(SP_SUL!Y491="","*",SP_SUL!Y491)</f>
        <v>*</v>
      </c>
      <c r="B488" s="146" t="str">
        <f>IF(SP_SUL!X491="","*",SP_SUL!X491)</f>
        <v>*</v>
      </c>
      <c r="C488" s="146" t="str">
        <f>IF(SP_SUL!Z491="","*",SP_SUL!Z491)</f>
        <v>*</v>
      </c>
      <c r="D488" s="139" t="str">
        <f>IF(SP_SUL!S491="","*",SP_SUL!S491)</f>
        <v>-</v>
      </c>
      <c r="E488" s="139" t="str">
        <f>IF(SP_SUL!T491="","*",SP_SUL!T491)</f>
        <v>-</v>
      </c>
      <c r="F488" s="145" t="str">
        <f>IF(SP_SUL!B491="","*",SP_SUL!B491)</f>
        <v>*</v>
      </c>
      <c r="G488" s="145" t="str">
        <f>IF(SP_SUL!D491="","*",SP_SUL!D491)</f>
        <v>*</v>
      </c>
      <c r="H488" s="145" t="str">
        <f>IF(SP_SUL!F491="","*",SP_SUL!F491)</f>
        <v>*</v>
      </c>
      <c r="I488" s="145" t="str">
        <f>IF(SP_SUL!H491="","*",SP_SUL!H491)</f>
        <v>*</v>
      </c>
      <c r="J488" s="145" t="str">
        <f>IF(SP_SUL!I491="","*",SP_SUL!I491)</f>
        <v>*</v>
      </c>
      <c r="K488" s="139" t="str">
        <f>IF(SP_SUL!M491="","*",SP_SUL!M491)</f>
        <v>-</v>
      </c>
      <c r="L488" s="139" t="str">
        <f>IF(SP_SUL!N491="","*",SP_SUL!N491)</f>
        <v>-</v>
      </c>
      <c r="M488" s="140" t="str">
        <f>IF(SP_SUL!J491="","*",SP_SUL!J491)</f>
        <v>*</v>
      </c>
      <c r="N488" s="144" t="str">
        <f>IF(SP_SUL!K491="","*",SP_SUL!K491)</f>
        <v>*</v>
      </c>
      <c r="O488" s="144" t="str">
        <f>IF(SP_SUL!L491="","*",SP_SUL!L491)</f>
        <v>*</v>
      </c>
      <c r="P488" s="143" t="str">
        <f>IF(SP_SUL!O491="","*",SP_SUL!O491)</f>
        <v>*</v>
      </c>
      <c r="Q488" s="143" t="str">
        <f>IF(SP_SUL!P491="","*",SP_SUL!P491)</f>
        <v>*</v>
      </c>
      <c r="R488" s="145" t="str">
        <f>IF(SP_SUL!Q491="","*",CONCATENATE(SP_SUL!Q491," ",SP_SUL!R491))</f>
        <v>*</v>
      </c>
      <c r="S488" s="145" t="str">
        <f>IF(SP_SUL!V491="","*",SP_SUL!V491)</f>
        <v>*</v>
      </c>
      <c r="T488" s="145" t="str">
        <f>IF(SP_SUL!W491="","*",SP_SUL!W491)</f>
        <v>*</v>
      </c>
      <c r="U488" s="137" t="str">
        <f ca="1">_xlfn.XLOOKUP(G488&amp;$U$2,BS_CONTROLE[CHAVE],BS_CONTROLE[Quantidade_11],"-")</f>
        <v>-</v>
      </c>
      <c r="V488" s="137" t="str">
        <f ca="1">_xlfn.XLOOKUP(G488&amp;$V$2,BS_CONTROLE[CHAVE],BS_CONTROLE[Quantidade_11],"-")</f>
        <v>-</v>
      </c>
      <c r="W488" s="137" t="str">
        <f ca="1">_xlfn.XLOOKUP(G488&amp;$W$2,BS_CONTROLE[CHAVE],BS_CONTROLE[Quantidade_11],"-")</f>
        <v>-</v>
      </c>
    </row>
    <row r="489" spans="1:23" hidden="1">
      <c r="A489" s="146" t="str">
        <f>IF(SP_SUL!Y492="","*",SP_SUL!Y492)</f>
        <v>*</v>
      </c>
      <c r="B489" s="146" t="str">
        <f>IF(SP_SUL!X492="","*",SP_SUL!X492)</f>
        <v>*</v>
      </c>
      <c r="C489" s="146" t="str">
        <f>IF(SP_SUL!Z492="","*",SP_SUL!Z492)</f>
        <v>*</v>
      </c>
      <c r="D489" s="139" t="str">
        <f>IF(SP_SUL!S492="","*",SP_SUL!S492)</f>
        <v>-</v>
      </c>
      <c r="E489" s="139" t="str">
        <f>IF(SP_SUL!T492="","*",SP_SUL!T492)</f>
        <v>-</v>
      </c>
      <c r="F489" s="145" t="str">
        <f>IF(SP_SUL!B492="","*",SP_SUL!B492)</f>
        <v>*</v>
      </c>
      <c r="G489" s="145" t="str">
        <f>IF(SP_SUL!D492="","*",SP_SUL!D492)</f>
        <v>*</v>
      </c>
      <c r="H489" s="145" t="str">
        <f>IF(SP_SUL!F492="","*",SP_SUL!F492)</f>
        <v>*</v>
      </c>
      <c r="I489" s="145" t="str">
        <f>IF(SP_SUL!H492="","*",SP_SUL!H492)</f>
        <v>*</v>
      </c>
      <c r="J489" s="145" t="str">
        <f>IF(SP_SUL!I492="","*",SP_SUL!I492)</f>
        <v>*</v>
      </c>
      <c r="K489" s="139" t="str">
        <f>IF(SP_SUL!M492="","*",SP_SUL!M492)</f>
        <v>-</v>
      </c>
      <c r="L489" s="139" t="str">
        <f>IF(SP_SUL!N492="","*",SP_SUL!N492)</f>
        <v>-</v>
      </c>
      <c r="M489" s="140" t="str">
        <f>IF(SP_SUL!J492="","*",SP_SUL!J492)</f>
        <v>*</v>
      </c>
      <c r="N489" s="144" t="str">
        <f>IF(SP_SUL!K492="","*",SP_SUL!K492)</f>
        <v>*</v>
      </c>
      <c r="O489" s="144" t="str">
        <f>IF(SP_SUL!L492="","*",SP_SUL!L492)</f>
        <v>*</v>
      </c>
      <c r="P489" s="143" t="str">
        <f>IF(SP_SUL!O492="","*",SP_SUL!O492)</f>
        <v>*</v>
      </c>
      <c r="Q489" s="143" t="str">
        <f>IF(SP_SUL!P492="","*",SP_SUL!P492)</f>
        <v>*</v>
      </c>
      <c r="R489" s="145" t="str">
        <f>IF(SP_SUL!Q492="","*",CONCATENATE(SP_SUL!Q492," ",SP_SUL!R492))</f>
        <v>*</v>
      </c>
      <c r="S489" s="145" t="str">
        <f>IF(SP_SUL!V492="","*",SP_SUL!V492)</f>
        <v>*</v>
      </c>
      <c r="T489" s="145" t="str">
        <f>IF(SP_SUL!W492="","*",SP_SUL!W492)</f>
        <v>*</v>
      </c>
      <c r="U489" s="137" t="str">
        <f ca="1">_xlfn.XLOOKUP(G489&amp;$U$2,BS_CONTROLE[CHAVE],BS_CONTROLE[Quantidade_11],"-")</f>
        <v>-</v>
      </c>
      <c r="V489" s="137" t="str">
        <f ca="1">_xlfn.XLOOKUP(G489&amp;$V$2,BS_CONTROLE[CHAVE],BS_CONTROLE[Quantidade_11],"-")</f>
        <v>-</v>
      </c>
      <c r="W489" s="137" t="str">
        <f ca="1">_xlfn.XLOOKUP(G489&amp;$W$2,BS_CONTROLE[CHAVE],BS_CONTROLE[Quantidade_11],"-")</f>
        <v>-</v>
      </c>
    </row>
    <row r="490" spans="1:23" hidden="1">
      <c r="A490" s="146" t="str">
        <f>IF(SP_SUL!Y493="","*",SP_SUL!Y493)</f>
        <v>*</v>
      </c>
      <c r="B490" s="146" t="str">
        <f>IF(SP_SUL!X493="","*",SP_SUL!X493)</f>
        <v>*</v>
      </c>
      <c r="C490" s="146" t="str">
        <f>IF(SP_SUL!Z493="","*",SP_SUL!Z493)</f>
        <v>*</v>
      </c>
      <c r="D490" s="139" t="str">
        <f>IF(SP_SUL!S493="","*",SP_SUL!S493)</f>
        <v>-</v>
      </c>
      <c r="E490" s="139" t="str">
        <f>IF(SP_SUL!T493="","*",SP_SUL!T493)</f>
        <v>-</v>
      </c>
      <c r="F490" s="145" t="str">
        <f>IF(SP_SUL!B493="","*",SP_SUL!B493)</f>
        <v>*</v>
      </c>
      <c r="G490" s="145" t="str">
        <f>IF(SP_SUL!D493="","*",SP_SUL!D493)</f>
        <v>*</v>
      </c>
      <c r="H490" s="145" t="str">
        <f>IF(SP_SUL!F493="","*",SP_SUL!F493)</f>
        <v>*</v>
      </c>
      <c r="I490" s="145" t="str">
        <f>IF(SP_SUL!H493="","*",SP_SUL!H493)</f>
        <v>*</v>
      </c>
      <c r="J490" s="145" t="str">
        <f>IF(SP_SUL!I493="","*",SP_SUL!I493)</f>
        <v>*</v>
      </c>
      <c r="K490" s="139" t="str">
        <f>IF(SP_SUL!M493="","*",SP_SUL!M493)</f>
        <v>-</v>
      </c>
      <c r="L490" s="139" t="str">
        <f>IF(SP_SUL!N493="","*",SP_SUL!N493)</f>
        <v>-</v>
      </c>
      <c r="M490" s="140" t="str">
        <f>IF(SP_SUL!J493="","*",SP_SUL!J493)</f>
        <v>*</v>
      </c>
      <c r="N490" s="144" t="str">
        <f>IF(SP_SUL!K493="","*",SP_SUL!K493)</f>
        <v>*</v>
      </c>
      <c r="O490" s="144" t="str">
        <f>IF(SP_SUL!L493="","*",SP_SUL!L493)</f>
        <v>*</v>
      </c>
      <c r="P490" s="143" t="str">
        <f>IF(SP_SUL!O493="","*",SP_SUL!O493)</f>
        <v>*</v>
      </c>
      <c r="Q490" s="143" t="str">
        <f>IF(SP_SUL!P493="","*",SP_SUL!P493)</f>
        <v>*</v>
      </c>
      <c r="R490" s="145" t="str">
        <f>IF(SP_SUL!Q493="","*",CONCATENATE(SP_SUL!Q493," ",SP_SUL!R493))</f>
        <v>*</v>
      </c>
      <c r="S490" s="145" t="str">
        <f>IF(SP_SUL!V493="","*",SP_SUL!V493)</f>
        <v>*</v>
      </c>
      <c r="T490" s="145" t="str">
        <f>IF(SP_SUL!W493="","*",SP_SUL!W493)</f>
        <v>*</v>
      </c>
      <c r="U490" s="137" t="str">
        <f ca="1">_xlfn.XLOOKUP(G490&amp;$U$2,BS_CONTROLE[CHAVE],BS_CONTROLE[Quantidade_11],"-")</f>
        <v>-</v>
      </c>
      <c r="V490" s="137" t="str">
        <f ca="1">_xlfn.XLOOKUP(G490&amp;$V$2,BS_CONTROLE[CHAVE],BS_CONTROLE[Quantidade_11],"-")</f>
        <v>-</v>
      </c>
      <c r="W490" s="137" t="str">
        <f ca="1">_xlfn.XLOOKUP(G490&amp;$W$2,BS_CONTROLE[CHAVE],BS_CONTROLE[Quantidade_11],"-")</f>
        <v>-</v>
      </c>
    </row>
    <row r="491" spans="1:23" hidden="1">
      <c r="A491" s="146" t="str">
        <f>IF(SP_SUL!Y494="","*",SP_SUL!Y494)</f>
        <v>*</v>
      </c>
      <c r="B491" s="146" t="str">
        <f>IF(SP_SUL!X494="","*",SP_SUL!X494)</f>
        <v>*</v>
      </c>
      <c r="C491" s="146" t="str">
        <f>IF(SP_SUL!Z494="","*",SP_SUL!Z494)</f>
        <v>*</v>
      </c>
      <c r="D491" s="139" t="str">
        <f>IF(SP_SUL!S494="","*",SP_SUL!S494)</f>
        <v>-</v>
      </c>
      <c r="E491" s="139" t="str">
        <f>IF(SP_SUL!T494="","*",SP_SUL!T494)</f>
        <v>-</v>
      </c>
      <c r="F491" s="145" t="str">
        <f>IF(SP_SUL!B494="","*",SP_SUL!B494)</f>
        <v>*</v>
      </c>
      <c r="G491" s="145" t="str">
        <f>IF(SP_SUL!D494="","*",SP_SUL!D494)</f>
        <v>*</v>
      </c>
      <c r="H491" s="145" t="str">
        <f>IF(SP_SUL!F494="","*",SP_SUL!F494)</f>
        <v>*</v>
      </c>
      <c r="I491" s="145" t="str">
        <f>IF(SP_SUL!H494="","*",SP_SUL!H494)</f>
        <v>*</v>
      </c>
      <c r="J491" s="145" t="str">
        <f>IF(SP_SUL!I494="","*",SP_SUL!I494)</f>
        <v>*</v>
      </c>
      <c r="K491" s="139" t="str">
        <f>IF(SP_SUL!M494="","*",SP_SUL!M494)</f>
        <v>-</v>
      </c>
      <c r="L491" s="139" t="str">
        <f>IF(SP_SUL!N494="","*",SP_SUL!N494)</f>
        <v>-</v>
      </c>
      <c r="M491" s="140" t="str">
        <f>IF(SP_SUL!J494="","*",SP_SUL!J494)</f>
        <v>*</v>
      </c>
      <c r="N491" s="144" t="str">
        <f>IF(SP_SUL!K494="","*",SP_SUL!K494)</f>
        <v>*</v>
      </c>
      <c r="O491" s="144" t="str">
        <f>IF(SP_SUL!L494="","*",SP_SUL!L494)</f>
        <v>*</v>
      </c>
      <c r="P491" s="143" t="str">
        <f>IF(SP_SUL!O494="","*",SP_SUL!O494)</f>
        <v>*</v>
      </c>
      <c r="Q491" s="143" t="str">
        <f>IF(SP_SUL!P494="","*",SP_SUL!P494)</f>
        <v>*</v>
      </c>
      <c r="R491" s="145" t="str">
        <f>IF(SP_SUL!Q494="","*",CONCATENATE(SP_SUL!Q494," ",SP_SUL!R494))</f>
        <v>*</v>
      </c>
      <c r="S491" s="145" t="str">
        <f>IF(SP_SUL!V494="","*",SP_SUL!V494)</f>
        <v>*</v>
      </c>
      <c r="T491" s="145" t="str">
        <f>IF(SP_SUL!W494="","*",SP_SUL!W494)</f>
        <v>*</v>
      </c>
      <c r="U491" s="137" t="str">
        <f ca="1">_xlfn.XLOOKUP(G491&amp;$U$2,BS_CONTROLE[CHAVE],BS_CONTROLE[Quantidade_11],"-")</f>
        <v>-</v>
      </c>
      <c r="V491" s="137" t="str">
        <f ca="1">_xlfn.XLOOKUP(G491&amp;$V$2,BS_CONTROLE[CHAVE],BS_CONTROLE[Quantidade_11],"-")</f>
        <v>-</v>
      </c>
      <c r="W491" s="137" t="str">
        <f ca="1">_xlfn.XLOOKUP(G491&amp;$W$2,BS_CONTROLE[CHAVE],BS_CONTROLE[Quantidade_11],"-")</f>
        <v>-</v>
      </c>
    </row>
    <row r="492" spans="1:23" hidden="1">
      <c r="A492" s="146" t="str">
        <f>IF(SP_SUL!Y495="","*",SP_SUL!Y495)</f>
        <v>*</v>
      </c>
      <c r="B492" s="146" t="str">
        <f>IF(SP_SUL!X495="","*",SP_SUL!X495)</f>
        <v>*</v>
      </c>
      <c r="C492" s="146" t="str">
        <f>IF(SP_SUL!Z495="","*",SP_SUL!Z495)</f>
        <v>*</v>
      </c>
      <c r="D492" s="139" t="str">
        <f>IF(SP_SUL!S495="","*",SP_SUL!S495)</f>
        <v>-</v>
      </c>
      <c r="E492" s="139" t="str">
        <f>IF(SP_SUL!T495="","*",SP_SUL!T495)</f>
        <v>-</v>
      </c>
      <c r="F492" s="145" t="str">
        <f>IF(SP_SUL!B495="","*",SP_SUL!B495)</f>
        <v>*</v>
      </c>
      <c r="G492" s="145" t="str">
        <f>IF(SP_SUL!D495="","*",SP_SUL!D495)</f>
        <v>*</v>
      </c>
      <c r="H492" s="145" t="str">
        <f>IF(SP_SUL!F495="","*",SP_SUL!F495)</f>
        <v>*</v>
      </c>
      <c r="I492" s="145" t="str">
        <f>IF(SP_SUL!H495="","*",SP_SUL!H495)</f>
        <v>*</v>
      </c>
      <c r="J492" s="145" t="str">
        <f>IF(SP_SUL!I495="","*",SP_SUL!I495)</f>
        <v>*</v>
      </c>
      <c r="K492" s="139" t="str">
        <f>IF(SP_SUL!M495="","*",SP_SUL!M495)</f>
        <v>-</v>
      </c>
      <c r="L492" s="139" t="str">
        <f>IF(SP_SUL!N495="","*",SP_SUL!N495)</f>
        <v>-</v>
      </c>
      <c r="M492" s="140" t="str">
        <f>IF(SP_SUL!J495="","*",SP_SUL!J495)</f>
        <v>*</v>
      </c>
      <c r="N492" s="144" t="str">
        <f>IF(SP_SUL!K495="","*",SP_SUL!K495)</f>
        <v>*</v>
      </c>
      <c r="O492" s="144" t="str">
        <f>IF(SP_SUL!L495="","*",SP_SUL!L495)</f>
        <v>*</v>
      </c>
      <c r="P492" s="143" t="str">
        <f>IF(SP_SUL!O495="","*",SP_SUL!O495)</f>
        <v>*</v>
      </c>
      <c r="Q492" s="143" t="str">
        <f>IF(SP_SUL!P495="","*",SP_SUL!P495)</f>
        <v>*</v>
      </c>
      <c r="R492" s="145" t="str">
        <f>IF(SP_SUL!Q495="","*",CONCATENATE(SP_SUL!Q495," ",SP_SUL!R495))</f>
        <v>*</v>
      </c>
      <c r="S492" s="145" t="str">
        <f>IF(SP_SUL!V495="","*",SP_SUL!V495)</f>
        <v>*</v>
      </c>
      <c r="T492" s="145" t="str">
        <f>IF(SP_SUL!W495="","*",SP_SUL!W495)</f>
        <v>*</v>
      </c>
      <c r="U492" s="137" t="str">
        <f ca="1">_xlfn.XLOOKUP(G492&amp;$U$2,BS_CONTROLE[CHAVE],BS_CONTROLE[Quantidade_11],"-")</f>
        <v>-</v>
      </c>
      <c r="V492" s="137" t="str">
        <f ca="1">_xlfn.XLOOKUP(G492&amp;$V$2,BS_CONTROLE[CHAVE],BS_CONTROLE[Quantidade_11],"-")</f>
        <v>-</v>
      </c>
      <c r="W492" s="137" t="str">
        <f ca="1">_xlfn.XLOOKUP(G492&amp;$W$2,BS_CONTROLE[CHAVE],BS_CONTROLE[Quantidade_11],"-")</f>
        <v>-</v>
      </c>
    </row>
    <row r="493" spans="1:23" hidden="1">
      <c r="A493" s="146" t="str">
        <f>IF(SP_SUL!Y496="","*",SP_SUL!Y496)</f>
        <v>*</v>
      </c>
      <c r="B493" s="146" t="str">
        <f>IF(SP_SUL!X496="","*",SP_SUL!X496)</f>
        <v>*</v>
      </c>
      <c r="C493" s="146" t="str">
        <f>IF(SP_SUL!Z496="","*",SP_SUL!Z496)</f>
        <v>*</v>
      </c>
      <c r="D493" s="139" t="str">
        <f>IF(SP_SUL!S496="","*",SP_SUL!S496)</f>
        <v>-</v>
      </c>
      <c r="E493" s="139" t="str">
        <f>IF(SP_SUL!T496="","*",SP_SUL!T496)</f>
        <v>-</v>
      </c>
      <c r="F493" s="145" t="str">
        <f>IF(SP_SUL!B496="","*",SP_SUL!B496)</f>
        <v>*</v>
      </c>
      <c r="G493" s="145" t="str">
        <f>IF(SP_SUL!D496="","*",SP_SUL!D496)</f>
        <v>*</v>
      </c>
      <c r="H493" s="145" t="str">
        <f>IF(SP_SUL!F496="","*",SP_SUL!F496)</f>
        <v>*</v>
      </c>
      <c r="I493" s="145" t="str">
        <f>IF(SP_SUL!H496="","*",SP_SUL!H496)</f>
        <v>*</v>
      </c>
      <c r="J493" s="145" t="str">
        <f>IF(SP_SUL!I496="","*",SP_SUL!I496)</f>
        <v>*</v>
      </c>
      <c r="K493" s="139" t="str">
        <f>IF(SP_SUL!M496="","*",SP_SUL!M496)</f>
        <v>-</v>
      </c>
      <c r="L493" s="139" t="str">
        <f>IF(SP_SUL!N496="","*",SP_SUL!N496)</f>
        <v>-</v>
      </c>
      <c r="M493" s="140" t="str">
        <f>IF(SP_SUL!J496="","*",SP_SUL!J496)</f>
        <v>*</v>
      </c>
      <c r="N493" s="144" t="str">
        <f>IF(SP_SUL!K496="","*",SP_SUL!K496)</f>
        <v>*</v>
      </c>
      <c r="O493" s="144" t="str">
        <f>IF(SP_SUL!L496="","*",SP_SUL!L496)</f>
        <v>*</v>
      </c>
      <c r="P493" s="143" t="str">
        <f>IF(SP_SUL!O496="","*",SP_SUL!O496)</f>
        <v>*</v>
      </c>
      <c r="Q493" s="143" t="str">
        <f>IF(SP_SUL!P496="","*",SP_SUL!P496)</f>
        <v>*</v>
      </c>
      <c r="R493" s="145" t="str">
        <f>IF(SP_SUL!Q496="","*",CONCATENATE(SP_SUL!Q496," ",SP_SUL!R496))</f>
        <v>*</v>
      </c>
      <c r="S493" s="145" t="str">
        <f>IF(SP_SUL!V496="","*",SP_SUL!V496)</f>
        <v>*</v>
      </c>
      <c r="T493" s="145" t="str">
        <f>IF(SP_SUL!W496="","*",SP_SUL!W496)</f>
        <v>*</v>
      </c>
      <c r="U493" s="137" t="str">
        <f ca="1">_xlfn.XLOOKUP(G493&amp;$U$2,BS_CONTROLE[CHAVE],BS_CONTROLE[Quantidade_11],"-")</f>
        <v>-</v>
      </c>
      <c r="V493" s="137" t="str">
        <f ca="1">_xlfn.XLOOKUP(G493&amp;$V$2,BS_CONTROLE[CHAVE],BS_CONTROLE[Quantidade_11],"-")</f>
        <v>-</v>
      </c>
      <c r="W493" s="137" t="str">
        <f ca="1">_xlfn.XLOOKUP(G493&amp;$W$2,BS_CONTROLE[CHAVE],BS_CONTROLE[Quantidade_11],"-")</f>
        <v>-</v>
      </c>
    </row>
    <row r="494" spans="1:23" hidden="1">
      <c r="A494" s="146" t="str">
        <f>IF(SP_SUL!Y497="","*",SP_SUL!Y497)</f>
        <v>*</v>
      </c>
      <c r="B494" s="146" t="str">
        <f>IF(SP_SUL!X497="","*",SP_SUL!X497)</f>
        <v>*</v>
      </c>
      <c r="C494" s="146" t="str">
        <f>IF(SP_SUL!Z497="","*",SP_SUL!Z497)</f>
        <v>*</v>
      </c>
      <c r="D494" s="139" t="str">
        <f>IF(SP_SUL!S497="","*",SP_SUL!S497)</f>
        <v>-</v>
      </c>
      <c r="E494" s="139" t="str">
        <f>IF(SP_SUL!T497="","*",SP_SUL!T497)</f>
        <v>-</v>
      </c>
      <c r="F494" s="145" t="str">
        <f>IF(SP_SUL!B497="","*",SP_SUL!B497)</f>
        <v>*</v>
      </c>
      <c r="G494" s="145" t="str">
        <f>IF(SP_SUL!D497="","*",SP_SUL!D497)</f>
        <v>*</v>
      </c>
      <c r="H494" s="145" t="str">
        <f>IF(SP_SUL!F497="","*",SP_SUL!F497)</f>
        <v>*</v>
      </c>
      <c r="I494" s="145" t="str">
        <f>IF(SP_SUL!H497="","*",SP_SUL!H497)</f>
        <v>*</v>
      </c>
      <c r="J494" s="145" t="str">
        <f>IF(SP_SUL!I497="","*",SP_SUL!I497)</f>
        <v>*</v>
      </c>
      <c r="K494" s="139" t="str">
        <f>IF(SP_SUL!M497="","*",SP_SUL!M497)</f>
        <v>-</v>
      </c>
      <c r="L494" s="139" t="str">
        <f>IF(SP_SUL!N497="","*",SP_SUL!N497)</f>
        <v>-</v>
      </c>
      <c r="M494" s="140" t="str">
        <f>IF(SP_SUL!J497="","*",SP_SUL!J497)</f>
        <v>*</v>
      </c>
      <c r="N494" s="144" t="str">
        <f>IF(SP_SUL!K497="","*",SP_SUL!K497)</f>
        <v>*</v>
      </c>
      <c r="O494" s="144" t="str">
        <f>IF(SP_SUL!L497="","*",SP_SUL!L497)</f>
        <v>*</v>
      </c>
      <c r="P494" s="143" t="str">
        <f>IF(SP_SUL!O497="","*",SP_SUL!O497)</f>
        <v>*</v>
      </c>
      <c r="Q494" s="143" t="str">
        <f>IF(SP_SUL!P497="","*",SP_SUL!P497)</f>
        <v>*</v>
      </c>
      <c r="R494" s="145" t="str">
        <f>IF(SP_SUL!Q497="","*",CONCATENATE(SP_SUL!Q497," ",SP_SUL!R497))</f>
        <v>*</v>
      </c>
      <c r="S494" s="145" t="str">
        <f>IF(SP_SUL!V497="","*",SP_SUL!V497)</f>
        <v>*</v>
      </c>
      <c r="T494" s="145" t="str">
        <f>IF(SP_SUL!W497="","*",SP_SUL!W497)</f>
        <v>*</v>
      </c>
      <c r="U494" s="137" t="str">
        <f ca="1">_xlfn.XLOOKUP(G494&amp;$U$2,BS_CONTROLE[CHAVE],BS_CONTROLE[Quantidade_11],"-")</f>
        <v>-</v>
      </c>
      <c r="V494" s="137" t="str">
        <f ca="1">_xlfn.XLOOKUP(G494&amp;$V$2,BS_CONTROLE[CHAVE],BS_CONTROLE[Quantidade_11],"-")</f>
        <v>-</v>
      </c>
      <c r="W494" s="137" t="str">
        <f ca="1">_xlfn.XLOOKUP(G494&amp;$W$2,BS_CONTROLE[CHAVE],BS_CONTROLE[Quantidade_11],"-")</f>
        <v>-</v>
      </c>
    </row>
    <row r="495" spans="1:23" hidden="1">
      <c r="A495" s="146" t="str">
        <f>IF(SP_SUL!Y498="","*",SP_SUL!Y498)</f>
        <v>*</v>
      </c>
      <c r="B495" s="146" t="str">
        <f>IF(SP_SUL!X498="","*",SP_SUL!X498)</f>
        <v>*</v>
      </c>
      <c r="C495" s="146" t="str">
        <f>IF(SP_SUL!Z498="","*",SP_SUL!Z498)</f>
        <v>*</v>
      </c>
      <c r="D495" s="139" t="str">
        <f>IF(SP_SUL!S498="","*",SP_SUL!S498)</f>
        <v>-</v>
      </c>
      <c r="E495" s="139" t="str">
        <f>IF(SP_SUL!T498="","*",SP_SUL!T498)</f>
        <v>-</v>
      </c>
      <c r="F495" s="145" t="str">
        <f>IF(SP_SUL!B498="","*",SP_SUL!B498)</f>
        <v>*</v>
      </c>
      <c r="G495" s="145" t="str">
        <f>IF(SP_SUL!D498="","*",SP_SUL!D498)</f>
        <v>*</v>
      </c>
      <c r="H495" s="145" t="str">
        <f>IF(SP_SUL!F498="","*",SP_SUL!F498)</f>
        <v>*</v>
      </c>
      <c r="I495" s="145" t="str">
        <f>IF(SP_SUL!H498="","*",SP_SUL!H498)</f>
        <v>*</v>
      </c>
      <c r="J495" s="145" t="str">
        <f>IF(SP_SUL!I498="","*",SP_SUL!I498)</f>
        <v>*</v>
      </c>
      <c r="K495" s="139" t="str">
        <f>IF(SP_SUL!M498="","*",SP_SUL!M498)</f>
        <v>-</v>
      </c>
      <c r="L495" s="139" t="str">
        <f>IF(SP_SUL!N498="","*",SP_SUL!N498)</f>
        <v>-</v>
      </c>
      <c r="M495" s="140" t="str">
        <f>IF(SP_SUL!J498="","*",SP_SUL!J498)</f>
        <v>*</v>
      </c>
      <c r="N495" s="144" t="str">
        <f>IF(SP_SUL!K498="","*",SP_SUL!K498)</f>
        <v>*</v>
      </c>
      <c r="O495" s="144" t="str">
        <f>IF(SP_SUL!L498="","*",SP_SUL!L498)</f>
        <v>*</v>
      </c>
      <c r="P495" s="143" t="str">
        <f>IF(SP_SUL!O498="","*",SP_SUL!O498)</f>
        <v>*</v>
      </c>
      <c r="Q495" s="143" t="str">
        <f>IF(SP_SUL!P498="","*",SP_SUL!P498)</f>
        <v>*</v>
      </c>
      <c r="R495" s="145" t="str">
        <f>IF(SP_SUL!Q498="","*",CONCATENATE(SP_SUL!Q498," ",SP_SUL!R498))</f>
        <v>*</v>
      </c>
      <c r="S495" s="145" t="str">
        <f>IF(SP_SUL!V498="","*",SP_SUL!V498)</f>
        <v>*</v>
      </c>
      <c r="T495" s="145" t="str">
        <f>IF(SP_SUL!W498="","*",SP_SUL!W498)</f>
        <v>*</v>
      </c>
      <c r="U495" s="137" t="str">
        <f ca="1">_xlfn.XLOOKUP(G495&amp;$U$2,BS_CONTROLE[CHAVE],BS_CONTROLE[Quantidade_11],"-")</f>
        <v>-</v>
      </c>
      <c r="V495" s="137" t="str">
        <f ca="1">_xlfn.XLOOKUP(G495&amp;$V$2,BS_CONTROLE[CHAVE],BS_CONTROLE[Quantidade_11],"-")</f>
        <v>-</v>
      </c>
      <c r="W495" s="137" t="str">
        <f ca="1">_xlfn.XLOOKUP(G495&amp;$W$2,BS_CONTROLE[CHAVE],BS_CONTROLE[Quantidade_11],"-")</f>
        <v>-</v>
      </c>
    </row>
    <row r="496" spans="1:23" hidden="1">
      <c r="A496" s="146" t="str">
        <f>IF(SP_SUL!Y499="","*",SP_SUL!Y499)</f>
        <v>*</v>
      </c>
      <c r="B496" s="146" t="str">
        <f>IF(SP_SUL!X499="","*",SP_SUL!X499)</f>
        <v>*</v>
      </c>
      <c r="C496" s="146" t="str">
        <f>IF(SP_SUL!Z499="","*",SP_SUL!Z499)</f>
        <v>*</v>
      </c>
      <c r="D496" s="139" t="str">
        <f>IF(SP_SUL!S499="","*",SP_SUL!S499)</f>
        <v>-</v>
      </c>
      <c r="E496" s="139" t="str">
        <f>IF(SP_SUL!T499="","*",SP_SUL!T499)</f>
        <v>-</v>
      </c>
      <c r="F496" s="145" t="str">
        <f>IF(SP_SUL!B499="","*",SP_SUL!B499)</f>
        <v>*</v>
      </c>
      <c r="G496" s="145" t="str">
        <f>IF(SP_SUL!D499="","*",SP_SUL!D499)</f>
        <v>*</v>
      </c>
      <c r="H496" s="145" t="str">
        <f>IF(SP_SUL!F499="","*",SP_SUL!F499)</f>
        <v>*</v>
      </c>
      <c r="I496" s="145" t="str">
        <f>IF(SP_SUL!H499="","*",SP_SUL!H499)</f>
        <v>*</v>
      </c>
      <c r="J496" s="145" t="str">
        <f>IF(SP_SUL!I499="","*",SP_SUL!I499)</f>
        <v>*</v>
      </c>
      <c r="K496" s="139" t="str">
        <f>IF(SP_SUL!M499="","*",SP_SUL!M499)</f>
        <v>-</v>
      </c>
      <c r="L496" s="139" t="str">
        <f>IF(SP_SUL!N499="","*",SP_SUL!N499)</f>
        <v>-</v>
      </c>
      <c r="M496" s="140" t="str">
        <f>IF(SP_SUL!J499="","*",SP_SUL!J499)</f>
        <v>*</v>
      </c>
      <c r="N496" s="144" t="str">
        <f>IF(SP_SUL!K499="","*",SP_SUL!K499)</f>
        <v>*</v>
      </c>
      <c r="O496" s="144" t="str">
        <f>IF(SP_SUL!L499="","*",SP_SUL!L499)</f>
        <v>*</v>
      </c>
      <c r="P496" s="143" t="str">
        <f>IF(SP_SUL!O499="","*",SP_SUL!O499)</f>
        <v>*</v>
      </c>
      <c r="Q496" s="143" t="str">
        <f>IF(SP_SUL!P499="","*",SP_SUL!P499)</f>
        <v>*</v>
      </c>
      <c r="R496" s="145" t="str">
        <f>IF(SP_SUL!Q499="","*",CONCATENATE(SP_SUL!Q499," ",SP_SUL!R499))</f>
        <v>*</v>
      </c>
      <c r="S496" s="145" t="str">
        <f>IF(SP_SUL!V499="","*",SP_SUL!V499)</f>
        <v>*</v>
      </c>
      <c r="T496" s="145" t="str">
        <f>IF(SP_SUL!W499="","*",SP_SUL!W499)</f>
        <v>*</v>
      </c>
      <c r="U496" s="137" t="str">
        <f ca="1">_xlfn.XLOOKUP(G496&amp;$U$2,BS_CONTROLE[CHAVE],BS_CONTROLE[Quantidade_11],"-")</f>
        <v>-</v>
      </c>
      <c r="V496" s="137" t="str">
        <f ca="1">_xlfn.XLOOKUP(G496&amp;$V$2,BS_CONTROLE[CHAVE],BS_CONTROLE[Quantidade_11],"-")</f>
        <v>-</v>
      </c>
      <c r="W496" s="137" t="str">
        <f ca="1">_xlfn.XLOOKUP(G496&amp;$W$2,BS_CONTROLE[CHAVE],BS_CONTROLE[Quantidade_11],"-")</f>
        <v>-</v>
      </c>
    </row>
    <row r="497" spans="1:23" hidden="1">
      <c r="A497" s="146" t="str">
        <f>IF(SP_SUL!Y500="","*",SP_SUL!Y500)</f>
        <v>*</v>
      </c>
      <c r="B497" s="146" t="str">
        <f>IF(SP_SUL!X500="","*",SP_SUL!X500)</f>
        <v>*</v>
      </c>
      <c r="C497" s="146" t="str">
        <f>IF(SP_SUL!Z500="","*",SP_SUL!Z500)</f>
        <v>*</v>
      </c>
      <c r="D497" s="139" t="str">
        <f>IF(SP_SUL!S500="","*",SP_SUL!S500)</f>
        <v>-</v>
      </c>
      <c r="E497" s="139" t="str">
        <f>IF(SP_SUL!T500="","*",SP_SUL!T500)</f>
        <v>-</v>
      </c>
      <c r="F497" s="145" t="str">
        <f>IF(SP_SUL!B500="","*",SP_SUL!B500)</f>
        <v>*</v>
      </c>
      <c r="G497" s="145" t="str">
        <f>IF(SP_SUL!D500="","*",SP_SUL!D500)</f>
        <v>*</v>
      </c>
      <c r="H497" s="145" t="str">
        <f>IF(SP_SUL!F500="","*",SP_SUL!F500)</f>
        <v>*</v>
      </c>
      <c r="I497" s="145" t="str">
        <f>IF(SP_SUL!H500="","*",SP_SUL!H500)</f>
        <v>*</v>
      </c>
      <c r="J497" s="145" t="str">
        <f>IF(SP_SUL!I500="","*",SP_SUL!I500)</f>
        <v>*</v>
      </c>
      <c r="K497" s="139" t="str">
        <f>IF(SP_SUL!M500="","*",SP_SUL!M500)</f>
        <v>-</v>
      </c>
      <c r="L497" s="139" t="str">
        <f>IF(SP_SUL!N500="","*",SP_SUL!N500)</f>
        <v>-</v>
      </c>
      <c r="M497" s="140" t="str">
        <f>IF(SP_SUL!J500="","*",SP_SUL!J500)</f>
        <v>*</v>
      </c>
      <c r="N497" s="144" t="str">
        <f>IF(SP_SUL!K500="","*",SP_SUL!K500)</f>
        <v>*</v>
      </c>
      <c r="O497" s="144" t="str">
        <f>IF(SP_SUL!L500="","*",SP_SUL!L500)</f>
        <v>*</v>
      </c>
      <c r="P497" s="143" t="str">
        <f>IF(SP_SUL!O500="","*",SP_SUL!O500)</f>
        <v>*</v>
      </c>
      <c r="Q497" s="143" t="str">
        <f>IF(SP_SUL!P500="","*",SP_SUL!P500)</f>
        <v>*</v>
      </c>
      <c r="R497" s="145" t="str">
        <f>IF(SP_SUL!Q500="","*",CONCATENATE(SP_SUL!Q500," ",SP_SUL!R500))</f>
        <v>*</v>
      </c>
      <c r="S497" s="145" t="str">
        <f>IF(SP_SUL!V500="","*",SP_SUL!V500)</f>
        <v>*</v>
      </c>
      <c r="T497" s="145" t="str">
        <f>IF(SP_SUL!W500="","*",SP_SUL!W500)</f>
        <v>*</v>
      </c>
      <c r="U497" s="137" t="str">
        <f ca="1">_xlfn.XLOOKUP(G497&amp;$U$2,BS_CONTROLE[CHAVE],BS_CONTROLE[Quantidade_11],"-")</f>
        <v>-</v>
      </c>
      <c r="V497" s="137" t="str">
        <f ca="1">_xlfn.XLOOKUP(G497&amp;$V$2,BS_CONTROLE[CHAVE],BS_CONTROLE[Quantidade_11],"-")</f>
        <v>-</v>
      </c>
      <c r="W497" s="137" t="str">
        <f ca="1">_xlfn.XLOOKUP(G497&amp;$W$2,BS_CONTROLE[CHAVE],BS_CONTROLE[Quantidade_11],"-")</f>
        <v>-</v>
      </c>
    </row>
    <row r="498" spans="1:23" hidden="1">
      <c r="A498" s="146" t="str">
        <f>IF(SP_SUL!Y501="","*",SP_SUL!Y501)</f>
        <v>*</v>
      </c>
      <c r="B498" s="146" t="str">
        <f>IF(SP_SUL!X501="","*",SP_SUL!X501)</f>
        <v>*</v>
      </c>
      <c r="C498" s="146" t="str">
        <f>IF(SP_SUL!Z501="","*",SP_SUL!Z501)</f>
        <v>*</v>
      </c>
      <c r="D498" s="139" t="str">
        <f>IF(SP_SUL!S501="","*",SP_SUL!S501)</f>
        <v>-</v>
      </c>
      <c r="E498" s="139" t="str">
        <f>IF(SP_SUL!T501="","*",SP_SUL!T501)</f>
        <v>-</v>
      </c>
      <c r="F498" s="145" t="str">
        <f>IF(SP_SUL!B501="","*",SP_SUL!B501)</f>
        <v>*</v>
      </c>
      <c r="G498" s="145" t="str">
        <f>IF(SP_SUL!D501="","*",SP_SUL!D501)</f>
        <v>*</v>
      </c>
      <c r="H498" s="145" t="str">
        <f>IF(SP_SUL!F501="","*",SP_SUL!F501)</f>
        <v>*</v>
      </c>
      <c r="I498" s="145" t="str">
        <f>IF(SP_SUL!H501="","*",SP_SUL!H501)</f>
        <v>*</v>
      </c>
      <c r="J498" s="145" t="str">
        <f>IF(SP_SUL!I501="","*",SP_SUL!I501)</f>
        <v>*</v>
      </c>
      <c r="K498" s="139" t="str">
        <f>IF(SP_SUL!M501="","*",SP_SUL!M501)</f>
        <v>-</v>
      </c>
      <c r="L498" s="139" t="str">
        <f>IF(SP_SUL!N501="","*",SP_SUL!N501)</f>
        <v>-</v>
      </c>
      <c r="M498" s="140" t="str">
        <f>IF(SP_SUL!J501="","*",SP_SUL!J501)</f>
        <v>*</v>
      </c>
      <c r="N498" s="144" t="str">
        <f>IF(SP_SUL!K501="","*",SP_SUL!K501)</f>
        <v>*</v>
      </c>
      <c r="O498" s="144" t="str">
        <f>IF(SP_SUL!L501="","*",SP_SUL!L501)</f>
        <v>*</v>
      </c>
      <c r="P498" s="143" t="str">
        <f>IF(SP_SUL!O501="","*",SP_SUL!O501)</f>
        <v>*</v>
      </c>
      <c r="Q498" s="143" t="str">
        <f>IF(SP_SUL!P501="","*",SP_SUL!P501)</f>
        <v>*</v>
      </c>
      <c r="R498" s="145" t="str">
        <f>IF(SP_SUL!Q501="","*",CONCATENATE(SP_SUL!Q501," ",SP_SUL!R501))</f>
        <v>*</v>
      </c>
      <c r="S498" s="145" t="str">
        <f>IF(SP_SUL!V501="","*",SP_SUL!V501)</f>
        <v>*</v>
      </c>
      <c r="T498" s="145" t="str">
        <f>IF(SP_SUL!W501="","*",SP_SUL!W501)</f>
        <v>*</v>
      </c>
      <c r="U498" s="137" t="str">
        <f ca="1">_xlfn.XLOOKUP(G498&amp;$U$2,BS_CONTROLE[CHAVE],BS_CONTROLE[Quantidade_11],"-")</f>
        <v>-</v>
      </c>
      <c r="V498" s="137" t="str">
        <f ca="1">_xlfn.XLOOKUP(G498&amp;$V$2,BS_CONTROLE[CHAVE],BS_CONTROLE[Quantidade_11],"-")</f>
        <v>-</v>
      </c>
      <c r="W498" s="137" t="str">
        <f ca="1">_xlfn.XLOOKUP(G498&amp;$W$2,BS_CONTROLE[CHAVE],BS_CONTROLE[Quantidade_11],"-")</f>
        <v>-</v>
      </c>
    </row>
    <row r="499" spans="1:23" hidden="1">
      <c r="A499" s="146" t="str">
        <f>IF(SP_SUL!Y502="","*",SP_SUL!Y502)</f>
        <v>*</v>
      </c>
      <c r="B499" s="146" t="str">
        <f>IF(SP_SUL!X502="","*",SP_SUL!X502)</f>
        <v>*</v>
      </c>
      <c r="C499" s="146" t="str">
        <f>IF(SP_SUL!Z502="","*",SP_SUL!Z502)</f>
        <v>*</v>
      </c>
      <c r="D499" s="139" t="str">
        <f>IF(SP_SUL!S502="","*",SP_SUL!S502)</f>
        <v>-</v>
      </c>
      <c r="E499" s="139" t="str">
        <f>IF(SP_SUL!T502="","*",SP_SUL!T502)</f>
        <v>-</v>
      </c>
      <c r="F499" s="145" t="str">
        <f>IF(SP_SUL!B502="","*",SP_SUL!B502)</f>
        <v>*</v>
      </c>
      <c r="G499" s="145" t="str">
        <f>IF(SP_SUL!D502="","*",SP_SUL!D502)</f>
        <v>*</v>
      </c>
      <c r="H499" s="145" t="str">
        <f>IF(SP_SUL!F502="","*",SP_SUL!F502)</f>
        <v>*</v>
      </c>
      <c r="I499" s="145" t="str">
        <f>IF(SP_SUL!H502="","*",SP_SUL!H502)</f>
        <v>*</v>
      </c>
      <c r="J499" s="145" t="str">
        <f>IF(SP_SUL!I502="","*",SP_SUL!I502)</f>
        <v>*</v>
      </c>
      <c r="K499" s="139" t="str">
        <f>IF(SP_SUL!M502="","*",SP_SUL!M502)</f>
        <v>-</v>
      </c>
      <c r="L499" s="139" t="str">
        <f>IF(SP_SUL!N502="","*",SP_SUL!N502)</f>
        <v>-</v>
      </c>
      <c r="M499" s="140" t="str">
        <f>IF(SP_SUL!J502="","*",SP_SUL!J502)</f>
        <v>*</v>
      </c>
      <c r="N499" s="144" t="str">
        <f>IF(SP_SUL!K502="","*",SP_SUL!K502)</f>
        <v>*</v>
      </c>
      <c r="O499" s="144" t="str">
        <f>IF(SP_SUL!L502="","*",SP_SUL!L502)</f>
        <v>*</v>
      </c>
      <c r="P499" s="143" t="str">
        <f>IF(SP_SUL!O502="","*",SP_SUL!O502)</f>
        <v>*</v>
      </c>
      <c r="Q499" s="143" t="str">
        <f>IF(SP_SUL!P502="","*",SP_SUL!P502)</f>
        <v>*</v>
      </c>
      <c r="R499" s="145" t="str">
        <f>IF(SP_SUL!Q502="","*",CONCATENATE(SP_SUL!Q502," ",SP_SUL!R502))</f>
        <v>*</v>
      </c>
      <c r="S499" s="145" t="str">
        <f>IF(SP_SUL!V502="","*",SP_SUL!V502)</f>
        <v>*</v>
      </c>
      <c r="T499" s="145" t="str">
        <f>IF(SP_SUL!W502="","*",SP_SUL!W502)</f>
        <v>*</v>
      </c>
      <c r="U499" s="137" t="str">
        <f ca="1">_xlfn.XLOOKUP(G499&amp;$U$2,BS_CONTROLE[CHAVE],BS_CONTROLE[Quantidade_11],"-")</f>
        <v>-</v>
      </c>
      <c r="V499" s="137" t="str">
        <f ca="1">_xlfn.XLOOKUP(G499&amp;$V$2,BS_CONTROLE[CHAVE],BS_CONTROLE[Quantidade_11],"-")</f>
        <v>-</v>
      </c>
      <c r="W499" s="137" t="str">
        <f ca="1">_xlfn.XLOOKUP(G499&amp;$W$2,BS_CONTROLE[CHAVE],BS_CONTROLE[Quantidade_11],"-")</f>
        <v>-</v>
      </c>
    </row>
    <row r="500" spans="1:23" hidden="1">
      <c r="A500" s="146" t="str">
        <f>IF(SP_SUL!Y503="","*",SP_SUL!Y503)</f>
        <v>*</v>
      </c>
      <c r="B500" s="146" t="str">
        <f>IF(SP_SUL!X503="","*",SP_SUL!X503)</f>
        <v>*</v>
      </c>
      <c r="C500" s="146" t="str">
        <f>IF(SP_SUL!Z503="","*",SP_SUL!Z503)</f>
        <v>*</v>
      </c>
      <c r="D500" s="139" t="str">
        <f>IF(SP_SUL!S503="","*",SP_SUL!S503)</f>
        <v>-</v>
      </c>
      <c r="E500" s="139" t="str">
        <f>IF(SP_SUL!T503="","*",SP_SUL!T503)</f>
        <v>-</v>
      </c>
      <c r="F500" s="145" t="str">
        <f>IF(SP_SUL!B503="","*",SP_SUL!B503)</f>
        <v>*</v>
      </c>
      <c r="G500" s="145" t="str">
        <f>IF(SP_SUL!D503="","*",SP_SUL!D503)</f>
        <v>*</v>
      </c>
      <c r="H500" s="145" t="str">
        <f>IF(SP_SUL!F503="","*",SP_SUL!F503)</f>
        <v>*</v>
      </c>
      <c r="I500" s="145" t="str">
        <f>IF(SP_SUL!H503="","*",SP_SUL!H503)</f>
        <v>*</v>
      </c>
      <c r="J500" s="145" t="str">
        <f>IF(SP_SUL!I503="","*",SP_SUL!I503)</f>
        <v>*</v>
      </c>
      <c r="K500" s="139" t="str">
        <f>IF(SP_SUL!M503="","*",SP_SUL!M503)</f>
        <v>-</v>
      </c>
      <c r="L500" s="139" t="str">
        <f>IF(SP_SUL!N503="","*",SP_SUL!N503)</f>
        <v>-</v>
      </c>
      <c r="M500" s="140" t="str">
        <f>IF(SP_SUL!J503="","*",SP_SUL!J503)</f>
        <v>*</v>
      </c>
      <c r="N500" s="144" t="str">
        <f>IF(SP_SUL!K503="","*",SP_SUL!K503)</f>
        <v>*</v>
      </c>
      <c r="O500" s="144" t="str">
        <f>IF(SP_SUL!L503="","*",SP_SUL!L503)</f>
        <v>*</v>
      </c>
      <c r="P500" s="143" t="str">
        <f>IF(SP_SUL!O503="","*",SP_SUL!O503)</f>
        <v>*</v>
      </c>
      <c r="Q500" s="143" t="str">
        <f>IF(SP_SUL!P503="","*",SP_SUL!P503)</f>
        <v>*</v>
      </c>
      <c r="R500" s="145" t="str">
        <f>IF(SP_SUL!Q503="","*",CONCATENATE(SP_SUL!Q503," ",SP_SUL!R503))</f>
        <v>*</v>
      </c>
      <c r="S500" s="145" t="str">
        <f>IF(SP_SUL!V503="","*",SP_SUL!V503)</f>
        <v>*</v>
      </c>
      <c r="T500" s="145" t="str">
        <f>IF(SP_SUL!W503="","*",SP_SUL!W503)</f>
        <v>*</v>
      </c>
      <c r="U500" s="137" t="str">
        <f ca="1">_xlfn.XLOOKUP(G500&amp;$U$2,BS_CONTROLE[CHAVE],BS_CONTROLE[Quantidade_11],"-")</f>
        <v>-</v>
      </c>
      <c r="V500" s="137" t="str">
        <f ca="1">_xlfn.XLOOKUP(G500&amp;$V$2,BS_CONTROLE[CHAVE],BS_CONTROLE[Quantidade_11],"-")</f>
        <v>-</v>
      </c>
      <c r="W500" s="137" t="str">
        <f ca="1">_xlfn.XLOOKUP(G500&amp;$W$2,BS_CONTROLE[CHAVE],BS_CONTROLE[Quantidade_11],"-")</f>
        <v>-</v>
      </c>
    </row>
    <row r="501" spans="1:23" hidden="1">
      <c r="A501" s="146" t="str">
        <f>IF(SP_SUL!Y504="","*",SP_SUL!Y504)</f>
        <v>*</v>
      </c>
      <c r="B501" s="146" t="str">
        <f>IF(SP_SUL!X504="","*",SP_SUL!X504)</f>
        <v>*</v>
      </c>
      <c r="C501" s="146" t="str">
        <f>IF(SP_SUL!Z504="","*",SP_SUL!Z504)</f>
        <v>*</v>
      </c>
      <c r="D501" s="139" t="str">
        <f>IF(SP_SUL!S504="","*",SP_SUL!S504)</f>
        <v>-</v>
      </c>
      <c r="E501" s="139" t="str">
        <f>IF(SP_SUL!T504="","*",SP_SUL!T504)</f>
        <v>-</v>
      </c>
      <c r="F501" s="145" t="str">
        <f>IF(SP_SUL!B504="","*",SP_SUL!B504)</f>
        <v>*</v>
      </c>
      <c r="G501" s="145" t="str">
        <f>IF(SP_SUL!D504="","*",SP_SUL!D504)</f>
        <v>*</v>
      </c>
      <c r="H501" s="145" t="str">
        <f>IF(SP_SUL!F504="","*",SP_SUL!F504)</f>
        <v>*</v>
      </c>
      <c r="I501" s="145" t="str">
        <f>IF(SP_SUL!H504="","*",SP_SUL!H504)</f>
        <v>*</v>
      </c>
      <c r="J501" s="145" t="str">
        <f>IF(SP_SUL!I504="","*",SP_SUL!I504)</f>
        <v>*</v>
      </c>
      <c r="K501" s="139" t="str">
        <f>IF(SP_SUL!M504="","*",SP_SUL!M504)</f>
        <v>-</v>
      </c>
      <c r="L501" s="139" t="str">
        <f>IF(SP_SUL!N504="","*",SP_SUL!N504)</f>
        <v>-</v>
      </c>
      <c r="M501" s="140" t="str">
        <f>IF(SP_SUL!J504="","*",SP_SUL!J504)</f>
        <v>*</v>
      </c>
      <c r="N501" s="144" t="str">
        <f>IF(SP_SUL!K504="","*",SP_SUL!K504)</f>
        <v>*</v>
      </c>
      <c r="O501" s="144" t="str">
        <f>IF(SP_SUL!L504="","*",SP_SUL!L504)</f>
        <v>*</v>
      </c>
      <c r="P501" s="143" t="str">
        <f>IF(SP_SUL!O504="","*",SP_SUL!O504)</f>
        <v>*</v>
      </c>
      <c r="Q501" s="143" t="str">
        <f>IF(SP_SUL!P504="","*",SP_SUL!P504)</f>
        <v>*</v>
      </c>
      <c r="R501" s="145" t="str">
        <f>IF(SP_SUL!Q504="","*",CONCATENATE(SP_SUL!Q504," ",SP_SUL!R504))</f>
        <v>*</v>
      </c>
      <c r="S501" s="145" t="str">
        <f>IF(SP_SUL!V504="","*",SP_SUL!V504)</f>
        <v>*</v>
      </c>
      <c r="T501" s="145" t="str">
        <f>IF(SP_SUL!W504="","*",SP_SUL!W504)</f>
        <v>*</v>
      </c>
      <c r="U501" s="137" t="str">
        <f ca="1">_xlfn.XLOOKUP(G501&amp;$U$2,BS_CONTROLE[CHAVE],BS_CONTROLE[Quantidade_11],"-")</f>
        <v>-</v>
      </c>
      <c r="V501" s="137" t="str">
        <f ca="1">_xlfn.XLOOKUP(G501&amp;$V$2,BS_CONTROLE[CHAVE],BS_CONTROLE[Quantidade_11],"-")</f>
        <v>-</v>
      </c>
      <c r="W501" s="137" t="str">
        <f ca="1">_xlfn.XLOOKUP(G501&amp;$W$2,BS_CONTROLE[CHAVE],BS_CONTROLE[Quantidade_11],"-")</f>
        <v>-</v>
      </c>
    </row>
    <row r="502" spans="1:23" hidden="1">
      <c r="A502" s="146" t="str">
        <f>IF(SP_SUL!Y505="","*",SP_SUL!Y505)</f>
        <v>*</v>
      </c>
      <c r="B502" s="146" t="str">
        <f>IF(SP_SUL!X505="","*",SP_SUL!X505)</f>
        <v>*</v>
      </c>
      <c r="C502" s="146" t="str">
        <f>IF(SP_SUL!Z505="","*",SP_SUL!Z505)</f>
        <v>*</v>
      </c>
      <c r="D502" s="139" t="str">
        <f>IF(SP_SUL!S505="","*",SP_SUL!S505)</f>
        <v>-</v>
      </c>
      <c r="E502" s="139" t="str">
        <f>IF(SP_SUL!T505="","*",SP_SUL!T505)</f>
        <v>-</v>
      </c>
      <c r="F502" s="145" t="str">
        <f>IF(SP_SUL!B505="","*",SP_SUL!B505)</f>
        <v>*</v>
      </c>
      <c r="G502" s="145" t="str">
        <f>IF(SP_SUL!D505="","*",SP_SUL!D505)</f>
        <v>*</v>
      </c>
      <c r="H502" s="145" t="str">
        <f>IF(SP_SUL!F505="","*",SP_SUL!F505)</f>
        <v>*</v>
      </c>
      <c r="I502" s="145" t="str">
        <f>IF(SP_SUL!H505="","*",SP_SUL!H505)</f>
        <v>*</v>
      </c>
      <c r="J502" s="145" t="str">
        <f>IF(SP_SUL!I505="","*",SP_SUL!I505)</f>
        <v>*</v>
      </c>
      <c r="K502" s="139" t="str">
        <f>IF(SP_SUL!M505="","*",SP_SUL!M505)</f>
        <v>-</v>
      </c>
      <c r="L502" s="139" t="str">
        <f>IF(SP_SUL!N505="","*",SP_SUL!N505)</f>
        <v>-</v>
      </c>
      <c r="M502" s="140" t="str">
        <f>IF(SP_SUL!J505="","*",SP_SUL!J505)</f>
        <v>*</v>
      </c>
      <c r="N502" s="144" t="str">
        <f>IF(SP_SUL!K505="","*",SP_SUL!K505)</f>
        <v>*</v>
      </c>
      <c r="O502" s="144" t="str">
        <f>IF(SP_SUL!L505="","*",SP_SUL!L505)</f>
        <v>*</v>
      </c>
      <c r="P502" s="143" t="str">
        <f>IF(SP_SUL!O505="","*",SP_SUL!O505)</f>
        <v>*</v>
      </c>
      <c r="Q502" s="143" t="str">
        <f>IF(SP_SUL!P505="","*",SP_SUL!P505)</f>
        <v>*</v>
      </c>
      <c r="R502" s="145" t="str">
        <f>IF(SP_SUL!Q505="","*",CONCATENATE(SP_SUL!Q505," ",SP_SUL!R505))</f>
        <v>*</v>
      </c>
      <c r="S502" s="145" t="str">
        <f>IF(SP_SUL!V505="","*",SP_SUL!V505)</f>
        <v>*</v>
      </c>
      <c r="T502" s="145" t="str">
        <f>IF(SP_SUL!W505="","*",SP_SUL!W505)</f>
        <v>*</v>
      </c>
      <c r="U502" s="137" t="str">
        <f ca="1">_xlfn.XLOOKUP(G502&amp;$U$2,BS_CONTROLE[CHAVE],BS_CONTROLE[Quantidade_11],"-")</f>
        <v>-</v>
      </c>
      <c r="V502" s="137" t="str">
        <f ca="1">_xlfn.XLOOKUP(G502&amp;$V$2,BS_CONTROLE[CHAVE],BS_CONTROLE[Quantidade_11],"-")</f>
        <v>-</v>
      </c>
      <c r="W502" s="137" t="str">
        <f ca="1">_xlfn.XLOOKUP(G502&amp;$W$2,BS_CONTROLE[CHAVE],BS_CONTROLE[Quantidade_11],"-")</f>
        <v>-</v>
      </c>
    </row>
    <row r="503" spans="1:23" hidden="1">
      <c r="A503" s="146" t="str">
        <f>IF(SP_SUL!Y506="","*",SP_SUL!Y506)</f>
        <v>*</v>
      </c>
      <c r="B503" s="146" t="str">
        <f>IF(SP_SUL!X506="","*",SP_SUL!X506)</f>
        <v>*</v>
      </c>
      <c r="C503" s="146" t="str">
        <f>IF(SP_SUL!Z506="","*",SP_SUL!Z506)</f>
        <v>*</v>
      </c>
      <c r="D503" s="139" t="str">
        <f>IF(SP_SUL!S506="","*",SP_SUL!S506)</f>
        <v>-</v>
      </c>
      <c r="E503" s="139" t="str">
        <f>IF(SP_SUL!T506="","*",SP_SUL!T506)</f>
        <v>-</v>
      </c>
      <c r="F503" s="145" t="str">
        <f>IF(SP_SUL!B506="","*",SP_SUL!B506)</f>
        <v>*</v>
      </c>
      <c r="G503" s="145" t="str">
        <f>IF(SP_SUL!D506="","*",SP_SUL!D506)</f>
        <v>*</v>
      </c>
      <c r="H503" s="145" t="str">
        <f>IF(SP_SUL!F506="","*",SP_SUL!F506)</f>
        <v>*</v>
      </c>
      <c r="I503" s="145" t="str">
        <f>IF(SP_SUL!H506="","*",SP_SUL!H506)</f>
        <v>*</v>
      </c>
      <c r="J503" s="145" t="str">
        <f>IF(SP_SUL!I506="","*",SP_SUL!I506)</f>
        <v>*</v>
      </c>
      <c r="K503" s="139" t="str">
        <f>IF(SP_SUL!M506="","*",SP_SUL!M506)</f>
        <v>-</v>
      </c>
      <c r="L503" s="139" t="str">
        <f>IF(SP_SUL!N506="","*",SP_SUL!N506)</f>
        <v>-</v>
      </c>
      <c r="M503" s="140" t="str">
        <f>IF(SP_SUL!J506="","*",SP_SUL!J506)</f>
        <v>*</v>
      </c>
      <c r="N503" s="144" t="str">
        <f>IF(SP_SUL!K506="","*",SP_SUL!K506)</f>
        <v>*</v>
      </c>
      <c r="O503" s="144" t="str">
        <f>IF(SP_SUL!L506="","*",SP_SUL!L506)</f>
        <v>*</v>
      </c>
      <c r="P503" s="143" t="str">
        <f>IF(SP_SUL!O506="","*",SP_SUL!O506)</f>
        <v>*</v>
      </c>
      <c r="Q503" s="143" t="str">
        <f>IF(SP_SUL!P506="","*",SP_SUL!P506)</f>
        <v>*</v>
      </c>
      <c r="R503" s="145" t="str">
        <f>IF(SP_SUL!Q506="","*",CONCATENATE(SP_SUL!Q506," ",SP_SUL!R506))</f>
        <v>*</v>
      </c>
      <c r="S503" s="145" t="str">
        <f>IF(SP_SUL!V506="","*",SP_SUL!V506)</f>
        <v>*</v>
      </c>
      <c r="T503" s="145" t="str">
        <f>IF(SP_SUL!W506="","*",SP_SUL!W506)</f>
        <v>*</v>
      </c>
      <c r="U503" s="137" t="str">
        <f ca="1">_xlfn.XLOOKUP(G503&amp;$U$2,BS_CONTROLE[CHAVE],BS_CONTROLE[Quantidade_11],"-")</f>
        <v>-</v>
      </c>
      <c r="V503" s="137" t="str">
        <f ca="1">_xlfn.XLOOKUP(G503&amp;$V$2,BS_CONTROLE[CHAVE],BS_CONTROLE[Quantidade_11],"-")</f>
        <v>-</v>
      </c>
      <c r="W503" s="137" t="str">
        <f ca="1">_xlfn.XLOOKUP(G503&amp;$W$2,BS_CONTROLE[CHAVE],BS_CONTROLE[Quantidade_11],"-")</f>
        <v>-</v>
      </c>
    </row>
    <row r="504" spans="1:23" hidden="1">
      <c r="A504" s="146" t="str">
        <f>IF(SP_SUL!Y507="","*",SP_SUL!Y507)</f>
        <v>*</v>
      </c>
      <c r="B504" s="146" t="str">
        <f>IF(SP_SUL!X507="","*",SP_SUL!X507)</f>
        <v>*</v>
      </c>
      <c r="C504" s="146" t="str">
        <f>IF(SP_SUL!Z507="","*",SP_SUL!Z507)</f>
        <v>*</v>
      </c>
      <c r="D504" s="139" t="str">
        <f>IF(SP_SUL!S507="","*",SP_SUL!S507)</f>
        <v>-</v>
      </c>
      <c r="E504" s="139" t="str">
        <f>IF(SP_SUL!T507="","*",SP_SUL!T507)</f>
        <v>-</v>
      </c>
      <c r="F504" s="145" t="str">
        <f>IF(SP_SUL!B507="","*",SP_SUL!B507)</f>
        <v>*</v>
      </c>
      <c r="G504" s="145" t="str">
        <f>IF(SP_SUL!D507="","*",SP_SUL!D507)</f>
        <v>*</v>
      </c>
      <c r="H504" s="145" t="str">
        <f>IF(SP_SUL!F507="","*",SP_SUL!F507)</f>
        <v>*</v>
      </c>
      <c r="I504" s="145" t="str">
        <f>IF(SP_SUL!H507="","*",SP_SUL!H507)</f>
        <v>*</v>
      </c>
      <c r="J504" s="145" t="str">
        <f>IF(SP_SUL!I507="","*",SP_SUL!I507)</f>
        <v>*</v>
      </c>
      <c r="K504" s="139" t="str">
        <f>IF(SP_SUL!M507="","*",SP_SUL!M507)</f>
        <v>-</v>
      </c>
      <c r="L504" s="139" t="str">
        <f>IF(SP_SUL!N507="","*",SP_SUL!N507)</f>
        <v>-</v>
      </c>
      <c r="M504" s="140" t="str">
        <f>IF(SP_SUL!J507="","*",SP_SUL!J507)</f>
        <v>*</v>
      </c>
      <c r="N504" s="144" t="str">
        <f>IF(SP_SUL!K507="","*",SP_SUL!K507)</f>
        <v>*</v>
      </c>
      <c r="O504" s="144" t="str">
        <f>IF(SP_SUL!L507="","*",SP_SUL!L507)</f>
        <v>*</v>
      </c>
      <c r="P504" s="143" t="str">
        <f>IF(SP_SUL!O507="","*",SP_SUL!O507)</f>
        <v>*</v>
      </c>
      <c r="Q504" s="143" t="str">
        <f>IF(SP_SUL!P507="","*",SP_SUL!P507)</f>
        <v>*</v>
      </c>
      <c r="R504" s="145" t="str">
        <f>IF(SP_SUL!Q507="","*",CONCATENATE(SP_SUL!Q507," ",SP_SUL!R507))</f>
        <v>*</v>
      </c>
      <c r="S504" s="145" t="str">
        <f>IF(SP_SUL!V507="","*",SP_SUL!V507)</f>
        <v>*</v>
      </c>
      <c r="T504" s="145" t="str">
        <f>IF(SP_SUL!W507="","*",SP_SUL!W507)</f>
        <v>*</v>
      </c>
      <c r="U504" s="137" t="str">
        <f ca="1">_xlfn.XLOOKUP(G504&amp;$U$2,BS_CONTROLE[CHAVE],BS_CONTROLE[Quantidade_11],"-")</f>
        <v>-</v>
      </c>
      <c r="V504" s="137" t="str">
        <f ca="1">_xlfn.XLOOKUP(G504&amp;$V$2,BS_CONTROLE[CHAVE],BS_CONTROLE[Quantidade_11],"-")</f>
        <v>-</v>
      </c>
      <c r="W504" s="137" t="str">
        <f ca="1">_xlfn.XLOOKUP(G504&amp;$W$2,BS_CONTROLE[CHAVE],BS_CONTROLE[Quantidade_11],"-")</f>
        <v>-</v>
      </c>
    </row>
    <row r="505" spans="1:23" hidden="1">
      <c r="A505" s="146" t="str">
        <f>IF(SP_SUL!Y508="","*",SP_SUL!Y508)</f>
        <v>*</v>
      </c>
      <c r="B505" s="146" t="str">
        <f>IF(SP_SUL!X508="","*",SP_SUL!X508)</f>
        <v>*</v>
      </c>
      <c r="C505" s="146" t="str">
        <f>IF(SP_SUL!Z508="","*",SP_SUL!Z508)</f>
        <v>*</v>
      </c>
      <c r="D505" s="139" t="str">
        <f>IF(SP_SUL!S508="","*",SP_SUL!S508)</f>
        <v>-</v>
      </c>
      <c r="E505" s="139" t="str">
        <f>IF(SP_SUL!T508="","*",SP_SUL!T508)</f>
        <v>-</v>
      </c>
      <c r="F505" s="145" t="str">
        <f>IF(SP_SUL!B508="","*",SP_SUL!B508)</f>
        <v>*</v>
      </c>
      <c r="G505" s="145" t="str">
        <f>IF(SP_SUL!D508="","*",SP_SUL!D508)</f>
        <v>*</v>
      </c>
      <c r="H505" s="145" t="str">
        <f>IF(SP_SUL!F508="","*",SP_SUL!F508)</f>
        <v>*</v>
      </c>
      <c r="I505" s="145" t="str">
        <f>IF(SP_SUL!H508="","*",SP_SUL!H508)</f>
        <v>*</v>
      </c>
      <c r="J505" s="145" t="str">
        <f>IF(SP_SUL!I508="","*",SP_SUL!I508)</f>
        <v>*</v>
      </c>
      <c r="K505" s="139" t="str">
        <f>IF(SP_SUL!M508="","*",SP_SUL!M508)</f>
        <v>-</v>
      </c>
      <c r="L505" s="139" t="str">
        <f>IF(SP_SUL!N508="","*",SP_SUL!N508)</f>
        <v>-</v>
      </c>
      <c r="M505" s="140" t="str">
        <f>IF(SP_SUL!J508="","*",SP_SUL!J508)</f>
        <v>*</v>
      </c>
      <c r="N505" s="144" t="str">
        <f>IF(SP_SUL!K508="","*",SP_SUL!K508)</f>
        <v>*</v>
      </c>
      <c r="O505" s="144" t="str">
        <f>IF(SP_SUL!L508="","*",SP_SUL!L508)</f>
        <v>*</v>
      </c>
      <c r="P505" s="143" t="str">
        <f>IF(SP_SUL!O508="","*",SP_SUL!O508)</f>
        <v>*</v>
      </c>
      <c r="Q505" s="143" t="str">
        <f>IF(SP_SUL!P508="","*",SP_SUL!P508)</f>
        <v>*</v>
      </c>
      <c r="R505" s="145" t="str">
        <f>IF(SP_SUL!Q508="","*",CONCATENATE(SP_SUL!Q508," ",SP_SUL!R508))</f>
        <v>*</v>
      </c>
      <c r="S505" s="145" t="str">
        <f>IF(SP_SUL!V508="","*",SP_SUL!V508)</f>
        <v>*</v>
      </c>
      <c r="T505" s="145" t="str">
        <f>IF(SP_SUL!W508="","*",SP_SUL!W508)</f>
        <v>*</v>
      </c>
      <c r="U505" s="137" t="str">
        <f ca="1">_xlfn.XLOOKUP(G505&amp;$U$2,BS_CONTROLE[CHAVE],BS_CONTROLE[Quantidade_11],"-")</f>
        <v>-</v>
      </c>
      <c r="V505" s="137" t="str">
        <f ca="1">_xlfn.XLOOKUP(G505&amp;$V$2,BS_CONTROLE[CHAVE],BS_CONTROLE[Quantidade_11],"-")</f>
        <v>-</v>
      </c>
      <c r="W505" s="137" t="str">
        <f ca="1">_xlfn.XLOOKUP(G505&amp;$W$2,BS_CONTROLE[CHAVE],BS_CONTROLE[Quantidade_11],"-")</f>
        <v>-</v>
      </c>
    </row>
    <row r="506" spans="1:23" hidden="1">
      <c r="A506" s="146" t="str">
        <f>IF(SP_SUL!Y509="","*",SP_SUL!Y509)</f>
        <v>*</v>
      </c>
      <c r="B506" s="146" t="str">
        <f>IF(SP_SUL!X509="","*",SP_SUL!X509)</f>
        <v>*</v>
      </c>
      <c r="C506" s="146" t="str">
        <f>IF(SP_SUL!Z509="","*",SP_SUL!Z509)</f>
        <v>*</v>
      </c>
      <c r="D506" s="139" t="str">
        <f>IF(SP_SUL!S509="","*",SP_SUL!S509)</f>
        <v>-</v>
      </c>
      <c r="E506" s="139" t="str">
        <f>IF(SP_SUL!T509="","*",SP_SUL!T509)</f>
        <v>-</v>
      </c>
      <c r="F506" s="145" t="str">
        <f>IF(SP_SUL!B509="","*",SP_SUL!B509)</f>
        <v>*</v>
      </c>
      <c r="G506" s="145" t="str">
        <f>IF(SP_SUL!D509="","*",SP_SUL!D509)</f>
        <v>*</v>
      </c>
      <c r="H506" s="145" t="str">
        <f>IF(SP_SUL!F509="","*",SP_SUL!F509)</f>
        <v>*</v>
      </c>
      <c r="I506" s="145" t="str">
        <f>IF(SP_SUL!H509="","*",SP_SUL!H509)</f>
        <v>*</v>
      </c>
      <c r="J506" s="145" t="str">
        <f>IF(SP_SUL!I509="","*",SP_SUL!I509)</f>
        <v>*</v>
      </c>
      <c r="K506" s="139" t="str">
        <f>IF(SP_SUL!M509="","*",SP_SUL!M509)</f>
        <v>-</v>
      </c>
      <c r="L506" s="139" t="str">
        <f>IF(SP_SUL!N509="","*",SP_SUL!N509)</f>
        <v>-</v>
      </c>
      <c r="M506" s="140" t="str">
        <f>IF(SP_SUL!J509="","*",SP_SUL!J509)</f>
        <v>*</v>
      </c>
      <c r="N506" s="144" t="str">
        <f>IF(SP_SUL!K509="","*",SP_SUL!K509)</f>
        <v>*</v>
      </c>
      <c r="O506" s="144" t="str">
        <f>IF(SP_SUL!L509="","*",SP_SUL!L509)</f>
        <v>*</v>
      </c>
      <c r="P506" s="143" t="str">
        <f>IF(SP_SUL!O509="","*",SP_SUL!O509)</f>
        <v>*</v>
      </c>
      <c r="Q506" s="143" t="str">
        <f>IF(SP_SUL!P509="","*",SP_SUL!P509)</f>
        <v>*</v>
      </c>
      <c r="R506" s="145" t="str">
        <f>IF(SP_SUL!Q509="","*",CONCATENATE(SP_SUL!Q509," ",SP_SUL!R509))</f>
        <v>*</v>
      </c>
      <c r="S506" s="145" t="str">
        <f>IF(SP_SUL!V509="","*",SP_SUL!V509)</f>
        <v>*</v>
      </c>
      <c r="T506" s="145" t="str">
        <f>IF(SP_SUL!W509="","*",SP_SUL!W509)</f>
        <v>*</v>
      </c>
      <c r="U506" s="137" t="str">
        <f ca="1">_xlfn.XLOOKUP(G506&amp;$U$2,BS_CONTROLE[CHAVE],BS_CONTROLE[Quantidade_11],"-")</f>
        <v>-</v>
      </c>
      <c r="V506" s="137" t="str">
        <f ca="1">_xlfn.XLOOKUP(G506&amp;$V$2,BS_CONTROLE[CHAVE],BS_CONTROLE[Quantidade_11],"-")</f>
        <v>-</v>
      </c>
      <c r="W506" s="137" t="str">
        <f ca="1">_xlfn.XLOOKUP(G506&amp;$W$2,BS_CONTROLE[CHAVE],BS_CONTROLE[Quantidade_11],"-")</f>
        <v>-</v>
      </c>
    </row>
    <row r="507" spans="1:23" hidden="1">
      <c r="A507" s="146" t="str">
        <f>IF(SP_SUL!Y510="","*",SP_SUL!Y510)</f>
        <v>*</v>
      </c>
      <c r="B507" s="146" t="str">
        <f>IF(SP_SUL!X510="","*",SP_SUL!X510)</f>
        <v>*</v>
      </c>
      <c r="C507" s="146" t="str">
        <f>IF(SP_SUL!Z510="","*",SP_SUL!Z510)</f>
        <v>*</v>
      </c>
      <c r="D507" s="139" t="str">
        <f>IF(SP_SUL!S510="","*",SP_SUL!S510)</f>
        <v>-</v>
      </c>
      <c r="E507" s="139" t="str">
        <f>IF(SP_SUL!T510="","*",SP_SUL!T510)</f>
        <v>-</v>
      </c>
      <c r="F507" s="145" t="str">
        <f>IF(SP_SUL!B510="","*",SP_SUL!B510)</f>
        <v>*</v>
      </c>
      <c r="G507" s="145" t="str">
        <f>IF(SP_SUL!D510="","*",SP_SUL!D510)</f>
        <v>*</v>
      </c>
      <c r="H507" s="145" t="str">
        <f>IF(SP_SUL!F510="","*",SP_SUL!F510)</f>
        <v>*</v>
      </c>
      <c r="I507" s="145" t="str">
        <f>IF(SP_SUL!H510="","*",SP_SUL!H510)</f>
        <v>*</v>
      </c>
      <c r="J507" s="145" t="str">
        <f>IF(SP_SUL!I510="","*",SP_SUL!I510)</f>
        <v>*</v>
      </c>
      <c r="K507" s="139" t="str">
        <f>IF(SP_SUL!M510="","*",SP_SUL!M510)</f>
        <v>-</v>
      </c>
      <c r="L507" s="139" t="str">
        <f>IF(SP_SUL!N510="","*",SP_SUL!N510)</f>
        <v>-</v>
      </c>
      <c r="M507" s="140" t="str">
        <f>IF(SP_SUL!J510="","*",SP_SUL!J510)</f>
        <v>*</v>
      </c>
      <c r="N507" s="144" t="str">
        <f>IF(SP_SUL!K510="","*",SP_SUL!K510)</f>
        <v>*</v>
      </c>
      <c r="O507" s="144" t="str">
        <f>IF(SP_SUL!L510="","*",SP_SUL!L510)</f>
        <v>*</v>
      </c>
      <c r="P507" s="143" t="str">
        <f>IF(SP_SUL!O510="","*",SP_SUL!O510)</f>
        <v>*</v>
      </c>
      <c r="Q507" s="143" t="str">
        <f>IF(SP_SUL!P510="","*",SP_SUL!P510)</f>
        <v>*</v>
      </c>
      <c r="R507" s="145" t="str">
        <f>IF(SP_SUL!Q510="","*",CONCATENATE(SP_SUL!Q510," ",SP_SUL!R510))</f>
        <v>*</v>
      </c>
      <c r="S507" s="145" t="str">
        <f>IF(SP_SUL!V510="","*",SP_SUL!V510)</f>
        <v>*</v>
      </c>
      <c r="T507" s="145" t="str">
        <f>IF(SP_SUL!W510="","*",SP_SUL!W510)</f>
        <v>*</v>
      </c>
      <c r="U507" s="137" t="str">
        <f ca="1">_xlfn.XLOOKUP(G507&amp;$U$2,BS_CONTROLE[CHAVE],BS_CONTROLE[Quantidade_11],"-")</f>
        <v>-</v>
      </c>
      <c r="V507" s="137" t="str">
        <f ca="1">_xlfn.XLOOKUP(G507&amp;$V$2,BS_CONTROLE[CHAVE],BS_CONTROLE[Quantidade_11],"-")</f>
        <v>-</v>
      </c>
      <c r="W507" s="137" t="str">
        <f ca="1">_xlfn.XLOOKUP(G507&amp;$W$2,BS_CONTROLE[CHAVE],BS_CONTROLE[Quantidade_11],"-")</f>
        <v>-</v>
      </c>
    </row>
    <row r="508" spans="1:23" hidden="1">
      <c r="A508" s="146" t="str">
        <f>IF(SP_SUL!Y511="","*",SP_SUL!Y511)</f>
        <v>*</v>
      </c>
      <c r="B508" s="146" t="str">
        <f>IF(SP_SUL!X511="","*",SP_SUL!X511)</f>
        <v>*</v>
      </c>
      <c r="C508" s="146" t="str">
        <f>IF(SP_SUL!Z511="","*",SP_SUL!Z511)</f>
        <v>*</v>
      </c>
      <c r="D508" s="139" t="str">
        <f>IF(SP_SUL!S511="","*",SP_SUL!S511)</f>
        <v>-</v>
      </c>
      <c r="E508" s="139" t="str">
        <f>IF(SP_SUL!T511="","*",SP_SUL!T511)</f>
        <v>-</v>
      </c>
      <c r="F508" s="145" t="str">
        <f>IF(SP_SUL!B511="","*",SP_SUL!B511)</f>
        <v>*</v>
      </c>
      <c r="G508" s="145" t="str">
        <f>IF(SP_SUL!D511="","*",SP_SUL!D511)</f>
        <v>*</v>
      </c>
      <c r="H508" s="145" t="str">
        <f>IF(SP_SUL!F511="","*",SP_SUL!F511)</f>
        <v>*</v>
      </c>
      <c r="I508" s="145" t="str">
        <f>IF(SP_SUL!H511="","*",SP_SUL!H511)</f>
        <v>*</v>
      </c>
      <c r="J508" s="145" t="str">
        <f>IF(SP_SUL!I511="","*",SP_SUL!I511)</f>
        <v>*</v>
      </c>
      <c r="K508" s="139" t="str">
        <f>IF(SP_SUL!M511="","*",SP_SUL!M511)</f>
        <v>-</v>
      </c>
      <c r="L508" s="139" t="str">
        <f>IF(SP_SUL!N511="","*",SP_SUL!N511)</f>
        <v>-</v>
      </c>
      <c r="M508" s="140" t="str">
        <f>IF(SP_SUL!J511="","*",SP_SUL!J511)</f>
        <v>*</v>
      </c>
      <c r="N508" s="144" t="str">
        <f>IF(SP_SUL!K511="","*",SP_SUL!K511)</f>
        <v>*</v>
      </c>
      <c r="O508" s="144" t="str">
        <f>IF(SP_SUL!L511="","*",SP_SUL!L511)</f>
        <v>*</v>
      </c>
      <c r="P508" s="143" t="str">
        <f>IF(SP_SUL!O511="","*",SP_SUL!O511)</f>
        <v>*</v>
      </c>
      <c r="Q508" s="143" t="str">
        <f>IF(SP_SUL!P511="","*",SP_SUL!P511)</f>
        <v>*</v>
      </c>
      <c r="R508" s="145" t="str">
        <f>IF(SP_SUL!Q511="","*",CONCATENATE(SP_SUL!Q511," ",SP_SUL!R511))</f>
        <v>*</v>
      </c>
      <c r="S508" s="145" t="str">
        <f>IF(SP_SUL!V511="","*",SP_SUL!V511)</f>
        <v>*</v>
      </c>
      <c r="T508" s="145" t="str">
        <f>IF(SP_SUL!W511="","*",SP_SUL!W511)</f>
        <v>*</v>
      </c>
      <c r="U508" s="137" t="str">
        <f ca="1">_xlfn.XLOOKUP(G508&amp;$U$2,BS_CONTROLE[CHAVE],BS_CONTROLE[Quantidade_11],"-")</f>
        <v>-</v>
      </c>
      <c r="V508" s="137" t="str">
        <f ca="1">_xlfn.XLOOKUP(G508&amp;$V$2,BS_CONTROLE[CHAVE],BS_CONTROLE[Quantidade_11],"-")</f>
        <v>-</v>
      </c>
      <c r="W508" s="137" t="str">
        <f ca="1">_xlfn.XLOOKUP(G508&amp;$W$2,BS_CONTROLE[CHAVE],BS_CONTROLE[Quantidade_11],"-")</f>
        <v>-</v>
      </c>
    </row>
    <row r="509" spans="1:23" hidden="1">
      <c r="A509" s="146" t="str">
        <f>IF(SP_SUL!Y512="","*",SP_SUL!Y512)</f>
        <v>*</v>
      </c>
      <c r="B509" s="146" t="str">
        <f>IF(SP_SUL!X512="","*",SP_SUL!X512)</f>
        <v>*</v>
      </c>
      <c r="C509" s="146" t="str">
        <f>IF(SP_SUL!Z512="","*",SP_SUL!Z512)</f>
        <v>*</v>
      </c>
      <c r="D509" s="139" t="str">
        <f>IF(SP_SUL!S512="","*",SP_SUL!S512)</f>
        <v>-</v>
      </c>
      <c r="E509" s="139" t="str">
        <f>IF(SP_SUL!T512="","*",SP_SUL!T512)</f>
        <v>-</v>
      </c>
      <c r="F509" s="145" t="str">
        <f>IF(SP_SUL!B512="","*",SP_SUL!B512)</f>
        <v>*</v>
      </c>
      <c r="G509" s="145" t="str">
        <f>IF(SP_SUL!D512="","*",SP_SUL!D512)</f>
        <v>*</v>
      </c>
      <c r="H509" s="145" t="str">
        <f>IF(SP_SUL!F512="","*",SP_SUL!F512)</f>
        <v>*</v>
      </c>
      <c r="I509" s="145" t="str">
        <f>IF(SP_SUL!H512="","*",SP_SUL!H512)</f>
        <v>*</v>
      </c>
      <c r="J509" s="145" t="str">
        <f>IF(SP_SUL!I512="","*",SP_SUL!I512)</f>
        <v>*</v>
      </c>
      <c r="K509" s="139" t="str">
        <f>IF(SP_SUL!M512="","*",SP_SUL!M512)</f>
        <v>-</v>
      </c>
      <c r="L509" s="139" t="str">
        <f>IF(SP_SUL!N512="","*",SP_SUL!N512)</f>
        <v>-</v>
      </c>
      <c r="M509" s="140" t="str">
        <f>IF(SP_SUL!J512="","*",SP_SUL!J512)</f>
        <v>*</v>
      </c>
      <c r="N509" s="144" t="str">
        <f>IF(SP_SUL!K512="","*",SP_SUL!K512)</f>
        <v>*</v>
      </c>
      <c r="O509" s="144" t="str">
        <f>IF(SP_SUL!L512="","*",SP_SUL!L512)</f>
        <v>*</v>
      </c>
      <c r="P509" s="143" t="str">
        <f>IF(SP_SUL!O512="","*",SP_SUL!O512)</f>
        <v>*</v>
      </c>
      <c r="Q509" s="143" t="str">
        <f>IF(SP_SUL!P512="","*",SP_SUL!P512)</f>
        <v>*</v>
      </c>
      <c r="R509" s="145" t="str">
        <f>IF(SP_SUL!Q512="","*",CONCATENATE(SP_SUL!Q512," ",SP_SUL!R512))</f>
        <v>*</v>
      </c>
      <c r="S509" s="145" t="str">
        <f>IF(SP_SUL!V512="","*",SP_SUL!V512)</f>
        <v>*</v>
      </c>
      <c r="T509" s="145" t="str">
        <f>IF(SP_SUL!W512="","*",SP_SUL!W512)</f>
        <v>*</v>
      </c>
      <c r="U509" s="137" t="str">
        <f ca="1">_xlfn.XLOOKUP(G509&amp;$U$2,BS_CONTROLE[CHAVE],BS_CONTROLE[Quantidade_11],"-")</f>
        <v>-</v>
      </c>
      <c r="V509" s="137" t="str">
        <f ca="1">_xlfn.XLOOKUP(G509&amp;$V$2,BS_CONTROLE[CHAVE],BS_CONTROLE[Quantidade_11],"-")</f>
        <v>-</v>
      </c>
      <c r="W509" s="137" t="str">
        <f ca="1">_xlfn.XLOOKUP(G509&amp;$W$2,BS_CONTROLE[CHAVE],BS_CONTROLE[Quantidade_11],"-")</f>
        <v>-</v>
      </c>
    </row>
    <row r="510" spans="1:23" hidden="1">
      <c r="A510" s="146" t="str">
        <f>IF(SP_SUL!Y513="","*",SP_SUL!Y513)</f>
        <v>*</v>
      </c>
      <c r="B510" s="146" t="str">
        <f>IF(SP_SUL!X513="","*",SP_SUL!X513)</f>
        <v>*</v>
      </c>
      <c r="C510" s="146" t="str">
        <f>IF(SP_SUL!Z513="","*",SP_SUL!Z513)</f>
        <v>*</v>
      </c>
      <c r="D510" s="139" t="str">
        <f>IF(SP_SUL!S513="","*",SP_SUL!S513)</f>
        <v>-</v>
      </c>
      <c r="E510" s="139" t="str">
        <f>IF(SP_SUL!T513="","*",SP_SUL!T513)</f>
        <v>-</v>
      </c>
      <c r="F510" s="145" t="str">
        <f>IF(SP_SUL!B513="","*",SP_SUL!B513)</f>
        <v>*</v>
      </c>
      <c r="G510" s="145" t="str">
        <f>IF(SP_SUL!D513="","*",SP_SUL!D513)</f>
        <v>*</v>
      </c>
      <c r="H510" s="145" t="str">
        <f>IF(SP_SUL!F513="","*",SP_SUL!F513)</f>
        <v>*</v>
      </c>
      <c r="I510" s="145" t="str">
        <f>IF(SP_SUL!H513="","*",SP_SUL!H513)</f>
        <v>*</v>
      </c>
      <c r="J510" s="145" t="str">
        <f>IF(SP_SUL!I513="","*",SP_SUL!I513)</f>
        <v>*</v>
      </c>
      <c r="K510" s="139" t="str">
        <f>IF(SP_SUL!M513="","*",SP_SUL!M513)</f>
        <v>-</v>
      </c>
      <c r="L510" s="139" t="str">
        <f>IF(SP_SUL!N513="","*",SP_SUL!N513)</f>
        <v>-</v>
      </c>
      <c r="M510" s="140" t="str">
        <f>IF(SP_SUL!J513="","*",SP_SUL!J513)</f>
        <v>*</v>
      </c>
      <c r="N510" s="144" t="str">
        <f>IF(SP_SUL!K513="","*",SP_SUL!K513)</f>
        <v>*</v>
      </c>
      <c r="O510" s="144" t="str">
        <f>IF(SP_SUL!L513="","*",SP_SUL!L513)</f>
        <v>*</v>
      </c>
      <c r="P510" s="143" t="str">
        <f>IF(SP_SUL!O513="","*",SP_SUL!O513)</f>
        <v>*</v>
      </c>
      <c r="Q510" s="143" t="str">
        <f>IF(SP_SUL!P513="","*",SP_SUL!P513)</f>
        <v>*</v>
      </c>
      <c r="R510" s="145" t="str">
        <f>IF(SP_SUL!Q513="","*",CONCATENATE(SP_SUL!Q513," ",SP_SUL!R513))</f>
        <v>*</v>
      </c>
      <c r="S510" s="145" t="str">
        <f>IF(SP_SUL!V513="","*",SP_SUL!V513)</f>
        <v>*</v>
      </c>
      <c r="T510" s="145" t="str">
        <f>IF(SP_SUL!W513="","*",SP_SUL!W513)</f>
        <v>*</v>
      </c>
      <c r="U510" s="137" t="str">
        <f ca="1">_xlfn.XLOOKUP(G510&amp;$U$2,BS_CONTROLE[CHAVE],BS_CONTROLE[Quantidade_11],"-")</f>
        <v>-</v>
      </c>
      <c r="V510" s="137" t="str">
        <f ca="1">_xlfn.XLOOKUP(G510&amp;$V$2,BS_CONTROLE[CHAVE],BS_CONTROLE[Quantidade_11],"-")</f>
        <v>-</v>
      </c>
      <c r="W510" s="137" t="str">
        <f ca="1">_xlfn.XLOOKUP(G510&amp;$W$2,BS_CONTROLE[CHAVE],BS_CONTROLE[Quantidade_11],"-")</f>
        <v>-</v>
      </c>
    </row>
    <row r="511" spans="1:23" hidden="1">
      <c r="A511" s="146" t="str">
        <f>IF(SP_SUL!Y514="","*",SP_SUL!Y514)</f>
        <v>*</v>
      </c>
      <c r="B511" s="146" t="str">
        <f>IF(SP_SUL!X514="","*",SP_SUL!X514)</f>
        <v>*</v>
      </c>
      <c r="C511" s="146" t="str">
        <f>IF(SP_SUL!Z514="","*",SP_SUL!Z514)</f>
        <v>*</v>
      </c>
      <c r="D511" s="139" t="str">
        <f>IF(SP_SUL!S514="","*",SP_SUL!S514)</f>
        <v>-</v>
      </c>
      <c r="E511" s="139" t="str">
        <f>IF(SP_SUL!T514="","*",SP_SUL!T514)</f>
        <v>-</v>
      </c>
      <c r="F511" s="145" t="str">
        <f>IF(SP_SUL!B514="","*",SP_SUL!B514)</f>
        <v>*</v>
      </c>
      <c r="G511" s="145" t="str">
        <f>IF(SP_SUL!D514="","*",SP_SUL!D514)</f>
        <v>*</v>
      </c>
      <c r="H511" s="145" t="str">
        <f>IF(SP_SUL!F514="","*",SP_SUL!F514)</f>
        <v>*</v>
      </c>
      <c r="I511" s="145" t="str">
        <f>IF(SP_SUL!H514="","*",SP_SUL!H514)</f>
        <v>*</v>
      </c>
      <c r="J511" s="145" t="str">
        <f>IF(SP_SUL!I514="","*",SP_SUL!I514)</f>
        <v>*</v>
      </c>
      <c r="K511" s="139" t="str">
        <f>IF(SP_SUL!M514="","*",SP_SUL!M514)</f>
        <v>-</v>
      </c>
      <c r="L511" s="139" t="str">
        <f>IF(SP_SUL!N514="","*",SP_SUL!N514)</f>
        <v>-</v>
      </c>
      <c r="M511" s="140" t="str">
        <f>IF(SP_SUL!J514="","*",SP_SUL!J514)</f>
        <v>*</v>
      </c>
      <c r="N511" s="144" t="str">
        <f>IF(SP_SUL!K514="","*",SP_SUL!K514)</f>
        <v>*</v>
      </c>
      <c r="O511" s="144" t="str">
        <f>IF(SP_SUL!L514="","*",SP_SUL!L514)</f>
        <v>*</v>
      </c>
      <c r="P511" s="143" t="str">
        <f>IF(SP_SUL!O514="","*",SP_SUL!O514)</f>
        <v>*</v>
      </c>
      <c r="Q511" s="143" t="str">
        <f>IF(SP_SUL!P514="","*",SP_SUL!P514)</f>
        <v>*</v>
      </c>
      <c r="R511" s="145" t="str">
        <f>IF(SP_SUL!Q514="","*",CONCATENATE(SP_SUL!Q514," ",SP_SUL!R514))</f>
        <v>*</v>
      </c>
      <c r="S511" s="145" t="str">
        <f>IF(SP_SUL!V514="","*",SP_SUL!V514)</f>
        <v>*</v>
      </c>
      <c r="T511" s="145" t="str">
        <f>IF(SP_SUL!W514="","*",SP_SUL!W514)</f>
        <v>*</v>
      </c>
      <c r="U511" s="137" t="str">
        <f ca="1">_xlfn.XLOOKUP(G511&amp;$U$2,BS_CONTROLE[CHAVE],BS_CONTROLE[Quantidade_11],"-")</f>
        <v>-</v>
      </c>
      <c r="V511" s="137" t="str">
        <f ca="1">_xlfn.XLOOKUP(G511&amp;$V$2,BS_CONTROLE[CHAVE],BS_CONTROLE[Quantidade_11],"-")</f>
        <v>-</v>
      </c>
      <c r="W511" s="137" t="str">
        <f ca="1">_xlfn.XLOOKUP(G511&amp;$W$2,BS_CONTROLE[CHAVE],BS_CONTROLE[Quantidade_11],"-")</f>
        <v>-</v>
      </c>
    </row>
    <row r="512" spans="1:23" hidden="1">
      <c r="A512" s="146" t="str">
        <f>IF(SP_SUL!Y515="","*",SP_SUL!Y515)</f>
        <v>*</v>
      </c>
      <c r="B512" s="146" t="str">
        <f>IF(SP_SUL!X515="","*",SP_SUL!X515)</f>
        <v>*</v>
      </c>
      <c r="C512" s="146" t="str">
        <f>IF(SP_SUL!Z515="","*",SP_SUL!Z515)</f>
        <v>*</v>
      </c>
      <c r="D512" s="139" t="str">
        <f>IF(SP_SUL!S515="","*",SP_SUL!S515)</f>
        <v>-</v>
      </c>
      <c r="E512" s="139" t="str">
        <f>IF(SP_SUL!T515="","*",SP_SUL!T515)</f>
        <v>-</v>
      </c>
      <c r="F512" s="145" t="str">
        <f>IF(SP_SUL!B515="","*",SP_SUL!B515)</f>
        <v>*</v>
      </c>
      <c r="G512" s="145" t="str">
        <f>IF(SP_SUL!D515="","*",SP_SUL!D515)</f>
        <v>*</v>
      </c>
      <c r="H512" s="145" t="str">
        <f>IF(SP_SUL!F515="","*",SP_SUL!F515)</f>
        <v>*</v>
      </c>
      <c r="I512" s="145" t="str">
        <f>IF(SP_SUL!H515="","*",SP_SUL!H515)</f>
        <v>*</v>
      </c>
      <c r="J512" s="145" t="str">
        <f>IF(SP_SUL!I515="","*",SP_SUL!I515)</f>
        <v>*</v>
      </c>
      <c r="K512" s="139" t="str">
        <f>IF(SP_SUL!M515="","*",SP_SUL!M515)</f>
        <v>-</v>
      </c>
      <c r="L512" s="139" t="str">
        <f>IF(SP_SUL!N515="","*",SP_SUL!N515)</f>
        <v>-</v>
      </c>
      <c r="M512" s="140" t="str">
        <f>IF(SP_SUL!J515="","*",SP_SUL!J515)</f>
        <v>*</v>
      </c>
      <c r="N512" s="144" t="str">
        <f>IF(SP_SUL!K515="","*",SP_SUL!K515)</f>
        <v>*</v>
      </c>
      <c r="O512" s="144" t="str">
        <f>IF(SP_SUL!L515="","*",SP_SUL!L515)</f>
        <v>*</v>
      </c>
      <c r="P512" s="143" t="str">
        <f>IF(SP_SUL!O515="","*",SP_SUL!O515)</f>
        <v>*</v>
      </c>
      <c r="Q512" s="143" t="str">
        <f>IF(SP_SUL!P515="","*",SP_SUL!P515)</f>
        <v>*</v>
      </c>
      <c r="R512" s="145" t="str">
        <f>IF(SP_SUL!Q515="","*",CONCATENATE(SP_SUL!Q515," ",SP_SUL!R515))</f>
        <v>*</v>
      </c>
      <c r="S512" s="145" t="str">
        <f>IF(SP_SUL!V515="","*",SP_SUL!V515)</f>
        <v>*</v>
      </c>
      <c r="T512" s="145" t="str">
        <f>IF(SP_SUL!W515="","*",SP_SUL!W515)</f>
        <v>*</v>
      </c>
      <c r="U512" s="137" t="str">
        <f ca="1">_xlfn.XLOOKUP(G512&amp;$U$2,BS_CONTROLE[CHAVE],BS_CONTROLE[Quantidade_11],"-")</f>
        <v>-</v>
      </c>
      <c r="V512" s="137" t="str">
        <f ca="1">_xlfn.XLOOKUP(G512&amp;$V$2,BS_CONTROLE[CHAVE],BS_CONTROLE[Quantidade_11],"-")</f>
        <v>-</v>
      </c>
      <c r="W512" s="137" t="str">
        <f ca="1">_xlfn.XLOOKUP(G512&amp;$W$2,BS_CONTROLE[CHAVE],BS_CONTROLE[Quantidade_11],"-")</f>
        <v>-</v>
      </c>
    </row>
    <row r="513" spans="1:23" hidden="1">
      <c r="A513" s="146" t="str">
        <f>IF(SP_SUL!Y516="","*",SP_SUL!Y516)</f>
        <v>*</v>
      </c>
      <c r="B513" s="146" t="str">
        <f>IF(SP_SUL!X516="","*",SP_SUL!X516)</f>
        <v>*</v>
      </c>
      <c r="C513" s="146" t="str">
        <f>IF(SP_SUL!Z516="","*",SP_SUL!Z516)</f>
        <v>*</v>
      </c>
      <c r="D513" s="139" t="str">
        <f>IF(SP_SUL!S516="","*",SP_SUL!S516)</f>
        <v>-</v>
      </c>
      <c r="E513" s="139" t="str">
        <f>IF(SP_SUL!T516="","*",SP_SUL!T516)</f>
        <v>-</v>
      </c>
      <c r="F513" s="145" t="str">
        <f>IF(SP_SUL!B516="","*",SP_SUL!B516)</f>
        <v>*</v>
      </c>
      <c r="G513" s="145" t="str">
        <f>IF(SP_SUL!D516="","*",SP_SUL!D516)</f>
        <v>*</v>
      </c>
      <c r="H513" s="145" t="str">
        <f>IF(SP_SUL!F516="","*",SP_SUL!F516)</f>
        <v>*</v>
      </c>
      <c r="I513" s="145" t="str">
        <f>IF(SP_SUL!H516="","*",SP_SUL!H516)</f>
        <v>*</v>
      </c>
      <c r="J513" s="145" t="str">
        <f>IF(SP_SUL!I516="","*",SP_SUL!I516)</f>
        <v>*</v>
      </c>
      <c r="K513" s="139" t="str">
        <f>IF(SP_SUL!M516="","*",SP_SUL!M516)</f>
        <v>-</v>
      </c>
      <c r="L513" s="139" t="str">
        <f>IF(SP_SUL!N516="","*",SP_SUL!N516)</f>
        <v>-</v>
      </c>
      <c r="M513" s="140" t="str">
        <f>IF(SP_SUL!J516="","*",SP_SUL!J516)</f>
        <v>*</v>
      </c>
      <c r="N513" s="144" t="str">
        <f>IF(SP_SUL!K516="","*",SP_SUL!K516)</f>
        <v>*</v>
      </c>
      <c r="O513" s="144" t="str">
        <f>IF(SP_SUL!L516="","*",SP_SUL!L516)</f>
        <v>*</v>
      </c>
      <c r="P513" s="143" t="str">
        <f>IF(SP_SUL!O516="","*",SP_SUL!O516)</f>
        <v>*</v>
      </c>
      <c r="Q513" s="143" t="str">
        <f>IF(SP_SUL!P516="","*",SP_SUL!P516)</f>
        <v>*</v>
      </c>
      <c r="R513" s="145" t="str">
        <f>IF(SP_SUL!Q516="","*",CONCATENATE(SP_SUL!Q516," ",SP_SUL!R516))</f>
        <v>*</v>
      </c>
      <c r="S513" s="145" t="str">
        <f>IF(SP_SUL!V516="","*",SP_SUL!V516)</f>
        <v>*</v>
      </c>
      <c r="T513" s="145" t="str">
        <f>IF(SP_SUL!W516="","*",SP_SUL!W516)</f>
        <v>*</v>
      </c>
      <c r="U513" s="137" t="str">
        <f ca="1">_xlfn.XLOOKUP(G513&amp;$U$2,BS_CONTROLE[CHAVE],BS_CONTROLE[Quantidade_11],"-")</f>
        <v>-</v>
      </c>
      <c r="V513" s="137" t="str">
        <f ca="1">_xlfn.XLOOKUP(G513&amp;$V$2,BS_CONTROLE[CHAVE],BS_CONTROLE[Quantidade_11],"-")</f>
        <v>-</v>
      </c>
      <c r="W513" s="137" t="str">
        <f ca="1">_xlfn.XLOOKUP(G513&amp;$W$2,BS_CONTROLE[CHAVE],BS_CONTROLE[Quantidade_11],"-")</f>
        <v>-</v>
      </c>
    </row>
    <row r="514" spans="1:23" hidden="1">
      <c r="A514" s="146" t="str">
        <f>IF(SP_SUL!Y517="","*",SP_SUL!Y517)</f>
        <v>*</v>
      </c>
      <c r="B514" s="146" t="str">
        <f>IF(SP_SUL!X517="","*",SP_SUL!X517)</f>
        <v>*</v>
      </c>
      <c r="C514" s="146" t="str">
        <f>IF(SP_SUL!Z517="","*",SP_SUL!Z517)</f>
        <v>*</v>
      </c>
      <c r="D514" s="139" t="str">
        <f>IF(SP_SUL!S517="","*",SP_SUL!S517)</f>
        <v>-</v>
      </c>
      <c r="E514" s="139" t="str">
        <f>IF(SP_SUL!T517="","*",SP_SUL!T517)</f>
        <v>-</v>
      </c>
      <c r="F514" s="145" t="str">
        <f>IF(SP_SUL!B517="","*",SP_SUL!B517)</f>
        <v>*</v>
      </c>
      <c r="G514" s="145" t="str">
        <f>IF(SP_SUL!D517="","*",SP_SUL!D517)</f>
        <v>*</v>
      </c>
      <c r="H514" s="145" t="str">
        <f>IF(SP_SUL!F517="","*",SP_SUL!F517)</f>
        <v>*</v>
      </c>
      <c r="I514" s="145" t="str">
        <f>IF(SP_SUL!H517="","*",SP_SUL!H517)</f>
        <v>*</v>
      </c>
      <c r="J514" s="145" t="str">
        <f>IF(SP_SUL!I517="","*",SP_SUL!I517)</f>
        <v>*</v>
      </c>
      <c r="K514" s="139" t="str">
        <f>IF(SP_SUL!M517="","*",SP_SUL!M517)</f>
        <v>-</v>
      </c>
      <c r="L514" s="139" t="str">
        <f>IF(SP_SUL!N517="","*",SP_SUL!N517)</f>
        <v>-</v>
      </c>
      <c r="M514" s="140" t="str">
        <f>IF(SP_SUL!J517="","*",SP_SUL!J517)</f>
        <v>*</v>
      </c>
      <c r="N514" s="144" t="str">
        <f>IF(SP_SUL!K517="","*",SP_SUL!K517)</f>
        <v>*</v>
      </c>
      <c r="O514" s="144" t="str">
        <f>IF(SP_SUL!L517="","*",SP_SUL!L517)</f>
        <v>*</v>
      </c>
      <c r="P514" s="143" t="str">
        <f>IF(SP_SUL!O517="","*",SP_SUL!O517)</f>
        <v>*</v>
      </c>
      <c r="Q514" s="143" t="str">
        <f>IF(SP_SUL!P517="","*",SP_SUL!P517)</f>
        <v>*</v>
      </c>
      <c r="R514" s="145" t="str">
        <f>IF(SP_SUL!Q517="","*",CONCATENATE(SP_SUL!Q517," ",SP_SUL!R517))</f>
        <v>*</v>
      </c>
      <c r="S514" s="145" t="str">
        <f>IF(SP_SUL!V517="","*",SP_SUL!V517)</f>
        <v>*</v>
      </c>
      <c r="T514" s="145" t="str">
        <f>IF(SP_SUL!W517="","*",SP_SUL!W517)</f>
        <v>*</v>
      </c>
      <c r="U514" s="137" t="str">
        <f ca="1">_xlfn.XLOOKUP(G514&amp;$U$2,BS_CONTROLE[CHAVE],BS_CONTROLE[Quantidade_11],"-")</f>
        <v>-</v>
      </c>
      <c r="V514" s="137" t="str">
        <f ca="1">_xlfn.XLOOKUP(G514&amp;$V$2,BS_CONTROLE[CHAVE],BS_CONTROLE[Quantidade_11],"-")</f>
        <v>-</v>
      </c>
      <c r="W514" s="137" t="str">
        <f ca="1">_xlfn.XLOOKUP(G514&amp;$W$2,BS_CONTROLE[CHAVE],BS_CONTROLE[Quantidade_11],"-")</f>
        <v>-</v>
      </c>
    </row>
    <row r="515" spans="1:23" hidden="1">
      <c r="A515" s="146" t="str">
        <f>IF(SP_SUL!Y518="","*",SP_SUL!Y518)</f>
        <v>*</v>
      </c>
      <c r="B515" s="146" t="str">
        <f>IF(SP_SUL!X518="","*",SP_SUL!X518)</f>
        <v>*</v>
      </c>
      <c r="C515" s="146" t="str">
        <f>IF(SP_SUL!Z518="","*",SP_SUL!Z518)</f>
        <v>*</v>
      </c>
      <c r="D515" s="139" t="str">
        <f>IF(SP_SUL!S518="","*",SP_SUL!S518)</f>
        <v>-</v>
      </c>
      <c r="E515" s="139" t="str">
        <f>IF(SP_SUL!T518="","*",SP_SUL!T518)</f>
        <v>-</v>
      </c>
      <c r="F515" s="145" t="str">
        <f>IF(SP_SUL!B518="","*",SP_SUL!B518)</f>
        <v>*</v>
      </c>
      <c r="G515" s="145" t="str">
        <f>IF(SP_SUL!D518="","*",SP_SUL!D518)</f>
        <v>*</v>
      </c>
      <c r="H515" s="145" t="str">
        <f>IF(SP_SUL!F518="","*",SP_SUL!F518)</f>
        <v>*</v>
      </c>
      <c r="I515" s="145" t="str">
        <f>IF(SP_SUL!H518="","*",SP_SUL!H518)</f>
        <v>*</v>
      </c>
      <c r="J515" s="145" t="str">
        <f>IF(SP_SUL!I518="","*",SP_SUL!I518)</f>
        <v>*</v>
      </c>
      <c r="K515" s="139" t="str">
        <f>IF(SP_SUL!M518="","*",SP_SUL!M518)</f>
        <v>-</v>
      </c>
      <c r="L515" s="139" t="str">
        <f>IF(SP_SUL!N518="","*",SP_SUL!N518)</f>
        <v>-</v>
      </c>
      <c r="M515" s="140" t="str">
        <f>IF(SP_SUL!J518="","*",SP_SUL!J518)</f>
        <v>*</v>
      </c>
      <c r="N515" s="144" t="str">
        <f>IF(SP_SUL!K518="","*",SP_SUL!K518)</f>
        <v>*</v>
      </c>
      <c r="O515" s="144" t="str">
        <f>IF(SP_SUL!L518="","*",SP_SUL!L518)</f>
        <v>*</v>
      </c>
      <c r="P515" s="143" t="str">
        <f>IF(SP_SUL!O518="","*",SP_SUL!O518)</f>
        <v>*</v>
      </c>
      <c r="Q515" s="143" t="str">
        <f>IF(SP_SUL!P518="","*",SP_SUL!P518)</f>
        <v>*</v>
      </c>
      <c r="R515" s="145" t="str">
        <f>IF(SP_SUL!Q518="","*",CONCATENATE(SP_SUL!Q518," ",SP_SUL!R518))</f>
        <v>*</v>
      </c>
      <c r="S515" s="145" t="str">
        <f>IF(SP_SUL!V518="","*",SP_SUL!V518)</f>
        <v>*</v>
      </c>
      <c r="T515" s="145" t="str">
        <f>IF(SP_SUL!W518="","*",SP_SUL!W518)</f>
        <v>*</v>
      </c>
      <c r="U515" s="137" t="str">
        <f ca="1">_xlfn.XLOOKUP(G515&amp;$U$2,BS_CONTROLE[CHAVE],BS_CONTROLE[Quantidade_11],"-")</f>
        <v>-</v>
      </c>
      <c r="V515" s="137" t="str">
        <f ca="1">_xlfn.XLOOKUP(G515&amp;$V$2,BS_CONTROLE[CHAVE],BS_CONTROLE[Quantidade_11],"-")</f>
        <v>-</v>
      </c>
      <c r="W515" s="137" t="str">
        <f ca="1">_xlfn.XLOOKUP(G515&amp;$W$2,BS_CONTROLE[CHAVE],BS_CONTROLE[Quantidade_11],"-")</f>
        <v>-</v>
      </c>
    </row>
    <row r="516" spans="1:23" hidden="1">
      <c r="A516" s="146" t="str">
        <f>IF(SP_SUL!Y519="","*",SP_SUL!Y519)</f>
        <v>*</v>
      </c>
      <c r="B516" s="146" t="str">
        <f>IF(SP_SUL!X519="","*",SP_SUL!X519)</f>
        <v>*</v>
      </c>
      <c r="C516" s="146" t="str">
        <f>IF(SP_SUL!Z519="","*",SP_SUL!Z519)</f>
        <v>*</v>
      </c>
      <c r="D516" s="139" t="str">
        <f>IF(SP_SUL!S519="","*",SP_SUL!S519)</f>
        <v>-</v>
      </c>
      <c r="E516" s="139" t="str">
        <f>IF(SP_SUL!T519="","*",SP_SUL!T519)</f>
        <v>-</v>
      </c>
      <c r="F516" s="145" t="str">
        <f>IF(SP_SUL!B519="","*",SP_SUL!B519)</f>
        <v>*</v>
      </c>
      <c r="G516" s="145" t="str">
        <f>IF(SP_SUL!D519="","*",SP_SUL!D519)</f>
        <v>*</v>
      </c>
      <c r="H516" s="145" t="str">
        <f>IF(SP_SUL!F519="","*",SP_SUL!F519)</f>
        <v>*</v>
      </c>
      <c r="I516" s="145" t="str">
        <f>IF(SP_SUL!H519="","*",SP_SUL!H519)</f>
        <v>*</v>
      </c>
      <c r="J516" s="145" t="str">
        <f>IF(SP_SUL!I519="","*",SP_SUL!I519)</f>
        <v>*</v>
      </c>
      <c r="K516" s="139" t="str">
        <f>IF(SP_SUL!M519="","*",SP_SUL!M519)</f>
        <v>-</v>
      </c>
      <c r="L516" s="139" t="str">
        <f>IF(SP_SUL!N519="","*",SP_SUL!N519)</f>
        <v>-</v>
      </c>
      <c r="M516" s="140" t="str">
        <f>IF(SP_SUL!J519="","*",SP_SUL!J519)</f>
        <v>*</v>
      </c>
      <c r="N516" s="144" t="str">
        <f>IF(SP_SUL!K519="","*",SP_SUL!K519)</f>
        <v>*</v>
      </c>
      <c r="O516" s="144" t="str">
        <f>IF(SP_SUL!L519="","*",SP_SUL!L519)</f>
        <v>*</v>
      </c>
      <c r="P516" s="143" t="str">
        <f>IF(SP_SUL!O519="","*",SP_SUL!O519)</f>
        <v>*</v>
      </c>
      <c r="Q516" s="143" t="str">
        <f>IF(SP_SUL!P519="","*",SP_SUL!P519)</f>
        <v>*</v>
      </c>
      <c r="R516" s="145" t="str">
        <f>IF(SP_SUL!Q519="","*",CONCATENATE(SP_SUL!Q519," ",SP_SUL!R519))</f>
        <v>*</v>
      </c>
      <c r="S516" s="145" t="str">
        <f>IF(SP_SUL!V519="","*",SP_SUL!V519)</f>
        <v>*</v>
      </c>
      <c r="T516" s="145" t="str">
        <f>IF(SP_SUL!W519="","*",SP_SUL!W519)</f>
        <v>*</v>
      </c>
      <c r="U516" s="137" t="str">
        <f ca="1">_xlfn.XLOOKUP(G516&amp;$U$2,BS_CONTROLE[CHAVE],BS_CONTROLE[Quantidade_11],"-")</f>
        <v>-</v>
      </c>
      <c r="V516" s="137" t="str">
        <f ca="1">_xlfn.XLOOKUP(G516&amp;$V$2,BS_CONTROLE[CHAVE],BS_CONTROLE[Quantidade_11],"-")</f>
        <v>-</v>
      </c>
      <c r="W516" s="137" t="str">
        <f ca="1">_xlfn.XLOOKUP(G516&amp;$W$2,BS_CONTROLE[CHAVE],BS_CONTROLE[Quantidade_11],"-")</f>
        <v>-</v>
      </c>
    </row>
    <row r="517" spans="1:23" hidden="1">
      <c r="A517" s="146" t="str">
        <f>IF(SP_SUL!Y520="","*",SP_SUL!Y520)</f>
        <v>*</v>
      </c>
      <c r="B517" s="146" t="str">
        <f>IF(SP_SUL!X520="","*",SP_SUL!X520)</f>
        <v>*</v>
      </c>
      <c r="C517" s="146" t="str">
        <f>IF(SP_SUL!Z520="","*",SP_SUL!Z520)</f>
        <v>*</v>
      </c>
      <c r="D517" s="139" t="str">
        <f>IF(SP_SUL!S520="","*",SP_SUL!S520)</f>
        <v>-</v>
      </c>
      <c r="E517" s="139" t="str">
        <f>IF(SP_SUL!T520="","*",SP_SUL!T520)</f>
        <v>-</v>
      </c>
      <c r="F517" s="145" t="str">
        <f>IF(SP_SUL!B520="","*",SP_SUL!B520)</f>
        <v>*</v>
      </c>
      <c r="G517" s="145" t="str">
        <f>IF(SP_SUL!D520="","*",SP_SUL!D520)</f>
        <v>*</v>
      </c>
      <c r="H517" s="145" t="str">
        <f>IF(SP_SUL!F520="","*",SP_SUL!F520)</f>
        <v>*</v>
      </c>
      <c r="I517" s="145" t="str">
        <f>IF(SP_SUL!H520="","*",SP_SUL!H520)</f>
        <v>*</v>
      </c>
      <c r="J517" s="145" t="str">
        <f>IF(SP_SUL!I520="","*",SP_SUL!I520)</f>
        <v>*</v>
      </c>
      <c r="K517" s="139" t="str">
        <f>IF(SP_SUL!M520="","*",SP_SUL!M520)</f>
        <v>-</v>
      </c>
      <c r="L517" s="139" t="str">
        <f>IF(SP_SUL!N520="","*",SP_SUL!N520)</f>
        <v>-</v>
      </c>
      <c r="M517" s="140" t="str">
        <f>IF(SP_SUL!J520="","*",SP_SUL!J520)</f>
        <v>*</v>
      </c>
      <c r="N517" s="144" t="str">
        <f>IF(SP_SUL!K520="","*",SP_SUL!K520)</f>
        <v>*</v>
      </c>
      <c r="O517" s="144" t="str">
        <f>IF(SP_SUL!L520="","*",SP_SUL!L520)</f>
        <v>*</v>
      </c>
      <c r="P517" s="143" t="str">
        <f>IF(SP_SUL!O520="","*",SP_SUL!O520)</f>
        <v>*</v>
      </c>
      <c r="Q517" s="143" t="str">
        <f>IF(SP_SUL!P520="","*",SP_SUL!P520)</f>
        <v>*</v>
      </c>
      <c r="R517" s="145" t="str">
        <f>IF(SP_SUL!Q520="","*",CONCATENATE(SP_SUL!Q520," ",SP_SUL!R520))</f>
        <v>*</v>
      </c>
      <c r="S517" s="145" t="str">
        <f>IF(SP_SUL!V520="","*",SP_SUL!V520)</f>
        <v>*</v>
      </c>
      <c r="T517" s="145" t="str">
        <f>IF(SP_SUL!W520="","*",SP_SUL!W520)</f>
        <v>*</v>
      </c>
      <c r="U517" s="137" t="str">
        <f ca="1">_xlfn.XLOOKUP(G517&amp;$U$2,BS_CONTROLE[CHAVE],BS_CONTROLE[Quantidade_11],"-")</f>
        <v>-</v>
      </c>
      <c r="V517" s="137" t="str">
        <f ca="1">_xlfn.XLOOKUP(G517&amp;$V$2,BS_CONTROLE[CHAVE],BS_CONTROLE[Quantidade_11],"-")</f>
        <v>-</v>
      </c>
      <c r="W517" s="137" t="str">
        <f ca="1">_xlfn.XLOOKUP(G517&amp;$W$2,BS_CONTROLE[CHAVE],BS_CONTROLE[Quantidade_11],"-")</f>
        <v>-</v>
      </c>
    </row>
    <row r="518" spans="1:23" hidden="1">
      <c r="A518" s="146" t="str">
        <f>IF(SP_SUL!Y521="","*",SP_SUL!Y521)</f>
        <v>*</v>
      </c>
      <c r="B518" s="146" t="str">
        <f>IF(SP_SUL!X521="","*",SP_SUL!X521)</f>
        <v>*</v>
      </c>
      <c r="C518" s="146" t="str">
        <f>IF(SP_SUL!Z521="","*",SP_SUL!Z521)</f>
        <v>*</v>
      </c>
      <c r="D518" s="139" t="str">
        <f>IF(SP_SUL!S521="","*",SP_SUL!S521)</f>
        <v>-</v>
      </c>
      <c r="E518" s="139" t="str">
        <f>IF(SP_SUL!T521="","*",SP_SUL!T521)</f>
        <v>-</v>
      </c>
      <c r="F518" s="145" t="str">
        <f>IF(SP_SUL!B521="","*",SP_SUL!B521)</f>
        <v>*</v>
      </c>
      <c r="G518" s="145" t="str">
        <f>IF(SP_SUL!D521="","*",SP_SUL!D521)</f>
        <v>*</v>
      </c>
      <c r="H518" s="145" t="str">
        <f>IF(SP_SUL!F521="","*",SP_SUL!F521)</f>
        <v>*</v>
      </c>
      <c r="I518" s="145" t="str">
        <f>IF(SP_SUL!H521="","*",SP_SUL!H521)</f>
        <v>*</v>
      </c>
      <c r="J518" s="145" t="str">
        <f>IF(SP_SUL!I521="","*",SP_SUL!I521)</f>
        <v>*</v>
      </c>
      <c r="K518" s="139" t="str">
        <f>IF(SP_SUL!M521="","*",SP_SUL!M521)</f>
        <v>-</v>
      </c>
      <c r="L518" s="139" t="str">
        <f>IF(SP_SUL!N521="","*",SP_SUL!N521)</f>
        <v>-</v>
      </c>
      <c r="M518" s="140" t="str">
        <f>IF(SP_SUL!J521="","*",SP_SUL!J521)</f>
        <v>*</v>
      </c>
      <c r="N518" s="144" t="str">
        <f>IF(SP_SUL!K521="","*",SP_SUL!K521)</f>
        <v>*</v>
      </c>
      <c r="O518" s="144" t="str">
        <f>IF(SP_SUL!L521="","*",SP_SUL!L521)</f>
        <v>*</v>
      </c>
      <c r="P518" s="143" t="str">
        <f>IF(SP_SUL!O521="","*",SP_SUL!O521)</f>
        <v>*</v>
      </c>
      <c r="Q518" s="143" t="str">
        <f>IF(SP_SUL!P521="","*",SP_SUL!P521)</f>
        <v>*</v>
      </c>
      <c r="R518" s="145" t="str">
        <f>IF(SP_SUL!Q521="","*",CONCATENATE(SP_SUL!Q521," ",SP_SUL!R521))</f>
        <v>*</v>
      </c>
      <c r="S518" s="145" t="str">
        <f>IF(SP_SUL!V521="","*",SP_SUL!V521)</f>
        <v>*</v>
      </c>
      <c r="T518" s="145" t="str">
        <f>IF(SP_SUL!W521="","*",SP_SUL!W521)</f>
        <v>*</v>
      </c>
      <c r="U518" s="137" t="str">
        <f ca="1">_xlfn.XLOOKUP(G518&amp;$U$2,BS_CONTROLE[CHAVE],BS_CONTROLE[Quantidade_11],"-")</f>
        <v>-</v>
      </c>
      <c r="V518" s="137" t="str">
        <f ca="1">_xlfn.XLOOKUP(G518&amp;$V$2,BS_CONTROLE[CHAVE],BS_CONTROLE[Quantidade_11],"-")</f>
        <v>-</v>
      </c>
      <c r="W518" s="137" t="str">
        <f ca="1">_xlfn.XLOOKUP(G518&amp;$W$2,BS_CONTROLE[CHAVE],BS_CONTROLE[Quantidade_11],"-")</f>
        <v>-</v>
      </c>
    </row>
    <row r="519" spans="1:23" hidden="1">
      <c r="A519" s="146" t="str">
        <f>IF(SP_SUL!Y522="","*",SP_SUL!Y522)</f>
        <v>*</v>
      </c>
      <c r="B519" s="146" t="str">
        <f>IF(SP_SUL!X522="","*",SP_SUL!X522)</f>
        <v>*</v>
      </c>
      <c r="C519" s="146" t="str">
        <f>IF(SP_SUL!Z522="","*",SP_SUL!Z522)</f>
        <v>*</v>
      </c>
      <c r="D519" s="139" t="str">
        <f>IF(SP_SUL!S522="","*",SP_SUL!S522)</f>
        <v>-</v>
      </c>
      <c r="E519" s="139" t="str">
        <f>IF(SP_SUL!T522="","*",SP_SUL!T522)</f>
        <v>-</v>
      </c>
      <c r="F519" s="145" t="str">
        <f>IF(SP_SUL!B522="","*",SP_SUL!B522)</f>
        <v>*</v>
      </c>
      <c r="G519" s="145" t="str">
        <f>IF(SP_SUL!D522="","*",SP_SUL!D522)</f>
        <v>*</v>
      </c>
      <c r="H519" s="145" t="str">
        <f>IF(SP_SUL!F522="","*",SP_SUL!F522)</f>
        <v>*</v>
      </c>
      <c r="I519" s="145" t="str">
        <f>IF(SP_SUL!H522="","*",SP_SUL!H522)</f>
        <v>*</v>
      </c>
      <c r="J519" s="145" t="str">
        <f>IF(SP_SUL!I522="","*",SP_SUL!I522)</f>
        <v>*</v>
      </c>
      <c r="K519" s="139" t="str">
        <f>IF(SP_SUL!M522="","*",SP_SUL!M522)</f>
        <v>-</v>
      </c>
      <c r="L519" s="139" t="str">
        <f>IF(SP_SUL!N522="","*",SP_SUL!N522)</f>
        <v>-</v>
      </c>
      <c r="M519" s="140" t="str">
        <f>IF(SP_SUL!J522="","*",SP_SUL!J522)</f>
        <v>*</v>
      </c>
      <c r="N519" s="144" t="str">
        <f>IF(SP_SUL!K522="","*",SP_SUL!K522)</f>
        <v>*</v>
      </c>
      <c r="O519" s="144" t="str">
        <f>IF(SP_SUL!L522="","*",SP_SUL!L522)</f>
        <v>*</v>
      </c>
      <c r="P519" s="143" t="str">
        <f>IF(SP_SUL!O522="","*",SP_SUL!O522)</f>
        <v>*</v>
      </c>
      <c r="Q519" s="143" t="str">
        <f>IF(SP_SUL!P522="","*",SP_SUL!P522)</f>
        <v>*</v>
      </c>
      <c r="R519" s="145" t="str">
        <f>IF(SP_SUL!Q522="","*",CONCATENATE(SP_SUL!Q522," ",SP_SUL!R522))</f>
        <v>*</v>
      </c>
      <c r="S519" s="145" t="str">
        <f>IF(SP_SUL!V522="","*",SP_SUL!V522)</f>
        <v>*</v>
      </c>
      <c r="T519" s="145" t="str">
        <f>IF(SP_SUL!W522="","*",SP_SUL!W522)</f>
        <v>*</v>
      </c>
      <c r="U519" s="137" t="str">
        <f ca="1">_xlfn.XLOOKUP(G519&amp;$U$2,BS_CONTROLE[CHAVE],BS_CONTROLE[Quantidade_11],"-")</f>
        <v>-</v>
      </c>
      <c r="V519" s="137" t="str">
        <f ca="1">_xlfn.XLOOKUP(G519&amp;$V$2,BS_CONTROLE[CHAVE],BS_CONTROLE[Quantidade_11],"-")</f>
        <v>-</v>
      </c>
      <c r="W519" s="137" t="str">
        <f ca="1">_xlfn.XLOOKUP(G519&amp;$W$2,BS_CONTROLE[CHAVE],BS_CONTROLE[Quantidade_11],"-")</f>
        <v>-</v>
      </c>
    </row>
    <row r="520" spans="1:23" hidden="1">
      <c r="A520" s="146" t="str">
        <f>IF(SP_SUL!Y523="","*",SP_SUL!Y523)</f>
        <v>*</v>
      </c>
      <c r="B520" s="146" t="str">
        <f>IF(SP_SUL!X523="","*",SP_SUL!X523)</f>
        <v>*</v>
      </c>
      <c r="C520" s="146" t="str">
        <f>IF(SP_SUL!Z523="","*",SP_SUL!Z523)</f>
        <v>*</v>
      </c>
      <c r="D520" s="139" t="str">
        <f>IF(SP_SUL!S523="","*",SP_SUL!S523)</f>
        <v>-</v>
      </c>
      <c r="E520" s="139" t="str">
        <f>IF(SP_SUL!T523="","*",SP_SUL!T523)</f>
        <v>-</v>
      </c>
      <c r="F520" s="145" t="str">
        <f>IF(SP_SUL!B523="","*",SP_SUL!B523)</f>
        <v>*</v>
      </c>
      <c r="G520" s="145" t="str">
        <f>IF(SP_SUL!D523="","*",SP_SUL!D523)</f>
        <v>*</v>
      </c>
      <c r="H520" s="145" t="str">
        <f>IF(SP_SUL!F523="","*",SP_SUL!F523)</f>
        <v>*</v>
      </c>
      <c r="I520" s="145" t="str">
        <f>IF(SP_SUL!H523="","*",SP_SUL!H523)</f>
        <v>*</v>
      </c>
      <c r="J520" s="145" t="str">
        <f>IF(SP_SUL!I523="","*",SP_SUL!I523)</f>
        <v>*</v>
      </c>
      <c r="K520" s="139" t="str">
        <f>IF(SP_SUL!M523="","*",SP_SUL!M523)</f>
        <v>-</v>
      </c>
      <c r="L520" s="139" t="str">
        <f>IF(SP_SUL!N523="","*",SP_SUL!N523)</f>
        <v>-</v>
      </c>
      <c r="M520" s="140" t="str">
        <f>IF(SP_SUL!J523="","*",SP_SUL!J523)</f>
        <v>*</v>
      </c>
      <c r="N520" s="144" t="str">
        <f>IF(SP_SUL!K523="","*",SP_SUL!K523)</f>
        <v>*</v>
      </c>
      <c r="O520" s="144" t="str">
        <f>IF(SP_SUL!L523="","*",SP_SUL!L523)</f>
        <v>*</v>
      </c>
      <c r="P520" s="143" t="str">
        <f>IF(SP_SUL!O523="","*",SP_SUL!O523)</f>
        <v>*</v>
      </c>
      <c r="Q520" s="143" t="str">
        <f>IF(SP_SUL!P523="","*",SP_SUL!P523)</f>
        <v>*</v>
      </c>
      <c r="R520" s="145" t="str">
        <f>IF(SP_SUL!Q523="","*",CONCATENATE(SP_SUL!Q523," ",SP_SUL!R523))</f>
        <v>*</v>
      </c>
      <c r="S520" s="145" t="str">
        <f>IF(SP_SUL!V523="","*",SP_SUL!V523)</f>
        <v>*</v>
      </c>
      <c r="T520" s="145" t="str">
        <f>IF(SP_SUL!W523="","*",SP_SUL!W523)</f>
        <v>*</v>
      </c>
      <c r="U520" s="137" t="str">
        <f ca="1">_xlfn.XLOOKUP(G520&amp;$U$2,BS_CONTROLE[CHAVE],BS_CONTROLE[Quantidade_11],"-")</f>
        <v>-</v>
      </c>
      <c r="V520" s="137" t="str">
        <f ca="1">_xlfn.XLOOKUP(G520&amp;$V$2,BS_CONTROLE[CHAVE],BS_CONTROLE[Quantidade_11],"-")</f>
        <v>-</v>
      </c>
      <c r="W520" s="137" t="str">
        <f ca="1">_xlfn.XLOOKUP(G520&amp;$W$2,BS_CONTROLE[CHAVE],BS_CONTROLE[Quantidade_11],"-")</f>
        <v>-</v>
      </c>
    </row>
    <row r="521" spans="1:23" hidden="1">
      <c r="A521" s="146" t="str">
        <f>IF(SP_SUL!Y524="","*",SP_SUL!Y524)</f>
        <v>*</v>
      </c>
      <c r="B521" s="146" t="str">
        <f>IF(SP_SUL!X524="","*",SP_SUL!X524)</f>
        <v>*</v>
      </c>
      <c r="C521" s="146" t="str">
        <f>IF(SP_SUL!Z524="","*",SP_SUL!Z524)</f>
        <v>*</v>
      </c>
      <c r="D521" s="139" t="str">
        <f>IF(SP_SUL!S524="","*",SP_SUL!S524)</f>
        <v>-</v>
      </c>
      <c r="E521" s="139" t="str">
        <f>IF(SP_SUL!T524="","*",SP_SUL!T524)</f>
        <v>-</v>
      </c>
      <c r="F521" s="145" t="str">
        <f>IF(SP_SUL!B524="","*",SP_SUL!B524)</f>
        <v>*</v>
      </c>
      <c r="G521" s="145" t="str">
        <f>IF(SP_SUL!D524="","*",SP_SUL!D524)</f>
        <v>*</v>
      </c>
      <c r="H521" s="145" t="str">
        <f>IF(SP_SUL!F524="","*",SP_SUL!F524)</f>
        <v>*</v>
      </c>
      <c r="I521" s="145" t="str">
        <f>IF(SP_SUL!H524="","*",SP_SUL!H524)</f>
        <v>*</v>
      </c>
      <c r="J521" s="145" t="str">
        <f>IF(SP_SUL!I524="","*",SP_SUL!I524)</f>
        <v>*</v>
      </c>
      <c r="K521" s="139" t="str">
        <f>IF(SP_SUL!M524="","*",SP_SUL!M524)</f>
        <v>-</v>
      </c>
      <c r="L521" s="139" t="str">
        <f>IF(SP_SUL!N524="","*",SP_SUL!N524)</f>
        <v>-</v>
      </c>
      <c r="M521" s="140" t="str">
        <f>IF(SP_SUL!J524="","*",SP_SUL!J524)</f>
        <v>*</v>
      </c>
      <c r="N521" s="144" t="str">
        <f>IF(SP_SUL!K524="","*",SP_SUL!K524)</f>
        <v>*</v>
      </c>
      <c r="O521" s="144" t="str">
        <f>IF(SP_SUL!L524="","*",SP_SUL!L524)</f>
        <v>*</v>
      </c>
      <c r="P521" s="143" t="str">
        <f>IF(SP_SUL!O524="","*",SP_SUL!O524)</f>
        <v>*</v>
      </c>
      <c r="Q521" s="143" t="str">
        <f>IF(SP_SUL!P524="","*",SP_SUL!P524)</f>
        <v>*</v>
      </c>
      <c r="R521" s="145" t="str">
        <f>IF(SP_SUL!Q524="","*",CONCATENATE(SP_SUL!Q524," ",SP_SUL!R524))</f>
        <v>*</v>
      </c>
      <c r="S521" s="145" t="str">
        <f>IF(SP_SUL!V524="","*",SP_SUL!V524)</f>
        <v>*</v>
      </c>
      <c r="T521" s="145" t="str">
        <f>IF(SP_SUL!W524="","*",SP_SUL!W524)</f>
        <v>*</v>
      </c>
      <c r="U521" s="137" t="str">
        <f ca="1">_xlfn.XLOOKUP(G521&amp;$U$2,BS_CONTROLE[CHAVE],BS_CONTROLE[Quantidade_11],"-")</f>
        <v>-</v>
      </c>
      <c r="V521" s="137" t="str">
        <f ca="1">_xlfn.XLOOKUP(G521&amp;$V$2,BS_CONTROLE[CHAVE],BS_CONTROLE[Quantidade_11],"-")</f>
        <v>-</v>
      </c>
      <c r="W521" s="137" t="str">
        <f ca="1">_xlfn.XLOOKUP(G521&amp;$W$2,BS_CONTROLE[CHAVE],BS_CONTROLE[Quantidade_11],"-")</f>
        <v>-</v>
      </c>
    </row>
    <row r="522" spans="1:23" hidden="1">
      <c r="A522" s="146" t="str">
        <f>IF(SP_SUL!Y525="","*",SP_SUL!Y525)</f>
        <v>*</v>
      </c>
      <c r="B522" s="146" t="str">
        <f>IF(SP_SUL!X525="","*",SP_SUL!X525)</f>
        <v>*</v>
      </c>
      <c r="C522" s="146" t="str">
        <f>IF(SP_SUL!Z525="","*",SP_SUL!Z525)</f>
        <v>*</v>
      </c>
      <c r="D522" s="139" t="str">
        <f>IF(SP_SUL!S525="","*",SP_SUL!S525)</f>
        <v>-</v>
      </c>
      <c r="E522" s="139" t="str">
        <f>IF(SP_SUL!T525="","*",SP_SUL!T525)</f>
        <v>-</v>
      </c>
      <c r="F522" s="145" t="str">
        <f>IF(SP_SUL!B525="","*",SP_SUL!B525)</f>
        <v>*</v>
      </c>
      <c r="G522" s="145" t="str">
        <f>IF(SP_SUL!D525="","*",SP_SUL!D525)</f>
        <v>*</v>
      </c>
      <c r="H522" s="145" t="str">
        <f>IF(SP_SUL!F525="","*",SP_SUL!F525)</f>
        <v>*</v>
      </c>
      <c r="I522" s="145" t="str">
        <f>IF(SP_SUL!H525="","*",SP_SUL!H525)</f>
        <v>*</v>
      </c>
      <c r="J522" s="145" t="str">
        <f>IF(SP_SUL!I525="","*",SP_SUL!I525)</f>
        <v>*</v>
      </c>
      <c r="K522" s="139" t="str">
        <f>IF(SP_SUL!M525="","*",SP_SUL!M525)</f>
        <v>-</v>
      </c>
      <c r="L522" s="139" t="str">
        <f>IF(SP_SUL!N525="","*",SP_SUL!N525)</f>
        <v>-</v>
      </c>
      <c r="M522" s="140" t="str">
        <f>IF(SP_SUL!J525="","*",SP_SUL!J525)</f>
        <v>*</v>
      </c>
      <c r="N522" s="144" t="str">
        <f>IF(SP_SUL!K525="","*",SP_SUL!K525)</f>
        <v>*</v>
      </c>
      <c r="O522" s="144" t="str">
        <f>IF(SP_SUL!L525="","*",SP_SUL!L525)</f>
        <v>*</v>
      </c>
      <c r="P522" s="143" t="str">
        <f>IF(SP_SUL!O525="","*",SP_SUL!O525)</f>
        <v>*</v>
      </c>
      <c r="Q522" s="143" t="str">
        <f>IF(SP_SUL!P525="","*",SP_SUL!P525)</f>
        <v>*</v>
      </c>
      <c r="R522" s="145" t="str">
        <f>IF(SP_SUL!Q525="","*",CONCATENATE(SP_SUL!Q525," ",SP_SUL!R525))</f>
        <v>*</v>
      </c>
      <c r="S522" s="145" t="str">
        <f>IF(SP_SUL!V525="","*",SP_SUL!V525)</f>
        <v>*</v>
      </c>
      <c r="T522" s="145" t="str">
        <f>IF(SP_SUL!W525="","*",SP_SUL!W525)</f>
        <v>*</v>
      </c>
      <c r="U522" s="137" t="str">
        <f ca="1">_xlfn.XLOOKUP(G522&amp;$U$2,BS_CONTROLE[CHAVE],BS_CONTROLE[Quantidade_11],"-")</f>
        <v>-</v>
      </c>
      <c r="V522" s="137" t="str">
        <f ca="1">_xlfn.XLOOKUP(G522&amp;$V$2,BS_CONTROLE[CHAVE],BS_CONTROLE[Quantidade_11],"-")</f>
        <v>-</v>
      </c>
      <c r="W522" s="137" t="str">
        <f ca="1">_xlfn.XLOOKUP(G522&amp;$W$2,BS_CONTROLE[CHAVE],BS_CONTROLE[Quantidade_11],"-")</f>
        <v>-</v>
      </c>
    </row>
    <row r="523" spans="1:23" hidden="1">
      <c r="A523" s="146" t="str">
        <f>IF(SP_SUL!Y526="","*",SP_SUL!Y526)</f>
        <v>*</v>
      </c>
      <c r="B523" s="146" t="str">
        <f>IF(SP_SUL!X526="","*",SP_SUL!X526)</f>
        <v>*</v>
      </c>
      <c r="C523" s="146" t="str">
        <f>IF(SP_SUL!Z526="","*",SP_SUL!Z526)</f>
        <v>*</v>
      </c>
      <c r="D523" s="139" t="str">
        <f>IF(SP_SUL!S526="","*",SP_SUL!S526)</f>
        <v>-</v>
      </c>
      <c r="E523" s="139" t="str">
        <f>IF(SP_SUL!T526="","*",SP_SUL!T526)</f>
        <v>-</v>
      </c>
      <c r="F523" s="145" t="str">
        <f>IF(SP_SUL!B526="","*",SP_SUL!B526)</f>
        <v>*</v>
      </c>
      <c r="G523" s="145" t="str">
        <f>IF(SP_SUL!D526="","*",SP_SUL!D526)</f>
        <v>*</v>
      </c>
      <c r="H523" s="145" t="str">
        <f>IF(SP_SUL!F526="","*",SP_SUL!F526)</f>
        <v>*</v>
      </c>
      <c r="I523" s="145" t="str">
        <f>IF(SP_SUL!H526="","*",SP_SUL!H526)</f>
        <v>*</v>
      </c>
      <c r="J523" s="145" t="str">
        <f>IF(SP_SUL!I526="","*",SP_SUL!I526)</f>
        <v>*</v>
      </c>
      <c r="K523" s="139" t="str">
        <f>IF(SP_SUL!M526="","*",SP_SUL!M526)</f>
        <v>-</v>
      </c>
      <c r="L523" s="139" t="str">
        <f>IF(SP_SUL!N526="","*",SP_SUL!N526)</f>
        <v>-</v>
      </c>
      <c r="M523" s="140" t="str">
        <f>IF(SP_SUL!J526="","*",SP_SUL!J526)</f>
        <v>*</v>
      </c>
      <c r="N523" s="144" t="str">
        <f>IF(SP_SUL!K526="","*",SP_SUL!K526)</f>
        <v>*</v>
      </c>
      <c r="O523" s="144" t="str">
        <f>IF(SP_SUL!L526="","*",SP_SUL!L526)</f>
        <v>*</v>
      </c>
      <c r="P523" s="143" t="str">
        <f>IF(SP_SUL!O526="","*",SP_SUL!O526)</f>
        <v>*</v>
      </c>
      <c r="Q523" s="143" t="str">
        <f>IF(SP_SUL!P526="","*",SP_SUL!P526)</f>
        <v>*</v>
      </c>
      <c r="R523" s="145" t="str">
        <f>IF(SP_SUL!Q526="","*",CONCATENATE(SP_SUL!Q526," ",SP_SUL!R526))</f>
        <v>*</v>
      </c>
      <c r="S523" s="145" t="str">
        <f>IF(SP_SUL!V526="","*",SP_SUL!V526)</f>
        <v>*</v>
      </c>
      <c r="T523" s="145" t="str">
        <f>IF(SP_SUL!W526="","*",SP_SUL!W526)</f>
        <v>*</v>
      </c>
      <c r="U523" s="137" t="str">
        <f ca="1">_xlfn.XLOOKUP(G523&amp;$U$2,BS_CONTROLE[CHAVE],BS_CONTROLE[Quantidade_11],"-")</f>
        <v>-</v>
      </c>
      <c r="V523" s="137" t="str">
        <f ca="1">_xlfn.XLOOKUP(G523&amp;$V$2,BS_CONTROLE[CHAVE],BS_CONTROLE[Quantidade_11],"-")</f>
        <v>-</v>
      </c>
      <c r="W523" s="137" t="str">
        <f ca="1">_xlfn.XLOOKUP(G523&amp;$W$2,BS_CONTROLE[CHAVE],BS_CONTROLE[Quantidade_11],"-")</f>
        <v>-</v>
      </c>
    </row>
    <row r="524" spans="1:23" hidden="1">
      <c r="A524" s="146" t="str">
        <f>IF(SP_SUL!Y527="","*",SP_SUL!Y527)</f>
        <v>*</v>
      </c>
      <c r="B524" s="146" t="str">
        <f>IF(SP_SUL!X527="","*",SP_SUL!X527)</f>
        <v>*</v>
      </c>
      <c r="C524" s="146" t="str">
        <f>IF(SP_SUL!Z527="","*",SP_SUL!Z527)</f>
        <v>*</v>
      </c>
      <c r="D524" s="139" t="str">
        <f>IF(SP_SUL!S527="","*",SP_SUL!S527)</f>
        <v>-</v>
      </c>
      <c r="E524" s="139" t="str">
        <f>IF(SP_SUL!T527="","*",SP_SUL!T527)</f>
        <v>-</v>
      </c>
      <c r="F524" s="145" t="str">
        <f>IF(SP_SUL!B527="","*",SP_SUL!B527)</f>
        <v>*</v>
      </c>
      <c r="G524" s="145" t="str">
        <f>IF(SP_SUL!D527="","*",SP_SUL!D527)</f>
        <v>*</v>
      </c>
      <c r="H524" s="145" t="str">
        <f>IF(SP_SUL!F527="","*",SP_SUL!F527)</f>
        <v>*</v>
      </c>
      <c r="I524" s="145" t="str">
        <f>IF(SP_SUL!H527="","*",SP_SUL!H527)</f>
        <v>*</v>
      </c>
      <c r="J524" s="145" t="str">
        <f>IF(SP_SUL!I527="","*",SP_SUL!I527)</f>
        <v>*</v>
      </c>
      <c r="K524" s="139" t="str">
        <f>IF(SP_SUL!M527="","*",SP_SUL!M527)</f>
        <v>-</v>
      </c>
      <c r="L524" s="139" t="str">
        <f>IF(SP_SUL!N527="","*",SP_SUL!N527)</f>
        <v>-</v>
      </c>
      <c r="M524" s="140" t="str">
        <f>IF(SP_SUL!J527="","*",SP_SUL!J527)</f>
        <v>*</v>
      </c>
      <c r="N524" s="144" t="str">
        <f>IF(SP_SUL!K527="","*",SP_SUL!K527)</f>
        <v>*</v>
      </c>
      <c r="O524" s="144" t="str">
        <f>IF(SP_SUL!L527="","*",SP_SUL!L527)</f>
        <v>*</v>
      </c>
      <c r="P524" s="143" t="str">
        <f>IF(SP_SUL!O527="","*",SP_SUL!O527)</f>
        <v>*</v>
      </c>
      <c r="Q524" s="143" t="str">
        <f>IF(SP_SUL!P527="","*",SP_SUL!P527)</f>
        <v>*</v>
      </c>
      <c r="R524" s="145" t="str">
        <f>IF(SP_SUL!Q527="","*",CONCATENATE(SP_SUL!Q527," ",SP_SUL!R527))</f>
        <v>*</v>
      </c>
      <c r="S524" s="145" t="str">
        <f>IF(SP_SUL!V527="","*",SP_SUL!V527)</f>
        <v>*</v>
      </c>
      <c r="T524" s="145" t="str">
        <f>IF(SP_SUL!W527="","*",SP_SUL!W527)</f>
        <v>*</v>
      </c>
      <c r="U524" s="137" t="str">
        <f ca="1">_xlfn.XLOOKUP(G524&amp;$U$2,BS_CONTROLE[CHAVE],BS_CONTROLE[Quantidade_11],"-")</f>
        <v>-</v>
      </c>
      <c r="V524" s="137" t="str">
        <f ca="1">_xlfn.XLOOKUP(G524&amp;$V$2,BS_CONTROLE[CHAVE],BS_CONTROLE[Quantidade_11],"-")</f>
        <v>-</v>
      </c>
      <c r="W524" s="137" t="str">
        <f ca="1">_xlfn.XLOOKUP(G524&amp;$W$2,BS_CONTROLE[CHAVE],BS_CONTROLE[Quantidade_11],"-")</f>
        <v>-</v>
      </c>
    </row>
    <row r="525" spans="1:23" hidden="1">
      <c r="A525" s="146" t="str">
        <f>IF(SP_SUL!Y528="","*",SP_SUL!Y528)</f>
        <v>*</v>
      </c>
      <c r="B525" s="146" t="str">
        <f>IF(SP_SUL!X528="","*",SP_SUL!X528)</f>
        <v>*</v>
      </c>
      <c r="C525" s="146" t="str">
        <f>IF(SP_SUL!Z528="","*",SP_SUL!Z528)</f>
        <v>*</v>
      </c>
      <c r="D525" s="139" t="str">
        <f>IF(SP_SUL!S528="","*",SP_SUL!S528)</f>
        <v>-</v>
      </c>
      <c r="E525" s="139" t="str">
        <f>IF(SP_SUL!T528="","*",SP_SUL!T528)</f>
        <v>-</v>
      </c>
      <c r="F525" s="145" t="str">
        <f>IF(SP_SUL!B528="","*",SP_SUL!B528)</f>
        <v>*</v>
      </c>
      <c r="G525" s="145" t="str">
        <f>IF(SP_SUL!D528="","*",SP_SUL!D528)</f>
        <v>*</v>
      </c>
      <c r="H525" s="145" t="str">
        <f>IF(SP_SUL!F528="","*",SP_SUL!F528)</f>
        <v>*</v>
      </c>
      <c r="I525" s="145" t="str">
        <f>IF(SP_SUL!H528="","*",SP_SUL!H528)</f>
        <v>*</v>
      </c>
      <c r="J525" s="145" t="str">
        <f>IF(SP_SUL!I528="","*",SP_SUL!I528)</f>
        <v>*</v>
      </c>
      <c r="K525" s="139" t="str">
        <f>IF(SP_SUL!M528="","*",SP_SUL!M528)</f>
        <v>-</v>
      </c>
      <c r="L525" s="139" t="str">
        <f>IF(SP_SUL!N528="","*",SP_SUL!N528)</f>
        <v>-</v>
      </c>
      <c r="M525" s="140" t="str">
        <f>IF(SP_SUL!J528="","*",SP_SUL!J528)</f>
        <v>*</v>
      </c>
      <c r="N525" s="144" t="str">
        <f>IF(SP_SUL!K528="","*",SP_SUL!K528)</f>
        <v>*</v>
      </c>
      <c r="O525" s="144" t="str">
        <f>IF(SP_SUL!L528="","*",SP_SUL!L528)</f>
        <v>*</v>
      </c>
      <c r="P525" s="143" t="str">
        <f>IF(SP_SUL!O528="","*",SP_SUL!O528)</f>
        <v>*</v>
      </c>
      <c r="Q525" s="143" t="str">
        <f>IF(SP_SUL!P528="","*",SP_SUL!P528)</f>
        <v>*</v>
      </c>
      <c r="R525" s="145" t="str">
        <f>IF(SP_SUL!Q528="","*",CONCATENATE(SP_SUL!Q528," ",SP_SUL!R528))</f>
        <v>*</v>
      </c>
      <c r="S525" s="145" t="str">
        <f>IF(SP_SUL!V528="","*",SP_SUL!V528)</f>
        <v>*</v>
      </c>
      <c r="T525" s="145" t="str">
        <f>IF(SP_SUL!W528="","*",SP_SUL!W528)</f>
        <v>*</v>
      </c>
      <c r="U525" s="137" t="str">
        <f ca="1">_xlfn.XLOOKUP(G525&amp;$U$2,BS_CONTROLE[CHAVE],BS_CONTROLE[Quantidade_11],"-")</f>
        <v>-</v>
      </c>
      <c r="V525" s="137" t="str">
        <f ca="1">_xlfn.XLOOKUP(G525&amp;$V$2,BS_CONTROLE[CHAVE],BS_CONTROLE[Quantidade_11],"-")</f>
        <v>-</v>
      </c>
      <c r="W525" s="137" t="str">
        <f ca="1">_xlfn.XLOOKUP(G525&amp;$W$2,BS_CONTROLE[CHAVE],BS_CONTROLE[Quantidade_11],"-")</f>
        <v>-</v>
      </c>
    </row>
    <row r="526" spans="1:23" hidden="1">
      <c r="A526" s="146" t="str">
        <f>IF(SP_SUL!Y529="","*",SP_SUL!Y529)</f>
        <v>*</v>
      </c>
      <c r="B526" s="146" t="str">
        <f>IF(SP_SUL!X529="","*",SP_SUL!X529)</f>
        <v>*</v>
      </c>
      <c r="C526" s="146" t="str">
        <f>IF(SP_SUL!Z529="","*",SP_SUL!Z529)</f>
        <v>*</v>
      </c>
      <c r="D526" s="139" t="str">
        <f>IF(SP_SUL!S529="","*",SP_SUL!S529)</f>
        <v>-</v>
      </c>
      <c r="E526" s="139" t="str">
        <f>IF(SP_SUL!T529="","*",SP_SUL!T529)</f>
        <v>-</v>
      </c>
      <c r="F526" s="145" t="str">
        <f>IF(SP_SUL!B529="","*",SP_SUL!B529)</f>
        <v>*</v>
      </c>
      <c r="G526" s="145" t="str">
        <f>IF(SP_SUL!D529="","*",SP_SUL!D529)</f>
        <v>*</v>
      </c>
      <c r="H526" s="145" t="str">
        <f>IF(SP_SUL!F529="","*",SP_SUL!F529)</f>
        <v>*</v>
      </c>
      <c r="I526" s="145" t="str">
        <f>IF(SP_SUL!H529="","*",SP_SUL!H529)</f>
        <v>*</v>
      </c>
      <c r="J526" s="145" t="str">
        <f>IF(SP_SUL!I529="","*",SP_SUL!I529)</f>
        <v>*</v>
      </c>
      <c r="K526" s="139" t="str">
        <f>IF(SP_SUL!M529="","*",SP_SUL!M529)</f>
        <v>-</v>
      </c>
      <c r="L526" s="139" t="str">
        <f>IF(SP_SUL!N529="","*",SP_SUL!N529)</f>
        <v>-</v>
      </c>
      <c r="M526" s="140" t="str">
        <f>IF(SP_SUL!J529="","*",SP_SUL!J529)</f>
        <v>*</v>
      </c>
      <c r="N526" s="144" t="str">
        <f>IF(SP_SUL!K529="","*",SP_SUL!K529)</f>
        <v>*</v>
      </c>
      <c r="O526" s="144" t="str">
        <f>IF(SP_SUL!L529="","*",SP_SUL!L529)</f>
        <v>*</v>
      </c>
      <c r="P526" s="143" t="str">
        <f>IF(SP_SUL!O529="","*",SP_SUL!O529)</f>
        <v>*</v>
      </c>
      <c r="Q526" s="143" t="str">
        <f>IF(SP_SUL!P529="","*",SP_SUL!P529)</f>
        <v>*</v>
      </c>
      <c r="R526" s="145" t="str">
        <f>IF(SP_SUL!Q529="","*",CONCATENATE(SP_SUL!Q529," ",SP_SUL!R529))</f>
        <v>*</v>
      </c>
      <c r="S526" s="145" t="str">
        <f>IF(SP_SUL!V529="","*",SP_SUL!V529)</f>
        <v>*</v>
      </c>
      <c r="T526" s="145" t="str">
        <f>IF(SP_SUL!W529="","*",SP_SUL!W529)</f>
        <v>*</v>
      </c>
      <c r="U526" s="137" t="str">
        <f ca="1">_xlfn.XLOOKUP(G526&amp;$U$2,BS_CONTROLE[CHAVE],BS_CONTROLE[Quantidade_11],"-")</f>
        <v>-</v>
      </c>
      <c r="V526" s="137" t="str">
        <f ca="1">_xlfn.XLOOKUP(G526&amp;$V$2,BS_CONTROLE[CHAVE],BS_CONTROLE[Quantidade_11],"-")</f>
        <v>-</v>
      </c>
      <c r="W526" s="137" t="str">
        <f ca="1">_xlfn.XLOOKUP(G526&amp;$W$2,BS_CONTROLE[CHAVE],BS_CONTROLE[Quantidade_11],"-")</f>
        <v>-</v>
      </c>
    </row>
    <row r="527" spans="1:23" hidden="1">
      <c r="A527" s="146" t="str">
        <f>IF(SP_SUL!Y530="","*",SP_SUL!Y530)</f>
        <v>*</v>
      </c>
      <c r="B527" s="146" t="str">
        <f>IF(SP_SUL!X530="","*",SP_SUL!X530)</f>
        <v>*</v>
      </c>
      <c r="C527" s="146" t="str">
        <f>IF(SP_SUL!Z530="","*",SP_SUL!Z530)</f>
        <v>*</v>
      </c>
      <c r="D527" s="139" t="str">
        <f>IF(SP_SUL!S530="","*",SP_SUL!S530)</f>
        <v>-</v>
      </c>
      <c r="E527" s="139" t="str">
        <f>IF(SP_SUL!T530="","*",SP_SUL!T530)</f>
        <v>-</v>
      </c>
      <c r="F527" s="145" t="str">
        <f>IF(SP_SUL!B530="","*",SP_SUL!B530)</f>
        <v>*</v>
      </c>
      <c r="G527" s="145" t="str">
        <f>IF(SP_SUL!D530="","*",SP_SUL!D530)</f>
        <v>*</v>
      </c>
      <c r="H527" s="145" t="str">
        <f>IF(SP_SUL!F530="","*",SP_SUL!F530)</f>
        <v>*</v>
      </c>
      <c r="I527" s="145" t="str">
        <f>IF(SP_SUL!H530="","*",SP_SUL!H530)</f>
        <v>*</v>
      </c>
      <c r="J527" s="145" t="str">
        <f>IF(SP_SUL!I530="","*",SP_SUL!I530)</f>
        <v>*</v>
      </c>
      <c r="K527" s="139" t="str">
        <f>IF(SP_SUL!M530="","*",SP_SUL!M530)</f>
        <v>-</v>
      </c>
      <c r="L527" s="139" t="str">
        <f>IF(SP_SUL!N530="","*",SP_SUL!N530)</f>
        <v>-</v>
      </c>
      <c r="M527" s="140" t="str">
        <f>IF(SP_SUL!J530="","*",SP_SUL!J530)</f>
        <v>*</v>
      </c>
      <c r="N527" s="144" t="str">
        <f>IF(SP_SUL!K530="","*",SP_SUL!K530)</f>
        <v>*</v>
      </c>
      <c r="O527" s="144" t="str">
        <f>IF(SP_SUL!L530="","*",SP_SUL!L530)</f>
        <v>*</v>
      </c>
      <c r="P527" s="143" t="str">
        <f>IF(SP_SUL!O530="","*",SP_SUL!O530)</f>
        <v>*</v>
      </c>
      <c r="Q527" s="143" t="str">
        <f>IF(SP_SUL!P530="","*",SP_SUL!P530)</f>
        <v>*</v>
      </c>
      <c r="R527" s="145" t="str">
        <f>IF(SP_SUL!Q530="","*",CONCATENATE(SP_SUL!Q530," ",SP_SUL!R530))</f>
        <v>*</v>
      </c>
      <c r="S527" s="145" t="str">
        <f>IF(SP_SUL!V530="","*",SP_SUL!V530)</f>
        <v>*</v>
      </c>
      <c r="T527" s="145" t="str">
        <f>IF(SP_SUL!W530="","*",SP_SUL!W530)</f>
        <v>*</v>
      </c>
      <c r="U527" s="137" t="str">
        <f ca="1">_xlfn.XLOOKUP(G527&amp;$U$2,BS_CONTROLE[CHAVE],BS_CONTROLE[Quantidade_11],"-")</f>
        <v>-</v>
      </c>
      <c r="V527" s="137" t="str">
        <f ca="1">_xlfn.XLOOKUP(G527&amp;$V$2,BS_CONTROLE[CHAVE],BS_CONTROLE[Quantidade_11],"-")</f>
        <v>-</v>
      </c>
      <c r="W527" s="137" t="str">
        <f ca="1">_xlfn.XLOOKUP(G527&amp;$W$2,BS_CONTROLE[CHAVE],BS_CONTROLE[Quantidade_11],"-")</f>
        <v>-</v>
      </c>
    </row>
    <row r="528" spans="1:23" hidden="1">
      <c r="A528" s="146" t="str">
        <f>IF(SP_SUL!Y531="","*",SP_SUL!Y531)</f>
        <v>*</v>
      </c>
      <c r="B528" s="146" t="str">
        <f>IF(SP_SUL!X531="","*",SP_SUL!X531)</f>
        <v>*</v>
      </c>
      <c r="C528" s="146" t="str">
        <f>IF(SP_SUL!Z531="","*",SP_SUL!Z531)</f>
        <v>*</v>
      </c>
      <c r="D528" s="139" t="str">
        <f>IF(SP_SUL!S531="","*",SP_SUL!S531)</f>
        <v>-</v>
      </c>
      <c r="E528" s="139" t="str">
        <f>IF(SP_SUL!T531="","*",SP_SUL!T531)</f>
        <v>-</v>
      </c>
      <c r="F528" s="145" t="str">
        <f>IF(SP_SUL!B531="","*",SP_SUL!B531)</f>
        <v>*</v>
      </c>
      <c r="G528" s="145" t="str">
        <f>IF(SP_SUL!D531="","*",SP_SUL!D531)</f>
        <v>*</v>
      </c>
      <c r="H528" s="145" t="str">
        <f>IF(SP_SUL!F531="","*",SP_SUL!F531)</f>
        <v>*</v>
      </c>
      <c r="I528" s="145" t="str">
        <f>IF(SP_SUL!H531="","*",SP_SUL!H531)</f>
        <v>*</v>
      </c>
      <c r="J528" s="145" t="str">
        <f>IF(SP_SUL!I531="","*",SP_SUL!I531)</f>
        <v>*</v>
      </c>
      <c r="K528" s="139" t="str">
        <f>IF(SP_SUL!M531="","*",SP_SUL!M531)</f>
        <v>-</v>
      </c>
      <c r="L528" s="139" t="str">
        <f>IF(SP_SUL!N531="","*",SP_SUL!N531)</f>
        <v>-</v>
      </c>
      <c r="M528" s="140" t="str">
        <f>IF(SP_SUL!J531="","*",SP_SUL!J531)</f>
        <v>*</v>
      </c>
      <c r="N528" s="144" t="str">
        <f>IF(SP_SUL!K531="","*",SP_SUL!K531)</f>
        <v>*</v>
      </c>
      <c r="O528" s="144" t="str">
        <f>IF(SP_SUL!L531="","*",SP_SUL!L531)</f>
        <v>*</v>
      </c>
      <c r="P528" s="143" t="str">
        <f>IF(SP_SUL!O531="","*",SP_SUL!O531)</f>
        <v>*</v>
      </c>
      <c r="Q528" s="143" t="str">
        <f>IF(SP_SUL!P531="","*",SP_SUL!P531)</f>
        <v>*</v>
      </c>
      <c r="R528" s="145" t="str">
        <f>IF(SP_SUL!Q531="","*",CONCATENATE(SP_SUL!Q531," ",SP_SUL!R531))</f>
        <v>*</v>
      </c>
      <c r="S528" s="145" t="str">
        <f>IF(SP_SUL!V531="","*",SP_SUL!V531)</f>
        <v>*</v>
      </c>
      <c r="T528" s="145" t="str">
        <f>IF(SP_SUL!W531="","*",SP_SUL!W531)</f>
        <v>*</v>
      </c>
      <c r="U528" s="137" t="str">
        <f ca="1">_xlfn.XLOOKUP(G528&amp;$U$2,BS_CONTROLE[CHAVE],BS_CONTROLE[Quantidade_11],"-")</f>
        <v>-</v>
      </c>
      <c r="V528" s="137" t="str">
        <f ca="1">_xlfn.XLOOKUP(G528&amp;$V$2,BS_CONTROLE[CHAVE],BS_CONTROLE[Quantidade_11],"-")</f>
        <v>-</v>
      </c>
      <c r="W528" s="137" t="str">
        <f ca="1">_xlfn.XLOOKUP(G528&amp;$W$2,BS_CONTROLE[CHAVE],BS_CONTROLE[Quantidade_11],"-")</f>
        <v>-</v>
      </c>
    </row>
    <row r="529" spans="1:23" hidden="1">
      <c r="A529" s="146" t="str">
        <f>IF(SP_SUL!Y532="","*",SP_SUL!Y532)</f>
        <v>*</v>
      </c>
      <c r="B529" s="146" t="str">
        <f>IF(SP_SUL!X532="","*",SP_SUL!X532)</f>
        <v>*</v>
      </c>
      <c r="C529" s="146" t="str">
        <f>IF(SP_SUL!Z532="","*",SP_SUL!Z532)</f>
        <v>*</v>
      </c>
      <c r="D529" s="139" t="str">
        <f>IF(SP_SUL!S532="","*",SP_SUL!S532)</f>
        <v>-</v>
      </c>
      <c r="E529" s="139" t="str">
        <f>IF(SP_SUL!T532="","*",SP_SUL!T532)</f>
        <v>-</v>
      </c>
      <c r="F529" s="145" t="str">
        <f>IF(SP_SUL!B532="","*",SP_SUL!B532)</f>
        <v>*</v>
      </c>
      <c r="G529" s="145" t="str">
        <f>IF(SP_SUL!D532="","*",SP_SUL!D532)</f>
        <v>*</v>
      </c>
      <c r="H529" s="145" t="str">
        <f>IF(SP_SUL!F532="","*",SP_SUL!F532)</f>
        <v>*</v>
      </c>
      <c r="I529" s="145" t="str">
        <f>IF(SP_SUL!H532="","*",SP_SUL!H532)</f>
        <v>*</v>
      </c>
      <c r="J529" s="145" t="str">
        <f>IF(SP_SUL!I532="","*",SP_SUL!I532)</f>
        <v>*</v>
      </c>
      <c r="K529" s="139" t="str">
        <f>IF(SP_SUL!M532="","*",SP_SUL!M532)</f>
        <v>-</v>
      </c>
      <c r="L529" s="139" t="str">
        <f>IF(SP_SUL!N532="","*",SP_SUL!N532)</f>
        <v>-</v>
      </c>
      <c r="M529" s="140" t="str">
        <f>IF(SP_SUL!J532="","*",SP_SUL!J532)</f>
        <v>*</v>
      </c>
      <c r="N529" s="144" t="str">
        <f>IF(SP_SUL!K532="","*",SP_SUL!K532)</f>
        <v>*</v>
      </c>
      <c r="O529" s="144" t="str">
        <f>IF(SP_SUL!L532="","*",SP_SUL!L532)</f>
        <v>*</v>
      </c>
      <c r="P529" s="143" t="str">
        <f>IF(SP_SUL!O532="","*",SP_SUL!O532)</f>
        <v>*</v>
      </c>
      <c r="Q529" s="143" t="str">
        <f>IF(SP_SUL!P532="","*",SP_SUL!P532)</f>
        <v>*</v>
      </c>
      <c r="R529" s="145" t="str">
        <f>IF(SP_SUL!Q532="","*",CONCATENATE(SP_SUL!Q532," ",SP_SUL!R532))</f>
        <v>*</v>
      </c>
      <c r="S529" s="145" t="str">
        <f>IF(SP_SUL!V532="","*",SP_SUL!V532)</f>
        <v>*</v>
      </c>
      <c r="T529" s="145" t="str">
        <f>IF(SP_SUL!W532="","*",SP_SUL!W532)</f>
        <v>*</v>
      </c>
      <c r="U529" s="137" t="str">
        <f ca="1">_xlfn.XLOOKUP(G529&amp;$U$2,BS_CONTROLE[CHAVE],BS_CONTROLE[Quantidade_11],"-")</f>
        <v>-</v>
      </c>
      <c r="V529" s="137" t="str">
        <f ca="1">_xlfn.XLOOKUP(G529&amp;$V$2,BS_CONTROLE[CHAVE],BS_CONTROLE[Quantidade_11],"-")</f>
        <v>-</v>
      </c>
      <c r="W529" s="137" t="str">
        <f ca="1">_xlfn.XLOOKUP(G529&amp;$W$2,BS_CONTROLE[CHAVE],BS_CONTROLE[Quantidade_11],"-")</f>
        <v>-</v>
      </c>
    </row>
    <row r="530" spans="1:23" hidden="1">
      <c r="A530" s="146" t="str">
        <f>IF(SP_SUL!Y533="","*",SP_SUL!Y533)</f>
        <v>*</v>
      </c>
      <c r="B530" s="146" t="str">
        <f>IF(SP_SUL!X533="","*",SP_SUL!X533)</f>
        <v>*</v>
      </c>
      <c r="C530" s="146" t="str">
        <f>IF(SP_SUL!Z533="","*",SP_SUL!Z533)</f>
        <v>*</v>
      </c>
      <c r="D530" s="139" t="str">
        <f>IF(SP_SUL!S533="","*",SP_SUL!S533)</f>
        <v>-</v>
      </c>
      <c r="E530" s="139" t="str">
        <f>IF(SP_SUL!T533="","*",SP_SUL!T533)</f>
        <v>-</v>
      </c>
      <c r="F530" s="145" t="str">
        <f>IF(SP_SUL!B533="","*",SP_SUL!B533)</f>
        <v>*</v>
      </c>
      <c r="G530" s="145" t="str">
        <f>IF(SP_SUL!D533="","*",SP_SUL!D533)</f>
        <v>*</v>
      </c>
      <c r="H530" s="145" t="str">
        <f>IF(SP_SUL!F533="","*",SP_SUL!F533)</f>
        <v>*</v>
      </c>
      <c r="I530" s="145" t="str">
        <f>IF(SP_SUL!H533="","*",SP_SUL!H533)</f>
        <v>*</v>
      </c>
      <c r="J530" s="145" t="str">
        <f>IF(SP_SUL!I533="","*",SP_SUL!I533)</f>
        <v>*</v>
      </c>
      <c r="K530" s="139" t="str">
        <f>IF(SP_SUL!M533="","*",SP_SUL!M533)</f>
        <v>-</v>
      </c>
      <c r="L530" s="139" t="str">
        <f>IF(SP_SUL!N533="","*",SP_SUL!N533)</f>
        <v>-</v>
      </c>
      <c r="M530" s="140" t="str">
        <f>IF(SP_SUL!J533="","*",SP_SUL!J533)</f>
        <v>*</v>
      </c>
      <c r="N530" s="144" t="str">
        <f>IF(SP_SUL!K533="","*",SP_SUL!K533)</f>
        <v>*</v>
      </c>
      <c r="O530" s="144" t="str">
        <f>IF(SP_SUL!L533="","*",SP_SUL!L533)</f>
        <v>*</v>
      </c>
      <c r="P530" s="143" t="str">
        <f>IF(SP_SUL!O533="","*",SP_SUL!O533)</f>
        <v>*</v>
      </c>
      <c r="Q530" s="143" t="str">
        <f>IF(SP_SUL!P533="","*",SP_SUL!P533)</f>
        <v>*</v>
      </c>
      <c r="R530" s="145" t="str">
        <f>IF(SP_SUL!Q533="","*",CONCATENATE(SP_SUL!Q533," ",SP_SUL!R533))</f>
        <v>*</v>
      </c>
      <c r="S530" s="145" t="str">
        <f>IF(SP_SUL!V533="","*",SP_SUL!V533)</f>
        <v>*</v>
      </c>
      <c r="T530" s="145" t="str">
        <f>IF(SP_SUL!W533="","*",SP_SUL!W533)</f>
        <v>*</v>
      </c>
      <c r="U530" s="137" t="str">
        <f ca="1">_xlfn.XLOOKUP(G530&amp;$U$2,BS_CONTROLE[CHAVE],BS_CONTROLE[Quantidade_11],"-")</f>
        <v>-</v>
      </c>
      <c r="V530" s="137" t="str">
        <f ca="1">_xlfn.XLOOKUP(G530&amp;$V$2,BS_CONTROLE[CHAVE],BS_CONTROLE[Quantidade_11],"-")</f>
        <v>-</v>
      </c>
      <c r="W530" s="137" t="str">
        <f ca="1">_xlfn.XLOOKUP(G530&amp;$W$2,BS_CONTROLE[CHAVE],BS_CONTROLE[Quantidade_11],"-")</f>
        <v>-</v>
      </c>
    </row>
    <row r="531" spans="1:23" hidden="1">
      <c r="A531" s="146" t="str">
        <f>IF(SP_SUL!Y534="","*",SP_SUL!Y534)</f>
        <v>*</v>
      </c>
      <c r="B531" s="146" t="str">
        <f>IF(SP_SUL!X534="","*",SP_SUL!X534)</f>
        <v>*</v>
      </c>
      <c r="C531" s="146" t="str">
        <f>IF(SP_SUL!Z534="","*",SP_SUL!Z534)</f>
        <v>*</v>
      </c>
      <c r="D531" s="139" t="str">
        <f>IF(SP_SUL!S534="","*",SP_SUL!S534)</f>
        <v>-</v>
      </c>
      <c r="E531" s="139" t="str">
        <f>IF(SP_SUL!T534="","*",SP_SUL!T534)</f>
        <v>-</v>
      </c>
      <c r="F531" s="145" t="str">
        <f>IF(SP_SUL!B534="","*",SP_SUL!B534)</f>
        <v>*</v>
      </c>
      <c r="G531" s="145" t="str">
        <f>IF(SP_SUL!D534="","*",SP_SUL!D534)</f>
        <v>*</v>
      </c>
      <c r="H531" s="145" t="str">
        <f>IF(SP_SUL!F534="","*",SP_SUL!F534)</f>
        <v>*</v>
      </c>
      <c r="I531" s="145" t="str">
        <f>IF(SP_SUL!H534="","*",SP_SUL!H534)</f>
        <v>*</v>
      </c>
      <c r="J531" s="145" t="str">
        <f>IF(SP_SUL!I534="","*",SP_SUL!I534)</f>
        <v>*</v>
      </c>
      <c r="K531" s="139" t="str">
        <f>IF(SP_SUL!M534="","*",SP_SUL!M534)</f>
        <v>-</v>
      </c>
      <c r="L531" s="139" t="str">
        <f>IF(SP_SUL!N534="","*",SP_SUL!N534)</f>
        <v>-</v>
      </c>
      <c r="M531" s="140" t="str">
        <f>IF(SP_SUL!J534="","*",SP_SUL!J534)</f>
        <v>*</v>
      </c>
      <c r="N531" s="144" t="str">
        <f>IF(SP_SUL!K534="","*",SP_SUL!K534)</f>
        <v>*</v>
      </c>
      <c r="O531" s="144" t="str">
        <f>IF(SP_SUL!L534="","*",SP_SUL!L534)</f>
        <v>*</v>
      </c>
      <c r="P531" s="143" t="str">
        <f>IF(SP_SUL!O534="","*",SP_SUL!O534)</f>
        <v>*</v>
      </c>
      <c r="Q531" s="143" t="str">
        <f>IF(SP_SUL!P534="","*",SP_SUL!P534)</f>
        <v>*</v>
      </c>
      <c r="R531" s="145" t="str">
        <f>IF(SP_SUL!Q534="","*",CONCATENATE(SP_SUL!Q534," ",SP_SUL!R534))</f>
        <v>*</v>
      </c>
      <c r="S531" s="145" t="str">
        <f>IF(SP_SUL!V534="","*",SP_SUL!V534)</f>
        <v>*</v>
      </c>
      <c r="T531" s="145" t="str">
        <f>IF(SP_SUL!W534="","*",SP_SUL!W534)</f>
        <v>*</v>
      </c>
      <c r="U531" s="137" t="str">
        <f ca="1">_xlfn.XLOOKUP(G531&amp;$U$2,BS_CONTROLE[CHAVE],BS_CONTROLE[Quantidade_11],"-")</f>
        <v>-</v>
      </c>
      <c r="V531" s="137" t="str">
        <f ca="1">_xlfn.XLOOKUP(G531&amp;$V$2,BS_CONTROLE[CHAVE],BS_CONTROLE[Quantidade_11],"-")</f>
        <v>-</v>
      </c>
      <c r="W531" s="137" t="str">
        <f ca="1">_xlfn.XLOOKUP(G531&amp;$W$2,BS_CONTROLE[CHAVE],BS_CONTROLE[Quantidade_11],"-")</f>
        <v>-</v>
      </c>
    </row>
    <row r="532" spans="1:23" hidden="1">
      <c r="A532" s="146" t="str">
        <f>IF(SP_SUL!Y535="","*",SP_SUL!Y535)</f>
        <v>*</v>
      </c>
      <c r="B532" s="146" t="str">
        <f>IF(SP_SUL!X535="","*",SP_SUL!X535)</f>
        <v>*</v>
      </c>
      <c r="C532" s="146" t="str">
        <f>IF(SP_SUL!Z535="","*",SP_SUL!Z535)</f>
        <v>*</v>
      </c>
      <c r="D532" s="139" t="str">
        <f>IF(SP_SUL!S535="","*",SP_SUL!S535)</f>
        <v>-</v>
      </c>
      <c r="E532" s="139" t="str">
        <f>IF(SP_SUL!T535="","*",SP_SUL!T535)</f>
        <v>-</v>
      </c>
      <c r="F532" s="145" t="str">
        <f>IF(SP_SUL!B535="","*",SP_SUL!B535)</f>
        <v>*</v>
      </c>
      <c r="G532" s="145" t="str">
        <f>IF(SP_SUL!D535="","*",SP_SUL!D535)</f>
        <v>*</v>
      </c>
      <c r="H532" s="145" t="str">
        <f>IF(SP_SUL!F535="","*",SP_SUL!F535)</f>
        <v>*</v>
      </c>
      <c r="I532" s="145" t="str">
        <f>IF(SP_SUL!H535="","*",SP_SUL!H535)</f>
        <v>*</v>
      </c>
      <c r="J532" s="145" t="str">
        <f>IF(SP_SUL!I535="","*",SP_SUL!I535)</f>
        <v>*</v>
      </c>
      <c r="K532" s="139" t="str">
        <f>IF(SP_SUL!M535="","*",SP_SUL!M535)</f>
        <v>-</v>
      </c>
      <c r="L532" s="139" t="str">
        <f>IF(SP_SUL!N535="","*",SP_SUL!N535)</f>
        <v>-</v>
      </c>
      <c r="M532" s="140" t="str">
        <f>IF(SP_SUL!J535="","*",SP_SUL!J535)</f>
        <v>*</v>
      </c>
      <c r="N532" s="144" t="str">
        <f>IF(SP_SUL!K535="","*",SP_SUL!K535)</f>
        <v>*</v>
      </c>
      <c r="O532" s="144" t="str">
        <f>IF(SP_SUL!L535="","*",SP_SUL!L535)</f>
        <v>*</v>
      </c>
      <c r="P532" s="143" t="str">
        <f>IF(SP_SUL!O535="","*",SP_SUL!O535)</f>
        <v>*</v>
      </c>
      <c r="Q532" s="143" t="str">
        <f>IF(SP_SUL!P535="","*",SP_SUL!P535)</f>
        <v>*</v>
      </c>
      <c r="R532" s="145" t="str">
        <f>IF(SP_SUL!Q535="","*",CONCATENATE(SP_SUL!Q535," ",SP_SUL!R535))</f>
        <v>*</v>
      </c>
      <c r="S532" s="145" t="str">
        <f>IF(SP_SUL!V535="","*",SP_SUL!V535)</f>
        <v>*</v>
      </c>
      <c r="T532" s="145" t="str">
        <f>IF(SP_SUL!W535="","*",SP_SUL!W535)</f>
        <v>*</v>
      </c>
      <c r="U532" s="137" t="str">
        <f ca="1">_xlfn.XLOOKUP(G532&amp;$U$2,BS_CONTROLE[CHAVE],BS_CONTROLE[Quantidade_11],"-")</f>
        <v>-</v>
      </c>
      <c r="V532" s="137" t="str">
        <f ca="1">_xlfn.XLOOKUP(G532&amp;$V$2,BS_CONTROLE[CHAVE],BS_CONTROLE[Quantidade_11],"-")</f>
        <v>-</v>
      </c>
      <c r="W532" s="137" t="str">
        <f ca="1">_xlfn.XLOOKUP(G532&amp;$W$2,BS_CONTROLE[CHAVE],BS_CONTROLE[Quantidade_11],"-")</f>
        <v>-</v>
      </c>
    </row>
    <row r="533" spans="1:23" hidden="1">
      <c r="A533" s="146" t="str">
        <f>IF(SP_SUL!Y536="","*",SP_SUL!Y536)</f>
        <v>*</v>
      </c>
      <c r="B533" s="146" t="str">
        <f>IF(SP_SUL!X536="","*",SP_SUL!X536)</f>
        <v>*</v>
      </c>
      <c r="C533" s="146" t="str">
        <f>IF(SP_SUL!Z536="","*",SP_SUL!Z536)</f>
        <v>*</v>
      </c>
      <c r="D533" s="139" t="str">
        <f>IF(SP_SUL!S536="","*",SP_SUL!S536)</f>
        <v>-</v>
      </c>
      <c r="E533" s="139" t="str">
        <f>IF(SP_SUL!T536="","*",SP_SUL!T536)</f>
        <v>-</v>
      </c>
      <c r="F533" s="145" t="str">
        <f>IF(SP_SUL!B536="","*",SP_SUL!B536)</f>
        <v>*</v>
      </c>
      <c r="G533" s="145" t="str">
        <f>IF(SP_SUL!D536="","*",SP_SUL!D536)</f>
        <v>*</v>
      </c>
      <c r="H533" s="145" t="str">
        <f>IF(SP_SUL!F536="","*",SP_SUL!F536)</f>
        <v>*</v>
      </c>
      <c r="I533" s="145" t="str">
        <f>IF(SP_SUL!H536="","*",SP_SUL!H536)</f>
        <v>*</v>
      </c>
      <c r="J533" s="145" t="str">
        <f>IF(SP_SUL!I536="","*",SP_SUL!I536)</f>
        <v>*</v>
      </c>
      <c r="K533" s="139" t="str">
        <f>IF(SP_SUL!M536="","*",SP_SUL!M536)</f>
        <v>-</v>
      </c>
      <c r="L533" s="139" t="str">
        <f>IF(SP_SUL!N536="","*",SP_SUL!N536)</f>
        <v>-</v>
      </c>
      <c r="M533" s="140" t="str">
        <f>IF(SP_SUL!J536="","*",SP_SUL!J536)</f>
        <v>*</v>
      </c>
      <c r="N533" s="144" t="str">
        <f>IF(SP_SUL!K536="","*",SP_SUL!K536)</f>
        <v>*</v>
      </c>
      <c r="O533" s="144" t="str">
        <f>IF(SP_SUL!L536="","*",SP_SUL!L536)</f>
        <v>*</v>
      </c>
      <c r="P533" s="143" t="str">
        <f>IF(SP_SUL!O536="","*",SP_SUL!O536)</f>
        <v>*</v>
      </c>
      <c r="Q533" s="143" t="str">
        <f>IF(SP_SUL!P536="","*",SP_SUL!P536)</f>
        <v>*</v>
      </c>
      <c r="R533" s="145" t="str">
        <f>IF(SP_SUL!Q536="","*",CONCATENATE(SP_SUL!Q536," ",SP_SUL!R536))</f>
        <v>*</v>
      </c>
      <c r="S533" s="145" t="str">
        <f>IF(SP_SUL!V536="","*",SP_SUL!V536)</f>
        <v>*</v>
      </c>
      <c r="T533" s="145" t="str">
        <f>IF(SP_SUL!W536="","*",SP_SUL!W536)</f>
        <v>*</v>
      </c>
      <c r="U533" s="137" t="str">
        <f ca="1">_xlfn.XLOOKUP(G533&amp;$U$2,BS_CONTROLE[CHAVE],BS_CONTROLE[Quantidade_11],"-")</f>
        <v>-</v>
      </c>
      <c r="V533" s="137" t="str">
        <f ca="1">_xlfn.XLOOKUP(G533&amp;$V$2,BS_CONTROLE[CHAVE],BS_CONTROLE[Quantidade_11],"-")</f>
        <v>-</v>
      </c>
      <c r="W533" s="137" t="str">
        <f ca="1">_xlfn.XLOOKUP(G533&amp;$W$2,BS_CONTROLE[CHAVE],BS_CONTROLE[Quantidade_11],"-")</f>
        <v>-</v>
      </c>
    </row>
    <row r="534" spans="1:23" hidden="1">
      <c r="A534" s="146" t="str">
        <f>IF(SP_SUL!Y537="","*",SP_SUL!Y537)</f>
        <v>*</v>
      </c>
      <c r="B534" s="146" t="str">
        <f>IF(SP_SUL!X537="","*",SP_SUL!X537)</f>
        <v>*</v>
      </c>
      <c r="C534" s="146" t="str">
        <f>IF(SP_SUL!Z537="","*",SP_SUL!Z537)</f>
        <v>*</v>
      </c>
      <c r="D534" s="139" t="str">
        <f>IF(SP_SUL!S537="","*",SP_SUL!S537)</f>
        <v>-</v>
      </c>
      <c r="E534" s="139" t="str">
        <f>IF(SP_SUL!T537="","*",SP_SUL!T537)</f>
        <v>-</v>
      </c>
      <c r="F534" s="145" t="str">
        <f>IF(SP_SUL!B537="","*",SP_SUL!B537)</f>
        <v>*</v>
      </c>
      <c r="G534" s="145" t="str">
        <f>IF(SP_SUL!D537="","*",SP_SUL!D537)</f>
        <v>*</v>
      </c>
      <c r="H534" s="145" t="str">
        <f>IF(SP_SUL!F537="","*",SP_SUL!F537)</f>
        <v>*</v>
      </c>
      <c r="I534" s="145" t="str">
        <f>IF(SP_SUL!H537="","*",SP_SUL!H537)</f>
        <v>*</v>
      </c>
      <c r="J534" s="145" t="str">
        <f>IF(SP_SUL!I537="","*",SP_SUL!I537)</f>
        <v>*</v>
      </c>
      <c r="K534" s="139" t="str">
        <f>IF(SP_SUL!M537="","*",SP_SUL!M537)</f>
        <v>-</v>
      </c>
      <c r="L534" s="139" t="str">
        <f>IF(SP_SUL!N537="","*",SP_SUL!N537)</f>
        <v>-</v>
      </c>
      <c r="M534" s="140" t="str">
        <f>IF(SP_SUL!J537="","*",SP_SUL!J537)</f>
        <v>*</v>
      </c>
      <c r="N534" s="144" t="str">
        <f>IF(SP_SUL!K537="","*",SP_SUL!K537)</f>
        <v>*</v>
      </c>
      <c r="O534" s="144" t="str">
        <f>IF(SP_SUL!L537="","*",SP_SUL!L537)</f>
        <v>*</v>
      </c>
      <c r="P534" s="143" t="str">
        <f>IF(SP_SUL!O537="","*",SP_SUL!O537)</f>
        <v>*</v>
      </c>
      <c r="Q534" s="143" t="str">
        <f>IF(SP_SUL!P537="","*",SP_SUL!P537)</f>
        <v>*</v>
      </c>
      <c r="R534" s="145" t="str">
        <f>IF(SP_SUL!Q537="","*",CONCATENATE(SP_SUL!Q537," ",SP_SUL!R537))</f>
        <v>*</v>
      </c>
      <c r="S534" s="145" t="str">
        <f>IF(SP_SUL!V537="","*",SP_SUL!V537)</f>
        <v>*</v>
      </c>
      <c r="T534" s="145" t="str">
        <f>IF(SP_SUL!W537="","*",SP_SUL!W537)</f>
        <v>*</v>
      </c>
      <c r="U534" s="137" t="str">
        <f ca="1">_xlfn.XLOOKUP(G534&amp;$U$2,BS_CONTROLE[CHAVE],BS_CONTROLE[Quantidade_11],"-")</f>
        <v>-</v>
      </c>
      <c r="V534" s="137" t="str">
        <f ca="1">_xlfn.XLOOKUP(G534&amp;$V$2,BS_CONTROLE[CHAVE],BS_CONTROLE[Quantidade_11],"-")</f>
        <v>-</v>
      </c>
      <c r="W534" s="137" t="str">
        <f ca="1">_xlfn.XLOOKUP(G534&amp;$W$2,BS_CONTROLE[CHAVE],BS_CONTROLE[Quantidade_11],"-")</f>
        <v>-</v>
      </c>
    </row>
    <row r="535" spans="1:23" hidden="1">
      <c r="A535" s="146" t="str">
        <f>IF(SP_SUL!Y538="","*",SP_SUL!Y538)</f>
        <v>*</v>
      </c>
      <c r="B535" s="146" t="str">
        <f>IF(SP_SUL!X538="","*",SP_SUL!X538)</f>
        <v>*</v>
      </c>
      <c r="C535" s="146" t="str">
        <f>IF(SP_SUL!Z538="","*",SP_SUL!Z538)</f>
        <v>*</v>
      </c>
      <c r="D535" s="139" t="str">
        <f>IF(SP_SUL!S538="","*",SP_SUL!S538)</f>
        <v>-</v>
      </c>
      <c r="E535" s="139" t="str">
        <f>IF(SP_SUL!T538="","*",SP_SUL!T538)</f>
        <v>-</v>
      </c>
      <c r="F535" s="145" t="str">
        <f>IF(SP_SUL!B538="","*",SP_SUL!B538)</f>
        <v>*</v>
      </c>
      <c r="G535" s="145" t="str">
        <f>IF(SP_SUL!D538="","*",SP_SUL!D538)</f>
        <v>*</v>
      </c>
      <c r="H535" s="145" t="str">
        <f>IF(SP_SUL!F538="","*",SP_SUL!F538)</f>
        <v>*</v>
      </c>
      <c r="I535" s="145" t="str">
        <f>IF(SP_SUL!H538="","*",SP_SUL!H538)</f>
        <v>*</v>
      </c>
      <c r="J535" s="145" t="str">
        <f>IF(SP_SUL!I538="","*",SP_SUL!I538)</f>
        <v>*</v>
      </c>
      <c r="K535" s="139" t="str">
        <f>IF(SP_SUL!M538="","*",SP_SUL!M538)</f>
        <v>-</v>
      </c>
      <c r="L535" s="139" t="str">
        <f>IF(SP_SUL!N538="","*",SP_SUL!N538)</f>
        <v>-</v>
      </c>
      <c r="M535" s="140" t="str">
        <f>IF(SP_SUL!J538="","*",SP_SUL!J538)</f>
        <v>*</v>
      </c>
      <c r="N535" s="144" t="str">
        <f>IF(SP_SUL!K538="","*",SP_SUL!K538)</f>
        <v>*</v>
      </c>
      <c r="O535" s="144" t="str">
        <f>IF(SP_SUL!L538="","*",SP_SUL!L538)</f>
        <v>*</v>
      </c>
      <c r="P535" s="143" t="str">
        <f>IF(SP_SUL!O538="","*",SP_SUL!O538)</f>
        <v>*</v>
      </c>
      <c r="Q535" s="143" t="str">
        <f>IF(SP_SUL!P538="","*",SP_SUL!P538)</f>
        <v>*</v>
      </c>
      <c r="R535" s="145" t="str">
        <f>IF(SP_SUL!Q538="","*",CONCATENATE(SP_SUL!Q538," ",SP_SUL!R538))</f>
        <v>*</v>
      </c>
      <c r="S535" s="145" t="str">
        <f>IF(SP_SUL!V538="","*",SP_SUL!V538)</f>
        <v>*</v>
      </c>
      <c r="T535" s="145" t="str">
        <f>IF(SP_SUL!W538="","*",SP_SUL!W538)</f>
        <v>*</v>
      </c>
      <c r="U535" s="137" t="str">
        <f ca="1">_xlfn.XLOOKUP(G535&amp;$U$2,BS_CONTROLE[CHAVE],BS_CONTROLE[Quantidade_11],"-")</f>
        <v>-</v>
      </c>
      <c r="V535" s="137" t="str">
        <f ca="1">_xlfn.XLOOKUP(G535&amp;$V$2,BS_CONTROLE[CHAVE],BS_CONTROLE[Quantidade_11],"-")</f>
        <v>-</v>
      </c>
      <c r="W535" s="137" t="str">
        <f ca="1">_xlfn.XLOOKUP(G535&amp;$W$2,BS_CONTROLE[CHAVE],BS_CONTROLE[Quantidade_11],"-")</f>
        <v>-</v>
      </c>
    </row>
    <row r="536" spans="1:23" hidden="1">
      <c r="A536" s="146" t="str">
        <f>IF(SP_SUL!Y539="","*",SP_SUL!Y539)</f>
        <v>*</v>
      </c>
      <c r="B536" s="146" t="str">
        <f>IF(SP_SUL!X539="","*",SP_SUL!X539)</f>
        <v>*</v>
      </c>
      <c r="C536" s="146" t="str">
        <f>IF(SP_SUL!Z539="","*",SP_SUL!Z539)</f>
        <v>*</v>
      </c>
      <c r="D536" s="139" t="str">
        <f>IF(SP_SUL!S539="","*",SP_SUL!S539)</f>
        <v>-</v>
      </c>
      <c r="E536" s="139" t="str">
        <f>IF(SP_SUL!T539="","*",SP_SUL!T539)</f>
        <v>-</v>
      </c>
      <c r="F536" s="145" t="str">
        <f>IF(SP_SUL!B539="","*",SP_SUL!B539)</f>
        <v>*</v>
      </c>
      <c r="G536" s="145" t="str">
        <f>IF(SP_SUL!D539="","*",SP_SUL!D539)</f>
        <v>*</v>
      </c>
      <c r="H536" s="145" t="str">
        <f>IF(SP_SUL!F539="","*",SP_SUL!F539)</f>
        <v>*</v>
      </c>
      <c r="I536" s="145" t="str">
        <f>IF(SP_SUL!H539="","*",SP_SUL!H539)</f>
        <v>*</v>
      </c>
      <c r="J536" s="145" t="str">
        <f>IF(SP_SUL!I539="","*",SP_SUL!I539)</f>
        <v>*</v>
      </c>
      <c r="K536" s="139" t="str">
        <f>IF(SP_SUL!M539="","*",SP_SUL!M539)</f>
        <v>-</v>
      </c>
      <c r="L536" s="139" t="str">
        <f>IF(SP_SUL!N539="","*",SP_SUL!N539)</f>
        <v>-</v>
      </c>
      <c r="M536" s="140" t="str">
        <f>IF(SP_SUL!J539="","*",SP_SUL!J539)</f>
        <v>*</v>
      </c>
      <c r="N536" s="144" t="str">
        <f>IF(SP_SUL!K539="","*",SP_SUL!K539)</f>
        <v>*</v>
      </c>
      <c r="O536" s="144" t="str">
        <f>IF(SP_SUL!L539="","*",SP_SUL!L539)</f>
        <v>*</v>
      </c>
      <c r="P536" s="143" t="str">
        <f>IF(SP_SUL!O539="","*",SP_SUL!O539)</f>
        <v>*</v>
      </c>
      <c r="Q536" s="143" t="str">
        <f>IF(SP_SUL!P539="","*",SP_SUL!P539)</f>
        <v>*</v>
      </c>
      <c r="R536" s="145" t="str">
        <f>IF(SP_SUL!Q539="","*",CONCATENATE(SP_SUL!Q539," ",SP_SUL!R539))</f>
        <v>*</v>
      </c>
      <c r="S536" s="145" t="str">
        <f>IF(SP_SUL!V539="","*",SP_SUL!V539)</f>
        <v>*</v>
      </c>
      <c r="T536" s="145" t="str">
        <f>IF(SP_SUL!W539="","*",SP_SUL!W539)</f>
        <v>*</v>
      </c>
      <c r="U536" s="137" t="str">
        <f ca="1">_xlfn.XLOOKUP(G536&amp;$U$2,BS_CONTROLE[CHAVE],BS_CONTROLE[Quantidade_11],"-")</f>
        <v>-</v>
      </c>
      <c r="V536" s="137" t="str">
        <f ca="1">_xlfn.XLOOKUP(G536&amp;$V$2,BS_CONTROLE[CHAVE],BS_CONTROLE[Quantidade_11],"-")</f>
        <v>-</v>
      </c>
      <c r="W536" s="137" t="str">
        <f ca="1">_xlfn.XLOOKUP(G536&amp;$W$2,BS_CONTROLE[CHAVE],BS_CONTROLE[Quantidade_11],"-")</f>
        <v>-</v>
      </c>
    </row>
    <row r="537" spans="1:23" hidden="1">
      <c r="A537" s="146" t="str">
        <f>IF(SP_SUL!Y540="","*",SP_SUL!Y540)</f>
        <v>*</v>
      </c>
      <c r="B537" s="146" t="str">
        <f>IF(SP_SUL!X540="","*",SP_SUL!X540)</f>
        <v>*</v>
      </c>
      <c r="C537" s="146" t="str">
        <f>IF(SP_SUL!Z540="","*",SP_SUL!Z540)</f>
        <v>*</v>
      </c>
      <c r="D537" s="139" t="str">
        <f>IF(SP_SUL!S540="","*",SP_SUL!S540)</f>
        <v>-</v>
      </c>
      <c r="E537" s="139" t="str">
        <f>IF(SP_SUL!T540="","*",SP_SUL!T540)</f>
        <v>-</v>
      </c>
      <c r="F537" s="145" t="str">
        <f>IF(SP_SUL!B540="","*",SP_SUL!B540)</f>
        <v>*</v>
      </c>
      <c r="G537" s="145" t="str">
        <f>IF(SP_SUL!D540="","*",SP_SUL!D540)</f>
        <v>*</v>
      </c>
      <c r="H537" s="145" t="str">
        <f>IF(SP_SUL!F540="","*",SP_SUL!F540)</f>
        <v>*</v>
      </c>
      <c r="I537" s="145" t="str">
        <f>IF(SP_SUL!H540="","*",SP_SUL!H540)</f>
        <v>*</v>
      </c>
      <c r="J537" s="145" t="str">
        <f>IF(SP_SUL!I540="","*",SP_SUL!I540)</f>
        <v>*</v>
      </c>
      <c r="K537" s="139" t="str">
        <f>IF(SP_SUL!M540="","*",SP_SUL!M540)</f>
        <v>-</v>
      </c>
      <c r="L537" s="139" t="str">
        <f>IF(SP_SUL!N540="","*",SP_SUL!N540)</f>
        <v>-</v>
      </c>
      <c r="M537" s="140" t="str">
        <f>IF(SP_SUL!J540="","*",SP_SUL!J540)</f>
        <v>*</v>
      </c>
      <c r="N537" s="144" t="str">
        <f>IF(SP_SUL!K540="","*",SP_SUL!K540)</f>
        <v>*</v>
      </c>
      <c r="O537" s="144" t="str">
        <f>IF(SP_SUL!L540="","*",SP_SUL!L540)</f>
        <v>*</v>
      </c>
      <c r="P537" s="143" t="str">
        <f>IF(SP_SUL!O540="","*",SP_SUL!O540)</f>
        <v>*</v>
      </c>
      <c r="Q537" s="143" t="str">
        <f>IF(SP_SUL!P540="","*",SP_SUL!P540)</f>
        <v>*</v>
      </c>
      <c r="R537" s="145" t="str">
        <f>IF(SP_SUL!Q540="","*",CONCATENATE(SP_SUL!Q540," ",SP_SUL!R540))</f>
        <v>*</v>
      </c>
      <c r="S537" s="145" t="str">
        <f>IF(SP_SUL!V540="","*",SP_SUL!V540)</f>
        <v>*</v>
      </c>
      <c r="T537" s="145" t="str">
        <f>IF(SP_SUL!W540="","*",SP_SUL!W540)</f>
        <v>*</v>
      </c>
      <c r="U537" s="137" t="str">
        <f ca="1">_xlfn.XLOOKUP(G537&amp;$U$2,BS_CONTROLE[CHAVE],BS_CONTROLE[Quantidade_11],"-")</f>
        <v>-</v>
      </c>
      <c r="V537" s="137" t="str">
        <f ca="1">_xlfn.XLOOKUP(G537&amp;$V$2,BS_CONTROLE[CHAVE],BS_CONTROLE[Quantidade_11],"-")</f>
        <v>-</v>
      </c>
      <c r="W537" s="137" t="str">
        <f ca="1">_xlfn.XLOOKUP(G537&amp;$W$2,BS_CONTROLE[CHAVE],BS_CONTROLE[Quantidade_11],"-")</f>
        <v>-</v>
      </c>
    </row>
    <row r="538" spans="1:23" hidden="1">
      <c r="A538" s="146" t="str">
        <f>IF(SP_SUL!Y541="","*",SP_SUL!Y541)</f>
        <v>*</v>
      </c>
      <c r="B538" s="146" t="str">
        <f>IF(SP_SUL!X541="","*",SP_SUL!X541)</f>
        <v>*</v>
      </c>
      <c r="C538" s="146" t="str">
        <f>IF(SP_SUL!Z541="","*",SP_SUL!Z541)</f>
        <v>*</v>
      </c>
      <c r="D538" s="139" t="str">
        <f>IF(SP_SUL!S541="","*",SP_SUL!S541)</f>
        <v>-</v>
      </c>
      <c r="E538" s="139" t="str">
        <f>IF(SP_SUL!T541="","*",SP_SUL!T541)</f>
        <v>-</v>
      </c>
      <c r="F538" s="145" t="str">
        <f>IF(SP_SUL!B541="","*",SP_SUL!B541)</f>
        <v>*</v>
      </c>
      <c r="G538" s="145" t="str">
        <f>IF(SP_SUL!D541="","*",SP_SUL!D541)</f>
        <v>*</v>
      </c>
      <c r="H538" s="145" t="str">
        <f>IF(SP_SUL!F541="","*",SP_SUL!F541)</f>
        <v>*</v>
      </c>
      <c r="I538" s="145" t="str">
        <f>IF(SP_SUL!H541="","*",SP_SUL!H541)</f>
        <v>*</v>
      </c>
      <c r="J538" s="145" t="str">
        <f>IF(SP_SUL!I541="","*",SP_SUL!I541)</f>
        <v>*</v>
      </c>
      <c r="K538" s="139" t="str">
        <f>IF(SP_SUL!M541="","*",SP_SUL!M541)</f>
        <v>-</v>
      </c>
      <c r="L538" s="139" t="str">
        <f>IF(SP_SUL!N541="","*",SP_SUL!N541)</f>
        <v>-</v>
      </c>
      <c r="M538" s="140" t="str">
        <f>IF(SP_SUL!J541="","*",SP_SUL!J541)</f>
        <v>*</v>
      </c>
      <c r="N538" s="144" t="str">
        <f>IF(SP_SUL!K541="","*",SP_SUL!K541)</f>
        <v>*</v>
      </c>
      <c r="O538" s="144" t="str">
        <f>IF(SP_SUL!L541="","*",SP_SUL!L541)</f>
        <v>*</v>
      </c>
      <c r="P538" s="143" t="str">
        <f>IF(SP_SUL!O541="","*",SP_SUL!O541)</f>
        <v>*</v>
      </c>
      <c r="Q538" s="143" t="str">
        <f>IF(SP_SUL!P541="","*",SP_SUL!P541)</f>
        <v>*</v>
      </c>
      <c r="R538" s="145" t="str">
        <f>IF(SP_SUL!Q541="","*",CONCATENATE(SP_SUL!Q541," ",SP_SUL!R541))</f>
        <v>*</v>
      </c>
      <c r="S538" s="145" t="str">
        <f>IF(SP_SUL!V541="","*",SP_SUL!V541)</f>
        <v>*</v>
      </c>
      <c r="T538" s="145" t="str">
        <f>IF(SP_SUL!W541="","*",SP_SUL!W541)</f>
        <v>*</v>
      </c>
      <c r="U538" s="137" t="str">
        <f ca="1">_xlfn.XLOOKUP(G538&amp;$U$2,BS_CONTROLE[CHAVE],BS_CONTROLE[Quantidade_11],"-")</f>
        <v>-</v>
      </c>
      <c r="V538" s="137" t="str">
        <f ca="1">_xlfn.XLOOKUP(G538&amp;$V$2,BS_CONTROLE[CHAVE],BS_CONTROLE[Quantidade_11],"-")</f>
        <v>-</v>
      </c>
      <c r="W538" s="137" t="str">
        <f ca="1">_xlfn.XLOOKUP(G538&amp;$W$2,BS_CONTROLE[CHAVE],BS_CONTROLE[Quantidade_11],"-")</f>
        <v>-</v>
      </c>
    </row>
    <row r="539" spans="1:23" hidden="1">
      <c r="A539" s="146" t="str">
        <f>IF(SP_SUL!Y542="","*",SP_SUL!Y542)</f>
        <v>*</v>
      </c>
      <c r="B539" s="146" t="str">
        <f>IF(SP_SUL!X542="","*",SP_SUL!X542)</f>
        <v>*</v>
      </c>
      <c r="C539" s="146" t="str">
        <f>IF(SP_SUL!Z542="","*",SP_SUL!Z542)</f>
        <v>*</v>
      </c>
      <c r="D539" s="139" t="str">
        <f>IF(SP_SUL!S542="","*",SP_SUL!S542)</f>
        <v>-</v>
      </c>
      <c r="E539" s="139" t="str">
        <f>IF(SP_SUL!T542="","*",SP_SUL!T542)</f>
        <v>-</v>
      </c>
      <c r="F539" s="145" t="str">
        <f>IF(SP_SUL!B542="","*",SP_SUL!B542)</f>
        <v>*</v>
      </c>
      <c r="G539" s="145" t="str">
        <f>IF(SP_SUL!D542="","*",SP_SUL!D542)</f>
        <v>*</v>
      </c>
      <c r="H539" s="145" t="str">
        <f>IF(SP_SUL!F542="","*",SP_SUL!F542)</f>
        <v>*</v>
      </c>
      <c r="I539" s="145" t="str">
        <f>IF(SP_SUL!H542="","*",SP_SUL!H542)</f>
        <v>*</v>
      </c>
      <c r="J539" s="145" t="str">
        <f>IF(SP_SUL!I542="","*",SP_SUL!I542)</f>
        <v>*</v>
      </c>
      <c r="K539" s="139" t="str">
        <f>IF(SP_SUL!M542="","*",SP_SUL!M542)</f>
        <v>-</v>
      </c>
      <c r="L539" s="139" t="str">
        <f>IF(SP_SUL!N542="","*",SP_SUL!N542)</f>
        <v>-</v>
      </c>
      <c r="M539" s="140" t="str">
        <f>IF(SP_SUL!J542="","*",SP_SUL!J542)</f>
        <v>*</v>
      </c>
      <c r="N539" s="144" t="str">
        <f>IF(SP_SUL!K542="","*",SP_SUL!K542)</f>
        <v>*</v>
      </c>
      <c r="O539" s="144" t="str">
        <f>IF(SP_SUL!L542="","*",SP_SUL!L542)</f>
        <v>*</v>
      </c>
      <c r="P539" s="143" t="str">
        <f>IF(SP_SUL!O542="","*",SP_SUL!O542)</f>
        <v>*</v>
      </c>
      <c r="Q539" s="143" t="str">
        <f>IF(SP_SUL!P542="","*",SP_SUL!P542)</f>
        <v>*</v>
      </c>
      <c r="R539" s="145" t="str">
        <f>IF(SP_SUL!Q542="","*",CONCATENATE(SP_SUL!Q542," ",SP_SUL!R542))</f>
        <v>*</v>
      </c>
      <c r="S539" s="145" t="str">
        <f>IF(SP_SUL!V542="","*",SP_SUL!V542)</f>
        <v>*</v>
      </c>
      <c r="T539" s="145" t="str">
        <f>IF(SP_SUL!W542="","*",SP_SUL!W542)</f>
        <v>*</v>
      </c>
      <c r="U539" s="137" t="str">
        <f ca="1">_xlfn.XLOOKUP(G539&amp;$U$2,BS_CONTROLE[CHAVE],BS_CONTROLE[Quantidade_11],"-")</f>
        <v>-</v>
      </c>
      <c r="V539" s="137" t="str">
        <f ca="1">_xlfn.XLOOKUP(G539&amp;$V$2,BS_CONTROLE[CHAVE],BS_CONTROLE[Quantidade_11],"-")</f>
        <v>-</v>
      </c>
      <c r="W539" s="137" t="str">
        <f ca="1">_xlfn.XLOOKUP(G539&amp;$W$2,BS_CONTROLE[CHAVE],BS_CONTROLE[Quantidade_11],"-")</f>
        <v>-</v>
      </c>
    </row>
    <row r="540" spans="1:23" hidden="1">
      <c r="A540" s="146" t="str">
        <f>IF(SP_SUL!Y543="","*",SP_SUL!Y543)</f>
        <v>*</v>
      </c>
      <c r="B540" s="146" t="str">
        <f>IF(SP_SUL!X543="","*",SP_SUL!X543)</f>
        <v>*</v>
      </c>
      <c r="C540" s="146" t="str">
        <f>IF(SP_SUL!Z543="","*",SP_SUL!Z543)</f>
        <v>*</v>
      </c>
      <c r="D540" s="139" t="str">
        <f>IF(SP_SUL!S543="","*",SP_SUL!S543)</f>
        <v>-</v>
      </c>
      <c r="E540" s="139" t="str">
        <f>IF(SP_SUL!T543="","*",SP_SUL!T543)</f>
        <v>-</v>
      </c>
      <c r="F540" s="145" t="str">
        <f>IF(SP_SUL!B543="","*",SP_SUL!B543)</f>
        <v>*</v>
      </c>
      <c r="G540" s="145" t="str">
        <f>IF(SP_SUL!D543="","*",SP_SUL!D543)</f>
        <v>*</v>
      </c>
      <c r="H540" s="145" t="str">
        <f>IF(SP_SUL!F543="","*",SP_SUL!F543)</f>
        <v>*</v>
      </c>
      <c r="I540" s="145" t="str">
        <f>IF(SP_SUL!H543="","*",SP_SUL!H543)</f>
        <v>*</v>
      </c>
      <c r="J540" s="145" t="str">
        <f>IF(SP_SUL!I543="","*",SP_SUL!I543)</f>
        <v>*</v>
      </c>
      <c r="K540" s="139" t="str">
        <f>IF(SP_SUL!M543="","*",SP_SUL!M543)</f>
        <v>-</v>
      </c>
      <c r="L540" s="139" t="str">
        <f>IF(SP_SUL!N543="","*",SP_SUL!N543)</f>
        <v>-</v>
      </c>
      <c r="M540" s="140" t="str">
        <f>IF(SP_SUL!J543="","*",SP_SUL!J543)</f>
        <v>*</v>
      </c>
      <c r="N540" s="144" t="str">
        <f>IF(SP_SUL!K543="","*",SP_SUL!K543)</f>
        <v>*</v>
      </c>
      <c r="O540" s="144" t="str">
        <f>IF(SP_SUL!L543="","*",SP_SUL!L543)</f>
        <v>*</v>
      </c>
      <c r="P540" s="143" t="str">
        <f>IF(SP_SUL!O543="","*",SP_SUL!O543)</f>
        <v>*</v>
      </c>
      <c r="Q540" s="143" t="str">
        <f>IF(SP_SUL!P543="","*",SP_SUL!P543)</f>
        <v>*</v>
      </c>
      <c r="R540" s="145" t="str">
        <f>IF(SP_SUL!Q543="","*",CONCATENATE(SP_SUL!Q543," ",SP_SUL!R543))</f>
        <v>*</v>
      </c>
      <c r="S540" s="145" t="str">
        <f>IF(SP_SUL!V543="","*",SP_SUL!V543)</f>
        <v>*</v>
      </c>
      <c r="T540" s="145" t="str">
        <f>IF(SP_SUL!W543="","*",SP_SUL!W543)</f>
        <v>*</v>
      </c>
      <c r="U540" s="137" t="str">
        <f ca="1">_xlfn.XLOOKUP(G540&amp;$U$2,BS_CONTROLE[CHAVE],BS_CONTROLE[Quantidade_11],"-")</f>
        <v>-</v>
      </c>
      <c r="V540" s="137" t="str">
        <f ca="1">_xlfn.XLOOKUP(G540&amp;$V$2,BS_CONTROLE[CHAVE],BS_CONTROLE[Quantidade_11],"-")</f>
        <v>-</v>
      </c>
      <c r="W540" s="137" t="str">
        <f ca="1">_xlfn.XLOOKUP(G540&amp;$W$2,BS_CONTROLE[CHAVE],BS_CONTROLE[Quantidade_11],"-")</f>
        <v>-</v>
      </c>
    </row>
    <row r="541" spans="1:23" hidden="1">
      <c r="A541" s="146" t="str">
        <f>IF(SP_SUL!Y544="","*",SP_SUL!Y544)</f>
        <v>*</v>
      </c>
      <c r="B541" s="146" t="str">
        <f>IF(SP_SUL!X544="","*",SP_SUL!X544)</f>
        <v>*</v>
      </c>
      <c r="C541" s="146" t="str">
        <f>IF(SP_SUL!Z544="","*",SP_SUL!Z544)</f>
        <v>*</v>
      </c>
      <c r="D541" s="139" t="str">
        <f>IF(SP_SUL!S544="","*",SP_SUL!S544)</f>
        <v>-</v>
      </c>
      <c r="E541" s="139" t="str">
        <f>IF(SP_SUL!T544="","*",SP_SUL!T544)</f>
        <v>-</v>
      </c>
      <c r="F541" s="145" t="str">
        <f>IF(SP_SUL!B544="","*",SP_SUL!B544)</f>
        <v>*</v>
      </c>
      <c r="G541" s="145" t="str">
        <f>IF(SP_SUL!D544="","*",SP_SUL!D544)</f>
        <v>*</v>
      </c>
      <c r="H541" s="145" t="str">
        <f>IF(SP_SUL!F544="","*",SP_SUL!F544)</f>
        <v>*</v>
      </c>
      <c r="I541" s="145" t="str">
        <f>IF(SP_SUL!H544="","*",SP_SUL!H544)</f>
        <v>*</v>
      </c>
      <c r="J541" s="145" t="str">
        <f>IF(SP_SUL!I544="","*",SP_SUL!I544)</f>
        <v>*</v>
      </c>
      <c r="K541" s="139" t="str">
        <f>IF(SP_SUL!M544="","*",SP_SUL!M544)</f>
        <v>-</v>
      </c>
      <c r="L541" s="139" t="str">
        <f>IF(SP_SUL!N544="","*",SP_SUL!N544)</f>
        <v>-</v>
      </c>
      <c r="M541" s="140" t="str">
        <f>IF(SP_SUL!J544="","*",SP_SUL!J544)</f>
        <v>*</v>
      </c>
      <c r="N541" s="144" t="str">
        <f>IF(SP_SUL!K544="","*",SP_SUL!K544)</f>
        <v>*</v>
      </c>
      <c r="O541" s="144" t="str">
        <f>IF(SP_SUL!L544="","*",SP_SUL!L544)</f>
        <v>*</v>
      </c>
      <c r="P541" s="143" t="str">
        <f>IF(SP_SUL!O544="","*",SP_SUL!O544)</f>
        <v>*</v>
      </c>
      <c r="Q541" s="143" t="str">
        <f>IF(SP_SUL!P544="","*",SP_SUL!P544)</f>
        <v>*</v>
      </c>
      <c r="R541" s="145" t="str">
        <f>IF(SP_SUL!Q544="","*",CONCATENATE(SP_SUL!Q544," ",SP_SUL!R544))</f>
        <v>*</v>
      </c>
      <c r="S541" s="145" t="str">
        <f>IF(SP_SUL!V544="","*",SP_SUL!V544)</f>
        <v>*</v>
      </c>
      <c r="T541" s="145" t="str">
        <f>IF(SP_SUL!W544="","*",SP_SUL!W544)</f>
        <v>*</v>
      </c>
      <c r="U541" s="137" t="str">
        <f ca="1">_xlfn.XLOOKUP(G541&amp;$U$2,BS_CONTROLE[CHAVE],BS_CONTROLE[Quantidade_11],"-")</f>
        <v>-</v>
      </c>
      <c r="V541" s="137" t="str">
        <f ca="1">_xlfn.XLOOKUP(G541&amp;$V$2,BS_CONTROLE[CHAVE],BS_CONTROLE[Quantidade_11],"-")</f>
        <v>-</v>
      </c>
      <c r="W541" s="137" t="str">
        <f ca="1">_xlfn.XLOOKUP(G541&amp;$W$2,BS_CONTROLE[CHAVE],BS_CONTROLE[Quantidade_11],"-")</f>
        <v>-</v>
      </c>
    </row>
    <row r="542" spans="1:23" hidden="1">
      <c r="A542" s="146" t="str">
        <f>IF(SP_SUL!Y545="","*",SP_SUL!Y545)</f>
        <v>*</v>
      </c>
      <c r="B542" s="146" t="str">
        <f>IF(SP_SUL!X545="","*",SP_SUL!X545)</f>
        <v>*</v>
      </c>
      <c r="C542" s="146" t="str">
        <f>IF(SP_SUL!Z545="","*",SP_SUL!Z545)</f>
        <v>*</v>
      </c>
      <c r="D542" s="139" t="str">
        <f>IF(SP_SUL!S545="","*",SP_SUL!S545)</f>
        <v>-</v>
      </c>
      <c r="E542" s="139" t="str">
        <f>IF(SP_SUL!T545="","*",SP_SUL!T545)</f>
        <v>-</v>
      </c>
      <c r="F542" s="145" t="str">
        <f>IF(SP_SUL!B545="","*",SP_SUL!B545)</f>
        <v>*</v>
      </c>
      <c r="G542" s="145" t="str">
        <f>IF(SP_SUL!D545="","*",SP_SUL!D545)</f>
        <v>*</v>
      </c>
      <c r="H542" s="145" t="str">
        <f>IF(SP_SUL!F545="","*",SP_SUL!F545)</f>
        <v>*</v>
      </c>
      <c r="I542" s="145" t="str">
        <f>IF(SP_SUL!H545="","*",SP_SUL!H545)</f>
        <v>*</v>
      </c>
      <c r="J542" s="145" t="str">
        <f>IF(SP_SUL!I545="","*",SP_SUL!I545)</f>
        <v>*</v>
      </c>
      <c r="K542" s="139" t="str">
        <f>IF(SP_SUL!M545="","*",SP_SUL!M545)</f>
        <v>-</v>
      </c>
      <c r="L542" s="139" t="str">
        <f>IF(SP_SUL!N545="","*",SP_SUL!N545)</f>
        <v>-</v>
      </c>
      <c r="M542" s="140" t="str">
        <f>IF(SP_SUL!J545="","*",SP_SUL!J545)</f>
        <v>*</v>
      </c>
      <c r="N542" s="144" t="str">
        <f>IF(SP_SUL!K545="","*",SP_SUL!K545)</f>
        <v>*</v>
      </c>
      <c r="O542" s="144" t="str">
        <f>IF(SP_SUL!L545="","*",SP_SUL!L545)</f>
        <v>*</v>
      </c>
      <c r="P542" s="143" t="str">
        <f>IF(SP_SUL!O545="","*",SP_SUL!O545)</f>
        <v>*</v>
      </c>
      <c r="Q542" s="143" t="str">
        <f>IF(SP_SUL!P545="","*",SP_SUL!P545)</f>
        <v>*</v>
      </c>
      <c r="R542" s="145" t="str">
        <f>IF(SP_SUL!Q545="","*",CONCATENATE(SP_SUL!Q545," ",SP_SUL!R545))</f>
        <v>*</v>
      </c>
      <c r="S542" s="145" t="str">
        <f>IF(SP_SUL!V545="","*",SP_SUL!V545)</f>
        <v>*</v>
      </c>
      <c r="T542" s="145" t="str">
        <f>IF(SP_SUL!W545="","*",SP_SUL!W545)</f>
        <v>*</v>
      </c>
      <c r="U542" s="137" t="str">
        <f ca="1">_xlfn.XLOOKUP(G542&amp;$U$2,BS_CONTROLE[CHAVE],BS_CONTROLE[Quantidade_11],"-")</f>
        <v>-</v>
      </c>
      <c r="V542" s="137" t="str">
        <f ca="1">_xlfn.XLOOKUP(G542&amp;$V$2,BS_CONTROLE[CHAVE],BS_CONTROLE[Quantidade_11],"-")</f>
        <v>-</v>
      </c>
      <c r="W542" s="137" t="str">
        <f ca="1">_xlfn.XLOOKUP(G542&amp;$W$2,BS_CONTROLE[CHAVE],BS_CONTROLE[Quantidade_11],"-")</f>
        <v>-</v>
      </c>
    </row>
    <row r="543" spans="1:23" hidden="1">
      <c r="A543" s="146" t="str">
        <f>IF(SP_SUL!Y546="","*",SP_SUL!Y546)</f>
        <v>*</v>
      </c>
      <c r="B543" s="146" t="str">
        <f>IF(SP_SUL!X546="","*",SP_SUL!X546)</f>
        <v>*</v>
      </c>
      <c r="C543" s="146" t="str">
        <f>IF(SP_SUL!Z546="","*",SP_SUL!Z546)</f>
        <v>*</v>
      </c>
      <c r="D543" s="139" t="str">
        <f>IF(SP_SUL!S546="","*",SP_SUL!S546)</f>
        <v>-</v>
      </c>
      <c r="E543" s="139" t="str">
        <f>IF(SP_SUL!T546="","*",SP_SUL!T546)</f>
        <v>-</v>
      </c>
      <c r="F543" s="145" t="str">
        <f>IF(SP_SUL!B546="","*",SP_SUL!B546)</f>
        <v>*</v>
      </c>
      <c r="G543" s="145" t="str">
        <f>IF(SP_SUL!D546="","*",SP_SUL!D546)</f>
        <v>*</v>
      </c>
      <c r="H543" s="145" t="str">
        <f>IF(SP_SUL!F546="","*",SP_SUL!F546)</f>
        <v>*</v>
      </c>
      <c r="I543" s="145" t="str">
        <f>IF(SP_SUL!H546="","*",SP_SUL!H546)</f>
        <v>*</v>
      </c>
      <c r="J543" s="145" t="str">
        <f>IF(SP_SUL!I546="","*",SP_SUL!I546)</f>
        <v>*</v>
      </c>
      <c r="K543" s="139" t="str">
        <f>IF(SP_SUL!M546="","*",SP_SUL!M546)</f>
        <v>-</v>
      </c>
      <c r="L543" s="139" t="str">
        <f>IF(SP_SUL!N546="","*",SP_SUL!N546)</f>
        <v>-</v>
      </c>
      <c r="M543" s="140" t="str">
        <f>IF(SP_SUL!J546="","*",SP_SUL!J546)</f>
        <v>*</v>
      </c>
      <c r="N543" s="144" t="str">
        <f>IF(SP_SUL!K546="","*",SP_SUL!K546)</f>
        <v>*</v>
      </c>
      <c r="O543" s="144" t="str">
        <f>IF(SP_SUL!L546="","*",SP_SUL!L546)</f>
        <v>*</v>
      </c>
      <c r="P543" s="143" t="str">
        <f>IF(SP_SUL!O546="","*",SP_SUL!O546)</f>
        <v>*</v>
      </c>
      <c r="Q543" s="143" t="str">
        <f>IF(SP_SUL!P546="","*",SP_SUL!P546)</f>
        <v>*</v>
      </c>
      <c r="R543" s="145" t="str">
        <f>IF(SP_SUL!Q546="","*",CONCATENATE(SP_SUL!Q546," ",SP_SUL!R546))</f>
        <v>*</v>
      </c>
      <c r="S543" s="145" t="str">
        <f>IF(SP_SUL!V546="","*",SP_SUL!V546)</f>
        <v>*</v>
      </c>
      <c r="T543" s="145" t="str">
        <f>IF(SP_SUL!W546="","*",SP_SUL!W546)</f>
        <v>*</v>
      </c>
      <c r="U543" s="137" t="str">
        <f ca="1">_xlfn.XLOOKUP(G543&amp;$U$2,BS_CONTROLE[CHAVE],BS_CONTROLE[Quantidade_11],"-")</f>
        <v>-</v>
      </c>
      <c r="V543" s="137" t="str">
        <f ca="1">_xlfn.XLOOKUP(G543&amp;$V$2,BS_CONTROLE[CHAVE],BS_CONTROLE[Quantidade_11],"-")</f>
        <v>-</v>
      </c>
      <c r="W543" s="137" t="str">
        <f ca="1">_xlfn.XLOOKUP(G543&amp;$W$2,BS_CONTROLE[CHAVE],BS_CONTROLE[Quantidade_11],"-")</f>
        <v>-</v>
      </c>
    </row>
    <row r="544" spans="1:23" hidden="1">
      <c r="A544" s="146" t="str">
        <f>IF(SP_SUL!Y547="","*",SP_SUL!Y547)</f>
        <v>*</v>
      </c>
      <c r="B544" s="146" t="str">
        <f>IF(SP_SUL!X547="","*",SP_SUL!X547)</f>
        <v>*</v>
      </c>
      <c r="C544" s="146" t="str">
        <f>IF(SP_SUL!Z547="","*",SP_SUL!Z547)</f>
        <v>*</v>
      </c>
      <c r="D544" s="139" t="str">
        <f>IF(SP_SUL!S547="","*",SP_SUL!S547)</f>
        <v>-</v>
      </c>
      <c r="E544" s="139" t="str">
        <f>IF(SP_SUL!T547="","*",SP_SUL!T547)</f>
        <v>-</v>
      </c>
      <c r="F544" s="145" t="str">
        <f>IF(SP_SUL!B547="","*",SP_SUL!B547)</f>
        <v>*</v>
      </c>
      <c r="G544" s="145" t="str">
        <f>IF(SP_SUL!D547="","*",SP_SUL!D547)</f>
        <v>*</v>
      </c>
      <c r="H544" s="145" t="str">
        <f>IF(SP_SUL!F547="","*",SP_SUL!F547)</f>
        <v>*</v>
      </c>
      <c r="I544" s="145" t="str">
        <f>IF(SP_SUL!H547="","*",SP_SUL!H547)</f>
        <v>*</v>
      </c>
      <c r="J544" s="145" t="str">
        <f>IF(SP_SUL!I547="","*",SP_SUL!I547)</f>
        <v>*</v>
      </c>
      <c r="K544" s="139" t="str">
        <f>IF(SP_SUL!M547="","*",SP_SUL!M547)</f>
        <v>-</v>
      </c>
      <c r="L544" s="139" t="str">
        <f>IF(SP_SUL!N547="","*",SP_SUL!N547)</f>
        <v>-</v>
      </c>
      <c r="M544" s="140" t="str">
        <f>IF(SP_SUL!J547="","*",SP_SUL!J547)</f>
        <v>*</v>
      </c>
      <c r="N544" s="144" t="str">
        <f>IF(SP_SUL!K547="","*",SP_SUL!K547)</f>
        <v>*</v>
      </c>
      <c r="O544" s="144" t="str">
        <f>IF(SP_SUL!L547="","*",SP_SUL!L547)</f>
        <v>*</v>
      </c>
      <c r="P544" s="143" t="str">
        <f>IF(SP_SUL!O547="","*",SP_SUL!O547)</f>
        <v>*</v>
      </c>
      <c r="Q544" s="143" t="str">
        <f>IF(SP_SUL!P547="","*",SP_SUL!P547)</f>
        <v>*</v>
      </c>
      <c r="R544" s="145" t="str">
        <f>IF(SP_SUL!Q547="","*",CONCATENATE(SP_SUL!Q547," ",SP_SUL!R547))</f>
        <v>*</v>
      </c>
      <c r="S544" s="145" t="str">
        <f>IF(SP_SUL!V547="","*",SP_SUL!V547)</f>
        <v>*</v>
      </c>
      <c r="T544" s="145" t="str">
        <f>IF(SP_SUL!W547="","*",SP_SUL!W547)</f>
        <v>*</v>
      </c>
      <c r="U544" s="137" t="str">
        <f ca="1">_xlfn.XLOOKUP(G544&amp;$U$2,BS_CONTROLE[CHAVE],BS_CONTROLE[Quantidade_11],"-")</f>
        <v>-</v>
      </c>
      <c r="V544" s="137" t="str">
        <f ca="1">_xlfn.XLOOKUP(G544&amp;$V$2,BS_CONTROLE[CHAVE],BS_CONTROLE[Quantidade_11],"-")</f>
        <v>-</v>
      </c>
      <c r="W544" s="137" t="str">
        <f ca="1">_xlfn.XLOOKUP(G544&amp;$W$2,BS_CONTROLE[CHAVE],BS_CONTROLE[Quantidade_11],"-")</f>
        <v>-</v>
      </c>
    </row>
    <row r="545" spans="1:23" hidden="1">
      <c r="A545" s="146" t="str">
        <f>IF(SP_SUL!Y548="","*",SP_SUL!Y548)</f>
        <v>*</v>
      </c>
      <c r="B545" s="146" t="str">
        <f>IF(SP_SUL!X548="","*",SP_SUL!X548)</f>
        <v>*</v>
      </c>
      <c r="C545" s="146" t="str">
        <f>IF(SP_SUL!Z548="","*",SP_SUL!Z548)</f>
        <v>*</v>
      </c>
      <c r="D545" s="139" t="str">
        <f>IF(SP_SUL!S548="","*",SP_SUL!S548)</f>
        <v>-</v>
      </c>
      <c r="E545" s="139" t="str">
        <f>IF(SP_SUL!T548="","*",SP_SUL!T548)</f>
        <v>-</v>
      </c>
      <c r="F545" s="145" t="str">
        <f>IF(SP_SUL!B548="","*",SP_SUL!B548)</f>
        <v>*</v>
      </c>
      <c r="G545" s="145" t="str">
        <f>IF(SP_SUL!D548="","*",SP_SUL!D548)</f>
        <v>*</v>
      </c>
      <c r="H545" s="145" t="str">
        <f>IF(SP_SUL!F548="","*",SP_SUL!F548)</f>
        <v>*</v>
      </c>
      <c r="I545" s="145" t="str">
        <f>IF(SP_SUL!H548="","*",SP_SUL!H548)</f>
        <v>*</v>
      </c>
      <c r="J545" s="145" t="str">
        <f>IF(SP_SUL!I548="","*",SP_SUL!I548)</f>
        <v>*</v>
      </c>
      <c r="K545" s="139" t="str">
        <f>IF(SP_SUL!M548="","*",SP_SUL!M548)</f>
        <v>-</v>
      </c>
      <c r="L545" s="139" t="str">
        <f>IF(SP_SUL!N548="","*",SP_SUL!N548)</f>
        <v>-</v>
      </c>
      <c r="M545" s="140" t="str">
        <f>IF(SP_SUL!J548="","*",SP_SUL!J548)</f>
        <v>*</v>
      </c>
      <c r="N545" s="144" t="str">
        <f>IF(SP_SUL!K548="","*",SP_SUL!K548)</f>
        <v>*</v>
      </c>
      <c r="O545" s="144" t="str">
        <f>IF(SP_SUL!L548="","*",SP_SUL!L548)</f>
        <v>*</v>
      </c>
      <c r="P545" s="143" t="str">
        <f>IF(SP_SUL!O548="","*",SP_SUL!O548)</f>
        <v>*</v>
      </c>
      <c r="Q545" s="143" t="str">
        <f>IF(SP_SUL!P548="","*",SP_SUL!P548)</f>
        <v>*</v>
      </c>
      <c r="R545" s="145" t="str">
        <f>IF(SP_SUL!Q548="","*",CONCATENATE(SP_SUL!Q548," ",SP_SUL!R548))</f>
        <v>*</v>
      </c>
      <c r="S545" s="145" t="str">
        <f>IF(SP_SUL!V548="","*",SP_SUL!V548)</f>
        <v>*</v>
      </c>
      <c r="T545" s="145" t="str">
        <f>IF(SP_SUL!W548="","*",SP_SUL!W548)</f>
        <v>*</v>
      </c>
      <c r="U545" s="137" t="str">
        <f ca="1">_xlfn.XLOOKUP(G545&amp;$U$2,BS_CONTROLE[CHAVE],BS_CONTROLE[Quantidade_11],"-")</f>
        <v>-</v>
      </c>
      <c r="V545" s="137" t="str">
        <f ca="1">_xlfn.XLOOKUP(G545&amp;$V$2,BS_CONTROLE[CHAVE],BS_CONTROLE[Quantidade_11],"-")</f>
        <v>-</v>
      </c>
      <c r="W545" s="137" t="str">
        <f ca="1">_xlfn.XLOOKUP(G545&amp;$W$2,BS_CONTROLE[CHAVE],BS_CONTROLE[Quantidade_11],"-")</f>
        <v>-</v>
      </c>
    </row>
    <row r="546" spans="1:23" hidden="1">
      <c r="A546" s="146" t="str">
        <f>IF(SP_SUL!Y549="","*",SP_SUL!Y549)</f>
        <v>*</v>
      </c>
      <c r="B546" s="146" t="str">
        <f>IF(SP_SUL!X549="","*",SP_SUL!X549)</f>
        <v>*</v>
      </c>
      <c r="C546" s="146" t="str">
        <f>IF(SP_SUL!Z549="","*",SP_SUL!Z549)</f>
        <v>*</v>
      </c>
      <c r="D546" s="139" t="str">
        <f>IF(SP_SUL!S549="","*",SP_SUL!S549)</f>
        <v>-</v>
      </c>
      <c r="E546" s="139" t="str">
        <f>IF(SP_SUL!T549="","*",SP_SUL!T549)</f>
        <v>-</v>
      </c>
      <c r="F546" s="145" t="str">
        <f>IF(SP_SUL!B549="","*",SP_SUL!B549)</f>
        <v>*</v>
      </c>
      <c r="G546" s="145" t="str">
        <f>IF(SP_SUL!D549="","*",SP_SUL!D549)</f>
        <v>*</v>
      </c>
      <c r="H546" s="145" t="str">
        <f>IF(SP_SUL!F549="","*",SP_SUL!F549)</f>
        <v>*</v>
      </c>
      <c r="I546" s="145" t="str">
        <f>IF(SP_SUL!H549="","*",SP_SUL!H549)</f>
        <v>*</v>
      </c>
      <c r="J546" s="145" t="str">
        <f>IF(SP_SUL!I549="","*",SP_SUL!I549)</f>
        <v>*</v>
      </c>
      <c r="K546" s="139" t="str">
        <f>IF(SP_SUL!M549="","*",SP_SUL!M549)</f>
        <v>-</v>
      </c>
      <c r="L546" s="139" t="str">
        <f>IF(SP_SUL!N549="","*",SP_SUL!N549)</f>
        <v>-</v>
      </c>
      <c r="M546" s="140" t="str">
        <f>IF(SP_SUL!J549="","*",SP_SUL!J549)</f>
        <v>*</v>
      </c>
      <c r="N546" s="144" t="str">
        <f>IF(SP_SUL!K549="","*",SP_SUL!K549)</f>
        <v>*</v>
      </c>
      <c r="O546" s="144" t="str">
        <f>IF(SP_SUL!L549="","*",SP_SUL!L549)</f>
        <v>*</v>
      </c>
      <c r="P546" s="143" t="str">
        <f>IF(SP_SUL!O549="","*",SP_SUL!O549)</f>
        <v>*</v>
      </c>
      <c r="Q546" s="143" t="str">
        <f>IF(SP_SUL!P549="","*",SP_SUL!P549)</f>
        <v>*</v>
      </c>
      <c r="R546" s="145" t="str">
        <f>IF(SP_SUL!Q549="","*",CONCATENATE(SP_SUL!Q549," ",SP_SUL!R549))</f>
        <v>*</v>
      </c>
      <c r="S546" s="145" t="str">
        <f>IF(SP_SUL!V549="","*",SP_SUL!V549)</f>
        <v>*</v>
      </c>
      <c r="T546" s="145" t="str">
        <f>IF(SP_SUL!W549="","*",SP_SUL!W549)</f>
        <v>*</v>
      </c>
      <c r="U546" s="137" t="str">
        <f ca="1">_xlfn.XLOOKUP(G546&amp;$U$2,BS_CONTROLE[CHAVE],BS_CONTROLE[Quantidade_11],"-")</f>
        <v>-</v>
      </c>
      <c r="V546" s="137" t="str">
        <f ca="1">_xlfn.XLOOKUP(G546&amp;$V$2,BS_CONTROLE[CHAVE],BS_CONTROLE[Quantidade_11],"-")</f>
        <v>-</v>
      </c>
      <c r="W546" s="137" t="str">
        <f ca="1">_xlfn.XLOOKUP(G546&amp;$W$2,BS_CONTROLE[CHAVE],BS_CONTROLE[Quantidade_11],"-")</f>
        <v>-</v>
      </c>
    </row>
    <row r="547" spans="1:23" hidden="1">
      <c r="A547" s="146" t="str">
        <f>IF(SP_SUL!Y550="","*",SP_SUL!Y550)</f>
        <v>*</v>
      </c>
      <c r="B547" s="146" t="str">
        <f>IF(SP_SUL!X550="","*",SP_SUL!X550)</f>
        <v>*</v>
      </c>
      <c r="C547" s="146" t="str">
        <f>IF(SP_SUL!Z550="","*",SP_SUL!Z550)</f>
        <v>*</v>
      </c>
      <c r="D547" s="139" t="str">
        <f>IF(SP_SUL!S550="","*",SP_SUL!S550)</f>
        <v>-</v>
      </c>
      <c r="E547" s="139" t="str">
        <f>IF(SP_SUL!T550="","*",SP_SUL!T550)</f>
        <v>-</v>
      </c>
      <c r="F547" s="145" t="str">
        <f>IF(SP_SUL!B550="","*",SP_SUL!B550)</f>
        <v>*</v>
      </c>
      <c r="G547" s="145" t="str">
        <f>IF(SP_SUL!D550="","*",SP_SUL!D550)</f>
        <v>*</v>
      </c>
      <c r="H547" s="145" t="str">
        <f>IF(SP_SUL!F550="","*",SP_SUL!F550)</f>
        <v>*</v>
      </c>
      <c r="I547" s="145" t="str">
        <f>IF(SP_SUL!H550="","*",SP_SUL!H550)</f>
        <v>*</v>
      </c>
      <c r="J547" s="145" t="str">
        <f>IF(SP_SUL!I550="","*",SP_SUL!I550)</f>
        <v>*</v>
      </c>
      <c r="K547" s="139" t="str">
        <f>IF(SP_SUL!M550="","*",SP_SUL!M550)</f>
        <v>-</v>
      </c>
      <c r="L547" s="139" t="str">
        <f>IF(SP_SUL!N550="","*",SP_SUL!N550)</f>
        <v>-</v>
      </c>
      <c r="M547" s="140" t="str">
        <f>IF(SP_SUL!J550="","*",SP_SUL!J550)</f>
        <v>*</v>
      </c>
      <c r="N547" s="144" t="str">
        <f>IF(SP_SUL!K550="","*",SP_SUL!K550)</f>
        <v>*</v>
      </c>
      <c r="O547" s="144" t="str">
        <f>IF(SP_SUL!L550="","*",SP_SUL!L550)</f>
        <v>*</v>
      </c>
      <c r="P547" s="143" t="str">
        <f>IF(SP_SUL!O550="","*",SP_SUL!O550)</f>
        <v>*</v>
      </c>
      <c r="Q547" s="143" t="str">
        <f>IF(SP_SUL!P550="","*",SP_SUL!P550)</f>
        <v>*</v>
      </c>
      <c r="R547" s="145" t="str">
        <f>IF(SP_SUL!Q550="","*",CONCATENATE(SP_SUL!Q550," ",SP_SUL!R550))</f>
        <v>*</v>
      </c>
      <c r="S547" s="145" t="str">
        <f>IF(SP_SUL!V550="","*",SP_SUL!V550)</f>
        <v>*</v>
      </c>
      <c r="T547" s="145" t="str">
        <f>IF(SP_SUL!W550="","*",SP_SUL!W550)</f>
        <v>*</v>
      </c>
      <c r="U547" s="137" t="str">
        <f ca="1">_xlfn.XLOOKUP(G547&amp;$U$2,BS_CONTROLE[CHAVE],BS_CONTROLE[Quantidade_11],"-")</f>
        <v>-</v>
      </c>
      <c r="V547" s="137" t="str">
        <f ca="1">_xlfn.XLOOKUP(G547&amp;$V$2,BS_CONTROLE[CHAVE],BS_CONTROLE[Quantidade_11],"-")</f>
        <v>-</v>
      </c>
      <c r="W547" s="137" t="str">
        <f ca="1">_xlfn.XLOOKUP(G547&amp;$W$2,BS_CONTROLE[CHAVE],BS_CONTROLE[Quantidade_11],"-")</f>
        <v>-</v>
      </c>
    </row>
    <row r="548" spans="1:23" hidden="1">
      <c r="A548" s="146" t="str">
        <f>IF(SP_SUL!Y551="","*",SP_SUL!Y551)</f>
        <v>*</v>
      </c>
      <c r="B548" s="146" t="str">
        <f>IF(SP_SUL!X551="","*",SP_SUL!X551)</f>
        <v>*</v>
      </c>
      <c r="C548" s="146" t="str">
        <f>IF(SP_SUL!Z551="","*",SP_SUL!Z551)</f>
        <v>*</v>
      </c>
      <c r="D548" s="139" t="str">
        <f>IF(SP_SUL!S551="","*",SP_SUL!S551)</f>
        <v>-</v>
      </c>
      <c r="E548" s="139" t="str">
        <f>IF(SP_SUL!T551="","*",SP_SUL!T551)</f>
        <v>-</v>
      </c>
      <c r="F548" s="145" t="str">
        <f>IF(SP_SUL!B551="","*",SP_SUL!B551)</f>
        <v>*</v>
      </c>
      <c r="G548" s="145" t="str">
        <f>IF(SP_SUL!D551="","*",SP_SUL!D551)</f>
        <v>*</v>
      </c>
      <c r="H548" s="145" t="str">
        <f>IF(SP_SUL!F551="","*",SP_SUL!F551)</f>
        <v>*</v>
      </c>
      <c r="I548" s="145" t="str">
        <f>IF(SP_SUL!H551="","*",SP_SUL!H551)</f>
        <v>*</v>
      </c>
      <c r="J548" s="145" t="str">
        <f>IF(SP_SUL!I551="","*",SP_SUL!I551)</f>
        <v>*</v>
      </c>
      <c r="K548" s="139" t="str">
        <f>IF(SP_SUL!M551="","*",SP_SUL!M551)</f>
        <v>-</v>
      </c>
      <c r="L548" s="139" t="str">
        <f>IF(SP_SUL!N551="","*",SP_SUL!N551)</f>
        <v>-</v>
      </c>
      <c r="M548" s="140" t="str">
        <f>IF(SP_SUL!J551="","*",SP_SUL!J551)</f>
        <v>*</v>
      </c>
      <c r="N548" s="144" t="str">
        <f>IF(SP_SUL!K551="","*",SP_SUL!K551)</f>
        <v>*</v>
      </c>
      <c r="O548" s="144" t="str">
        <f>IF(SP_SUL!L551="","*",SP_SUL!L551)</f>
        <v>*</v>
      </c>
      <c r="P548" s="143" t="str">
        <f>IF(SP_SUL!O551="","*",SP_SUL!O551)</f>
        <v>*</v>
      </c>
      <c r="Q548" s="143" t="str">
        <f>IF(SP_SUL!P551="","*",SP_SUL!P551)</f>
        <v>*</v>
      </c>
      <c r="R548" s="145" t="str">
        <f>IF(SP_SUL!Q551="","*",CONCATENATE(SP_SUL!Q551," ",SP_SUL!R551))</f>
        <v>*</v>
      </c>
      <c r="S548" s="145" t="str">
        <f>IF(SP_SUL!V551="","*",SP_SUL!V551)</f>
        <v>*</v>
      </c>
      <c r="T548" s="145" t="str">
        <f>IF(SP_SUL!W551="","*",SP_SUL!W551)</f>
        <v>*</v>
      </c>
      <c r="U548" s="137" t="str">
        <f ca="1">_xlfn.XLOOKUP(G548&amp;$U$2,BS_CONTROLE[CHAVE],BS_CONTROLE[Quantidade_11],"-")</f>
        <v>-</v>
      </c>
      <c r="V548" s="137" t="str">
        <f ca="1">_xlfn.XLOOKUP(G548&amp;$V$2,BS_CONTROLE[CHAVE],BS_CONTROLE[Quantidade_11],"-")</f>
        <v>-</v>
      </c>
      <c r="W548" s="137" t="str">
        <f ca="1">_xlfn.XLOOKUP(G548&amp;$W$2,BS_CONTROLE[CHAVE],BS_CONTROLE[Quantidade_11],"-")</f>
        <v>-</v>
      </c>
    </row>
    <row r="549" spans="1:23" hidden="1">
      <c r="A549" s="146" t="str">
        <f>IF(SP_SUL!Y552="","*",SP_SUL!Y552)</f>
        <v>*</v>
      </c>
      <c r="B549" s="146" t="str">
        <f>IF(SP_SUL!X552="","*",SP_SUL!X552)</f>
        <v>*</v>
      </c>
      <c r="C549" s="146" t="str">
        <f>IF(SP_SUL!Z552="","*",SP_SUL!Z552)</f>
        <v>*</v>
      </c>
      <c r="D549" s="139" t="str">
        <f>IF(SP_SUL!S552="","*",SP_SUL!S552)</f>
        <v>-</v>
      </c>
      <c r="E549" s="139" t="str">
        <f>IF(SP_SUL!T552="","*",SP_SUL!T552)</f>
        <v>-</v>
      </c>
      <c r="F549" s="145" t="str">
        <f>IF(SP_SUL!B552="","*",SP_SUL!B552)</f>
        <v>*</v>
      </c>
      <c r="G549" s="145" t="str">
        <f>IF(SP_SUL!D552="","*",SP_SUL!D552)</f>
        <v>*</v>
      </c>
      <c r="H549" s="145" t="str">
        <f>IF(SP_SUL!F552="","*",SP_SUL!F552)</f>
        <v>*</v>
      </c>
      <c r="I549" s="145" t="str">
        <f>IF(SP_SUL!H552="","*",SP_SUL!H552)</f>
        <v>*</v>
      </c>
      <c r="J549" s="145" t="str">
        <f>IF(SP_SUL!I552="","*",SP_SUL!I552)</f>
        <v>*</v>
      </c>
      <c r="K549" s="139" t="str">
        <f>IF(SP_SUL!M552="","*",SP_SUL!M552)</f>
        <v>-</v>
      </c>
      <c r="L549" s="139" t="str">
        <f>IF(SP_SUL!N552="","*",SP_SUL!N552)</f>
        <v>-</v>
      </c>
      <c r="M549" s="140" t="str">
        <f>IF(SP_SUL!J552="","*",SP_SUL!J552)</f>
        <v>*</v>
      </c>
      <c r="N549" s="144" t="str">
        <f>IF(SP_SUL!K552="","*",SP_SUL!K552)</f>
        <v>*</v>
      </c>
      <c r="O549" s="144" t="str">
        <f>IF(SP_SUL!L552="","*",SP_SUL!L552)</f>
        <v>*</v>
      </c>
      <c r="P549" s="143" t="str">
        <f>IF(SP_SUL!O552="","*",SP_SUL!O552)</f>
        <v>*</v>
      </c>
      <c r="Q549" s="143" t="str">
        <f>IF(SP_SUL!P552="","*",SP_SUL!P552)</f>
        <v>*</v>
      </c>
      <c r="R549" s="145" t="str">
        <f>IF(SP_SUL!Q552="","*",CONCATENATE(SP_SUL!Q552," ",SP_SUL!R552))</f>
        <v>*</v>
      </c>
      <c r="S549" s="145" t="str">
        <f>IF(SP_SUL!V552="","*",SP_SUL!V552)</f>
        <v>*</v>
      </c>
      <c r="T549" s="145" t="str">
        <f>IF(SP_SUL!W552="","*",SP_SUL!W552)</f>
        <v>*</v>
      </c>
      <c r="U549" s="137" t="str">
        <f ca="1">_xlfn.XLOOKUP(G549&amp;$U$2,BS_CONTROLE[CHAVE],BS_CONTROLE[Quantidade_11],"-")</f>
        <v>-</v>
      </c>
      <c r="V549" s="137" t="str">
        <f ca="1">_xlfn.XLOOKUP(G549&amp;$V$2,BS_CONTROLE[CHAVE],BS_CONTROLE[Quantidade_11],"-")</f>
        <v>-</v>
      </c>
      <c r="W549" s="137" t="str">
        <f ca="1">_xlfn.XLOOKUP(G549&amp;$W$2,BS_CONTROLE[CHAVE],BS_CONTROLE[Quantidade_11],"-")</f>
        <v>-</v>
      </c>
    </row>
    <row r="550" spans="1:23" hidden="1">
      <c r="A550" s="146" t="str">
        <f>IF(SP_SUL!Y553="","*",SP_SUL!Y553)</f>
        <v>*</v>
      </c>
      <c r="B550" s="146" t="str">
        <f>IF(SP_SUL!X553="","*",SP_SUL!X553)</f>
        <v>*</v>
      </c>
      <c r="C550" s="146" t="str">
        <f>IF(SP_SUL!Z553="","*",SP_SUL!Z553)</f>
        <v>*</v>
      </c>
      <c r="D550" s="139" t="str">
        <f>IF(SP_SUL!S553="","*",SP_SUL!S553)</f>
        <v>-</v>
      </c>
      <c r="E550" s="139" t="str">
        <f>IF(SP_SUL!T553="","*",SP_SUL!T553)</f>
        <v>-</v>
      </c>
      <c r="F550" s="145" t="str">
        <f>IF(SP_SUL!B553="","*",SP_SUL!B553)</f>
        <v>*</v>
      </c>
      <c r="G550" s="145" t="str">
        <f>IF(SP_SUL!D553="","*",SP_SUL!D553)</f>
        <v>*</v>
      </c>
      <c r="H550" s="145" t="str">
        <f>IF(SP_SUL!F553="","*",SP_SUL!F553)</f>
        <v>*</v>
      </c>
      <c r="I550" s="145" t="str">
        <f>IF(SP_SUL!H553="","*",SP_SUL!H553)</f>
        <v>*</v>
      </c>
      <c r="J550" s="145" t="str">
        <f>IF(SP_SUL!I553="","*",SP_SUL!I553)</f>
        <v>*</v>
      </c>
      <c r="K550" s="139" t="str">
        <f>IF(SP_SUL!M553="","*",SP_SUL!M553)</f>
        <v>-</v>
      </c>
      <c r="L550" s="139" t="str">
        <f>IF(SP_SUL!N553="","*",SP_SUL!N553)</f>
        <v>-</v>
      </c>
      <c r="M550" s="140" t="str">
        <f>IF(SP_SUL!J553="","*",SP_SUL!J553)</f>
        <v>*</v>
      </c>
      <c r="N550" s="144" t="str">
        <f>IF(SP_SUL!K553="","*",SP_SUL!K553)</f>
        <v>*</v>
      </c>
      <c r="O550" s="144" t="str">
        <f>IF(SP_SUL!L553="","*",SP_SUL!L553)</f>
        <v>*</v>
      </c>
      <c r="P550" s="143" t="str">
        <f>IF(SP_SUL!O553="","*",SP_SUL!O553)</f>
        <v>*</v>
      </c>
      <c r="Q550" s="143" t="str">
        <f>IF(SP_SUL!P553="","*",SP_SUL!P553)</f>
        <v>*</v>
      </c>
      <c r="R550" s="145" t="str">
        <f>IF(SP_SUL!Q553="","*",CONCATENATE(SP_SUL!Q553," ",SP_SUL!R553))</f>
        <v>*</v>
      </c>
      <c r="S550" s="145" t="str">
        <f>IF(SP_SUL!V553="","*",SP_SUL!V553)</f>
        <v>*</v>
      </c>
      <c r="T550" s="145" t="str">
        <f>IF(SP_SUL!W553="","*",SP_SUL!W553)</f>
        <v>*</v>
      </c>
      <c r="U550" s="137" t="str">
        <f ca="1">_xlfn.XLOOKUP(G550&amp;$U$2,BS_CONTROLE[CHAVE],BS_CONTROLE[Quantidade_11],"-")</f>
        <v>-</v>
      </c>
      <c r="V550" s="137" t="str">
        <f ca="1">_xlfn.XLOOKUP(G550&amp;$V$2,BS_CONTROLE[CHAVE],BS_CONTROLE[Quantidade_11],"-")</f>
        <v>-</v>
      </c>
      <c r="W550" s="137" t="str">
        <f ca="1">_xlfn.XLOOKUP(G550&amp;$W$2,BS_CONTROLE[CHAVE],BS_CONTROLE[Quantidade_11],"-")</f>
        <v>-</v>
      </c>
    </row>
    <row r="551" spans="1:23" hidden="1">
      <c r="A551" s="146" t="str">
        <f>IF(SP_SUL!Y554="","*",SP_SUL!Y554)</f>
        <v>*</v>
      </c>
      <c r="B551" s="146" t="str">
        <f>IF(SP_SUL!X554="","*",SP_SUL!X554)</f>
        <v>*</v>
      </c>
      <c r="C551" s="146" t="str">
        <f>IF(SP_SUL!Z554="","*",SP_SUL!Z554)</f>
        <v>*</v>
      </c>
      <c r="D551" s="139" t="str">
        <f>IF(SP_SUL!S554="","*",SP_SUL!S554)</f>
        <v>-</v>
      </c>
      <c r="E551" s="139" t="str">
        <f>IF(SP_SUL!T554="","*",SP_SUL!T554)</f>
        <v>-</v>
      </c>
      <c r="F551" s="145" t="str">
        <f>IF(SP_SUL!B554="","*",SP_SUL!B554)</f>
        <v>*</v>
      </c>
      <c r="G551" s="145" t="str">
        <f>IF(SP_SUL!D554="","*",SP_SUL!D554)</f>
        <v>*</v>
      </c>
      <c r="H551" s="145" t="str">
        <f>IF(SP_SUL!F554="","*",SP_SUL!F554)</f>
        <v>*</v>
      </c>
      <c r="I551" s="145" t="str">
        <f>IF(SP_SUL!H554="","*",SP_SUL!H554)</f>
        <v>*</v>
      </c>
      <c r="J551" s="145" t="str">
        <f>IF(SP_SUL!I554="","*",SP_SUL!I554)</f>
        <v>*</v>
      </c>
      <c r="K551" s="139" t="str">
        <f>IF(SP_SUL!M554="","*",SP_SUL!M554)</f>
        <v>-</v>
      </c>
      <c r="L551" s="139" t="str">
        <f>IF(SP_SUL!N554="","*",SP_SUL!N554)</f>
        <v>-</v>
      </c>
      <c r="M551" s="140" t="str">
        <f>IF(SP_SUL!J554="","*",SP_SUL!J554)</f>
        <v>*</v>
      </c>
      <c r="N551" s="144" t="str">
        <f>IF(SP_SUL!K554="","*",SP_SUL!K554)</f>
        <v>*</v>
      </c>
      <c r="O551" s="144" t="str">
        <f>IF(SP_SUL!L554="","*",SP_SUL!L554)</f>
        <v>*</v>
      </c>
      <c r="P551" s="143" t="str">
        <f>IF(SP_SUL!O554="","*",SP_SUL!O554)</f>
        <v>*</v>
      </c>
      <c r="Q551" s="143" t="str">
        <f>IF(SP_SUL!P554="","*",SP_SUL!P554)</f>
        <v>*</v>
      </c>
      <c r="R551" s="145" t="str">
        <f>IF(SP_SUL!Q554="","*",CONCATENATE(SP_SUL!Q554," ",SP_SUL!R554))</f>
        <v>*</v>
      </c>
      <c r="S551" s="145" t="str">
        <f>IF(SP_SUL!V554="","*",SP_SUL!V554)</f>
        <v>*</v>
      </c>
      <c r="T551" s="145" t="str">
        <f>IF(SP_SUL!W554="","*",SP_SUL!W554)</f>
        <v>*</v>
      </c>
      <c r="U551" s="137" t="str">
        <f ca="1">_xlfn.XLOOKUP(G551&amp;$U$2,BS_CONTROLE[CHAVE],BS_CONTROLE[Quantidade_11],"-")</f>
        <v>-</v>
      </c>
      <c r="V551" s="137" t="str">
        <f ca="1">_xlfn.XLOOKUP(G551&amp;$V$2,BS_CONTROLE[CHAVE],BS_CONTROLE[Quantidade_11],"-")</f>
        <v>-</v>
      </c>
      <c r="W551" s="137" t="str">
        <f ca="1">_xlfn.XLOOKUP(G551&amp;$W$2,BS_CONTROLE[CHAVE],BS_CONTROLE[Quantidade_11],"-")</f>
        <v>-</v>
      </c>
    </row>
    <row r="552" spans="1:23" hidden="1">
      <c r="A552" s="146" t="str">
        <f>IF(SP_SUL!Y555="","*",SP_SUL!Y555)</f>
        <v>*</v>
      </c>
      <c r="B552" s="146" t="str">
        <f>IF(SP_SUL!X555="","*",SP_SUL!X555)</f>
        <v>*</v>
      </c>
      <c r="C552" s="146" t="str">
        <f>IF(SP_SUL!Z555="","*",SP_SUL!Z555)</f>
        <v>*</v>
      </c>
      <c r="D552" s="139" t="str">
        <f>IF(SP_SUL!S555="","*",SP_SUL!S555)</f>
        <v>-</v>
      </c>
      <c r="E552" s="139" t="str">
        <f>IF(SP_SUL!T555="","*",SP_SUL!T555)</f>
        <v>-</v>
      </c>
      <c r="F552" s="145" t="str">
        <f>IF(SP_SUL!B555="","*",SP_SUL!B555)</f>
        <v>*</v>
      </c>
      <c r="G552" s="145" t="str">
        <f>IF(SP_SUL!D555="","*",SP_SUL!D555)</f>
        <v>*</v>
      </c>
      <c r="H552" s="145" t="str">
        <f>IF(SP_SUL!F555="","*",SP_SUL!F555)</f>
        <v>*</v>
      </c>
      <c r="I552" s="145" t="str">
        <f>IF(SP_SUL!H555="","*",SP_SUL!H555)</f>
        <v>*</v>
      </c>
      <c r="J552" s="145" t="str">
        <f>IF(SP_SUL!I555="","*",SP_SUL!I555)</f>
        <v>*</v>
      </c>
      <c r="K552" s="139" t="str">
        <f>IF(SP_SUL!M555="","*",SP_SUL!M555)</f>
        <v>-</v>
      </c>
      <c r="L552" s="139" t="str">
        <f>IF(SP_SUL!N555="","*",SP_SUL!N555)</f>
        <v>-</v>
      </c>
      <c r="M552" s="140" t="str">
        <f>IF(SP_SUL!J555="","*",SP_SUL!J555)</f>
        <v>*</v>
      </c>
      <c r="N552" s="144" t="str">
        <f>IF(SP_SUL!K555="","*",SP_SUL!K555)</f>
        <v>*</v>
      </c>
      <c r="O552" s="144" t="str">
        <f>IF(SP_SUL!L555="","*",SP_SUL!L555)</f>
        <v>*</v>
      </c>
      <c r="P552" s="143" t="str">
        <f>IF(SP_SUL!O555="","*",SP_SUL!O555)</f>
        <v>*</v>
      </c>
      <c r="Q552" s="143" t="str">
        <f>IF(SP_SUL!P555="","*",SP_SUL!P555)</f>
        <v>*</v>
      </c>
      <c r="R552" s="145" t="str">
        <f>IF(SP_SUL!Q555="","*",CONCATENATE(SP_SUL!Q555," ",SP_SUL!R555))</f>
        <v>*</v>
      </c>
      <c r="S552" s="145" t="str">
        <f>IF(SP_SUL!V555="","*",SP_SUL!V555)</f>
        <v>*</v>
      </c>
      <c r="T552" s="145" t="str">
        <f>IF(SP_SUL!W555="","*",SP_SUL!W555)</f>
        <v>*</v>
      </c>
      <c r="U552" s="137" t="str">
        <f ca="1">_xlfn.XLOOKUP(G552&amp;$U$2,BS_CONTROLE[CHAVE],BS_CONTROLE[Quantidade_11],"-")</f>
        <v>-</v>
      </c>
      <c r="V552" s="137" t="str">
        <f ca="1">_xlfn.XLOOKUP(G552&amp;$V$2,BS_CONTROLE[CHAVE],BS_CONTROLE[Quantidade_11],"-")</f>
        <v>-</v>
      </c>
      <c r="W552" s="137" t="str">
        <f ca="1">_xlfn.XLOOKUP(G552&amp;$W$2,BS_CONTROLE[CHAVE],BS_CONTROLE[Quantidade_11],"-")</f>
        <v>-</v>
      </c>
    </row>
    <row r="553" spans="1:23" hidden="1">
      <c r="A553" s="146" t="str">
        <f>IF(SP_SUL!Y556="","*",SP_SUL!Y556)</f>
        <v>*</v>
      </c>
      <c r="B553" s="146" t="str">
        <f>IF(SP_SUL!X556="","*",SP_SUL!X556)</f>
        <v>*</v>
      </c>
      <c r="C553" s="146" t="str">
        <f>IF(SP_SUL!Z556="","*",SP_SUL!Z556)</f>
        <v>*</v>
      </c>
      <c r="D553" s="139" t="str">
        <f>IF(SP_SUL!S556="","*",SP_SUL!S556)</f>
        <v>-</v>
      </c>
      <c r="E553" s="139" t="str">
        <f>IF(SP_SUL!T556="","*",SP_SUL!T556)</f>
        <v>-</v>
      </c>
      <c r="F553" s="145" t="str">
        <f>IF(SP_SUL!B556="","*",SP_SUL!B556)</f>
        <v>*</v>
      </c>
      <c r="G553" s="145" t="str">
        <f>IF(SP_SUL!D556="","*",SP_SUL!D556)</f>
        <v>*</v>
      </c>
      <c r="H553" s="145" t="str">
        <f>IF(SP_SUL!F556="","*",SP_SUL!F556)</f>
        <v>*</v>
      </c>
      <c r="I553" s="145" t="str">
        <f>IF(SP_SUL!H556="","*",SP_SUL!H556)</f>
        <v>*</v>
      </c>
      <c r="J553" s="145" t="str">
        <f>IF(SP_SUL!I556="","*",SP_SUL!I556)</f>
        <v>*</v>
      </c>
      <c r="K553" s="139" t="str">
        <f>IF(SP_SUL!M556="","*",SP_SUL!M556)</f>
        <v>-</v>
      </c>
      <c r="L553" s="139" t="str">
        <f>IF(SP_SUL!N556="","*",SP_SUL!N556)</f>
        <v>-</v>
      </c>
      <c r="M553" s="140" t="str">
        <f>IF(SP_SUL!J556="","*",SP_SUL!J556)</f>
        <v>*</v>
      </c>
      <c r="N553" s="144" t="str">
        <f>IF(SP_SUL!K556="","*",SP_SUL!K556)</f>
        <v>*</v>
      </c>
      <c r="O553" s="144" t="str">
        <f>IF(SP_SUL!L556="","*",SP_SUL!L556)</f>
        <v>*</v>
      </c>
      <c r="P553" s="143" t="str">
        <f>IF(SP_SUL!O556="","*",SP_SUL!O556)</f>
        <v>*</v>
      </c>
      <c r="Q553" s="143" t="str">
        <f>IF(SP_SUL!P556="","*",SP_SUL!P556)</f>
        <v>*</v>
      </c>
      <c r="R553" s="145" t="str">
        <f>IF(SP_SUL!Q556="","*",CONCATENATE(SP_SUL!Q556," ",SP_SUL!R556))</f>
        <v>*</v>
      </c>
      <c r="S553" s="145" t="str">
        <f>IF(SP_SUL!V556="","*",SP_SUL!V556)</f>
        <v>*</v>
      </c>
      <c r="T553" s="145" t="str">
        <f>IF(SP_SUL!W556="","*",SP_SUL!W556)</f>
        <v>*</v>
      </c>
      <c r="U553" s="137" t="str">
        <f ca="1">_xlfn.XLOOKUP(G553&amp;$U$2,BS_CONTROLE[CHAVE],BS_CONTROLE[Quantidade_11],"-")</f>
        <v>-</v>
      </c>
      <c r="V553" s="137" t="str">
        <f ca="1">_xlfn.XLOOKUP(G553&amp;$V$2,BS_CONTROLE[CHAVE],BS_CONTROLE[Quantidade_11],"-")</f>
        <v>-</v>
      </c>
      <c r="W553" s="137" t="str">
        <f ca="1">_xlfn.XLOOKUP(G553&amp;$W$2,BS_CONTROLE[CHAVE],BS_CONTROLE[Quantidade_11],"-")</f>
        <v>-</v>
      </c>
    </row>
    <row r="554" spans="1:23" hidden="1">
      <c r="A554" s="146" t="str">
        <f>IF(SP_SUL!Y557="","*",SP_SUL!Y557)</f>
        <v>*</v>
      </c>
      <c r="B554" s="146" t="str">
        <f>IF(SP_SUL!X557="","*",SP_SUL!X557)</f>
        <v>*</v>
      </c>
      <c r="C554" s="146" t="str">
        <f>IF(SP_SUL!Z557="","*",SP_SUL!Z557)</f>
        <v>*</v>
      </c>
      <c r="D554" s="139" t="str">
        <f>IF(SP_SUL!S557="","*",SP_SUL!S557)</f>
        <v>-</v>
      </c>
      <c r="E554" s="139" t="str">
        <f>IF(SP_SUL!T557="","*",SP_SUL!T557)</f>
        <v>-</v>
      </c>
      <c r="F554" s="145" t="str">
        <f>IF(SP_SUL!B557="","*",SP_SUL!B557)</f>
        <v>*</v>
      </c>
      <c r="G554" s="145" t="str">
        <f>IF(SP_SUL!D557="","*",SP_SUL!D557)</f>
        <v>*</v>
      </c>
      <c r="H554" s="145" t="str">
        <f>IF(SP_SUL!F557="","*",SP_SUL!F557)</f>
        <v>*</v>
      </c>
      <c r="I554" s="145" t="str">
        <f>IF(SP_SUL!H557="","*",SP_SUL!H557)</f>
        <v>*</v>
      </c>
      <c r="J554" s="145" t="str">
        <f>IF(SP_SUL!I557="","*",SP_SUL!I557)</f>
        <v>*</v>
      </c>
      <c r="K554" s="139" t="str">
        <f>IF(SP_SUL!M557="","*",SP_SUL!M557)</f>
        <v>-</v>
      </c>
      <c r="L554" s="139" t="str">
        <f>IF(SP_SUL!N557="","*",SP_SUL!N557)</f>
        <v>-</v>
      </c>
      <c r="M554" s="140" t="str">
        <f>IF(SP_SUL!J557="","*",SP_SUL!J557)</f>
        <v>*</v>
      </c>
      <c r="N554" s="144" t="str">
        <f>IF(SP_SUL!K557="","*",SP_SUL!K557)</f>
        <v>*</v>
      </c>
      <c r="O554" s="144" t="str">
        <f>IF(SP_SUL!L557="","*",SP_SUL!L557)</f>
        <v>*</v>
      </c>
      <c r="P554" s="143" t="str">
        <f>IF(SP_SUL!O557="","*",SP_SUL!O557)</f>
        <v>*</v>
      </c>
      <c r="Q554" s="143" t="str">
        <f>IF(SP_SUL!P557="","*",SP_SUL!P557)</f>
        <v>*</v>
      </c>
      <c r="R554" s="145" t="str">
        <f>IF(SP_SUL!Q557="","*",CONCATENATE(SP_SUL!Q557," ",SP_SUL!R557))</f>
        <v>*</v>
      </c>
      <c r="S554" s="145" t="str">
        <f>IF(SP_SUL!V557="","*",SP_SUL!V557)</f>
        <v>*</v>
      </c>
      <c r="T554" s="145" t="str">
        <f>IF(SP_SUL!W557="","*",SP_SUL!W557)</f>
        <v>*</v>
      </c>
      <c r="U554" s="137" t="str">
        <f ca="1">_xlfn.XLOOKUP(G554&amp;$U$2,BS_CONTROLE[CHAVE],BS_CONTROLE[Quantidade_11],"-")</f>
        <v>-</v>
      </c>
      <c r="V554" s="137" t="str">
        <f ca="1">_xlfn.XLOOKUP(G554&amp;$V$2,BS_CONTROLE[CHAVE],BS_CONTROLE[Quantidade_11],"-")</f>
        <v>-</v>
      </c>
      <c r="W554" s="137" t="str">
        <f ca="1">_xlfn.XLOOKUP(G554&amp;$W$2,BS_CONTROLE[CHAVE],BS_CONTROLE[Quantidade_11],"-")</f>
        <v>-</v>
      </c>
    </row>
    <row r="555" spans="1:23" hidden="1">
      <c r="A555" s="146" t="str">
        <f>IF(SP_SUL!Y558="","*",SP_SUL!Y558)</f>
        <v>*</v>
      </c>
      <c r="B555" s="146" t="str">
        <f>IF(SP_SUL!X558="","*",SP_SUL!X558)</f>
        <v>*</v>
      </c>
      <c r="C555" s="146" t="str">
        <f>IF(SP_SUL!Z558="","*",SP_SUL!Z558)</f>
        <v>*</v>
      </c>
      <c r="D555" s="139" t="str">
        <f>IF(SP_SUL!S558="","*",SP_SUL!S558)</f>
        <v>-</v>
      </c>
      <c r="E555" s="139" t="str">
        <f>IF(SP_SUL!T558="","*",SP_SUL!T558)</f>
        <v>-</v>
      </c>
      <c r="F555" s="145" t="str">
        <f>IF(SP_SUL!B558="","*",SP_SUL!B558)</f>
        <v>*</v>
      </c>
      <c r="G555" s="145" t="str">
        <f>IF(SP_SUL!D558="","*",SP_SUL!D558)</f>
        <v>*</v>
      </c>
      <c r="H555" s="145" t="str">
        <f>IF(SP_SUL!F558="","*",SP_SUL!F558)</f>
        <v>*</v>
      </c>
      <c r="I555" s="145" t="str">
        <f>IF(SP_SUL!H558="","*",SP_SUL!H558)</f>
        <v>*</v>
      </c>
      <c r="J555" s="145" t="str">
        <f>IF(SP_SUL!I558="","*",SP_SUL!I558)</f>
        <v>*</v>
      </c>
      <c r="K555" s="139" t="str">
        <f>IF(SP_SUL!M558="","*",SP_SUL!M558)</f>
        <v>-</v>
      </c>
      <c r="L555" s="139" t="str">
        <f>IF(SP_SUL!N558="","*",SP_SUL!N558)</f>
        <v>-</v>
      </c>
      <c r="M555" s="140" t="str">
        <f>IF(SP_SUL!J558="","*",SP_SUL!J558)</f>
        <v>*</v>
      </c>
      <c r="N555" s="144" t="str">
        <f>IF(SP_SUL!K558="","*",SP_SUL!K558)</f>
        <v>*</v>
      </c>
      <c r="O555" s="144" t="str">
        <f>IF(SP_SUL!L558="","*",SP_SUL!L558)</f>
        <v>*</v>
      </c>
      <c r="P555" s="143" t="str">
        <f>IF(SP_SUL!O558="","*",SP_SUL!O558)</f>
        <v>*</v>
      </c>
      <c r="Q555" s="143" t="str">
        <f>IF(SP_SUL!P558="","*",SP_SUL!P558)</f>
        <v>*</v>
      </c>
      <c r="R555" s="145" t="str">
        <f>IF(SP_SUL!Q558="","*",CONCATENATE(SP_SUL!Q558," ",SP_SUL!R558))</f>
        <v>*</v>
      </c>
      <c r="S555" s="145" t="str">
        <f>IF(SP_SUL!V558="","*",SP_SUL!V558)</f>
        <v>*</v>
      </c>
      <c r="T555" s="145" t="str">
        <f>IF(SP_SUL!W558="","*",SP_SUL!W558)</f>
        <v>*</v>
      </c>
      <c r="U555" s="137" t="str">
        <f ca="1">_xlfn.XLOOKUP(G555&amp;$U$2,BS_CONTROLE[CHAVE],BS_CONTROLE[Quantidade_11],"-")</f>
        <v>-</v>
      </c>
      <c r="V555" s="137" t="str">
        <f ca="1">_xlfn.XLOOKUP(G555&amp;$V$2,BS_CONTROLE[CHAVE],BS_CONTROLE[Quantidade_11],"-")</f>
        <v>-</v>
      </c>
      <c r="W555" s="137" t="str">
        <f ca="1">_xlfn.XLOOKUP(G555&amp;$W$2,BS_CONTROLE[CHAVE],BS_CONTROLE[Quantidade_11],"-")</f>
        <v>-</v>
      </c>
    </row>
    <row r="556" spans="1:23" hidden="1">
      <c r="A556" s="146" t="str">
        <f>IF(SP_SUL!Y559="","*",SP_SUL!Y559)</f>
        <v>*</v>
      </c>
      <c r="B556" s="146" t="str">
        <f>IF(SP_SUL!X559="","*",SP_SUL!X559)</f>
        <v>*</v>
      </c>
      <c r="C556" s="146" t="str">
        <f>IF(SP_SUL!Z559="","*",SP_SUL!Z559)</f>
        <v>*</v>
      </c>
      <c r="D556" s="139" t="str">
        <f>IF(SP_SUL!S559="","*",SP_SUL!S559)</f>
        <v>-</v>
      </c>
      <c r="E556" s="139" t="str">
        <f>IF(SP_SUL!T559="","*",SP_SUL!T559)</f>
        <v>-</v>
      </c>
      <c r="F556" s="145" t="str">
        <f>IF(SP_SUL!B559="","*",SP_SUL!B559)</f>
        <v>*</v>
      </c>
      <c r="G556" s="145" t="str">
        <f>IF(SP_SUL!D559="","*",SP_SUL!D559)</f>
        <v>*</v>
      </c>
      <c r="H556" s="145" t="str">
        <f>IF(SP_SUL!F559="","*",SP_SUL!F559)</f>
        <v>*</v>
      </c>
      <c r="I556" s="145" t="str">
        <f>IF(SP_SUL!H559="","*",SP_SUL!H559)</f>
        <v>*</v>
      </c>
      <c r="J556" s="145" t="str">
        <f>IF(SP_SUL!I559="","*",SP_SUL!I559)</f>
        <v>*</v>
      </c>
      <c r="K556" s="139" t="str">
        <f>IF(SP_SUL!M559="","*",SP_SUL!M559)</f>
        <v>-</v>
      </c>
      <c r="L556" s="139" t="str">
        <f>IF(SP_SUL!N559="","*",SP_SUL!N559)</f>
        <v>-</v>
      </c>
      <c r="M556" s="140" t="str">
        <f>IF(SP_SUL!J559="","*",SP_SUL!J559)</f>
        <v>*</v>
      </c>
      <c r="N556" s="144" t="str">
        <f>IF(SP_SUL!K559="","*",SP_SUL!K559)</f>
        <v>*</v>
      </c>
      <c r="O556" s="144" t="str">
        <f>IF(SP_SUL!L559="","*",SP_SUL!L559)</f>
        <v>*</v>
      </c>
      <c r="P556" s="143" t="str">
        <f>IF(SP_SUL!O559="","*",SP_SUL!O559)</f>
        <v>*</v>
      </c>
      <c r="Q556" s="143" t="str">
        <f>IF(SP_SUL!P559="","*",SP_SUL!P559)</f>
        <v>*</v>
      </c>
      <c r="R556" s="145" t="str">
        <f>IF(SP_SUL!Q559="","*",CONCATENATE(SP_SUL!Q559," ",SP_SUL!R559))</f>
        <v>*</v>
      </c>
      <c r="S556" s="145" t="str">
        <f>IF(SP_SUL!V559="","*",SP_SUL!V559)</f>
        <v>*</v>
      </c>
      <c r="T556" s="145" t="str">
        <f>IF(SP_SUL!W559="","*",SP_SUL!W559)</f>
        <v>*</v>
      </c>
      <c r="U556" s="137" t="str">
        <f ca="1">_xlfn.XLOOKUP(G556&amp;$U$2,BS_CONTROLE[CHAVE],BS_CONTROLE[Quantidade_11],"-")</f>
        <v>-</v>
      </c>
      <c r="V556" s="137" t="str">
        <f ca="1">_xlfn.XLOOKUP(G556&amp;$V$2,BS_CONTROLE[CHAVE],BS_CONTROLE[Quantidade_11],"-")</f>
        <v>-</v>
      </c>
      <c r="W556" s="137" t="str">
        <f ca="1">_xlfn.XLOOKUP(G556&amp;$W$2,BS_CONTROLE[CHAVE],BS_CONTROLE[Quantidade_11],"-")</f>
        <v>-</v>
      </c>
    </row>
    <row r="557" spans="1:23" hidden="1">
      <c r="A557" s="146" t="str">
        <f>IF(SP_SUL!Y560="","*",SP_SUL!Y560)</f>
        <v>*</v>
      </c>
      <c r="B557" s="146" t="str">
        <f>IF(SP_SUL!X560="","*",SP_SUL!X560)</f>
        <v>*</v>
      </c>
      <c r="C557" s="146" t="str">
        <f>IF(SP_SUL!Z560="","*",SP_SUL!Z560)</f>
        <v>*</v>
      </c>
      <c r="D557" s="139" t="str">
        <f>IF(SP_SUL!S560="","*",SP_SUL!S560)</f>
        <v>-</v>
      </c>
      <c r="E557" s="139" t="str">
        <f>IF(SP_SUL!T560="","*",SP_SUL!T560)</f>
        <v>-</v>
      </c>
      <c r="F557" s="145" t="str">
        <f>IF(SP_SUL!B560="","*",SP_SUL!B560)</f>
        <v>*</v>
      </c>
      <c r="G557" s="145" t="str">
        <f>IF(SP_SUL!D560="","*",SP_SUL!D560)</f>
        <v>*</v>
      </c>
      <c r="H557" s="145" t="str">
        <f>IF(SP_SUL!F560="","*",SP_SUL!F560)</f>
        <v>*</v>
      </c>
      <c r="I557" s="145" t="str">
        <f>IF(SP_SUL!H560="","*",SP_SUL!H560)</f>
        <v>*</v>
      </c>
      <c r="J557" s="145" t="str">
        <f>IF(SP_SUL!I560="","*",SP_SUL!I560)</f>
        <v>*</v>
      </c>
      <c r="K557" s="139" t="str">
        <f>IF(SP_SUL!M560="","*",SP_SUL!M560)</f>
        <v>-</v>
      </c>
      <c r="L557" s="139" t="str">
        <f>IF(SP_SUL!N560="","*",SP_SUL!N560)</f>
        <v>-</v>
      </c>
      <c r="M557" s="140" t="str">
        <f>IF(SP_SUL!J560="","*",SP_SUL!J560)</f>
        <v>*</v>
      </c>
      <c r="N557" s="144" t="str">
        <f>IF(SP_SUL!K560="","*",SP_SUL!K560)</f>
        <v>*</v>
      </c>
      <c r="O557" s="144" t="str">
        <f>IF(SP_SUL!L560="","*",SP_SUL!L560)</f>
        <v>*</v>
      </c>
      <c r="P557" s="143" t="str">
        <f>IF(SP_SUL!O560="","*",SP_SUL!O560)</f>
        <v>*</v>
      </c>
      <c r="Q557" s="143" t="str">
        <f>IF(SP_SUL!P560="","*",SP_SUL!P560)</f>
        <v>*</v>
      </c>
      <c r="R557" s="145" t="str">
        <f>IF(SP_SUL!Q560="","*",CONCATENATE(SP_SUL!Q560," ",SP_SUL!R560))</f>
        <v>*</v>
      </c>
      <c r="S557" s="145" t="str">
        <f>IF(SP_SUL!V560="","*",SP_SUL!V560)</f>
        <v>*</v>
      </c>
      <c r="T557" s="145" t="str">
        <f>IF(SP_SUL!W560="","*",SP_SUL!W560)</f>
        <v>*</v>
      </c>
      <c r="U557" s="137" t="str">
        <f ca="1">_xlfn.XLOOKUP(G557&amp;$U$2,BS_CONTROLE[CHAVE],BS_CONTROLE[Quantidade_11],"-")</f>
        <v>-</v>
      </c>
      <c r="V557" s="137" t="str">
        <f ca="1">_xlfn.XLOOKUP(G557&amp;$V$2,BS_CONTROLE[CHAVE],BS_CONTROLE[Quantidade_11],"-")</f>
        <v>-</v>
      </c>
      <c r="W557" s="137" t="str">
        <f ca="1">_xlfn.XLOOKUP(G557&amp;$W$2,BS_CONTROLE[CHAVE],BS_CONTROLE[Quantidade_11],"-")</f>
        <v>-</v>
      </c>
    </row>
    <row r="558" spans="1:23" hidden="1">
      <c r="A558" s="146" t="str">
        <f>IF(SP_SUL!Y561="","*",SP_SUL!Y561)</f>
        <v>*</v>
      </c>
      <c r="B558" s="146" t="str">
        <f>IF(SP_SUL!X561="","*",SP_SUL!X561)</f>
        <v>*</v>
      </c>
      <c r="C558" s="146" t="str">
        <f>IF(SP_SUL!Z561="","*",SP_SUL!Z561)</f>
        <v>*</v>
      </c>
      <c r="D558" s="139" t="str">
        <f>IF(SP_SUL!S561="","*",SP_SUL!S561)</f>
        <v>-</v>
      </c>
      <c r="E558" s="139" t="str">
        <f>IF(SP_SUL!T561="","*",SP_SUL!T561)</f>
        <v>-</v>
      </c>
      <c r="F558" s="145" t="str">
        <f>IF(SP_SUL!B561="","*",SP_SUL!B561)</f>
        <v>*</v>
      </c>
      <c r="G558" s="145" t="str">
        <f>IF(SP_SUL!D561="","*",SP_SUL!D561)</f>
        <v>*</v>
      </c>
      <c r="H558" s="145" t="str">
        <f>IF(SP_SUL!F561="","*",SP_SUL!F561)</f>
        <v>*</v>
      </c>
      <c r="I558" s="145" t="str">
        <f>IF(SP_SUL!H561="","*",SP_SUL!H561)</f>
        <v>*</v>
      </c>
      <c r="J558" s="145" t="str">
        <f>IF(SP_SUL!I561="","*",SP_SUL!I561)</f>
        <v>*</v>
      </c>
      <c r="K558" s="139" t="str">
        <f>IF(SP_SUL!M561="","*",SP_SUL!M561)</f>
        <v>-</v>
      </c>
      <c r="L558" s="139" t="str">
        <f>IF(SP_SUL!N561="","*",SP_SUL!N561)</f>
        <v>-</v>
      </c>
      <c r="M558" s="140" t="str">
        <f>IF(SP_SUL!J561="","*",SP_SUL!J561)</f>
        <v>*</v>
      </c>
      <c r="N558" s="144" t="str">
        <f>IF(SP_SUL!K561="","*",SP_SUL!K561)</f>
        <v>*</v>
      </c>
      <c r="O558" s="144" t="str">
        <f>IF(SP_SUL!L561="","*",SP_SUL!L561)</f>
        <v>*</v>
      </c>
      <c r="P558" s="143" t="str">
        <f>IF(SP_SUL!O561="","*",SP_SUL!O561)</f>
        <v>*</v>
      </c>
      <c r="Q558" s="143" t="str">
        <f>IF(SP_SUL!P561="","*",SP_SUL!P561)</f>
        <v>*</v>
      </c>
      <c r="R558" s="145" t="str">
        <f>IF(SP_SUL!Q561="","*",CONCATENATE(SP_SUL!Q561," ",SP_SUL!R561))</f>
        <v>*</v>
      </c>
      <c r="S558" s="145" t="str">
        <f>IF(SP_SUL!V561="","*",SP_SUL!V561)</f>
        <v>*</v>
      </c>
      <c r="T558" s="145" t="str">
        <f>IF(SP_SUL!W561="","*",SP_SUL!W561)</f>
        <v>*</v>
      </c>
      <c r="U558" s="137" t="str">
        <f ca="1">_xlfn.XLOOKUP(G558&amp;$U$2,BS_CONTROLE[CHAVE],BS_CONTROLE[Quantidade_11],"-")</f>
        <v>-</v>
      </c>
      <c r="V558" s="137" t="str">
        <f ca="1">_xlfn.XLOOKUP(G558&amp;$V$2,BS_CONTROLE[CHAVE],BS_CONTROLE[Quantidade_11],"-")</f>
        <v>-</v>
      </c>
      <c r="W558" s="137" t="str">
        <f ca="1">_xlfn.XLOOKUP(G558&amp;$W$2,BS_CONTROLE[CHAVE],BS_CONTROLE[Quantidade_11],"-")</f>
        <v>-</v>
      </c>
    </row>
    <row r="559" spans="1:23" hidden="1">
      <c r="A559" s="146" t="str">
        <f>IF(SP_SUL!Y562="","*",SP_SUL!Y562)</f>
        <v>*</v>
      </c>
      <c r="B559" s="146" t="str">
        <f>IF(SP_SUL!X562="","*",SP_SUL!X562)</f>
        <v>*</v>
      </c>
      <c r="C559" s="146" t="str">
        <f>IF(SP_SUL!Z562="","*",SP_SUL!Z562)</f>
        <v>*</v>
      </c>
      <c r="D559" s="139" t="str">
        <f>IF(SP_SUL!S562="","*",SP_SUL!S562)</f>
        <v>-</v>
      </c>
      <c r="E559" s="139" t="str">
        <f>IF(SP_SUL!T562="","*",SP_SUL!T562)</f>
        <v>-</v>
      </c>
      <c r="F559" s="145" t="str">
        <f>IF(SP_SUL!B562="","*",SP_SUL!B562)</f>
        <v>*</v>
      </c>
      <c r="G559" s="145" t="str">
        <f>IF(SP_SUL!D562="","*",SP_SUL!D562)</f>
        <v>*</v>
      </c>
      <c r="H559" s="145" t="str">
        <f>IF(SP_SUL!F562="","*",SP_SUL!F562)</f>
        <v>*</v>
      </c>
      <c r="I559" s="145" t="str">
        <f>IF(SP_SUL!H562="","*",SP_SUL!H562)</f>
        <v>*</v>
      </c>
      <c r="J559" s="145" t="str">
        <f>IF(SP_SUL!I562="","*",SP_SUL!I562)</f>
        <v>*</v>
      </c>
      <c r="K559" s="139" t="str">
        <f>IF(SP_SUL!M562="","*",SP_SUL!M562)</f>
        <v>-</v>
      </c>
      <c r="L559" s="139" t="str">
        <f>IF(SP_SUL!N562="","*",SP_SUL!N562)</f>
        <v>-</v>
      </c>
      <c r="M559" s="140" t="str">
        <f>IF(SP_SUL!J562="","*",SP_SUL!J562)</f>
        <v>*</v>
      </c>
      <c r="N559" s="144" t="str">
        <f>IF(SP_SUL!K562="","*",SP_SUL!K562)</f>
        <v>*</v>
      </c>
      <c r="O559" s="144" t="str">
        <f>IF(SP_SUL!L562="","*",SP_SUL!L562)</f>
        <v>*</v>
      </c>
      <c r="P559" s="143" t="str">
        <f>IF(SP_SUL!O562="","*",SP_SUL!O562)</f>
        <v>*</v>
      </c>
      <c r="Q559" s="143" t="str">
        <f>IF(SP_SUL!P562="","*",SP_SUL!P562)</f>
        <v>*</v>
      </c>
      <c r="R559" s="145" t="str">
        <f>IF(SP_SUL!Q562="","*",CONCATENATE(SP_SUL!Q562," ",SP_SUL!R562))</f>
        <v>*</v>
      </c>
      <c r="S559" s="145" t="str">
        <f>IF(SP_SUL!V562="","*",SP_SUL!V562)</f>
        <v>*</v>
      </c>
      <c r="T559" s="145" t="str">
        <f>IF(SP_SUL!W562="","*",SP_SUL!W562)</f>
        <v>*</v>
      </c>
      <c r="U559" s="137" t="str">
        <f ca="1">_xlfn.XLOOKUP(G559&amp;$U$2,BS_CONTROLE[CHAVE],BS_CONTROLE[Quantidade_11],"-")</f>
        <v>-</v>
      </c>
      <c r="V559" s="137" t="str">
        <f ca="1">_xlfn.XLOOKUP(G559&amp;$V$2,BS_CONTROLE[CHAVE],BS_CONTROLE[Quantidade_11],"-")</f>
        <v>-</v>
      </c>
      <c r="W559" s="137" t="str">
        <f ca="1">_xlfn.XLOOKUP(G559&amp;$W$2,BS_CONTROLE[CHAVE],BS_CONTROLE[Quantidade_11],"-")</f>
        <v>-</v>
      </c>
    </row>
    <row r="560" spans="1:23" hidden="1">
      <c r="A560" s="146" t="str">
        <f>IF(SP_SUL!Y563="","*",SP_SUL!Y563)</f>
        <v>*</v>
      </c>
      <c r="B560" s="146" t="str">
        <f>IF(SP_SUL!X563="","*",SP_SUL!X563)</f>
        <v>*</v>
      </c>
      <c r="C560" s="146" t="str">
        <f>IF(SP_SUL!Z563="","*",SP_SUL!Z563)</f>
        <v>*</v>
      </c>
      <c r="D560" s="139" t="str">
        <f>IF(SP_SUL!S563="","*",SP_SUL!S563)</f>
        <v>-</v>
      </c>
      <c r="E560" s="139" t="str">
        <f>IF(SP_SUL!T563="","*",SP_SUL!T563)</f>
        <v>-</v>
      </c>
      <c r="F560" s="145" t="str">
        <f>IF(SP_SUL!B563="","*",SP_SUL!B563)</f>
        <v>*</v>
      </c>
      <c r="G560" s="145" t="str">
        <f>IF(SP_SUL!D563="","*",SP_SUL!D563)</f>
        <v>*</v>
      </c>
      <c r="H560" s="145" t="str">
        <f>IF(SP_SUL!F563="","*",SP_SUL!F563)</f>
        <v>*</v>
      </c>
      <c r="I560" s="145" t="str">
        <f>IF(SP_SUL!H563="","*",SP_SUL!H563)</f>
        <v>*</v>
      </c>
      <c r="J560" s="145" t="str">
        <f>IF(SP_SUL!I563="","*",SP_SUL!I563)</f>
        <v>*</v>
      </c>
      <c r="K560" s="139" t="str">
        <f>IF(SP_SUL!M563="","*",SP_SUL!M563)</f>
        <v>-</v>
      </c>
      <c r="L560" s="139" t="str">
        <f>IF(SP_SUL!N563="","*",SP_SUL!N563)</f>
        <v>-</v>
      </c>
      <c r="M560" s="140" t="str">
        <f>IF(SP_SUL!J563="","*",SP_SUL!J563)</f>
        <v>*</v>
      </c>
      <c r="N560" s="144" t="str">
        <f>IF(SP_SUL!K563="","*",SP_SUL!K563)</f>
        <v>*</v>
      </c>
      <c r="O560" s="144" t="str">
        <f>IF(SP_SUL!L563="","*",SP_SUL!L563)</f>
        <v>*</v>
      </c>
      <c r="P560" s="143" t="str">
        <f>IF(SP_SUL!O563="","*",SP_SUL!O563)</f>
        <v>*</v>
      </c>
      <c r="Q560" s="143" t="str">
        <f>IF(SP_SUL!P563="","*",SP_SUL!P563)</f>
        <v>*</v>
      </c>
      <c r="R560" s="145" t="str">
        <f>IF(SP_SUL!Q563="","*",CONCATENATE(SP_SUL!Q563," ",SP_SUL!R563))</f>
        <v>*</v>
      </c>
      <c r="S560" s="145" t="str">
        <f>IF(SP_SUL!V563="","*",SP_SUL!V563)</f>
        <v>*</v>
      </c>
      <c r="T560" s="145" t="str">
        <f>IF(SP_SUL!W563="","*",SP_SUL!W563)</f>
        <v>*</v>
      </c>
      <c r="U560" s="137" t="str">
        <f ca="1">_xlfn.XLOOKUP(G560&amp;$U$2,BS_CONTROLE[CHAVE],BS_CONTROLE[Quantidade_11],"-")</f>
        <v>-</v>
      </c>
      <c r="V560" s="137" t="str">
        <f ca="1">_xlfn.XLOOKUP(G560&amp;$V$2,BS_CONTROLE[CHAVE],BS_CONTROLE[Quantidade_11],"-")</f>
        <v>-</v>
      </c>
      <c r="W560" s="137" t="str">
        <f ca="1">_xlfn.XLOOKUP(G560&amp;$W$2,BS_CONTROLE[CHAVE],BS_CONTROLE[Quantidade_11],"-")</f>
        <v>-</v>
      </c>
    </row>
    <row r="561" spans="1:23" hidden="1">
      <c r="A561" s="146" t="str">
        <f>IF(SP_SUL!Y564="","*",SP_SUL!Y564)</f>
        <v>*</v>
      </c>
      <c r="B561" s="146" t="str">
        <f>IF(SP_SUL!X564="","*",SP_SUL!X564)</f>
        <v>*</v>
      </c>
      <c r="C561" s="146" t="str">
        <f>IF(SP_SUL!Z564="","*",SP_SUL!Z564)</f>
        <v>*</v>
      </c>
      <c r="D561" s="139" t="str">
        <f>IF(SP_SUL!S564="","*",SP_SUL!S564)</f>
        <v>-</v>
      </c>
      <c r="E561" s="139" t="str">
        <f>IF(SP_SUL!T564="","*",SP_SUL!T564)</f>
        <v>-</v>
      </c>
      <c r="F561" s="145" t="str">
        <f>IF(SP_SUL!B564="","*",SP_SUL!B564)</f>
        <v>*</v>
      </c>
      <c r="G561" s="145" t="str">
        <f>IF(SP_SUL!D564="","*",SP_SUL!D564)</f>
        <v>*</v>
      </c>
      <c r="H561" s="145" t="str">
        <f>IF(SP_SUL!F564="","*",SP_SUL!F564)</f>
        <v>*</v>
      </c>
      <c r="I561" s="145" t="str">
        <f>IF(SP_SUL!H564="","*",SP_SUL!H564)</f>
        <v>*</v>
      </c>
      <c r="J561" s="145" t="str">
        <f>IF(SP_SUL!I564="","*",SP_SUL!I564)</f>
        <v>*</v>
      </c>
      <c r="K561" s="139" t="str">
        <f>IF(SP_SUL!M564="","*",SP_SUL!M564)</f>
        <v>-</v>
      </c>
      <c r="L561" s="139" t="str">
        <f>IF(SP_SUL!N564="","*",SP_SUL!N564)</f>
        <v>-</v>
      </c>
      <c r="M561" s="140" t="str">
        <f>IF(SP_SUL!J564="","*",SP_SUL!J564)</f>
        <v>*</v>
      </c>
      <c r="N561" s="144" t="str">
        <f>IF(SP_SUL!K564="","*",SP_SUL!K564)</f>
        <v>*</v>
      </c>
      <c r="O561" s="144" t="str">
        <f>IF(SP_SUL!L564="","*",SP_SUL!L564)</f>
        <v>*</v>
      </c>
      <c r="P561" s="143" t="str">
        <f>IF(SP_SUL!O564="","*",SP_SUL!O564)</f>
        <v>*</v>
      </c>
      <c r="Q561" s="143" t="str">
        <f>IF(SP_SUL!P564="","*",SP_SUL!P564)</f>
        <v>*</v>
      </c>
      <c r="R561" s="145" t="str">
        <f>IF(SP_SUL!Q564="","*",CONCATENATE(SP_SUL!Q564," ",SP_SUL!R564))</f>
        <v>*</v>
      </c>
      <c r="S561" s="145" t="str">
        <f>IF(SP_SUL!V564="","*",SP_SUL!V564)</f>
        <v>*</v>
      </c>
      <c r="T561" s="145" t="str">
        <f>IF(SP_SUL!W564="","*",SP_SUL!W564)</f>
        <v>*</v>
      </c>
      <c r="U561" s="137" t="str">
        <f ca="1">_xlfn.XLOOKUP(G561&amp;$U$2,BS_CONTROLE[CHAVE],BS_CONTROLE[Quantidade_11],"-")</f>
        <v>-</v>
      </c>
      <c r="V561" s="137" t="str">
        <f ca="1">_xlfn.XLOOKUP(G561&amp;$V$2,BS_CONTROLE[CHAVE],BS_CONTROLE[Quantidade_11],"-")</f>
        <v>-</v>
      </c>
      <c r="W561" s="137" t="str">
        <f ca="1">_xlfn.XLOOKUP(G561&amp;$W$2,BS_CONTROLE[CHAVE],BS_CONTROLE[Quantidade_11],"-")</f>
        <v>-</v>
      </c>
    </row>
    <row r="562" spans="1:23" hidden="1">
      <c r="A562" s="146" t="str">
        <f>IF(SP_SUL!Y565="","*",SP_SUL!Y565)</f>
        <v>*</v>
      </c>
      <c r="B562" s="146" t="str">
        <f>IF(SP_SUL!X565="","*",SP_SUL!X565)</f>
        <v>*</v>
      </c>
      <c r="C562" s="146" t="str">
        <f>IF(SP_SUL!Z565="","*",SP_SUL!Z565)</f>
        <v>*</v>
      </c>
      <c r="D562" s="139" t="str">
        <f>IF(SP_SUL!S565="","*",SP_SUL!S565)</f>
        <v>-</v>
      </c>
      <c r="E562" s="139" t="str">
        <f>IF(SP_SUL!T565="","*",SP_SUL!T565)</f>
        <v>-</v>
      </c>
      <c r="F562" s="145" t="str">
        <f>IF(SP_SUL!B565="","*",SP_SUL!B565)</f>
        <v>*</v>
      </c>
      <c r="G562" s="145" t="str">
        <f>IF(SP_SUL!D565="","*",SP_SUL!D565)</f>
        <v>*</v>
      </c>
      <c r="H562" s="145" t="str">
        <f>IF(SP_SUL!F565="","*",SP_SUL!F565)</f>
        <v>*</v>
      </c>
      <c r="I562" s="145" t="str">
        <f>IF(SP_SUL!H565="","*",SP_SUL!H565)</f>
        <v>*</v>
      </c>
      <c r="J562" s="145" t="str">
        <f>IF(SP_SUL!I565="","*",SP_SUL!I565)</f>
        <v>*</v>
      </c>
      <c r="K562" s="139" t="str">
        <f>IF(SP_SUL!M565="","*",SP_SUL!M565)</f>
        <v>-</v>
      </c>
      <c r="L562" s="139" t="str">
        <f>IF(SP_SUL!N565="","*",SP_SUL!N565)</f>
        <v>-</v>
      </c>
      <c r="M562" s="140" t="str">
        <f>IF(SP_SUL!J565="","*",SP_SUL!J565)</f>
        <v>*</v>
      </c>
      <c r="N562" s="144" t="str">
        <f>IF(SP_SUL!K565="","*",SP_SUL!K565)</f>
        <v>*</v>
      </c>
      <c r="O562" s="144" t="str">
        <f>IF(SP_SUL!L565="","*",SP_SUL!L565)</f>
        <v>*</v>
      </c>
      <c r="P562" s="143" t="str">
        <f>IF(SP_SUL!O565="","*",SP_SUL!O565)</f>
        <v>*</v>
      </c>
      <c r="Q562" s="143" t="str">
        <f>IF(SP_SUL!P565="","*",SP_SUL!P565)</f>
        <v>*</v>
      </c>
      <c r="R562" s="145" t="str">
        <f>IF(SP_SUL!Q565="","*",CONCATENATE(SP_SUL!Q565," ",SP_SUL!R565))</f>
        <v>*</v>
      </c>
      <c r="S562" s="145" t="str">
        <f>IF(SP_SUL!V565="","*",SP_SUL!V565)</f>
        <v>*</v>
      </c>
      <c r="T562" s="145" t="str">
        <f>IF(SP_SUL!W565="","*",SP_SUL!W565)</f>
        <v>*</v>
      </c>
      <c r="U562" s="137" t="str">
        <f ca="1">_xlfn.XLOOKUP(G562&amp;$U$2,BS_CONTROLE[CHAVE],BS_CONTROLE[Quantidade_11],"-")</f>
        <v>-</v>
      </c>
      <c r="V562" s="137" t="str">
        <f ca="1">_xlfn.XLOOKUP(G562&amp;$V$2,BS_CONTROLE[CHAVE],BS_CONTROLE[Quantidade_11],"-")</f>
        <v>-</v>
      </c>
      <c r="W562" s="137" t="str">
        <f ca="1">_xlfn.XLOOKUP(G562&amp;$W$2,BS_CONTROLE[CHAVE],BS_CONTROLE[Quantidade_11],"-")</f>
        <v>-</v>
      </c>
    </row>
    <row r="563" spans="1:23" hidden="1">
      <c r="A563" s="146" t="str">
        <f>IF(SP_SUL!Y566="","*",SP_SUL!Y566)</f>
        <v>*</v>
      </c>
      <c r="B563" s="146" t="str">
        <f>IF(SP_SUL!X566="","*",SP_SUL!X566)</f>
        <v>*</v>
      </c>
      <c r="C563" s="146" t="str">
        <f>IF(SP_SUL!Z566="","*",SP_SUL!Z566)</f>
        <v>*</v>
      </c>
      <c r="D563" s="139" t="str">
        <f>IF(SP_SUL!S566="","*",SP_SUL!S566)</f>
        <v>-</v>
      </c>
      <c r="E563" s="139" t="str">
        <f>IF(SP_SUL!T566="","*",SP_SUL!T566)</f>
        <v>-</v>
      </c>
      <c r="F563" s="145" t="str">
        <f>IF(SP_SUL!B566="","*",SP_SUL!B566)</f>
        <v>*</v>
      </c>
      <c r="G563" s="145" t="str">
        <f>IF(SP_SUL!D566="","*",SP_SUL!D566)</f>
        <v>*</v>
      </c>
      <c r="H563" s="145" t="str">
        <f>IF(SP_SUL!F566="","*",SP_SUL!F566)</f>
        <v>*</v>
      </c>
      <c r="I563" s="145" t="str">
        <f>IF(SP_SUL!H566="","*",SP_SUL!H566)</f>
        <v>*</v>
      </c>
      <c r="J563" s="145" t="str">
        <f>IF(SP_SUL!I566="","*",SP_SUL!I566)</f>
        <v>*</v>
      </c>
      <c r="K563" s="139" t="str">
        <f>IF(SP_SUL!M566="","*",SP_SUL!M566)</f>
        <v>-</v>
      </c>
      <c r="L563" s="139" t="str">
        <f>IF(SP_SUL!N566="","*",SP_SUL!N566)</f>
        <v>-</v>
      </c>
      <c r="M563" s="140" t="str">
        <f>IF(SP_SUL!J566="","*",SP_SUL!J566)</f>
        <v>*</v>
      </c>
      <c r="N563" s="144" t="str">
        <f>IF(SP_SUL!K566="","*",SP_SUL!K566)</f>
        <v>*</v>
      </c>
      <c r="O563" s="144" t="str">
        <f>IF(SP_SUL!L566="","*",SP_SUL!L566)</f>
        <v>*</v>
      </c>
      <c r="P563" s="143" t="str">
        <f>IF(SP_SUL!O566="","*",SP_SUL!O566)</f>
        <v>*</v>
      </c>
      <c r="Q563" s="143" t="str">
        <f>IF(SP_SUL!P566="","*",SP_SUL!P566)</f>
        <v>*</v>
      </c>
      <c r="R563" s="145" t="str">
        <f>IF(SP_SUL!Q566="","*",CONCATENATE(SP_SUL!Q566," ",SP_SUL!R566))</f>
        <v>*</v>
      </c>
      <c r="S563" s="145" t="str">
        <f>IF(SP_SUL!V566="","*",SP_SUL!V566)</f>
        <v>*</v>
      </c>
      <c r="T563" s="145" t="str">
        <f>IF(SP_SUL!W566="","*",SP_SUL!W566)</f>
        <v>*</v>
      </c>
      <c r="U563" s="137" t="str">
        <f ca="1">_xlfn.XLOOKUP(G563&amp;$U$2,BS_CONTROLE[CHAVE],BS_CONTROLE[Quantidade_11],"-")</f>
        <v>-</v>
      </c>
      <c r="V563" s="137" t="str">
        <f ca="1">_xlfn.XLOOKUP(G563&amp;$V$2,BS_CONTROLE[CHAVE],BS_CONTROLE[Quantidade_11],"-")</f>
        <v>-</v>
      </c>
      <c r="W563" s="137" t="str">
        <f ca="1">_xlfn.XLOOKUP(G563&amp;$W$2,BS_CONTROLE[CHAVE],BS_CONTROLE[Quantidade_11],"-")</f>
        <v>-</v>
      </c>
    </row>
    <row r="564" spans="1:23" hidden="1">
      <c r="A564" s="146" t="str">
        <f>IF(SP_SUL!Y567="","*",SP_SUL!Y567)</f>
        <v>*</v>
      </c>
      <c r="B564" s="146" t="str">
        <f>IF(SP_SUL!X567="","*",SP_SUL!X567)</f>
        <v>*</v>
      </c>
      <c r="C564" s="146" t="str">
        <f>IF(SP_SUL!Z567="","*",SP_SUL!Z567)</f>
        <v>*</v>
      </c>
      <c r="D564" s="139" t="str">
        <f>IF(SP_SUL!S567="","*",SP_SUL!S567)</f>
        <v>-</v>
      </c>
      <c r="E564" s="139" t="str">
        <f>IF(SP_SUL!T567="","*",SP_SUL!T567)</f>
        <v>-</v>
      </c>
      <c r="F564" s="145" t="str">
        <f>IF(SP_SUL!B567="","*",SP_SUL!B567)</f>
        <v>*</v>
      </c>
      <c r="G564" s="145" t="str">
        <f>IF(SP_SUL!D567="","*",SP_SUL!D567)</f>
        <v>*</v>
      </c>
      <c r="H564" s="145" t="str">
        <f>IF(SP_SUL!F567="","*",SP_SUL!F567)</f>
        <v>*</v>
      </c>
      <c r="I564" s="145" t="str">
        <f>IF(SP_SUL!H567="","*",SP_SUL!H567)</f>
        <v>*</v>
      </c>
      <c r="J564" s="145" t="str">
        <f>IF(SP_SUL!I567="","*",SP_SUL!I567)</f>
        <v>*</v>
      </c>
      <c r="K564" s="139" t="str">
        <f>IF(SP_SUL!M567="","*",SP_SUL!M567)</f>
        <v>-</v>
      </c>
      <c r="L564" s="139" t="str">
        <f>IF(SP_SUL!N567="","*",SP_SUL!N567)</f>
        <v>-</v>
      </c>
      <c r="M564" s="140" t="str">
        <f>IF(SP_SUL!J567="","*",SP_SUL!J567)</f>
        <v>*</v>
      </c>
      <c r="N564" s="144" t="str">
        <f>IF(SP_SUL!K567="","*",SP_SUL!K567)</f>
        <v>*</v>
      </c>
      <c r="O564" s="144" t="str">
        <f>IF(SP_SUL!L567="","*",SP_SUL!L567)</f>
        <v>*</v>
      </c>
      <c r="P564" s="143" t="str">
        <f>IF(SP_SUL!O567="","*",SP_SUL!O567)</f>
        <v>*</v>
      </c>
      <c r="Q564" s="143" t="str">
        <f>IF(SP_SUL!P567="","*",SP_SUL!P567)</f>
        <v>*</v>
      </c>
      <c r="R564" s="145" t="str">
        <f>IF(SP_SUL!Q567="","*",CONCATENATE(SP_SUL!Q567," ",SP_SUL!R567))</f>
        <v>*</v>
      </c>
      <c r="S564" s="145" t="str">
        <f>IF(SP_SUL!V567="","*",SP_SUL!V567)</f>
        <v>*</v>
      </c>
      <c r="T564" s="145" t="str">
        <f>IF(SP_SUL!W567="","*",SP_SUL!W567)</f>
        <v>*</v>
      </c>
      <c r="U564" s="137" t="str">
        <f ca="1">_xlfn.XLOOKUP(G564&amp;$U$2,BS_CONTROLE[CHAVE],BS_CONTROLE[Quantidade_11],"-")</f>
        <v>-</v>
      </c>
      <c r="V564" s="137" t="str">
        <f ca="1">_xlfn.XLOOKUP(G564&amp;$V$2,BS_CONTROLE[CHAVE],BS_CONTROLE[Quantidade_11],"-")</f>
        <v>-</v>
      </c>
      <c r="W564" s="137" t="str">
        <f ca="1">_xlfn.XLOOKUP(G564&amp;$W$2,BS_CONTROLE[CHAVE],BS_CONTROLE[Quantidade_11],"-")</f>
        <v>-</v>
      </c>
    </row>
    <row r="565" spans="1:23" hidden="1">
      <c r="A565" s="146" t="str">
        <f>IF(SP_SUL!Y568="","*",SP_SUL!Y568)</f>
        <v>*</v>
      </c>
      <c r="B565" s="146" t="str">
        <f>IF(SP_SUL!X568="","*",SP_SUL!X568)</f>
        <v>*</v>
      </c>
      <c r="C565" s="146" t="str">
        <f>IF(SP_SUL!Z568="","*",SP_SUL!Z568)</f>
        <v>*</v>
      </c>
      <c r="D565" s="139" t="str">
        <f>IF(SP_SUL!S568="","*",SP_SUL!S568)</f>
        <v>-</v>
      </c>
      <c r="E565" s="139" t="str">
        <f>IF(SP_SUL!T568="","*",SP_SUL!T568)</f>
        <v>-</v>
      </c>
      <c r="F565" s="145" t="str">
        <f>IF(SP_SUL!B568="","*",SP_SUL!B568)</f>
        <v>*</v>
      </c>
      <c r="G565" s="145" t="str">
        <f>IF(SP_SUL!D568="","*",SP_SUL!D568)</f>
        <v>*</v>
      </c>
      <c r="H565" s="145" t="str">
        <f>IF(SP_SUL!F568="","*",SP_SUL!F568)</f>
        <v>*</v>
      </c>
      <c r="I565" s="145" t="str">
        <f>IF(SP_SUL!H568="","*",SP_SUL!H568)</f>
        <v>*</v>
      </c>
      <c r="J565" s="145" t="str">
        <f>IF(SP_SUL!I568="","*",SP_SUL!I568)</f>
        <v>*</v>
      </c>
      <c r="K565" s="139" t="str">
        <f>IF(SP_SUL!M568="","*",SP_SUL!M568)</f>
        <v>-</v>
      </c>
      <c r="L565" s="139" t="str">
        <f>IF(SP_SUL!N568="","*",SP_SUL!N568)</f>
        <v>-</v>
      </c>
      <c r="M565" s="140" t="str">
        <f>IF(SP_SUL!J568="","*",SP_SUL!J568)</f>
        <v>*</v>
      </c>
      <c r="N565" s="144" t="str">
        <f>IF(SP_SUL!K568="","*",SP_SUL!K568)</f>
        <v>*</v>
      </c>
      <c r="O565" s="144" t="str">
        <f>IF(SP_SUL!L568="","*",SP_SUL!L568)</f>
        <v>*</v>
      </c>
      <c r="P565" s="143" t="str">
        <f>IF(SP_SUL!O568="","*",SP_SUL!O568)</f>
        <v>*</v>
      </c>
      <c r="Q565" s="143" t="str">
        <f>IF(SP_SUL!P568="","*",SP_SUL!P568)</f>
        <v>*</v>
      </c>
      <c r="R565" s="145" t="str">
        <f>IF(SP_SUL!Q568="","*",CONCATENATE(SP_SUL!Q568," ",SP_SUL!R568))</f>
        <v>*</v>
      </c>
      <c r="S565" s="145" t="str">
        <f>IF(SP_SUL!V568="","*",SP_SUL!V568)</f>
        <v>*</v>
      </c>
      <c r="T565" s="145" t="str">
        <f>IF(SP_SUL!W568="","*",SP_SUL!W568)</f>
        <v>*</v>
      </c>
      <c r="U565" s="137" t="str">
        <f ca="1">_xlfn.XLOOKUP(G565&amp;$U$2,BS_CONTROLE[CHAVE],BS_CONTROLE[Quantidade_11],"-")</f>
        <v>-</v>
      </c>
      <c r="V565" s="137" t="str">
        <f ca="1">_xlfn.XLOOKUP(G565&amp;$V$2,BS_CONTROLE[CHAVE],BS_CONTROLE[Quantidade_11],"-")</f>
        <v>-</v>
      </c>
      <c r="W565" s="137" t="str">
        <f ca="1">_xlfn.XLOOKUP(G565&amp;$W$2,BS_CONTROLE[CHAVE],BS_CONTROLE[Quantidade_11],"-")</f>
        <v>-</v>
      </c>
    </row>
    <row r="566" spans="1:23" hidden="1">
      <c r="A566" s="146" t="str">
        <f>IF(SP_SUL!Y569="","*",SP_SUL!Y569)</f>
        <v>*</v>
      </c>
      <c r="B566" s="146" t="str">
        <f>IF(SP_SUL!X569="","*",SP_SUL!X569)</f>
        <v>*</v>
      </c>
      <c r="C566" s="146" t="str">
        <f>IF(SP_SUL!Z569="","*",SP_SUL!Z569)</f>
        <v>*</v>
      </c>
      <c r="D566" s="139" t="str">
        <f>IF(SP_SUL!S569="","*",SP_SUL!S569)</f>
        <v>-</v>
      </c>
      <c r="E566" s="139" t="str">
        <f>IF(SP_SUL!T569="","*",SP_SUL!T569)</f>
        <v>-</v>
      </c>
      <c r="F566" s="145" t="str">
        <f>IF(SP_SUL!B569="","*",SP_SUL!B569)</f>
        <v>*</v>
      </c>
      <c r="G566" s="145" t="str">
        <f>IF(SP_SUL!D569="","*",SP_SUL!D569)</f>
        <v>*</v>
      </c>
      <c r="H566" s="145" t="str">
        <f>IF(SP_SUL!F569="","*",SP_SUL!F569)</f>
        <v>*</v>
      </c>
      <c r="I566" s="145" t="str">
        <f>IF(SP_SUL!H569="","*",SP_SUL!H569)</f>
        <v>*</v>
      </c>
      <c r="J566" s="145" t="str">
        <f>IF(SP_SUL!I569="","*",SP_SUL!I569)</f>
        <v>*</v>
      </c>
      <c r="K566" s="139" t="str">
        <f>IF(SP_SUL!M569="","*",SP_SUL!M569)</f>
        <v>-</v>
      </c>
      <c r="L566" s="139" t="str">
        <f>IF(SP_SUL!N569="","*",SP_SUL!N569)</f>
        <v>-</v>
      </c>
      <c r="M566" s="140" t="str">
        <f>IF(SP_SUL!J569="","*",SP_SUL!J569)</f>
        <v>*</v>
      </c>
      <c r="N566" s="144" t="str">
        <f>IF(SP_SUL!K569="","*",SP_SUL!K569)</f>
        <v>*</v>
      </c>
      <c r="O566" s="144" t="str">
        <f>IF(SP_SUL!L569="","*",SP_SUL!L569)</f>
        <v>*</v>
      </c>
      <c r="P566" s="143" t="str">
        <f>IF(SP_SUL!O569="","*",SP_SUL!O569)</f>
        <v>*</v>
      </c>
      <c r="Q566" s="143" t="str">
        <f>IF(SP_SUL!P569="","*",SP_SUL!P569)</f>
        <v>*</v>
      </c>
      <c r="R566" s="145" t="str">
        <f>IF(SP_SUL!Q569="","*",CONCATENATE(SP_SUL!Q569," ",SP_SUL!R569))</f>
        <v>*</v>
      </c>
      <c r="S566" s="145" t="str">
        <f>IF(SP_SUL!V569="","*",SP_SUL!V569)</f>
        <v>*</v>
      </c>
      <c r="T566" s="145" t="str">
        <f>IF(SP_SUL!W569="","*",SP_SUL!W569)</f>
        <v>*</v>
      </c>
      <c r="U566" s="137" t="str">
        <f ca="1">_xlfn.XLOOKUP(G566&amp;$U$2,BS_CONTROLE[CHAVE],BS_CONTROLE[Quantidade_11],"-")</f>
        <v>-</v>
      </c>
      <c r="V566" s="137" t="str">
        <f ca="1">_xlfn.XLOOKUP(G566&amp;$V$2,BS_CONTROLE[CHAVE],BS_CONTROLE[Quantidade_11],"-")</f>
        <v>-</v>
      </c>
      <c r="W566" s="137" t="str">
        <f ca="1">_xlfn.XLOOKUP(G566&amp;$W$2,BS_CONTROLE[CHAVE],BS_CONTROLE[Quantidade_11],"-")</f>
        <v>-</v>
      </c>
    </row>
    <row r="567" spans="1:23" hidden="1">
      <c r="A567" s="146" t="str">
        <f>IF(SP_SUL!Y570="","*",SP_SUL!Y570)</f>
        <v>*</v>
      </c>
      <c r="B567" s="146" t="str">
        <f>IF(SP_SUL!X570="","*",SP_SUL!X570)</f>
        <v>*</v>
      </c>
      <c r="C567" s="146" t="str">
        <f>IF(SP_SUL!Z570="","*",SP_SUL!Z570)</f>
        <v>*</v>
      </c>
      <c r="D567" s="139" t="str">
        <f>IF(SP_SUL!S570="","*",SP_SUL!S570)</f>
        <v>-</v>
      </c>
      <c r="E567" s="139" t="str">
        <f>IF(SP_SUL!T570="","*",SP_SUL!T570)</f>
        <v>-</v>
      </c>
      <c r="F567" s="145" t="str">
        <f>IF(SP_SUL!B570="","*",SP_SUL!B570)</f>
        <v>*</v>
      </c>
      <c r="G567" s="145" t="str">
        <f>IF(SP_SUL!D570="","*",SP_SUL!D570)</f>
        <v>*</v>
      </c>
      <c r="H567" s="145" t="str">
        <f>IF(SP_SUL!F570="","*",SP_SUL!F570)</f>
        <v>*</v>
      </c>
      <c r="I567" s="145" t="str">
        <f>IF(SP_SUL!H570="","*",SP_SUL!H570)</f>
        <v>*</v>
      </c>
      <c r="J567" s="145" t="str">
        <f>IF(SP_SUL!I570="","*",SP_SUL!I570)</f>
        <v>*</v>
      </c>
      <c r="K567" s="139" t="str">
        <f>IF(SP_SUL!M570="","*",SP_SUL!M570)</f>
        <v>-</v>
      </c>
      <c r="L567" s="139" t="str">
        <f>IF(SP_SUL!N570="","*",SP_SUL!N570)</f>
        <v>-</v>
      </c>
      <c r="M567" s="140" t="str">
        <f>IF(SP_SUL!J570="","*",SP_SUL!J570)</f>
        <v>*</v>
      </c>
      <c r="N567" s="144" t="str">
        <f>IF(SP_SUL!K570="","*",SP_SUL!K570)</f>
        <v>*</v>
      </c>
      <c r="O567" s="144" t="str">
        <f>IF(SP_SUL!L570="","*",SP_SUL!L570)</f>
        <v>*</v>
      </c>
      <c r="P567" s="143" t="str">
        <f>IF(SP_SUL!O570="","*",SP_SUL!O570)</f>
        <v>*</v>
      </c>
      <c r="Q567" s="143" t="str">
        <f>IF(SP_SUL!P570="","*",SP_SUL!P570)</f>
        <v>*</v>
      </c>
      <c r="R567" s="145" t="str">
        <f>IF(SP_SUL!Q570="","*",CONCATENATE(SP_SUL!Q570," ",SP_SUL!R570))</f>
        <v>*</v>
      </c>
      <c r="S567" s="145" t="str">
        <f>IF(SP_SUL!V570="","*",SP_SUL!V570)</f>
        <v>*</v>
      </c>
      <c r="T567" s="145" t="str">
        <f>IF(SP_SUL!W570="","*",SP_SUL!W570)</f>
        <v>*</v>
      </c>
      <c r="U567" s="137" t="str">
        <f ca="1">_xlfn.XLOOKUP(G567&amp;$U$2,BS_CONTROLE[CHAVE],BS_CONTROLE[Quantidade_11],"-")</f>
        <v>-</v>
      </c>
      <c r="V567" s="137" t="str">
        <f ca="1">_xlfn.XLOOKUP(G567&amp;$V$2,BS_CONTROLE[CHAVE],BS_CONTROLE[Quantidade_11],"-")</f>
        <v>-</v>
      </c>
      <c r="W567" s="137" t="str">
        <f ca="1">_xlfn.XLOOKUP(G567&amp;$W$2,BS_CONTROLE[CHAVE],BS_CONTROLE[Quantidade_11],"-")</f>
        <v>-</v>
      </c>
    </row>
    <row r="568" spans="1:23" hidden="1">
      <c r="A568" s="146" t="str">
        <f>IF(SP_SUL!Y571="","*",SP_SUL!Y571)</f>
        <v>*</v>
      </c>
      <c r="B568" s="146" t="str">
        <f>IF(SP_SUL!X571="","*",SP_SUL!X571)</f>
        <v>*</v>
      </c>
      <c r="C568" s="146" t="str">
        <f>IF(SP_SUL!Z571="","*",SP_SUL!Z571)</f>
        <v>*</v>
      </c>
      <c r="D568" s="139" t="str">
        <f>IF(SP_SUL!S571="","*",SP_SUL!S571)</f>
        <v>-</v>
      </c>
      <c r="E568" s="139" t="str">
        <f>IF(SP_SUL!T571="","*",SP_SUL!T571)</f>
        <v>-</v>
      </c>
      <c r="F568" s="145" t="str">
        <f>IF(SP_SUL!B571="","*",SP_SUL!B571)</f>
        <v>*</v>
      </c>
      <c r="G568" s="145" t="str">
        <f>IF(SP_SUL!D571="","*",SP_SUL!D571)</f>
        <v>*</v>
      </c>
      <c r="H568" s="145" t="str">
        <f>IF(SP_SUL!F571="","*",SP_SUL!F571)</f>
        <v>*</v>
      </c>
      <c r="I568" s="145" t="str">
        <f>IF(SP_SUL!H571="","*",SP_SUL!H571)</f>
        <v>*</v>
      </c>
      <c r="J568" s="145" t="str">
        <f>IF(SP_SUL!I571="","*",SP_SUL!I571)</f>
        <v>*</v>
      </c>
      <c r="K568" s="139" t="str">
        <f>IF(SP_SUL!M571="","*",SP_SUL!M571)</f>
        <v>-</v>
      </c>
      <c r="L568" s="139" t="str">
        <f>IF(SP_SUL!N571="","*",SP_SUL!N571)</f>
        <v>-</v>
      </c>
      <c r="M568" s="140" t="str">
        <f>IF(SP_SUL!J571="","*",SP_SUL!J571)</f>
        <v>*</v>
      </c>
      <c r="N568" s="144" t="str">
        <f>IF(SP_SUL!K571="","*",SP_SUL!K571)</f>
        <v>*</v>
      </c>
      <c r="O568" s="144" t="str">
        <f>IF(SP_SUL!L571="","*",SP_SUL!L571)</f>
        <v>*</v>
      </c>
      <c r="P568" s="143" t="str">
        <f>IF(SP_SUL!O571="","*",SP_SUL!O571)</f>
        <v>*</v>
      </c>
      <c r="Q568" s="143" t="str">
        <f>IF(SP_SUL!P571="","*",SP_SUL!P571)</f>
        <v>*</v>
      </c>
      <c r="R568" s="145" t="str">
        <f>IF(SP_SUL!Q571="","*",CONCATENATE(SP_SUL!Q571," ",SP_SUL!R571))</f>
        <v>*</v>
      </c>
      <c r="S568" s="145" t="str">
        <f>IF(SP_SUL!V571="","*",SP_SUL!V571)</f>
        <v>*</v>
      </c>
      <c r="T568" s="145" t="str">
        <f>IF(SP_SUL!W571="","*",SP_SUL!W571)</f>
        <v>*</v>
      </c>
      <c r="U568" s="137" t="str">
        <f ca="1">_xlfn.XLOOKUP(G568&amp;$U$2,BS_CONTROLE[CHAVE],BS_CONTROLE[Quantidade_11],"-")</f>
        <v>-</v>
      </c>
      <c r="V568" s="137" t="str">
        <f ca="1">_xlfn.XLOOKUP(G568&amp;$V$2,BS_CONTROLE[CHAVE],BS_CONTROLE[Quantidade_11],"-")</f>
        <v>-</v>
      </c>
      <c r="W568" s="137" t="str">
        <f ca="1">_xlfn.XLOOKUP(G568&amp;$W$2,BS_CONTROLE[CHAVE],BS_CONTROLE[Quantidade_11],"-")</f>
        <v>-</v>
      </c>
    </row>
    <row r="569" spans="1:23" hidden="1">
      <c r="A569" s="146" t="str">
        <f>IF(SP_SUL!Y572="","*",SP_SUL!Y572)</f>
        <v>*</v>
      </c>
      <c r="B569" s="146" t="str">
        <f>IF(SP_SUL!X572="","*",SP_SUL!X572)</f>
        <v>*</v>
      </c>
      <c r="C569" s="146" t="str">
        <f>IF(SP_SUL!Z572="","*",SP_SUL!Z572)</f>
        <v>*</v>
      </c>
      <c r="D569" s="139" t="str">
        <f>IF(SP_SUL!S572="","*",SP_SUL!S572)</f>
        <v>-</v>
      </c>
      <c r="E569" s="139" t="str">
        <f>IF(SP_SUL!T572="","*",SP_SUL!T572)</f>
        <v>-</v>
      </c>
      <c r="F569" s="145" t="str">
        <f>IF(SP_SUL!B572="","*",SP_SUL!B572)</f>
        <v>*</v>
      </c>
      <c r="G569" s="145" t="str">
        <f>IF(SP_SUL!D572="","*",SP_SUL!D572)</f>
        <v>*</v>
      </c>
      <c r="H569" s="145" t="str">
        <f>IF(SP_SUL!F572="","*",SP_SUL!F572)</f>
        <v>*</v>
      </c>
      <c r="I569" s="145" t="str">
        <f>IF(SP_SUL!H572="","*",SP_SUL!H572)</f>
        <v>*</v>
      </c>
      <c r="J569" s="145" t="str">
        <f>IF(SP_SUL!I572="","*",SP_SUL!I572)</f>
        <v>*</v>
      </c>
      <c r="K569" s="139" t="str">
        <f>IF(SP_SUL!M572="","*",SP_SUL!M572)</f>
        <v>-</v>
      </c>
      <c r="L569" s="139" t="str">
        <f>IF(SP_SUL!N572="","*",SP_SUL!N572)</f>
        <v>-</v>
      </c>
      <c r="M569" s="140" t="str">
        <f>IF(SP_SUL!J572="","*",SP_SUL!J572)</f>
        <v>*</v>
      </c>
      <c r="N569" s="144" t="str">
        <f>IF(SP_SUL!K572="","*",SP_SUL!K572)</f>
        <v>*</v>
      </c>
      <c r="O569" s="144" t="str">
        <f>IF(SP_SUL!L572="","*",SP_SUL!L572)</f>
        <v>*</v>
      </c>
      <c r="P569" s="143" t="str">
        <f>IF(SP_SUL!O572="","*",SP_SUL!O572)</f>
        <v>*</v>
      </c>
      <c r="Q569" s="143" t="str">
        <f>IF(SP_SUL!P572="","*",SP_SUL!P572)</f>
        <v>*</v>
      </c>
      <c r="R569" s="145" t="str">
        <f>IF(SP_SUL!Q572="","*",CONCATENATE(SP_SUL!Q572," ",SP_SUL!R572))</f>
        <v>*</v>
      </c>
      <c r="S569" s="145" t="str">
        <f>IF(SP_SUL!V572="","*",SP_SUL!V572)</f>
        <v>*</v>
      </c>
      <c r="T569" s="145" t="str">
        <f>IF(SP_SUL!W572="","*",SP_SUL!W572)</f>
        <v>*</v>
      </c>
      <c r="U569" s="137" t="str">
        <f ca="1">_xlfn.XLOOKUP(G569&amp;$U$2,BS_CONTROLE[CHAVE],BS_CONTROLE[Quantidade_11],"-")</f>
        <v>-</v>
      </c>
      <c r="V569" s="137" t="str">
        <f ca="1">_xlfn.XLOOKUP(G569&amp;$V$2,BS_CONTROLE[CHAVE],BS_CONTROLE[Quantidade_11],"-")</f>
        <v>-</v>
      </c>
      <c r="W569" s="137" t="str">
        <f ca="1">_xlfn.XLOOKUP(G569&amp;$W$2,BS_CONTROLE[CHAVE],BS_CONTROLE[Quantidade_11],"-")</f>
        <v>-</v>
      </c>
    </row>
    <row r="570" spans="1:23" hidden="1">
      <c r="A570" s="146" t="str">
        <f>IF(SP_SUL!Y573="","*",SP_SUL!Y573)</f>
        <v>*</v>
      </c>
      <c r="B570" s="146" t="str">
        <f>IF(SP_SUL!X573="","*",SP_SUL!X573)</f>
        <v>*</v>
      </c>
      <c r="C570" s="146" t="str">
        <f>IF(SP_SUL!Z573="","*",SP_SUL!Z573)</f>
        <v>*</v>
      </c>
      <c r="D570" s="139" t="str">
        <f>IF(SP_SUL!S573="","*",SP_SUL!S573)</f>
        <v>-</v>
      </c>
      <c r="E570" s="139" t="str">
        <f>IF(SP_SUL!T573="","*",SP_SUL!T573)</f>
        <v>-</v>
      </c>
      <c r="F570" s="145" t="str">
        <f>IF(SP_SUL!B573="","*",SP_SUL!B573)</f>
        <v>*</v>
      </c>
      <c r="G570" s="145" t="str">
        <f>IF(SP_SUL!D573="","*",SP_SUL!D573)</f>
        <v>*</v>
      </c>
      <c r="H570" s="145" t="str">
        <f>IF(SP_SUL!F573="","*",SP_SUL!F573)</f>
        <v>*</v>
      </c>
      <c r="I570" s="145" t="str">
        <f>IF(SP_SUL!H573="","*",SP_SUL!H573)</f>
        <v>*</v>
      </c>
      <c r="J570" s="145" t="str">
        <f>IF(SP_SUL!I573="","*",SP_SUL!I573)</f>
        <v>*</v>
      </c>
      <c r="K570" s="139" t="str">
        <f>IF(SP_SUL!M573="","*",SP_SUL!M573)</f>
        <v>-</v>
      </c>
      <c r="L570" s="139" t="str">
        <f>IF(SP_SUL!N573="","*",SP_SUL!N573)</f>
        <v>-</v>
      </c>
      <c r="M570" s="140" t="str">
        <f>IF(SP_SUL!J573="","*",SP_SUL!J573)</f>
        <v>*</v>
      </c>
      <c r="N570" s="144" t="str">
        <f>IF(SP_SUL!K573="","*",SP_SUL!K573)</f>
        <v>*</v>
      </c>
      <c r="O570" s="144" t="str">
        <f>IF(SP_SUL!L573="","*",SP_SUL!L573)</f>
        <v>*</v>
      </c>
      <c r="P570" s="143" t="str">
        <f>IF(SP_SUL!O573="","*",SP_SUL!O573)</f>
        <v>*</v>
      </c>
      <c r="Q570" s="143" t="str">
        <f>IF(SP_SUL!P573="","*",SP_SUL!P573)</f>
        <v>*</v>
      </c>
      <c r="R570" s="145" t="str">
        <f>IF(SP_SUL!Q573="","*",CONCATENATE(SP_SUL!Q573," ",SP_SUL!R573))</f>
        <v>*</v>
      </c>
      <c r="S570" s="145" t="str">
        <f>IF(SP_SUL!V573="","*",SP_SUL!V573)</f>
        <v>*</v>
      </c>
      <c r="T570" s="145" t="str">
        <f>IF(SP_SUL!W573="","*",SP_SUL!W573)</f>
        <v>*</v>
      </c>
      <c r="U570" s="137" t="str">
        <f ca="1">_xlfn.XLOOKUP(G570&amp;$U$2,BS_CONTROLE[CHAVE],BS_CONTROLE[Quantidade_11],"-")</f>
        <v>-</v>
      </c>
      <c r="V570" s="137" t="str">
        <f ca="1">_xlfn.XLOOKUP(G570&amp;$V$2,BS_CONTROLE[CHAVE],BS_CONTROLE[Quantidade_11],"-")</f>
        <v>-</v>
      </c>
      <c r="W570" s="137" t="str">
        <f ca="1">_xlfn.XLOOKUP(G570&amp;$W$2,BS_CONTROLE[CHAVE],BS_CONTROLE[Quantidade_11],"-")</f>
        <v>-</v>
      </c>
    </row>
    <row r="571" spans="1:23" hidden="1">
      <c r="A571" s="146" t="str">
        <f>IF(SP_SUL!Y574="","*",SP_SUL!Y574)</f>
        <v>*</v>
      </c>
      <c r="B571" s="146" t="str">
        <f>IF(SP_SUL!X574="","*",SP_SUL!X574)</f>
        <v>*</v>
      </c>
      <c r="C571" s="146" t="str">
        <f>IF(SP_SUL!Z574="","*",SP_SUL!Z574)</f>
        <v>*</v>
      </c>
      <c r="D571" s="139" t="str">
        <f>IF(SP_SUL!S574="","*",SP_SUL!S574)</f>
        <v>-</v>
      </c>
      <c r="E571" s="139" t="str">
        <f>IF(SP_SUL!T574="","*",SP_SUL!T574)</f>
        <v>-</v>
      </c>
      <c r="F571" s="145" t="str">
        <f>IF(SP_SUL!B574="","*",SP_SUL!B574)</f>
        <v>*</v>
      </c>
      <c r="G571" s="145" t="str">
        <f>IF(SP_SUL!D574="","*",SP_SUL!D574)</f>
        <v>*</v>
      </c>
      <c r="H571" s="145" t="str">
        <f>IF(SP_SUL!F574="","*",SP_SUL!F574)</f>
        <v>*</v>
      </c>
      <c r="I571" s="145" t="str">
        <f>IF(SP_SUL!H574="","*",SP_SUL!H574)</f>
        <v>*</v>
      </c>
      <c r="J571" s="145" t="str">
        <f>IF(SP_SUL!I574="","*",SP_SUL!I574)</f>
        <v>*</v>
      </c>
      <c r="K571" s="139" t="str">
        <f>IF(SP_SUL!M574="","*",SP_SUL!M574)</f>
        <v>-</v>
      </c>
      <c r="L571" s="139" t="str">
        <f>IF(SP_SUL!N574="","*",SP_SUL!N574)</f>
        <v>-</v>
      </c>
      <c r="M571" s="140" t="str">
        <f>IF(SP_SUL!J574="","*",SP_SUL!J574)</f>
        <v>*</v>
      </c>
      <c r="N571" s="144" t="str">
        <f>IF(SP_SUL!K574="","*",SP_SUL!K574)</f>
        <v>*</v>
      </c>
      <c r="O571" s="144" t="str">
        <f>IF(SP_SUL!L574="","*",SP_SUL!L574)</f>
        <v>*</v>
      </c>
      <c r="P571" s="143" t="str">
        <f>IF(SP_SUL!O574="","*",SP_SUL!O574)</f>
        <v>*</v>
      </c>
      <c r="Q571" s="143" t="str">
        <f>IF(SP_SUL!P574="","*",SP_SUL!P574)</f>
        <v>*</v>
      </c>
      <c r="R571" s="145" t="str">
        <f>IF(SP_SUL!Q574="","*",CONCATENATE(SP_SUL!Q574," ",SP_SUL!R574))</f>
        <v>*</v>
      </c>
      <c r="S571" s="145" t="str">
        <f>IF(SP_SUL!V574="","*",SP_SUL!V574)</f>
        <v>*</v>
      </c>
      <c r="T571" s="145" t="str">
        <f>IF(SP_SUL!W574="","*",SP_SUL!W574)</f>
        <v>*</v>
      </c>
      <c r="U571" s="137" t="str">
        <f ca="1">_xlfn.XLOOKUP(G571&amp;$U$2,BS_CONTROLE[CHAVE],BS_CONTROLE[Quantidade_11],"-")</f>
        <v>-</v>
      </c>
      <c r="V571" s="137" t="str">
        <f ca="1">_xlfn.XLOOKUP(G571&amp;$V$2,BS_CONTROLE[CHAVE],BS_CONTROLE[Quantidade_11],"-")</f>
        <v>-</v>
      </c>
      <c r="W571" s="137" t="str">
        <f ca="1">_xlfn.XLOOKUP(G571&amp;$W$2,BS_CONTROLE[CHAVE],BS_CONTROLE[Quantidade_11],"-")</f>
        <v>-</v>
      </c>
    </row>
    <row r="572" spans="1:23" hidden="1">
      <c r="A572" s="146" t="str">
        <f>IF(SP_SUL!Y575="","*",SP_SUL!Y575)</f>
        <v>*</v>
      </c>
      <c r="B572" s="146" t="str">
        <f>IF(SP_SUL!X575="","*",SP_SUL!X575)</f>
        <v>*</v>
      </c>
      <c r="C572" s="146" t="str">
        <f>IF(SP_SUL!Z575="","*",SP_SUL!Z575)</f>
        <v>*</v>
      </c>
      <c r="D572" s="139" t="str">
        <f>IF(SP_SUL!S575="","*",SP_SUL!S575)</f>
        <v>-</v>
      </c>
      <c r="E572" s="139" t="str">
        <f>IF(SP_SUL!T575="","*",SP_SUL!T575)</f>
        <v>-</v>
      </c>
      <c r="F572" s="145" t="str">
        <f>IF(SP_SUL!B575="","*",SP_SUL!B575)</f>
        <v>*</v>
      </c>
      <c r="G572" s="145" t="str">
        <f>IF(SP_SUL!D575="","*",SP_SUL!D575)</f>
        <v>*</v>
      </c>
      <c r="H572" s="145" t="str">
        <f>IF(SP_SUL!F575="","*",SP_SUL!F575)</f>
        <v>*</v>
      </c>
      <c r="I572" s="145" t="str">
        <f>IF(SP_SUL!H575="","*",SP_SUL!H575)</f>
        <v>*</v>
      </c>
      <c r="J572" s="145" t="str">
        <f>IF(SP_SUL!I575="","*",SP_SUL!I575)</f>
        <v>*</v>
      </c>
      <c r="K572" s="139" t="str">
        <f>IF(SP_SUL!M575="","*",SP_SUL!M575)</f>
        <v>-</v>
      </c>
      <c r="L572" s="139" t="str">
        <f>IF(SP_SUL!N575="","*",SP_SUL!N575)</f>
        <v>-</v>
      </c>
      <c r="M572" s="140" t="str">
        <f>IF(SP_SUL!J575="","*",SP_SUL!J575)</f>
        <v>*</v>
      </c>
      <c r="N572" s="144" t="str">
        <f>IF(SP_SUL!K575="","*",SP_SUL!K575)</f>
        <v>*</v>
      </c>
      <c r="O572" s="144" t="str">
        <f>IF(SP_SUL!L575="","*",SP_SUL!L575)</f>
        <v>*</v>
      </c>
      <c r="P572" s="143" t="str">
        <f>IF(SP_SUL!O575="","*",SP_SUL!O575)</f>
        <v>*</v>
      </c>
      <c r="Q572" s="143" t="str">
        <f>IF(SP_SUL!P575="","*",SP_SUL!P575)</f>
        <v>*</v>
      </c>
      <c r="R572" s="145" t="str">
        <f>IF(SP_SUL!Q575="","*",CONCATENATE(SP_SUL!Q575," ",SP_SUL!R575))</f>
        <v>*</v>
      </c>
      <c r="S572" s="145" t="str">
        <f>IF(SP_SUL!V575="","*",SP_SUL!V575)</f>
        <v>*</v>
      </c>
      <c r="T572" s="145" t="str">
        <f>IF(SP_SUL!W575="","*",SP_SUL!W575)</f>
        <v>*</v>
      </c>
      <c r="U572" s="137" t="str">
        <f ca="1">_xlfn.XLOOKUP(G572&amp;$U$2,BS_CONTROLE[CHAVE],BS_CONTROLE[Quantidade_11],"-")</f>
        <v>-</v>
      </c>
      <c r="V572" s="137" t="str">
        <f ca="1">_xlfn.XLOOKUP(G572&amp;$V$2,BS_CONTROLE[CHAVE],BS_CONTROLE[Quantidade_11],"-")</f>
        <v>-</v>
      </c>
      <c r="W572" s="137" t="str">
        <f ca="1">_xlfn.XLOOKUP(G572&amp;$W$2,BS_CONTROLE[CHAVE],BS_CONTROLE[Quantidade_11],"-")</f>
        <v>-</v>
      </c>
    </row>
    <row r="573" spans="1:23" hidden="1">
      <c r="A573" s="146" t="str">
        <f>IF(SP_SUL!Y576="","*",SP_SUL!Y576)</f>
        <v>*</v>
      </c>
      <c r="B573" s="146" t="str">
        <f>IF(SP_SUL!X576="","*",SP_SUL!X576)</f>
        <v>*</v>
      </c>
      <c r="C573" s="146" t="str">
        <f>IF(SP_SUL!Z576="","*",SP_SUL!Z576)</f>
        <v>*</v>
      </c>
      <c r="D573" s="139" t="str">
        <f>IF(SP_SUL!S576="","*",SP_SUL!S576)</f>
        <v>-</v>
      </c>
      <c r="E573" s="139" t="str">
        <f>IF(SP_SUL!T576="","*",SP_SUL!T576)</f>
        <v>-</v>
      </c>
      <c r="F573" s="145" t="str">
        <f>IF(SP_SUL!B576="","*",SP_SUL!B576)</f>
        <v>*</v>
      </c>
      <c r="G573" s="145" t="str">
        <f>IF(SP_SUL!D576="","*",SP_SUL!D576)</f>
        <v>*</v>
      </c>
      <c r="H573" s="145" t="str">
        <f>IF(SP_SUL!F576="","*",SP_SUL!F576)</f>
        <v>*</v>
      </c>
      <c r="I573" s="145" t="str">
        <f>IF(SP_SUL!H576="","*",SP_SUL!H576)</f>
        <v>*</v>
      </c>
      <c r="J573" s="145" t="str">
        <f>IF(SP_SUL!I576="","*",SP_SUL!I576)</f>
        <v>*</v>
      </c>
      <c r="K573" s="139" t="str">
        <f>IF(SP_SUL!M576="","*",SP_SUL!M576)</f>
        <v>-</v>
      </c>
      <c r="L573" s="139" t="str">
        <f>IF(SP_SUL!N576="","*",SP_SUL!N576)</f>
        <v>-</v>
      </c>
      <c r="M573" s="140" t="str">
        <f>IF(SP_SUL!J576="","*",SP_SUL!J576)</f>
        <v>*</v>
      </c>
      <c r="N573" s="144" t="str">
        <f>IF(SP_SUL!K576="","*",SP_SUL!K576)</f>
        <v>*</v>
      </c>
      <c r="O573" s="144" t="str">
        <f>IF(SP_SUL!L576="","*",SP_SUL!L576)</f>
        <v>*</v>
      </c>
      <c r="P573" s="143" t="str">
        <f>IF(SP_SUL!O576="","*",SP_SUL!O576)</f>
        <v>*</v>
      </c>
      <c r="Q573" s="143" t="str">
        <f>IF(SP_SUL!P576="","*",SP_SUL!P576)</f>
        <v>*</v>
      </c>
      <c r="R573" s="145" t="str">
        <f>IF(SP_SUL!Q576="","*",CONCATENATE(SP_SUL!Q576," ",SP_SUL!R576))</f>
        <v>*</v>
      </c>
      <c r="S573" s="145" t="str">
        <f>IF(SP_SUL!V576="","*",SP_SUL!V576)</f>
        <v>*</v>
      </c>
      <c r="T573" s="145" t="str">
        <f>IF(SP_SUL!W576="","*",SP_SUL!W576)</f>
        <v>*</v>
      </c>
      <c r="U573" s="137" t="str">
        <f ca="1">_xlfn.XLOOKUP(G573&amp;$U$2,BS_CONTROLE[CHAVE],BS_CONTROLE[Quantidade_11],"-")</f>
        <v>-</v>
      </c>
      <c r="V573" s="137" t="str">
        <f ca="1">_xlfn.XLOOKUP(G573&amp;$V$2,BS_CONTROLE[CHAVE],BS_CONTROLE[Quantidade_11],"-")</f>
        <v>-</v>
      </c>
      <c r="W573" s="137" t="str">
        <f ca="1">_xlfn.XLOOKUP(G573&amp;$W$2,BS_CONTROLE[CHAVE],BS_CONTROLE[Quantidade_11],"-")</f>
        <v>-</v>
      </c>
    </row>
    <row r="574" spans="1:23" hidden="1">
      <c r="A574" s="146" t="str">
        <f>IF(SP_SUL!Y577="","*",SP_SUL!Y577)</f>
        <v>*</v>
      </c>
      <c r="B574" s="146" t="str">
        <f>IF(SP_SUL!X577="","*",SP_SUL!X577)</f>
        <v>*</v>
      </c>
      <c r="C574" s="146" t="str">
        <f>IF(SP_SUL!Z577="","*",SP_SUL!Z577)</f>
        <v>*</v>
      </c>
      <c r="D574" s="139" t="str">
        <f>IF(SP_SUL!S577="","*",SP_SUL!S577)</f>
        <v>-</v>
      </c>
      <c r="E574" s="139" t="str">
        <f>IF(SP_SUL!T577="","*",SP_SUL!T577)</f>
        <v>-</v>
      </c>
      <c r="F574" s="145" t="str">
        <f>IF(SP_SUL!B577="","*",SP_SUL!B577)</f>
        <v>*</v>
      </c>
      <c r="G574" s="145" t="str">
        <f>IF(SP_SUL!D577="","*",SP_SUL!D577)</f>
        <v>*</v>
      </c>
      <c r="H574" s="145" t="str">
        <f>IF(SP_SUL!F577="","*",SP_SUL!F577)</f>
        <v>*</v>
      </c>
      <c r="I574" s="145" t="str">
        <f>IF(SP_SUL!H577="","*",SP_SUL!H577)</f>
        <v>*</v>
      </c>
      <c r="J574" s="145" t="str">
        <f>IF(SP_SUL!I577="","*",SP_SUL!I577)</f>
        <v>*</v>
      </c>
      <c r="K574" s="139" t="str">
        <f>IF(SP_SUL!M577="","*",SP_SUL!M577)</f>
        <v>-</v>
      </c>
      <c r="L574" s="139" t="str">
        <f>IF(SP_SUL!N577="","*",SP_SUL!N577)</f>
        <v>-</v>
      </c>
      <c r="M574" s="140" t="str">
        <f>IF(SP_SUL!J577="","*",SP_SUL!J577)</f>
        <v>*</v>
      </c>
      <c r="N574" s="144" t="str">
        <f>IF(SP_SUL!K577="","*",SP_SUL!K577)</f>
        <v>*</v>
      </c>
      <c r="O574" s="144" t="str">
        <f>IF(SP_SUL!L577="","*",SP_SUL!L577)</f>
        <v>*</v>
      </c>
      <c r="P574" s="143" t="str">
        <f>IF(SP_SUL!O577="","*",SP_SUL!O577)</f>
        <v>*</v>
      </c>
      <c r="Q574" s="143" t="str">
        <f>IF(SP_SUL!P577="","*",SP_SUL!P577)</f>
        <v>*</v>
      </c>
      <c r="R574" s="145" t="str">
        <f>IF(SP_SUL!Q577="","*",CONCATENATE(SP_SUL!Q577," ",SP_SUL!R577))</f>
        <v>*</v>
      </c>
      <c r="S574" s="145" t="str">
        <f>IF(SP_SUL!V577="","*",SP_SUL!V577)</f>
        <v>*</v>
      </c>
      <c r="T574" s="145" t="str">
        <f>IF(SP_SUL!W577="","*",SP_SUL!W577)</f>
        <v>*</v>
      </c>
      <c r="U574" s="137" t="str">
        <f ca="1">_xlfn.XLOOKUP(G574&amp;$U$2,BS_CONTROLE[CHAVE],BS_CONTROLE[Quantidade_11],"-")</f>
        <v>-</v>
      </c>
      <c r="V574" s="137" t="str">
        <f ca="1">_xlfn.XLOOKUP(G574&amp;$V$2,BS_CONTROLE[CHAVE],BS_CONTROLE[Quantidade_11],"-")</f>
        <v>-</v>
      </c>
      <c r="W574" s="137" t="str">
        <f ca="1">_xlfn.XLOOKUP(G574&amp;$W$2,BS_CONTROLE[CHAVE],BS_CONTROLE[Quantidade_11],"-")</f>
        <v>-</v>
      </c>
    </row>
    <row r="575" spans="1:23" hidden="1">
      <c r="A575" s="146" t="str">
        <f>IF(SP_SUL!Y578="","*",SP_SUL!Y578)</f>
        <v>*</v>
      </c>
      <c r="B575" s="146" t="str">
        <f>IF(SP_SUL!X578="","*",SP_SUL!X578)</f>
        <v>*</v>
      </c>
      <c r="C575" s="146" t="str">
        <f>IF(SP_SUL!Z578="","*",SP_SUL!Z578)</f>
        <v>*</v>
      </c>
      <c r="D575" s="139" t="str">
        <f>IF(SP_SUL!S578="","*",SP_SUL!S578)</f>
        <v>-</v>
      </c>
      <c r="E575" s="139" t="str">
        <f>IF(SP_SUL!T578="","*",SP_SUL!T578)</f>
        <v>-</v>
      </c>
      <c r="F575" s="145" t="str">
        <f>IF(SP_SUL!B578="","*",SP_SUL!B578)</f>
        <v>*</v>
      </c>
      <c r="G575" s="145" t="str">
        <f>IF(SP_SUL!D578="","*",SP_SUL!D578)</f>
        <v>*</v>
      </c>
      <c r="H575" s="145" t="str">
        <f>IF(SP_SUL!F578="","*",SP_SUL!F578)</f>
        <v>*</v>
      </c>
      <c r="I575" s="145" t="str">
        <f>IF(SP_SUL!H578="","*",SP_SUL!H578)</f>
        <v>*</v>
      </c>
      <c r="J575" s="145" t="str">
        <f>IF(SP_SUL!I578="","*",SP_SUL!I578)</f>
        <v>*</v>
      </c>
      <c r="K575" s="139" t="str">
        <f>IF(SP_SUL!M578="","*",SP_SUL!M578)</f>
        <v>-</v>
      </c>
      <c r="L575" s="139" t="str">
        <f>IF(SP_SUL!N578="","*",SP_SUL!N578)</f>
        <v>-</v>
      </c>
      <c r="M575" s="140" t="str">
        <f>IF(SP_SUL!J578="","*",SP_SUL!J578)</f>
        <v>*</v>
      </c>
      <c r="N575" s="144" t="str">
        <f>IF(SP_SUL!K578="","*",SP_SUL!K578)</f>
        <v>*</v>
      </c>
      <c r="O575" s="144" t="str">
        <f>IF(SP_SUL!L578="","*",SP_SUL!L578)</f>
        <v>*</v>
      </c>
      <c r="P575" s="143" t="str">
        <f>IF(SP_SUL!O578="","*",SP_SUL!O578)</f>
        <v>*</v>
      </c>
      <c r="Q575" s="143" t="str">
        <f>IF(SP_SUL!P578="","*",SP_SUL!P578)</f>
        <v>*</v>
      </c>
      <c r="R575" s="145" t="str">
        <f>IF(SP_SUL!Q578="","*",CONCATENATE(SP_SUL!Q578," ",SP_SUL!R578))</f>
        <v>*</v>
      </c>
      <c r="S575" s="145" t="str">
        <f>IF(SP_SUL!V578="","*",SP_SUL!V578)</f>
        <v>*</v>
      </c>
      <c r="T575" s="145" t="str">
        <f>IF(SP_SUL!W578="","*",SP_SUL!W578)</f>
        <v>*</v>
      </c>
      <c r="U575" s="137" t="str">
        <f ca="1">_xlfn.XLOOKUP(G575&amp;$U$2,BS_CONTROLE[CHAVE],BS_CONTROLE[Quantidade_11],"-")</f>
        <v>-</v>
      </c>
      <c r="V575" s="137" t="str">
        <f ca="1">_xlfn.XLOOKUP(G575&amp;$V$2,BS_CONTROLE[CHAVE],BS_CONTROLE[Quantidade_11],"-")</f>
        <v>-</v>
      </c>
      <c r="W575" s="137" t="str">
        <f ca="1">_xlfn.XLOOKUP(G575&amp;$W$2,BS_CONTROLE[CHAVE],BS_CONTROLE[Quantidade_11],"-")</f>
        <v>-</v>
      </c>
    </row>
    <row r="576" spans="1:23" hidden="1">
      <c r="A576" s="146" t="str">
        <f>IF(SP_SUL!Y579="","*",SP_SUL!Y579)</f>
        <v>*</v>
      </c>
      <c r="B576" s="146" t="str">
        <f>IF(SP_SUL!X579="","*",SP_SUL!X579)</f>
        <v>*</v>
      </c>
      <c r="C576" s="146" t="str">
        <f>IF(SP_SUL!Z579="","*",SP_SUL!Z579)</f>
        <v>*</v>
      </c>
      <c r="D576" s="139" t="str">
        <f>IF(SP_SUL!S579="","*",SP_SUL!S579)</f>
        <v>-</v>
      </c>
      <c r="E576" s="139" t="str">
        <f>IF(SP_SUL!T579="","*",SP_SUL!T579)</f>
        <v>-</v>
      </c>
      <c r="F576" s="145" t="str">
        <f>IF(SP_SUL!B579="","*",SP_SUL!B579)</f>
        <v>*</v>
      </c>
      <c r="G576" s="145" t="str">
        <f>IF(SP_SUL!D579="","*",SP_SUL!D579)</f>
        <v>*</v>
      </c>
      <c r="H576" s="145" t="str">
        <f>IF(SP_SUL!F579="","*",SP_SUL!F579)</f>
        <v>*</v>
      </c>
      <c r="I576" s="145" t="str">
        <f>IF(SP_SUL!H579="","*",SP_SUL!H579)</f>
        <v>*</v>
      </c>
      <c r="J576" s="145" t="str">
        <f>IF(SP_SUL!I579="","*",SP_SUL!I579)</f>
        <v>*</v>
      </c>
      <c r="K576" s="139" t="str">
        <f>IF(SP_SUL!M579="","*",SP_SUL!M579)</f>
        <v>-</v>
      </c>
      <c r="L576" s="139" t="str">
        <f>IF(SP_SUL!N579="","*",SP_SUL!N579)</f>
        <v>-</v>
      </c>
      <c r="M576" s="140" t="str">
        <f>IF(SP_SUL!J579="","*",SP_SUL!J579)</f>
        <v>*</v>
      </c>
      <c r="N576" s="144" t="str">
        <f>IF(SP_SUL!K579="","*",SP_SUL!K579)</f>
        <v>*</v>
      </c>
      <c r="O576" s="144" t="str">
        <f>IF(SP_SUL!L579="","*",SP_SUL!L579)</f>
        <v>*</v>
      </c>
      <c r="P576" s="143" t="str">
        <f>IF(SP_SUL!O579="","*",SP_SUL!O579)</f>
        <v>*</v>
      </c>
      <c r="Q576" s="143" t="str">
        <f>IF(SP_SUL!P579="","*",SP_SUL!P579)</f>
        <v>*</v>
      </c>
      <c r="R576" s="145" t="str">
        <f>IF(SP_SUL!Q579="","*",CONCATENATE(SP_SUL!Q579," ",SP_SUL!R579))</f>
        <v>*</v>
      </c>
      <c r="S576" s="145" t="str">
        <f>IF(SP_SUL!V579="","*",SP_SUL!V579)</f>
        <v>*</v>
      </c>
      <c r="T576" s="145" t="str">
        <f>IF(SP_SUL!W579="","*",SP_SUL!W579)</f>
        <v>*</v>
      </c>
      <c r="U576" s="137" t="str">
        <f ca="1">_xlfn.XLOOKUP(G576&amp;$U$2,BS_CONTROLE[CHAVE],BS_CONTROLE[Quantidade_11],"-")</f>
        <v>-</v>
      </c>
      <c r="V576" s="137" t="str">
        <f ca="1">_xlfn.XLOOKUP(G576&amp;$V$2,BS_CONTROLE[CHAVE],BS_CONTROLE[Quantidade_11],"-")</f>
        <v>-</v>
      </c>
      <c r="W576" s="137" t="str">
        <f ca="1">_xlfn.XLOOKUP(G576&amp;$W$2,BS_CONTROLE[CHAVE],BS_CONTROLE[Quantidade_11],"-")</f>
        <v>-</v>
      </c>
    </row>
    <row r="577" spans="1:23" hidden="1">
      <c r="A577" s="146" t="str">
        <f>IF(SP_SUL!Y580="","*",SP_SUL!Y580)</f>
        <v>*</v>
      </c>
      <c r="B577" s="146" t="str">
        <f>IF(SP_SUL!X580="","*",SP_SUL!X580)</f>
        <v>*</v>
      </c>
      <c r="C577" s="146" t="str">
        <f>IF(SP_SUL!Z580="","*",SP_SUL!Z580)</f>
        <v>*</v>
      </c>
      <c r="D577" s="139" t="str">
        <f>IF(SP_SUL!S580="","*",SP_SUL!S580)</f>
        <v>-</v>
      </c>
      <c r="E577" s="139" t="str">
        <f>IF(SP_SUL!T580="","*",SP_SUL!T580)</f>
        <v>-</v>
      </c>
      <c r="F577" s="145" t="str">
        <f>IF(SP_SUL!B580="","*",SP_SUL!B580)</f>
        <v>*</v>
      </c>
      <c r="G577" s="145" t="str">
        <f>IF(SP_SUL!D580="","*",SP_SUL!D580)</f>
        <v>*</v>
      </c>
      <c r="H577" s="145" t="str">
        <f>IF(SP_SUL!F580="","*",SP_SUL!F580)</f>
        <v>*</v>
      </c>
      <c r="I577" s="145" t="str">
        <f>IF(SP_SUL!H580="","*",SP_SUL!H580)</f>
        <v>*</v>
      </c>
      <c r="J577" s="145" t="str">
        <f>IF(SP_SUL!I580="","*",SP_SUL!I580)</f>
        <v>*</v>
      </c>
      <c r="K577" s="139" t="str">
        <f>IF(SP_SUL!M580="","*",SP_SUL!M580)</f>
        <v>-</v>
      </c>
      <c r="L577" s="139" t="str">
        <f>IF(SP_SUL!N580="","*",SP_SUL!N580)</f>
        <v>-</v>
      </c>
      <c r="M577" s="140" t="str">
        <f>IF(SP_SUL!J580="","*",SP_SUL!J580)</f>
        <v>*</v>
      </c>
      <c r="N577" s="144" t="str">
        <f>IF(SP_SUL!K580="","*",SP_SUL!K580)</f>
        <v>*</v>
      </c>
      <c r="O577" s="144" t="str">
        <f>IF(SP_SUL!L580="","*",SP_SUL!L580)</f>
        <v>*</v>
      </c>
      <c r="P577" s="143" t="str">
        <f>IF(SP_SUL!O580="","*",SP_SUL!O580)</f>
        <v>*</v>
      </c>
      <c r="Q577" s="143" t="str">
        <f>IF(SP_SUL!P580="","*",SP_SUL!P580)</f>
        <v>*</v>
      </c>
      <c r="R577" s="145" t="str">
        <f>IF(SP_SUL!Q580="","*",CONCATENATE(SP_SUL!Q580," ",SP_SUL!R580))</f>
        <v>*</v>
      </c>
      <c r="S577" s="145" t="str">
        <f>IF(SP_SUL!V580="","*",SP_SUL!V580)</f>
        <v>*</v>
      </c>
      <c r="T577" s="145" t="str">
        <f>IF(SP_SUL!W580="","*",SP_SUL!W580)</f>
        <v>*</v>
      </c>
      <c r="U577" s="137" t="str">
        <f ca="1">_xlfn.XLOOKUP(G577&amp;$U$2,BS_CONTROLE[CHAVE],BS_CONTROLE[Quantidade_11],"-")</f>
        <v>-</v>
      </c>
      <c r="V577" s="137" t="str">
        <f ca="1">_xlfn.XLOOKUP(G577&amp;$V$2,BS_CONTROLE[CHAVE],BS_CONTROLE[Quantidade_11],"-")</f>
        <v>-</v>
      </c>
      <c r="W577" s="137" t="str">
        <f ca="1">_xlfn.XLOOKUP(G577&amp;$W$2,BS_CONTROLE[CHAVE],BS_CONTROLE[Quantidade_11],"-")</f>
        <v>-</v>
      </c>
    </row>
    <row r="578" spans="1:23" hidden="1">
      <c r="A578" s="146" t="str">
        <f>IF(SP_SUL!Y581="","*",SP_SUL!Y581)</f>
        <v>*</v>
      </c>
      <c r="B578" s="146" t="str">
        <f>IF(SP_SUL!X581="","*",SP_SUL!X581)</f>
        <v>*</v>
      </c>
      <c r="C578" s="146" t="str">
        <f>IF(SP_SUL!Z581="","*",SP_SUL!Z581)</f>
        <v>*</v>
      </c>
      <c r="D578" s="139" t="str">
        <f>IF(SP_SUL!S581="","*",SP_SUL!S581)</f>
        <v>-</v>
      </c>
      <c r="E578" s="139" t="str">
        <f>IF(SP_SUL!T581="","*",SP_SUL!T581)</f>
        <v>-</v>
      </c>
      <c r="F578" s="145" t="str">
        <f>IF(SP_SUL!B581="","*",SP_SUL!B581)</f>
        <v>*</v>
      </c>
      <c r="G578" s="145" t="str">
        <f>IF(SP_SUL!D581="","*",SP_SUL!D581)</f>
        <v>*</v>
      </c>
      <c r="H578" s="145" t="str">
        <f>IF(SP_SUL!F581="","*",SP_SUL!F581)</f>
        <v>*</v>
      </c>
      <c r="I578" s="145" t="str">
        <f>IF(SP_SUL!H581="","*",SP_SUL!H581)</f>
        <v>*</v>
      </c>
      <c r="J578" s="145" t="str">
        <f>IF(SP_SUL!I581="","*",SP_SUL!I581)</f>
        <v>*</v>
      </c>
      <c r="K578" s="139" t="str">
        <f>IF(SP_SUL!M581="","*",SP_SUL!M581)</f>
        <v>-</v>
      </c>
      <c r="L578" s="139" t="str">
        <f>IF(SP_SUL!N581="","*",SP_SUL!N581)</f>
        <v>-</v>
      </c>
      <c r="M578" s="140" t="str">
        <f>IF(SP_SUL!J581="","*",SP_SUL!J581)</f>
        <v>*</v>
      </c>
      <c r="N578" s="144" t="str">
        <f>IF(SP_SUL!K581="","*",SP_SUL!K581)</f>
        <v>*</v>
      </c>
      <c r="O578" s="144" t="str">
        <f>IF(SP_SUL!L581="","*",SP_SUL!L581)</f>
        <v>*</v>
      </c>
      <c r="P578" s="143" t="str">
        <f>IF(SP_SUL!O581="","*",SP_SUL!O581)</f>
        <v>*</v>
      </c>
      <c r="Q578" s="143" t="str">
        <f>IF(SP_SUL!P581="","*",SP_SUL!P581)</f>
        <v>*</v>
      </c>
      <c r="R578" s="145" t="str">
        <f>IF(SP_SUL!Q581="","*",CONCATENATE(SP_SUL!Q581," ",SP_SUL!R581))</f>
        <v>*</v>
      </c>
      <c r="S578" s="145" t="str">
        <f>IF(SP_SUL!V581="","*",SP_SUL!V581)</f>
        <v>*</v>
      </c>
      <c r="T578" s="145" t="str">
        <f>IF(SP_SUL!W581="","*",SP_SUL!W581)</f>
        <v>*</v>
      </c>
      <c r="U578" s="137" t="str">
        <f ca="1">_xlfn.XLOOKUP(G578&amp;$U$2,BS_CONTROLE[CHAVE],BS_CONTROLE[Quantidade_11],"-")</f>
        <v>-</v>
      </c>
      <c r="V578" s="137" t="str">
        <f ca="1">_xlfn.XLOOKUP(G578&amp;$V$2,BS_CONTROLE[CHAVE],BS_CONTROLE[Quantidade_11],"-")</f>
        <v>-</v>
      </c>
      <c r="W578" s="137" t="str">
        <f ca="1">_xlfn.XLOOKUP(G578&amp;$W$2,BS_CONTROLE[CHAVE],BS_CONTROLE[Quantidade_11],"-")</f>
        <v>-</v>
      </c>
    </row>
    <row r="579" spans="1:23" hidden="1">
      <c r="A579" s="146" t="str">
        <f>IF(SP_SUL!Y582="","*",SP_SUL!Y582)</f>
        <v>*</v>
      </c>
      <c r="B579" s="146" t="str">
        <f>IF(SP_SUL!X582="","*",SP_SUL!X582)</f>
        <v>*</v>
      </c>
      <c r="C579" s="146" t="str">
        <f>IF(SP_SUL!Z582="","*",SP_SUL!Z582)</f>
        <v>*</v>
      </c>
      <c r="D579" s="139" t="str">
        <f>IF(SP_SUL!S582="","*",SP_SUL!S582)</f>
        <v>-</v>
      </c>
      <c r="E579" s="139" t="str">
        <f>IF(SP_SUL!T582="","*",SP_SUL!T582)</f>
        <v>-</v>
      </c>
      <c r="F579" s="145" t="str">
        <f>IF(SP_SUL!B582="","*",SP_SUL!B582)</f>
        <v>*</v>
      </c>
      <c r="G579" s="145" t="str">
        <f>IF(SP_SUL!D582="","*",SP_SUL!D582)</f>
        <v>*</v>
      </c>
      <c r="H579" s="145" t="str">
        <f>IF(SP_SUL!F582="","*",SP_SUL!F582)</f>
        <v>*</v>
      </c>
      <c r="I579" s="145" t="str">
        <f>IF(SP_SUL!H582="","*",SP_SUL!H582)</f>
        <v>*</v>
      </c>
      <c r="J579" s="145" t="str">
        <f>IF(SP_SUL!I582="","*",SP_SUL!I582)</f>
        <v>*</v>
      </c>
      <c r="K579" s="139" t="str">
        <f>IF(SP_SUL!M582="","*",SP_SUL!M582)</f>
        <v>-</v>
      </c>
      <c r="L579" s="139" t="str">
        <f>IF(SP_SUL!N582="","*",SP_SUL!N582)</f>
        <v>-</v>
      </c>
      <c r="M579" s="140" t="str">
        <f>IF(SP_SUL!J582="","*",SP_SUL!J582)</f>
        <v>*</v>
      </c>
      <c r="N579" s="144" t="str">
        <f>IF(SP_SUL!K582="","*",SP_SUL!K582)</f>
        <v>*</v>
      </c>
      <c r="O579" s="144" t="str">
        <f>IF(SP_SUL!L582="","*",SP_SUL!L582)</f>
        <v>*</v>
      </c>
      <c r="P579" s="143" t="str">
        <f>IF(SP_SUL!O582="","*",SP_SUL!O582)</f>
        <v>*</v>
      </c>
      <c r="Q579" s="143" t="str">
        <f>IF(SP_SUL!P582="","*",SP_SUL!P582)</f>
        <v>*</v>
      </c>
      <c r="R579" s="145" t="str">
        <f>IF(SP_SUL!Q582="","*",CONCATENATE(SP_SUL!Q582," ",SP_SUL!R582))</f>
        <v>*</v>
      </c>
      <c r="S579" s="145" t="str">
        <f>IF(SP_SUL!V582="","*",SP_SUL!V582)</f>
        <v>*</v>
      </c>
      <c r="T579" s="145" t="str">
        <f>IF(SP_SUL!W582="","*",SP_SUL!W582)</f>
        <v>*</v>
      </c>
      <c r="U579" s="137" t="str">
        <f ca="1">_xlfn.XLOOKUP(G579&amp;$U$2,BS_CONTROLE[CHAVE],BS_CONTROLE[Quantidade_11],"-")</f>
        <v>-</v>
      </c>
      <c r="V579" s="137" t="str">
        <f ca="1">_xlfn.XLOOKUP(G579&amp;$V$2,BS_CONTROLE[CHAVE],BS_CONTROLE[Quantidade_11],"-")</f>
        <v>-</v>
      </c>
      <c r="W579" s="137" t="str">
        <f ca="1">_xlfn.XLOOKUP(G579&amp;$W$2,BS_CONTROLE[CHAVE],BS_CONTROLE[Quantidade_11],"-")</f>
        <v>-</v>
      </c>
    </row>
    <row r="580" spans="1:23" hidden="1">
      <c r="A580" s="146" t="str">
        <f>IF(SP_SUL!Y583="","*",SP_SUL!Y583)</f>
        <v>*</v>
      </c>
      <c r="B580" s="146" t="str">
        <f>IF(SP_SUL!X583="","*",SP_SUL!X583)</f>
        <v>*</v>
      </c>
      <c r="C580" s="146" t="str">
        <f>IF(SP_SUL!Z583="","*",SP_SUL!Z583)</f>
        <v>*</v>
      </c>
      <c r="D580" s="139" t="str">
        <f>IF(SP_SUL!S583="","*",SP_SUL!S583)</f>
        <v>-</v>
      </c>
      <c r="E580" s="139" t="str">
        <f>IF(SP_SUL!T583="","*",SP_SUL!T583)</f>
        <v>-</v>
      </c>
      <c r="F580" s="145" t="str">
        <f>IF(SP_SUL!B583="","*",SP_SUL!B583)</f>
        <v>*</v>
      </c>
      <c r="G580" s="145" t="str">
        <f>IF(SP_SUL!D583="","*",SP_SUL!D583)</f>
        <v>*</v>
      </c>
      <c r="H580" s="145" t="str">
        <f>IF(SP_SUL!F583="","*",SP_SUL!F583)</f>
        <v>*</v>
      </c>
      <c r="I580" s="145" t="str">
        <f>IF(SP_SUL!H583="","*",SP_SUL!H583)</f>
        <v>*</v>
      </c>
      <c r="J580" s="145" t="str">
        <f>IF(SP_SUL!I583="","*",SP_SUL!I583)</f>
        <v>*</v>
      </c>
      <c r="K580" s="139" t="str">
        <f>IF(SP_SUL!M583="","*",SP_SUL!M583)</f>
        <v>-</v>
      </c>
      <c r="L580" s="139" t="str">
        <f>IF(SP_SUL!N583="","*",SP_SUL!N583)</f>
        <v>-</v>
      </c>
      <c r="M580" s="140" t="str">
        <f>IF(SP_SUL!J583="","*",SP_SUL!J583)</f>
        <v>*</v>
      </c>
      <c r="N580" s="144" t="str">
        <f>IF(SP_SUL!K583="","*",SP_SUL!K583)</f>
        <v>*</v>
      </c>
      <c r="O580" s="144" t="str">
        <f>IF(SP_SUL!L583="","*",SP_SUL!L583)</f>
        <v>*</v>
      </c>
      <c r="P580" s="143" t="str">
        <f>IF(SP_SUL!O583="","*",SP_SUL!O583)</f>
        <v>*</v>
      </c>
      <c r="Q580" s="143" t="str">
        <f>IF(SP_SUL!P583="","*",SP_SUL!P583)</f>
        <v>*</v>
      </c>
      <c r="R580" s="145" t="str">
        <f>IF(SP_SUL!Q583="","*",CONCATENATE(SP_SUL!Q583," ",SP_SUL!R583))</f>
        <v>*</v>
      </c>
      <c r="S580" s="145" t="str">
        <f>IF(SP_SUL!V583="","*",SP_SUL!V583)</f>
        <v>*</v>
      </c>
      <c r="T580" s="145" t="str">
        <f>IF(SP_SUL!W583="","*",SP_SUL!W583)</f>
        <v>*</v>
      </c>
      <c r="U580" s="137" t="str">
        <f ca="1">_xlfn.XLOOKUP(G580&amp;$U$2,BS_CONTROLE[CHAVE],BS_CONTROLE[Quantidade_11],"-")</f>
        <v>-</v>
      </c>
      <c r="V580" s="137" t="str">
        <f ca="1">_xlfn.XLOOKUP(G580&amp;$V$2,BS_CONTROLE[CHAVE],BS_CONTROLE[Quantidade_11],"-")</f>
        <v>-</v>
      </c>
      <c r="W580" s="137" t="str">
        <f ca="1">_xlfn.XLOOKUP(G580&amp;$W$2,BS_CONTROLE[CHAVE],BS_CONTROLE[Quantidade_11],"-")</f>
        <v>-</v>
      </c>
    </row>
    <row r="581" spans="1:23" hidden="1">
      <c r="A581" s="146" t="str">
        <f>IF(SP_SUL!Y584="","*",SP_SUL!Y584)</f>
        <v>*</v>
      </c>
      <c r="B581" s="146" t="str">
        <f>IF(SP_SUL!X584="","*",SP_SUL!X584)</f>
        <v>*</v>
      </c>
      <c r="C581" s="146" t="str">
        <f>IF(SP_SUL!Z584="","*",SP_SUL!Z584)</f>
        <v>*</v>
      </c>
      <c r="D581" s="139" t="str">
        <f>IF(SP_SUL!S584="","*",SP_SUL!S584)</f>
        <v>-</v>
      </c>
      <c r="E581" s="139" t="str">
        <f>IF(SP_SUL!T584="","*",SP_SUL!T584)</f>
        <v>-</v>
      </c>
      <c r="F581" s="145" t="str">
        <f>IF(SP_SUL!B584="","*",SP_SUL!B584)</f>
        <v>*</v>
      </c>
      <c r="G581" s="145" t="str">
        <f>IF(SP_SUL!D584="","*",SP_SUL!D584)</f>
        <v>*</v>
      </c>
      <c r="H581" s="145" t="str">
        <f>IF(SP_SUL!F584="","*",SP_SUL!F584)</f>
        <v>*</v>
      </c>
      <c r="I581" s="145" t="str">
        <f>IF(SP_SUL!H584="","*",SP_SUL!H584)</f>
        <v>*</v>
      </c>
      <c r="J581" s="145" t="str">
        <f>IF(SP_SUL!I584="","*",SP_SUL!I584)</f>
        <v>*</v>
      </c>
      <c r="K581" s="139" t="str">
        <f>IF(SP_SUL!M584="","*",SP_SUL!M584)</f>
        <v>-</v>
      </c>
      <c r="L581" s="139" t="str">
        <f>IF(SP_SUL!N584="","*",SP_SUL!N584)</f>
        <v>-</v>
      </c>
      <c r="M581" s="140" t="str">
        <f>IF(SP_SUL!J584="","*",SP_SUL!J584)</f>
        <v>*</v>
      </c>
      <c r="N581" s="144" t="str">
        <f>IF(SP_SUL!K584="","*",SP_SUL!K584)</f>
        <v>*</v>
      </c>
      <c r="O581" s="144" t="str">
        <f>IF(SP_SUL!L584="","*",SP_SUL!L584)</f>
        <v>*</v>
      </c>
      <c r="P581" s="143" t="str">
        <f>IF(SP_SUL!O584="","*",SP_SUL!O584)</f>
        <v>*</v>
      </c>
      <c r="Q581" s="143" t="str">
        <f>IF(SP_SUL!P584="","*",SP_SUL!P584)</f>
        <v>*</v>
      </c>
      <c r="R581" s="145" t="str">
        <f>IF(SP_SUL!Q584="","*",CONCATENATE(SP_SUL!Q584," ",SP_SUL!R584))</f>
        <v>*</v>
      </c>
      <c r="S581" s="145" t="str">
        <f>IF(SP_SUL!V584="","*",SP_SUL!V584)</f>
        <v>*</v>
      </c>
      <c r="T581" s="145" t="str">
        <f>IF(SP_SUL!W584="","*",SP_SUL!W584)</f>
        <v>*</v>
      </c>
      <c r="U581" s="137" t="str">
        <f ca="1">_xlfn.XLOOKUP(G581&amp;$U$2,BS_CONTROLE[CHAVE],BS_CONTROLE[Quantidade_11],"-")</f>
        <v>-</v>
      </c>
      <c r="V581" s="137" t="str">
        <f ca="1">_xlfn.XLOOKUP(G581&amp;$V$2,BS_CONTROLE[CHAVE],BS_CONTROLE[Quantidade_11],"-")</f>
        <v>-</v>
      </c>
      <c r="W581" s="137" t="str">
        <f ca="1">_xlfn.XLOOKUP(G581&amp;$W$2,BS_CONTROLE[CHAVE],BS_CONTROLE[Quantidade_11],"-")</f>
        <v>-</v>
      </c>
    </row>
    <row r="582" spans="1:23" hidden="1">
      <c r="A582" s="146" t="str">
        <f>IF(SP_SUL!Y585="","*",SP_SUL!Y585)</f>
        <v>*</v>
      </c>
      <c r="B582" s="146" t="str">
        <f>IF(SP_SUL!X585="","*",SP_SUL!X585)</f>
        <v>*</v>
      </c>
      <c r="C582" s="146" t="str">
        <f>IF(SP_SUL!Z585="","*",SP_SUL!Z585)</f>
        <v>*</v>
      </c>
      <c r="D582" s="139" t="str">
        <f>IF(SP_SUL!S585="","*",SP_SUL!S585)</f>
        <v>-</v>
      </c>
      <c r="E582" s="139" t="str">
        <f>IF(SP_SUL!T585="","*",SP_SUL!T585)</f>
        <v>-</v>
      </c>
      <c r="F582" s="145" t="str">
        <f>IF(SP_SUL!B585="","*",SP_SUL!B585)</f>
        <v>*</v>
      </c>
      <c r="G582" s="145" t="str">
        <f>IF(SP_SUL!D585="","*",SP_SUL!D585)</f>
        <v>*</v>
      </c>
      <c r="H582" s="145" t="str">
        <f>IF(SP_SUL!F585="","*",SP_SUL!F585)</f>
        <v>*</v>
      </c>
      <c r="I582" s="145" t="str">
        <f>IF(SP_SUL!H585="","*",SP_SUL!H585)</f>
        <v>*</v>
      </c>
      <c r="J582" s="145" t="str">
        <f>IF(SP_SUL!I585="","*",SP_SUL!I585)</f>
        <v>*</v>
      </c>
      <c r="K582" s="139" t="str">
        <f>IF(SP_SUL!M585="","*",SP_SUL!M585)</f>
        <v>-</v>
      </c>
      <c r="L582" s="139" t="str">
        <f>IF(SP_SUL!N585="","*",SP_SUL!N585)</f>
        <v>-</v>
      </c>
      <c r="M582" s="140" t="str">
        <f>IF(SP_SUL!J585="","*",SP_SUL!J585)</f>
        <v>*</v>
      </c>
      <c r="N582" s="144" t="str">
        <f>IF(SP_SUL!K585="","*",SP_SUL!K585)</f>
        <v>*</v>
      </c>
      <c r="O582" s="144" t="str">
        <f>IF(SP_SUL!L585="","*",SP_SUL!L585)</f>
        <v>*</v>
      </c>
      <c r="P582" s="143" t="str">
        <f>IF(SP_SUL!O585="","*",SP_SUL!O585)</f>
        <v>*</v>
      </c>
      <c r="Q582" s="143" t="str">
        <f>IF(SP_SUL!P585="","*",SP_SUL!P585)</f>
        <v>*</v>
      </c>
      <c r="R582" s="145" t="str">
        <f>IF(SP_SUL!Q585="","*",CONCATENATE(SP_SUL!Q585," ",SP_SUL!R585))</f>
        <v>*</v>
      </c>
      <c r="S582" s="145" t="str">
        <f>IF(SP_SUL!V585="","*",SP_SUL!V585)</f>
        <v>*</v>
      </c>
      <c r="T582" s="145" t="str">
        <f>IF(SP_SUL!W585="","*",SP_SUL!W585)</f>
        <v>*</v>
      </c>
      <c r="U582" s="137" t="str">
        <f ca="1">_xlfn.XLOOKUP(G582&amp;$U$2,BS_CONTROLE[CHAVE],BS_CONTROLE[Quantidade_11],"-")</f>
        <v>-</v>
      </c>
      <c r="V582" s="137" t="str">
        <f ca="1">_xlfn.XLOOKUP(G582&amp;$V$2,BS_CONTROLE[CHAVE],BS_CONTROLE[Quantidade_11],"-")</f>
        <v>-</v>
      </c>
      <c r="W582" s="137" t="str">
        <f ca="1">_xlfn.XLOOKUP(G582&amp;$W$2,BS_CONTROLE[CHAVE],BS_CONTROLE[Quantidade_11],"-")</f>
        <v>-</v>
      </c>
    </row>
    <row r="583" spans="1:23" hidden="1">
      <c r="A583" s="146" t="str">
        <f>IF(SP_SUL!Y586="","*",SP_SUL!Y586)</f>
        <v>*</v>
      </c>
      <c r="B583" s="146" t="str">
        <f>IF(SP_SUL!X586="","*",SP_SUL!X586)</f>
        <v>*</v>
      </c>
      <c r="C583" s="146" t="str">
        <f>IF(SP_SUL!Z586="","*",SP_SUL!Z586)</f>
        <v>*</v>
      </c>
      <c r="D583" s="139" t="str">
        <f>IF(SP_SUL!S586="","*",SP_SUL!S586)</f>
        <v>-</v>
      </c>
      <c r="E583" s="139" t="str">
        <f>IF(SP_SUL!T586="","*",SP_SUL!T586)</f>
        <v>-</v>
      </c>
      <c r="F583" s="145" t="str">
        <f>IF(SP_SUL!B586="","*",SP_SUL!B586)</f>
        <v>*</v>
      </c>
      <c r="G583" s="145" t="str">
        <f>IF(SP_SUL!D586="","*",SP_SUL!D586)</f>
        <v>*</v>
      </c>
      <c r="H583" s="145" t="str">
        <f>IF(SP_SUL!F586="","*",SP_SUL!F586)</f>
        <v>*</v>
      </c>
      <c r="I583" s="145" t="str">
        <f>IF(SP_SUL!H586="","*",SP_SUL!H586)</f>
        <v>*</v>
      </c>
      <c r="J583" s="145" t="str">
        <f>IF(SP_SUL!I586="","*",SP_SUL!I586)</f>
        <v>*</v>
      </c>
      <c r="K583" s="139" t="str">
        <f>IF(SP_SUL!M586="","*",SP_SUL!M586)</f>
        <v>-</v>
      </c>
      <c r="L583" s="139" t="str">
        <f>IF(SP_SUL!N586="","*",SP_SUL!N586)</f>
        <v>-</v>
      </c>
      <c r="M583" s="140" t="str">
        <f>IF(SP_SUL!J586="","*",SP_SUL!J586)</f>
        <v>*</v>
      </c>
      <c r="N583" s="144" t="str">
        <f>IF(SP_SUL!K586="","*",SP_SUL!K586)</f>
        <v>*</v>
      </c>
      <c r="O583" s="144" t="str">
        <f>IF(SP_SUL!L586="","*",SP_SUL!L586)</f>
        <v>*</v>
      </c>
      <c r="P583" s="143" t="str">
        <f>IF(SP_SUL!O586="","*",SP_SUL!O586)</f>
        <v>*</v>
      </c>
      <c r="Q583" s="143" t="str">
        <f>IF(SP_SUL!P586="","*",SP_SUL!P586)</f>
        <v>*</v>
      </c>
      <c r="R583" s="145" t="str">
        <f>IF(SP_SUL!Q586="","*",CONCATENATE(SP_SUL!Q586," ",SP_SUL!R586))</f>
        <v>*</v>
      </c>
      <c r="S583" s="145" t="str">
        <f>IF(SP_SUL!V586="","*",SP_SUL!V586)</f>
        <v>*</v>
      </c>
      <c r="T583" s="145" t="str">
        <f>IF(SP_SUL!W586="","*",SP_SUL!W586)</f>
        <v>*</v>
      </c>
      <c r="U583" s="137" t="str">
        <f ca="1">_xlfn.XLOOKUP(G583&amp;$U$2,BS_CONTROLE[CHAVE],BS_CONTROLE[Quantidade_11],"-")</f>
        <v>-</v>
      </c>
      <c r="V583" s="137" t="str">
        <f ca="1">_xlfn.XLOOKUP(G583&amp;$V$2,BS_CONTROLE[CHAVE],BS_CONTROLE[Quantidade_11],"-")</f>
        <v>-</v>
      </c>
      <c r="W583" s="137" t="str">
        <f ca="1">_xlfn.XLOOKUP(G583&amp;$W$2,BS_CONTROLE[CHAVE],BS_CONTROLE[Quantidade_11],"-")</f>
        <v>-</v>
      </c>
    </row>
    <row r="584" spans="1:23" hidden="1">
      <c r="A584" s="146" t="str">
        <f>IF(SP_SUL!Y587="","*",SP_SUL!Y587)</f>
        <v>*</v>
      </c>
      <c r="B584" s="146" t="str">
        <f>IF(SP_SUL!X587="","*",SP_SUL!X587)</f>
        <v>*</v>
      </c>
      <c r="C584" s="146" t="str">
        <f>IF(SP_SUL!Z587="","*",SP_SUL!Z587)</f>
        <v>*</v>
      </c>
      <c r="D584" s="139" t="str">
        <f>IF(SP_SUL!S587="","*",SP_SUL!S587)</f>
        <v>-</v>
      </c>
      <c r="E584" s="139" t="str">
        <f>IF(SP_SUL!T587="","*",SP_SUL!T587)</f>
        <v>-</v>
      </c>
      <c r="F584" s="145" t="str">
        <f>IF(SP_SUL!B587="","*",SP_SUL!B587)</f>
        <v>*</v>
      </c>
      <c r="G584" s="145" t="str">
        <f>IF(SP_SUL!D587="","*",SP_SUL!D587)</f>
        <v>*</v>
      </c>
      <c r="H584" s="145" t="str">
        <f>IF(SP_SUL!F587="","*",SP_SUL!F587)</f>
        <v>*</v>
      </c>
      <c r="I584" s="145" t="str">
        <f>IF(SP_SUL!H587="","*",SP_SUL!H587)</f>
        <v>*</v>
      </c>
      <c r="J584" s="145" t="str">
        <f>IF(SP_SUL!I587="","*",SP_SUL!I587)</f>
        <v>*</v>
      </c>
      <c r="K584" s="139" t="str">
        <f>IF(SP_SUL!M587="","*",SP_SUL!M587)</f>
        <v>-</v>
      </c>
      <c r="L584" s="139" t="str">
        <f>IF(SP_SUL!N587="","*",SP_SUL!N587)</f>
        <v>-</v>
      </c>
      <c r="M584" s="140" t="str">
        <f>IF(SP_SUL!J587="","*",SP_SUL!J587)</f>
        <v>*</v>
      </c>
      <c r="N584" s="144" t="str">
        <f>IF(SP_SUL!K587="","*",SP_SUL!K587)</f>
        <v>*</v>
      </c>
      <c r="O584" s="144" t="str">
        <f>IF(SP_SUL!L587="","*",SP_SUL!L587)</f>
        <v>*</v>
      </c>
      <c r="P584" s="143" t="str">
        <f>IF(SP_SUL!O587="","*",SP_SUL!O587)</f>
        <v>*</v>
      </c>
      <c r="Q584" s="143" t="str">
        <f>IF(SP_SUL!P587="","*",SP_SUL!P587)</f>
        <v>*</v>
      </c>
      <c r="R584" s="145" t="str">
        <f>IF(SP_SUL!Q587="","*",CONCATENATE(SP_SUL!Q587," ",SP_SUL!R587))</f>
        <v>*</v>
      </c>
      <c r="S584" s="145" t="str">
        <f>IF(SP_SUL!V587="","*",SP_SUL!V587)</f>
        <v>*</v>
      </c>
      <c r="T584" s="145" t="str">
        <f>IF(SP_SUL!W587="","*",SP_SUL!W587)</f>
        <v>*</v>
      </c>
      <c r="U584" s="137" t="str">
        <f ca="1">_xlfn.XLOOKUP(G584&amp;$U$2,BS_CONTROLE[CHAVE],BS_CONTROLE[Quantidade_11],"-")</f>
        <v>-</v>
      </c>
      <c r="V584" s="137" t="str">
        <f ca="1">_xlfn.XLOOKUP(G584&amp;$V$2,BS_CONTROLE[CHAVE],BS_CONTROLE[Quantidade_11],"-")</f>
        <v>-</v>
      </c>
      <c r="W584" s="137" t="str">
        <f ca="1">_xlfn.XLOOKUP(G584&amp;$W$2,BS_CONTROLE[CHAVE],BS_CONTROLE[Quantidade_11],"-")</f>
        <v>-</v>
      </c>
    </row>
    <row r="585" spans="1:23" hidden="1">
      <c r="A585" s="146" t="str">
        <f>IF(SP_SUL!Y588="","*",SP_SUL!Y588)</f>
        <v>*</v>
      </c>
      <c r="B585" s="146" t="str">
        <f>IF(SP_SUL!X588="","*",SP_SUL!X588)</f>
        <v>*</v>
      </c>
      <c r="C585" s="146" t="str">
        <f>IF(SP_SUL!Z588="","*",SP_SUL!Z588)</f>
        <v>*</v>
      </c>
      <c r="D585" s="139" t="str">
        <f>IF(SP_SUL!S588="","*",SP_SUL!S588)</f>
        <v>-</v>
      </c>
      <c r="E585" s="139" t="str">
        <f>IF(SP_SUL!T588="","*",SP_SUL!T588)</f>
        <v>-</v>
      </c>
      <c r="F585" s="145" t="str">
        <f>IF(SP_SUL!B588="","*",SP_SUL!B588)</f>
        <v>*</v>
      </c>
      <c r="G585" s="145" t="str">
        <f>IF(SP_SUL!D588="","*",SP_SUL!D588)</f>
        <v>*</v>
      </c>
      <c r="H585" s="145" t="str">
        <f>IF(SP_SUL!F588="","*",SP_SUL!F588)</f>
        <v>*</v>
      </c>
      <c r="I585" s="145" t="str">
        <f>IF(SP_SUL!H588="","*",SP_SUL!H588)</f>
        <v>*</v>
      </c>
      <c r="J585" s="145" t="str">
        <f>IF(SP_SUL!I588="","*",SP_SUL!I588)</f>
        <v>*</v>
      </c>
      <c r="K585" s="139" t="str">
        <f>IF(SP_SUL!M588="","*",SP_SUL!M588)</f>
        <v>-</v>
      </c>
      <c r="L585" s="139" t="str">
        <f>IF(SP_SUL!N588="","*",SP_SUL!N588)</f>
        <v>-</v>
      </c>
      <c r="M585" s="140" t="str">
        <f>IF(SP_SUL!J588="","*",SP_SUL!J588)</f>
        <v>*</v>
      </c>
      <c r="N585" s="144" t="str">
        <f>IF(SP_SUL!K588="","*",SP_SUL!K588)</f>
        <v>*</v>
      </c>
      <c r="O585" s="144" t="str">
        <f>IF(SP_SUL!L588="","*",SP_SUL!L588)</f>
        <v>*</v>
      </c>
      <c r="P585" s="143" t="str">
        <f>IF(SP_SUL!O588="","*",SP_SUL!O588)</f>
        <v>*</v>
      </c>
      <c r="Q585" s="143" t="str">
        <f>IF(SP_SUL!P588="","*",SP_SUL!P588)</f>
        <v>*</v>
      </c>
      <c r="R585" s="145" t="str">
        <f>IF(SP_SUL!Q588="","*",CONCATENATE(SP_SUL!Q588," ",SP_SUL!R588))</f>
        <v>*</v>
      </c>
      <c r="S585" s="145" t="str">
        <f>IF(SP_SUL!V588="","*",SP_SUL!V588)</f>
        <v>*</v>
      </c>
      <c r="T585" s="145" t="str">
        <f>IF(SP_SUL!W588="","*",SP_SUL!W588)</f>
        <v>*</v>
      </c>
      <c r="U585" s="137" t="str">
        <f ca="1">_xlfn.XLOOKUP(G585&amp;$U$2,BS_CONTROLE[CHAVE],BS_CONTROLE[Quantidade_11],"-")</f>
        <v>-</v>
      </c>
      <c r="V585" s="137" t="str">
        <f ca="1">_xlfn.XLOOKUP(G585&amp;$V$2,BS_CONTROLE[CHAVE],BS_CONTROLE[Quantidade_11],"-")</f>
        <v>-</v>
      </c>
      <c r="W585" s="137" t="str">
        <f ca="1">_xlfn.XLOOKUP(G585&amp;$W$2,BS_CONTROLE[CHAVE],BS_CONTROLE[Quantidade_11],"-")</f>
        <v>-</v>
      </c>
    </row>
    <row r="586" spans="1:23" hidden="1">
      <c r="A586" s="146" t="str">
        <f>IF(SP_SUL!Y589="","*",SP_SUL!Y589)</f>
        <v>*</v>
      </c>
      <c r="B586" s="146" t="str">
        <f>IF(SP_SUL!X589="","*",SP_SUL!X589)</f>
        <v>*</v>
      </c>
      <c r="C586" s="146" t="str">
        <f>IF(SP_SUL!Z589="","*",SP_SUL!Z589)</f>
        <v>*</v>
      </c>
      <c r="D586" s="139" t="str">
        <f>IF(SP_SUL!S589="","*",SP_SUL!S589)</f>
        <v>-</v>
      </c>
      <c r="E586" s="139" t="str">
        <f>IF(SP_SUL!T589="","*",SP_SUL!T589)</f>
        <v>-</v>
      </c>
      <c r="F586" s="145" t="str">
        <f>IF(SP_SUL!B589="","*",SP_SUL!B589)</f>
        <v>*</v>
      </c>
      <c r="G586" s="145" t="str">
        <f>IF(SP_SUL!D589="","*",SP_SUL!D589)</f>
        <v>*</v>
      </c>
      <c r="H586" s="145" t="str">
        <f>IF(SP_SUL!F589="","*",SP_SUL!F589)</f>
        <v>*</v>
      </c>
      <c r="I586" s="145" t="str">
        <f>IF(SP_SUL!H589="","*",SP_SUL!H589)</f>
        <v>*</v>
      </c>
      <c r="J586" s="145" t="str">
        <f>IF(SP_SUL!I589="","*",SP_SUL!I589)</f>
        <v>*</v>
      </c>
      <c r="K586" s="139" t="str">
        <f>IF(SP_SUL!M589="","*",SP_SUL!M589)</f>
        <v>-</v>
      </c>
      <c r="L586" s="139" t="str">
        <f>IF(SP_SUL!N589="","*",SP_SUL!N589)</f>
        <v>-</v>
      </c>
      <c r="M586" s="140" t="str">
        <f>IF(SP_SUL!J589="","*",SP_SUL!J589)</f>
        <v>*</v>
      </c>
      <c r="N586" s="144" t="str">
        <f>IF(SP_SUL!K589="","*",SP_SUL!K589)</f>
        <v>*</v>
      </c>
      <c r="O586" s="144" t="str">
        <f>IF(SP_SUL!L589="","*",SP_SUL!L589)</f>
        <v>*</v>
      </c>
      <c r="P586" s="143" t="str">
        <f>IF(SP_SUL!O589="","*",SP_SUL!O589)</f>
        <v>*</v>
      </c>
      <c r="Q586" s="143" t="str">
        <f>IF(SP_SUL!P589="","*",SP_SUL!P589)</f>
        <v>*</v>
      </c>
      <c r="R586" s="145" t="str">
        <f>IF(SP_SUL!Q589="","*",CONCATENATE(SP_SUL!Q589," ",SP_SUL!R589))</f>
        <v>*</v>
      </c>
      <c r="S586" s="145" t="str">
        <f>IF(SP_SUL!V589="","*",SP_SUL!V589)</f>
        <v>*</v>
      </c>
      <c r="T586" s="145" t="str">
        <f>IF(SP_SUL!W589="","*",SP_SUL!W589)</f>
        <v>*</v>
      </c>
      <c r="U586" s="137" t="str">
        <f ca="1">_xlfn.XLOOKUP(G586&amp;$U$2,BS_CONTROLE[CHAVE],BS_CONTROLE[Quantidade_11],"-")</f>
        <v>-</v>
      </c>
      <c r="V586" s="137" t="str">
        <f ca="1">_xlfn.XLOOKUP(G586&amp;$V$2,BS_CONTROLE[CHAVE],BS_CONTROLE[Quantidade_11],"-")</f>
        <v>-</v>
      </c>
      <c r="W586" s="137" t="str">
        <f ca="1">_xlfn.XLOOKUP(G586&amp;$W$2,BS_CONTROLE[CHAVE],BS_CONTROLE[Quantidade_11],"-")</f>
        <v>-</v>
      </c>
    </row>
    <row r="587" spans="1:23" hidden="1">
      <c r="A587" s="146" t="str">
        <f>IF(SP_SUL!Y590="","*",SP_SUL!Y590)</f>
        <v>*</v>
      </c>
      <c r="B587" s="146" t="str">
        <f>IF(SP_SUL!X590="","*",SP_SUL!X590)</f>
        <v>*</v>
      </c>
      <c r="C587" s="146" t="str">
        <f>IF(SP_SUL!Z590="","*",SP_SUL!Z590)</f>
        <v>*</v>
      </c>
      <c r="D587" s="139" t="str">
        <f>IF(SP_SUL!S590="","*",SP_SUL!S590)</f>
        <v>-</v>
      </c>
      <c r="E587" s="139" t="str">
        <f>IF(SP_SUL!T590="","*",SP_SUL!T590)</f>
        <v>-</v>
      </c>
      <c r="F587" s="145" t="str">
        <f>IF(SP_SUL!B590="","*",SP_SUL!B590)</f>
        <v>*</v>
      </c>
      <c r="G587" s="145" t="str">
        <f>IF(SP_SUL!D590="","*",SP_SUL!D590)</f>
        <v>*</v>
      </c>
      <c r="H587" s="145" t="str">
        <f>IF(SP_SUL!F590="","*",SP_SUL!F590)</f>
        <v>*</v>
      </c>
      <c r="I587" s="145" t="str">
        <f>IF(SP_SUL!H590="","*",SP_SUL!H590)</f>
        <v>*</v>
      </c>
      <c r="J587" s="145" t="str">
        <f>IF(SP_SUL!I590="","*",SP_SUL!I590)</f>
        <v>*</v>
      </c>
      <c r="K587" s="139" t="str">
        <f>IF(SP_SUL!M590="","*",SP_SUL!M590)</f>
        <v>-</v>
      </c>
      <c r="L587" s="139" t="str">
        <f>IF(SP_SUL!N590="","*",SP_SUL!N590)</f>
        <v>-</v>
      </c>
      <c r="M587" s="140" t="str">
        <f>IF(SP_SUL!J590="","*",SP_SUL!J590)</f>
        <v>*</v>
      </c>
      <c r="N587" s="144" t="str">
        <f>IF(SP_SUL!K590="","*",SP_SUL!K590)</f>
        <v>*</v>
      </c>
      <c r="O587" s="144" t="str">
        <f>IF(SP_SUL!L590="","*",SP_SUL!L590)</f>
        <v>*</v>
      </c>
      <c r="P587" s="143" t="str">
        <f>IF(SP_SUL!O590="","*",SP_SUL!O590)</f>
        <v>*</v>
      </c>
      <c r="Q587" s="143" t="str">
        <f>IF(SP_SUL!P590="","*",SP_SUL!P590)</f>
        <v>*</v>
      </c>
      <c r="R587" s="145" t="str">
        <f>IF(SP_SUL!Q590="","*",CONCATENATE(SP_SUL!Q590," ",SP_SUL!R590))</f>
        <v>*</v>
      </c>
      <c r="S587" s="145" t="str">
        <f>IF(SP_SUL!V590="","*",SP_SUL!V590)</f>
        <v>*</v>
      </c>
      <c r="T587" s="145" t="str">
        <f>IF(SP_SUL!W590="","*",SP_SUL!W590)</f>
        <v>*</v>
      </c>
      <c r="U587" s="137" t="str">
        <f ca="1">_xlfn.XLOOKUP(G587&amp;$U$2,BS_CONTROLE[CHAVE],BS_CONTROLE[Quantidade_11],"-")</f>
        <v>-</v>
      </c>
      <c r="V587" s="137" t="str">
        <f ca="1">_xlfn.XLOOKUP(G587&amp;$V$2,BS_CONTROLE[CHAVE],BS_CONTROLE[Quantidade_11],"-")</f>
        <v>-</v>
      </c>
      <c r="W587" s="137" t="str">
        <f ca="1">_xlfn.XLOOKUP(G587&amp;$W$2,BS_CONTROLE[CHAVE],BS_CONTROLE[Quantidade_11],"-")</f>
        <v>-</v>
      </c>
    </row>
    <row r="588" spans="1:23" hidden="1">
      <c r="A588" s="146" t="str">
        <f>IF(SP_SUL!Y591="","*",SP_SUL!Y591)</f>
        <v>*</v>
      </c>
      <c r="B588" s="146" t="str">
        <f>IF(SP_SUL!X591="","*",SP_SUL!X591)</f>
        <v>*</v>
      </c>
      <c r="C588" s="146" t="str">
        <f>IF(SP_SUL!Z591="","*",SP_SUL!Z591)</f>
        <v>*</v>
      </c>
      <c r="D588" s="139" t="str">
        <f>IF(SP_SUL!S591="","*",SP_SUL!S591)</f>
        <v>-</v>
      </c>
      <c r="E588" s="139" t="str">
        <f>IF(SP_SUL!T591="","*",SP_SUL!T591)</f>
        <v>-</v>
      </c>
      <c r="F588" s="145" t="str">
        <f>IF(SP_SUL!B591="","*",SP_SUL!B591)</f>
        <v>*</v>
      </c>
      <c r="G588" s="145" t="str">
        <f>IF(SP_SUL!D591="","*",SP_SUL!D591)</f>
        <v>*</v>
      </c>
      <c r="H588" s="145" t="str">
        <f>IF(SP_SUL!F591="","*",SP_SUL!F591)</f>
        <v>*</v>
      </c>
      <c r="I588" s="145" t="str">
        <f>IF(SP_SUL!H591="","*",SP_SUL!H591)</f>
        <v>*</v>
      </c>
      <c r="J588" s="145" t="str">
        <f>IF(SP_SUL!I591="","*",SP_SUL!I591)</f>
        <v>*</v>
      </c>
      <c r="K588" s="139" t="str">
        <f>IF(SP_SUL!M591="","*",SP_SUL!M591)</f>
        <v>-</v>
      </c>
      <c r="L588" s="139" t="str">
        <f>IF(SP_SUL!N591="","*",SP_SUL!N591)</f>
        <v>-</v>
      </c>
      <c r="M588" s="140" t="str">
        <f>IF(SP_SUL!J591="","*",SP_SUL!J591)</f>
        <v>*</v>
      </c>
      <c r="N588" s="144" t="str">
        <f>IF(SP_SUL!K591="","*",SP_SUL!K591)</f>
        <v>*</v>
      </c>
      <c r="O588" s="144" t="str">
        <f>IF(SP_SUL!L591="","*",SP_SUL!L591)</f>
        <v>*</v>
      </c>
      <c r="P588" s="143" t="str">
        <f>IF(SP_SUL!O591="","*",SP_SUL!O591)</f>
        <v>*</v>
      </c>
      <c r="Q588" s="143" t="str">
        <f>IF(SP_SUL!P591="","*",SP_SUL!P591)</f>
        <v>*</v>
      </c>
      <c r="R588" s="145" t="str">
        <f>IF(SP_SUL!Q591="","*",CONCATENATE(SP_SUL!Q591," ",SP_SUL!R591))</f>
        <v>*</v>
      </c>
      <c r="S588" s="145" t="str">
        <f>IF(SP_SUL!V591="","*",SP_SUL!V591)</f>
        <v>*</v>
      </c>
      <c r="T588" s="145" t="str">
        <f>IF(SP_SUL!W591="","*",SP_SUL!W591)</f>
        <v>*</v>
      </c>
      <c r="U588" s="137" t="str">
        <f ca="1">_xlfn.XLOOKUP(G588&amp;$U$2,BS_CONTROLE[CHAVE],BS_CONTROLE[Quantidade_11],"-")</f>
        <v>-</v>
      </c>
      <c r="V588" s="137" t="str">
        <f ca="1">_xlfn.XLOOKUP(G588&amp;$V$2,BS_CONTROLE[CHAVE],BS_CONTROLE[Quantidade_11],"-")</f>
        <v>-</v>
      </c>
      <c r="W588" s="137" t="str">
        <f ca="1">_xlfn.XLOOKUP(G588&amp;$W$2,BS_CONTROLE[CHAVE],BS_CONTROLE[Quantidade_11],"-")</f>
        <v>-</v>
      </c>
    </row>
    <row r="589" spans="1:23" hidden="1">
      <c r="A589" s="146" t="str">
        <f>IF(SP_SUL!Y592="","*",SP_SUL!Y592)</f>
        <v>*</v>
      </c>
      <c r="B589" s="146" t="str">
        <f>IF(SP_SUL!X592="","*",SP_SUL!X592)</f>
        <v>*</v>
      </c>
      <c r="C589" s="146" t="str">
        <f>IF(SP_SUL!Z592="","*",SP_SUL!Z592)</f>
        <v>*</v>
      </c>
      <c r="D589" s="139" t="str">
        <f>IF(SP_SUL!S592="","*",SP_SUL!S592)</f>
        <v>-</v>
      </c>
      <c r="E589" s="139" t="str">
        <f>IF(SP_SUL!T592="","*",SP_SUL!T592)</f>
        <v>-</v>
      </c>
      <c r="F589" s="145" t="str">
        <f>IF(SP_SUL!B592="","*",SP_SUL!B592)</f>
        <v>*</v>
      </c>
      <c r="G589" s="145" t="str">
        <f>IF(SP_SUL!D592="","*",SP_SUL!D592)</f>
        <v>*</v>
      </c>
      <c r="H589" s="145" t="str">
        <f>IF(SP_SUL!F592="","*",SP_SUL!F592)</f>
        <v>*</v>
      </c>
      <c r="I589" s="145" t="str">
        <f>IF(SP_SUL!H592="","*",SP_SUL!H592)</f>
        <v>*</v>
      </c>
      <c r="J589" s="145" t="str">
        <f>IF(SP_SUL!I592="","*",SP_SUL!I592)</f>
        <v>*</v>
      </c>
      <c r="K589" s="139" t="str">
        <f>IF(SP_SUL!M592="","*",SP_SUL!M592)</f>
        <v>-</v>
      </c>
      <c r="L589" s="139" t="str">
        <f>IF(SP_SUL!N592="","*",SP_SUL!N592)</f>
        <v>-</v>
      </c>
      <c r="M589" s="140" t="str">
        <f>IF(SP_SUL!J592="","*",SP_SUL!J592)</f>
        <v>*</v>
      </c>
      <c r="N589" s="144" t="str">
        <f>IF(SP_SUL!K592="","*",SP_SUL!K592)</f>
        <v>*</v>
      </c>
      <c r="O589" s="144" t="str">
        <f>IF(SP_SUL!L592="","*",SP_SUL!L592)</f>
        <v>*</v>
      </c>
      <c r="P589" s="143" t="str">
        <f>IF(SP_SUL!O592="","*",SP_SUL!O592)</f>
        <v>*</v>
      </c>
      <c r="Q589" s="143" t="str">
        <f>IF(SP_SUL!P592="","*",SP_SUL!P592)</f>
        <v>*</v>
      </c>
      <c r="R589" s="145" t="str">
        <f>IF(SP_SUL!Q592="","*",CONCATENATE(SP_SUL!Q592," ",SP_SUL!R592))</f>
        <v>*</v>
      </c>
      <c r="S589" s="145" t="str">
        <f>IF(SP_SUL!V592="","*",SP_SUL!V592)</f>
        <v>*</v>
      </c>
      <c r="T589" s="145" t="str">
        <f>IF(SP_SUL!W592="","*",SP_SUL!W592)</f>
        <v>*</v>
      </c>
      <c r="U589" s="137" t="str">
        <f ca="1">_xlfn.XLOOKUP(G589&amp;$U$2,BS_CONTROLE[CHAVE],BS_CONTROLE[Quantidade_11],"-")</f>
        <v>-</v>
      </c>
      <c r="V589" s="137" t="str">
        <f ca="1">_xlfn.XLOOKUP(G589&amp;$V$2,BS_CONTROLE[CHAVE],BS_CONTROLE[Quantidade_11],"-")</f>
        <v>-</v>
      </c>
      <c r="W589" s="137" t="str">
        <f ca="1">_xlfn.XLOOKUP(G589&amp;$W$2,BS_CONTROLE[CHAVE],BS_CONTROLE[Quantidade_11],"-")</f>
        <v>-</v>
      </c>
    </row>
    <row r="590" spans="1:23" hidden="1">
      <c r="A590" s="146" t="str">
        <f>IF(SP_SUL!Y593="","*",SP_SUL!Y593)</f>
        <v>*</v>
      </c>
      <c r="B590" s="146" t="str">
        <f>IF(SP_SUL!X593="","*",SP_SUL!X593)</f>
        <v>*</v>
      </c>
      <c r="C590" s="146" t="str">
        <f>IF(SP_SUL!Z593="","*",SP_SUL!Z593)</f>
        <v>*</v>
      </c>
      <c r="D590" s="139" t="str">
        <f>IF(SP_SUL!S593="","*",SP_SUL!S593)</f>
        <v>-</v>
      </c>
      <c r="E590" s="139" t="str">
        <f>IF(SP_SUL!T593="","*",SP_SUL!T593)</f>
        <v>-</v>
      </c>
      <c r="F590" s="145" t="str">
        <f>IF(SP_SUL!B593="","*",SP_SUL!B593)</f>
        <v>*</v>
      </c>
      <c r="G590" s="145" t="str">
        <f>IF(SP_SUL!D593="","*",SP_SUL!D593)</f>
        <v>*</v>
      </c>
      <c r="H590" s="145" t="str">
        <f>IF(SP_SUL!F593="","*",SP_SUL!F593)</f>
        <v>*</v>
      </c>
      <c r="I590" s="145" t="str">
        <f>IF(SP_SUL!H593="","*",SP_SUL!H593)</f>
        <v>*</v>
      </c>
      <c r="J590" s="145" t="str">
        <f>IF(SP_SUL!I593="","*",SP_SUL!I593)</f>
        <v>*</v>
      </c>
      <c r="K590" s="139" t="str">
        <f>IF(SP_SUL!M593="","*",SP_SUL!M593)</f>
        <v>-</v>
      </c>
      <c r="L590" s="139" t="str">
        <f>IF(SP_SUL!N593="","*",SP_SUL!N593)</f>
        <v>-</v>
      </c>
      <c r="M590" s="140" t="str">
        <f>IF(SP_SUL!J593="","*",SP_SUL!J593)</f>
        <v>*</v>
      </c>
      <c r="N590" s="144" t="str">
        <f>IF(SP_SUL!K593="","*",SP_SUL!K593)</f>
        <v>*</v>
      </c>
      <c r="O590" s="144" t="str">
        <f>IF(SP_SUL!L593="","*",SP_SUL!L593)</f>
        <v>*</v>
      </c>
      <c r="P590" s="143" t="str">
        <f>IF(SP_SUL!O593="","*",SP_SUL!O593)</f>
        <v>*</v>
      </c>
      <c r="Q590" s="143" t="str">
        <f>IF(SP_SUL!P593="","*",SP_SUL!P593)</f>
        <v>*</v>
      </c>
      <c r="R590" s="145" t="str">
        <f>IF(SP_SUL!Q593="","*",CONCATENATE(SP_SUL!Q593," ",SP_SUL!R593))</f>
        <v>*</v>
      </c>
      <c r="S590" s="145" t="str">
        <f>IF(SP_SUL!V593="","*",SP_SUL!V593)</f>
        <v>*</v>
      </c>
      <c r="T590" s="145" t="str">
        <f>IF(SP_SUL!W593="","*",SP_SUL!W593)</f>
        <v>*</v>
      </c>
      <c r="U590" s="137" t="str">
        <f ca="1">_xlfn.XLOOKUP(G590&amp;$U$2,BS_CONTROLE[CHAVE],BS_CONTROLE[Quantidade_11],"-")</f>
        <v>-</v>
      </c>
      <c r="V590" s="137" t="str">
        <f ca="1">_xlfn.XLOOKUP(G590&amp;$V$2,BS_CONTROLE[CHAVE],BS_CONTROLE[Quantidade_11],"-")</f>
        <v>-</v>
      </c>
      <c r="W590" s="137" t="str">
        <f ca="1">_xlfn.XLOOKUP(G590&amp;$W$2,BS_CONTROLE[CHAVE],BS_CONTROLE[Quantidade_11],"-")</f>
        <v>-</v>
      </c>
    </row>
    <row r="591" spans="1:23" hidden="1">
      <c r="A591" s="146" t="str">
        <f>IF(SP_SUL!Y594="","*",SP_SUL!Y594)</f>
        <v>*</v>
      </c>
      <c r="B591" s="146" t="str">
        <f>IF(SP_SUL!X594="","*",SP_SUL!X594)</f>
        <v>*</v>
      </c>
      <c r="C591" s="146" t="str">
        <f>IF(SP_SUL!Z594="","*",SP_SUL!Z594)</f>
        <v>*</v>
      </c>
      <c r="D591" s="139" t="str">
        <f>IF(SP_SUL!S594="","*",SP_SUL!S594)</f>
        <v>-</v>
      </c>
      <c r="E591" s="139" t="str">
        <f>IF(SP_SUL!T594="","*",SP_SUL!T594)</f>
        <v>-</v>
      </c>
      <c r="F591" s="145" t="str">
        <f>IF(SP_SUL!B594="","*",SP_SUL!B594)</f>
        <v>*</v>
      </c>
      <c r="G591" s="145" t="str">
        <f>IF(SP_SUL!D594="","*",SP_SUL!D594)</f>
        <v>*</v>
      </c>
      <c r="H591" s="145" t="str">
        <f>IF(SP_SUL!F594="","*",SP_SUL!F594)</f>
        <v>*</v>
      </c>
      <c r="I591" s="145" t="str">
        <f>IF(SP_SUL!H594="","*",SP_SUL!H594)</f>
        <v>*</v>
      </c>
      <c r="J591" s="145" t="str">
        <f>IF(SP_SUL!I594="","*",SP_SUL!I594)</f>
        <v>*</v>
      </c>
      <c r="K591" s="139" t="str">
        <f>IF(SP_SUL!M594="","*",SP_SUL!M594)</f>
        <v>-</v>
      </c>
      <c r="L591" s="139" t="str">
        <f>IF(SP_SUL!N594="","*",SP_SUL!N594)</f>
        <v>-</v>
      </c>
      <c r="M591" s="140" t="str">
        <f>IF(SP_SUL!J594="","*",SP_SUL!J594)</f>
        <v>*</v>
      </c>
      <c r="N591" s="144" t="str">
        <f>IF(SP_SUL!K594="","*",SP_SUL!K594)</f>
        <v>*</v>
      </c>
      <c r="O591" s="144" t="str">
        <f>IF(SP_SUL!L594="","*",SP_SUL!L594)</f>
        <v>*</v>
      </c>
      <c r="P591" s="143" t="str">
        <f>IF(SP_SUL!O594="","*",SP_SUL!O594)</f>
        <v>*</v>
      </c>
      <c r="Q591" s="143" t="str">
        <f>IF(SP_SUL!P594="","*",SP_SUL!P594)</f>
        <v>*</v>
      </c>
      <c r="R591" s="145" t="str">
        <f>IF(SP_SUL!Q594="","*",CONCATENATE(SP_SUL!Q594," ",SP_SUL!R594))</f>
        <v>*</v>
      </c>
      <c r="S591" s="145" t="str">
        <f>IF(SP_SUL!V594="","*",SP_SUL!V594)</f>
        <v>*</v>
      </c>
      <c r="T591" s="145" t="str">
        <f>IF(SP_SUL!W594="","*",SP_SUL!W594)</f>
        <v>*</v>
      </c>
      <c r="U591" s="137" t="str">
        <f ca="1">_xlfn.XLOOKUP(G591&amp;$U$2,BS_CONTROLE[CHAVE],BS_CONTROLE[Quantidade_11],"-")</f>
        <v>-</v>
      </c>
      <c r="V591" s="137" t="str">
        <f ca="1">_xlfn.XLOOKUP(G591&amp;$V$2,BS_CONTROLE[CHAVE],BS_CONTROLE[Quantidade_11],"-")</f>
        <v>-</v>
      </c>
      <c r="W591" s="137" t="str">
        <f ca="1">_xlfn.XLOOKUP(G591&amp;$W$2,BS_CONTROLE[CHAVE],BS_CONTROLE[Quantidade_11],"-")</f>
        <v>-</v>
      </c>
    </row>
    <row r="592" spans="1:23" hidden="1">
      <c r="A592" s="146" t="str">
        <f>IF(SP_SUL!Y595="","*",SP_SUL!Y595)</f>
        <v>*</v>
      </c>
      <c r="B592" s="146" t="str">
        <f>IF(SP_SUL!X595="","*",SP_SUL!X595)</f>
        <v>*</v>
      </c>
      <c r="C592" s="146" t="str">
        <f>IF(SP_SUL!Z595="","*",SP_SUL!Z595)</f>
        <v>*</v>
      </c>
      <c r="D592" s="139" t="str">
        <f>IF(SP_SUL!S595="","*",SP_SUL!S595)</f>
        <v>-</v>
      </c>
      <c r="E592" s="139" t="str">
        <f>IF(SP_SUL!T595="","*",SP_SUL!T595)</f>
        <v>-</v>
      </c>
      <c r="F592" s="145" t="str">
        <f>IF(SP_SUL!B595="","*",SP_SUL!B595)</f>
        <v>*</v>
      </c>
      <c r="G592" s="145" t="str">
        <f>IF(SP_SUL!D595="","*",SP_SUL!D595)</f>
        <v>*</v>
      </c>
      <c r="H592" s="145" t="str">
        <f>IF(SP_SUL!F595="","*",SP_SUL!F595)</f>
        <v>*</v>
      </c>
      <c r="I592" s="145" t="str">
        <f>IF(SP_SUL!H595="","*",SP_SUL!H595)</f>
        <v>*</v>
      </c>
      <c r="J592" s="145" t="str">
        <f>IF(SP_SUL!I595="","*",SP_SUL!I595)</f>
        <v>*</v>
      </c>
      <c r="K592" s="139" t="str">
        <f>IF(SP_SUL!M595="","*",SP_SUL!M595)</f>
        <v>-</v>
      </c>
      <c r="L592" s="139" t="str">
        <f>IF(SP_SUL!N595="","*",SP_SUL!N595)</f>
        <v>-</v>
      </c>
      <c r="M592" s="140" t="str">
        <f>IF(SP_SUL!J595="","*",SP_SUL!J595)</f>
        <v>*</v>
      </c>
      <c r="N592" s="144" t="str">
        <f>IF(SP_SUL!K595="","*",SP_SUL!K595)</f>
        <v>*</v>
      </c>
      <c r="O592" s="144" t="str">
        <f>IF(SP_SUL!L595="","*",SP_SUL!L595)</f>
        <v>*</v>
      </c>
      <c r="P592" s="143" t="str">
        <f>IF(SP_SUL!O595="","*",SP_SUL!O595)</f>
        <v>*</v>
      </c>
      <c r="Q592" s="143" t="str">
        <f>IF(SP_SUL!P595="","*",SP_SUL!P595)</f>
        <v>*</v>
      </c>
      <c r="R592" s="145" t="str">
        <f>IF(SP_SUL!Q595="","*",CONCATENATE(SP_SUL!Q595," ",SP_SUL!R595))</f>
        <v>*</v>
      </c>
      <c r="S592" s="145" t="str">
        <f>IF(SP_SUL!V595="","*",SP_SUL!V595)</f>
        <v>*</v>
      </c>
      <c r="T592" s="145" t="str">
        <f>IF(SP_SUL!W595="","*",SP_SUL!W595)</f>
        <v>*</v>
      </c>
      <c r="U592" s="137" t="str">
        <f ca="1">_xlfn.XLOOKUP(G592&amp;$U$2,BS_CONTROLE[CHAVE],BS_CONTROLE[Quantidade_11],"-")</f>
        <v>-</v>
      </c>
      <c r="V592" s="137" t="str">
        <f ca="1">_xlfn.XLOOKUP(G592&amp;$V$2,BS_CONTROLE[CHAVE],BS_CONTROLE[Quantidade_11],"-")</f>
        <v>-</v>
      </c>
      <c r="W592" s="137" t="str">
        <f ca="1">_xlfn.XLOOKUP(G592&amp;$W$2,BS_CONTROLE[CHAVE],BS_CONTROLE[Quantidade_11],"-")</f>
        <v>-</v>
      </c>
    </row>
    <row r="593" spans="1:23" hidden="1">
      <c r="A593" s="146" t="str">
        <f>IF(SP_SUL!Y596="","*",SP_SUL!Y596)</f>
        <v>*</v>
      </c>
      <c r="B593" s="146" t="str">
        <f>IF(SP_SUL!X596="","*",SP_SUL!X596)</f>
        <v>*</v>
      </c>
      <c r="C593" s="146" t="str">
        <f>IF(SP_SUL!Z596="","*",SP_SUL!Z596)</f>
        <v>*</v>
      </c>
      <c r="D593" s="139" t="str">
        <f>IF(SP_SUL!S596="","*",SP_SUL!S596)</f>
        <v>-</v>
      </c>
      <c r="E593" s="139" t="str">
        <f>IF(SP_SUL!T596="","*",SP_SUL!T596)</f>
        <v>-</v>
      </c>
      <c r="F593" s="145" t="str">
        <f>IF(SP_SUL!B596="","*",SP_SUL!B596)</f>
        <v>*</v>
      </c>
      <c r="G593" s="145" t="str">
        <f>IF(SP_SUL!D596="","*",SP_SUL!D596)</f>
        <v>*</v>
      </c>
      <c r="H593" s="145" t="str">
        <f>IF(SP_SUL!F596="","*",SP_SUL!F596)</f>
        <v>*</v>
      </c>
      <c r="I593" s="145" t="str">
        <f>IF(SP_SUL!H596="","*",SP_SUL!H596)</f>
        <v>*</v>
      </c>
      <c r="J593" s="145" t="str">
        <f>IF(SP_SUL!I596="","*",SP_SUL!I596)</f>
        <v>*</v>
      </c>
      <c r="K593" s="139" t="str">
        <f>IF(SP_SUL!M596="","*",SP_SUL!M596)</f>
        <v>-</v>
      </c>
      <c r="L593" s="139" t="str">
        <f>IF(SP_SUL!N596="","*",SP_SUL!N596)</f>
        <v>-</v>
      </c>
      <c r="M593" s="140" t="str">
        <f>IF(SP_SUL!J596="","*",SP_SUL!J596)</f>
        <v>*</v>
      </c>
      <c r="N593" s="144" t="str">
        <f>IF(SP_SUL!K596="","*",SP_SUL!K596)</f>
        <v>*</v>
      </c>
      <c r="O593" s="144" t="str">
        <f>IF(SP_SUL!L596="","*",SP_SUL!L596)</f>
        <v>*</v>
      </c>
      <c r="P593" s="143" t="str">
        <f>IF(SP_SUL!O596="","*",SP_SUL!O596)</f>
        <v>*</v>
      </c>
      <c r="Q593" s="143" t="str">
        <f>IF(SP_SUL!P596="","*",SP_SUL!P596)</f>
        <v>*</v>
      </c>
      <c r="R593" s="145" t="str">
        <f>IF(SP_SUL!Q596="","*",CONCATENATE(SP_SUL!Q596," ",SP_SUL!R596))</f>
        <v>*</v>
      </c>
      <c r="S593" s="145" t="str">
        <f>IF(SP_SUL!V596="","*",SP_SUL!V596)</f>
        <v>*</v>
      </c>
      <c r="T593" s="145" t="str">
        <f>IF(SP_SUL!W596="","*",SP_SUL!W596)</f>
        <v>*</v>
      </c>
      <c r="U593" s="137" t="str">
        <f ca="1">_xlfn.XLOOKUP(G593&amp;$U$2,BS_CONTROLE[CHAVE],BS_CONTROLE[Quantidade_11],"-")</f>
        <v>-</v>
      </c>
      <c r="V593" s="137" t="str">
        <f ca="1">_xlfn.XLOOKUP(G593&amp;$V$2,BS_CONTROLE[CHAVE],BS_CONTROLE[Quantidade_11],"-")</f>
        <v>-</v>
      </c>
      <c r="W593" s="137" t="str">
        <f ca="1">_xlfn.XLOOKUP(G593&amp;$W$2,BS_CONTROLE[CHAVE],BS_CONTROLE[Quantidade_11],"-")</f>
        <v>-</v>
      </c>
    </row>
    <row r="594" spans="1:23" hidden="1">
      <c r="A594" s="146" t="str">
        <f>IF(SP_SUL!Y597="","*",SP_SUL!Y597)</f>
        <v>*</v>
      </c>
      <c r="B594" s="146" t="str">
        <f>IF(SP_SUL!X597="","*",SP_SUL!X597)</f>
        <v>*</v>
      </c>
      <c r="C594" s="146" t="str">
        <f>IF(SP_SUL!Z597="","*",SP_SUL!Z597)</f>
        <v>*</v>
      </c>
      <c r="D594" s="139" t="str">
        <f>IF(SP_SUL!S597="","*",SP_SUL!S597)</f>
        <v>-</v>
      </c>
      <c r="E594" s="139" t="str">
        <f>IF(SP_SUL!T597="","*",SP_SUL!T597)</f>
        <v>-</v>
      </c>
      <c r="F594" s="145" t="str">
        <f>IF(SP_SUL!B597="","*",SP_SUL!B597)</f>
        <v>*</v>
      </c>
      <c r="G594" s="145" t="str">
        <f>IF(SP_SUL!D597="","*",SP_SUL!D597)</f>
        <v>*</v>
      </c>
      <c r="H594" s="145" t="str">
        <f>IF(SP_SUL!F597="","*",SP_SUL!F597)</f>
        <v>*</v>
      </c>
      <c r="I594" s="145" t="str">
        <f>IF(SP_SUL!H597="","*",SP_SUL!H597)</f>
        <v>*</v>
      </c>
      <c r="J594" s="145" t="str">
        <f>IF(SP_SUL!I597="","*",SP_SUL!I597)</f>
        <v>*</v>
      </c>
      <c r="K594" s="139" t="str">
        <f>IF(SP_SUL!M597="","*",SP_SUL!M597)</f>
        <v>-</v>
      </c>
      <c r="L594" s="139" t="str">
        <f>IF(SP_SUL!N597="","*",SP_SUL!N597)</f>
        <v>-</v>
      </c>
      <c r="M594" s="140" t="str">
        <f>IF(SP_SUL!J597="","*",SP_SUL!J597)</f>
        <v>*</v>
      </c>
      <c r="N594" s="144" t="str">
        <f>IF(SP_SUL!K597="","*",SP_SUL!K597)</f>
        <v>*</v>
      </c>
      <c r="O594" s="144" t="str">
        <f>IF(SP_SUL!L597="","*",SP_SUL!L597)</f>
        <v>*</v>
      </c>
      <c r="P594" s="143" t="str">
        <f>IF(SP_SUL!O597="","*",SP_SUL!O597)</f>
        <v>*</v>
      </c>
      <c r="Q594" s="143" t="str">
        <f>IF(SP_SUL!P597="","*",SP_SUL!P597)</f>
        <v>*</v>
      </c>
      <c r="R594" s="145" t="str">
        <f>IF(SP_SUL!Q597="","*",CONCATENATE(SP_SUL!Q597," ",SP_SUL!R597))</f>
        <v>*</v>
      </c>
      <c r="S594" s="145" t="str">
        <f>IF(SP_SUL!V597="","*",SP_SUL!V597)</f>
        <v>*</v>
      </c>
      <c r="T594" s="145" t="str">
        <f>IF(SP_SUL!W597="","*",SP_SUL!W597)</f>
        <v>*</v>
      </c>
      <c r="U594" s="137" t="str">
        <f ca="1">_xlfn.XLOOKUP(G594&amp;$U$2,BS_CONTROLE[CHAVE],BS_CONTROLE[Quantidade_11],"-")</f>
        <v>-</v>
      </c>
      <c r="V594" s="137" t="str">
        <f ca="1">_xlfn.XLOOKUP(G594&amp;$V$2,BS_CONTROLE[CHAVE],BS_CONTROLE[Quantidade_11],"-")</f>
        <v>-</v>
      </c>
      <c r="W594" s="137" t="str">
        <f ca="1">_xlfn.XLOOKUP(G594&amp;$W$2,BS_CONTROLE[CHAVE],BS_CONTROLE[Quantidade_11],"-")</f>
        <v>-</v>
      </c>
    </row>
    <row r="595" spans="1:23" hidden="1">
      <c r="A595" s="146" t="str">
        <f>IF(SP_SUL!Y598="","*",SP_SUL!Y598)</f>
        <v>*</v>
      </c>
      <c r="B595" s="146" t="str">
        <f>IF(SP_SUL!X598="","*",SP_SUL!X598)</f>
        <v>*</v>
      </c>
      <c r="C595" s="146" t="str">
        <f>IF(SP_SUL!Z598="","*",SP_SUL!Z598)</f>
        <v>*</v>
      </c>
      <c r="D595" s="139" t="str">
        <f>IF(SP_SUL!S598="","*",SP_SUL!S598)</f>
        <v>-</v>
      </c>
      <c r="E595" s="139" t="str">
        <f>IF(SP_SUL!T598="","*",SP_SUL!T598)</f>
        <v>-</v>
      </c>
      <c r="F595" s="145" t="str">
        <f>IF(SP_SUL!B598="","*",SP_SUL!B598)</f>
        <v>*</v>
      </c>
      <c r="G595" s="145" t="str">
        <f>IF(SP_SUL!D598="","*",SP_SUL!D598)</f>
        <v>*</v>
      </c>
      <c r="H595" s="145" t="str">
        <f>IF(SP_SUL!F598="","*",SP_SUL!F598)</f>
        <v>*</v>
      </c>
      <c r="I595" s="145" t="str">
        <f>IF(SP_SUL!H598="","*",SP_SUL!H598)</f>
        <v>*</v>
      </c>
      <c r="J595" s="145" t="str">
        <f>IF(SP_SUL!I598="","*",SP_SUL!I598)</f>
        <v>*</v>
      </c>
      <c r="K595" s="139" t="str">
        <f>IF(SP_SUL!M598="","*",SP_SUL!M598)</f>
        <v>-</v>
      </c>
      <c r="L595" s="139" t="str">
        <f>IF(SP_SUL!N598="","*",SP_SUL!N598)</f>
        <v>-</v>
      </c>
      <c r="M595" s="140" t="str">
        <f>IF(SP_SUL!J598="","*",SP_SUL!J598)</f>
        <v>*</v>
      </c>
      <c r="N595" s="144" t="str">
        <f>IF(SP_SUL!K598="","*",SP_SUL!K598)</f>
        <v>*</v>
      </c>
      <c r="O595" s="144" t="str">
        <f>IF(SP_SUL!L598="","*",SP_SUL!L598)</f>
        <v>*</v>
      </c>
      <c r="P595" s="143" t="str">
        <f>IF(SP_SUL!O598="","*",SP_SUL!O598)</f>
        <v>*</v>
      </c>
      <c r="Q595" s="143" t="str">
        <f>IF(SP_SUL!P598="","*",SP_SUL!P598)</f>
        <v>*</v>
      </c>
      <c r="R595" s="145" t="str">
        <f>IF(SP_SUL!Q598="","*",CONCATENATE(SP_SUL!Q598," ",SP_SUL!R598))</f>
        <v>*</v>
      </c>
      <c r="S595" s="145" t="str">
        <f>IF(SP_SUL!V598="","*",SP_SUL!V598)</f>
        <v>*</v>
      </c>
      <c r="T595" s="145" t="str">
        <f>IF(SP_SUL!W598="","*",SP_SUL!W598)</f>
        <v>*</v>
      </c>
      <c r="U595" s="137" t="str">
        <f ca="1">_xlfn.XLOOKUP(G595&amp;$U$2,BS_CONTROLE[CHAVE],BS_CONTROLE[Quantidade_11],"-")</f>
        <v>-</v>
      </c>
      <c r="V595" s="137" t="str">
        <f ca="1">_xlfn.XLOOKUP(G595&amp;$V$2,BS_CONTROLE[CHAVE],BS_CONTROLE[Quantidade_11],"-")</f>
        <v>-</v>
      </c>
      <c r="W595" s="137" t="str">
        <f ca="1">_xlfn.XLOOKUP(G595&amp;$W$2,BS_CONTROLE[CHAVE],BS_CONTROLE[Quantidade_11],"-")</f>
        <v>-</v>
      </c>
    </row>
    <row r="596" spans="1:23" hidden="1">
      <c r="A596" s="146" t="str">
        <f>IF(SP_SUL!Y599="","*",SP_SUL!Y599)</f>
        <v>*</v>
      </c>
      <c r="B596" s="146" t="str">
        <f>IF(SP_SUL!X599="","*",SP_SUL!X599)</f>
        <v>*</v>
      </c>
      <c r="C596" s="146" t="str">
        <f>IF(SP_SUL!Z599="","*",SP_SUL!Z599)</f>
        <v>*</v>
      </c>
      <c r="D596" s="139" t="str">
        <f>IF(SP_SUL!S599="","*",SP_SUL!S599)</f>
        <v>-</v>
      </c>
      <c r="E596" s="139" t="str">
        <f>IF(SP_SUL!T599="","*",SP_SUL!T599)</f>
        <v>-</v>
      </c>
      <c r="F596" s="145" t="str">
        <f>IF(SP_SUL!B599="","*",SP_SUL!B599)</f>
        <v>*</v>
      </c>
      <c r="G596" s="145" t="str">
        <f>IF(SP_SUL!D599="","*",SP_SUL!D599)</f>
        <v>*</v>
      </c>
      <c r="H596" s="145" t="str">
        <f>IF(SP_SUL!F599="","*",SP_SUL!F599)</f>
        <v>*</v>
      </c>
      <c r="I596" s="145" t="str">
        <f>IF(SP_SUL!H599="","*",SP_SUL!H599)</f>
        <v>*</v>
      </c>
      <c r="J596" s="145" t="str">
        <f>IF(SP_SUL!I599="","*",SP_SUL!I599)</f>
        <v>*</v>
      </c>
      <c r="K596" s="139" t="str">
        <f>IF(SP_SUL!M599="","*",SP_SUL!M599)</f>
        <v>-</v>
      </c>
      <c r="L596" s="139" t="str">
        <f>IF(SP_SUL!N599="","*",SP_SUL!N599)</f>
        <v>-</v>
      </c>
      <c r="M596" s="140" t="str">
        <f>IF(SP_SUL!J599="","*",SP_SUL!J599)</f>
        <v>*</v>
      </c>
      <c r="N596" s="144" t="str">
        <f>IF(SP_SUL!K599="","*",SP_SUL!K599)</f>
        <v>*</v>
      </c>
      <c r="O596" s="144" t="str">
        <f>IF(SP_SUL!L599="","*",SP_SUL!L599)</f>
        <v>*</v>
      </c>
      <c r="P596" s="143" t="str">
        <f>IF(SP_SUL!O599="","*",SP_SUL!O599)</f>
        <v>*</v>
      </c>
      <c r="Q596" s="143" t="str">
        <f>IF(SP_SUL!P599="","*",SP_SUL!P599)</f>
        <v>*</v>
      </c>
      <c r="R596" s="145" t="str">
        <f>IF(SP_SUL!Q599="","*",CONCATENATE(SP_SUL!Q599," ",SP_SUL!R599))</f>
        <v>*</v>
      </c>
      <c r="S596" s="145" t="str">
        <f>IF(SP_SUL!V599="","*",SP_SUL!V599)</f>
        <v>*</v>
      </c>
      <c r="T596" s="145" t="str">
        <f>IF(SP_SUL!W599="","*",SP_SUL!W599)</f>
        <v>*</v>
      </c>
      <c r="U596" s="137" t="str">
        <f ca="1">_xlfn.XLOOKUP(G596&amp;$U$2,BS_CONTROLE[CHAVE],BS_CONTROLE[Quantidade_11],"-")</f>
        <v>-</v>
      </c>
      <c r="V596" s="137" t="str">
        <f ca="1">_xlfn.XLOOKUP(G596&amp;$V$2,BS_CONTROLE[CHAVE],BS_CONTROLE[Quantidade_11],"-")</f>
        <v>-</v>
      </c>
      <c r="W596" s="137" t="str">
        <f ca="1">_xlfn.XLOOKUP(G596&amp;$W$2,BS_CONTROLE[CHAVE],BS_CONTROLE[Quantidade_11],"-")</f>
        <v>-</v>
      </c>
    </row>
    <row r="597" spans="1:23" hidden="1">
      <c r="A597" s="146" t="str">
        <f>IF(SP_SUL!Y600="","*",SP_SUL!Y600)</f>
        <v>*</v>
      </c>
      <c r="B597" s="146" t="str">
        <f>IF(SP_SUL!X600="","*",SP_SUL!X600)</f>
        <v>*</v>
      </c>
      <c r="C597" s="146" t="str">
        <f>IF(SP_SUL!Z600="","*",SP_SUL!Z600)</f>
        <v>*</v>
      </c>
      <c r="D597" s="139" t="str">
        <f>IF(SP_SUL!S600="","*",SP_SUL!S600)</f>
        <v>-</v>
      </c>
      <c r="E597" s="139" t="str">
        <f>IF(SP_SUL!T600="","*",SP_SUL!T600)</f>
        <v>-</v>
      </c>
      <c r="F597" s="145" t="str">
        <f>IF(SP_SUL!B600="","*",SP_SUL!B600)</f>
        <v>*</v>
      </c>
      <c r="G597" s="145" t="str">
        <f>IF(SP_SUL!D600="","*",SP_SUL!D600)</f>
        <v>*</v>
      </c>
      <c r="H597" s="145" t="str">
        <f>IF(SP_SUL!F600="","*",SP_SUL!F600)</f>
        <v>*</v>
      </c>
      <c r="I597" s="145" t="str">
        <f>IF(SP_SUL!H600="","*",SP_SUL!H600)</f>
        <v>*</v>
      </c>
      <c r="J597" s="145" t="str">
        <f>IF(SP_SUL!I600="","*",SP_SUL!I600)</f>
        <v>*</v>
      </c>
      <c r="K597" s="139" t="str">
        <f>IF(SP_SUL!M600="","*",SP_SUL!M600)</f>
        <v>-</v>
      </c>
      <c r="L597" s="139" t="str">
        <f>IF(SP_SUL!N600="","*",SP_SUL!N600)</f>
        <v>-</v>
      </c>
      <c r="M597" s="140" t="str">
        <f>IF(SP_SUL!J600="","*",SP_SUL!J600)</f>
        <v>*</v>
      </c>
      <c r="N597" s="144" t="str">
        <f>IF(SP_SUL!K600="","*",SP_SUL!K600)</f>
        <v>*</v>
      </c>
      <c r="O597" s="144" t="str">
        <f>IF(SP_SUL!L600="","*",SP_SUL!L600)</f>
        <v>*</v>
      </c>
      <c r="P597" s="143" t="str">
        <f>IF(SP_SUL!O600="","*",SP_SUL!O600)</f>
        <v>*</v>
      </c>
      <c r="Q597" s="143" t="str">
        <f>IF(SP_SUL!P600="","*",SP_SUL!P600)</f>
        <v>*</v>
      </c>
      <c r="R597" s="145" t="str">
        <f>IF(SP_SUL!Q600="","*",CONCATENATE(SP_SUL!Q600," ",SP_SUL!R600))</f>
        <v>*</v>
      </c>
      <c r="S597" s="145" t="str">
        <f>IF(SP_SUL!V600="","*",SP_SUL!V600)</f>
        <v>*</v>
      </c>
      <c r="T597" s="145" t="str">
        <f>IF(SP_SUL!W600="","*",SP_SUL!W600)</f>
        <v>*</v>
      </c>
      <c r="U597" s="137" t="str">
        <f ca="1">_xlfn.XLOOKUP(G597&amp;$U$2,BS_CONTROLE[CHAVE],BS_CONTROLE[Quantidade_11],"-")</f>
        <v>-</v>
      </c>
      <c r="V597" s="137" t="str">
        <f ca="1">_xlfn.XLOOKUP(G597&amp;$V$2,BS_CONTROLE[CHAVE],BS_CONTROLE[Quantidade_11],"-")</f>
        <v>-</v>
      </c>
      <c r="W597" s="137" t="str">
        <f ca="1">_xlfn.XLOOKUP(G597&amp;$W$2,BS_CONTROLE[CHAVE],BS_CONTROLE[Quantidade_11],"-")</f>
        <v>-</v>
      </c>
    </row>
    <row r="598" spans="1:23" hidden="1">
      <c r="A598" s="146" t="str">
        <f>IF(SP_SUL!Y601="","*",SP_SUL!Y601)</f>
        <v>*</v>
      </c>
      <c r="B598" s="146" t="str">
        <f>IF(SP_SUL!X601="","*",SP_SUL!X601)</f>
        <v>*</v>
      </c>
      <c r="C598" s="146" t="str">
        <f>IF(SP_SUL!Z601="","*",SP_SUL!Z601)</f>
        <v>*</v>
      </c>
      <c r="D598" s="139" t="str">
        <f>IF(SP_SUL!S601="","*",SP_SUL!S601)</f>
        <v>-</v>
      </c>
      <c r="E598" s="139" t="str">
        <f>IF(SP_SUL!T601="","*",SP_SUL!T601)</f>
        <v>-</v>
      </c>
      <c r="F598" s="145" t="str">
        <f>IF(SP_SUL!B601="","*",SP_SUL!B601)</f>
        <v>*</v>
      </c>
      <c r="G598" s="145" t="str">
        <f>IF(SP_SUL!D601="","*",SP_SUL!D601)</f>
        <v>*</v>
      </c>
      <c r="H598" s="145" t="str">
        <f>IF(SP_SUL!F601="","*",SP_SUL!F601)</f>
        <v>*</v>
      </c>
      <c r="I598" s="145" t="str">
        <f>IF(SP_SUL!H601="","*",SP_SUL!H601)</f>
        <v>*</v>
      </c>
      <c r="J598" s="145" t="str">
        <f>IF(SP_SUL!I601="","*",SP_SUL!I601)</f>
        <v>*</v>
      </c>
      <c r="K598" s="139" t="str">
        <f>IF(SP_SUL!M601="","*",SP_SUL!M601)</f>
        <v>-</v>
      </c>
      <c r="L598" s="139" t="str">
        <f>IF(SP_SUL!N601="","*",SP_SUL!N601)</f>
        <v>-</v>
      </c>
      <c r="M598" s="140" t="str">
        <f>IF(SP_SUL!J601="","*",SP_SUL!J601)</f>
        <v>*</v>
      </c>
      <c r="N598" s="144" t="str">
        <f>IF(SP_SUL!K601="","*",SP_SUL!K601)</f>
        <v>*</v>
      </c>
      <c r="O598" s="144" t="str">
        <f>IF(SP_SUL!L601="","*",SP_SUL!L601)</f>
        <v>*</v>
      </c>
      <c r="P598" s="143" t="str">
        <f>IF(SP_SUL!O601="","*",SP_SUL!O601)</f>
        <v>*</v>
      </c>
      <c r="Q598" s="143" t="str">
        <f>IF(SP_SUL!P601="","*",SP_SUL!P601)</f>
        <v>*</v>
      </c>
      <c r="R598" s="145" t="str">
        <f>IF(SP_SUL!Q601="","*",CONCATENATE(SP_SUL!Q601," ",SP_SUL!R601))</f>
        <v>*</v>
      </c>
      <c r="S598" s="145" t="str">
        <f>IF(SP_SUL!V601="","*",SP_SUL!V601)</f>
        <v>*</v>
      </c>
      <c r="T598" s="145" t="str">
        <f>IF(SP_SUL!W601="","*",SP_SUL!W601)</f>
        <v>*</v>
      </c>
      <c r="U598" s="137" t="str">
        <f ca="1">_xlfn.XLOOKUP(G598&amp;$U$2,BS_CONTROLE[CHAVE],BS_CONTROLE[Quantidade_11],"-")</f>
        <v>-</v>
      </c>
      <c r="V598" s="137" t="str">
        <f ca="1">_xlfn.XLOOKUP(G598&amp;$V$2,BS_CONTROLE[CHAVE],BS_CONTROLE[Quantidade_11],"-")</f>
        <v>-</v>
      </c>
      <c r="W598" s="137" t="str">
        <f ca="1">_xlfn.XLOOKUP(G598&amp;$W$2,BS_CONTROLE[CHAVE],BS_CONTROLE[Quantidade_11],"-")</f>
        <v>-</v>
      </c>
    </row>
    <row r="599" spans="1:23" hidden="1">
      <c r="A599" s="146" t="str">
        <f>IF(SP_SUL!Y602="","*",SP_SUL!Y602)</f>
        <v>*</v>
      </c>
      <c r="B599" s="146" t="str">
        <f>IF(SP_SUL!X602="","*",SP_SUL!X602)</f>
        <v>*</v>
      </c>
      <c r="C599" s="146" t="str">
        <f>IF(SP_SUL!Z602="","*",SP_SUL!Z602)</f>
        <v>*</v>
      </c>
      <c r="D599" s="139" t="str">
        <f>IF(SP_SUL!S602="","*",SP_SUL!S602)</f>
        <v>-</v>
      </c>
      <c r="E599" s="139" t="str">
        <f>IF(SP_SUL!T602="","*",SP_SUL!T602)</f>
        <v>-</v>
      </c>
      <c r="F599" s="145" t="str">
        <f>IF(SP_SUL!B602="","*",SP_SUL!B602)</f>
        <v>*</v>
      </c>
      <c r="G599" s="145" t="str">
        <f>IF(SP_SUL!D602="","*",SP_SUL!D602)</f>
        <v>*</v>
      </c>
      <c r="H599" s="145" t="str">
        <f>IF(SP_SUL!F602="","*",SP_SUL!F602)</f>
        <v>*</v>
      </c>
      <c r="I599" s="145" t="str">
        <f>IF(SP_SUL!H602="","*",SP_SUL!H602)</f>
        <v>*</v>
      </c>
      <c r="J599" s="145" t="str">
        <f>IF(SP_SUL!I602="","*",SP_SUL!I602)</f>
        <v>*</v>
      </c>
      <c r="K599" s="139" t="str">
        <f>IF(SP_SUL!M602="","*",SP_SUL!M602)</f>
        <v>-</v>
      </c>
      <c r="L599" s="139" t="str">
        <f>IF(SP_SUL!N602="","*",SP_SUL!N602)</f>
        <v>-</v>
      </c>
      <c r="M599" s="140" t="str">
        <f>IF(SP_SUL!J602="","*",SP_SUL!J602)</f>
        <v>*</v>
      </c>
      <c r="N599" s="144" t="str">
        <f>IF(SP_SUL!K602="","*",SP_SUL!K602)</f>
        <v>*</v>
      </c>
      <c r="O599" s="144" t="str">
        <f>IF(SP_SUL!L602="","*",SP_SUL!L602)</f>
        <v>*</v>
      </c>
      <c r="P599" s="143" t="str">
        <f>IF(SP_SUL!O602="","*",SP_SUL!O602)</f>
        <v>*</v>
      </c>
      <c r="Q599" s="143" t="str">
        <f>IF(SP_SUL!P602="","*",SP_SUL!P602)</f>
        <v>*</v>
      </c>
      <c r="R599" s="145" t="str">
        <f>IF(SP_SUL!Q602="","*",CONCATENATE(SP_SUL!Q602," ",SP_SUL!R602))</f>
        <v>*</v>
      </c>
      <c r="S599" s="145" t="str">
        <f>IF(SP_SUL!V602="","*",SP_SUL!V602)</f>
        <v>*</v>
      </c>
      <c r="T599" s="145" t="str">
        <f>IF(SP_SUL!W602="","*",SP_SUL!W602)</f>
        <v>*</v>
      </c>
      <c r="U599" s="137" t="str">
        <f ca="1">_xlfn.XLOOKUP(G599&amp;$U$2,BS_CONTROLE[CHAVE],BS_CONTROLE[Quantidade_11],"-")</f>
        <v>-</v>
      </c>
      <c r="V599" s="137" t="str">
        <f ca="1">_xlfn.XLOOKUP(G599&amp;$V$2,BS_CONTROLE[CHAVE],BS_CONTROLE[Quantidade_11],"-")</f>
        <v>-</v>
      </c>
      <c r="W599" s="137" t="str">
        <f ca="1">_xlfn.XLOOKUP(G599&amp;$W$2,BS_CONTROLE[CHAVE],BS_CONTROLE[Quantidade_11],"-")</f>
        <v>-</v>
      </c>
    </row>
    <row r="600" spans="1:23" hidden="1">
      <c r="A600" s="146" t="str">
        <f>IF(SP_SUL!Y603="","*",SP_SUL!Y603)</f>
        <v>*</v>
      </c>
      <c r="B600" s="146" t="str">
        <f>IF(SP_SUL!X603="","*",SP_SUL!X603)</f>
        <v>*</v>
      </c>
      <c r="C600" s="146" t="str">
        <f>IF(SP_SUL!Z603="","*",SP_SUL!Z603)</f>
        <v>*</v>
      </c>
      <c r="D600" s="139" t="str">
        <f>IF(SP_SUL!S603="","*",SP_SUL!S603)</f>
        <v>-</v>
      </c>
      <c r="E600" s="139" t="str">
        <f>IF(SP_SUL!T603="","*",SP_SUL!T603)</f>
        <v>-</v>
      </c>
      <c r="F600" s="145" t="str">
        <f>IF(SP_SUL!B603="","*",SP_SUL!B603)</f>
        <v>*</v>
      </c>
      <c r="G600" s="145" t="str">
        <f>IF(SP_SUL!D603="","*",SP_SUL!D603)</f>
        <v>*</v>
      </c>
      <c r="H600" s="145" t="str">
        <f>IF(SP_SUL!F603="","*",SP_SUL!F603)</f>
        <v>*</v>
      </c>
      <c r="I600" s="145" t="str">
        <f>IF(SP_SUL!H603="","*",SP_SUL!H603)</f>
        <v>*</v>
      </c>
      <c r="J600" s="145" t="str">
        <f>IF(SP_SUL!I603="","*",SP_SUL!I603)</f>
        <v>*</v>
      </c>
      <c r="K600" s="139" t="str">
        <f>IF(SP_SUL!M603="","*",SP_SUL!M603)</f>
        <v>-</v>
      </c>
      <c r="L600" s="139" t="str">
        <f>IF(SP_SUL!N603="","*",SP_SUL!N603)</f>
        <v>-</v>
      </c>
      <c r="M600" s="140" t="str">
        <f>IF(SP_SUL!J603="","*",SP_SUL!J603)</f>
        <v>*</v>
      </c>
      <c r="N600" s="144" t="str">
        <f>IF(SP_SUL!K603="","*",SP_SUL!K603)</f>
        <v>*</v>
      </c>
      <c r="O600" s="144" t="str">
        <f>IF(SP_SUL!L603="","*",SP_SUL!L603)</f>
        <v>*</v>
      </c>
      <c r="P600" s="143" t="str">
        <f>IF(SP_SUL!O603="","*",SP_SUL!O603)</f>
        <v>*</v>
      </c>
      <c r="Q600" s="143" t="str">
        <f>IF(SP_SUL!P603="","*",SP_SUL!P603)</f>
        <v>*</v>
      </c>
      <c r="R600" s="145" t="str">
        <f>IF(SP_SUL!Q603="","*",CONCATENATE(SP_SUL!Q603," ",SP_SUL!R603))</f>
        <v>*</v>
      </c>
      <c r="S600" s="145" t="str">
        <f>IF(SP_SUL!V603="","*",SP_SUL!V603)</f>
        <v>*</v>
      </c>
      <c r="T600" s="145" t="str">
        <f>IF(SP_SUL!W603="","*",SP_SUL!W603)</f>
        <v>*</v>
      </c>
      <c r="U600" s="137" t="str">
        <f ca="1">_xlfn.XLOOKUP(G600&amp;$U$2,BS_CONTROLE[CHAVE],BS_CONTROLE[Quantidade_11],"-")</f>
        <v>-</v>
      </c>
      <c r="V600" s="137" t="str">
        <f ca="1">_xlfn.XLOOKUP(G600&amp;$V$2,BS_CONTROLE[CHAVE],BS_CONTROLE[Quantidade_11],"-")</f>
        <v>-</v>
      </c>
      <c r="W600" s="137" t="str">
        <f ca="1">_xlfn.XLOOKUP(G600&amp;$W$2,BS_CONTROLE[CHAVE],BS_CONTROLE[Quantidade_11],"-")</f>
        <v>-</v>
      </c>
    </row>
    <row r="601" spans="1:23" hidden="1">
      <c r="A601" s="146" t="str">
        <f>IF(SP_SUL!Y604="","*",SP_SUL!Y604)</f>
        <v>*</v>
      </c>
      <c r="B601" s="146" t="str">
        <f>IF(SP_SUL!X604="","*",SP_SUL!X604)</f>
        <v>*</v>
      </c>
      <c r="C601" s="146" t="str">
        <f>IF(SP_SUL!Z604="","*",SP_SUL!Z604)</f>
        <v>*</v>
      </c>
      <c r="D601" s="139" t="str">
        <f>IF(SP_SUL!S604="","*",SP_SUL!S604)</f>
        <v>-</v>
      </c>
      <c r="E601" s="139" t="str">
        <f>IF(SP_SUL!T604="","*",SP_SUL!T604)</f>
        <v>-</v>
      </c>
      <c r="F601" s="145" t="str">
        <f>IF(SP_SUL!B604="","*",SP_SUL!B604)</f>
        <v>*</v>
      </c>
      <c r="G601" s="145" t="str">
        <f>IF(SP_SUL!D604="","*",SP_SUL!D604)</f>
        <v>*</v>
      </c>
      <c r="H601" s="145" t="str">
        <f>IF(SP_SUL!F604="","*",SP_SUL!F604)</f>
        <v>*</v>
      </c>
      <c r="I601" s="145" t="str">
        <f>IF(SP_SUL!H604="","*",SP_SUL!H604)</f>
        <v>*</v>
      </c>
      <c r="J601" s="145" t="str">
        <f>IF(SP_SUL!I604="","*",SP_SUL!I604)</f>
        <v>*</v>
      </c>
      <c r="K601" s="139" t="str">
        <f>IF(SP_SUL!M604="","*",SP_SUL!M604)</f>
        <v>-</v>
      </c>
      <c r="L601" s="139" t="str">
        <f>IF(SP_SUL!N604="","*",SP_SUL!N604)</f>
        <v>-</v>
      </c>
      <c r="M601" s="140" t="str">
        <f>IF(SP_SUL!J604="","*",SP_SUL!J604)</f>
        <v>*</v>
      </c>
      <c r="N601" s="144" t="str">
        <f>IF(SP_SUL!K604="","*",SP_SUL!K604)</f>
        <v>*</v>
      </c>
      <c r="O601" s="144" t="str">
        <f>IF(SP_SUL!L604="","*",SP_SUL!L604)</f>
        <v>*</v>
      </c>
      <c r="P601" s="143" t="str">
        <f>IF(SP_SUL!O604="","*",SP_SUL!O604)</f>
        <v>*</v>
      </c>
      <c r="Q601" s="143" t="str">
        <f>IF(SP_SUL!P604="","*",SP_SUL!P604)</f>
        <v>*</v>
      </c>
      <c r="R601" s="145" t="str">
        <f>IF(SP_SUL!Q604="","*",CONCATENATE(SP_SUL!Q604," ",SP_SUL!R604))</f>
        <v>*</v>
      </c>
      <c r="S601" s="145" t="str">
        <f>IF(SP_SUL!V604="","*",SP_SUL!V604)</f>
        <v>*</v>
      </c>
      <c r="T601" s="145" t="str">
        <f>IF(SP_SUL!W604="","*",SP_SUL!W604)</f>
        <v>*</v>
      </c>
      <c r="U601" s="137" t="str">
        <f ca="1">_xlfn.XLOOKUP(G601&amp;$U$2,BS_CONTROLE[CHAVE],BS_CONTROLE[Quantidade_11],"-")</f>
        <v>-</v>
      </c>
      <c r="V601" s="137" t="str">
        <f ca="1">_xlfn.XLOOKUP(G601&amp;$V$2,BS_CONTROLE[CHAVE],BS_CONTROLE[Quantidade_11],"-")</f>
        <v>-</v>
      </c>
      <c r="W601" s="137" t="str">
        <f ca="1">_xlfn.XLOOKUP(G601&amp;$W$2,BS_CONTROLE[CHAVE],BS_CONTROLE[Quantidade_11],"-")</f>
        <v>-</v>
      </c>
    </row>
    <row r="602" spans="1:23" hidden="1">
      <c r="A602" s="146" t="str">
        <f>IF(SP_SUL!Y605="","*",SP_SUL!Y605)</f>
        <v>*</v>
      </c>
      <c r="B602" s="146" t="str">
        <f>IF(SP_SUL!X605="","*",SP_SUL!X605)</f>
        <v>*</v>
      </c>
      <c r="C602" s="146" t="str">
        <f>IF(SP_SUL!Z605="","*",SP_SUL!Z605)</f>
        <v>*</v>
      </c>
      <c r="D602" s="139" t="str">
        <f>IF(SP_SUL!S605="","*",SP_SUL!S605)</f>
        <v>-</v>
      </c>
      <c r="E602" s="139" t="str">
        <f>IF(SP_SUL!T605="","*",SP_SUL!T605)</f>
        <v>-</v>
      </c>
      <c r="F602" s="145" t="str">
        <f>IF(SP_SUL!B605="","*",SP_SUL!B605)</f>
        <v>*</v>
      </c>
      <c r="G602" s="145" t="str">
        <f>IF(SP_SUL!D605="","*",SP_SUL!D605)</f>
        <v>*</v>
      </c>
      <c r="H602" s="145" t="str">
        <f>IF(SP_SUL!F605="","*",SP_SUL!F605)</f>
        <v>*</v>
      </c>
      <c r="I602" s="145" t="str">
        <f>IF(SP_SUL!H605="","*",SP_SUL!H605)</f>
        <v>*</v>
      </c>
      <c r="J602" s="145" t="str">
        <f>IF(SP_SUL!I605="","*",SP_SUL!I605)</f>
        <v>*</v>
      </c>
      <c r="K602" s="139" t="str">
        <f>IF(SP_SUL!M605="","*",SP_SUL!M605)</f>
        <v>-</v>
      </c>
      <c r="L602" s="139" t="str">
        <f>IF(SP_SUL!N605="","*",SP_SUL!N605)</f>
        <v>-</v>
      </c>
      <c r="M602" s="140" t="str">
        <f>IF(SP_SUL!J605="","*",SP_SUL!J605)</f>
        <v>*</v>
      </c>
      <c r="N602" s="144" t="str">
        <f>IF(SP_SUL!K605="","*",SP_SUL!K605)</f>
        <v>*</v>
      </c>
      <c r="O602" s="144" t="str">
        <f>IF(SP_SUL!L605="","*",SP_SUL!L605)</f>
        <v>*</v>
      </c>
      <c r="P602" s="143" t="str">
        <f>IF(SP_SUL!O605="","*",SP_SUL!O605)</f>
        <v>*</v>
      </c>
      <c r="Q602" s="143" t="str">
        <f>IF(SP_SUL!P605="","*",SP_SUL!P605)</f>
        <v>*</v>
      </c>
      <c r="R602" s="145" t="str">
        <f>IF(SP_SUL!Q605="","*",CONCATENATE(SP_SUL!Q605," ",SP_SUL!R605))</f>
        <v>*</v>
      </c>
      <c r="S602" s="145" t="str">
        <f>IF(SP_SUL!V605="","*",SP_SUL!V605)</f>
        <v>*</v>
      </c>
      <c r="T602" s="145" t="str">
        <f>IF(SP_SUL!W605="","*",SP_SUL!W605)</f>
        <v>*</v>
      </c>
      <c r="U602" s="137" t="str">
        <f ca="1">_xlfn.XLOOKUP(G602&amp;$U$2,BS_CONTROLE[CHAVE],BS_CONTROLE[Quantidade_11],"-")</f>
        <v>-</v>
      </c>
      <c r="V602" s="137" t="str">
        <f ca="1">_xlfn.XLOOKUP(G602&amp;$V$2,BS_CONTROLE[CHAVE],BS_CONTROLE[Quantidade_11],"-")</f>
        <v>-</v>
      </c>
      <c r="W602" s="137" t="str">
        <f ca="1">_xlfn.XLOOKUP(G602&amp;$W$2,BS_CONTROLE[CHAVE],BS_CONTROLE[Quantidade_11],"-")</f>
        <v>-</v>
      </c>
    </row>
    <row r="603" spans="1:23" hidden="1">
      <c r="A603" s="146" t="str">
        <f>IF(SP_SUL!Y606="","*",SP_SUL!Y606)</f>
        <v>*</v>
      </c>
      <c r="B603" s="146" t="str">
        <f>IF(SP_SUL!X606="","*",SP_SUL!X606)</f>
        <v>*</v>
      </c>
      <c r="C603" s="146" t="str">
        <f>IF(SP_SUL!Z606="","*",SP_SUL!Z606)</f>
        <v>*</v>
      </c>
      <c r="D603" s="139" t="str">
        <f>IF(SP_SUL!S606="","*",SP_SUL!S606)</f>
        <v>-</v>
      </c>
      <c r="E603" s="139" t="str">
        <f>IF(SP_SUL!T606="","*",SP_SUL!T606)</f>
        <v>-</v>
      </c>
      <c r="F603" s="145" t="str">
        <f>IF(SP_SUL!B606="","*",SP_SUL!B606)</f>
        <v>*</v>
      </c>
      <c r="G603" s="145" t="str">
        <f>IF(SP_SUL!D606="","*",SP_SUL!D606)</f>
        <v>*</v>
      </c>
      <c r="H603" s="145" t="str">
        <f>IF(SP_SUL!F606="","*",SP_SUL!F606)</f>
        <v>*</v>
      </c>
      <c r="I603" s="145" t="str">
        <f>IF(SP_SUL!H606="","*",SP_SUL!H606)</f>
        <v>*</v>
      </c>
      <c r="J603" s="145" t="str">
        <f>IF(SP_SUL!I606="","*",SP_SUL!I606)</f>
        <v>*</v>
      </c>
      <c r="K603" s="139" t="str">
        <f>IF(SP_SUL!M606="","*",SP_SUL!M606)</f>
        <v>-</v>
      </c>
      <c r="L603" s="139" t="str">
        <f>IF(SP_SUL!N606="","*",SP_SUL!N606)</f>
        <v>-</v>
      </c>
      <c r="M603" s="140" t="str">
        <f>IF(SP_SUL!J606="","*",SP_SUL!J606)</f>
        <v>*</v>
      </c>
      <c r="N603" s="144" t="str">
        <f>IF(SP_SUL!K606="","*",SP_SUL!K606)</f>
        <v>*</v>
      </c>
      <c r="O603" s="144" t="str">
        <f>IF(SP_SUL!L606="","*",SP_SUL!L606)</f>
        <v>*</v>
      </c>
      <c r="P603" s="143" t="str">
        <f>IF(SP_SUL!O606="","*",SP_SUL!O606)</f>
        <v>*</v>
      </c>
      <c r="Q603" s="143" t="str">
        <f>IF(SP_SUL!P606="","*",SP_SUL!P606)</f>
        <v>*</v>
      </c>
      <c r="R603" s="145" t="str">
        <f>IF(SP_SUL!Q606="","*",CONCATENATE(SP_SUL!Q606," ",SP_SUL!R606))</f>
        <v>*</v>
      </c>
      <c r="S603" s="145" t="str">
        <f>IF(SP_SUL!V606="","*",SP_SUL!V606)</f>
        <v>*</v>
      </c>
      <c r="T603" s="145" t="str">
        <f>IF(SP_SUL!W606="","*",SP_SUL!W606)</f>
        <v>*</v>
      </c>
      <c r="U603" s="137" t="str">
        <f ca="1">_xlfn.XLOOKUP(G603&amp;$U$2,BS_CONTROLE[CHAVE],BS_CONTROLE[Quantidade_11],"-")</f>
        <v>-</v>
      </c>
      <c r="V603" s="137" t="str">
        <f ca="1">_xlfn.XLOOKUP(G603&amp;$V$2,BS_CONTROLE[CHAVE],BS_CONTROLE[Quantidade_11],"-")</f>
        <v>-</v>
      </c>
      <c r="W603" s="137" t="str">
        <f ca="1">_xlfn.XLOOKUP(G603&amp;$W$2,BS_CONTROLE[CHAVE],BS_CONTROLE[Quantidade_11],"-")</f>
        <v>-</v>
      </c>
    </row>
    <row r="604" spans="1:23" hidden="1">
      <c r="A604" s="146" t="str">
        <f>IF(SP_SUL!Y607="","*",SP_SUL!Y607)</f>
        <v>*</v>
      </c>
      <c r="B604" s="146" t="str">
        <f>IF(SP_SUL!X607="","*",SP_SUL!X607)</f>
        <v>*</v>
      </c>
      <c r="C604" s="146" t="str">
        <f>IF(SP_SUL!Z607="","*",SP_SUL!Z607)</f>
        <v>*</v>
      </c>
      <c r="D604" s="139" t="str">
        <f>IF(SP_SUL!S607="","*",SP_SUL!S607)</f>
        <v>-</v>
      </c>
      <c r="E604" s="139" t="str">
        <f>IF(SP_SUL!T607="","*",SP_SUL!T607)</f>
        <v>-</v>
      </c>
      <c r="F604" s="145" t="str">
        <f>IF(SP_SUL!B607="","*",SP_SUL!B607)</f>
        <v>*</v>
      </c>
      <c r="G604" s="145" t="str">
        <f>IF(SP_SUL!D607="","*",SP_SUL!D607)</f>
        <v>*</v>
      </c>
      <c r="H604" s="145" t="str">
        <f>IF(SP_SUL!F607="","*",SP_SUL!F607)</f>
        <v>*</v>
      </c>
      <c r="I604" s="145" t="str">
        <f>IF(SP_SUL!H607="","*",SP_SUL!H607)</f>
        <v>*</v>
      </c>
      <c r="J604" s="145" t="str">
        <f>IF(SP_SUL!I607="","*",SP_SUL!I607)</f>
        <v>*</v>
      </c>
      <c r="K604" s="139" t="str">
        <f>IF(SP_SUL!M607="","*",SP_SUL!M607)</f>
        <v>-</v>
      </c>
      <c r="L604" s="139" t="str">
        <f>IF(SP_SUL!N607="","*",SP_SUL!N607)</f>
        <v>-</v>
      </c>
      <c r="M604" s="140" t="str">
        <f>IF(SP_SUL!J607="","*",SP_SUL!J607)</f>
        <v>*</v>
      </c>
      <c r="N604" s="144" t="str">
        <f>IF(SP_SUL!K607="","*",SP_SUL!K607)</f>
        <v>*</v>
      </c>
      <c r="O604" s="144" t="str">
        <f>IF(SP_SUL!L607="","*",SP_SUL!L607)</f>
        <v>*</v>
      </c>
      <c r="P604" s="143" t="str">
        <f>IF(SP_SUL!O607="","*",SP_SUL!O607)</f>
        <v>*</v>
      </c>
      <c r="Q604" s="143" t="str">
        <f>IF(SP_SUL!P607="","*",SP_SUL!P607)</f>
        <v>*</v>
      </c>
      <c r="R604" s="145" t="str">
        <f>IF(SP_SUL!Q607="","*",CONCATENATE(SP_SUL!Q607," ",SP_SUL!R607))</f>
        <v>*</v>
      </c>
      <c r="S604" s="145" t="str">
        <f>IF(SP_SUL!V607="","*",SP_SUL!V607)</f>
        <v>*</v>
      </c>
      <c r="T604" s="145" t="str">
        <f>IF(SP_SUL!W607="","*",SP_SUL!W607)</f>
        <v>*</v>
      </c>
      <c r="U604" s="137" t="str">
        <f ca="1">_xlfn.XLOOKUP(G604&amp;$U$2,BS_CONTROLE[CHAVE],BS_CONTROLE[Quantidade_11],"-")</f>
        <v>-</v>
      </c>
      <c r="V604" s="137" t="str">
        <f ca="1">_xlfn.XLOOKUP(G604&amp;$V$2,BS_CONTROLE[CHAVE],BS_CONTROLE[Quantidade_11],"-")</f>
        <v>-</v>
      </c>
      <c r="W604" s="137" t="str">
        <f ca="1">_xlfn.XLOOKUP(G604&amp;$W$2,BS_CONTROLE[CHAVE],BS_CONTROLE[Quantidade_11],"-")</f>
        <v>-</v>
      </c>
    </row>
    <row r="605" spans="1:23" hidden="1">
      <c r="A605" s="146" t="str">
        <f>IF(SP_SUL!Y608="","*",SP_SUL!Y608)</f>
        <v>*</v>
      </c>
      <c r="B605" s="146" t="str">
        <f>IF(SP_SUL!X608="","*",SP_SUL!X608)</f>
        <v>*</v>
      </c>
      <c r="C605" s="146" t="str">
        <f>IF(SP_SUL!Z608="","*",SP_SUL!Z608)</f>
        <v>*</v>
      </c>
      <c r="D605" s="139" t="str">
        <f>IF(SP_SUL!S608="","*",SP_SUL!S608)</f>
        <v>-</v>
      </c>
      <c r="E605" s="139" t="str">
        <f>IF(SP_SUL!T608="","*",SP_SUL!T608)</f>
        <v>-</v>
      </c>
      <c r="F605" s="145" t="str">
        <f>IF(SP_SUL!B608="","*",SP_SUL!B608)</f>
        <v>*</v>
      </c>
      <c r="G605" s="145" t="str">
        <f>IF(SP_SUL!D608="","*",SP_SUL!D608)</f>
        <v>*</v>
      </c>
      <c r="H605" s="145" t="str">
        <f>IF(SP_SUL!F608="","*",SP_SUL!F608)</f>
        <v>*</v>
      </c>
      <c r="I605" s="145" t="str">
        <f>IF(SP_SUL!H608="","*",SP_SUL!H608)</f>
        <v>*</v>
      </c>
      <c r="J605" s="145" t="str">
        <f>IF(SP_SUL!I608="","*",SP_SUL!I608)</f>
        <v>*</v>
      </c>
      <c r="K605" s="139" t="str">
        <f>IF(SP_SUL!M608="","*",SP_SUL!M608)</f>
        <v>-</v>
      </c>
      <c r="L605" s="139" t="str">
        <f>IF(SP_SUL!N608="","*",SP_SUL!N608)</f>
        <v>-</v>
      </c>
      <c r="M605" s="140" t="str">
        <f>IF(SP_SUL!J608="","*",SP_SUL!J608)</f>
        <v>*</v>
      </c>
      <c r="N605" s="144" t="str">
        <f>IF(SP_SUL!K608="","*",SP_SUL!K608)</f>
        <v>*</v>
      </c>
      <c r="O605" s="144" t="str">
        <f>IF(SP_SUL!L608="","*",SP_SUL!L608)</f>
        <v>*</v>
      </c>
      <c r="P605" s="143" t="str">
        <f>IF(SP_SUL!O608="","*",SP_SUL!O608)</f>
        <v>*</v>
      </c>
      <c r="Q605" s="143" t="str">
        <f>IF(SP_SUL!P608="","*",SP_SUL!P608)</f>
        <v>*</v>
      </c>
      <c r="R605" s="145" t="str">
        <f>IF(SP_SUL!Q608="","*",CONCATENATE(SP_SUL!Q608," ",SP_SUL!R608))</f>
        <v>*</v>
      </c>
      <c r="S605" s="145" t="str">
        <f>IF(SP_SUL!V608="","*",SP_SUL!V608)</f>
        <v>*</v>
      </c>
      <c r="T605" s="145" t="str">
        <f>IF(SP_SUL!W608="","*",SP_SUL!W608)</f>
        <v>*</v>
      </c>
      <c r="U605" s="137" t="str">
        <f ca="1">_xlfn.XLOOKUP(G605&amp;$U$2,BS_CONTROLE[CHAVE],BS_CONTROLE[Quantidade_11],"-")</f>
        <v>-</v>
      </c>
      <c r="V605" s="137" t="str">
        <f ca="1">_xlfn.XLOOKUP(G605&amp;$V$2,BS_CONTROLE[CHAVE],BS_CONTROLE[Quantidade_11],"-")</f>
        <v>-</v>
      </c>
      <c r="W605" s="137" t="str">
        <f ca="1">_xlfn.XLOOKUP(G605&amp;$W$2,BS_CONTROLE[CHAVE],BS_CONTROLE[Quantidade_11],"-")</f>
        <v>-</v>
      </c>
    </row>
    <row r="606" spans="1:23" hidden="1">
      <c r="A606" s="146" t="str">
        <f>IF(SP_SUL!Y609="","*",SP_SUL!Y609)</f>
        <v>*</v>
      </c>
      <c r="B606" s="146" t="str">
        <f>IF(SP_SUL!X609="","*",SP_SUL!X609)</f>
        <v>*</v>
      </c>
      <c r="C606" s="146" t="str">
        <f>IF(SP_SUL!Z609="","*",SP_SUL!Z609)</f>
        <v>*</v>
      </c>
      <c r="D606" s="139" t="str">
        <f>IF(SP_SUL!S609="","*",SP_SUL!S609)</f>
        <v>-</v>
      </c>
      <c r="E606" s="139" t="str">
        <f>IF(SP_SUL!T609="","*",SP_SUL!T609)</f>
        <v>-</v>
      </c>
      <c r="F606" s="145" t="str">
        <f>IF(SP_SUL!B609="","*",SP_SUL!B609)</f>
        <v>*</v>
      </c>
      <c r="G606" s="145" t="str">
        <f>IF(SP_SUL!D609="","*",SP_SUL!D609)</f>
        <v>*</v>
      </c>
      <c r="H606" s="145" t="str">
        <f>IF(SP_SUL!F609="","*",SP_SUL!F609)</f>
        <v>*</v>
      </c>
      <c r="I606" s="145" t="str">
        <f>IF(SP_SUL!H609="","*",SP_SUL!H609)</f>
        <v>*</v>
      </c>
      <c r="J606" s="145" t="str">
        <f>IF(SP_SUL!I609="","*",SP_SUL!I609)</f>
        <v>*</v>
      </c>
      <c r="K606" s="139" t="str">
        <f>IF(SP_SUL!M609="","*",SP_SUL!M609)</f>
        <v>-</v>
      </c>
      <c r="L606" s="139" t="str">
        <f>IF(SP_SUL!N609="","*",SP_SUL!N609)</f>
        <v>-</v>
      </c>
      <c r="M606" s="140" t="str">
        <f>IF(SP_SUL!J609="","*",SP_SUL!J609)</f>
        <v>*</v>
      </c>
      <c r="N606" s="144" t="str">
        <f>IF(SP_SUL!K609="","*",SP_SUL!K609)</f>
        <v>*</v>
      </c>
      <c r="O606" s="144" t="str">
        <f>IF(SP_SUL!L609="","*",SP_SUL!L609)</f>
        <v>*</v>
      </c>
      <c r="P606" s="143" t="str">
        <f>IF(SP_SUL!O609="","*",SP_SUL!O609)</f>
        <v>*</v>
      </c>
      <c r="Q606" s="143" t="str">
        <f>IF(SP_SUL!P609="","*",SP_SUL!P609)</f>
        <v>*</v>
      </c>
      <c r="R606" s="145" t="str">
        <f>IF(SP_SUL!Q609="","*",CONCATENATE(SP_SUL!Q609," ",SP_SUL!R609))</f>
        <v>*</v>
      </c>
      <c r="S606" s="145" t="str">
        <f>IF(SP_SUL!V609="","*",SP_SUL!V609)</f>
        <v>*</v>
      </c>
      <c r="T606" s="145" t="str">
        <f>IF(SP_SUL!W609="","*",SP_SUL!W609)</f>
        <v>*</v>
      </c>
      <c r="U606" s="137" t="str">
        <f ca="1">_xlfn.XLOOKUP(G606&amp;$U$2,BS_CONTROLE[CHAVE],BS_CONTROLE[Quantidade_11],"-")</f>
        <v>-</v>
      </c>
      <c r="V606" s="137" t="str">
        <f ca="1">_xlfn.XLOOKUP(G606&amp;$V$2,BS_CONTROLE[CHAVE],BS_CONTROLE[Quantidade_11],"-")</f>
        <v>-</v>
      </c>
      <c r="W606" s="137" t="str">
        <f ca="1">_xlfn.XLOOKUP(G606&amp;$W$2,BS_CONTROLE[CHAVE],BS_CONTROLE[Quantidade_11],"-")</f>
        <v>-</v>
      </c>
    </row>
    <row r="607" spans="1:23" hidden="1">
      <c r="A607" s="146" t="str">
        <f>IF(SP_SUL!Y610="","*",SP_SUL!Y610)</f>
        <v>*</v>
      </c>
      <c r="B607" s="146" t="str">
        <f>IF(SP_SUL!X610="","*",SP_SUL!X610)</f>
        <v>*</v>
      </c>
      <c r="C607" s="146" t="str">
        <f>IF(SP_SUL!Z610="","*",SP_SUL!Z610)</f>
        <v>*</v>
      </c>
      <c r="D607" s="139" t="str">
        <f>IF(SP_SUL!S610="","*",SP_SUL!S610)</f>
        <v>-</v>
      </c>
      <c r="E607" s="139" t="str">
        <f>IF(SP_SUL!T610="","*",SP_SUL!T610)</f>
        <v>-</v>
      </c>
      <c r="F607" s="145" t="str">
        <f>IF(SP_SUL!B610="","*",SP_SUL!B610)</f>
        <v>*</v>
      </c>
      <c r="G607" s="145" t="str">
        <f>IF(SP_SUL!D610="","*",SP_SUL!D610)</f>
        <v>*</v>
      </c>
      <c r="H607" s="145" t="str">
        <f>IF(SP_SUL!F610="","*",SP_SUL!F610)</f>
        <v>*</v>
      </c>
      <c r="I607" s="145" t="str">
        <f>IF(SP_SUL!H610="","*",SP_SUL!H610)</f>
        <v>*</v>
      </c>
      <c r="J607" s="145" t="str">
        <f>IF(SP_SUL!I610="","*",SP_SUL!I610)</f>
        <v>*</v>
      </c>
      <c r="K607" s="139" t="str">
        <f>IF(SP_SUL!M610="","*",SP_SUL!M610)</f>
        <v>-</v>
      </c>
      <c r="L607" s="139" t="str">
        <f>IF(SP_SUL!N610="","*",SP_SUL!N610)</f>
        <v>-</v>
      </c>
      <c r="M607" s="140" t="str">
        <f>IF(SP_SUL!J610="","*",SP_SUL!J610)</f>
        <v>*</v>
      </c>
      <c r="N607" s="144" t="str">
        <f>IF(SP_SUL!K610="","*",SP_SUL!K610)</f>
        <v>*</v>
      </c>
      <c r="O607" s="144" t="str">
        <f>IF(SP_SUL!L610="","*",SP_SUL!L610)</f>
        <v>*</v>
      </c>
      <c r="P607" s="143" t="str">
        <f>IF(SP_SUL!O610="","*",SP_SUL!O610)</f>
        <v>*</v>
      </c>
      <c r="Q607" s="143" t="str">
        <f>IF(SP_SUL!P610="","*",SP_SUL!P610)</f>
        <v>*</v>
      </c>
      <c r="R607" s="145" t="str">
        <f>IF(SP_SUL!Q610="","*",CONCATENATE(SP_SUL!Q610," ",SP_SUL!R610))</f>
        <v>*</v>
      </c>
      <c r="S607" s="145" t="str">
        <f>IF(SP_SUL!V610="","*",SP_SUL!V610)</f>
        <v>*</v>
      </c>
      <c r="T607" s="145" t="str">
        <f>IF(SP_SUL!W610="","*",SP_SUL!W610)</f>
        <v>*</v>
      </c>
      <c r="U607" s="137" t="str">
        <f ca="1">_xlfn.XLOOKUP(G607&amp;$U$2,BS_CONTROLE[CHAVE],BS_CONTROLE[Quantidade_11],"-")</f>
        <v>-</v>
      </c>
      <c r="V607" s="137" t="str">
        <f ca="1">_xlfn.XLOOKUP(G607&amp;$V$2,BS_CONTROLE[CHAVE],BS_CONTROLE[Quantidade_11],"-")</f>
        <v>-</v>
      </c>
      <c r="W607" s="137" t="str">
        <f ca="1">_xlfn.XLOOKUP(G607&amp;$W$2,BS_CONTROLE[CHAVE],BS_CONTROLE[Quantidade_11],"-")</f>
        <v>-</v>
      </c>
    </row>
    <row r="608" spans="1:23" hidden="1">
      <c r="A608" s="146" t="str">
        <f>IF(SP_SUL!Y611="","*",SP_SUL!Y611)</f>
        <v>*</v>
      </c>
      <c r="B608" s="146" t="str">
        <f>IF(SP_SUL!X611="","*",SP_SUL!X611)</f>
        <v>*</v>
      </c>
      <c r="C608" s="146" t="str">
        <f>IF(SP_SUL!Z611="","*",SP_SUL!Z611)</f>
        <v>*</v>
      </c>
      <c r="D608" s="139" t="str">
        <f>IF(SP_SUL!S611="","*",SP_SUL!S611)</f>
        <v>-</v>
      </c>
      <c r="E608" s="139" t="str">
        <f>IF(SP_SUL!T611="","*",SP_SUL!T611)</f>
        <v>-</v>
      </c>
      <c r="F608" s="145" t="str">
        <f>IF(SP_SUL!B611="","*",SP_SUL!B611)</f>
        <v>*</v>
      </c>
      <c r="G608" s="145" t="str">
        <f>IF(SP_SUL!D611="","*",SP_SUL!D611)</f>
        <v>*</v>
      </c>
      <c r="H608" s="145" t="str">
        <f>IF(SP_SUL!F611="","*",SP_SUL!F611)</f>
        <v>*</v>
      </c>
      <c r="I608" s="145" t="str">
        <f>IF(SP_SUL!H611="","*",SP_SUL!H611)</f>
        <v>*</v>
      </c>
      <c r="J608" s="145" t="str">
        <f>IF(SP_SUL!I611="","*",SP_SUL!I611)</f>
        <v>*</v>
      </c>
      <c r="K608" s="139" t="str">
        <f>IF(SP_SUL!M611="","*",SP_SUL!M611)</f>
        <v>-</v>
      </c>
      <c r="L608" s="139" t="str">
        <f>IF(SP_SUL!N611="","*",SP_SUL!N611)</f>
        <v>-</v>
      </c>
      <c r="M608" s="140" t="str">
        <f>IF(SP_SUL!J611="","*",SP_SUL!J611)</f>
        <v>*</v>
      </c>
      <c r="N608" s="144" t="str">
        <f>IF(SP_SUL!K611="","*",SP_SUL!K611)</f>
        <v>*</v>
      </c>
      <c r="O608" s="144" t="str">
        <f>IF(SP_SUL!L611="","*",SP_SUL!L611)</f>
        <v>*</v>
      </c>
      <c r="P608" s="143" t="str">
        <f>IF(SP_SUL!O611="","*",SP_SUL!O611)</f>
        <v>*</v>
      </c>
      <c r="Q608" s="143" t="str">
        <f>IF(SP_SUL!P611="","*",SP_SUL!P611)</f>
        <v>*</v>
      </c>
      <c r="R608" s="145" t="str">
        <f>IF(SP_SUL!Q611="","*",CONCATENATE(SP_SUL!Q611," ",SP_SUL!R611))</f>
        <v>*</v>
      </c>
      <c r="S608" s="145" t="str">
        <f>IF(SP_SUL!V611="","*",SP_SUL!V611)</f>
        <v>*</v>
      </c>
      <c r="T608" s="145" t="str">
        <f>IF(SP_SUL!W611="","*",SP_SUL!W611)</f>
        <v>*</v>
      </c>
      <c r="U608" s="137" t="str">
        <f ca="1">_xlfn.XLOOKUP(G608&amp;$U$2,BS_CONTROLE[CHAVE],BS_CONTROLE[Quantidade_11],"-")</f>
        <v>-</v>
      </c>
      <c r="V608" s="137" t="str">
        <f ca="1">_xlfn.XLOOKUP(G608&amp;$V$2,BS_CONTROLE[CHAVE],BS_CONTROLE[Quantidade_11],"-")</f>
        <v>-</v>
      </c>
      <c r="W608" s="137" t="str">
        <f ca="1">_xlfn.XLOOKUP(G608&amp;$W$2,BS_CONTROLE[CHAVE],BS_CONTROLE[Quantidade_11],"-")</f>
        <v>-</v>
      </c>
    </row>
    <row r="609" spans="1:23" hidden="1">
      <c r="A609" s="146" t="str">
        <f>IF(SP_SUL!Y612="","*",SP_SUL!Y612)</f>
        <v>*</v>
      </c>
      <c r="B609" s="146" t="str">
        <f>IF(SP_SUL!X612="","*",SP_SUL!X612)</f>
        <v>*</v>
      </c>
      <c r="C609" s="146" t="str">
        <f>IF(SP_SUL!Z612="","*",SP_SUL!Z612)</f>
        <v>*</v>
      </c>
      <c r="D609" s="139" t="str">
        <f>IF(SP_SUL!S612="","*",SP_SUL!S612)</f>
        <v>-</v>
      </c>
      <c r="E609" s="139" t="str">
        <f>IF(SP_SUL!T612="","*",SP_SUL!T612)</f>
        <v>-</v>
      </c>
      <c r="F609" s="145" t="str">
        <f>IF(SP_SUL!B612="","*",SP_SUL!B612)</f>
        <v>*</v>
      </c>
      <c r="G609" s="145" t="str">
        <f>IF(SP_SUL!D612="","*",SP_SUL!D612)</f>
        <v>*</v>
      </c>
      <c r="H609" s="145" t="str">
        <f>IF(SP_SUL!F612="","*",SP_SUL!F612)</f>
        <v>*</v>
      </c>
      <c r="I609" s="145" t="str">
        <f>IF(SP_SUL!H612="","*",SP_SUL!H612)</f>
        <v>*</v>
      </c>
      <c r="J609" s="145" t="str">
        <f>IF(SP_SUL!I612="","*",SP_SUL!I612)</f>
        <v>*</v>
      </c>
      <c r="K609" s="139" t="str">
        <f>IF(SP_SUL!M612="","*",SP_SUL!M612)</f>
        <v>-</v>
      </c>
      <c r="L609" s="139" t="str">
        <f>IF(SP_SUL!N612="","*",SP_SUL!N612)</f>
        <v>-</v>
      </c>
      <c r="M609" s="140" t="str">
        <f>IF(SP_SUL!J612="","*",SP_SUL!J612)</f>
        <v>*</v>
      </c>
      <c r="N609" s="144" t="str">
        <f>IF(SP_SUL!K612="","*",SP_SUL!K612)</f>
        <v>*</v>
      </c>
      <c r="O609" s="144" t="str">
        <f>IF(SP_SUL!L612="","*",SP_SUL!L612)</f>
        <v>*</v>
      </c>
      <c r="P609" s="143" t="str">
        <f>IF(SP_SUL!O612="","*",SP_SUL!O612)</f>
        <v>*</v>
      </c>
      <c r="Q609" s="143" t="str">
        <f>IF(SP_SUL!P612="","*",SP_SUL!P612)</f>
        <v>*</v>
      </c>
      <c r="R609" s="145" t="str">
        <f>IF(SP_SUL!Q612="","*",CONCATENATE(SP_SUL!Q612," ",SP_SUL!R612))</f>
        <v>*</v>
      </c>
      <c r="S609" s="145" t="str">
        <f>IF(SP_SUL!V612="","*",SP_SUL!V612)</f>
        <v>*</v>
      </c>
      <c r="T609" s="145" t="str">
        <f>IF(SP_SUL!W612="","*",SP_SUL!W612)</f>
        <v>*</v>
      </c>
      <c r="U609" s="137" t="str">
        <f ca="1">_xlfn.XLOOKUP(G609&amp;$U$2,BS_CONTROLE[CHAVE],BS_CONTROLE[Quantidade_11],"-")</f>
        <v>-</v>
      </c>
      <c r="V609" s="137" t="str">
        <f ca="1">_xlfn.XLOOKUP(G609&amp;$V$2,BS_CONTROLE[CHAVE],BS_CONTROLE[Quantidade_11],"-")</f>
        <v>-</v>
      </c>
      <c r="W609" s="137" t="str">
        <f ca="1">_xlfn.XLOOKUP(G609&amp;$W$2,BS_CONTROLE[CHAVE],BS_CONTROLE[Quantidade_11],"-")</f>
        <v>-</v>
      </c>
    </row>
    <row r="610" spans="1:23" hidden="1">
      <c r="A610" s="146" t="str">
        <f>IF(SP_SUL!Y613="","*",SP_SUL!Y613)</f>
        <v>*</v>
      </c>
      <c r="B610" s="146" t="str">
        <f>IF(SP_SUL!X613="","*",SP_SUL!X613)</f>
        <v>*</v>
      </c>
      <c r="C610" s="146" t="str">
        <f>IF(SP_SUL!Z613="","*",SP_SUL!Z613)</f>
        <v>*</v>
      </c>
      <c r="D610" s="139" t="str">
        <f>IF(SP_SUL!S613="","*",SP_SUL!S613)</f>
        <v>-</v>
      </c>
      <c r="E610" s="139" t="str">
        <f>IF(SP_SUL!T613="","*",SP_SUL!T613)</f>
        <v>-</v>
      </c>
      <c r="F610" s="145" t="str">
        <f>IF(SP_SUL!B613="","*",SP_SUL!B613)</f>
        <v>*</v>
      </c>
      <c r="G610" s="145" t="str">
        <f>IF(SP_SUL!D613="","*",SP_SUL!D613)</f>
        <v>*</v>
      </c>
      <c r="H610" s="145" t="str">
        <f>IF(SP_SUL!F613="","*",SP_SUL!F613)</f>
        <v>*</v>
      </c>
      <c r="I610" s="145" t="str">
        <f>IF(SP_SUL!H613="","*",SP_SUL!H613)</f>
        <v>*</v>
      </c>
      <c r="J610" s="145" t="str">
        <f>IF(SP_SUL!I613="","*",SP_SUL!I613)</f>
        <v>*</v>
      </c>
      <c r="K610" s="139" t="str">
        <f>IF(SP_SUL!M613="","*",SP_SUL!M613)</f>
        <v>-</v>
      </c>
      <c r="L610" s="139" t="str">
        <f>IF(SP_SUL!N613="","*",SP_SUL!N613)</f>
        <v>-</v>
      </c>
      <c r="M610" s="140" t="str">
        <f>IF(SP_SUL!J613="","*",SP_SUL!J613)</f>
        <v>*</v>
      </c>
      <c r="N610" s="144" t="str">
        <f>IF(SP_SUL!K613="","*",SP_SUL!K613)</f>
        <v>*</v>
      </c>
      <c r="O610" s="144" t="str">
        <f>IF(SP_SUL!L613="","*",SP_SUL!L613)</f>
        <v>*</v>
      </c>
      <c r="P610" s="143" t="str">
        <f>IF(SP_SUL!O613="","*",SP_SUL!O613)</f>
        <v>*</v>
      </c>
      <c r="Q610" s="143" t="str">
        <f>IF(SP_SUL!P613="","*",SP_SUL!P613)</f>
        <v>*</v>
      </c>
      <c r="R610" s="145" t="str">
        <f>IF(SP_SUL!Q613="","*",CONCATENATE(SP_SUL!Q613," ",SP_SUL!R613))</f>
        <v>*</v>
      </c>
      <c r="S610" s="145" t="str">
        <f>IF(SP_SUL!V613="","*",SP_SUL!V613)</f>
        <v>*</v>
      </c>
      <c r="T610" s="145" t="str">
        <f>IF(SP_SUL!W613="","*",SP_SUL!W613)</f>
        <v>*</v>
      </c>
      <c r="U610" s="137" t="str">
        <f ca="1">_xlfn.XLOOKUP(G610&amp;$U$2,BS_CONTROLE[CHAVE],BS_CONTROLE[Quantidade_11],"-")</f>
        <v>-</v>
      </c>
      <c r="V610" s="137" t="str">
        <f ca="1">_xlfn.XLOOKUP(G610&amp;$V$2,BS_CONTROLE[CHAVE],BS_CONTROLE[Quantidade_11],"-")</f>
        <v>-</v>
      </c>
      <c r="W610" s="137" t="str">
        <f ca="1">_xlfn.XLOOKUP(G610&amp;$W$2,BS_CONTROLE[CHAVE],BS_CONTROLE[Quantidade_11],"-")</f>
        <v>-</v>
      </c>
    </row>
    <row r="611" spans="1:23" hidden="1">
      <c r="A611" s="146" t="str">
        <f>IF(SP_SUL!Y614="","*",SP_SUL!Y614)</f>
        <v>*</v>
      </c>
      <c r="B611" s="146" t="str">
        <f>IF(SP_SUL!X614="","*",SP_SUL!X614)</f>
        <v>*</v>
      </c>
      <c r="C611" s="146" t="str">
        <f>IF(SP_SUL!Z614="","*",SP_SUL!Z614)</f>
        <v>*</v>
      </c>
      <c r="D611" s="139" t="str">
        <f>IF(SP_SUL!S614="","*",SP_SUL!S614)</f>
        <v>-</v>
      </c>
      <c r="E611" s="139" t="str">
        <f>IF(SP_SUL!T614="","*",SP_SUL!T614)</f>
        <v>-</v>
      </c>
      <c r="F611" s="145" t="str">
        <f>IF(SP_SUL!B614="","*",SP_SUL!B614)</f>
        <v>*</v>
      </c>
      <c r="G611" s="145" t="str">
        <f>IF(SP_SUL!D614="","*",SP_SUL!D614)</f>
        <v>*</v>
      </c>
      <c r="H611" s="145" t="str">
        <f>IF(SP_SUL!F614="","*",SP_SUL!F614)</f>
        <v>*</v>
      </c>
      <c r="I611" s="145" t="str">
        <f>IF(SP_SUL!H614="","*",SP_SUL!H614)</f>
        <v>*</v>
      </c>
      <c r="J611" s="145" t="str">
        <f>IF(SP_SUL!I614="","*",SP_SUL!I614)</f>
        <v>*</v>
      </c>
      <c r="K611" s="139" t="str">
        <f>IF(SP_SUL!M614="","*",SP_SUL!M614)</f>
        <v>-</v>
      </c>
      <c r="L611" s="139" t="str">
        <f>IF(SP_SUL!N614="","*",SP_SUL!N614)</f>
        <v>-</v>
      </c>
      <c r="M611" s="140" t="str">
        <f>IF(SP_SUL!J614="","*",SP_SUL!J614)</f>
        <v>*</v>
      </c>
      <c r="N611" s="144" t="str">
        <f>IF(SP_SUL!K614="","*",SP_SUL!K614)</f>
        <v>*</v>
      </c>
      <c r="O611" s="144" t="str">
        <f>IF(SP_SUL!L614="","*",SP_SUL!L614)</f>
        <v>*</v>
      </c>
      <c r="P611" s="143" t="str">
        <f>IF(SP_SUL!O614="","*",SP_SUL!O614)</f>
        <v>*</v>
      </c>
      <c r="Q611" s="143" t="str">
        <f>IF(SP_SUL!P614="","*",SP_SUL!P614)</f>
        <v>*</v>
      </c>
      <c r="R611" s="145" t="str">
        <f>IF(SP_SUL!Q614="","*",CONCATENATE(SP_SUL!Q614," ",SP_SUL!R614))</f>
        <v>*</v>
      </c>
      <c r="S611" s="145" t="str">
        <f>IF(SP_SUL!V614="","*",SP_SUL!V614)</f>
        <v>*</v>
      </c>
      <c r="T611" s="145" t="str">
        <f>IF(SP_SUL!W614="","*",SP_SUL!W614)</f>
        <v>*</v>
      </c>
      <c r="U611" s="137" t="str">
        <f ca="1">_xlfn.XLOOKUP(G611&amp;$U$2,BS_CONTROLE[CHAVE],BS_CONTROLE[Quantidade_11],"-")</f>
        <v>-</v>
      </c>
      <c r="V611" s="137" t="str">
        <f ca="1">_xlfn.XLOOKUP(G611&amp;$V$2,BS_CONTROLE[CHAVE],BS_CONTROLE[Quantidade_11],"-")</f>
        <v>-</v>
      </c>
      <c r="W611" s="137" t="str">
        <f ca="1">_xlfn.XLOOKUP(G611&amp;$W$2,BS_CONTROLE[CHAVE],BS_CONTROLE[Quantidade_11],"-")</f>
        <v>-</v>
      </c>
    </row>
    <row r="612" spans="1:23" hidden="1">
      <c r="A612" s="146" t="str">
        <f>IF(SP_SUL!Y615="","*",SP_SUL!Y615)</f>
        <v>*</v>
      </c>
      <c r="B612" s="146" t="str">
        <f>IF(SP_SUL!X615="","*",SP_SUL!X615)</f>
        <v>*</v>
      </c>
      <c r="C612" s="146" t="str">
        <f>IF(SP_SUL!Z615="","*",SP_SUL!Z615)</f>
        <v>*</v>
      </c>
      <c r="D612" s="139" t="str">
        <f>IF(SP_SUL!S615="","*",SP_SUL!S615)</f>
        <v>-</v>
      </c>
      <c r="E612" s="139" t="str">
        <f>IF(SP_SUL!T615="","*",SP_SUL!T615)</f>
        <v>-</v>
      </c>
      <c r="F612" s="145" t="str">
        <f>IF(SP_SUL!B615="","*",SP_SUL!B615)</f>
        <v>*</v>
      </c>
      <c r="G612" s="145" t="str">
        <f>IF(SP_SUL!D615="","*",SP_SUL!D615)</f>
        <v>*</v>
      </c>
      <c r="H612" s="145" t="str">
        <f>IF(SP_SUL!F615="","*",SP_SUL!F615)</f>
        <v>*</v>
      </c>
      <c r="I612" s="145" t="str">
        <f>IF(SP_SUL!H615="","*",SP_SUL!H615)</f>
        <v>*</v>
      </c>
      <c r="J612" s="145" t="str">
        <f>IF(SP_SUL!I615="","*",SP_SUL!I615)</f>
        <v>*</v>
      </c>
      <c r="K612" s="139" t="str">
        <f>IF(SP_SUL!M615="","*",SP_SUL!M615)</f>
        <v>-</v>
      </c>
      <c r="L612" s="139" t="str">
        <f>IF(SP_SUL!N615="","*",SP_SUL!N615)</f>
        <v>-</v>
      </c>
      <c r="M612" s="140" t="str">
        <f>IF(SP_SUL!J615="","*",SP_SUL!J615)</f>
        <v>*</v>
      </c>
      <c r="N612" s="144" t="str">
        <f>IF(SP_SUL!K615="","*",SP_SUL!K615)</f>
        <v>*</v>
      </c>
      <c r="O612" s="144" t="str">
        <f>IF(SP_SUL!L615="","*",SP_SUL!L615)</f>
        <v>*</v>
      </c>
      <c r="P612" s="143" t="str">
        <f>IF(SP_SUL!O615="","*",SP_SUL!O615)</f>
        <v>*</v>
      </c>
      <c r="Q612" s="143" t="str">
        <f>IF(SP_SUL!P615="","*",SP_SUL!P615)</f>
        <v>*</v>
      </c>
      <c r="R612" s="145" t="str">
        <f>IF(SP_SUL!Q615="","*",CONCATENATE(SP_SUL!Q615," ",SP_SUL!R615))</f>
        <v>*</v>
      </c>
      <c r="S612" s="145" t="str">
        <f>IF(SP_SUL!V615="","*",SP_SUL!V615)</f>
        <v>*</v>
      </c>
      <c r="T612" s="145" t="str">
        <f>IF(SP_SUL!W615="","*",SP_SUL!W615)</f>
        <v>*</v>
      </c>
      <c r="U612" s="137" t="str">
        <f ca="1">_xlfn.XLOOKUP(G612&amp;$U$2,BS_CONTROLE[CHAVE],BS_CONTROLE[Quantidade_11],"-")</f>
        <v>-</v>
      </c>
      <c r="V612" s="137" t="str">
        <f ca="1">_xlfn.XLOOKUP(G612&amp;$V$2,BS_CONTROLE[CHAVE],BS_CONTROLE[Quantidade_11],"-")</f>
        <v>-</v>
      </c>
      <c r="W612" s="137" t="str">
        <f ca="1">_xlfn.XLOOKUP(G612&amp;$W$2,BS_CONTROLE[CHAVE],BS_CONTROLE[Quantidade_11],"-")</f>
        <v>-</v>
      </c>
    </row>
    <row r="613" spans="1:23" hidden="1">
      <c r="A613" s="146" t="str">
        <f>IF(SP_SUL!Y616="","*",SP_SUL!Y616)</f>
        <v>*</v>
      </c>
      <c r="B613" s="146" t="str">
        <f>IF(SP_SUL!X616="","*",SP_SUL!X616)</f>
        <v>*</v>
      </c>
      <c r="C613" s="146" t="str">
        <f>IF(SP_SUL!Z616="","*",SP_SUL!Z616)</f>
        <v>*</v>
      </c>
      <c r="D613" s="139" t="str">
        <f>IF(SP_SUL!S616="","*",SP_SUL!S616)</f>
        <v>-</v>
      </c>
      <c r="E613" s="139" t="str">
        <f>IF(SP_SUL!T616="","*",SP_SUL!T616)</f>
        <v>-</v>
      </c>
      <c r="F613" s="145" t="str">
        <f>IF(SP_SUL!B616="","*",SP_SUL!B616)</f>
        <v>*</v>
      </c>
      <c r="G613" s="145" t="str">
        <f>IF(SP_SUL!D616="","*",SP_SUL!D616)</f>
        <v>*</v>
      </c>
      <c r="H613" s="145" t="str">
        <f>IF(SP_SUL!F616="","*",SP_SUL!F616)</f>
        <v>*</v>
      </c>
      <c r="I613" s="145" t="str">
        <f>IF(SP_SUL!H616="","*",SP_SUL!H616)</f>
        <v>*</v>
      </c>
      <c r="J613" s="145" t="str">
        <f>IF(SP_SUL!I616="","*",SP_SUL!I616)</f>
        <v>*</v>
      </c>
      <c r="K613" s="139" t="str">
        <f>IF(SP_SUL!M616="","*",SP_SUL!M616)</f>
        <v>-</v>
      </c>
      <c r="L613" s="139" t="str">
        <f>IF(SP_SUL!N616="","*",SP_SUL!N616)</f>
        <v>-</v>
      </c>
      <c r="M613" s="140" t="str">
        <f>IF(SP_SUL!J616="","*",SP_SUL!J616)</f>
        <v>*</v>
      </c>
      <c r="N613" s="144" t="str">
        <f>IF(SP_SUL!K616="","*",SP_SUL!K616)</f>
        <v>*</v>
      </c>
      <c r="O613" s="144" t="str">
        <f>IF(SP_SUL!L616="","*",SP_SUL!L616)</f>
        <v>*</v>
      </c>
      <c r="P613" s="143" t="str">
        <f>IF(SP_SUL!O616="","*",SP_SUL!O616)</f>
        <v>*</v>
      </c>
      <c r="Q613" s="143" t="str">
        <f>IF(SP_SUL!P616="","*",SP_SUL!P616)</f>
        <v>*</v>
      </c>
      <c r="R613" s="145" t="str">
        <f>IF(SP_SUL!Q616="","*",CONCATENATE(SP_SUL!Q616," ",SP_SUL!R616))</f>
        <v>*</v>
      </c>
      <c r="S613" s="145" t="str">
        <f>IF(SP_SUL!V616="","*",SP_SUL!V616)</f>
        <v>*</v>
      </c>
      <c r="T613" s="145" t="str">
        <f>IF(SP_SUL!W616="","*",SP_SUL!W616)</f>
        <v>*</v>
      </c>
      <c r="U613" s="137" t="str">
        <f ca="1">_xlfn.XLOOKUP(G613&amp;$U$2,BS_CONTROLE[CHAVE],BS_CONTROLE[Quantidade_11],"-")</f>
        <v>-</v>
      </c>
      <c r="V613" s="137" t="str">
        <f ca="1">_xlfn.XLOOKUP(G613&amp;$V$2,BS_CONTROLE[CHAVE],BS_CONTROLE[Quantidade_11],"-")</f>
        <v>-</v>
      </c>
      <c r="W613" s="137" t="str">
        <f ca="1">_xlfn.XLOOKUP(G613&amp;$W$2,BS_CONTROLE[CHAVE],BS_CONTROLE[Quantidade_11],"-")</f>
        <v>-</v>
      </c>
    </row>
    <row r="614" spans="1:23" hidden="1">
      <c r="A614" s="146" t="str">
        <f>IF(SP_SUL!Y617="","*",SP_SUL!Y617)</f>
        <v>*</v>
      </c>
      <c r="B614" s="146" t="str">
        <f>IF(SP_SUL!X617="","*",SP_SUL!X617)</f>
        <v>*</v>
      </c>
      <c r="C614" s="146" t="str">
        <f>IF(SP_SUL!Z617="","*",SP_SUL!Z617)</f>
        <v>*</v>
      </c>
      <c r="D614" s="139" t="str">
        <f>IF(SP_SUL!S617="","*",SP_SUL!S617)</f>
        <v>-</v>
      </c>
      <c r="E614" s="139" t="str">
        <f>IF(SP_SUL!T617="","*",SP_SUL!T617)</f>
        <v>-</v>
      </c>
      <c r="F614" s="145" t="str">
        <f>IF(SP_SUL!B617="","*",SP_SUL!B617)</f>
        <v>*</v>
      </c>
      <c r="G614" s="145" t="str">
        <f>IF(SP_SUL!D617="","*",SP_SUL!D617)</f>
        <v>*</v>
      </c>
      <c r="H614" s="145" t="str">
        <f>IF(SP_SUL!F617="","*",SP_SUL!F617)</f>
        <v>*</v>
      </c>
      <c r="I614" s="145" t="str">
        <f>IF(SP_SUL!H617="","*",SP_SUL!H617)</f>
        <v>*</v>
      </c>
      <c r="J614" s="145" t="str">
        <f>IF(SP_SUL!I617="","*",SP_SUL!I617)</f>
        <v>*</v>
      </c>
      <c r="K614" s="139" t="str">
        <f>IF(SP_SUL!M617="","*",SP_SUL!M617)</f>
        <v>-</v>
      </c>
      <c r="L614" s="139" t="str">
        <f>IF(SP_SUL!N617="","*",SP_SUL!N617)</f>
        <v>-</v>
      </c>
      <c r="M614" s="140" t="str">
        <f>IF(SP_SUL!J617="","*",SP_SUL!J617)</f>
        <v>*</v>
      </c>
      <c r="N614" s="144" t="str">
        <f>IF(SP_SUL!K617="","*",SP_SUL!K617)</f>
        <v>*</v>
      </c>
      <c r="O614" s="144" t="str">
        <f>IF(SP_SUL!L617="","*",SP_SUL!L617)</f>
        <v>*</v>
      </c>
      <c r="P614" s="143" t="str">
        <f>IF(SP_SUL!O617="","*",SP_SUL!O617)</f>
        <v>*</v>
      </c>
      <c r="Q614" s="143" t="str">
        <f>IF(SP_SUL!P617="","*",SP_SUL!P617)</f>
        <v>*</v>
      </c>
      <c r="R614" s="145" t="str">
        <f>IF(SP_SUL!Q617="","*",CONCATENATE(SP_SUL!Q617," ",SP_SUL!R617))</f>
        <v>*</v>
      </c>
      <c r="S614" s="145" t="str">
        <f>IF(SP_SUL!V617="","*",SP_SUL!V617)</f>
        <v>*</v>
      </c>
      <c r="T614" s="145" t="str">
        <f>IF(SP_SUL!W617="","*",SP_SUL!W617)</f>
        <v>*</v>
      </c>
      <c r="U614" s="137" t="str">
        <f ca="1">_xlfn.XLOOKUP(G614&amp;$U$2,BS_CONTROLE[CHAVE],BS_CONTROLE[Quantidade_11],"-")</f>
        <v>-</v>
      </c>
      <c r="V614" s="137" t="str">
        <f ca="1">_xlfn.XLOOKUP(G614&amp;$V$2,BS_CONTROLE[CHAVE],BS_CONTROLE[Quantidade_11],"-")</f>
        <v>-</v>
      </c>
      <c r="W614" s="137" t="str">
        <f ca="1">_xlfn.XLOOKUP(G614&amp;$W$2,BS_CONTROLE[CHAVE],BS_CONTROLE[Quantidade_11],"-")</f>
        <v>-</v>
      </c>
    </row>
    <row r="615" spans="1:23" hidden="1">
      <c r="A615" s="146" t="str">
        <f>IF(SP_SUL!Y618="","*",SP_SUL!Y618)</f>
        <v>*</v>
      </c>
      <c r="B615" s="146" t="str">
        <f>IF(SP_SUL!X618="","*",SP_SUL!X618)</f>
        <v>*</v>
      </c>
      <c r="C615" s="146" t="str">
        <f>IF(SP_SUL!Z618="","*",SP_SUL!Z618)</f>
        <v>*</v>
      </c>
      <c r="D615" s="139" t="str">
        <f>IF(SP_SUL!S618="","*",SP_SUL!S618)</f>
        <v>-</v>
      </c>
      <c r="E615" s="139" t="str">
        <f>IF(SP_SUL!T618="","*",SP_SUL!T618)</f>
        <v>-</v>
      </c>
      <c r="F615" s="145" t="str">
        <f>IF(SP_SUL!B618="","*",SP_SUL!B618)</f>
        <v>*</v>
      </c>
      <c r="G615" s="145" t="str">
        <f>IF(SP_SUL!D618="","*",SP_SUL!D618)</f>
        <v>*</v>
      </c>
      <c r="H615" s="145" t="str">
        <f>IF(SP_SUL!F618="","*",SP_SUL!F618)</f>
        <v>*</v>
      </c>
      <c r="I615" s="145" t="str">
        <f>IF(SP_SUL!H618="","*",SP_SUL!H618)</f>
        <v>*</v>
      </c>
      <c r="J615" s="145" t="str">
        <f>IF(SP_SUL!I618="","*",SP_SUL!I618)</f>
        <v>*</v>
      </c>
      <c r="K615" s="139" t="str">
        <f>IF(SP_SUL!M618="","*",SP_SUL!M618)</f>
        <v>-</v>
      </c>
      <c r="L615" s="139" t="str">
        <f>IF(SP_SUL!N618="","*",SP_SUL!N618)</f>
        <v>-</v>
      </c>
      <c r="M615" s="140" t="str">
        <f>IF(SP_SUL!J618="","*",SP_SUL!J618)</f>
        <v>*</v>
      </c>
      <c r="N615" s="144" t="str">
        <f>IF(SP_SUL!K618="","*",SP_SUL!K618)</f>
        <v>*</v>
      </c>
      <c r="O615" s="144" t="str">
        <f>IF(SP_SUL!L618="","*",SP_SUL!L618)</f>
        <v>*</v>
      </c>
      <c r="P615" s="143" t="str">
        <f>IF(SP_SUL!O618="","*",SP_SUL!O618)</f>
        <v>*</v>
      </c>
      <c r="Q615" s="143" t="str">
        <f>IF(SP_SUL!P618="","*",SP_SUL!P618)</f>
        <v>*</v>
      </c>
      <c r="R615" s="145" t="str">
        <f>IF(SP_SUL!Q618="","*",CONCATENATE(SP_SUL!Q618," ",SP_SUL!R618))</f>
        <v>*</v>
      </c>
      <c r="S615" s="145" t="str">
        <f>IF(SP_SUL!V618="","*",SP_SUL!V618)</f>
        <v>*</v>
      </c>
      <c r="T615" s="145" t="str">
        <f>IF(SP_SUL!W618="","*",SP_SUL!W618)</f>
        <v>*</v>
      </c>
      <c r="U615" s="137" t="str">
        <f ca="1">_xlfn.XLOOKUP(G615&amp;$U$2,BS_CONTROLE[CHAVE],BS_CONTROLE[Quantidade_11],"-")</f>
        <v>-</v>
      </c>
      <c r="V615" s="137" t="str">
        <f ca="1">_xlfn.XLOOKUP(G615&amp;$V$2,BS_CONTROLE[CHAVE],BS_CONTROLE[Quantidade_11],"-")</f>
        <v>-</v>
      </c>
      <c r="W615" s="137" t="str">
        <f ca="1">_xlfn.XLOOKUP(G615&amp;$W$2,BS_CONTROLE[CHAVE],BS_CONTROLE[Quantidade_11],"-")</f>
        <v>-</v>
      </c>
    </row>
    <row r="616" spans="1:23" hidden="1">
      <c r="A616" s="146" t="str">
        <f>IF(SP_SUL!Y619="","*",SP_SUL!Y619)</f>
        <v>*</v>
      </c>
      <c r="B616" s="146" t="str">
        <f>IF(SP_SUL!X619="","*",SP_SUL!X619)</f>
        <v>*</v>
      </c>
      <c r="C616" s="146" t="str">
        <f>IF(SP_SUL!Z619="","*",SP_SUL!Z619)</f>
        <v>*</v>
      </c>
      <c r="D616" s="139" t="str">
        <f>IF(SP_SUL!S619="","*",SP_SUL!S619)</f>
        <v>-</v>
      </c>
      <c r="E616" s="139" t="str">
        <f>IF(SP_SUL!T619="","*",SP_SUL!T619)</f>
        <v>-</v>
      </c>
      <c r="F616" s="145" t="str">
        <f>IF(SP_SUL!B619="","*",SP_SUL!B619)</f>
        <v>*</v>
      </c>
      <c r="G616" s="145" t="str">
        <f>IF(SP_SUL!D619="","*",SP_SUL!D619)</f>
        <v>*</v>
      </c>
      <c r="H616" s="145" t="str">
        <f>IF(SP_SUL!F619="","*",SP_SUL!F619)</f>
        <v>*</v>
      </c>
      <c r="I616" s="145" t="str">
        <f>IF(SP_SUL!H619="","*",SP_SUL!H619)</f>
        <v>*</v>
      </c>
      <c r="J616" s="145" t="str">
        <f>IF(SP_SUL!I619="","*",SP_SUL!I619)</f>
        <v>*</v>
      </c>
      <c r="K616" s="139" t="str">
        <f>IF(SP_SUL!M619="","*",SP_SUL!M619)</f>
        <v>-</v>
      </c>
      <c r="L616" s="139" t="str">
        <f>IF(SP_SUL!N619="","*",SP_SUL!N619)</f>
        <v>-</v>
      </c>
      <c r="M616" s="140" t="str">
        <f>IF(SP_SUL!J619="","*",SP_SUL!J619)</f>
        <v>*</v>
      </c>
      <c r="N616" s="144" t="str">
        <f>IF(SP_SUL!K619="","*",SP_SUL!K619)</f>
        <v>*</v>
      </c>
      <c r="O616" s="144" t="str">
        <f>IF(SP_SUL!L619="","*",SP_SUL!L619)</f>
        <v>*</v>
      </c>
      <c r="P616" s="143" t="str">
        <f>IF(SP_SUL!O619="","*",SP_SUL!O619)</f>
        <v>*</v>
      </c>
      <c r="Q616" s="143" t="str">
        <f>IF(SP_SUL!P619="","*",SP_SUL!P619)</f>
        <v>*</v>
      </c>
      <c r="R616" s="145" t="str">
        <f>IF(SP_SUL!Q619="","*",CONCATENATE(SP_SUL!Q619," ",SP_SUL!R619))</f>
        <v>*</v>
      </c>
      <c r="S616" s="145" t="str">
        <f>IF(SP_SUL!V619="","*",SP_SUL!V619)</f>
        <v>*</v>
      </c>
      <c r="T616" s="145" t="str">
        <f>IF(SP_SUL!W619="","*",SP_SUL!W619)</f>
        <v>*</v>
      </c>
      <c r="U616" s="137" t="str">
        <f ca="1">_xlfn.XLOOKUP(G616&amp;$U$2,BS_CONTROLE[CHAVE],BS_CONTROLE[Quantidade_11],"-")</f>
        <v>-</v>
      </c>
      <c r="V616" s="137" t="str">
        <f ca="1">_xlfn.XLOOKUP(G616&amp;$V$2,BS_CONTROLE[CHAVE],BS_CONTROLE[Quantidade_11],"-")</f>
        <v>-</v>
      </c>
      <c r="W616" s="137" t="str">
        <f ca="1">_xlfn.XLOOKUP(G616&amp;$W$2,BS_CONTROLE[CHAVE],BS_CONTROLE[Quantidade_11],"-")</f>
        <v>-</v>
      </c>
    </row>
    <row r="617" spans="1:23" hidden="1">
      <c r="A617" s="146" t="str">
        <f>IF(SP_SUL!Y620="","*",SP_SUL!Y620)</f>
        <v>*</v>
      </c>
      <c r="B617" s="146" t="str">
        <f>IF(SP_SUL!X620="","*",SP_SUL!X620)</f>
        <v>*</v>
      </c>
      <c r="C617" s="146" t="str">
        <f>IF(SP_SUL!Z620="","*",SP_SUL!Z620)</f>
        <v>*</v>
      </c>
      <c r="D617" s="139" t="str">
        <f>IF(SP_SUL!S620="","*",SP_SUL!S620)</f>
        <v>-</v>
      </c>
      <c r="E617" s="139" t="str">
        <f>IF(SP_SUL!T620="","*",SP_SUL!T620)</f>
        <v>-</v>
      </c>
      <c r="F617" s="145" t="str">
        <f>IF(SP_SUL!B620="","*",SP_SUL!B620)</f>
        <v>*</v>
      </c>
      <c r="G617" s="145" t="str">
        <f>IF(SP_SUL!D620="","*",SP_SUL!D620)</f>
        <v>*</v>
      </c>
      <c r="H617" s="145" t="str">
        <f>IF(SP_SUL!F620="","*",SP_SUL!F620)</f>
        <v>*</v>
      </c>
      <c r="I617" s="145" t="str">
        <f>IF(SP_SUL!H620="","*",SP_SUL!H620)</f>
        <v>*</v>
      </c>
      <c r="J617" s="145" t="str">
        <f>IF(SP_SUL!I620="","*",SP_SUL!I620)</f>
        <v>*</v>
      </c>
      <c r="K617" s="139" t="str">
        <f>IF(SP_SUL!M620="","*",SP_SUL!M620)</f>
        <v>-</v>
      </c>
      <c r="L617" s="139" t="str">
        <f>IF(SP_SUL!N620="","*",SP_SUL!N620)</f>
        <v>-</v>
      </c>
      <c r="M617" s="140" t="str">
        <f>IF(SP_SUL!J620="","*",SP_SUL!J620)</f>
        <v>*</v>
      </c>
      <c r="N617" s="144" t="str">
        <f>IF(SP_SUL!K620="","*",SP_SUL!K620)</f>
        <v>*</v>
      </c>
      <c r="O617" s="144" t="str">
        <f>IF(SP_SUL!L620="","*",SP_SUL!L620)</f>
        <v>*</v>
      </c>
      <c r="P617" s="143" t="str">
        <f>IF(SP_SUL!O620="","*",SP_SUL!O620)</f>
        <v>*</v>
      </c>
      <c r="Q617" s="143" t="str">
        <f>IF(SP_SUL!P620="","*",SP_SUL!P620)</f>
        <v>*</v>
      </c>
      <c r="R617" s="145" t="str">
        <f>IF(SP_SUL!Q620="","*",CONCATENATE(SP_SUL!Q620," ",SP_SUL!R620))</f>
        <v>*</v>
      </c>
      <c r="S617" s="145" t="str">
        <f>IF(SP_SUL!V620="","*",SP_SUL!V620)</f>
        <v>*</v>
      </c>
      <c r="T617" s="145" t="str">
        <f>IF(SP_SUL!W620="","*",SP_SUL!W620)</f>
        <v>*</v>
      </c>
      <c r="U617" s="137" t="str">
        <f ca="1">_xlfn.XLOOKUP(G617&amp;$U$2,BS_CONTROLE[CHAVE],BS_CONTROLE[Quantidade_11],"-")</f>
        <v>-</v>
      </c>
      <c r="V617" s="137" t="str">
        <f ca="1">_xlfn.XLOOKUP(G617&amp;$V$2,BS_CONTROLE[CHAVE],BS_CONTROLE[Quantidade_11],"-")</f>
        <v>-</v>
      </c>
      <c r="W617" s="137" t="str">
        <f ca="1">_xlfn.XLOOKUP(G617&amp;$W$2,BS_CONTROLE[CHAVE],BS_CONTROLE[Quantidade_11],"-")</f>
        <v>-</v>
      </c>
    </row>
    <row r="618" spans="1:23" hidden="1">
      <c r="A618" s="146" t="str">
        <f>IF(SP_SUL!Y621="","*",SP_SUL!Y621)</f>
        <v>*</v>
      </c>
      <c r="B618" s="146" t="str">
        <f>IF(SP_SUL!X621="","*",SP_SUL!X621)</f>
        <v>*</v>
      </c>
      <c r="C618" s="146" t="str">
        <f>IF(SP_SUL!Z621="","*",SP_SUL!Z621)</f>
        <v>*</v>
      </c>
      <c r="D618" s="139" t="str">
        <f>IF(SP_SUL!S621="","*",SP_SUL!S621)</f>
        <v>-</v>
      </c>
      <c r="E618" s="139" t="str">
        <f>IF(SP_SUL!T621="","*",SP_SUL!T621)</f>
        <v>-</v>
      </c>
      <c r="F618" s="145" t="str">
        <f>IF(SP_SUL!B621="","*",SP_SUL!B621)</f>
        <v>*</v>
      </c>
      <c r="G618" s="145" t="str">
        <f>IF(SP_SUL!D621="","*",SP_SUL!D621)</f>
        <v>*</v>
      </c>
      <c r="H618" s="145" t="str">
        <f>IF(SP_SUL!F621="","*",SP_SUL!F621)</f>
        <v>*</v>
      </c>
      <c r="I618" s="145" t="str">
        <f>IF(SP_SUL!H621="","*",SP_SUL!H621)</f>
        <v>*</v>
      </c>
      <c r="J618" s="145" t="str">
        <f>IF(SP_SUL!I621="","*",SP_SUL!I621)</f>
        <v>*</v>
      </c>
      <c r="K618" s="139" t="str">
        <f>IF(SP_SUL!M621="","*",SP_SUL!M621)</f>
        <v>-</v>
      </c>
      <c r="L618" s="139" t="str">
        <f>IF(SP_SUL!N621="","*",SP_SUL!N621)</f>
        <v>-</v>
      </c>
      <c r="M618" s="140" t="str">
        <f>IF(SP_SUL!J621="","*",SP_SUL!J621)</f>
        <v>*</v>
      </c>
      <c r="N618" s="144" t="str">
        <f>IF(SP_SUL!K621="","*",SP_SUL!K621)</f>
        <v>*</v>
      </c>
      <c r="O618" s="144" t="str">
        <f>IF(SP_SUL!L621="","*",SP_SUL!L621)</f>
        <v>*</v>
      </c>
      <c r="P618" s="143" t="str">
        <f>IF(SP_SUL!O621="","*",SP_SUL!O621)</f>
        <v>*</v>
      </c>
      <c r="Q618" s="143" t="str">
        <f>IF(SP_SUL!P621="","*",SP_SUL!P621)</f>
        <v>*</v>
      </c>
      <c r="R618" s="145" t="str">
        <f>IF(SP_SUL!Q621="","*",CONCATENATE(SP_SUL!Q621," ",SP_SUL!R621))</f>
        <v>*</v>
      </c>
      <c r="S618" s="145" t="str">
        <f>IF(SP_SUL!V621="","*",SP_SUL!V621)</f>
        <v>*</v>
      </c>
      <c r="T618" s="145" t="str">
        <f>IF(SP_SUL!W621="","*",SP_SUL!W621)</f>
        <v>*</v>
      </c>
      <c r="U618" s="137" t="str">
        <f ca="1">_xlfn.XLOOKUP(G618&amp;$U$2,BS_CONTROLE[CHAVE],BS_CONTROLE[Quantidade_11],"-")</f>
        <v>-</v>
      </c>
      <c r="V618" s="137" t="str">
        <f ca="1">_xlfn.XLOOKUP(G618&amp;$V$2,BS_CONTROLE[CHAVE],BS_CONTROLE[Quantidade_11],"-")</f>
        <v>-</v>
      </c>
      <c r="W618" s="137" t="str">
        <f ca="1">_xlfn.XLOOKUP(G618&amp;$W$2,BS_CONTROLE[CHAVE],BS_CONTROLE[Quantidade_11],"-")</f>
        <v>-</v>
      </c>
    </row>
    <row r="619" spans="1:23" hidden="1">
      <c r="A619" s="146" t="str">
        <f>IF(SP_SUL!Y622="","*",SP_SUL!Y622)</f>
        <v>*</v>
      </c>
      <c r="B619" s="146" t="str">
        <f>IF(SP_SUL!X622="","*",SP_SUL!X622)</f>
        <v>*</v>
      </c>
      <c r="C619" s="146" t="str">
        <f>IF(SP_SUL!Z622="","*",SP_SUL!Z622)</f>
        <v>*</v>
      </c>
      <c r="D619" s="139" t="str">
        <f>IF(SP_SUL!S622="","*",SP_SUL!S622)</f>
        <v>-</v>
      </c>
      <c r="E619" s="139" t="str">
        <f>IF(SP_SUL!T622="","*",SP_SUL!T622)</f>
        <v>-</v>
      </c>
      <c r="F619" s="145" t="str">
        <f>IF(SP_SUL!B622="","*",SP_SUL!B622)</f>
        <v>*</v>
      </c>
      <c r="G619" s="145" t="str">
        <f>IF(SP_SUL!D622="","*",SP_SUL!D622)</f>
        <v>*</v>
      </c>
      <c r="H619" s="145" t="str">
        <f>IF(SP_SUL!F622="","*",SP_SUL!F622)</f>
        <v>*</v>
      </c>
      <c r="I619" s="145" t="str">
        <f>IF(SP_SUL!H622="","*",SP_SUL!H622)</f>
        <v>*</v>
      </c>
      <c r="J619" s="145" t="str">
        <f>IF(SP_SUL!I622="","*",SP_SUL!I622)</f>
        <v>*</v>
      </c>
      <c r="K619" s="139" t="str">
        <f>IF(SP_SUL!M622="","*",SP_SUL!M622)</f>
        <v>-</v>
      </c>
      <c r="L619" s="139" t="str">
        <f>IF(SP_SUL!N622="","*",SP_SUL!N622)</f>
        <v>-</v>
      </c>
      <c r="M619" s="140" t="str">
        <f>IF(SP_SUL!J622="","*",SP_SUL!J622)</f>
        <v>*</v>
      </c>
      <c r="N619" s="144" t="str">
        <f>IF(SP_SUL!K622="","*",SP_SUL!K622)</f>
        <v>*</v>
      </c>
      <c r="O619" s="144" t="str">
        <f>IF(SP_SUL!L622="","*",SP_SUL!L622)</f>
        <v>*</v>
      </c>
      <c r="P619" s="143" t="str">
        <f>IF(SP_SUL!O622="","*",SP_SUL!O622)</f>
        <v>*</v>
      </c>
      <c r="Q619" s="143" t="str">
        <f>IF(SP_SUL!P622="","*",SP_SUL!P622)</f>
        <v>*</v>
      </c>
      <c r="R619" s="145" t="str">
        <f>IF(SP_SUL!Q622="","*",CONCATENATE(SP_SUL!Q622," ",SP_SUL!R622))</f>
        <v>*</v>
      </c>
      <c r="S619" s="145" t="str">
        <f>IF(SP_SUL!V622="","*",SP_SUL!V622)</f>
        <v>*</v>
      </c>
      <c r="T619" s="145" t="str">
        <f>IF(SP_SUL!W622="","*",SP_SUL!W622)</f>
        <v>*</v>
      </c>
      <c r="U619" s="137" t="str">
        <f ca="1">_xlfn.XLOOKUP(G619&amp;$U$2,BS_CONTROLE[CHAVE],BS_CONTROLE[Quantidade_11],"-")</f>
        <v>-</v>
      </c>
      <c r="V619" s="137" t="str">
        <f ca="1">_xlfn.XLOOKUP(G619&amp;$V$2,BS_CONTROLE[CHAVE],BS_CONTROLE[Quantidade_11],"-")</f>
        <v>-</v>
      </c>
      <c r="W619" s="137" t="str">
        <f ca="1">_xlfn.XLOOKUP(G619&amp;$W$2,BS_CONTROLE[CHAVE],BS_CONTROLE[Quantidade_11],"-")</f>
        <v>-</v>
      </c>
    </row>
    <row r="620" spans="1:23" hidden="1">
      <c r="A620" s="146" t="str">
        <f>IF(SP_SUL!Y623="","*",SP_SUL!Y623)</f>
        <v>*</v>
      </c>
      <c r="B620" s="146" t="str">
        <f>IF(SP_SUL!X623="","*",SP_SUL!X623)</f>
        <v>*</v>
      </c>
      <c r="C620" s="146" t="str">
        <f>IF(SP_SUL!Z623="","*",SP_SUL!Z623)</f>
        <v>*</v>
      </c>
      <c r="D620" s="139" t="str">
        <f>IF(SP_SUL!S623="","*",SP_SUL!S623)</f>
        <v>-</v>
      </c>
      <c r="E620" s="139" t="str">
        <f>IF(SP_SUL!T623="","*",SP_SUL!T623)</f>
        <v>-</v>
      </c>
      <c r="F620" s="145" t="str">
        <f>IF(SP_SUL!B623="","*",SP_SUL!B623)</f>
        <v>*</v>
      </c>
      <c r="G620" s="145" t="str">
        <f>IF(SP_SUL!D623="","*",SP_SUL!D623)</f>
        <v>*</v>
      </c>
      <c r="H620" s="145" t="str">
        <f>IF(SP_SUL!F623="","*",SP_SUL!F623)</f>
        <v>*</v>
      </c>
      <c r="I620" s="145" t="str">
        <f>IF(SP_SUL!H623="","*",SP_SUL!H623)</f>
        <v>*</v>
      </c>
      <c r="J620" s="145" t="str">
        <f>IF(SP_SUL!I623="","*",SP_SUL!I623)</f>
        <v>*</v>
      </c>
      <c r="K620" s="139" t="str">
        <f>IF(SP_SUL!M623="","*",SP_SUL!M623)</f>
        <v>-</v>
      </c>
      <c r="L620" s="139" t="str">
        <f>IF(SP_SUL!N623="","*",SP_SUL!N623)</f>
        <v>-</v>
      </c>
      <c r="M620" s="140" t="str">
        <f>IF(SP_SUL!J623="","*",SP_SUL!J623)</f>
        <v>*</v>
      </c>
      <c r="N620" s="144" t="str">
        <f>IF(SP_SUL!K623="","*",SP_SUL!K623)</f>
        <v>*</v>
      </c>
      <c r="O620" s="144" t="str">
        <f>IF(SP_SUL!L623="","*",SP_SUL!L623)</f>
        <v>*</v>
      </c>
      <c r="P620" s="143" t="str">
        <f>IF(SP_SUL!O623="","*",SP_SUL!O623)</f>
        <v>*</v>
      </c>
      <c r="Q620" s="143" t="str">
        <f>IF(SP_SUL!P623="","*",SP_SUL!P623)</f>
        <v>*</v>
      </c>
      <c r="R620" s="145" t="str">
        <f>IF(SP_SUL!Q623="","*",CONCATENATE(SP_SUL!Q623," ",SP_SUL!R623))</f>
        <v>*</v>
      </c>
      <c r="S620" s="145" t="str">
        <f>IF(SP_SUL!V623="","*",SP_SUL!V623)</f>
        <v>*</v>
      </c>
      <c r="T620" s="145" t="str">
        <f>IF(SP_SUL!W623="","*",SP_SUL!W623)</f>
        <v>*</v>
      </c>
      <c r="U620" s="137" t="str">
        <f ca="1">_xlfn.XLOOKUP(G620&amp;$U$2,BS_CONTROLE[CHAVE],BS_CONTROLE[Quantidade_11],"-")</f>
        <v>-</v>
      </c>
      <c r="V620" s="137" t="str">
        <f ca="1">_xlfn.XLOOKUP(G620&amp;$V$2,BS_CONTROLE[CHAVE],BS_CONTROLE[Quantidade_11],"-")</f>
        <v>-</v>
      </c>
      <c r="W620" s="137" t="str">
        <f ca="1">_xlfn.XLOOKUP(G620&amp;$W$2,BS_CONTROLE[CHAVE],BS_CONTROLE[Quantidade_11],"-")</f>
        <v>-</v>
      </c>
    </row>
    <row r="621" spans="1:23" hidden="1">
      <c r="A621" s="146" t="str">
        <f>IF(SP_SUL!Y624="","*",SP_SUL!Y624)</f>
        <v>*</v>
      </c>
      <c r="B621" s="146" t="str">
        <f>IF(SP_SUL!X624="","*",SP_SUL!X624)</f>
        <v>*</v>
      </c>
      <c r="C621" s="146" t="str">
        <f>IF(SP_SUL!Z624="","*",SP_SUL!Z624)</f>
        <v>*</v>
      </c>
      <c r="D621" s="139" t="str">
        <f>IF(SP_SUL!S624="","*",SP_SUL!S624)</f>
        <v>-</v>
      </c>
      <c r="E621" s="139" t="str">
        <f>IF(SP_SUL!T624="","*",SP_SUL!T624)</f>
        <v>-</v>
      </c>
      <c r="F621" s="145" t="str">
        <f>IF(SP_SUL!B624="","*",SP_SUL!B624)</f>
        <v>*</v>
      </c>
      <c r="G621" s="145" t="str">
        <f>IF(SP_SUL!D624="","*",SP_SUL!D624)</f>
        <v>*</v>
      </c>
      <c r="H621" s="145" t="str">
        <f>IF(SP_SUL!F624="","*",SP_SUL!F624)</f>
        <v>*</v>
      </c>
      <c r="I621" s="145" t="str">
        <f>IF(SP_SUL!H624="","*",SP_SUL!H624)</f>
        <v>*</v>
      </c>
      <c r="J621" s="145" t="str">
        <f>IF(SP_SUL!I624="","*",SP_SUL!I624)</f>
        <v>*</v>
      </c>
      <c r="K621" s="139" t="str">
        <f>IF(SP_SUL!M624="","*",SP_SUL!M624)</f>
        <v>-</v>
      </c>
      <c r="L621" s="139" t="str">
        <f>IF(SP_SUL!N624="","*",SP_SUL!N624)</f>
        <v>-</v>
      </c>
      <c r="M621" s="140" t="str">
        <f>IF(SP_SUL!J624="","*",SP_SUL!J624)</f>
        <v>*</v>
      </c>
      <c r="N621" s="144" t="str">
        <f>IF(SP_SUL!K624="","*",SP_SUL!K624)</f>
        <v>*</v>
      </c>
      <c r="O621" s="144" t="str">
        <f>IF(SP_SUL!L624="","*",SP_SUL!L624)</f>
        <v>*</v>
      </c>
      <c r="P621" s="143" t="str">
        <f>IF(SP_SUL!O624="","*",SP_SUL!O624)</f>
        <v>*</v>
      </c>
      <c r="Q621" s="143" t="str">
        <f>IF(SP_SUL!P624="","*",SP_SUL!P624)</f>
        <v>*</v>
      </c>
      <c r="R621" s="145" t="str">
        <f>IF(SP_SUL!Q624="","*",CONCATENATE(SP_SUL!Q624," ",SP_SUL!R624))</f>
        <v>*</v>
      </c>
      <c r="S621" s="145" t="str">
        <f>IF(SP_SUL!V624="","*",SP_SUL!V624)</f>
        <v>*</v>
      </c>
      <c r="T621" s="145" t="str">
        <f>IF(SP_SUL!W624="","*",SP_SUL!W624)</f>
        <v>*</v>
      </c>
      <c r="U621" s="137" t="str">
        <f ca="1">_xlfn.XLOOKUP(G621&amp;$U$2,BS_CONTROLE[CHAVE],BS_CONTROLE[Quantidade_11],"-")</f>
        <v>-</v>
      </c>
      <c r="V621" s="137" t="str">
        <f ca="1">_xlfn.XLOOKUP(G621&amp;$V$2,BS_CONTROLE[CHAVE],BS_CONTROLE[Quantidade_11],"-")</f>
        <v>-</v>
      </c>
      <c r="W621" s="137" t="str">
        <f ca="1">_xlfn.XLOOKUP(G621&amp;$W$2,BS_CONTROLE[CHAVE],BS_CONTROLE[Quantidade_11],"-")</f>
        <v>-</v>
      </c>
    </row>
    <row r="622" spans="1:23" hidden="1">
      <c r="A622" s="146" t="str">
        <f>IF(SP_SUL!Y625="","*",SP_SUL!Y625)</f>
        <v>*</v>
      </c>
      <c r="B622" s="146" t="str">
        <f>IF(SP_SUL!X625="","*",SP_SUL!X625)</f>
        <v>*</v>
      </c>
      <c r="C622" s="146" t="str">
        <f>IF(SP_SUL!Z625="","*",SP_SUL!Z625)</f>
        <v>*</v>
      </c>
      <c r="D622" s="139" t="str">
        <f>IF(SP_SUL!S625="","*",SP_SUL!S625)</f>
        <v>-</v>
      </c>
      <c r="E622" s="139" t="str">
        <f>IF(SP_SUL!T625="","*",SP_SUL!T625)</f>
        <v>-</v>
      </c>
      <c r="F622" s="145" t="str">
        <f>IF(SP_SUL!B625="","*",SP_SUL!B625)</f>
        <v>*</v>
      </c>
      <c r="G622" s="145" t="str">
        <f>IF(SP_SUL!D625="","*",SP_SUL!D625)</f>
        <v>*</v>
      </c>
      <c r="H622" s="145" t="str">
        <f>IF(SP_SUL!F625="","*",SP_SUL!F625)</f>
        <v>*</v>
      </c>
      <c r="I622" s="145" t="str">
        <f>IF(SP_SUL!H625="","*",SP_SUL!H625)</f>
        <v>*</v>
      </c>
      <c r="J622" s="145" t="str">
        <f>IF(SP_SUL!I625="","*",SP_SUL!I625)</f>
        <v>*</v>
      </c>
      <c r="K622" s="139" t="str">
        <f>IF(SP_SUL!M625="","*",SP_SUL!M625)</f>
        <v>-</v>
      </c>
      <c r="L622" s="139" t="str">
        <f>IF(SP_SUL!N625="","*",SP_SUL!N625)</f>
        <v>-</v>
      </c>
      <c r="M622" s="140" t="str">
        <f>IF(SP_SUL!J625="","*",SP_SUL!J625)</f>
        <v>*</v>
      </c>
      <c r="N622" s="144" t="str">
        <f>IF(SP_SUL!K625="","*",SP_SUL!K625)</f>
        <v>*</v>
      </c>
      <c r="O622" s="144" t="str">
        <f>IF(SP_SUL!L625="","*",SP_SUL!L625)</f>
        <v>*</v>
      </c>
      <c r="P622" s="143" t="str">
        <f>IF(SP_SUL!O625="","*",SP_SUL!O625)</f>
        <v>*</v>
      </c>
      <c r="Q622" s="143" t="str">
        <f>IF(SP_SUL!P625="","*",SP_SUL!P625)</f>
        <v>*</v>
      </c>
      <c r="R622" s="145" t="str">
        <f>IF(SP_SUL!Q625="","*",CONCATENATE(SP_SUL!Q625," ",SP_SUL!R625))</f>
        <v>*</v>
      </c>
      <c r="S622" s="145" t="str">
        <f>IF(SP_SUL!V625="","*",SP_SUL!V625)</f>
        <v>*</v>
      </c>
      <c r="T622" s="145" t="str">
        <f>IF(SP_SUL!W625="","*",SP_SUL!W625)</f>
        <v>*</v>
      </c>
      <c r="U622" s="137" t="str">
        <f ca="1">_xlfn.XLOOKUP(G622&amp;$U$2,BS_CONTROLE[CHAVE],BS_CONTROLE[Quantidade_11],"-")</f>
        <v>-</v>
      </c>
      <c r="V622" s="137" t="str">
        <f ca="1">_xlfn.XLOOKUP(G622&amp;$V$2,BS_CONTROLE[CHAVE],BS_CONTROLE[Quantidade_11],"-")</f>
        <v>-</v>
      </c>
      <c r="W622" s="137" t="str">
        <f ca="1">_xlfn.XLOOKUP(G622&amp;$W$2,BS_CONTROLE[CHAVE],BS_CONTROLE[Quantidade_11],"-")</f>
        <v>-</v>
      </c>
    </row>
    <row r="623" spans="1:23" hidden="1">
      <c r="A623" s="146" t="str">
        <f>IF(SP_SUL!Y626="","*",SP_SUL!Y626)</f>
        <v>*</v>
      </c>
      <c r="B623" s="146" t="str">
        <f>IF(SP_SUL!X626="","*",SP_SUL!X626)</f>
        <v>*</v>
      </c>
      <c r="C623" s="146" t="str">
        <f>IF(SP_SUL!Z626="","*",SP_SUL!Z626)</f>
        <v>*</v>
      </c>
      <c r="D623" s="139" t="str">
        <f>IF(SP_SUL!S626="","*",SP_SUL!S626)</f>
        <v>-</v>
      </c>
      <c r="E623" s="139" t="str">
        <f>IF(SP_SUL!T626="","*",SP_SUL!T626)</f>
        <v>-</v>
      </c>
      <c r="F623" s="145" t="str">
        <f>IF(SP_SUL!B626="","*",SP_SUL!B626)</f>
        <v>*</v>
      </c>
      <c r="G623" s="145" t="str">
        <f>IF(SP_SUL!D626="","*",SP_SUL!D626)</f>
        <v>*</v>
      </c>
      <c r="H623" s="145" t="str">
        <f>IF(SP_SUL!F626="","*",SP_SUL!F626)</f>
        <v>*</v>
      </c>
      <c r="I623" s="145" t="str">
        <f>IF(SP_SUL!H626="","*",SP_SUL!H626)</f>
        <v>*</v>
      </c>
      <c r="J623" s="145" t="str">
        <f>IF(SP_SUL!I626="","*",SP_SUL!I626)</f>
        <v>*</v>
      </c>
      <c r="K623" s="139" t="str">
        <f>IF(SP_SUL!M626="","*",SP_SUL!M626)</f>
        <v>-</v>
      </c>
      <c r="L623" s="139" t="str">
        <f>IF(SP_SUL!N626="","*",SP_SUL!N626)</f>
        <v>-</v>
      </c>
      <c r="M623" s="140" t="str">
        <f>IF(SP_SUL!J626="","*",SP_SUL!J626)</f>
        <v>*</v>
      </c>
      <c r="N623" s="144" t="str">
        <f>IF(SP_SUL!K626="","*",SP_SUL!K626)</f>
        <v>*</v>
      </c>
      <c r="O623" s="144" t="str">
        <f>IF(SP_SUL!L626="","*",SP_SUL!L626)</f>
        <v>*</v>
      </c>
      <c r="P623" s="143" t="str">
        <f>IF(SP_SUL!O626="","*",SP_SUL!O626)</f>
        <v>*</v>
      </c>
      <c r="Q623" s="143" t="str">
        <f>IF(SP_SUL!P626="","*",SP_SUL!P626)</f>
        <v>*</v>
      </c>
      <c r="R623" s="145" t="str">
        <f>IF(SP_SUL!Q626="","*",CONCATENATE(SP_SUL!Q626," ",SP_SUL!R626))</f>
        <v>*</v>
      </c>
      <c r="S623" s="145" t="str">
        <f>IF(SP_SUL!V626="","*",SP_SUL!V626)</f>
        <v>*</v>
      </c>
      <c r="T623" s="145" t="str">
        <f>IF(SP_SUL!W626="","*",SP_SUL!W626)</f>
        <v>*</v>
      </c>
      <c r="U623" s="137" t="str">
        <f ca="1">_xlfn.XLOOKUP(G623&amp;$U$2,BS_CONTROLE[CHAVE],BS_CONTROLE[Quantidade_11],"-")</f>
        <v>-</v>
      </c>
      <c r="V623" s="137" t="str">
        <f ca="1">_xlfn.XLOOKUP(G623&amp;$V$2,BS_CONTROLE[CHAVE],BS_CONTROLE[Quantidade_11],"-")</f>
        <v>-</v>
      </c>
      <c r="W623" s="137" t="str">
        <f ca="1">_xlfn.XLOOKUP(G623&amp;$W$2,BS_CONTROLE[CHAVE],BS_CONTROLE[Quantidade_11],"-")</f>
        <v>-</v>
      </c>
    </row>
    <row r="624" spans="1:23" hidden="1">
      <c r="A624" s="146" t="str">
        <f>IF(SP_SUL!Y627="","*",SP_SUL!Y627)</f>
        <v>*</v>
      </c>
      <c r="B624" s="146" t="str">
        <f>IF(SP_SUL!X627="","*",SP_SUL!X627)</f>
        <v>*</v>
      </c>
      <c r="C624" s="146" t="str">
        <f>IF(SP_SUL!Z627="","*",SP_SUL!Z627)</f>
        <v>*</v>
      </c>
      <c r="D624" s="139" t="str">
        <f>IF(SP_SUL!S627="","*",SP_SUL!S627)</f>
        <v>-</v>
      </c>
      <c r="E624" s="139" t="str">
        <f>IF(SP_SUL!T627="","*",SP_SUL!T627)</f>
        <v>-</v>
      </c>
      <c r="F624" s="145" t="str">
        <f>IF(SP_SUL!B627="","*",SP_SUL!B627)</f>
        <v>*</v>
      </c>
      <c r="G624" s="145" t="str">
        <f>IF(SP_SUL!D627="","*",SP_SUL!D627)</f>
        <v>*</v>
      </c>
      <c r="H624" s="145" t="str">
        <f>IF(SP_SUL!F627="","*",SP_SUL!F627)</f>
        <v>*</v>
      </c>
      <c r="I624" s="145" t="str">
        <f>IF(SP_SUL!H627="","*",SP_SUL!H627)</f>
        <v>*</v>
      </c>
      <c r="J624" s="145" t="str">
        <f>IF(SP_SUL!I627="","*",SP_SUL!I627)</f>
        <v>*</v>
      </c>
      <c r="K624" s="139" t="str">
        <f>IF(SP_SUL!M627="","*",SP_SUL!M627)</f>
        <v>-</v>
      </c>
      <c r="L624" s="139" t="str">
        <f>IF(SP_SUL!N627="","*",SP_SUL!N627)</f>
        <v>-</v>
      </c>
      <c r="M624" s="140" t="str">
        <f>IF(SP_SUL!J627="","*",SP_SUL!J627)</f>
        <v>*</v>
      </c>
      <c r="N624" s="144" t="str">
        <f>IF(SP_SUL!K627="","*",SP_SUL!K627)</f>
        <v>*</v>
      </c>
      <c r="O624" s="144" t="str">
        <f>IF(SP_SUL!L627="","*",SP_SUL!L627)</f>
        <v>*</v>
      </c>
      <c r="P624" s="143" t="str">
        <f>IF(SP_SUL!O627="","*",SP_SUL!O627)</f>
        <v>*</v>
      </c>
      <c r="Q624" s="143" t="str">
        <f>IF(SP_SUL!P627="","*",SP_SUL!P627)</f>
        <v>*</v>
      </c>
      <c r="R624" s="145" t="str">
        <f>IF(SP_SUL!Q627="","*",CONCATENATE(SP_SUL!Q627," ",SP_SUL!R627))</f>
        <v>*</v>
      </c>
      <c r="S624" s="145" t="str">
        <f>IF(SP_SUL!V627="","*",SP_SUL!V627)</f>
        <v>*</v>
      </c>
      <c r="T624" s="145" t="str">
        <f>IF(SP_SUL!W627="","*",SP_SUL!W627)</f>
        <v>*</v>
      </c>
      <c r="U624" s="137" t="str">
        <f ca="1">_xlfn.XLOOKUP(G624&amp;$U$2,BS_CONTROLE[CHAVE],BS_CONTROLE[Quantidade_11],"-")</f>
        <v>-</v>
      </c>
      <c r="V624" s="137" t="str">
        <f ca="1">_xlfn.XLOOKUP(G624&amp;$V$2,BS_CONTROLE[CHAVE],BS_CONTROLE[Quantidade_11],"-")</f>
        <v>-</v>
      </c>
      <c r="W624" s="137" t="str">
        <f ca="1">_xlfn.XLOOKUP(G624&amp;$W$2,BS_CONTROLE[CHAVE],BS_CONTROLE[Quantidade_11],"-")</f>
        <v>-</v>
      </c>
    </row>
    <row r="625" spans="1:23" hidden="1">
      <c r="A625" s="146" t="str">
        <f>IF(SP_SUL!Y628="","*",SP_SUL!Y628)</f>
        <v>*</v>
      </c>
      <c r="B625" s="146" t="str">
        <f>IF(SP_SUL!X628="","*",SP_SUL!X628)</f>
        <v>*</v>
      </c>
      <c r="C625" s="146" t="str">
        <f>IF(SP_SUL!Z628="","*",SP_SUL!Z628)</f>
        <v>*</v>
      </c>
      <c r="D625" s="139" t="str">
        <f>IF(SP_SUL!S628="","*",SP_SUL!S628)</f>
        <v>-</v>
      </c>
      <c r="E625" s="139" t="str">
        <f>IF(SP_SUL!T628="","*",SP_SUL!T628)</f>
        <v>-</v>
      </c>
      <c r="F625" s="145" t="str">
        <f>IF(SP_SUL!B628="","*",SP_SUL!B628)</f>
        <v>*</v>
      </c>
      <c r="G625" s="145" t="str">
        <f>IF(SP_SUL!D628="","*",SP_SUL!D628)</f>
        <v>*</v>
      </c>
      <c r="H625" s="145" t="str">
        <f>IF(SP_SUL!F628="","*",SP_SUL!F628)</f>
        <v>*</v>
      </c>
      <c r="I625" s="145" t="str">
        <f>IF(SP_SUL!H628="","*",SP_SUL!H628)</f>
        <v>*</v>
      </c>
      <c r="J625" s="145" t="str">
        <f>IF(SP_SUL!I628="","*",SP_SUL!I628)</f>
        <v>*</v>
      </c>
      <c r="K625" s="139" t="str">
        <f>IF(SP_SUL!M628="","*",SP_SUL!M628)</f>
        <v>-</v>
      </c>
      <c r="L625" s="139" t="str">
        <f>IF(SP_SUL!N628="","*",SP_SUL!N628)</f>
        <v>-</v>
      </c>
      <c r="M625" s="140" t="str">
        <f>IF(SP_SUL!J628="","*",SP_SUL!J628)</f>
        <v>*</v>
      </c>
      <c r="N625" s="144" t="str">
        <f>IF(SP_SUL!K628="","*",SP_SUL!K628)</f>
        <v>*</v>
      </c>
      <c r="O625" s="144" t="str">
        <f>IF(SP_SUL!L628="","*",SP_SUL!L628)</f>
        <v>*</v>
      </c>
      <c r="P625" s="143" t="str">
        <f>IF(SP_SUL!O628="","*",SP_SUL!O628)</f>
        <v>*</v>
      </c>
      <c r="Q625" s="143" t="str">
        <f>IF(SP_SUL!P628="","*",SP_SUL!P628)</f>
        <v>*</v>
      </c>
      <c r="R625" s="145" t="str">
        <f>IF(SP_SUL!Q628="","*",CONCATENATE(SP_SUL!Q628," ",SP_SUL!R628))</f>
        <v>*</v>
      </c>
      <c r="S625" s="145" t="str">
        <f>IF(SP_SUL!V628="","*",SP_SUL!V628)</f>
        <v>*</v>
      </c>
      <c r="T625" s="145" t="str">
        <f>IF(SP_SUL!W628="","*",SP_SUL!W628)</f>
        <v>*</v>
      </c>
      <c r="U625" s="137" t="str">
        <f ca="1">_xlfn.XLOOKUP(G625&amp;$U$2,BS_CONTROLE[CHAVE],BS_CONTROLE[Quantidade_11],"-")</f>
        <v>-</v>
      </c>
      <c r="V625" s="137" t="str">
        <f ca="1">_xlfn.XLOOKUP(G625&amp;$V$2,BS_CONTROLE[CHAVE],BS_CONTROLE[Quantidade_11],"-")</f>
        <v>-</v>
      </c>
      <c r="W625" s="137" t="str">
        <f ca="1">_xlfn.XLOOKUP(G625&amp;$W$2,BS_CONTROLE[CHAVE],BS_CONTROLE[Quantidade_11],"-")</f>
        <v>-</v>
      </c>
    </row>
    <row r="626" spans="1:23" hidden="1">
      <c r="A626" s="146" t="str">
        <f>IF(SP_SUL!Y629="","*",SP_SUL!Y629)</f>
        <v>*</v>
      </c>
      <c r="B626" s="146" t="str">
        <f>IF(SP_SUL!X629="","*",SP_SUL!X629)</f>
        <v>*</v>
      </c>
      <c r="C626" s="146" t="str">
        <f>IF(SP_SUL!Z629="","*",SP_SUL!Z629)</f>
        <v>*</v>
      </c>
      <c r="D626" s="139" t="str">
        <f>IF(SP_SUL!S629="","*",SP_SUL!S629)</f>
        <v>-</v>
      </c>
      <c r="E626" s="139" t="str">
        <f>IF(SP_SUL!T629="","*",SP_SUL!T629)</f>
        <v>-</v>
      </c>
      <c r="F626" s="145" t="str">
        <f>IF(SP_SUL!B629="","*",SP_SUL!B629)</f>
        <v>*</v>
      </c>
      <c r="G626" s="145" t="str">
        <f>IF(SP_SUL!D629="","*",SP_SUL!D629)</f>
        <v>*</v>
      </c>
      <c r="H626" s="145" t="str">
        <f>IF(SP_SUL!F629="","*",SP_SUL!F629)</f>
        <v>*</v>
      </c>
      <c r="I626" s="145" t="str">
        <f>IF(SP_SUL!H629="","*",SP_SUL!H629)</f>
        <v>*</v>
      </c>
      <c r="J626" s="145" t="str">
        <f>IF(SP_SUL!I629="","*",SP_SUL!I629)</f>
        <v>*</v>
      </c>
      <c r="K626" s="139" t="str">
        <f>IF(SP_SUL!M629="","*",SP_SUL!M629)</f>
        <v>-</v>
      </c>
      <c r="L626" s="139" t="str">
        <f>IF(SP_SUL!N629="","*",SP_SUL!N629)</f>
        <v>-</v>
      </c>
      <c r="M626" s="140" t="str">
        <f>IF(SP_SUL!J629="","*",SP_SUL!J629)</f>
        <v>*</v>
      </c>
      <c r="N626" s="144" t="str">
        <f>IF(SP_SUL!K629="","*",SP_SUL!K629)</f>
        <v>*</v>
      </c>
      <c r="O626" s="144" t="str">
        <f>IF(SP_SUL!L629="","*",SP_SUL!L629)</f>
        <v>*</v>
      </c>
      <c r="P626" s="143" t="str">
        <f>IF(SP_SUL!O629="","*",SP_SUL!O629)</f>
        <v>*</v>
      </c>
      <c r="Q626" s="143" t="str">
        <f>IF(SP_SUL!P629="","*",SP_SUL!P629)</f>
        <v>*</v>
      </c>
      <c r="R626" s="145" t="str">
        <f>IF(SP_SUL!Q629="","*",CONCATENATE(SP_SUL!Q629," ",SP_SUL!R629))</f>
        <v>*</v>
      </c>
      <c r="S626" s="145" t="str">
        <f>IF(SP_SUL!V629="","*",SP_SUL!V629)</f>
        <v>*</v>
      </c>
      <c r="T626" s="145" t="str">
        <f>IF(SP_SUL!W629="","*",SP_SUL!W629)</f>
        <v>*</v>
      </c>
      <c r="U626" s="137" t="str">
        <f ca="1">_xlfn.XLOOKUP(G626&amp;$U$2,BS_CONTROLE[CHAVE],BS_CONTROLE[Quantidade_11],"-")</f>
        <v>-</v>
      </c>
      <c r="V626" s="137" t="str">
        <f ca="1">_xlfn.XLOOKUP(G626&amp;$V$2,BS_CONTROLE[CHAVE],BS_CONTROLE[Quantidade_11],"-")</f>
        <v>-</v>
      </c>
      <c r="W626" s="137" t="str">
        <f ca="1">_xlfn.XLOOKUP(G626&amp;$W$2,BS_CONTROLE[CHAVE],BS_CONTROLE[Quantidade_11],"-")</f>
        <v>-</v>
      </c>
    </row>
    <row r="627" spans="1:23" hidden="1">
      <c r="A627" s="146" t="str">
        <f>IF(SP_SUL!Y630="","*",SP_SUL!Y630)</f>
        <v>*</v>
      </c>
      <c r="B627" s="146" t="str">
        <f>IF(SP_SUL!X630="","*",SP_SUL!X630)</f>
        <v>*</v>
      </c>
      <c r="C627" s="146" t="str">
        <f>IF(SP_SUL!Z630="","*",SP_SUL!Z630)</f>
        <v>*</v>
      </c>
      <c r="D627" s="139" t="str">
        <f>IF(SP_SUL!S630="","*",SP_SUL!S630)</f>
        <v>-</v>
      </c>
      <c r="E627" s="139" t="str">
        <f>IF(SP_SUL!T630="","*",SP_SUL!T630)</f>
        <v>-</v>
      </c>
      <c r="F627" s="145" t="str">
        <f>IF(SP_SUL!B630="","*",SP_SUL!B630)</f>
        <v>*</v>
      </c>
      <c r="G627" s="145" t="str">
        <f>IF(SP_SUL!D630="","*",SP_SUL!D630)</f>
        <v>*</v>
      </c>
      <c r="H627" s="145" t="str">
        <f>IF(SP_SUL!F630="","*",SP_SUL!F630)</f>
        <v>*</v>
      </c>
      <c r="I627" s="145" t="str">
        <f>IF(SP_SUL!H630="","*",SP_SUL!H630)</f>
        <v>*</v>
      </c>
      <c r="J627" s="145" t="str">
        <f>IF(SP_SUL!I630="","*",SP_SUL!I630)</f>
        <v>*</v>
      </c>
      <c r="K627" s="139" t="str">
        <f>IF(SP_SUL!M630="","*",SP_SUL!M630)</f>
        <v>-</v>
      </c>
      <c r="L627" s="139" t="str">
        <f>IF(SP_SUL!N630="","*",SP_SUL!N630)</f>
        <v>-</v>
      </c>
      <c r="M627" s="140" t="str">
        <f>IF(SP_SUL!J630="","*",SP_SUL!J630)</f>
        <v>*</v>
      </c>
      <c r="N627" s="144" t="str">
        <f>IF(SP_SUL!K630="","*",SP_SUL!K630)</f>
        <v>*</v>
      </c>
      <c r="O627" s="144" t="str">
        <f>IF(SP_SUL!L630="","*",SP_SUL!L630)</f>
        <v>*</v>
      </c>
      <c r="P627" s="143" t="str">
        <f>IF(SP_SUL!O630="","*",SP_SUL!O630)</f>
        <v>*</v>
      </c>
      <c r="Q627" s="143" t="str">
        <f>IF(SP_SUL!P630="","*",SP_SUL!P630)</f>
        <v>*</v>
      </c>
      <c r="R627" s="145" t="str">
        <f>IF(SP_SUL!Q630="","*",CONCATENATE(SP_SUL!Q630," ",SP_SUL!R630))</f>
        <v>*</v>
      </c>
      <c r="S627" s="145" t="str">
        <f>IF(SP_SUL!V630="","*",SP_SUL!V630)</f>
        <v>*</v>
      </c>
      <c r="T627" s="145" t="str">
        <f>IF(SP_SUL!W630="","*",SP_SUL!W630)</f>
        <v>*</v>
      </c>
      <c r="U627" s="137" t="str">
        <f ca="1">_xlfn.XLOOKUP(G627&amp;$U$2,BS_CONTROLE[CHAVE],BS_CONTROLE[Quantidade_11],"-")</f>
        <v>-</v>
      </c>
      <c r="V627" s="137" t="str">
        <f ca="1">_xlfn.XLOOKUP(G627&amp;$V$2,BS_CONTROLE[CHAVE],BS_CONTROLE[Quantidade_11],"-")</f>
        <v>-</v>
      </c>
      <c r="W627" s="137" t="str">
        <f ca="1">_xlfn.XLOOKUP(G627&amp;$W$2,BS_CONTROLE[CHAVE],BS_CONTROLE[Quantidade_11],"-")</f>
        <v>-</v>
      </c>
    </row>
    <row r="628" spans="1:23" hidden="1">
      <c r="A628" s="146" t="str">
        <f>IF(SP_SUL!Y631="","*",SP_SUL!Y631)</f>
        <v>*</v>
      </c>
      <c r="B628" s="146" t="str">
        <f>IF(SP_SUL!X631="","*",SP_SUL!X631)</f>
        <v>*</v>
      </c>
      <c r="C628" s="146" t="str">
        <f>IF(SP_SUL!Z631="","*",SP_SUL!Z631)</f>
        <v>*</v>
      </c>
      <c r="D628" s="139" t="str">
        <f>IF(SP_SUL!S631="","*",SP_SUL!S631)</f>
        <v>-</v>
      </c>
      <c r="E628" s="139" t="str">
        <f>IF(SP_SUL!T631="","*",SP_SUL!T631)</f>
        <v>-</v>
      </c>
      <c r="F628" s="145" t="str">
        <f>IF(SP_SUL!B631="","*",SP_SUL!B631)</f>
        <v>*</v>
      </c>
      <c r="G628" s="145" t="str">
        <f>IF(SP_SUL!D631="","*",SP_SUL!D631)</f>
        <v>*</v>
      </c>
      <c r="H628" s="145" t="str">
        <f>IF(SP_SUL!F631="","*",SP_SUL!F631)</f>
        <v>*</v>
      </c>
      <c r="I628" s="145" t="str">
        <f>IF(SP_SUL!H631="","*",SP_SUL!H631)</f>
        <v>*</v>
      </c>
      <c r="J628" s="145" t="str">
        <f>IF(SP_SUL!I631="","*",SP_SUL!I631)</f>
        <v>*</v>
      </c>
      <c r="K628" s="139" t="str">
        <f>IF(SP_SUL!M631="","*",SP_SUL!M631)</f>
        <v>-</v>
      </c>
      <c r="L628" s="139" t="str">
        <f>IF(SP_SUL!N631="","*",SP_SUL!N631)</f>
        <v>-</v>
      </c>
      <c r="M628" s="140" t="str">
        <f>IF(SP_SUL!J631="","*",SP_SUL!J631)</f>
        <v>*</v>
      </c>
      <c r="N628" s="144" t="str">
        <f>IF(SP_SUL!K631="","*",SP_SUL!K631)</f>
        <v>*</v>
      </c>
      <c r="O628" s="144" t="str">
        <f>IF(SP_SUL!L631="","*",SP_SUL!L631)</f>
        <v>*</v>
      </c>
      <c r="P628" s="143" t="str">
        <f>IF(SP_SUL!O631="","*",SP_SUL!O631)</f>
        <v>*</v>
      </c>
      <c r="Q628" s="143" t="str">
        <f>IF(SP_SUL!P631="","*",SP_SUL!P631)</f>
        <v>*</v>
      </c>
      <c r="R628" s="145" t="str">
        <f>IF(SP_SUL!Q631="","*",CONCATENATE(SP_SUL!Q631," ",SP_SUL!R631))</f>
        <v>*</v>
      </c>
      <c r="S628" s="145" t="str">
        <f>IF(SP_SUL!V631="","*",SP_SUL!V631)</f>
        <v>*</v>
      </c>
      <c r="T628" s="145" t="str">
        <f>IF(SP_SUL!W631="","*",SP_SUL!W631)</f>
        <v>*</v>
      </c>
      <c r="U628" s="137" t="str">
        <f ca="1">_xlfn.XLOOKUP(G628&amp;$U$2,BS_CONTROLE[CHAVE],BS_CONTROLE[Quantidade_11],"-")</f>
        <v>-</v>
      </c>
      <c r="V628" s="137" t="str">
        <f ca="1">_xlfn.XLOOKUP(G628&amp;$V$2,BS_CONTROLE[CHAVE],BS_CONTROLE[Quantidade_11],"-")</f>
        <v>-</v>
      </c>
      <c r="W628" s="137" t="str">
        <f ca="1">_xlfn.XLOOKUP(G628&amp;$W$2,BS_CONTROLE[CHAVE],BS_CONTROLE[Quantidade_11],"-")</f>
        <v>-</v>
      </c>
    </row>
    <row r="629" spans="1:23" hidden="1">
      <c r="A629" s="146" t="str">
        <f>IF(SP_SUL!Y632="","*",SP_SUL!Y632)</f>
        <v>*</v>
      </c>
      <c r="B629" s="146" t="str">
        <f>IF(SP_SUL!X632="","*",SP_SUL!X632)</f>
        <v>*</v>
      </c>
      <c r="C629" s="146" t="str">
        <f>IF(SP_SUL!Z632="","*",SP_SUL!Z632)</f>
        <v>*</v>
      </c>
      <c r="D629" s="139" t="str">
        <f>IF(SP_SUL!S632="","*",SP_SUL!S632)</f>
        <v>-</v>
      </c>
      <c r="E629" s="139" t="str">
        <f>IF(SP_SUL!T632="","*",SP_SUL!T632)</f>
        <v>-</v>
      </c>
      <c r="F629" s="145" t="str">
        <f>IF(SP_SUL!B632="","*",SP_SUL!B632)</f>
        <v>*</v>
      </c>
      <c r="G629" s="145" t="str">
        <f>IF(SP_SUL!D632="","*",SP_SUL!D632)</f>
        <v>*</v>
      </c>
      <c r="H629" s="145" t="str">
        <f>IF(SP_SUL!F632="","*",SP_SUL!F632)</f>
        <v>*</v>
      </c>
      <c r="I629" s="145" t="str">
        <f>IF(SP_SUL!H632="","*",SP_SUL!H632)</f>
        <v>*</v>
      </c>
      <c r="J629" s="145" t="str">
        <f>IF(SP_SUL!I632="","*",SP_SUL!I632)</f>
        <v>*</v>
      </c>
      <c r="K629" s="139" t="str">
        <f>IF(SP_SUL!M632="","*",SP_SUL!M632)</f>
        <v>-</v>
      </c>
      <c r="L629" s="139" t="str">
        <f>IF(SP_SUL!N632="","*",SP_SUL!N632)</f>
        <v>-</v>
      </c>
      <c r="M629" s="140" t="str">
        <f>IF(SP_SUL!J632="","*",SP_SUL!J632)</f>
        <v>*</v>
      </c>
      <c r="N629" s="144" t="str">
        <f>IF(SP_SUL!K632="","*",SP_SUL!K632)</f>
        <v>*</v>
      </c>
      <c r="O629" s="144" t="str">
        <f>IF(SP_SUL!L632="","*",SP_SUL!L632)</f>
        <v>*</v>
      </c>
      <c r="P629" s="143" t="str">
        <f>IF(SP_SUL!O632="","*",SP_SUL!O632)</f>
        <v>*</v>
      </c>
      <c r="Q629" s="143" t="str">
        <f>IF(SP_SUL!P632="","*",SP_SUL!P632)</f>
        <v>*</v>
      </c>
      <c r="R629" s="145" t="str">
        <f>IF(SP_SUL!Q632="","*",CONCATENATE(SP_SUL!Q632," ",SP_SUL!R632))</f>
        <v>*</v>
      </c>
      <c r="S629" s="145" t="str">
        <f>IF(SP_SUL!V632="","*",SP_SUL!V632)</f>
        <v>*</v>
      </c>
      <c r="T629" s="145" t="str">
        <f>IF(SP_SUL!W632="","*",SP_SUL!W632)</f>
        <v>*</v>
      </c>
      <c r="U629" s="137" t="str">
        <f ca="1">_xlfn.XLOOKUP(G629&amp;$U$2,BS_CONTROLE[CHAVE],BS_CONTROLE[Quantidade_11],"-")</f>
        <v>-</v>
      </c>
      <c r="V629" s="137" t="str">
        <f ca="1">_xlfn.XLOOKUP(G629&amp;$V$2,BS_CONTROLE[CHAVE],BS_CONTROLE[Quantidade_11],"-")</f>
        <v>-</v>
      </c>
      <c r="W629" s="137" t="str">
        <f ca="1">_xlfn.XLOOKUP(G629&amp;$W$2,BS_CONTROLE[CHAVE],BS_CONTROLE[Quantidade_11],"-")</f>
        <v>-</v>
      </c>
    </row>
    <row r="630" spans="1:23" hidden="1">
      <c r="A630" s="146" t="str">
        <f>IF(SP_SUL!Y633="","*",SP_SUL!Y633)</f>
        <v>*</v>
      </c>
      <c r="B630" s="146" t="str">
        <f>IF(SP_SUL!X633="","*",SP_SUL!X633)</f>
        <v>*</v>
      </c>
      <c r="C630" s="146" t="str">
        <f>IF(SP_SUL!Z633="","*",SP_SUL!Z633)</f>
        <v>*</v>
      </c>
      <c r="D630" s="139" t="str">
        <f>IF(SP_SUL!S633="","*",SP_SUL!S633)</f>
        <v>-</v>
      </c>
      <c r="E630" s="139" t="str">
        <f>IF(SP_SUL!T633="","*",SP_SUL!T633)</f>
        <v>-</v>
      </c>
      <c r="F630" s="145" t="str">
        <f>IF(SP_SUL!B633="","*",SP_SUL!B633)</f>
        <v>*</v>
      </c>
      <c r="G630" s="145" t="str">
        <f>IF(SP_SUL!D633="","*",SP_SUL!D633)</f>
        <v>*</v>
      </c>
      <c r="H630" s="145" t="str">
        <f>IF(SP_SUL!F633="","*",SP_SUL!F633)</f>
        <v>*</v>
      </c>
      <c r="I630" s="145" t="str">
        <f>IF(SP_SUL!H633="","*",SP_SUL!H633)</f>
        <v>*</v>
      </c>
      <c r="J630" s="145" t="str">
        <f>IF(SP_SUL!I633="","*",SP_SUL!I633)</f>
        <v>*</v>
      </c>
      <c r="K630" s="139" t="str">
        <f>IF(SP_SUL!M633="","*",SP_SUL!M633)</f>
        <v>-</v>
      </c>
      <c r="L630" s="139" t="str">
        <f>IF(SP_SUL!N633="","*",SP_SUL!N633)</f>
        <v>-</v>
      </c>
      <c r="M630" s="140" t="str">
        <f>IF(SP_SUL!J633="","*",SP_SUL!J633)</f>
        <v>*</v>
      </c>
      <c r="N630" s="144" t="str">
        <f>IF(SP_SUL!K633="","*",SP_SUL!K633)</f>
        <v>*</v>
      </c>
      <c r="O630" s="144" t="str">
        <f>IF(SP_SUL!L633="","*",SP_SUL!L633)</f>
        <v>*</v>
      </c>
      <c r="P630" s="143" t="str">
        <f>IF(SP_SUL!O633="","*",SP_SUL!O633)</f>
        <v>*</v>
      </c>
      <c r="Q630" s="143" t="str">
        <f>IF(SP_SUL!P633="","*",SP_SUL!P633)</f>
        <v>*</v>
      </c>
      <c r="R630" s="145" t="str">
        <f>IF(SP_SUL!Q633="","*",CONCATENATE(SP_SUL!Q633," ",SP_SUL!R633))</f>
        <v>*</v>
      </c>
      <c r="S630" s="145" t="str">
        <f>IF(SP_SUL!V633="","*",SP_SUL!V633)</f>
        <v>*</v>
      </c>
      <c r="T630" s="145" t="str">
        <f>IF(SP_SUL!W633="","*",SP_SUL!W633)</f>
        <v>*</v>
      </c>
      <c r="U630" s="137" t="str">
        <f ca="1">_xlfn.XLOOKUP(G630&amp;$U$2,BS_CONTROLE[CHAVE],BS_CONTROLE[Quantidade_11],"-")</f>
        <v>-</v>
      </c>
      <c r="V630" s="137" t="str">
        <f ca="1">_xlfn.XLOOKUP(G630&amp;$V$2,BS_CONTROLE[CHAVE],BS_CONTROLE[Quantidade_11],"-")</f>
        <v>-</v>
      </c>
      <c r="W630" s="137" t="str">
        <f ca="1">_xlfn.XLOOKUP(G630&amp;$W$2,BS_CONTROLE[CHAVE],BS_CONTROLE[Quantidade_11],"-")</f>
        <v>-</v>
      </c>
    </row>
    <row r="631" spans="1:23" hidden="1">
      <c r="A631" s="146" t="str">
        <f>IF(SP_SUL!Y634="","*",SP_SUL!Y634)</f>
        <v>*</v>
      </c>
      <c r="B631" s="146" t="str">
        <f>IF(SP_SUL!X634="","*",SP_SUL!X634)</f>
        <v>*</v>
      </c>
      <c r="C631" s="146" t="str">
        <f>IF(SP_SUL!Z634="","*",SP_SUL!Z634)</f>
        <v>*</v>
      </c>
      <c r="D631" s="139" t="str">
        <f>IF(SP_SUL!S634="","*",SP_SUL!S634)</f>
        <v>-</v>
      </c>
      <c r="E631" s="139" t="str">
        <f>IF(SP_SUL!T634="","*",SP_SUL!T634)</f>
        <v>-</v>
      </c>
      <c r="F631" s="145" t="str">
        <f>IF(SP_SUL!B634="","*",SP_SUL!B634)</f>
        <v>*</v>
      </c>
      <c r="G631" s="145" t="str">
        <f>IF(SP_SUL!D634="","*",SP_SUL!D634)</f>
        <v>*</v>
      </c>
      <c r="H631" s="145" t="str">
        <f>IF(SP_SUL!F634="","*",SP_SUL!F634)</f>
        <v>*</v>
      </c>
      <c r="I631" s="145" t="str">
        <f>IF(SP_SUL!H634="","*",SP_SUL!H634)</f>
        <v>*</v>
      </c>
      <c r="J631" s="145" t="str">
        <f>IF(SP_SUL!I634="","*",SP_SUL!I634)</f>
        <v>*</v>
      </c>
      <c r="K631" s="139" t="str">
        <f>IF(SP_SUL!M634="","*",SP_SUL!M634)</f>
        <v>-</v>
      </c>
      <c r="L631" s="139" t="str">
        <f>IF(SP_SUL!N634="","*",SP_SUL!N634)</f>
        <v>-</v>
      </c>
      <c r="M631" s="140" t="str">
        <f>IF(SP_SUL!J634="","*",SP_SUL!J634)</f>
        <v>*</v>
      </c>
      <c r="N631" s="144" t="str">
        <f>IF(SP_SUL!K634="","*",SP_SUL!K634)</f>
        <v>*</v>
      </c>
      <c r="O631" s="144" t="str">
        <f>IF(SP_SUL!L634="","*",SP_SUL!L634)</f>
        <v>*</v>
      </c>
      <c r="P631" s="143" t="str">
        <f>IF(SP_SUL!O634="","*",SP_SUL!O634)</f>
        <v>*</v>
      </c>
      <c r="Q631" s="143" t="str">
        <f>IF(SP_SUL!P634="","*",SP_SUL!P634)</f>
        <v>*</v>
      </c>
      <c r="R631" s="145" t="str">
        <f>IF(SP_SUL!Q634="","*",CONCATENATE(SP_SUL!Q634," ",SP_SUL!R634))</f>
        <v>*</v>
      </c>
      <c r="S631" s="145" t="str">
        <f>IF(SP_SUL!V634="","*",SP_SUL!V634)</f>
        <v>*</v>
      </c>
      <c r="T631" s="145" t="str">
        <f>IF(SP_SUL!W634="","*",SP_SUL!W634)</f>
        <v>*</v>
      </c>
      <c r="U631" s="137" t="str">
        <f ca="1">_xlfn.XLOOKUP(G631&amp;$U$2,BS_CONTROLE[CHAVE],BS_CONTROLE[Quantidade_11],"-")</f>
        <v>-</v>
      </c>
      <c r="V631" s="137" t="str">
        <f ca="1">_xlfn.XLOOKUP(G631&amp;$V$2,BS_CONTROLE[CHAVE],BS_CONTROLE[Quantidade_11],"-")</f>
        <v>-</v>
      </c>
      <c r="W631" s="137" t="str">
        <f ca="1">_xlfn.XLOOKUP(G631&amp;$W$2,BS_CONTROLE[CHAVE],BS_CONTROLE[Quantidade_11],"-")</f>
        <v>-</v>
      </c>
    </row>
    <row r="632" spans="1:23" hidden="1">
      <c r="A632" s="146" t="str">
        <f>IF(SP_SUL!Y635="","*",SP_SUL!Y635)</f>
        <v>*</v>
      </c>
      <c r="B632" s="146" t="str">
        <f>IF(SP_SUL!X635="","*",SP_SUL!X635)</f>
        <v>*</v>
      </c>
      <c r="C632" s="146" t="str">
        <f>IF(SP_SUL!Z635="","*",SP_SUL!Z635)</f>
        <v>*</v>
      </c>
      <c r="D632" s="139" t="str">
        <f>IF(SP_SUL!S635="","*",SP_SUL!S635)</f>
        <v>-</v>
      </c>
      <c r="E632" s="139" t="str">
        <f>IF(SP_SUL!T635="","*",SP_SUL!T635)</f>
        <v>-</v>
      </c>
      <c r="F632" s="145" t="str">
        <f>IF(SP_SUL!B635="","*",SP_SUL!B635)</f>
        <v>*</v>
      </c>
      <c r="G632" s="145" t="str">
        <f>IF(SP_SUL!D635="","*",SP_SUL!D635)</f>
        <v>*</v>
      </c>
      <c r="H632" s="145" t="str">
        <f>IF(SP_SUL!F635="","*",SP_SUL!F635)</f>
        <v>*</v>
      </c>
      <c r="I632" s="145" t="str">
        <f>IF(SP_SUL!H635="","*",SP_SUL!H635)</f>
        <v>*</v>
      </c>
      <c r="J632" s="145" t="str">
        <f>IF(SP_SUL!I635="","*",SP_SUL!I635)</f>
        <v>*</v>
      </c>
      <c r="K632" s="139" t="str">
        <f>IF(SP_SUL!M635="","*",SP_SUL!M635)</f>
        <v>-</v>
      </c>
      <c r="L632" s="139" t="str">
        <f>IF(SP_SUL!N635="","*",SP_SUL!N635)</f>
        <v>-</v>
      </c>
      <c r="M632" s="140" t="str">
        <f>IF(SP_SUL!J635="","*",SP_SUL!J635)</f>
        <v>*</v>
      </c>
      <c r="N632" s="144" t="str">
        <f>IF(SP_SUL!K635="","*",SP_SUL!K635)</f>
        <v>*</v>
      </c>
      <c r="O632" s="144" t="str">
        <f>IF(SP_SUL!L635="","*",SP_SUL!L635)</f>
        <v>*</v>
      </c>
      <c r="P632" s="143" t="str">
        <f>IF(SP_SUL!O635="","*",SP_SUL!O635)</f>
        <v>*</v>
      </c>
      <c r="Q632" s="143" t="str">
        <f>IF(SP_SUL!P635="","*",SP_SUL!P635)</f>
        <v>*</v>
      </c>
      <c r="R632" s="145" t="str">
        <f>IF(SP_SUL!Q635="","*",CONCATENATE(SP_SUL!Q635," ",SP_SUL!R635))</f>
        <v>*</v>
      </c>
      <c r="S632" s="145" t="str">
        <f>IF(SP_SUL!V635="","*",SP_SUL!V635)</f>
        <v>*</v>
      </c>
      <c r="T632" s="145" t="str">
        <f>IF(SP_SUL!W635="","*",SP_SUL!W635)</f>
        <v>*</v>
      </c>
      <c r="U632" s="137" t="str">
        <f ca="1">_xlfn.XLOOKUP(G632&amp;$U$2,BS_CONTROLE[CHAVE],BS_CONTROLE[Quantidade_11],"-")</f>
        <v>-</v>
      </c>
      <c r="V632" s="137" t="str">
        <f ca="1">_xlfn.XLOOKUP(G632&amp;$V$2,BS_CONTROLE[CHAVE],BS_CONTROLE[Quantidade_11],"-")</f>
        <v>-</v>
      </c>
      <c r="W632" s="137" t="str">
        <f ca="1">_xlfn.XLOOKUP(G632&amp;$W$2,BS_CONTROLE[CHAVE],BS_CONTROLE[Quantidade_11],"-")</f>
        <v>-</v>
      </c>
    </row>
    <row r="633" spans="1:23" hidden="1">
      <c r="A633" s="146" t="str">
        <f>IF(SP_SUL!Y636="","*",SP_SUL!Y636)</f>
        <v>*</v>
      </c>
      <c r="B633" s="146" t="str">
        <f>IF(SP_SUL!X636="","*",SP_SUL!X636)</f>
        <v>*</v>
      </c>
      <c r="C633" s="146" t="str">
        <f>IF(SP_SUL!Z636="","*",SP_SUL!Z636)</f>
        <v>*</v>
      </c>
      <c r="D633" s="139" t="str">
        <f>IF(SP_SUL!S636="","*",SP_SUL!S636)</f>
        <v>-</v>
      </c>
      <c r="E633" s="139" t="str">
        <f>IF(SP_SUL!T636="","*",SP_SUL!T636)</f>
        <v>-</v>
      </c>
      <c r="F633" s="145" t="str">
        <f>IF(SP_SUL!B636="","*",SP_SUL!B636)</f>
        <v>*</v>
      </c>
      <c r="G633" s="145" t="str">
        <f>IF(SP_SUL!D636="","*",SP_SUL!D636)</f>
        <v>*</v>
      </c>
      <c r="H633" s="145" t="str">
        <f>IF(SP_SUL!F636="","*",SP_SUL!F636)</f>
        <v>*</v>
      </c>
      <c r="I633" s="145" t="str">
        <f>IF(SP_SUL!H636="","*",SP_SUL!H636)</f>
        <v>*</v>
      </c>
      <c r="J633" s="145" t="str">
        <f>IF(SP_SUL!I636="","*",SP_SUL!I636)</f>
        <v>*</v>
      </c>
      <c r="K633" s="139" t="str">
        <f>IF(SP_SUL!M636="","*",SP_SUL!M636)</f>
        <v>-</v>
      </c>
      <c r="L633" s="139" t="str">
        <f>IF(SP_SUL!N636="","*",SP_SUL!N636)</f>
        <v>-</v>
      </c>
      <c r="M633" s="140" t="str">
        <f>IF(SP_SUL!J636="","*",SP_SUL!J636)</f>
        <v>*</v>
      </c>
      <c r="N633" s="144" t="str">
        <f>IF(SP_SUL!K636="","*",SP_SUL!K636)</f>
        <v>*</v>
      </c>
      <c r="O633" s="144" t="str">
        <f>IF(SP_SUL!L636="","*",SP_SUL!L636)</f>
        <v>*</v>
      </c>
      <c r="P633" s="143" t="str">
        <f>IF(SP_SUL!O636="","*",SP_SUL!O636)</f>
        <v>*</v>
      </c>
      <c r="Q633" s="143" t="str">
        <f>IF(SP_SUL!P636="","*",SP_SUL!P636)</f>
        <v>*</v>
      </c>
      <c r="R633" s="145" t="str">
        <f>IF(SP_SUL!Q636="","*",CONCATENATE(SP_SUL!Q636," ",SP_SUL!R636))</f>
        <v>*</v>
      </c>
      <c r="S633" s="145" t="str">
        <f>IF(SP_SUL!V636="","*",SP_SUL!V636)</f>
        <v>*</v>
      </c>
      <c r="T633" s="145" t="str">
        <f>IF(SP_SUL!W636="","*",SP_SUL!W636)</f>
        <v>*</v>
      </c>
      <c r="U633" s="137" t="str">
        <f ca="1">_xlfn.XLOOKUP(G633&amp;$U$2,BS_CONTROLE[CHAVE],BS_CONTROLE[Quantidade_11],"-")</f>
        <v>-</v>
      </c>
      <c r="V633" s="137" t="str">
        <f ca="1">_xlfn.XLOOKUP(G633&amp;$V$2,BS_CONTROLE[CHAVE],BS_CONTROLE[Quantidade_11],"-")</f>
        <v>-</v>
      </c>
      <c r="W633" s="137" t="str">
        <f ca="1">_xlfn.XLOOKUP(G633&amp;$W$2,BS_CONTROLE[CHAVE],BS_CONTROLE[Quantidade_11],"-")</f>
        <v>-</v>
      </c>
    </row>
    <row r="634" spans="1:23" hidden="1">
      <c r="A634" s="146" t="str">
        <f>IF(SP_SUL!Y637="","*",SP_SUL!Y637)</f>
        <v>*</v>
      </c>
      <c r="B634" s="146" t="str">
        <f>IF(SP_SUL!X637="","*",SP_SUL!X637)</f>
        <v>*</v>
      </c>
      <c r="C634" s="146" t="str">
        <f>IF(SP_SUL!Z637="","*",SP_SUL!Z637)</f>
        <v>*</v>
      </c>
      <c r="D634" s="139" t="str">
        <f>IF(SP_SUL!S637="","*",SP_SUL!S637)</f>
        <v>-</v>
      </c>
      <c r="E634" s="139" t="str">
        <f>IF(SP_SUL!T637="","*",SP_SUL!T637)</f>
        <v>-</v>
      </c>
      <c r="F634" s="145" t="str">
        <f>IF(SP_SUL!B637="","*",SP_SUL!B637)</f>
        <v>*</v>
      </c>
      <c r="G634" s="145" t="str">
        <f>IF(SP_SUL!D637="","*",SP_SUL!D637)</f>
        <v>*</v>
      </c>
      <c r="H634" s="145" t="str">
        <f>IF(SP_SUL!F637="","*",SP_SUL!F637)</f>
        <v>*</v>
      </c>
      <c r="I634" s="145" t="str">
        <f>IF(SP_SUL!H637="","*",SP_SUL!H637)</f>
        <v>*</v>
      </c>
      <c r="J634" s="145" t="str">
        <f>IF(SP_SUL!I637="","*",SP_SUL!I637)</f>
        <v>*</v>
      </c>
      <c r="K634" s="139" t="str">
        <f>IF(SP_SUL!M637="","*",SP_SUL!M637)</f>
        <v>-</v>
      </c>
      <c r="L634" s="139" t="str">
        <f>IF(SP_SUL!N637="","*",SP_SUL!N637)</f>
        <v>-</v>
      </c>
      <c r="M634" s="140" t="str">
        <f>IF(SP_SUL!J637="","*",SP_SUL!J637)</f>
        <v>*</v>
      </c>
      <c r="N634" s="144" t="str">
        <f>IF(SP_SUL!K637="","*",SP_SUL!K637)</f>
        <v>*</v>
      </c>
      <c r="O634" s="144" t="str">
        <f>IF(SP_SUL!L637="","*",SP_SUL!L637)</f>
        <v>*</v>
      </c>
      <c r="P634" s="143" t="str">
        <f>IF(SP_SUL!O637="","*",SP_SUL!O637)</f>
        <v>*</v>
      </c>
      <c r="Q634" s="143" t="str">
        <f>IF(SP_SUL!P637="","*",SP_SUL!P637)</f>
        <v>*</v>
      </c>
      <c r="R634" s="145" t="str">
        <f>IF(SP_SUL!Q637="","*",CONCATENATE(SP_SUL!Q637," ",SP_SUL!R637))</f>
        <v>*</v>
      </c>
      <c r="S634" s="145" t="str">
        <f>IF(SP_SUL!V637="","*",SP_SUL!V637)</f>
        <v>*</v>
      </c>
      <c r="T634" s="145" t="str">
        <f>IF(SP_SUL!W637="","*",SP_SUL!W637)</f>
        <v>*</v>
      </c>
      <c r="U634" s="137" t="str">
        <f ca="1">_xlfn.XLOOKUP(G634&amp;$U$2,BS_CONTROLE[CHAVE],BS_CONTROLE[Quantidade_11],"-")</f>
        <v>-</v>
      </c>
      <c r="V634" s="137" t="str">
        <f ca="1">_xlfn.XLOOKUP(G634&amp;$V$2,BS_CONTROLE[CHAVE],BS_CONTROLE[Quantidade_11],"-")</f>
        <v>-</v>
      </c>
      <c r="W634" s="137" t="str">
        <f ca="1">_xlfn.XLOOKUP(G634&amp;$W$2,BS_CONTROLE[CHAVE],BS_CONTROLE[Quantidade_11],"-")</f>
        <v>-</v>
      </c>
    </row>
    <row r="635" spans="1:23" hidden="1">
      <c r="A635" s="146" t="str">
        <f>IF(SP_SUL!Y638="","*",SP_SUL!Y638)</f>
        <v>*</v>
      </c>
      <c r="B635" s="146" t="str">
        <f>IF(SP_SUL!X638="","*",SP_SUL!X638)</f>
        <v>*</v>
      </c>
      <c r="C635" s="146" t="str">
        <f>IF(SP_SUL!Z638="","*",SP_SUL!Z638)</f>
        <v>*</v>
      </c>
      <c r="D635" s="139" t="str">
        <f>IF(SP_SUL!S638="","*",SP_SUL!S638)</f>
        <v>-</v>
      </c>
      <c r="E635" s="139" t="str">
        <f>IF(SP_SUL!T638="","*",SP_SUL!T638)</f>
        <v>-</v>
      </c>
      <c r="F635" s="145" t="str">
        <f>IF(SP_SUL!B638="","*",SP_SUL!B638)</f>
        <v>*</v>
      </c>
      <c r="G635" s="145" t="str">
        <f>IF(SP_SUL!D638="","*",SP_SUL!D638)</f>
        <v>*</v>
      </c>
      <c r="H635" s="145" t="str">
        <f>IF(SP_SUL!F638="","*",SP_SUL!F638)</f>
        <v>*</v>
      </c>
      <c r="I635" s="145" t="str">
        <f>IF(SP_SUL!H638="","*",SP_SUL!H638)</f>
        <v>*</v>
      </c>
      <c r="J635" s="145" t="str">
        <f>IF(SP_SUL!I638="","*",SP_SUL!I638)</f>
        <v>*</v>
      </c>
      <c r="K635" s="139" t="str">
        <f>IF(SP_SUL!M638="","*",SP_SUL!M638)</f>
        <v>-</v>
      </c>
      <c r="L635" s="139" t="str">
        <f>IF(SP_SUL!N638="","*",SP_SUL!N638)</f>
        <v>-</v>
      </c>
      <c r="M635" s="140" t="str">
        <f>IF(SP_SUL!J638="","*",SP_SUL!J638)</f>
        <v>*</v>
      </c>
      <c r="N635" s="144" t="str">
        <f>IF(SP_SUL!K638="","*",SP_SUL!K638)</f>
        <v>*</v>
      </c>
      <c r="O635" s="144" t="str">
        <f>IF(SP_SUL!L638="","*",SP_SUL!L638)</f>
        <v>*</v>
      </c>
      <c r="P635" s="143" t="str">
        <f>IF(SP_SUL!O638="","*",SP_SUL!O638)</f>
        <v>*</v>
      </c>
      <c r="Q635" s="143" t="str">
        <f>IF(SP_SUL!P638="","*",SP_SUL!P638)</f>
        <v>*</v>
      </c>
      <c r="R635" s="145" t="str">
        <f>IF(SP_SUL!Q638="","*",CONCATENATE(SP_SUL!Q638," ",SP_SUL!R638))</f>
        <v>*</v>
      </c>
      <c r="S635" s="145" t="str">
        <f>IF(SP_SUL!V638="","*",SP_SUL!V638)</f>
        <v>*</v>
      </c>
      <c r="T635" s="145" t="str">
        <f>IF(SP_SUL!W638="","*",SP_SUL!W638)</f>
        <v>*</v>
      </c>
      <c r="U635" s="137" t="str">
        <f ca="1">_xlfn.XLOOKUP(G635&amp;$U$2,BS_CONTROLE[CHAVE],BS_CONTROLE[Quantidade_11],"-")</f>
        <v>-</v>
      </c>
      <c r="V635" s="137" t="str">
        <f ca="1">_xlfn.XLOOKUP(G635&amp;$V$2,BS_CONTROLE[CHAVE],BS_CONTROLE[Quantidade_11],"-")</f>
        <v>-</v>
      </c>
      <c r="W635" s="137" t="str">
        <f ca="1">_xlfn.XLOOKUP(G635&amp;$W$2,BS_CONTROLE[CHAVE],BS_CONTROLE[Quantidade_11],"-")</f>
        <v>-</v>
      </c>
    </row>
    <row r="636" spans="1:23" hidden="1">
      <c r="A636" s="146" t="str">
        <f>IF(SP_SUL!Y639="","*",SP_SUL!Y639)</f>
        <v>*</v>
      </c>
      <c r="B636" s="146" t="str">
        <f>IF(SP_SUL!X639="","*",SP_SUL!X639)</f>
        <v>*</v>
      </c>
      <c r="C636" s="146" t="str">
        <f>IF(SP_SUL!Z639="","*",SP_SUL!Z639)</f>
        <v>*</v>
      </c>
      <c r="D636" s="139" t="str">
        <f>IF(SP_SUL!S639="","*",SP_SUL!S639)</f>
        <v>-</v>
      </c>
      <c r="E636" s="139" t="str">
        <f>IF(SP_SUL!T639="","*",SP_SUL!T639)</f>
        <v>-</v>
      </c>
      <c r="F636" s="145" t="str">
        <f>IF(SP_SUL!B639="","*",SP_SUL!B639)</f>
        <v>*</v>
      </c>
      <c r="G636" s="145" t="str">
        <f>IF(SP_SUL!D639="","*",SP_SUL!D639)</f>
        <v>*</v>
      </c>
      <c r="H636" s="145" t="str">
        <f>IF(SP_SUL!F639="","*",SP_SUL!F639)</f>
        <v>*</v>
      </c>
      <c r="I636" s="145" t="str">
        <f>IF(SP_SUL!H639="","*",SP_SUL!H639)</f>
        <v>*</v>
      </c>
      <c r="J636" s="145" t="str">
        <f>IF(SP_SUL!I639="","*",SP_SUL!I639)</f>
        <v>*</v>
      </c>
      <c r="K636" s="139" t="str">
        <f>IF(SP_SUL!M639="","*",SP_SUL!M639)</f>
        <v>-</v>
      </c>
      <c r="L636" s="139" t="str">
        <f>IF(SP_SUL!N639="","*",SP_SUL!N639)</f>
        <v>-</v>
      </c>
      <c r="M636" s="140" t="str">
        <f>IF(SP_SUL!J639="","*",SP_SUL!J639)</f>
        <v>*</v>
      </c>
      <c r="N636" s="144" t="str">
        <f>IF(SP_SUL!K639="","*",SP_SUL!K639)</f>
        <v>*</v>
      </c>
      <c r="O636" s="144" t="str">
        <f>IF(SP_SUL!L639="","*",SP_SUL!L639)</f>
        <v>*</v>
      </c>
      <c r="P636" s="143" t="str">
        <f>IF(SP_SUL!O639="","*",SP_SUL!O639)</f>
        <v>*</v>
      </c>
      <c r="Q636" s="143" t="str">
        <f>IF(SP_SUL!P639="","*",SP_SUL!P639)</f>
        <v>*</v>
      </c>
      <c r="R636" s="145" t="str">
        <f>IF(SP_SUL!Q639="","*",CONCATENATE(SP_SUL!Q639," ",SP_SUL!R639))</f>
        <v>*</v>
      </c>
      <c r="S636" s="145" t="str">
        <f>IF(SP_SUL!V639="","*",SP_SUL!V639)</f>
        <v>*</v>
      </c>
      <c r="T636" s="145" t="str">
        <f>IF(SP_SUL!W639="","*",SP_SUL!W639)</f>
        <v>*</v>
      </c>
      <c r="U636" s="137" t="str">
        <f ca="1">_xlfn.XLOOKUP(G636&amp;$U$2,BS_CONTROLE[CHAVE],BS_CONTROLE[Quantidade_11],"-")</f>
        <v>-</v>
      </c>
      <c r="V636" s="137" t="str">
        <f ca="1">_xlfn.XLOOKUP(G636&amp;$V$2,BS_CONTROLE[CHAVE],BS_CONTROLE[Quantidade_11],"-")</f>
        <v>-</v>
      </c>
      <c r="W636" s="137" t="str">
        <f ca="1">_xlfn.XLOOKUP(G636&amp;$W$2,BS_CONTROLE[CHAVE],BS_CONTROLE[Quantidade_11],"-")</f>
        <v>-</v>
      </c>
    </row>
    <row r="637" spans="1:23" hidden="1">
      <c r="A637" s="146" t="str">
        <f>IF(SP_SUL!Y640="","*",SP_SUL!Y640)</f>
        <v>*</v>
      </c>
      <c r="B637" s="146" t="str">
        <f>IF(SP_SUL!X640="","*",SP_SUL!X640)</f>
        <v>*</v>
      </c>
      <c r="C637" s="146" t="str">
        <f>IF(SP_SUL!Z640="","*",SP_SUL!Z640)</f>
        <v>*</v>
      </c>
      <c r="D637" s="139" t="str">
        <f>IF(SP_SUL!S640="","*",SP_SUL!S640)</f>
        <v>-</v>
      </c>
      <c r="E637" s="139" t="str">
        <f>IF(SP_SUL!T640="","*",SP_SUL!T640)</f>
        <v>-</v>
      </c>
      <c r="F637" s="145" t="str">
        <f>IF(SP_SUL!B640="","*",SP_SUL!B640)</f>
        <v>*</v>
      </c>
      <c r="G637" s="145" t="str">
        <f>IF(SP_SUL!D640="","*",SP_SUL!D640)</f>
        <v>*</v>
      </c>
      <c r="H637" s="145" t="str">
        <f>IF(SP_SUL!F640="","*",SP_SUL!F640)</f>
        <v>*</v>
      </c>
      <c r="I637" s="145" t="str">
        <f>IF(SP_SUL!H640="","*",SP_SUL!H640)</f>
        <v>*</v>
      </c>
      <c r="J637" s="145" t="str">
        <f>IF(SP_SUL!I640="","*",SP_SUL!I640)</f>
        <v>*</v>
      </c>
      <c r="K637" s="139" t="str">
        <f>IF(SP_SUL!M640="","*",SP_SUL!M640)</f>
        <v>-</v>
      </c>
      <c r="L637" s="139" t="str">
        <f>IF(SP_SUL!N640="","*",SP_SUL!N640)</f>
        <v>-</v>
      </c>
      <c r="M637" s="140" t="str">
        <f>IF(SP_SUL!J640="","*",SP_SUL!J640)</f>
        <v>*</v>
      </c>
      <c r="N637" s="144" t="str">
        <f>IF(SP_SUL!K640="","*",SP_SUL!K640)</f>
        <v>*</v>
      </c>
      <c r="O637" s="144" t="str">
        <f>IF(SP_SUL!L640="","*",SP_SUL!L640)</f>
        <v>*</v>
      </c>
      <c r="P637" s="143" t="str">
        <f>IF(SP_SUL!O640="","*",SP_SUL!O640)</f>
        <v>*</v>
      </c>
      <c r="Q637" s="143" t="str">
        <f>IF(SP_SUL!P640="","*",SP_SUL!P640)</f>
        <v>*</v>
      </c>
      <c r="R637" s="145" t="str">
        <f>IF(SP_SUL!Q640="","*",CONCATENATE(SP_SUL!Q640," ",SP_SUL!R640))</f>
        <v>*</v>
      </c>
      <c r="S637" s="145" t="str">
        <f>IF(SP_SUL!V640="","*",SP_SUL!V640)</f>
        <v>*</v>
      </c>
      <c r="T637" s="145" t="str">
        <f>IF(SP_SUL!W640="","*",SP_SUL!W640)</f>
        <v>*</v>
      </c>
      <c r="U637" s="137" t="str">
        <f ca="1">_xlfn.XLOOKUP(G637&amp;$U$2,BS_CONTROLE[CHAVE],BS_CONTROLE[Quantidade_11],"-")</f>
        <v>-</v>
      </c>
      <c r="V637" s="137" t="str">
        <f ca="1">_xlfn.XLOOKUP(G637&amp;$V$2,BS_CONTROLE[CHAVE],BS_CONTROLE[Quantidade_11],"-")</f>
        <v>-</v>
      </c>
      <c r="W637" s="137" t="str">
        <f ca="1">_xlfn.XLOOKUP(G637&amp;$W$2,BS_CONTROLE[CHAVE],BS_CONTROLE[Quantidade_11],"-")</f>
        <v>-</v>
      </c>
    </row>
    <row r="638" spans="1:23" hidden="1">
      <c r="A638" s="146" t="str">
        <f>IF(SP_SUL!Y641="","*",SP_SUL!Y641)</f>
        <v>*</v>
      </c>
      <c r="B638" s="146" t="str">
        <f>IF(SP_SUL!X641="","*",SP_SUL!X641)</f>
        <v>*</v>
      </c>
      <c r="C638" s="146" t="str">
        <f>IF(SP_SUL!Z641="","*",SP_SUL!Z641)</f>
        <v>*</v>
      </c>
      <c r="D638" s="139" t="str">
        <f>IF(SP_SUL!S641="","*",SP_SUL!S641)</f>
        <v>-</v>
      </c>
      <c r="E638" s="139" t="str">
        <f>IF(SP_SUL!T641="","*",SP_SUL!T641)</f>
        <v>-</v>
      </c>
      <c r="F638" s="145" t="str">
        <f>IF(SP_SUL!B641="","*",SP_SUL!B641)</f>
        <v>*</v>
      </c>
      <c r="G638" s="145" t="str">
        <f>IF(SP_SUL!D641="","*",SP_SUL!D641)</f>
        <v>*</v>
      </c>
      <c r="H638" s="145" t="str">
        <f>IF(SP_SUL!F641="","*",SP_SUL!F641)</f>
        <v>*</v>
      </c>
      <c r="I638" s="145" t="str">
        <f>IF(SP_SUL!H641="","*",SP_SUL!H641)</f>
        <v>*</v>
      </c>
      <c r="J638" s="145" t="str">
        <f>IF(SP_SUL!I641="","*",SP_SUL!I641)</f>
        <v>*</v>
      </c>
      <c r="K638" s="139" t="str">
        <f>IF(SP_SUL!M641="","*",SP_SUL!M641)</f>
        <v>-</v>
      </c>
      <c r="L638" s="139" t="str">
        <f>IF(SP_SUL!N641="","*",SP_SUL!N641)</f>
        <v>-</v>
      </c>
      <c r="M638" s="140" t="str">
        <f>IF(SP_SUL!J641="","*",SP_SUL!J641)</f>
        <v>*</v>
      </c>
      <c r="N638" s="144" t="str">
        <f>IF(SP_SUL!K641="","*",SP_SUL!K641)</f>
        <v>*</v>
      </c>
      <c r="O638" s="144" t="str">
        <f>IF(SP_SUL!L641="","*",SP_SUL!L641)</f>
        <v>*</v>
      </c>
      <c r="P638" s="143" t="str">
        <f>IF(SP_SUL!O641="","*",SP_SUL!O641)</f>
        <v>*</v>
      </c>
      <c r="Q638" s="143" t="str">
        <f>IF(SP_SUL!P641="","*",SP_SUL!P641)</f>
        <v>*</v>
      </c>
      <c r="R638" s="145" t="str">
        <f>IF(SP_SUL!Q641="","*",CONCATENATE(SP_SUL!Q641," ",SP_SUL!R641))</f>
        <v>*</v>
      </c>
      <c r="S638" s="145" t="str">
        <f>IF(SP_SUL!V641="","*",SP_SUL!V641)</f>
        <v>*</v>
      </c>
      <c r="T638" s="145" t="str">
        <f>IF(SP_SUL!W641="","*",SP_SUL!W641)</f>
        <v>*</v>
      </c>
      <c r="U638" s="137" t="str">
        <f ca="1">_xlfn.XLOOKUP(G638&amp;$U$2,BS_CONTROLE[CHAVE],BS_CONTROLE[Quantidade_11],"-")</f>
        <v>-</v>
      </c>
      <c r="V638" s="137" t="str">
        <f ca="1">_xlfn.XLOOKUP(G638&amp;$V$2,BS_CONTROLE[CHAVE],BS_CONTROLE[Quantidade_11],"-")</f>
        <v>-</v>
      </c>
      <c r="W638" s="137" t="str">
        <f ca="1">_xlfn.XLOOKUP(G638&amp;$W$2,BS_CONTROLE[CHAVE],BS_CONTROLE[Quantidade_11],"-")</f>
        <v>-</v>
      </c>
    </row>
    <row r="639" spans="1:23" hidden="1">
      <c r="A639" s="146" t="str">
        <f>IF(SP_SUL!Y642="","*",SP_SUL!Y642)</f>
        <v>*</v>
      </c>
      <c r="B639" s="146" t="str">
        <f>IF(SP_SUL!X642="","*",SP_SUL!X642)</f>
        <v>*</v>
      </c>
      <c r="C639" s="146" t="str">
        <f>IF(SP_SUL!Z642="","*",SP_SUL!Z642)</f>
        <v>*</v>
      </c>
      <c r="D639" s="139" t="str">
        <f>IF(SP_SUL!S642="","*",SP_SUL!S642)</f>
        <v>-</v>
      </c>
      <c r="E639" s="139" t="str">
        <f>IF(SP_SUL!T642="","*",SP_SUL!T642)</f>
        <v>-</v>
      </c>
      <c r="F639" s="145" t="str">
        <f>IF(SP_SUL!B642="","*",SP_SUL!B642)</f>
        <v>*</v>
      </c>
      <c r="G639" s="145" t="str">
        <f>IF(SP_SUL!D642="","*",SP_SUL!D642)</f>
        <v>*</v>
      </c>
      <c r="H639" s="145" t="str">
        <f>IF(SP_SUL!F642="","*",SP_SUL!F642)</f>
        <v>*</v>
      </c>
      <c r="I639" s="145" t="str">
        <f>IF(SP_SUL!H642="","*",SP_SUL!H642)</f>
        <v>*</v>
      </c>
      <c r="J639" s="145" t="str">
        <f>IF(SP_SUL!I642="","*",SP_SUL!I642)</f>
        <v>*</v>
      </c>
      <c r="K639" s="139" t="str">
        <f>IF(SP_SUL!M642="","*",SP_SUL!M642)</f>
        <v>-</v>
      </c>
      <c r="L639" s="139" t="str">
        <f>IF(SP_SUL!N642="","*",SP_SUL!N642)</f>
        <v>-</v>
      </c>
      <c r="M639" s="140" t="str">
        <f>IF(SP_SUL!J642="","*",SP_SUL!J642)</f>
        <v>*</v>
      </c>
      <c r="N639" s="144" t="str">
        <f>IF(SP_SUL!K642="","*",SP_SUL!K642)</f>
        <v>*</v>
      </c>
      <c r="O639" s="144" t="str">
        <f>IF(SP_SUL!L642="","*",SP_SUL!L642)</f>
        <v>*</v>
      </c>
      <c r="P639" s="143" t="str">
        <f>IF(SP_SUL!O642="","*",SP_SUL!O642)</f>
        <v>*</v>
      </c>
      <c r="Q639" s="143" t="str">
        <f>IF(SP_SUL!P642="","*",SP_SUL!P642)</f>
        <v>*</v>
      </c>
      <c r="R639" s="145" t="str">
        <f>IF(SP_SUL!Q642="","*",CONCATENATE(SP_SUL!Q642," ",SP_SUL!R642))</f>
        <v>*</v>
      </c>
      <c r="S639" s="145" t="str">
        <f>IF(SP_SUL!V642="","*",SP_SUL!V642)</f>
        <v>*</v>
      </c>
      <c r="T639" s="145" t="str">
        <f>IF(SP_SUL!W642="","*",SP_SUL!W642)</f>
        <v>*</v>
      </c>
      <c r="U639" s="137" t="str">
        <f ca="1">_xlfn.XLOOKUP(G639&amp;$U$2,BS_CONTROLE[CHAVE],BS_CONTROLE[Quantidade_11],"-")</f>
        <v>-</v>
      </c>
      <c r="V639" s="137" t="str">
        <f ca="1">_xlfn.XLOOKUP(G639&amp;$V$2,BS_CONTROLE[CHAVE],BS_CONTROLE[Quantidade_11],"-")</f>
        <v>-</v>
      </c>
      <c r="W639" s="137" t="str">
        <f ca="1">_xlfn.XLOOKUP(G639&amp;$W$2,BS_CONTROLE[CHAVE],BS_CONTROLE[Quantidade_11],"-")</f>
        <v>-</v>
      </c>
    </row>
    <row r="640" spans="1:23" hidden="1">
      <c r="A640" s="146" t="str">
        <f>IF(SP_SUL!Y643="","*",SP_SUL!Y643)</f>
        <v>*</v>
      </c>
      <c r="B640" s="146" t="str">
        <f>IF(SP_SUL!X643="","*",SP_SUL!X643)</f>
        <v>*</v>
      </c>
      <c r="C640" s="146" t="str">
        <f>IF(SP_SUL!Z643="","*",SP_SUL!Z643)</f>
        <v>*</v>
      </c>
      <c r="D640" s="139" t="str">
        <f>IF(SP_SUL!S643="","*",SP_SUL!S643)</f>
        <v>-</v>
      </c>
      <c r="E640" s="139" t="str">
        <f>IF(SP_SUL!T643="","*",SP_SUL!T643)</f>
        <v>-</v>
      </c>
      <c r="F640" s="145" t="str">
        <f>IF(SP_SUL!B643="","*",SP_SUL!B643)</f>
        <v>*</v>
      </c>
      <c r="G640" s="145" t="str">
        <f>IF(SP_SUL!D643="","*",SP_SUL!D643)</f>
        <v>*</v>
      </c>
      <c r="H640" s="145" t="str">
        <f>IF(SP_SUL!F643="","*",SP_SUL!F643)</f>
        <v>*</v>
      </c>
      <c r="I640" s="145" t="str">
        <f>IF(SP_SUL!H643="","*",SP_SUL!H643)</f>
        <v>*</v>
      </c>
      <c r="J640" s="145" t="str">
        <f>IF(SP_SUL!I643="","*",SP_SUL!I643)</f>
        <v>*</v>
      </c>
      <c r="K640" s="139" t="str">
        <f>IF(SP_SUL!M643="","*",SP_SUL!M643)</f>
        <v>-</v>
      </c>
      <c r="L640" s="139" t="str">
        <f>IF(SP_SUL!N643="","*",SP_SUL!N643)</f>
        <v>-</v>
      </c>
      <c r="M640" s="140" t="str">
        <f>IF(SP_SUL!J643="","*",SP_SUL!J643)</f>
        <v>*</v>
      </c>
      <c r="N640" s="144" t="str">
        <f>IF(SP_SUL!K643="","*",SP_SUL!K643)</f>
        <v>*</v>
      </c>
      <c r="O640" s="144" t="str">
        <f>IF(SP_SUL!L643="","*",SP_SUL!L643)</f>
        <v>*</v>
      </c>
      <c r="P640" s="143" t="str">
        <f>IF(SP_SUL!O643="","*",SP_SUL!O643)</f>
        <v>*</v>
      </c>
      <c r="Q640" s="143" t="str">
        <f>IF(SP_SUL!P643="","*",SP_SUL!P643)</f>
        <v>*</v>
      </c>
      <c r="R640" s="145" t="str">
        <f>IF(SP_SUL!Q643="","*",CONCATENATE(SP_SUL!Q643," ",SP_SUL!R643))</f>
        <v>*</v>
      </c>
      <c r="S640" s="145" t="str">
        <f>IF(SP_SUL!V643="","*",SP_SUL!V643)</f>
        <v>*</v>
      </c>
      <c r="T640" s="145" t="str">
        <f>IF(SP_SUL!W643="","*",SP_SUL!W643)</f>
        <v>*</v>
      </c>
      <c r="U640" s="137" t="str">
        <f ca="1">_xlfn.XLOOKUP(G640&amp;$U$2,BS_CONTROLE[CHAVE],BS_CONTROLE[Quantidade_11],"-")</f>
        <v>-</v>
      </c>
      <c r="V640" s="137" t="str">
        <f ca="1">_xlfn.XLOOKUP(G640&amp;$V$2,BS_CONTROLE[CHAVE],BS_CONTROLE[Quantidade_11],"-")</f>
        <v>-</v>
      </c>
      <c r="W640" s="137" t="str">
        <f ca="1">_xlfn.XLOOKUP(G640&amp;$W$2,BS_CONTROLE[CHAVE],BS_CONTROLE[Quantidade_11],"-")</f>
        <v>-</v>
      </c>
    </row>
    <row r="641" spans="1:23" hidden="1">
      <c r="A641" s="146" t="str">
        <f>IF(SP_SUL!Y644="","*",SP_SUL!Y644)</f>
        <v>*</v>
      </c>
      <c r="B641" s="146" t="str">
        <f>IF(SP_SUL!X644="","*",SP_SUL!X644)</f>
        <v>*</v>
      </c>
      <c r="C641" s="146" t="str">
        <f>IF(SP_SUL!Z644="","*",SP_SUL!Z644)</f>
        <v>*</v>
      </c>
      <c r="D641" s="139" t="str">
        <f>IF(SP_SUL!S644="","*",SP_SUL!S644)</f>
        <v>-</v>
      </c>
      <c r="E641" s="139" t="str">
        <f>IF(SP_SUL!T644="","*",SP_SUL!T644)</f>
        <v>-</v>
      </c>
      <c r="F641" s="145" t="str">
        <f>IF(SP_SUL!B644="","*",SP_SUL!B644)</f>
        <v>*</v>
      </c>
      <c r="G641" s="145" t="str">
        <f>IF(SP_SUL!D644="","*",SP_SUL!D644)</f>
        <v>*</v>
      </c>
      <c r="H641" s="145" t="str">
        <f>IF(SP_SUL!F644="","*",SP_SUL!F644)</f>
        <v>*</v>
      </c>
      <c r="I641" s="145" t="str">
        <f>IF(SP_SUL!H644="","*",SP_SUL!H644)</f>
        <v>*</v>
      </c>
      <c r="J641" s="145" t="str">
        <f>IF(SP_SUL!I644="","*",SP_SUL!I644)</f>
        <v>*</v>
      </c>
      <c r="K641" s="139" t="str">
        <f>IF(SP_SUL!M644="","*",SP_SUL!M644)</f>
        <v>-</v>
      </c>
      <c r="L641" s="139" t="str">
        <f>IF(SP_SUL!N644="","*",SP_SUL!N644)</f>
        <v>-</v>
      </c>
      <c r="M641" s="140" t="str">
        <f>IF(SP_SUL!J644="","*",SP_SUL!J644)</f>
        <v>*</v>
      </c>
      <c r="N641" s="144" t="str">
        <f>IF(SP_SUL!K644="","*",SP_SUL!K644)</f>
        <v>*</v>
      </c>
      <c r="O641" s="144" t="str">
        <f>IF(SP_SUL!L644="","*",SP_SUL!L644)</f>
        <v>*</v>
      </c>
      <c r="P641" s="143" t="str">
        <f>IF(SP_SUL!O644="","*",SP_SUL!O644)</f>
        <v>*</v>
      </c>
      <c r="Q641" s="143" t="str">
        <f>IF(SP_SUL!P644="","*",SP_SUL!P644)</f>
        <v>*</v>
      </c>
      <c r="R641" s="145" t="str">
        <f>IF(SP_SUL!Q644="","*",CONCATENATE(SP_SUL!Q644," ",SP_SUL!R644))</f>
        <v>*</v>
      </c>
      <c r="S641" s="145" t="str">
        <f>IF(SP_SUL!V644="","*",SP_SUL!V644)</f>
        <v>*</v>
      </c>
      <c r="T641" s="145" t="str">
        <f>IF(SP_SUL!W644="","*",SP_SUL!W644)</f>
        <v>*</v>
      </c>
      <c r="U641" s="137" t="str">
        <f ca="1">_xlfn.XLOOKUP(G641&amp;$U$2,BS_CONTROLE[CHAVE],BS_CONTROLE[Quantidade_11],"-")</f>
        <v>-</v>
      </c>
      <c r="V641" s="137" t="str">
        <f ca="1">_xlfn.XLOOKUP(G641&amp;$V$2,BS_CONTROLE[CHAVE],BS_CONTROLE[Quantidade_11],"-")</f>
        <v>-</v>
      </c>
      <c r="W641" s="137" t="str">
        <f ca="1">_xlfn.XLOOKUP(G641&amp;$W$2,BS_CONTROLE[CHAVE],BS_CONTROLE[Quantidade_11],"-")</f>
        <v>-</v>
      </c>
    </row>
    <row r="642" spans="1:23" hidden="1">
      <c r="A642" s="146" t="str">
        <f>IF(SP_SUL!Y645="","*",SP_SUL!Y645)</f>
        <v>*</v>
      </c>
      <c r="B642" s="146" t="str">
        <f>IF(SP_SUL!X645="","*",SP_SUL!X645)</f>
        <v>*</v>
      </c>
      <c r="C642" s="146" t="str">
        <f>IF(SP_SUL!Z645="","*",SP_SUL!Z645)</f>
        <v>*</v>
      </c>
      <c r="D642" s="139" t="str">
        <f>IF(SP_SUL!S645="","*",SP_SUL!S645)</f>
        <v>-</v>
      </c>
      <c r="E642" s="139" t="str">
        <f>IF(SP_SUL!T645="","*",SP_SUL!T645)</f>
        <v>-</v>
      </c>
      <c r="F642" s="145" t="str">
        <f>IF(SP_SUL!B645="","*",SP_SUL!B645)</f>
        <v>*</v>
      </c>
      <c r="G642" s="145" t="str">
        <f>IF(SP_SUL!D645="","*",SP_SUL!D645)</f>
        <v>*</v>
      </c>
      <c r="H642" s="145" t="str">
        <f>IF(SP_SUL!F645="","*",SP_SUL!F645)</f>
        <v>*</v>
      </c>
      <c r="I642" s="145" t="str">
        <f>IF(SP_SUL!H645="","*",SP_SUL!H645)</f>
        <v>*</v>
      </c>
      <c r="J642" s="145" t="str">
        <f>IF(SP_SUL!I645="","*",SP_SUL!I645)</f>
        <v>*</v>
      </c>
      <c r="K642" s="139" t="str">
        <f>IF(SP_SUL!M645="","*",SP_SUL!M645)</f>
        <v>-</v>
      </c>
      <c r="L642" s="139" t="str">
        <f>IF(SP_SUL!N645="","*",SP_SUL!N645)</f>
        <v>-</v>
      </c>
      <c r="M642" s="140" t="str">
        <f>IF(SP_SUL!J645="","*",SP_SUL!J645)</f>
        <v>*</v>
      </c>
      <c r="N642" s="144" t="str">
        <f>IF(SP_SUL!K645="","*",SP_SUL!K645)</f>
        <v>*</v>
      </c>
      <c r="O642" s="144" t="str">
        <f>IF(SP_SUL!L645="","*",SP_SUL!L645)</f>
        <v>*</v>
      </c>
      <c r="P642" s="143" t="str">
        <f>IF(SP_SUL!O645="","*",SP_SUL!O645)</f>
        <v>*</v>
      </c>
      <c r="Q642" s="143" t="str">
        <f>IF(SP_SUL!P645="","*",SP_SUL!P645)</f>
        <v>*</v>
      </c>
      <c r="R642" s="145" t="str">
        <f>IF(SP_SUL!Q645="","*",CONCATENATE(SP_SUL!Q645," ",SP_SUL!R645))</f>
        <v>*</v>
      </c>
      <c r="S642" s="145" t="str">
        <f>IF(SP_SUL!V645="","*",SP_SUL!V645)</f>
        <v>*</v>
      </c>
      <c r="T642" s="145" t="str">
        <f>IF(SP_SUL!W645="","*",SP_SUL!W645)</f>
        <v>*</v>
      </c>
      <c r="U642" s="137" t="str">
        <f ca="1">_xlfn.XLOOKUP(G642&amp;$U$2,BS_CONTROLE[CHAVE],BS_CONTROLE[Quantidade_11],"-")</f>
        <v>-</v>
      </c>
      <c r="V642" s="137" t="str">
        <f ca="1">_xlfn.XLOOKUP(G642&amp;$V$2,BS_CONTROLE[CHAVE],BS_CONTROLE[Quantidade_11],"-")</f>
        <v>-</v>
      </c>
      <c r="W642" s="137" t="str">
        <f ca="1">_xlfn.XLOOKUP(G642&amp;$W$2,BS_CONTROLE[CHAVE],BS_CONTROLE[Quantidade_11],"-")</f>
        <v>-</v>
      </c>
    </row>
    <row r="643" spans="1:23" hidden="1">
      <c r="A643" s="146" t="str">
        <f>IF(SP_SUL!Y646="","*",SP_SUL!Y646)</f>
        <v>*</v>
      </c>
      <c r="B643" s="146" t="str">
        <f>IF(SP_SUL!X646="","*",SP_SUL!X646)</f>
        <v>*</v>
      </c>
      <c r="C643" s="146" t="str">
        <f>IF(SP_SUL!Z646="","*",SP_SUL!Z646)</f>
        <v>*</v>
      </c>
      <c r="D643" s="139" t="str">
        <f>IF(SP_SUL!S646="","*",SP_SUL!S646)</f>
        <v>-</v>
      </c>
      <c r="E643" s="139" t="str">
        <f>IF(SP_SUL!T646="","*",SP_SUL!T646)</f>
        <v>-</v>
      </c>
      <c r="F643" s="145" t="str">
        <f>IF(SP_SUL!B646="","*",SP_SUL!B646)</f>
        <v>*</v>
      </c>
      <c r="G643" s="145" t="str">
        <f>IF(SP_SUL!D646="","*",SP_SUL!D646)</f>
        <v>*</v>
      </c>
      <c r="H643" s="145" t="str">
        <f>IF(SP_SUL!F646="","*",SP_SUL!F646)</f>
        <v>*</v>
      </c>
      <c r="I643" s="145" t="str">
        <f>IF(SP_SUL!H646="","*",SP_SUL!H646)</f>
        <v>*</v>
      </c>
      <c r="J643" s="145" t="str">
        <f>IF(SP_SUL!I646="","*",SP_SUL!I646)</f>
        <v>*</v>
      </c>
      <c r="K643" s="139" t="str">
        <f>IF(SP_SUL!M646="","*",SP_SUL!M646)</f>
        <v>-</v>
      </c>
      <c r="L643" s="139" t="str">
        <f>IF(SP_SUL!N646="","*",SP_SUL!N646)</f>
        <v>-</v>
      </c>
      <c r="M643" s="140" t="str">
        <f>IF(SP_SUL!J646="","*",SP_SUL!J646)</f>
        <v>*</v>
      </c>
      <c r="N643" s="144" t="str">
        <f>IF(SP_SUL!K646="","*",SP_SUL!K646)</f>
        <v>*</v>
      </c>
      <c r="O643" s="144" t="str">
        <f>IF(SP_SUL!L646="","*",SP_SUL!L646)</f>
        <v>*</v>
      </c>
      <c r="P643" s="143" t="str">
        <f>IF(SP_SUL!O646="","*",SP_SUL!O646)</f>
        <v>*</v>
      </c>
      <c r="Q643" s="143" t="str">
        <f>IF(SP_SUL!P646="","*",SP_SUL!P646)</f>
        <v>*</v>
      </c>
      <c r="R643" s="145" t="str">
        <f>IF(SP_SUL!Q646="","*",CONCATENATE(SP_SUL!Q646," ",SP_SUL!R646))</f>
        <v>*</v>
      </c>
      <c r="S643" s="145" t="str">
        <f>IF(SP_SUL!V646="","*",SP_SUL!V646)</f>
        <v>*</v>
      </c>
      <c r="T643" s="145" t="str">
        <f>IF(SP_SUL!W646="","*",SP_SUL!W646)</f>
        <v>*</v>
      </c>
      <c r="U643" s="137" t="str">
        <f ca="1">_xlfn.XLOOKUP(G643&amp;$U$2,BS_CONTROLE[CHAVE],BS_CONTROLE[Quantidade_11],"-")</f>
        <v>-</v>
      </c>
      <c r="V643" s="137" t="str">
        <f ca="1">_xlfn.XLOOKUP(G643&amp;$V$2,BS_CONTROLE[CHAVE],BS_CONTROLE[Quantidade_11],"-")</f>
        <v>-</v>
      </c>
      <c r="W643" s="137" t="str">
        <f ca="1">_xlfn.XLOOKUP(G643&amp;$W$2,BS_CONTROLE[CHAVE],BS_CONTROLE[Quantidade_11],"-")</f>
        <v>-</v>
      </c>
    </row>
    <row r="644" spans="1:23" hidden="1">
      <c r="A644" s="146" t="str">
        <f>IF(SP_SUL!Y647="","*",SP_SUL!Y647)</f>
        <v>*</v>
      </c>
      <c r="B644" s="146" t="str">
        <f>IF(SP_SUL!X647="","*",SP_SUL!X647)</f>
        <v>*</v>
      </c>
      <c r="C644" s="146" t="str">
        <f>IF(SP_SUL!Z647="","*",SP_SUL!Z647)</f>
        <v>*</v>
      </c>
      <c r="D644" s="139" t="str">
        <f>IF(SP_SUL!S647="","*",SP_SUL!S647)</f>
        <v>-</v>
      </c>
      <c r="E644" s="139" t="str">
        <f>IF(SP_SUL!T647="","*",SP_SUL!T647)</f>
        <v>-</v>
      </c>
      <c r="F644" s="145" t="str">
        <f>IF(SP_SUL!B647="","*",SP_SUL!B647)</f>
        <v>*</v>
      </c>
      <c r="G644" s="145" t="str">
        <f>IF(SP_SUL!D647="","*",SP_SUL!D647)</f>
        <v>*</v>
      </c>
      <c r="H644" s="145" t="str">
        <f>IF(SP_SUL!F647="","*",SP_SUL!F647)</f>
        <v>*</v>
      </c>
      <c r="I644" s="145" t="str">
        <f>IF(SP_SUL!H647="","*",SP_SUL!H647)</f>
        <v>*</v>
      </c>
      <c r="J644" s="145" t="str">
        <f>IF(SP_SUL!I647="","*",SP_SUL!I647)</f>
        <v>*</v>
      </c>
      <c r="K644" s="139" t="str">
        <f>IF(SP_SUL!M647="","*",SP_SUL!M647)</f>
        <v>-</v>
      </c>
      <c r="L644" s="139" t="str">
        <f>IF(SP_SUL!N647="","*",SP_SUL!N647)</f>
        <v>-</v>
      </c>
      <c r="M644" s="140" t="str">
        <f>IF(SP_SUL!J647="","*",SP_SUL!J647)</f>
        <v>*</v>
      </c>
      <c r="N644" s="144" t="str">
        <f>IF(SP_SUL!K647="","*",SP_SUL!K647)</f>
        <v>*</v>
      </c>
      <c r="O644" s="144" t="str">
        <f>IF(SP_SUL!L647="","*",SP_SUL!L647)</f>
        <v>*</v>
      </c>
      <c r="P644" s="143" t="str">
        <f>IF(SP_SUL!O647="","*",SP_SUL!O647)</f>
        <v>*</v>
      </c>
      <c r="Q644" s="143" t="str">
        <f>IF(SP_SUL!P647="","*",SP_SUL!P647)</f>
        <v>*</v>
      </c>
      <c r="R644" s="145" t="str">
        <f>IF(SP_SUL!Q647="","*",CONCATENATE(SP_SUL!Q647," ",SP_SUL!R647))</f>
        <v>*</v>
      </c>
      <c r="S644" s="145" t="str">
        <f>IF(SP_SUL!V647="","*",SP_SUL!V647)</f>
        <v>*</v>
      </c>
      <c r="T644" s="145" t="str">
        <f>IF(SP_SUL!W647="","*",SP_SUL!W647)</f>
        <v>*</v>
      </c>
      <c r="U644" s="137" t="str">
        <f ca="1">_xlfn.XLOOKUP(G644&amp;$U$2,BS_CONTROLE[CHAVE],BS_CONTROLE[Quantidade_11],"-")</f>
        <v>-</v>
      </c>
      <c r="V644" s="137" t="str">
        <f ca="1">_xlfn.XLOOKUP(G644&amp;$V$2,BS_CONTROLE[CHAVE],BS_CONTROLE[Quantidade_11],"-")</f>
        <v>-</v>
      </c>
      <c r="W644" s="137" t="str">
        <f ca="1">_xlfn.XLOOKUP(G644&amp;$W$2,BS_CONTROLE[CHAVE],BS_CONTROLE[Quantidade_11],"-")</f>
        <v>-</v>
      </c>
    </row>
    <row r="645" spans="1:23" hidden="1">
      <c r="A645" s="146" t="str">
        <f>IF(SP_SUL!Y648="","*",SP_SUL!Y648)</f>
        <v>*</v>
      </c>
      <c r="B645" s="146" t="str">
        <f>IF(SP_SUL!X648="","*",SP_SUL!X648)</f>
        <v>*</v>
      </c>
      <c r="C645" s="146" t="str">
        <f>IF(SP_SUL!Z648="","*",SP_SUL!Z648)</f>
        <v>*</v>
      </c>
      <c r="D645" s="139" t="str">
        <f>IF(SP_SUL!S648="","*",SP_SUL!S648)</f>
        <v>-</v>
      </c>
      <c r="E645" s="139" t="str">
        <f>IF(SP_SUL!T648="","*",SP_SUL!T648)</f>
        <v>-</v>
      </c>
      <c r="F645" s="145" t="str">
        <f>IF(SP_SUL!B648="","*",SP_SUL!B648)</f>
        <v>*</v>
      </c>
      <c r="G645" s="145" t="str">
        <f>IF(SP_SUL!D648="","*",SP_SUL!D648)</f>
        <v>*</v>
      </c>
      <c r="H645" s="145" t="str">
        <f>IF(SP_SUL!F648="","*",SP_SUL!F648)</f>
        <v>*</v>
      </c>
      <c r="I645" s="145" t="str">
        <f>IF(SP_SUL!H648="","*",SP_SUL!H648)</f>
        <v>*</v>
      </c>
      <c r="J645" s="145" t="str">
        <f>IF(SP_SUL!I648="","*",SP_SUL!I648)</f>
        <v>*</v>
      </c>
      <c r="K645" s="139" t="str">
        <f>IF(SP_SUL!M648="","*",SP_SUL!M648)</f>
        <v>-</v>
      </c>
      <c r="L645" s="139" t="str">
        <f>IF(SP_SUL!N648="","*",SP_SUL!N648)</f>
        <v>-</v>
      </c>
      <c r="M645" s="140" t="str">
        <f>IF(SP_SUL!J648="","*",SP_SUL!J648)</f>
        <v>*</v>
      </c>
      <c r="N645" s="144" t="str">
        <f>IF(SP_SUL!K648="","*",SP_SUL!K648)</f>
        <v>*</v>
      </c>
      <c r="O645" s="144" t="str">
        <f>IF(SP_SUL!L648="","*",SP_SUL!L648)</f>
        <v>*</v>
      </c>
      <c r="P645" s="143" t="str">
        <f>IF(SP_SUL!O648="","*",SP_SUL!O648)</f>
        <v>*</v>
      </c>
      <c r="Q645" s="143" t="str">
        <f>IF(SP_SUL!P648="","*",SP_SUL!P648)</f>
        <v>*</v>
      </c>
      <c r="R645" s="145" t="str">
        <f>IF(SP_SUL!Q648="","*",CONCATENATE(SP_SUL!Q648," ",SP_SUL!R648))</f>
        <v>*</v>
      </c>
      <c r="S645" s="145" t="str">
        <f>IF(SP_SUL!V648="","*",SP_SUL!V648)</f>
        <v>*</v>
      </c>
      <c r="T645" s="145" t="str">
        <f>IF(SP_SUL!W648="","*",SP_SUL!W648)</f>
        <v>*</v>
      </c>
      <c r="U645" s="137" t="str">
        <f ca="1">_xlfn.XLOOKUP(G645&amp;$U$2,BS_CONTROLE[CHAVE],BS_CONTROLE[Quantidade_11],"-")</f>
        <v>-</v>
      </c>
      <c r="V645" s="137" t="str">
        <f ca="1">_xlfn.XLOOKUP(G645&amp;$V$2,BS_CONTROLE[CHAVE],BS_CONTROLE[Quantidade_11],"-")</f>
        <v>-</v>
      </c>
      <c r="W645" s="137" t="str">
        <f ca="1">_xlfn.XLOOKUP(G645&amp;$W$2,BS_CONTROLE[CHAVE],BS_CONTROLE[Quantidade_11],"-")</f>
        <v>-</v>
      </c>
    </row>
    <row r="646" spans="1:23" hidden="1">
      <c r="A646" s="146" t="str">
        <f>IF(SP_SUL!Y649="","*",SP_SUL!Y649)</f>
        <v>*</v>
      </c>
      <c r="B646" s="146" t="str">
        <f>IF(SP_SUL!X649="","*",SP_SUL!X649)</f>
        <v>*</v>
      </c>
      <c r="C646" s="146" t="str">
        <f>IF(SP_SUL!Z649="","*",SP_SUL!Z649)</f>
        <v>*</v>
      </c>
      <c r="D646" s="139" t="str">
        <f>IF(SP_SUL!S649="","*",SP_SUL!S649)</f>
        <v>-</v>
      </c>
      <c r="E646" s="139" t="str">
        <f>IF(SP_SUL!T649="","*",SP_SUL!T649)</f>
        <v>-</v>
      </c>
      <c r="F646" s="145" t="str">
        <f>IF(SP_SUL!B649="","*",SP_SUL!B649)</f>
        <v>*</v>
      </c>
      <c r="G646" s="145" t="str">
        <f>IF(SP_SUL!D649="","*",SP_SUL!D649)</f>
        <v>*</v>
      </c>
      <c r="H646" s="145" t="str">
        <f>IF(SP_SUL!F649="","*",SP_SUL!F649)</f>
        <v>*</v>
      </c>
      <c r="I646" s="145" t="str">
        <f>IF(SP_SUL!H649="","*",SP_SUL!H649)</f>
        <v>*</v>
      </c>
      <c r="J646" s="145" t="str">
        <f>IF(SP_SUL!I649="","*",SP_SUL!I649)</f>
        <v>*</v>
      </c>
      <c r="K646" s="139" t="str">
        <f>IF(SP_SUL!M649="","*",SP_SUL!M649)</f>
        <v>-</v>
      </c>
      <c r="L646" s="139" t="str">
        <f>IF(SP_SUL!N649="","*",SP_SUL!N649)</f>
        <v>-</v>
      </c>
      <c r="M646" s="140" t="str">
        <f>IF(SP_SUL!J649="","*",SP_SUL!J649)</f>
        <v>*</v>
      </c>
      <c r="N646" s="144" t="str">
        <f>IF(SP_SUL!K649="","*",SP_SUL!K649)</f>
        <v>*</v>
      </c>
      <c r="O646" s="144" t="str">
        <f>IF(SP_SUL!L649="","*",SP_SUL!L649)</f>
        <v>*</v>
      </c>
      <c r="P646" s="143" t="str">
        <f>IF(SP_SUL!O649="","*",SP_SUL!O649)</f>
        <v>*</v>
      </c>
      <c r="Q646" s="143" t="str">
        <f>IF(SP_SUL!P649="","*",SP_SUL!P649)</f>
        <v>*</v>
      </c>
      <c r="R646" s="145" t="str">
        <f>IF(SP_SUL!Q649="","*",CONCATENATE(SP_SUL!Q649," ",SP_SUL!R649))</f>
        <v>*</v>
      </c>
      <c r="S646" s="145" t="str">
        <f>IF(SP_SUL!V649="","*",SP_SUL!V649)</f>
        <v>*</v>
      </c>
      <c r="T646" s="145" t="str">
        <f>IF(SP_SUL!W649="","*",SP_SUL!W649)</f>
        <v>*</v>
      </c>
      <c r="U646" s="137" t="str">
        <f ca="1">_xlfn.XLOOKUP(G646&amp;$U$2,BS_CONTROLE[CHAVE],BS_CONTROLE[Quantidade_11],"-")</f>
        <v>-</v>
      </c>
      <c r="V646" s="137" t="str">
        <f ca="1">_xlfn.XLOOKUP(G646&amp;$V$2,BS_CONTROLE[CHAVE],BS_CONTROLE[Quantidade_11],"-")</f>
        <v>-</v>
      </c>
      <c r="W646" s="137" t="str">
        <f ca="1">_xlfn.XLOOKUP(G646&amp;$W$2,BS_CONTROLE[CHAVE],BS_CONTROLE[Quantidade_11],"-")</f>
        <v>-</v>
      </c>
    </row>
    <row r="647" spans="1:23" hidden="1">
      <c r="A647" s="146" t="str">
        <f>IF(SP_SUL!Y650="","*",SP_SUL!Y650)</f>
        <v>*</v>
      </c>
      <c r="B647" s="146" t="str">
        <f>IF(SP_SUL!X650="","*",SP_SUL!X650)</f>
        <v>*</v>
      </c>
      <c r="C647" s="146" t="str">
        <f>IF(SP_SUL!Z650="","*",SP_SUL!Z650)</f>
        <v>*</v>
      </c>
      <c r="D647" s="139" t="str">
        <f>IF(SP_SUL!S650="","*",SP_SUL!S650)</f>
        <v>-</v>
      </c>
      <c r="E647" s="139" t="str">
        <f>IF(SP_SUL!T650="","*",SP_SUL!T650)</f>
        <v>-</v>
      </c>
      <c r="F647" s="145" t="str">
        <f>IF(SP_SUL!B650="","*",SP_SUL!B650)</f>
        <v>*</v>
      </c>
      <c r="G647" s="145" t="str">
        <f>IF(SP_SUL!D650="","*",SP_SUL!D650)</f>
        <v>*</v>
      </c>
      <c r="H647" s="145" t="str">
        <f>IF(SP_SUL!F650="","*",SP_SUL!F650)</f>
        <v>*</v>
      </c>
      <c r="I647" s="145" t="str">
        <f>IF(SP_SUL!H650="","*",SP_SUL!H650)</f>
        <v>*</v>
      </c>
      <c r="J647" s="145" t="str">
        <f>IF(SP_SUL!I650="","*",SP_SUL!I650)</f>
        <v>*</v>
      </c>
      <c r="K647" s="139" t="str">
        <f>IF(SP_SUL!M650="","*",SP_SUL!M650)</f>
        <v>-</v>
      </c>
      <c r="L647" s="139" t="str">
        <f>IF(SP_SUL!N650="","*",SP_SUL!N650)</f>
        <v>-</v>
      </c>
      <c r="M647" s="140" t="str">
        <f>IF(SP_SUL!J650="","*",SP_SUL!J650)</f>
        <v>*</v>
      </c>
      <c r="N647" s="144" t="str">
        <f>IF(SP_SUL!K650="","*",SP_SUL!K650)</f>
        <v>*</v>
      </c>
      <c r="O647" s="144" t="str">
        <f>IF(SP_SUL!L650="","*",SP_SUL!L650)</f>
        <v>*</v>
      </c>
      <c r="P647" s="143" t="str">
        <f>IF(SP_SUL!O650="","*",SP_SUL!O650)</f>
        <v>*</v>
      </c>
      <c r="Q647" s="143" t="str">
        <f>IF(SP_SUL!P650="","*",SP_SUL!P650)</f>
        <v>*</v>
      </c>
      <c r="R647" s="145" t="str">
        <f>IF(SP_SUL!Q650="","*",CONCATENATE(SP_SUL!Q650," ",SP_SUL!R650))</f>
        <v>*</v>
      </c>
      <c r="S647" s="145" t="str">
        <f>IF(SP_SUL!V650="","*",SP_SUL!V650)</f>
        <v>*</v>
      </c>
      <c r="T647" s="145" t="str">
        <f>IF(SP_SUL!W650="","*",SP_SUL!W650)</f>
        <v>*</v>
      </c>
      <c r="U647" s="137" t="str">
        <f ca="1">_xlfn.XLOOKUP(G647&amp;$U$2,BS_CONTROLE[CHAVE],BS_CONTROLE[Quantidade_11],"-")</f>
        <v>-</v>
      </c>
      <c r="V647" s="137" t="str">
        <f ca="1">_xlfn.XLOOKUP(G647&amp;$V$2,BS_CONTROLE[CHAVE],BS_CONTROLE[Quantidade_11],"-")</f>
        <v>-</v>
      </c>
      <c r="W647" s="137" t="str">
        <f ca="1">_xlfn.XLOOKUP(G647&amp;$W$2,BS_CONTROLE[CHAVE],BS_CONTROLE[Quantidade_11],"-")</f>
        <v>-</v>
      </c>
    </row>
    <row r="648" spans="1:23" hidden="1">
      <c r="A648" s="146" t="str">
        <f>IF(SP_SUL!Y651="","*",SP_SUL!Y651)</f>
        <v>*</v>
      </c>
      <c r="B648" s="146" t="str">
        <f>IF(SP_SUL!X651="","*",SP_SUL!X651)</f>
        <v>*</v>
      </c>
      <c r="C648" s="146" t="str">
        <f>IF(SP_SUL!Z651="","*",SP_SUL!Z651)</f>
        <v>*</v>
      </c>
      <c r="D648" s="139" t="str">
        <f>IF(SP_SUL!S651="","*",SP_SUL!S651)</f>
        <v>-</v>
      </c>
      <c r="E648" s="139" t="str">
        <f>IF(SP_SUL!T651="","*",SP_SUL!T651)</f>
        <v>-</v>
      </c>
      <c r="F648" s="145" t="str">
        <f>IF(SP_SUL!B651="","*",SP_SUL!B651)</f>
        <v>*</v>
      </c>
      <c r="G648" s="145" t="str">
        <f>IF(SP_SUL!D651="","*",SP_SUL!D651)</f>
        <v>*</v>
      </c>
      <c r="H648" s="145" t="str">
        <f>IF(SP_SUL!F651="","*",SP_SUL!F651)</f>
        <v>*</v>
      </c>
      <c r="I648" s="145" t="str">
        <f>IF(SP_SUL!H651="","*",SP_SUL!H651)</f>
        <v>*</v>
      </c>
      <c r="J648" s="145" t="str">
        <f>IF(SP_SUL!I651="","*",SP_SUL!I651)</f>
        <v>*</v>
      </c>
      <c r="K648" s="139" t="str">
        <f>IF(SP_SUL!M651="","*",SP_SUL!M651)</f>
        <v>-</v>
      </c>
      <c r="L648" s="139" t="str">
        <f>IF(SP_SUL!N651="","*",SP_SUL!N651)</f>
        <v>-</v>
      </c>
      <c r="M648" s="140" t="str">
        <f>IF(SP_SUL!J651="","*",SP_SUL!J651)</f>
        <v>*</v>
      </c>
      <c r="N648" s="144" t="str">
        <f>IF(SP_SUL!K651="","*",SP_SUL!K651)</f>
        <v>*</v>
      </c>
      <c r="O648" s="144" t="str">
        <f>IF(SP_SUL!L651="","*",SP_SUL!L651)</f>
        <v>*</v>
      </c>
      <c r="P648" s="143" t="str">
        <f>IF(SP_SUL!O651="","*",SP_SUL!O651)</f>
        <v>*</v>
      </c>
      <c r="Q648" s="143" t="str">
        <f>IF(SP_SUL!P651="","*",SP_SUL!P651)</f>
        <v>*</v>
      </c>
      <c r="R648" s="145" t="str">
        <f>IF(SP_SUL!Q651="","*",CONCATENATE(SP_SUL!Q651," ",SP_SUL!R651))</f>
        <v>*</v>
      </c>
      <c r="S648" s="145" t="str">
        <f>IF(SP_SUL!V651="","*",SP_SUL!V651)</f>
        <v>*</v>
      </c>
      <c r="T648" s="145" t="str">
        <f>IF(SP_SUL!W651="","*",SP_SUL!W651)</f>
        <v>*</v>
      </c>
      <c r="U648" s="137" t="str">
        <f ca="1">_xlfn.XLOOKUP(G648&amp;$U$2,BS_CONTROLE[CHAVE],BS_CONTROLE[Quantidade_11],"-")</f>
        <v>-</v>
      </c>
      <c r="V648" s="137" t="str">
        <f ca="1">_xlfn.XLOOKUP(G648&amp;$V$2,BS_CONTROLE[CHAVE],BS_CONTROLE[Quantidade_11],"-")</f>
        <v>-</v>
      </c>
      <c r="W648" s="137" t="str">
        <f ca="1">_xlfn.XLOOKUP(G648&amp;$W$2,BS_CONTROLE[CHAVE],BS_CONTROLE[Quantidade_11],"-")</f>
        <v>-</v>
      </c>
    </row>
    <row r="649" spans="1:23" hidden="1">
      <c r="A649" s="146" t="str">
        <f>IF(SP_SUL!Y652="","*",SP_SUL!Y652)</f>
        <v>*</v>
      </c>
      <c r="B649" s="146" t="str">
        <f>IF(SP_SUL!X652="","*",SP_SUL!X652)</f>
        <v>*</v>
      </c>
      <c r="C649" s="146" t="str">
        <f>IF(SP_SUL!Z652="","*",SP_SUL!Z652)</f>
        <v>*</v>
      </c>
      <c r="D649" s="139" t="str">
        <f>IF(SP_SUL!S652="","*",SP_SUL!S652)</f>
        <v>-</v>
      </c>
      <c r="E649" s="139" t="str">
        <f>IF(SP_SUL!T652="","*",SP_SUL!T652)</f>
        <v>-</v>
      </c>
      <c r="F649" s="145" t="str">
        <f>IF(SP_SUL!B652="","*",SP_SUL!B652)</f>
        <v>*</v>
      </c>
      <c r="G649" s="145" t="str">
        <f>IF(SP_SUL!D652="","*",SP_SUL!D652)</f>
        <v>*</v>
      </c>
      <c r="H649" s="145" t="str">
        <f>IF(SP_SUL!F652="","*",SP_SUL!F652)</f>
        <v>*</v>
      </c>
      <c r="I649" s="145" t="str">
        <f>IF(SP_SUL!H652="","*",SP_SUL!H652)</f>
        <v>*</v>
      </c>
      <c r="J649" s="145" t="str">
        <f>IF(SP_SUL!I652="","*",SP_SUL!I652)</f>
        <v>*</v>
      </c>
      <c r="K649" s="139" t="str">
        <f>IF(SP_SUL!M652="","*",SP_SUL!M652)</f>
        <v>-</v>
      </c>
      <c r="L649" s="139" t="str">
        <f>IF(SP_SUL!N652="","*",SP_SUL!N652)</f>
        <v>-</v>
      </c>
      <c r="M649" s="140" t="str">
        <f>IF(SP_SUL!J652="","*",SP_SUL!J652)</f>
        <v>*</v>
      </c>
      <c r="N649" s="144" t="str">
        <f>IF(SP_SUL!K652="","*",SP_SUL!K652)</f>
        <v>*</v>
      </c>
      <c r="O649" s="144" t="str">
        <f>IF(SP_SUL!L652="","*",SP_SUL!L652)</f>
        <v>*</v>
      </c>
      <c r="P649" s="143" t="str">
        <f>IF(SP_SUL!O652="","*",SP_SUL!O652)</f>
        <v>*</v>
      </c>
      <c r="Q649" s="143" t="str">
        <f>IF(SP_SUL!P652="","*",SP_SUL!P652)</f>
        <v>*</v>
      </c>
      <c r="R649" s="145" t="str">
        <f>IF(SP_SUL!Q652="","*",CONCATENATE(SP_SUL!Q652," ",SP_SUL!R652))</f>
        <v>*</v>
      </c>
      <c r="S649" s="145" t="str">
        <f>IF(SP_SUL!V652="","*",SP_SUL!V652)</f>
        <v>*</v>
      </c>
      <c r="T649" s="145" t="str">
        <f>IF(SP_SUL!W652="","*",SP_SUL!W652)</f>
        <v>*</v>
      </c>
      <c r="U649" s="137" t="str">
        <f ca="1">_xlfn.XLOOKUP(G649&amp;$U$2,BS_CONTROLE[CHAVE],BS_CONTROLE[Quantidade_11],"-")</f>
        <v>-</v>
      </c>
      <c r="V649" s="137" t="str">
        <f ca="1">_xlfn.XLOOKUP(G649&amp;$V$2,BS_CONTROLE[CHAVE],BS_CONTROLE[Quantidade_11],"-")</f>
        <v>-</v>
      </c>
      <c r="W649" s="137" t="str">
        <f ca="1">_xlfn.XLOOKUP(G649&amp;$W$2,BS_CONTROLE[CHAVE],BS_CONTROLE[Quantidade_11],"-")</f>
        <v>-</v>
      </c>
    </row>
    <row r="650" spans="1:23" hidden="1">
      <c r="A650" s="146" t="str">
        <f>IF(SP_SUL!Y653="","*",SP_SUL!Y653)</f>
        <v>*</v>
      </c>
      <c r="B650" s="146" t="str">
        <f>IF(SP_SUL!X653="","*",SP_SUL!X653)</f>
        <v>*</v>
      </c>
      <c r="C650" s="146" t="str">
        <f>IF(SP_SUL!Z653="","*",SP_SUL!Z653)</f>
        <v>*</v>
      </c>
      <c r="D650" s="139" t="str">
        <f>IF(SP_SUL!S653="","*",SP_SUL!S653)</f>
        <v>-</v>
      </c>
      <c r="E650" s="139" t="str">
        <f>IF(SP_SUL!T653="","*",SP_SUL!T653)</f>
        <v>-</v>
      </c>
      <c r="F650" s="145" t="str">
        <f>IF(SP_SUL!B653="","*",SP_SUL!B653)</f>
        <v>*</v>
      </c>
      <c r="G650" s="145" t="str">
        <f>IF(SP_SUL!D653="","*",SP_SUL!D653)</f>
        <v>*</v>
      </c>
      <c r="H650" s="145" t="str">
        <f>IF(SP_SUL!F653="","*",SP_SUL!F653)</f>
        <v>*</v>
      </c>
      <c r="I650" s="145" t="str">
        <f>IF(SP_SUL!H653="","*",SP_SUL!H653)</f>
        <v>*</v>
      </c>
      <c r="J650" s="145" t="str">
        <f>IF(SP_SUL!I653="","*",SP_SUL!I653)</f>
        <v>*</v>
      </c>
      <c r="K650" s="139" t="str">
        <f>IF(SP_SUL!M653="","*",SP_SUL!M653)</f>
        <v>-</v>
      </c>
      <c r="L650" s="139" t="str">
        <f>IF(SP_SUL!N653="","*",SP_SUL!N653)</f>
        <v>-</v>
      </c>
      <c r="M650" s="140" t="str">
        <f>IF(SP_SUL!J653="","*",SP_SUL!J653)</f>
        <v>*</v>
      </c>
      <c r="N650" s="144" t="str">
        <f>IF(SP_SUL!K653="","*",SP_SUL!K653)</f>
        <v>*</v>
      </c>
      <c r="O650" s="144" t="str">
        <f>IF(SP_SUL!L653="","*",SP_SUL!L653)</f>
        <v>*</v>
      </c>
      <c r="P650" s="143" t="str">
        <f>IF(SP_SUL!O653="","*",SP_SUL!O653)</f>
        <v>*</v>
      </c>
      <c r="Q650" s="143" t="str">
        <f>IF(SP_SUL!P653="","*",SP_SUL!P653)</f>
        <v>*</v>
      </c>
      <c r="R650" s="145" t="str">
        <f>IF(SP_SUL!Q653="","*",CONCATENATE(SP_SUL!Q653," ",SP_SUL!R653))</f>
        <v>*</v>
      </c>
      <c r="S650" s="145" t="str">
        <f>IF(SP_SUL!V653="","*",SP_SUL!V653)</f>
        <v>*</v>
      </c>
      <c r="T650" s="145" t="str">
        <f>IF(SP_SUL!W653="","*",SP_SUL!W653)</f>
        <v>*</v>
      </c>
      <c r="U650" s="137" t="str">
        <f ca="1">_xlfn.XLOOKUP(G650&amp;$U$2,BS_CONTROLE[CHAVE],BS_CONTROLE[Quantidade_11],"-")</f>
        <v>-</v>
      </c>
      <c r="V650" s="137" t="str">
        <f ca="1">_xlfn.XLOOKUP(G650&amp;$V$2,BS_CONTROLE[CHAVE],BS_CONTROLE[Quantidade_11],"-")</f>
        <v>-</v>
      </c>
      <c r="W650" s="137" t="str">
        <f ca="1">_xlfn.XLOOKUP(G650&amp;$W$2,BS_CONTROLE[CHAVE],BS_CONTROLE[Quantidade_11],"-")</f>
        <v>-</v>
      </c>
    </row>
    <row r="651" spans="1:23" hidden="1">
      <c r="A651" s="146" t="str">
        <f>IF(SP_SUL!Y654="","*",SP_SUL!Y654)</f>
        <v>*</v>
      </c>
      <c r="B651" s="146" t="str">
        <f>IF(SP_SUL!X654="","*",SP_SUL!X654)</f>
        <v>*</v>
      </c>
      <c r="C651" s="146" t="str">
        <f>IF(SP_SUL!Z654="","*",SP_SUL!Z654)</f>
        <v>*</v>
      </c>
      <c r="D651" s="139" t="str">
        <f>IF(SP_SUL!S654="","*",SP_SUL!S654)</f>
        <v>-</v>
      </c>
      <c r="E651" s="139" t="str">
        <f>IF(SP_SUL!T654="","*",SP_SUL!T654)</f>
        <v>-</v>
      </c>
      <c r="F651" s="145" t="str">
        <f>IF(SP_SUL!B654="","*",SP_SUL!B654)</f>
        <v>*</v>
      </c>
      <c r="G651" s="145" t="str">
        <f>IF(SP_SUL!D654="","*",SP_SUL!D654)</f>
        <v>*</v>
      </c>
      <c r="H651" s="145" t="str">
        <f>IF(SP_SUL!F654="","*",SP_SUL!F654)</f>
        <v>*</v>
      </c>
      <c r="I651" s="145" t="str">
        <f>IF(SP_SUL!H654="","*",SP_SUL!H654)</f>
        <v>*</v>
      </c>
      <c r="J651" s="145" t="str">
        <f>IF(SP_SUL!I654="","*",SP_SUL!I654)</f>
        <v>*</v>
      </c>
      <c r="K651" s="139" t="str">
        <f>IF(SP_SUL!M654="","*",SP_SUL!M654)</f>
        <v>-</v>
      </c>
      <c r="L651" s="139" t="str">
        <f>IF(SP_SUL!N654="","*",SP_SUL!N654)</f>
        <v>-</v>
      </c>
      <c r="M651" s="140" t="str">
        <f>IF(SP_SUL!J654="","*",SP_SUL!J654)</f>
        <v>*</v>
      </c>
      <c r="N651" s="144" t="str">
        <f>IF(SP_SUL!K654="","*",SP_SUL!K654)</f>
        <v>*</v>
      </c>
      <c r="O651" s="144" t="str">
        <f>IF(SP_SUL!L654="","*",SP_SUL!L654)</f>
        <v>*</v>
      </c>
      <c r="P651" s="143" t="str">
        <f>IF(SP_SUL!O654="","*",SP_SUL!O654)</f>
        <v>*</v>
      </c>
      <c r="Q651" s="143" t="str">
        <f>IF(SP_SUL!P654="","*",SP_SUL!P654)</f>
        <v>*</v>
      </c>
      <c r="R651" s="145" t="str">
        <f>IF(SP_SUL!Q654="","*",CONCATENATE(SP_SUL!Q654," ",SP_SUL!R654))</f>
        <v>*</v>
      </c>
      <c r="S651" s="145" t="str">
        <f>IF(SP_SUL!V654="","*",SP_SUL!V654)</f>
        <v>*</v>
      </c>
      <c r="T651" s="145" t="str">
        <f>IF(SP_SUL!W654="","*",SP_SUL!W654)</f>
        <v>*</v>
      </c>
      <c r="U651" s="137" t="str">
        <f ca="1">_xlfn.XLOOKUP(G651&amp;$U$2,BS_CONTROLE[CHAVE],BS_CONTROLE[Quantidade_11],"-")</f>
        <v>-</v>
      </c>
      <c r="V651" s="137" t="str">
        <f ca="1">_xlfn.XLOOKUP(G651&amp;$V$2,BS_CONTROLE[CHAVE],BS_CONTROLE[Quantidade_11],"-")</f>
        <v>-</v>
      </c>
      <c r="W651" s="137" t="str">
        <f ca="1">_xlfn.XLOOKUP(G651&amp;$W$2,BS_CONTROLE[CHAVE],BS_CONTROLE[Quantidade_11],"-")</f>
        <v>-</v>
      </c>
    </row>
    <row r="652" spans="1:23" hidden="1">
      <c r="A652" s="146" t="str">
        <f>IF(SP_SUL!Y655="","*",SP_SUL!Y655)</f>
        <v>*</v>
      </c>
      <c r="B652" s="146" t="str">
        <f>IF(SP_SUL!X655="","*",SP_SUL!X655)</f>
        <v>*</v>
      </c>
      <c r="C652" s="146" t="str">
        <f>IF(SP_SUL!Z655="","*",SP_SUL!Z655)</f>
        <v>*</v>
      </c>
      <c r="D652" s="139" t="str">
        <f>IF(SP_SUL!S655="","*",SP_SUL!S655)</f>
        <v>-</v>
      </c>
      <c r="E652" s="139" t="str">
        <f>IF(SP_SUL!T655="","*",SP_SUL!T655)</f>
        <v>-</v>
      </c>
      <c r="F652" s="145" t="str">
        <f>IF(SP_SUL!B655="","*",SP_SUL!B655)</f>
        <v>*</v>
      </c>
      <c r="G652" s="145" t="str">
        <f>IF(SP_SUL!D655="","*",SP_SUL!D655)</f>
        <v>*</v>
      </c>
      <c r="H652" s="145" t="str">
        <f>IF(SP_SUL!F655="","*",SP_SUL!F655)</f>
        <v>*</v>
      </c>
      <c r="I652" s="145" t="str">
        <f>IF(SP_SUL!H655="","*",SP_SUL!H655)</f>
        <v>*</v>
      </c>
      <c r="J652" s="145" t="str">
        <f>IF(SP_SUL!I655="","*",SP_SUL!I655)</f>
        <v>*</v>
      </c>
      <c r="K652" s="139" t="str">
        <f>IF(SP_SUL!M655="","*",SP_SUL!M655)</f>
        <v>-</v>
      </c>
      <c r="L652" s="139" t="str">
        <f>IF(SP_SUL!N655="","*",SP_SUL!N655)</f>
        <v>-</v>
      </c>
      <c r="M652" s="140" t="str">
        <f>IF(SP_SUL!J655="","*",SP_SUL!J655)</f>
        <v>*</v>
      </c>
      <c r="N652" s="144" t="str">
        <f>IF(SP_SUL!K655="","*",SP_SUL!K655)</f>
        <v>*</v>
      </c>
      <c r="O652" s="144" t="str">
        <f>IF(SP_SUL!L655="","*",SP_SUL!L655)</f>
        <v>*</v>
      </c>
      <c r="P652" s="143" t="str">
        <f>IF(SP_SUL!O655="","*",SP_SUL!O655)</f>
        <v>*</v>
      </c>
      <c r="Q652" s="143" t="str">
        <f>IF(SP_SUL!P655="","*",SP_SUL!P655)</f>
        <v>*</v>
      </c>
      <c r="R652" s="145" t="str">
        <f>IF(SP_SUL!Q655="","*",CONCATENATE(SP_SUL!Q655," ",SP_SUL!R655))</f>
        <v>*</v>
      </c>
      <c r="S652" s="145" t="str">
        <f>IF(SP_SUL!V655="","*",SP_SUL!V655)</f>
        <v>*</v>
      </c>
      <c r="T652" s="145" t="str">
        <f>IF(SP_SUL!W655="","*",SP_SUL!W655)</f>
        <v>*</v>
      </c>
      <c r="U652" s="137" t="str">
        <f ca="1">_xlfn.XLOOKUP(G652&amp;$U$2,BS_CONTROLE[CHAVE],BS_CONTROLE[Quantidade_11],"-")</f>
        <v>-</v>
      </c>
      <c r="V652" s="137" t="str">
        <f ca="1">_xlfn.XLOOKUP(G652&amp;$V$2,BS_CONTROLE[CHAVE],BS_CONTROLE[Quantidade_11],"-")</f>
        <v>-</v>
      </c>
      <c r="W652" s="137" t="str">
        <f ca="1">_xlfn.XLOOKUP(G652&amp;$W$2,BS_CONTROLE[CHAVE],BS_CONTROLE[Quantidade_11],"-")</f>
        <v>-</v>
      </c>
    </row>
    <row r="653" spans="1:23" hidden="1">
      <c r="A653" s="146" t="str">
        <f>IF(SP_SUL!Y656="","*",SP_SUL!Y656)</f>
        <v>*</v>
      </c>
      <c r="B653" s="146" t="str">
        <f>IF(SP_SUL!X656="","*",SP_SUL!X656)</f>
        <v>*</v>
      </c>
      <c r="C653" s="146" t="str">
        <f>IF(SP_SUL!Z656="","*",SP_SUL!Z656)</f>
        <v>*</v>
      </c>
      <c r="D653" s="139" t="str">
        <f>IF(SP_SUL!S656="","*",SP_SUL!S656)</f>
        <v>-</v>
      </c>
      <c r="E653" s="139" t="str">
        <f>IF(SP_SUL!T656="","*",SP_SUL!T656)</f>
        <v>-</v>
      </c>
      <c r="F653" s="145" t="str">
        <f>IF(SP_SUL!B656="","*",SP_SUL!B656)</f>
        <v>*</v>
      </c>
      <c r="G653" s="145" t="str">
        <f>IF(SP_SUL!D656="","*",SP_SUL!D656)</f>
        <v>*</v>
      </c>
      <c r="H653" s="145" t="str">
        <f>IF(SP_SUL!F656="","*",SP_SUL!F656)</f>
        <v>*</v>
      </c>
      <c r="I653" s="145" t="str">
        <f>IF(SP_SUL!H656="","*",SP_SUL!H656)</f>
        <v>*</v>
      </c>
      <c r="J653" s="145" t="str">
        <f>IF(SP_SUL!I656="","*",SP_SUL!I656)</f>
        <v>*</v>
      </c>
      <c r="K653" s="139" t="str">
        <f>IF(SP_SUL!M656="","*",SP_SUL!M656)</f>
        <v>-</v>
      </c>
      <c r="L653" s="139" t="str">
        <f>IF(SP_SUL!N656="","*",SP_SUL!N656)</f>
        <v>-</v>
      </c>
      <c r="M653" s="140" t="str">
        <f>IF(SP_SUL!J656="","*",SP_SUL!J656)</f>
        <v>*</v>
      </c>
      <c r="N653" s="144" t="str">
        <f>IF(SP_SUL!K656="","*",SP_SUL!K656)</f>
        <v>*</v>
      </c>
      <c r="O653" s="144" t="str">
        <f>IF(SP_SUL!L656="","*",SP_SUL!L656)</f>
        <v>*</v>
      </c>
      <c r="P653" s="143" t="str">
        <f>IF(SP_SUL!O656="","*",SP_SUL!O656)</f>
        <v>*</v>
      </c>
      <c r="Q653" s="143" t="str">
        <f>IF(SP_SUL!P656="","*",SP_SUL!P656)</f>
        <v>*</v>
      </c>
      <c r="R653" s="145" t="str">
        <f>IF(SP_SUL!Q656="","*",CONCATENATE(SP_SUL!Q656," ",SP_SUL!R656))</f>
        <v>*</v>
      </c>
      <c r="S653" s="145" t="str">
        <f>IF(SP_SUL!V656="","*",SP_SUL!V656)</f>
        <v>*</v>
      </c>
      <c r="T653" s="145" t="str">
        <f>IF(SP_SUL!W656="","*",SP_SUL!W656)</f>
        <v>*</v>
      </c>
      <c r="U653" s="137" t="str">
        <f ca="1">_xlfn.XLOOKUP(G653&amp;$U$2,BS_CONTROLE[CHAVE],BS_CONTROLE[Quantidade_11],"-")</f>
        <v>-</v>
      </c>
      <c r="V653" s="137" t="str">
        <f ca="1">_xlfn.XLOOKUP(G653&amp;$V$2,BS_CONTROLE[CHAVE],BS_CONTROLE[Quantidade_11],"-")</f>
        <v>-</v>
      </c>
      <c r="W653" s="137" t="str">
        <f ca="1">_xlfn.XLOOKUP(G653&amp;$W$2,BS_CONTROLE[CHAVE],BS_CONTROLE[Quantidade_11],"-")</f>
        <v>-</v>
      </c>
    </row>
    <row r="654" spans="1:23" hidden="1">
      <c r="A654" s="146" t="str">
        <f>IF(SP_SUL!Y657="","*",SP_SUL!Y657)</f>
        <v>*</v>
      </c>
      <c r="B654" s="146" t="str">
        <f>IF(SP_SUL!X657="","*",SP_SUL!X657)</f>
        <v>*</v>
      </c>
      <c r="C654" s="146" t="str">
        <f>IF(SP_SUL!Z657="","*",SP_SUL!Z657)</f>
        <v>*</v>
      </c>
      <c r="D654" s="139" t="str">
        <f>IF(SP_SUL!S657="","*",SP_SUL!S657)</f>
        <v>-</v>
      </c>
      <c r="E654" s="139" t="str">
        <f>IF(SP_SUL!T657="","*",SP_SUL!T657)</f>
        <v>-</v>
      </c>
      <c r="F654" s="145" t="str">
        <f>IF(SP_SUL!B657="","*",SP_SUL!B657)</f>
        <v>*</v>
      </c>
      <c r="G654" s="145" t="str">
        <f>IF(SP_SUL!D657="","*",SP_SUL!D657)</f>
        <v>*</v>
      </c>
      <c r="H654" s="145" t="str">
        <f>IF(SP_SUL!F657="","*",SP_SUL!F657)</f>
        <v>*</v>
      </c>
      <c r="I654" s="145" t="str">
        <f>IF(SP_SUL!H657="","*",SP_SUL!H657)</f>
        <v>*</v>
      </c>
      <c r="J654" s="145" t="str">
        <f>IF(SP_SUL!I657="","*",SP_SUL!I657)</f>
        <v>*</v>
      </c>
      <c r="K654" s="139" t="str">
        <f>IF(SP_SUL!M657="","*",SP_SUL!M657)</f>
        <v>-</v>
      </c>
      <c r="L654" s="139" t="str">
        <f>IF(SP_SUL!N657="","*",SP_SUL!N657)</f>
        <v>-</v>
      </c>
      <c r="M654" s="140" t="str">
        <f>IF(SP_SUL!J657="","*",SP_SUL!J657)</f>
        <v>*</v>
      </c>
      <c r="N654" s="144" t="str">
        <f>IF(SP_SUL!K657="","*",SP_SUL!K657)</f>
        <v>*</v>
      </c>
      <c r="O654" s="144" t="str">
        <f>IF(SP_SUL!L657="","*",SP_SUL!L657)</f>
        <v>*</v>
      </c>
      <c r="P654" s="143" t="str">
        <f>IF(SP_SUL!O657="","*",SP_SUL!O657)</f>
        <v>*</v>
      </c>
      <c r="Q654" s="143" t="str">
        <f>IF(SP_SUL!P657="","*",SP_SUL!P657)</f>
        <v>*</v>
      </c>
      <c r="R654" s="145" t="str">
        <f>IF(SP_SUL!Q657="","*",CONCATENATE(SP_SUL!Q657," ",SP_SUL!R657))</f>
        <v>*</v>
      </c>
      <c r="S654" s="145" t="str">
        <f>IF(SP_SUL!V657="","*",SP_SUL!V657)</f>
        <v>*</v>
      </c>
      <c r="T654" s="145" t="str">
        <f>IF(SP_SUL!W657="","*",SP_SUL!W657)</f>
        <v>*</v>
      </c>
      <c r="U654" s="137" t="str">
        <f ca="1">_xlfn.XLOOKUP(G654&amp;$U$2,BS_CONTROLE[CHAVE],BS_CONTROLE[Quantidade_11],"-")</f>
        <v>-</v>
      </c>
      <c r="V654" s="137" t="str">
        <f ca="1">_xlfn.XLOOKUP(G654&amp;$V$2,BS_CONTROLE[CHAVE],BS_CONTROLE[Quantidade_11],"-")</f>
        <v>-</v>
      </c>
      <c r="W654" s="137" t="str">
        <f ca="1">_xlfn.XLOOKUP(G654&amp;$W$2,BS_CONTROLE[CHAVE],BS_CONTROLE[Quantidade_11],"-")</f>
        <v>-</v>
      </c>
    </row>
    <row r="655" spans="1:23" hidden="1">
      <c r="A655" s="146" t="str">
        <f>IF(SP_SUL!Y658="","*",SP_SUL!Y658)</f>
        <v>*</v>
      </c>
      <c r="B655" s="146" t="str">
        <f>IF(SP_SUL!X658="","*",SP_SUL!X658)</f>
        <v>*</v>
      </c>
      <c r="C655" s="146" t="str">
        <f>IF(SP_SUL!Z658="","*",SP_SUL!Z658)</f>
        <v>*</v>
      </c>
      <c r="D655" s="139" t="str">
        <f>IF(SP_SUL!S658="","*",SP_SUL!S658)</f>
        <v>-</v>
      </c>
      <c r="E655" s="139" t="str">
        <f>IF(SP_SUL!T658="","*",SP_SUL!T658)</f>
        <v>-</v>
      </c>
      <c r="F655" s="145" t="str">
        <f>IF(SP_SUL!B658="","*",SP_SUL!B658)</f>
        <v>*</v>
      </c>
      <c r="G655" s="145" t="str">
        <f>IF(SP_SUL!D658="","*",SP_SUL!D658)</f>
        <v>*</v>
      </c>
      <c r="H655" s="145" t="str">
        <f>IF(SP_SUL!F658="","*",SP_SUL!F658)</f>
        <v>*</v>
      </c>
      <c r="I655" s="145" t="str">
        <f>IF(SP_SUL!H658="","*",SP_SUL!H658)</f>
        <v>*</v>
      </c>
      <c r="J655" s="145" t="str">
        <f>IF(SP_SUL!I658="","*",SP_SUL!I658)</f>
        <v>*</v>
      </c>
      <c r="K655" s="139" t="str">
        <f>IF(SP_SUL!M658="","*",SP_SUL!M658)</f>
        <v>-</v>
      </c>
      <c r="L655" s="139" t="str">
        <f>IF(SP_SUL!N658="","*",SP_SUL!N658)</f>
        <v>-</v>
      </c>
      <c r="M655" s="140" t="str">
        <f>IF(SP_SUL!J658="","*",SP_SUL!J658)</f>
        <v>*</v>
      </c>
      <c r="N655" s="144" t="str">
        <f>IF(SP_SUL!K658="","*",SP_SUL!K658)</f>
        <v>*</v>
      </c>
      <c r="O655" s="144" t="str">
        <f>IF(SP_SUL!L658="","*",SP_SUL!L658)</f>
        <v>*</v>
      </c>
      <c r="P655" s="143" t="str">
        <f>IF(SP_SUL!O658="","*",SP_SUL!O658)</f>
        <v>*</v>
      </c>
      <c r="Q655" s="143" t="str">
        <f>IF(SP_SUL!P658="","*",SP_SUL!P658)</f>
        <v>*</v>
      </c>
      <c r="R655" s="145" t="str">
        <f>IF(SP_SUL!Q658="","*",CONCATENATE(SP_SUL!Q658," ",SP_SUL!R658))</f>
        <v>*</v>
      </c>
      <c r="S655" s="145" t="str">
        <f>IF(SP_SUL!V658="","*",SP_SUL!V658)</f>
        <v>*</v>
      </c>
      <c r="T655" s="145" t="str">
        <f>IF(SP_SUL!W658="","*",SP_SUL!W658)</f>
        <v>*</v>
      </c>
      <c r="U655" s="137" t="str">
        <f ca="1">_xlfn.XLOOKUP(G655&amp;$U$2,BS_CONTROLE[CHAVE],BS_CONTROLE[Quantidade_11],"-")</f>
        <v>-</v>
      </c>
      <c r="V655" s="137" t="str">
        <f ca="1">_xlfn.XLOOKUP(G655&amp;$V$2,BS_CONTROLE[CHAVE],BS_CONTROLE[Quantidade_11],"-")</f>
        <v>-</v>
      </c>
      <c r="W655" s="137" t="str">
        <f ca="1">_xlfn.XLOOKUP(G655&amp;$W$2,BS_CONTROLE[CHAVE],BS_CONTROLE[Quantidade_11],"-")</f>
        <v>-</v>
      </c>
    </row>
    <row r="656" spans="1:23" hidden="1">
      <c r="A656" s="146" t="str">
        <f>IF(SP_SUL!Y659="","*",SP_SUL!Y659)</f>
        <v>*</v>
      </c>
      <c r="B656" s="146" t="str">
        <f>IF(SP_SUL!X659="","*",SP_SUL!X659)</f>
        <v>*</v>
      </c>
      <c r="C656" s="146" t="str">
        <f>IF(SP_SUL!Z659="","*",SP_SUL!Z659)</f>
        <v>*</v>
      </c>
      <c r="D656" s="139" t="str">
        <f>IF(SP_SUL!S659="","*",SP_SUL!S659)</f>
        <v>-</v>
      </c>
      <c r="E656" s="139" t="str">
        <f>IF(SP_SUL!T659="","*",SP_SUL!T659)</f>
        <v>-</v>
      </c>
      <c r="F656" s="145" t="str">
        <f>IF(SP_SUL!B659="","*",SP_SUL!B659)</f>
        <v>*</v>
      </c>
      <c r="G656" s="145" t="str">
        <f>IF(SP_SUL!D659="","*",SP_SUL!D659)</f>
        <v>*</v>
      </c>
      <c r="H656" s="145" t="str">
        <f>IF(SP_SUL!F659="","*",SP_SUL!F659)</f>
        <v>*</v>
      </c>
      <c r="I656" s="145" t="str">
        <f>IF(SP_SUL!H659="","*",SP_SUL!H659)</f>
        <v>*</v>
      </c>
      <c r="J656" s="145" t="str">
        <f>IF(SP_SUL!I659="","*",SP_SUL!I659)</f>
        <v>*</v>
      </c>
      <c r="K656" s="139" t="str">
        <f>IF(SP_SUL!M659="","*",SP_SUL!M659)</f>
        <v>-</v>
      </c>
      <c r="L656" s="139" t="str">
        <f>IF(SP_SUL!N659="","*",SP_SUL!N659)</f>
        <v>-</v>
      </c>
      <c r="M656" s="140" t="str">
        <f>IF(SP_SUL!J659="","*",SP_SUL!J659)</f>
        <v>*</v>
      </c>
      <c r="N656" s="144" t="str">
        <f>IF(SP_SUL!K659="","*",SP_SUL!K659)</f>
        <v>*</v>
      </c>
      <c r="O656" s="144" t="str">
        <f>IF(SP_SUL!L659="","*",SP_SUL!L659)</f>
        <v>*</v>
      </c>
      <c r="P656" s="143" t="str">
        <f>IF(SP_SUL!O659="","*",SP_SUL!O659)</f>
        <v>*</v>
      </c>
      <c r="Q656" s="143" t="str">
        <f>IF(SP_SUL!P659="","*",SP_SUL!P659)</f>
        <v>*</v>
      </c>
      <c r="R656" s="145" t="str">
        <f>IF(SP_SUL!Q659="","*",CONCATENATE(SP_SUL!Q659," ",SP_SUL!R659))</f>
        <v>*</v>
      </c>
      <c r="S656" s="145" t="str">
        <f>IF(SP_SUL!V659="","*",SP_SUL!V659)</f>
        <v>*</v>
      </c>
      <c r="T656" s="145" t="str">
        <f>IF(SP_SUL!W659="","*",SP_SUL!W659)</f>
        <v>*</v>
      </c>
      <c r="U656" s="137" t="str">
        <f ca="1">_xlfn.XLOOKUP(G656&amp;$U$2,BS_CONTROLE[CHAVE],BS_CONTROLE[Quantidade_11],"-")</f>
        <v>-</v>
      </c>
      <c r="V656" s="137" t="str">
        <f ca="1">_xlfn.XLOOKUP(G656&amp;$V$2,BS_CONTROLE[CHAVE],BS_CONTROLE[Quantidade_11],"-")</f>
        <v>-</v>
      </c>
      <c r="W656" s="137" t="str">
        <f ca="1">_xlfn.XLOOKUP(G656&amp;$W$2,BS_CONTROLE[CHAVE],BS_CONTROLE[Quantidade_11],"-")</f>
        <v>-</v>
      </c>
    </row>
    <row r="657" spans="1:23" hidden="1">
      <c r="A657" s="146" t="str">
        <f>IF(SP_SUL!Y660="","*",SP_SUL!Y660)</f>
        <v>*</v>
      </c>
      <c r="B657" s="146" t="str">
        <f>IF(SP_SUL!X660="","*",SP_SUL!X660)</f>
        <v>*</v>
      </c>
      <c r="C657" s="146" t="str">
        <f>IF(SP_SUL!Z660="","*",SP_SUL!Z660)</f>
        <v>*</v>
      </c>
      <c r="D657" s="139" t="str">
        <f>IF(SP_SUL!S660="","*",SP_SUL!S660)</f>
        <v>-</v>
      </c>
      <c r="E657" s="139" t="str">
        <f>IF(SP_SUL!T660="","*",SP_SUL!T660)</f>
        <v>-</v>
      </c>
      <c r="F657" s="145" t="str">
        <f>IF(SP_SUL!B660="","*",SP_SUL!B660)</f>
        <v>*</v>
      </c>
      <c r="G657" s="145" t="str">
        <f>IF(SP_SUL!D660="","*",SP_SUL!D660)</f>
        <v>*</v>
      </c>
      <c r="H657" s="145" t="str">
        <f>IF(SP_SUL!F660="","*",SP_SUL!F660)</f>
        <v>*</v>
      </c>
      <c r="I657" s="145" t="str">
        <f>IF(SP_SUL!H660="","*",SP_SUL!H660)</f>
        <v>*</v>
      </c>
      <c r="J657" s="145" t="str">
        <f>IF(SP_SUL!I660="","*",SP_SUL!I660)</f>
        <v>*</v>
      </c>
      <c r="K657" s="139" t="str">
        <f>IF(SP_SUL!M660="","*",SP_SUL!M660)</f>
        <v>-</v>
      </c>
      <c r="L657" s="139" t="str">
        <f>IF(SP_SUL!N660="","*",SP_SUL!N660)</f>
        <v>-</v>
      </c>
      <c r="M657" s="140" t="str">
        <f>IF(SP_SUL!J660="","*",SP_SUL!J660)</f>
        <v>*</v>
      </c>
      <c r="N657" s="144" t="str">
        <f>IF(SP_SUL!K660="","*",SP_SUL!K660)</f>
        <v>*</v>
      </c>
      <c r="O657" s="144" t="str">
        <f>IF(SP_SUL!L660="","*",SP_SUL!L660)</f>
        <v>*</v>
      </c>
      <c r="P657" s="143" t="str">
        <f>IF(SP_SUL!O660="","*",SP_SUL!O660)</f>
        <v>*</v>
      </c>
      <c r="Q657" s="143" t="str">
        <f>IF(SP_SUL!P660="","*",SP_SUL!P660)</f>
        <v>*</v>
      </c>
      <c r="R657" s="145" t="str">
        <f>IF(SP_SUL!Q660="","*",CONCATENATE(SP_SUL!Q660," ",SP_SUL!R660))</f>
        <v>*</v>
      </c>
      <c r="S657" s="145" t="str">
        <f>IF(SP_SUL!V660="","*",SP_SUL!V660)</f>
        <v>*</v>
      </c>
      <c r="T657" s="145" t="str">
        <f>IF(SP_SUL!W660="","*",SP_SUL!W660)</f>
        <v>*</v>
      </c>
      <c r="U657" s="137" t="str">
        <f ca="1">_xlfn.XLOOKUP(G657&amp;$U$2,BS_CONTROLE[CHAVE],BS_CONTROLE[Quantidade_11],"-")</f>
        <v>-</v>
      </c>
      <c r="V657" s="137" t="str">
        <f ca="1">_xlfn.XLOOKUP(G657&amp;$V$2,BS_CONTROLE[CHAVE],BS_CONTROLE[Quantidade_11],"-")</f>
        <v>-</v>
      </c>
      <c r="W657" s="137" t="str">
        <f ca="1">_xlfn.XLOOKUP(G657&amp;$W$2,BS_CONTROLE[CHAVE],BS_CONTROLE[Quantidade_11],"-")</f>
        <v>-</v>
      </c>
    </row>
    <row r="658" spans="1:23" hidden="1">
      <c r="A658" s="146" t="str">
        <f>IF(SP_SUL!Y661="","*",SP_SUL!Y661)</f>
        <v>*</v>
      </c>
      <c r="B658" s="146" t="str">
        <f>IF(SP_SUL!X661="","*",SP_SUL!X661)</f>
        <v>*</v>
      </c>
      <c r="C658" s="146" t="str">
        <f>IF(SP_SUL!Z661="","*",SP_SUL!Z661)</f>
        <v>*</v>
      </c>
      <c r="D658" s="139" t="str">
        <f>IF(SP_SUL!S661="","*",SP_SUL!S661)</f>
        <v>-</v>
      </c>
      <c r="E658" s="139" t="str">
        <f>IF(SP_SUL!T661="","*",SP_SUL!T661)</f>
        <v>-</v>
      </c>
      <c r="F658" s="145" t="str">
        <f>IF(SP_SUL!B661="","*",SP_SUL!B661)</f>
        <v>*</v>
      </c>
      <c r="G658" s="145" t="str">
        <f>IF(SP_SUL!D661="","*",SP_SUL!D661)</f>
        <v>*</v>
      </c>
      <c r="H658" s="145" t="str">
        <f>IF(SP_SUL!F661="","*",SP_SUL!F661)</f>
        <v>*</v>
      </c>
      <c r="I658" s="145" t="str">
        <f>IF(SP_SUL!H661="","*",SP_SUL!H661)</f>
        <v>*</v>
      </c>
      <c r="J658" s="145" t="str">
        <f>IF(SP_SUL!I661="","*",SP_SUL!I661)</f>
        <v>*</v>
      </c>
      <c r="K658" s="139" t="str">
        <f>IF(SP_SUL!M661="","*",SP_SUL!M661)</f>
        <v>-</v>
      </c>
      <c r="L658" s="139" t="str">
        <f>IF(SP_SUL!N661="","*",SP_SUL!N661)</f>
        <v>-</v>
      </c>
      <c r="M658" s="140" t="str">
        <f>IF(SP_SUL!J661="","*",SP_SUL!J661)</f>
        <v>*</v>
      </c>
      <c r="N658" s="144" t="str">
        <f>IF(SP_SUL!K661="","*",SP_SUL!K661)</f>
        <v>*</v>
      </c>
      <c r="O658" s="144" t="str">
        <f>IF(SP_SUL!L661="","*",SP_SUL!L661)</f>
        <v>*</v>
      </c>
      <c r="P658" s="143" t="str">
        <f>IF(SP_SUL!O661="","*",SP_SUL!O661)</f>
        <v>*</v>
      </c>
      <c r="Q658" s="143" t="str">
        <f>IF(SP_SUL!P661="","*",SP_SUL!P661)</f>
        <v>*</v>
      </c>
      <c r="R658" s="145" t="str">
        <f>IF(SP_SUL!Q661="","*",CONCATENATE(SP_SUL!Q661," ",SP_SUL!R661))</f>
        <v>*</v>
      </c>
      <c r="S658" s="145" t="str">
        <f>IF(SP_SUL!V661="","*",SP_SUL!V661)</f>
        <v>*</v>
      </c>
      <c r="T658" s="145" t="str">
        <f>IF(SP_SUL!W661="","*",SP_SUL!W661)</f>
        <v>*</v>
      </c>
      <c r="U658" s="137" t="str">
        <f ca="1">_xlfn.XLOOKUP(G658&amp;$U$2,BS_CONTROLE[CHAVE],BS_CONTROLE[Quantidade_11],"-")</f>
        <v>-</v>
      </c>
      <c r="V658" s="137" t="str">
        <f ca="1">_xlfn.XLOOKUP(G658&amp;$V$2,BS_CONTROLE[CHAVE],BS_CONTROLE[Quantidade_11],"-")</f>
        <v>-</v>
      </c>
      <c r="W658" s="137" t="str">
        <f ca="1">_xlfn.XLOOKUP(G658&amp;$W$2,BS_CONTROLE[CHAVE],BS_CONTROLE[Quantidade_11],"-")</f>
        <v>-</v>
      </c>
    </row>
    <row r="659" spans="1:23" hidden="1">
      <c r="A659" s="146" t="str">
        <f>IF(SP_SUL!Y662="","*",SP_SUL!Y662)</f>
        <v>*</v>
      </c>
      <c r="B659" s="146" t="str">
        <f>IF(SP_SUL!X662="","*",SP_SUL!X662)</f>
        <v>*</v>
      </c>
      <c r="C659" s="146" t="str">
        <f>IF(SP_SUL!Z662="","*",SP_SUL!Z662)</f>
        <v>*</v>
      </c>
      <c r="D659" s="139" t="str">
        <f>IF(SP_SUL!S662="","*",SP_SUL!S662)</f>
        <v>-</v>
      </c>
      <c r="E659" s="139" t="str">
        <f>IF(SP_SUL!T662="","*",SP_SUL!T662)</f>
        <v>-</v>
      </c>
      <c r="F659" s="145" t="str">
        <f>IF(SP_SUL!B662="","*",SP_SUL!B662)</f>
        <v>*</v>
      </c>
      <c r="G659" s="145" t="str">
        <f>IF(SP_SUL!D662="","*",SP_SUL!D662)</f>
        <v>*</v>
      </c>
      <c r="H659" s="145" t="str">
        <f>IF(SP_SUL!F662="","*",SP_SUL!F662)</f>
        <v>*</v>
      </c>
      <c r="I659" s="145" t="str">
        <f>IF(SP_SUL!H662="","*",SP_SUL!H662)</f>
        <v>*</v>
      </c>
      <c r="J659" s="145" t="str">
        <f>IF(SP_SUL!I662="","*",SP_SUL!I662)</f>
        <v>*</v>
      </c>
      <c r="K659" s="139" t="str">
        <f>IF(SP_SUL!M662="","*",SP_SUL!M662)</f>
        <v>-</v>
      </c>
      <c r="L659" s="139" t="str">
        <f>IF(SP_SUL!N662="","*",SP_SUL!N662)</f>
        <v>-</v>
      </c>
      <c r="M659" s="140" t="str">
        <f>IF(SP_SUL!J662="","*",SP_SUL!J662)</f>
        <v>*</v>
      </c>
      <c r="N659" s="144" t="str">
        <f>IF(SP_SUL!K662="","*",SP_SUL!K662)</f>
        <v>*</v>
      </c>
      <c r="O659" s="144" t="str">
        <f>IF(SP_SUL!L662="","*",SP_SUL!L662)</f>
        <v>*</v>
      </c>
      <c r="P659" s="143" t="str">
        <f>IF(SP_SUL!O662="","*",SP_SUL!O662)</f>
        <v>*</v>
      </c>
      <c r="Q659" s="143" t="str">
        <f>IF(SP_SUL!P662="","*",SP_SUL!P662)</f>
        <v>*</v>
      </c>
      <c r="R659" s="145" t="str">
        <f>IF(SP_SUL!Q662="","*",CONCATENATE(SP_SUL!Q662," ",SP_SUL!R662))</f>
        <v>*</v>
      </c>
      <c r="S659" s="145" t="str">
        <f>IF(SP_SUL!V662="","*",SP_SUL!V662)</f>
        <v>*</v>
      </c>
      <c r="T659" s="145" t="str">
        <f>IF(SP_SUL!W662="","*",SP_SUL!W662)</f>
        <v>*</v>
      </c>
      <c r="U659" s="137" t="str">
        <f ca="1">_xlfn.XLOOKUP(G659&amp;$U$2,BS_CONTROLE[CHAVE],BS_CONTROLE[Quantidade_11],"-")</f>
        <v>-</v>
      </c>
      <c r="V659" s="137" t="str">
        <f ca="1">_xlfn.XLOOKUP(G659&amp;$V$2,BS_CONTROLE[CHAVE],BS_CONTROLE[Quantidade_11],"-")</f>
        <v>-</v>
      </c>
      <c r="W659" s="137" t="str">
        <f ca="1">_xlfn.XLOOKUP(G659&amp;$W$2,BS_CONTROLE[CHAVE],BS_CONTROLE[Quantidade_11],"-")</f>
        <v>-</v>
      </c>
    </row>
    <row r="660" spans="1:23" hidden="1">
      <c r="A660" s="146" t="str">
        <f>IF(SP_SUL!Y663="","*",SP_SUL!Y663)</f>
        <v>*</v>
      </c>
      <c r="B660" s="146" t="str">
        <f>IF(SP_SUL!X663="","*",SP_SUL!X663)</f>
        <v>*</v>
      </c>
      <c r="C660" s="146" t="str">
        <f>IF(SP_SUL!Z663="","*",SP_SUL!Z663)</f>
        <v>*</v>
      </c>
      <c r="D660" s="139" t="str">
        <f>IF(SP_SUL!S663="","*",SP_SUL!S663)</f>
        <v>-</v>
      </c>
      <c r="E660" s="139" t="str">
        <f>IF(SP_SUL!T663="","*",SP_SUL!T663)</f>
        <v>-</v>
      </c>
      <c r="F660" s="145" t="str">
        <f>IF(SP_SUL!B663="","*",SP_SUL!B663)</f>
        <v>*</v>
      </c>
      <c r="G660" s="145" t="str">
        <f>IF(SP_SUL!D663="","*",SP_SUL!D663)</f>
        <v>*</v>
      </c>
      <c r="H660" s="145" t="str">
        <f>IF(SP_SUL!F663="","*",SP_SUL!F663)</f>
        <v>*</v>
      </c>
      <c r="I660" s="145" t="str">
        <f>IF(SP_SUL!H663="","*",SP_SUL!H663)</f>
        <v>*</v>
      </c>
      <c r="J660" s="145" t="str">
        <f>IF(SP_SUL!I663="","*",SP_SUL!I663)</f>
        <v>*</v>
      </c>
      <c r="K660" s="139" t="str">
        <f>IF(SP_SUL!M663="","*",SP_SUL!M663)</f>
        <v>-</v>
      </c>
      <c r="L660" s="139" t="str">
        <f>IF(SP_SUL!N663="","*",SP_SUL!N663)</f>
        <v>-</v>
      </c>
      <c r="M660" s="140" t="str">
        <f>IF(SP_SUL!J663="","*",SP_SUL!J663)</f>
        <v>*</v>
      </c>
      <c r="N660" s="144" t="str">
        <f>IF(SP_SUL!K663="","*",SP_SUL!K663)</f>
        <v>*</v>
      </c>
      <c r="O660" s="144" t="str">
        <f>IF(SP_SUL!L663="","*",SP_SUL!L663)</f>
        <v>*</v>
      </c>
      <c r="P660" s="143" t="str">
        <f>IF(SP_SUL!O663="","*",SP_SUL!O663)</f>
        <v>*</v>
      </c>
      <c r="Q660" s="143" t="str">
        <f>IF(SP_SUL!P663="","*",SP_SUL!P663)</f>
        <v>*</v>
      </c>
      <c r="R660" s="145" t="str">
        <f>IF(SP_SUL!Q663="","*",CONCATENATE(SP_SUL!Q663," ",SP_SUL!R663))</f>
        <v>*</v>
      </c>
      <c r="S660" s="145" t="str">
        <f>IF(SP_SUL!V663="","*",SP_SUL!V663)</f>
        <v>*</v>
      </c>
      <c r="T660" s="145" t="str">
        <f>IF(SP_SUL!W663="","*",SP_SUL!W663)</f>
        <v>*</v>
      </c>
      <c r="U660" s="137" t="str">
        <f ca="1">_xlfn.XLOOKUP(G660&amp;$U$2,BS_CONTROLE[CHAVE],BS_CONTROLE[Quantidade_11],"-")</f>
        <v>-</v>
      </c>
      <c r="V660" s="137" t="str">
        <f ca="1">_xlfn.XLOOKUP(G660&amp;$V$2,BS_CONTROLE[CHAVE],BS_CONTROLE[Quantidade_11],"-")</f>
        <v>-</v>
      </c>
      <c r="W660" s="137" t="str">
        <f ca="1">_xlfn.XLOOKUP(G660&amp;$W$2,BS_CONTROLE[CHAVE],BS_CONTROLE[Quantidade_11],"-")</f>
        <v>-</v>
      </c>
    </row>
    <row r="661" spans="1:23" hidden="1">
      <c r="A661" s="146" t="str">
        <f>IF(SP_SUL!Y664="","*",SP_SUL!Y664)</f>
        <v>*</v>
      </c>
      <c r="B661" s="146" t="str">
        <f>IF(SP_SUL!X664="","*",SP_SUL!X664)</f>
        <v>*</v>
      </c>
      <c r="C661" s="146" t="str">
        <f>IF(SP_SUL!Z664="","*",SP_SUL!Z664)</f>
        <v>*</v>
      </c>
      <c r="D661" s="139" t="str">
        <f>IF(SP_SUL!S664="","*",SP_SUL!S664)</f>
        <v>-</v>
      </c>
      <c r="E661" s="139" t="str">
        <f>IF(SP_SUL!T664="","*",SP_SUL!T664)</f>
        <v>-</v>
      </c>
      <c r="F661" s="145" t="str">
        <f>IF(SP_SUL!B664="","*",SP_SUL!B664)</f>
        <v>*</v>
      </c>
      <c r="G661" s="145" t="str">
        <f>IF(SP_SUL!D664="","*",SP_SUL!D664)</f>
        <v>*</v>
      </c>
      <c r="H661" s="145" t="str">
        <f>IF(SP_SUL!F664="","*",SP_SUL!F664)</f>
        <v>*</v>
      </c>
      <c r="I661" s="145" t="str">
        <f>IF(SP_SUL!H664="","*",SP_SUL!H664)</f>
        <v>*</v>
      </c>
      <c r="J661" s="145" t="str">
        <f>IF(SP_SUL!I664="","*",SP_SUL!I664)</f>
        <v>*</v>
      </c>
      <c r="K661" s="139" t="str">
        <f>IF(SP_SUL!M664="","*",SP_SUL!M664)</f>
        <v>-</v>
      </c>
      <c r="L661" s="139" t="str">
        <f>IF(SP_SUL!N664="","*",SP_SUL!N664)</f>
        <v>-</v>
      </c>
      <c r="M661" s="140" t="str">
        <f>IF(SP_SUL!J664="","*",SP_SUL!J664)</f>
        <v>*</v>
      </c>
      <c r="N661" s="144" t="str">
        <f>IF(SP_SUL!K664="","*",SP_SUL!K664)</f>
        <v>*</v>
      </c>
      <c r="O661" s="144" t="str">
        <f>IF(SP_SUL!L664="","*",SP_SUL!L664)</f>
        <v>*</v>
      </c>
      <c r="P661" s="143" t="str">
        <f>IF(SP_SUL!O664="","*",SP_SUL!O664)</f>
        <v>*</v>
      </c>
      <c r="Q661" s="143" t="str">
        <f>IF(SP_SUL!P664="","*",SP_SUL!P664)</f>
        <v>*</v>
      </c>
      <c r="R661" s="145" t="str">
        <f>IF(SP_SUL!Q664="","*",CONCATENATE(SP_SUL!Q664," ",SP_SUL!R664))</f>
        <v>*</v>
      </c>
      <c r="S661" s="145" t="str">
        <f>IF(SP_SUL!V664="","*",SP_SUL!V664)</f>
        <v>*</v>
      </c>
      <c r="T661" s="145" t="str">
        <f>IF(SP_SUL!W664="","*",SP_SUL!W664)</f>
        <v>*</v>
      </c>
      <c r="U661" s="137" t="str">
        <f ca="1">_xlfn.XLOOKUP(G661&amp;$U$2,BS_CONTROLE[CHAVE],BS_CONTROLE[Quantidade_11],"-")</f>
        <v>-</v>
      </c>
      <c r="V661" s="137" t="str">
        <f ca="1">_xlfn.XLOOKUP(G661&amp;$V$2,BS_CONTROLE[CHAVE],BS_CONTROLE[Quantidade_11],"-")</f>
        <v>-</v>
      </c>
      <c r="W661" s="137" t="str">
        <f ca="1">_xlfn.XLOOKUP(G661&amp;$W$2,BS_CONTROLE[CHAVE],BS_CONTROLE[Quantidade_11],"-")</f>
        <v>-</v>
      </c>
    </row>
    <row r="662" spans="1:23" hidden="1">
      <c r="A662" s="146" t="str">
        <f>IF(SP_SUL!Y665="","*",SP_SUL!Y665)</f>
        <v>*</v>
      </c>
      <c r="B662" s="146" t="str">
        <f>IF(SP_SUL!X665="","*",SP_SUL!X665)</f>
        <v>*</v>
      </c>
      <c r="C662" s="146" t="str">
        <f>IF(SP_SUL!Z665="","*",SP_SUL!Z665)</f>
        <v>*</v>
      </c>
      <c r="D662" s="139" t="str">
        <f>IF(SP_SUL!S665="","*",SP_SUL!S665)</f>
        <v>-</v>
      </c>
      <c r="E662" s="139" t="str">
        <f>IF(SP_SUL!T665="","*",SP_SUL!T665)</f>
        <v>-</v>
      </c>
      <c r="F662" s="145" t="str">
        <f>IF(SP_SUL!B665="","*",SP_SUL!B665)</f>
        <v>*</v>
      </c>
      <c r="G662" s="145" t="str">
        <f>IF(SP_SUL!D665="","*",SP_SUL!D665)</f>
        <v>*</v>
      </c>
      <c r="H662" s="145" t="str">
        <f>IF(SP_SUL!F665="","*",SP_SUL!F665)</f>
        <v>*</v>
      </c>
      <c r="I662" s="145" t="str">
        <f>IF(SP_SUL!H665="","*",SP_SUL!H665)</f>
        <v>*</v>
      </c>
      <c r="J662" s="145" t="str">
        <f>IF(SP_SUL!I665="","*",SP_SUL!I665)</f>
        <v>*</v>
      </c>
      <c r="K662" s="139" t="str">
        <f>IF(SP_SUL!M665="","*",SP_SUL!M665)</f>
        <v>-</v>
      </c>
      <c r="L662" s="139" t="str">
        <f>IF(SP_SUL!N665="","*",SP_SUL!N665)</f>
        <v>-</v>
      </c>
      <c r="M662" s="140" t="str">
        <f>IF(SP_SUL!J665="","*",SP_SUL!J665)</f>
        <v>*</v>
      </c>
      <c r="N662" s="144" t="str">
        <f>IF(SP_SUL!K665="","*",SP_SUL!K665)</f>
        <v>*</v>
      </c>
      <c r="O662" s="144" t="str">
        <f>IF(SP_SUL!L665="","*",SP_SUL!L665)</f>
        <v>*</v>
      </c>
      <c r="P662" s="143" t="str">
        <f>IF(SP_SUL!O665="","*",SP_SUL!O665)</f>
        <v>*</v>
      </c>
      <c r="Q662" s="143" t="str">
        <f>IF(SP_SUL!P665="","*",SP_SUL!P665)</f>
        <v>*</v>
      </c>
      <c r="R662" s="145" t="str">
        <f>IF(SP_SUL!Q665="","*",CONCATENATE(SP_SUL!Q665," ",SP_SUL!R665))</f>
        <v>*</v>
      </c>
      <c r="S662" s="145" t="str">
        <f>IF(SP_SUL!V665="","*",SP_SUL!V665)</f>
        <v>*</v>
      </c>
      <c r="T662" s="145" t="str">
        <f>IF(SP_SUL!W665="","*",SP_SUL!W665)</f>
        <v>*</v>
      </c>
      <c r="U662" s="137" t="str">
        <f ca="1">_xlfn.XLOOKUP(G662&amp;$U$2,BS_CONTROLE[CHAVE],BS_CONTROLE[Quantidade_11],"-")</f>
        <v>-</v>
      </c>
      <c r="V662" s="137" t="str">
        <f ca="1">_xlfn.XLOOKUP(G662&amp;$V$2,BS_CONTROLE[CHAVE],BS_CONTROLE[Quantidade_11],"-")</f>
        <v>-</v>
      </c>
      <c r="W662" s="137" t="str">
        <f ca="1">_xlfn.XLOOKUP(G662&amp;$W$2,BS_CONTROLE[CHAVE],BS_CONTROLE[Quantidade_11],"-")</f>
        <v>-</v>
      </c>
    </row>
    <row r="663" spans="1:23" hidden="1">
      <c r="A663" s="146" t="str">
        <f>IF(SP_SUL!Y666="","*",SP_SUL!Y666)</f>
        <v>*</v>
      </c>
      <c r="B663" s="146" t="str">
        <f>IF(SP_SUL!X666="","*",SP_SUL!X666)</f>
        <v>*</v>
      </c>
      <c r="C663" s="146" t="str">
        <f>IF(SP_SUL!Z666="","*",SP_SUL!Z666)</f>
        <v>*</v>
      </c>
      <c r="D663" s="139" t="str">
        <f>IF(SP_SUL!S666="","*",SP_SUL!S666)</f>
        <v>-</v>
      </c>
      <c r="E663" s="139" t="str">
        <f>IF(SP_SUL!T666="","*",SP_SUL!T666)</f>
        <v>-</v>
      </c>
      <c r="F663" s="145" t="str">
        <f>IF(SP_SUL!B666="","*",SP_SUL!B666)</f>
        <v>*</v>
      </c>
      <c r="G663" s="145" t="str">
        <f>IF(SP_SUL!D666="","*",SP_SUL!D666)</f>
        <v>*</v>
      </c>
      <c r="H663" s="145" t="str">
        <f>IF(SP_SUL!F666="","*",SP_SUL!F666)</f>
        <v>*</v>
      </c>
      <c r="I663" s="145" t="str">
        <f>IF(SP_SUL!H666="","*",SP_SUL!H666)</f>
        <v>*</v>
      </c>
      <c r="J663" s="145" t="str">
        <f>IF(SP_SUL!I666="","*",SP_SUL!I666)</f>
        <v>*</v>
      </c>
      <c r="K663" s="139" t="str">
        <f>IF(SP_SUL!M666="","*",SP_SUL!M666)</f>
        <v>-</v>
      </c>
      <c r="L663" s="139" t="str">
        <f>IF(SP_SUL!N666="","*",SP_SUL!N666)</f>
        <v>-</v>
      </c>
      <c r="M663" s="140" t="str">
        <f>IF(SP_SUL!J666="","*",SP_SUL!J666)</f>
        <v>*</v>
      </c>
      <c r="N663" s="144" t="str">
        <f>IF(SP_SUL!K666="","*",SP_SUL!K666)</f>
        <v>*</v>
      </c>
      <c r="O663" s="144" t="str">
        <f>IF(SP_SUL!L666="","*",SP_SUL!L666)</f>
        <v>*</v>
      </c>
      <c r="P663" s="143" t="str">
        <f>IF(SP_SUL!O666="","*",SP_SUL!O666)</f>
        <v>*</v>
      </c>
      <c r="Q663" s="143" t="str">
        <f>IF(SP_SUL!P666="","*",SP_SUL!P666)</f>
        <v>*</v>
      </c>
      <c r="R663" s="145" t="str">
        <f>IF(SP_SUL!Q666="","*",CONCATENATE(SP_SUL!Q666," ",SP_SUL!R666))</f>
        <v>*</v>
      </c>
      <c r="S663" s="145" t="str">
        <f>IF(SP_SUL!V666="","*",SP_SUL!V666)</f>
        <v>*</v>
      </c>
      <c r="T663" s="145" t="str">
        <f>IF(SP_SUL!W666="","*",SP_SUL!W666)</f>
        <v>*</v>
      </c>
      <c r="U663" s="137" t="str">
        <f ca="1">_xlfn.XLOOKUP(G663&amp;$U$2,BS_CONTROLE[CHAVE],BS_CONTROLE[Quantidade_11],"-")</f>
        <v>-</v>
      </c>
      <c r="V663" s="137" t="str">
        <f ca="1">_xlfn.XLOOKUP(G663&amp;$V$2,BS_CONTROLE[CHAVE],BS_CONTROLE[Quantidade_11],"-")</f>
        <v>-</v>
      </c>
      <c r="W663" s="137" t="str">
        <f ca="1">_xlfn.XLOOKUP(G663&amp;$W$2,BS_CONTROLE[CHAVE],BS_CONTROLE[Quantidade_11],"-")</f>
        <v>-</v>
      </c>
    </row>
    <row r="664" spans="1:23" hidden="1">
      <c r="A664" s="146" t="str">
        <f>IF(SP_SUL!Y667="","*",SP_SUL!Y667)</f>
        <v>*</v>
      </c>
      <c r="B664" s="146" t="str">
        <f>IF(SP_SUL!X667="","*",SP_SUL!X667)</f>
        <v>*</v>
      </c>
      <c r="C664" s="146" t="str">
        <f>IF(SP_SUL!Z667="","*",SP_SUL!Z667)</f>
        <v>*</v>
      </c>
      <c r="D664" s="139" t="str">
        <f>IF(SP_SUL!S667="","*",SP_SUL!S667)</f>
        <v>-</v>
      </c>
      <c r="E664" s="139" t="str">
        <f>IF(SP_SUL!T667="","*",SP_SUL!T667)</f>
        <v>-</v>
      </c>
      <c r="F664" s="145" t="str">
        <f>IF(SP_SUL!B667="","*",SP_SUL!B667)</f>
        <v>*</v>
      </c>
      <c r="G664" s="145" t="str">
        <f>IF(SP_SUL!D667="","*",SP_SUL!D667)</f>
        <v>*</v>
      </c>
      <c r="H664" s="145" t="str">
        <f>IF(SP_SUL!F667="","*",SP_SUL!F667)</f>
        <v>*</v>
      </c>
      <c r="I664" s="145" t="str">
        <f>IF(SP_SUL!H667="","*",SP_SUL!H667)</f>
        <v>*</v>
      </c>
      <c r="J664" s="145" t="str">
        <f>IF(SP_SUL!I667="","*",SP_SUL!I667)</f>
        <v>*</v>
      </c>
      <c r="K664" s="139" t="str">
        <f>IF(SP_SUL!M667="","*",SP_SUL!M667)</f>
        <v>-</v>
      </c>
      <c r="L664" s="139" t="str">
        <f>IF(SP_SUL!N667="","*",SP_SUL!N667)</f>
        <v>-</v>
      </c>
      <c r="M664" s="140" t="str">
        <f>IF(SP_SUL!J667="","*",SP_SUL!J667)</f>
        <v>*</v>
      </c>
      <c r="N664" s="144" t="str">
        <f>IF(SP_SUL!K667="","*",SP_SUL!K667)</f>
        <v>*</v>
      </c>
      <c r="O664" s="144" t="str">
        <f>IF(SP_SUL!L667="","*",SP_SUL!L667)</f>
        <v>*</v>
      </c>
      <c r="P664" s="143" t="str">
        <f>IF(SP_SUL!O667="","*",SP_SUL!O667)</f>
        <v>*</v>
      </c>
      <c r="Q664" s="143" t="str">
        <f>IF(SP_SUL!P667="","*",SP_SUL!P667)</f>
        <v>*</v>
      </c>
      <c r="R664" s="145" t="str">
        <f>IF(SP_SUL!Q667="","*",CONCATENATE(SP_SUL!Q667," ",SP_SUL!R667))</f>
        <v>*</v>
      </c>
      <c r="S664" s="145" t="str">
        <f>IF(SP_SUL!V667="","*",SP_SUL!V667)</f>
        <v>*</v>
      </c>
      <c r="T664" s="145" t="str">
        <f>IF(SP_SUL!W667="","*",SP_SUL!W667)</f>
        <v>*</v>
      </c>
      <c r="U664" s="137" t="str">
        <f ca="1">_xlfn.XLOOKUP(G664&amp;$U$2,BS_CONTROLE[CHAVE],BS_CONTROLE[Quantidade_11],"-")</f>
        <v>-</v>
      </c>
      <c r="V664" s="137" t="str">
        <f ca="1">_xlfn.XLOOKUP(G664&amp;$V$2,BS_CONTROLE[CHAVE],BS_CONTROLE[Quantidade_11],"-")</f>
        <v>-</v>
      </c>
      <c r="W664" s="137" t="str">
        <f ca="1">_xlfn.XLOOKUP(G664&amp;$W$2,BS_CONTROLE[CHAVE],BS_CONTROLE[Quantidade_11],"-")</f>
        <v>-</v>
      </c>
    </row>
    <row r="665" spans="1:23" hidden="1">
      <c r="A665" s="146" t="str">
        <f>IF(SP_SUL!Y668="","*",SP_SUL!Y668)</f>
        <v>*</v>
      </c>
      <c r="B665" s="146" t="str">
        <f>IF(SP_SUL!X668="","*",SP_SUL!X668)</f>
        <v>*</v>
      </c>
      <c r="C665" s="146" t="str">
        <f>IF(SP_SUL!Z668="","*",SP_SUL!Z668)</f>
        <v>*</v>
      </c>
      <c r="D665" s="139" t="str">
        <f>IF(SP_SUL!S668="","*",SP_SUL!S668)</f>
        <v>-</v>
      </c>
      <c r="E665" s="139" t="str">
        <f>IF(SP_SUL!T668="","*",SP_SUL!T668)</f>
        <v>-</v>
      </c>
      <c r="F665" s="145" t="str">
        <f>IF(SP_SUL!B668="","*",SP_SUL!B668)</f>
        <v>*</v>
      </c>
      <c r="G665" s="145" t="str">
        <f>IF(SP_SUL!D668="","*",SP_SUL!D668)</f>
        <v>*</v>
      </c>
      <c r="H665" s="145" t="str">
        <f>IF(SP_SUL!F668="","*",SP_SUL!F668)</f>
        <v>*</v>
      </c>
      <c r="I665" s="145" t="str">
        <f>IF(SP_SUL!H668="","*",SP_SUL!H668)</f>
        <v>*</v>
      </c>
      <c r="J665" s="145" t="str">
        <f>IF(SP_SUL!I668="","*",SP_SUL!I668)</f>
        <v>*</v>
      </c>
      <c r="K665" s="139" t="str">
        <f>IF(SP_SUL!M668="","*",SP_SUL!M668)</f>
        <v>-</v>
      </c>
      <c r="L665" s="139" t="str">
        <f>IF(SP_SUL!N668="","*",SP_SUL!N668)</f>
        <v>-</v>
      </c>
      <c r="M665" s="140" t="str">
        <f>IF(SP_SUL!J668="","*",SP_SUL!J668)</f>
        <v>*</v>
      </c>
      <c r="N665" s="144" t="str">
        <f>IF(SP_SUL!K668="","*",SP_SUL!K668)</f>
        <v>*</v>
      </c>
      <c r="O665" s="144" t="str">
        <f>IF(SP_SUL!L668="","*",SP_SUL!L668)</f>
        <v>*</v>
      </c>
      <c r="P665" s="143" t="str">
        <f>IF(SP_SUL!O668="","*",SP_SUL!O668)</f>
        <v>*</v>
      </c>
      <c r="Q665" s="143" t="str">
        <f>IF(SP_SUL!P668="","*",SP_SUL!P668)</f>
        <v>*</v>
      </c>
      <c r="R665" s="145" t="str">
        <f>IF(SP_SUL!Q668="","*",CONCATENATE(SP_SUL!Q668," ",SP_SUL!R668))</f>
        <v>*</v>
      </c>
      <c r="S665" s="145" t="str">
        <f>IF(SP_SUL!V668="","*",SP_SUL!V668)</f>
        <v>*</v>
      </c>
      <c r="T665" s="145" t="str">
        <f>IF(SP_SUL!W668="","*",SP_SUL!W668)</f>
        <v>*</v>
      </c>
      <c r="U665" s="137" t="str">
        <f ca="1">_xlfn.XLOOKUP(G665&amp;$U$2,BS_CONTROLE[CHAVE],BS_CONTROLE[Quantidade_11],"-")</f>
        <v>-</v>
      </c>
      <c r="V665" s="137" t="str">
        <f ca="1">_xlfn.XLOOKUP(G665&amp;$V$2,BS_CONTROLE[CHAVE],BS_CONTROLE[Quantidade_11],"-")</f>
        <v>-</v>
      </c>
      <c r="W665" s="137" t="str">
        <f ca="1">_xlfn.XLOOKUP(G665&amp;$W$2,BS_CONTROLE[CHAVE],BS_CONTROLE[Quantidade_11],"-")</f>
        <v>-</v>
      </c>
    </row>
    <row r="666" spans="1:23" hidden="1">
      <c r="A666" s="146" t="str">
        <f>IF(SP_SUL!Y669="","*",SP_SUL!Y669)</f>
        <v>*</v>
      </c>
      <c r="B666" s="146" t="str">
        <f>IF(SP_SUL!X669="","*",SP_SUL!X669)</f>
        <v>*</v>
      </c>
      <c r="C666" s="146" t="str">
        <f>IF(SP_SUL!Z669="","*",SP_SUL!Z669)</f>
        <v>*</v>
      </c>
      <c r="D666" s="139" t="str">
        <f>IF(SP_SUL!S669="","*",SP_SUL!S669)</f>
        <v>-</v>
      </c>
      <c r="E666" s="139" t="str">
        <f>IF(SP_SUL!T669="","*",SP_SUL!T669)</f>
        <v>-</v>
      </c>
      <c r="F666" s="145" t="str">
        <f>IF(SP_SUL!B669="","*",SP_SUL!B669)</f>
        <v>*</v>
      </c>
      <c r="G666" s="145" t="str">
        <f>IF(SP_SUL!D669="","*",SP_SUL!D669)</f>
        <v>*</v>
      </c>
      <c r="H666" s="145" t="str">
        <f>IF(SP_SUL!F669="","*",SP_SUL!F669)</f>
        <v>*</v>
      </c>
      <c r="I666" s="145" t="str">
        <f>IF(SP_SUL!H669="","*",SP_SUL!H669)</f>
        <v>*</v>
      </c>
      <c r="J666" s="145" t="str">
        <f>IF(SP_SUL!I669="","*",SP_SUL!I669)</f>
        <v>*</v>
      </c>
      <c r="K666" s="139" t="str">
        <f>IF(SP_SUL!M669="","*",SP_SUL!M669)</f>
        <v>-</v>
      </c>
      <c r="L666" s="139" t="str">
        <f>IF(SP_SUL!N669="","*",SP_SUL!N669)</f>
        <v>-</v>
      </c>
      <c r="M666" s="140" t="str">
        <f>IF(SP_SUL!J669="","*",SP_SUL!J669)</f>
        <v>*</v>
      </c>
      <c r="N666" s="144" t="str">
        <f>IF(SP_SUL!K669="","*",SP_SUL!K669)</f>
        <v>*</v>
      </c>
      <c r="O666" s="144" t="str">
        <f>IF(SP_SUL!L669="","*",SP_SUL!L669)</f>
        <v>*</v>
      </c>
      <c r="P666" s="143" t="str">
        <f>IF(SP_SUL!O669="","*",SP_SUL!O669)</f>
        <v>*</v>
      </c>
      <c r="Q666" s="143" t="str">
        <f>IF(SP_SUL!P669="","*",SP_SUL!P669)</f>
        <v>*</v>
      </c>
      <c r="R666" s="145" t="str">
        <f>IF(SP_SUL!Q669="","*",CONCATENATE(SP_SUL!Q669," ",SP_SUL!R669))</f>
        <v>*</v>
      </c>
      <c r="S666" s="145" t="str">
        <f>IF(SP_SUL!V669="","*",SP_SUL!V669)</f>
        <v>*</v>
      </c>
      <c r="T666" s="145" t="str">
        <f>IF(SP_SUL!W669="","*",SP_SUL!W669)</f>
        <v>*</v>
      </c>
      <c r="U666" s="137" t="str">
        <f ca="1">_xlfn.XLOOKUP(G666&amp;$U$2,BS_CONTROLE[CHAVE],BS_CONTROLE[Quantidade_11],"-")</f>
        <v>-</v>
      </c>
      <c r="V666" s="137" t="str">
        <f ca="1">_xlfn.XLOOKUP(G666&amp;$V$2,BS_CONTROLE[CHAVE],BS_CONTROLE[Quantidade_11],"-")</f>
        <v>-</v>
      </c>
      <c r="W666" s="137" t="str">
        <f ca="1">_xlfn.XLOOKUP(G666&amp;$W$2,BS_CONTROLE[CHAVE],BS_CONTROLE[Quantidade_11],"-")</f>
        <v>-</v>
      </c>
    </row>
    <row r="667" spans="1:23" hidden="1">
      <c r="A667" s="146" t="str">
        <f>IF(SP_SUL!Y670="","*",SP_SUL!Y670)</f>
        <v>*</v>
      </c>
      <c r="B667" s="146" t="str">
        <f>IF(SP_SUL!X670="","*",SP_SUL!X670)</f>
        <v>*</v>
      </c>
      <c r="C667" s="146" t="str">
        <f>IF(SP_SUL!Z670="","*",SP_SUL!Z670)</f>
        <v>*</v>
      </c>
      <c r="D667" s="139" t="str">
        <f>IF(SP_SUL!S670="","*",SP_SUL!S670)</f>
        <v>-</v>
      </c>
      <c r="E667" s="139" t="str">
        <f>IF(SP_SUL!T670="","*",SP_SUL!T670)</f>
        <v>-</v>
      </c>
      <c r="F667" s="145" t="str">
        <f>IF(SP_SUL!B670="","*",SP_SUL!B670)</f>
        <v>*</v>
      </c>
      <c r="G667" s="145" t="str">
        <f>IF(SP_SUL!D670="","*",SP_SUL!D670)</f>
        <v>*</v>
      </c>
      <c r="H667" s="145" t="str">
        <f>IF(SP_SUL!F670="","*",SP_SUL!F670)</f>
        <v>*</v>
      </c>
      <c r="I667" s="145" t="str">
        <f>IF(SP_SUL!H670="","*",SP_SUL!H670)</f>
        <v>*</v>
      </c>
      <c r="J667" s="145" t="str">
        <f>IF(SP_SUL!I670="","*",SP_SUL!I670)</f>
        <v>*</v>
      </c>
      <c r="K667" s="139" t="str">
        <f>IF(SP_SUL!M670="","*",SP_SUL!M670)</f>
        <v>-</v>
      </c>
      <c r="L667" s="139" t="str">
        <f>IF(SP_SUL!N670="","*",SP_SUL!N670)</f>
        <v>-</v>
      </c>
      <c r="M667" s="140" t="str">
        <f>IF(SP_SUL!J670="","*",SP_SUL!J670)</f>
        <v>*</v>
      </c>
      <c r="N667" s="144" t="str">
        <f>IF(SP_SUL!K670="","*",SP_SUL!K670)</f>
        <v>*</v>
      </c>
      <c r="O667" s="144" t="str">
        <f>IF(SP_SUL!L670="","*",SP_SUL!L670)</f>
        <v>*</v>
      </c>
      <c r="P667" s="143" t="str">
        <f>IF(SP_SUL!O670="","*",SP_SUL!O670)</f>
        <v>*</v>
      </c>
      <c r="Q667" s="143" t="str">
        <f>IF(SP_SUL!P670="","*",SP_SUL!P670)</f>
        <v>*</v>
      </c>
      <c r="R667" s="145" t="str">
        <f>IF(SP_SUL!Q670="","*",CONCATENATE(SP_SUL!Q670," ",SP_SUL!R670))</f>
        <v>*</v>
      </c>
      <c r="S667" s="145" t="str">
        <f>IF(SP_SUL!V670="","*",SP_SUL!V670)</f>
        <v>*</v>
      </c>
      <c r="T667" s="145" t="str">
        <f>IF(SP_SUL!W670="","*",SP_SUL!W670)</f>
        <v>*</v>
      </c>
      <c r="U667" s="137" t="str">
        <f ca="1">_xlfn.XLOOKUP(G667&amp;$U$2,BS_CONTROLE[CHAVE],BS_CONTROLE[Quantidade_11],"-")</f>
        <v>-</v>
      </c>
      <c r="V667" s="137" t="str">
        <f ca="1">_xlfn.XLOOKUP(G667&amp;$V$2,BS_CONTROLE[CHAVE],BS_CONTROLE[Quantidade_11],"-")</f>
        <v>-</v>
      </c>
      <c r="W667" s="137" t="str">
        <f ca="1">_xlfn.XLOOKUP(G667&amp;$W$2,BS_CONTROLE[CHAVE],BS_CONTROLE[Quantidade_11],"-")</f>
        <v>-</v>
      </c>
    </row>
    <row r="668" spans="1:23" hidden="1">
      <c r="A668" s="146" t="str">
        <f>IF(SP_SUL!Y671="","*",SP_SUL!Y671)</f>
        <v>*</v>
      </c>
      <c r="B668" s="146" t="str">
        <f>IF(SP_SUL!X671="","*",SP_SUL!X671)</f>
        <v>*</v>
      </c>
      <c r="C668" s="146" t="str">
        <f>IF(SP_SUL!Z671="","*",SP_SUL!Z671)</f>
        <v>*</v>
      </c>
      <c r="D668" s="139" t="str">
        <f>IF(SP_SUL!S671="","*",SP_SUL!S671)</f>
        <v>-</v>
      </c>
      <c r="E668" s="139" t="str">
        <f>IF(SP_SUL!T671="","*",SP_SUL!T671)</f>
        <v>-</v>
      </c>
      <c r="F668" s="145" t="str">
        <f>IF(SP_SUL!B671="","*",SP_SUL!B671)</f>
        <v>*</v>
      </c>
      <c r="G668" s="145" t="str">
        <f>IF(SP_SUL!D671="","*",SP_SUL!D671)</f>
        <v>*</v>
      </c>
      <c r="H668" s="145" t="str">
        <f>IF(SP_SUL!F671="","*",SP_SUL!F671)</f>
        <v>*</v>
      </c>
      <c r="I668" s="145" t="str">
        <f>IF(SP_SUL!H671="","*",SP_SUL!H671)</f>
        <v>*</v>
      </c>
      <c r="J668" s="145" t="str">
        <f>IF(SP_SUL!I671="","*",SP_SUL!I671)</f>
        <v>*</v>
      </c>
      <c r="K668" s="139" t="str">
        <f>IF(SP_SUL!M671="","*",SP_SUL!M671)</f>
        <v>-</v>
      </c>
      <c r="L668" s="139" t="str">
        <f>IF(SP_SUL!N671="","*",SP_SUL!N671)</f>
        <v>-</v>
      </c>
      <c r="M668" s="140" t="str">
        <f>IF(SP_SUL!J671="","*",SP_SUL!J671)</f>
        <v>*</v>
      </c>
      <c r="N668" s="144" t="str">
        <f>IF(SP_SUL!K671="","*",SP_SUL!K671)</f>
        <v>*</v>
      </c>
      <c r="O668" s="144" t="str">
        <f>IF(SP_SUL!L671="","*",SP_SUL!L671)</f>
        <v>*</v>
      </c>
      <c r="P668" s="143" t="str">
        <f>IF(SP_SUL!O671="","*",SP_SUL!O671)</f>
        <v>*</v>
      </c>
      <c r="Q668" s="143" t="str">
        <f>IF(SP_SUL!P671="","*",SP_SUL!P671)</f>
        <v>*</v>
      </c>
      <c r="R668" s="145" t="str">
        <f>IF(SP_SUL!Q671="","*",CONCATENATE(SP_SUL!Q671," ",SP_SUL!R671))</f>
        <v>*</v>
      </c>
      <c r="S668" s="145" t="str">
        <f>IF(SP_SUL!V671="","*",SP_SUL!V671)</f>
        <v>*</v>
      </c>
      <c r="T668" s="145" t="str">
        <f>IF(SP_SUL!W671="","*",SP_SUL!W671)</f>
        <v>*</v>
      </c>
      <c r="U668" s="137" t="str">
        <f ca="1">_xlfn.XLOOKUP(G668&amp;$U$2,BS_CONTROLE[CHAVE],BS_CONTROLE[Quantidade_11],"-")</f>
        <v>-</v>
      </c>
      <c r="V668" s="137" t="str">
        <f ca="1">_xlfn.XLOOKUP(G668&amp;$V$2,BS_CONTROLE[CHAVE],BS_CONTROLE[Quantidade_11],"-")</f>
        <v>-</v>
      </c>
      <c r="W668" s="137" t="str">
        <f ca="1">_xlfn.XLOOKUP(G668&amp;$W$2,BS_CONTROLE[CHAVE],BS_CONTROLE[Quantidade_11],"-")</f>
        <v>-</v>
      </c>
    </row>
    <row r="669" spans="1:23" hidden="1">
      <c r="A669" s="146" t="str">
        <f>IF(SP_SUL!Y672="","*",SP_SUL!Y672)</f>
        <v>*</v>
      </c>
      <c r="B669" s="146" t="str">
        <f>IF(SP_SUL!X672="","*",SP_SUL!X672)</f>
        <v>*</v>
      </c>
      <c r="C669" s="146" t="str">
        <f>IF(SP_SUL!Z672="","*",SP_SUL!Z672)</f>
        <v>*</v>
      </c>
      <c r="D669" s="139" t="str">
        <f>IF(SP_SUL!S672="","*",SP_SUL!S672)</f>
        <v>-</v>
      </c>
      <c r="E669" s="139" t="str">
        <f>IF(SP_SUL!T672="","*",SP_SUL!T672)</f>
        <v>-</v>
      </c>
      <c r="F669" s="145" t="str">
        <f>IF(SP_SUL!B672="","*",SP_SUL!B672)</f>
        <v>*</v>
      </c>
      <c r="G669" s="145" t="str">
        <f>IF(SP_SUL!D672="","*",SP_SUL!D672)</f>
        <v>*</v>
      </c>
      <c r="H669" s="145" t="str">
        <f>IF(SP_SUL!F672="","*",SP_SUL!F672)</f>
        <v>*</v>
      </c>
      <c r="I669" s="145" t="str">
        <f>IF(SP_SUL!H672="","*",SP_SUL!H672)</f>
        <v>*</v>
      </c>
      <c r="J669" s="145" t="str">
        <f>IF(SP_SUL!I672="","*",SP_SUL!I672)</f>
        <v>*</v>
      </c>
      <c r="K669" s="139" t="str">
        <f>IF(SP_SUL!M672="","*",SP_SUL!M672)</f>
        <v>-</v>
      </c>
      <c r="L669" s="139" t="str">
        <f>IF(SP_SUL!N672="","*",SP_SUL!N672)</f>
        <v>-</v>
      </c>
      <c r="M669" s="140" t="str">
        <f>IF(SP_SUL!J672="","*",SP_SUL!J672)</f>
        <v>*</v>
      </c>
      <c r="N669" s="144" t="str">
        <f>IF(SP_SUL!K672="","*",SP_SUL!K672)</f>
        <v>*</v>
      </c>
      <c r="O669" s="144" t="str">
        <f>IF(SP_SUL!L672="","*",SP_SUL!L672)</f>
        <v>*</v>
      </c>
      <c r="P669" s="143" t="str">
        <f>IF(SP_SUL!O672="","*",SP_SUL!O672)</f>
        <v>*</v>
      </c>
      <c r="Q669" s="143" t="str">
        <f>IF(SP_SUL!P672="","*",SP_SUL!P672)</f>
        <v>*</v>
      </c>
      <c r="R669" s="145" t="str">
        <f>IF(SP_SUL!Q672="","*",CONCATENATE(SP_SUL!Q672," ",SP_SUL!R672))</f>
        <v>*</v>
      </c>
      <c r="S669" s="145" t="str">
        <f>IF(SP_SUL!V672="","*",SP_SUL!V672)</f>
        <v>*</v>
      </c>
      <c r="T669" s="145" t="str">
        <f>IF(SP_SUL!W672="","*",SP_SUL!W672)</f>
        <v>*</v>
      </c>
      <c r="U669" s="137" t="str">
        <f ca="1">_xlfn.XLOOKUP(G669&amp;$U$2,BS_CONTROLE[CHAVE],BS_CONTROLE[Quantidade_11],"-")</f>
        <v>-</v>
      </c>
      <c r="V669" s="137" t="str">
        <f ca="1">_xlfn.XLOOKUP(G669&amp;$V$2,BS_CONTROLE[CHAVE],BS_CONTROLE[Quantidade_11],"-")</f>
        <v>-</v>
      </c>
      <c r="W669" s="137" t="str">
        <f ca="1">_xlfn.XLOOKUP(G669&amp;$W$2,BS_CONTROLE[CHAVE],BS_CONTROLE[Quantidade_11],"-")</f>
        <v>-</v>
      </c>
    </row>
    <row r="670" spans="1:23" hidden="1">
      <c r="A670" s="146" t="str">
        <f>IF(SP_SUL!Y673="","*",SP_SUL!Y673)</f>
        <v>*</v>
      </c>
      <c r="B670" s="146" t="str">
        <f>IF(SP_SUL!X673="","*",SP_SUL!X673)</f>
        <v>*</v>
      </c>
      <c r="C670" s="146" t="str">
        <f>IF(SP_SUL!Z673="","*",SP_SUL!Z673)</f>
        <v>*</v>
      </c>
      <c r="D670" s="139" t="str">
        <f>IF(SP_SUL!S673="","*",SP_SUL!S673)</f>
        <v>-</v>
      </c>
      <c r="E670" s="139" t="str">
        <f>IF(SP_SUL!T673="","*",SP_SUL!T673)</f>
        <v>-</v>
      </c>
      <c r="F670" s="145" t="str">
        <f>IF(SP_SUL!B673="","*",SP_SUL!B673)</f>
        <v>*</v>
      </c>
      <c r="G670" s="145" t="str">
        <f>IF(SP_SUL!D673="","*",SP_SUL!D673)</f>
        <v>*</v>
      </c>
      <c r="H670" s="145" t="str">
        <f>IF(SP_SUL!F673="","*",SP_SUL!F673)</f>
        <v>*</v>
      </c>
      <c r="I670" s="145" t="str">
        <f>IF(SP_SUL!H673="","*",SP_SUL!H673)</f>
        <v>*</v>
      </c>
      <c r="J670" s="145" t="str">
        <f>IF(SP_SUL!I673="","*",SP_SUL!I673)</f>
        <v>*</v>
      </c>
      <c r="K670" s="139" t="str">
        <f>IF(SP_SUL!M673="","*",SP_SUL!M673)</f>
        <v>-</v>
      </c>
      <c r="L670" s="139" t="str">
        <f>IF(SP_SUL!N673="","*",SP_SUL!N673)</f>
        <v>-</v>
      </c>
      <c r="M670" s="140" t="str">
        <f>IF(SP_SUL!J673="","*",SP_SUL!J673)</f>
        <v>*</v>
      </c>
      <c r="N670" s="144" t="str">
        <f>IF(SP_SUL!K673="","*",SP_SUL!K673)</f>
        <v>*</v>
      </c>
      <c r="O670" s="144" t="str">
        <f>IF(SP_SUL!L673="","*",SP_SUL!L673)</f>
        <v>*</v>
      </c>
      <c r="P670" s="143" t="str">
        <f>IF(SP_SUL!O673="","*",SP_SUL!O673)</f>
        <v>*</v>
      </c>
      <c r="Q670" s="143" t="str">
        <f>IF(SP_SUL!P673="","*",SP_SUL!P673)</f>
        <v>*</v>
      </c>
      <c r="R670" s="145" t="str">
        <f>IF(SP_SUL!Q673="","*",CONCATENATE(SP_SUL!Q673," ",SP_SUL!R673))</f>
        <v>*</v>
      </c>
      <c r="S670" s="145" t="str">
        <f>IF(SP_SUL!V673="","*",SP_SUL!V673)</f>
        <v>*</v>
      </c>
      <c r="T670" s="145" t="str">
        <f>IF(SP_SUL!W673="","*",SP_SUL!W673)</f>
        <v>*</v>
      </c>
      <c r="U670" s="137" t="str">
        <f ca="1">_xlfn.XLOOKUP(G670&amp;$U$2,BS_CONTROLE[CHAVE],BS_CONTROLE[Quantidade_11],"-")</f>
        <v>-</v>
      </c>
      <c r="V670" s="137" t="str">
        <f ca="1">_xlfn.XLOOKUP(G670&amp;$V$2,BS_CONTROLE[CHAVE],BS_CONTROLE[Quantidade_11],"-")</f>
        <v>-</v>
      </c>
      <c r="W670" s="137" t="str">
        <f ca="1">_xlfn.XLOOKUP(G670&amp;$W$2,BS_CONTROLE[CHAVE],BS_CONTROLE[Quantidade_11],"-")</f>
        <v>-</v>
      </c>
    </row>
    <row r="671" spans="1:23" hidden="1">
      <c r="A671" s="146" t="str">
        <f>IF(SP_SUL!Y674="","*",SP_SUL!Y674)</f>
        <v>*</v>
      </c>
      <c r="B671" s="146" t="str">
        <f>IF(SP_SUL!X674="","*",SP_SUL!X674)</f>
        <v>*</v>
      </c>
      <c r="C671" s="146" t="str">
        <f>IF(SP_SUL!Z674="","*",SP_SUL!Z674)</f>
        <v>*</v>
      </c>
      <c r="D671" s="139" t="str">
        <f>IF(SP_SUL!S674="","*",SP_SUL!S674)</f>
        <v>-</v>
      </c>
      <c r="E671" s="139" t="str">
        <f>IF(SP_SUL!T674="","*",SP_SUL!T674)</f>
        <v>-</v>
      </c>
      <c r="F671" s="145" t="str">
        <f>IF(SP_SUL!B674="","*",SP_SUL!B674)</f>
        <v>*</v>
      </c>
      <c r="G671" s="145" t="str">
        <f>IF(SP_SUL!D674="","*",SP_SUL!D674)</f>
        <v>*</v>
      </c>
      <c r="H671" s="145" t="str">
        <f>IF(SP_SUL!F674="","*",SP_SUL!F674)</f>
        <v>*</v>
      </c>
      <c r="I671" s="145" t="str">
        <f>IF(SP_SUL!H674="","*",SP_SUL!H674)</f>
        <v>*</v>
      </c>
      <c r="J671" s="145" t="str">
        <f>IF(SP_SUL!I674="","*",SP_SUL!I674)</f>
        <v>*</v>
      </c>
      <c r="K671" s="139" t="str">
        <f>IF(SP_SUL!M674="","*",SP_SUL!M674)</f>
        <v>-</v>
      </c>
      <c r="L671" s="139" t="str">
        <f>IF(SP_SUL!N674="","*",SP_SUL!N674)</f>
        <v>-</v>
      </c>
      <c r="M671" s="140" t="str">
        <f>IF(SP_SUL!J674="","*",SP_SUL!J674)</f>
        <v>*</v>
      </c>
      <c r="N671" s="144" t="str">
        <f>IF(SP_SUL!K674="","*",SP_SUL!K674)</f>
        <v>*</v>
      </c>
      <c r="O671" s="144" t="str">
        <f>IF(SP_SUL!L674="","*",SP_SUL!L674)</f>
        <v>*</v>
      </c>
      <c r="P671" s="143" t="str">
        <f>IF(SP_SUL!O674="","*",SP_SUL!O674)</f>
        <v>*</v>
      </c>
      <c r="Q671" s="143" t="str">
        <f>IF(SP_SUL!P674="","*",SP_SUL!P674)</f>
        <v>*</v>
      </c>
      <c r="R671" s="145" t="str">
        <f>IF(SP_SUL!Q674="","*",CONCATENATE(SP_SUL!Q674," ",SP_SUL!R674))</f>
        <v>*</v>
      </c>
      <c r="S671" s="145" t="str">
        <f>IF(SP_SUL!V674="","*",SP_SUL!V674)</f>
        <v>*</v>
      </c>
      <c r="T671" s="145" t="str">
        <f>IF(SP_SUL!W674="","*",SP_SUL!W674)</f>
        <v>*</v>
      </c>
      <c r="U671" s="137" t="str">
        <f ca="1">_xlfn.XLOOKUP(G671&amp;$U$2,BS_CONTROLE[CHAVE],BS_CONTROLE[Quantidade_11],"-")</f>
        <v>-</v>
      </c>
      <c r="V671" s="137" t="str">
        <f ca="1">_xlfn.XLOOKUP(G671&amp;$V$2,BS_CONTROLE[CHAVE],BS_CONTROLE[Quantidade_11],"-")</f>
        <v>-</v>
      </c>
      <c r="W671" s="137" t="str">
        <f ca="1">_xlfn.XLOOKUP(G671&amp;$W$2,BS_CONTROLE[CHAVE],BS_CONTROLE[Quantidade_11],"-")</f>
        <v>-</v>
      </c>
    </row>
    <row r="672" spans="1:23" hidden="1">
      <c r="A672" s="146" t="str">
        <f>IF(SP_SUL!Y675="","*",SP_SUL!Y675)</f>
        <v>*</v>
      </c>
      <c r="B672" s="146" t="str">
        <f>IF(SP_SUL!X675="","*",SP_SUL!X675)</f>
        <v>*</v>
      </c>
      <c r="C672" s="146" t="str">
        <f>IF(SP_SUL!Z675="","*",SP_SUL!Z675)</f>
        <v>*</v>
      </c>
      <c r="D672" s="139" t="str">
        <f>IF(SP_SUL!S675="","*",SP_SUL!S675)</f>
        <v>-</v>
      </c>
      <c r="E672" s="139" t="str">
        <f>IF(SP_SUL!T675="","*",SP_SUL!T675)</f>
        <v>-</v>
      </c>
      <c r="F672" s="145" t="str">
        <f>IF(SP_SUL!B675="","*",SP_SUL!B675)</f>
        <v>*</v>
      </c>
      <c r="G672" s="145" t="str">
        <f>IF(SP_SUL!D675="","*",SP_SUL!D675)</f>
        <v>*</v>
      </c>
      <c r="H672" s="145" t="str">
        <f>IF(SP_SUL!F675="","*",SP_SUL!F675)</f>
        <v>*</v>
      </c>
      <c r="I672" s="145" t="str">
        <f>IF(SP_SUL!H675="","*",SP_SUL!H675)</f>
        <v>*</v>
      </c>
      <c r="J672" s="145" t="str">
        <f>IF(SP_SUL!I675="","*",SP_SUL!I675)</f>
        <v>*</v>
      </c>
      <c r="K672" s="139" t="str">
        <f>IF(SP_SUL!M675="","*",SP_SUL!M675)</f>
        <v>-</v>
      </c>
      <c r="L672" s="139" t="str">
        <f>IF(SP_SUL!N675="","*",SP_SUL!N675)</f>
        <v>-</v>
      </c>
      <c r="M672" s="140" t="str">
        <f>IF(SP_SUL!J675="","*",SP_SUL!J675)</f>
        <v>*</v>
      </c>
      <c r="N672" s="144" t="str">
        <f>IF(SP_SUL!K675="","*",SP_SUL!K675)</f>
        <v>*</v>
      </c>
      <c r="O672" s="144" t="str">
        <f>IF(SP_SUL!L675="","*",SP_SUL!L675)</f>
        <v>*</v>
      </c>
      <c r="P672" s="143" t="str">
        <f>IF(SP_SUL!O675="","*",SP_SUL!O675)</f>
        <v>*</v>
      </c>
      <c r="Q672" s="143" t="str">
        <f>IF(SP_SUL!P675="","*",SP_SUL!P675)</f>
        <v>*</v>
      </c>
      <c r="R672" s="145" t="str">
        <f>IF(SP_SUL!Q675="","*",CONCATENATE(SP_SUL!Q675," ",SP_SUL!R675))</f>
        <v>*</v>
      </c>
      <c r="S672" s="145" t="str">
        <f>IF(SP_SUL!V675="","*",SP_SUL!V675)</f>
        <v>*</v>
      </c>
      <c r="T672" s="145" t="str">
        <f>IF(SP_SUL!W675="","*",SP_SUL!W675)</f>
        <v>*</v>
      </c>
      <c r="U672" s="137" t="str">
        <f ca="1">_xlfn.XLOOKUP(G672&amp;$U$2,BS_CONTROLE[CHAVE],BS_CONTROLE[Quantidade_11],"-")</f>
        <v>-</v>
      </c>
      <c r="V672" s="137" t="str">
        <f ca="1">_xlfn.XLOOKUP(G672&amp;$V$2,BS_CONTROLE[CHAVE],BS_CONTROLE[Quantidade_11],"-")</f>
        <v>-</v>
      </c>
      <c r="W672" s="137" t="str">
        <f ca="1">_xlfn.XLOOKUP(G672&amp;$W$2,BS_CONTROLE[CHAVE],BS_CONTROLE[Quantidade_11],"-")</f>
        <v>-</v>
      </c>
    </row>
    <row r="673" spans="1:23" hidden="1">
      <c r="A673" s="146" t="str">
        <f>IF(SP_SUL!Y676="","*",SP_SUL!Y676)</f>
        <v>*</v>
      </c>
      <c r="B673" s="146" t="str">
        <f>IF(SP_SUL!X676="","*",SP_SUL!X676)</f>
        <v>*</v>
      </c>
      <c r="C673" s="146" t="str">
        <f>IF(SP_SUL!Z676="","*",SP_SUL!Z676)</f>
        <v>*</v>
      </c>
      <c r="D673" s="139" t="str">
        <f>IF(SP_SUL!S676="","*",SP_SUL!S676)</f>
        <v>-</v>
      </c>
      <c r="E673" s="139" t="str">
        <f>IF(SP_SUL!T676="","*",SP_SUL!T676)</f>
        <v>-</v>
      </c>
      <c r="F673" s="145" t="str">
        <f>IF(SP_SUL!B676="","*",SP_SUL!B676)</f>
        <v>*</v>
      </c>
      <c r="G673" s="145" t="str">
        <f>IF(SP_SUL!D676="","*",SP_SUL!D676)</f>
        <v>*</v>
      </c>
      <c r="H673" s="145" t="str">
        <f>IF(SP_SUL!F676="","*",SP_SUL!F676)</f>
        <v>*</v>
      </c>
      <c r="I673" s="145" t="str">
        <f>IF(SP_SUL!H676="","*",SP_SUL!H676)</f>
        <v>*</v>
      </c>
      <c r="J673" s="145" t="str">
        <f>IF(SP_SUL!I676="","*",SP_SUL!I676)</f>
        <v>*</v>
      </c>
      <c r="K673" s="139" t="str">
        <f>IF(SP_SUL!M676="","*",SP_SUL!M676)</f>
        <v>-</v>
      </c>
      <c r="L673" s="139" t="str">
        <f>IF(SP_SUL!N676="","*",SP_SUL!N676)</f>
        <v>-</v>
      </c>
      <c r="M673" s="140" t="str">
        <f>IF(SP_SUL!J676="","*",SP_SUL!J676)</f>
        <v>*</v>
      </c>
      <c r="N673" s="144" t="str">
        <f>IF(SP_SUL!K676="","*",SP_SUL!K676)</f>
        <v>*</v>
      </c>
      <c r="O673" s="144" t="str">
        <f>IF(SP_SUL!L676="","*",SP_SUL!L676)</f>
        <v>*</v>
      </c>
      <c r="P673" s="143" t="str">
        <f>IF(SP_SUL!O676="","*",SP_SUL!O676)</f>
        <v>*</v>
      </c>
      <c r="Q673" s="143" t="str">
        <f>IF(SP_SUL!P676="","*",SP_SUL!P676)</f>
        <v>*</v>
      </c>
      <c r="R673" s="145" t="str">
        <f>IF(SP_SUL!Q676="","*",CONCATENATE(SP_SUL!Q676," ",SP_SUL!R676))</f>
        <v>*</v>
      </c>
      <c r="S673" s="145" t="str">
        <f>IF(SP_SUL!V676="","*",SP_SUL!V676)</f>
        <v>*</v>
      </c>
      <c r="T673" s="145" t="str">
        <f>IF(SP_SUL!W676="","*",SP_SUL!W676)</f>
        <v>*</v>
      </c>
      <c r="U673" s="137" t="str">
        <f ca="1">_xlfn.XLOOKUP(G673&amp;$U$2,BS_CONTROLE[CHAVE],BS_CONTROLE[Quantidade_11],"-")</f>
        <v>-</v>
      </c>
      <c r="V673" s="137" t="str">
        <f ca="1">_xlfn.XLOOKUP(G673&amp;$V$2,BS_CONTROLE[CHAVE],BS_CONTROLE[Quantidade_11],"-")</f>
        <v>-</v>
      </c>
      <c r="W673" s="137" t="str">
        <f ca="1">_xlfn.XLOOKUP(G673&amp;$W$2,BS_CONTROLE[CHAVE],BS_CONTROLE[Quantidade_11],"-")</f>
        <v>-</v>
      </c>
    </row>
    <row r="674" spans="1:23" hidden="1">
      <c r="A674" s="146" t="str">
        <f>IF(SP_SUL!Y677="","*",SP_SUL!Y677)</f>
        <v>*</v>
      </c>
      <c r="B674" s="146" t="str">
        <f>IF(SP_SUL!X677="","*",SP_SUL!X677)</f>
        <v>*</v>
      </c>
      <c r="C674" s="146" t="str">
        <f>IF(SP_SUL!Z677="","*",SP_SUL!Z677)</f>
        <v>*</v>
      </c>
      <c r="D674" s="139" t="str">
        <f>IF(SP_SUL!S677="","*",SP_SUL!S677)</f>
        <v>-</v>
      </c>
      <c r="E674" s="139" t="str">
        <f>IF(SP_SUL!T677="","*",SP_SUL!T677)</f>
        <v>-</v>
      </c>
      <c r="F674" s="145" t="str">
        <f>IF(SP_SUL!B677="","*",SP_SUL!B677)</f>
        <v>*</v>
      </c>
      <c r="G674" s="145" t="str">
        <f>IF(SP_SUL!D677="","*",SP_SUL!D677)</f>
        <v>*</v>
      </c>
      <c r="H674" s="145" t="str">
        <f>IF(SP_SUL!F677="","*",SP_SUL!F677)</f>
        <v>*</v>
      </c>
      <c r="I674" s="145" t="str">
        <f>IF(SP_SUL!H677="","*",SP_SUL!H677)</f>
        <v>*</v>
      </c>
      <c r="J674" s="145" t="str">
        <f>IF(SP_SUL!I677="","*",SP_SUL!I677)</f>
        <v>*</v>
      </c>
      <c r="K674" s="139" t="str">
        <f>IF(SP_SUL!M677="","*",SP_SUL!M677)</f>
        <v>-</v>
      </c>
      <c r="L674" s="139" t="str">
        <f>IF(SP_SUL!N677="","*",SP_SUL!N677)</f>
        <v>-</v>
      </c>
      <c r="M674" s="140" t="str">
        <f>IF(SP_SUL!J677="","*",SP_SUL!J677)</f>
        <v>*</v>
      </c>
      <c r="N674" s="144" t="str">
        <f>IF(SP_SUL!K677="","*",SP_SUL!K677)</f>
        <v>*</v>
      </c>
      <c r="O674" s="144" t="str">
        <f>IF(SP_SUL!L677="","*",SP_SUL!L677)</f>
        <v>*</v>
      </c>
      <c r="P674" s="143" t="str">
        <f>IF(SP_SUL!O677="","*",SP_SUL!O677)</f>
        <v>*</v>
      </c>
      <c r="Q674" s="143" t="str">
        <f>IF(SP_SUL!P677="","*",SP_SUL!P677)</f>
        <v>*</v>
      </c>
      <c r="R674" s="145" t="str">
        <f>IF(SP_SUL!Q677="","*",CONCATENATE(SP_SUL!Q677," ",SP_SUL!R677))</f>
        <v>*</v>
      </c>
      <c r="S674" s="145" t="str">
        <f>IF(SP_SUL!V677="","*",SP_SUL!V677)</f>
        <v>*</v>
      </c>
      <c r="T674" s="145" t="str">
        <f>IF(SP_SUL!W677="","*",SP_SUL!W677)</f>
        <v>*</v>
      </c>
      <c r="U674" s="137" t="str">
        <f ca="1">_xlfn.XLOOKUP(G674&amp;$U$2,BS_CONTROLE[CHAVE],BS_CONTROLE[Quantidade_11],"-")</f>
        <v>-</v>
      </c>
      <c r="V674" s="137" t="str">
        <f ca="1">_xlfn.XLOOKUP(G674&amp;$V$2,BS_CONTROLE[CHAVE],BS_CONTROLE[Quantidade_11],"-")</f>
        <v>-</v>
      </c>
      <c r="W674" s="137" t="str">
        <f ca="1">_xlfn.XLOOKUP(G674&amp;$W$2,BS_CONTROLE[CHAVE],BS_CONTROLE[Quantidade_11],"-")</f>
        <v>-</v>
      </c>
    </row>
    <row r="675" spans="1:23" hidden="1">
      <c r="A675" s="146" t="str">
        <f>IF(SP_SUL!Y678="","*",SP_SUL!Y678)</f>
        <v>*</v>
      </c>
      <c r="B675" s="146" t="str">
        <f>IF(SP_SUL!X678="","*",SP_SUL!X678)</f>
        <v>*</v>
      </c>
      <c r="C675" s="146" t="str">
        <f>IF(SP_SUL!Z678="","*",SP_SUL!Z678)</f>
        <v>*</v>
      </c>
      <c r="D675" s="139" t="str">
        <f>IF(SP_SUL!S678="","*",SP_SUL!S678)</f>
        <v>-</v>
      </c>
      <c r="E675" s="139" t="str">
        <f>IF(SP_SUL!T678="","*",SP_SUL!T678)</f>
        <v>-</v>
      </c>
      <c r="F675" s="145" t="str">
        <f>IF(SP_SUL!B678="","*",SP_SUL!B678)</f>
        <v>*</v>
      </c>
      <c r="G675" s="145" t="str">
        <f>IF(SP_SUL!D678="","*",SP_SUL!D678)</f>
        <v>*</v>
      </c>
      <c r="H675" s="145" t="str">
        <f>IF(SP_SUL!F678="","*",SP_SUL!F678)</f>
        <v>*</v>
      </c>
      <c r="I675" s="145" t="str">
        <f>IF(SP_SUL!H678="","*",SP_SUL!H678)</f>
        <v>*</v>
      </c>
      <c r="J675" s="145" t="str">
        <f>IF(SP_SUL!I678="","*",SP_SUL!I678)</f>
        <v>*</v>
      </c>
      <c r="K675" s="139" t="str">
        <f>IF(SP_SUL!M678="","*",SP_SUL!M678)</f>
        <v>-</v>
      </c>
      <c r="L675" s="139" t="str">
        <f>IF(SP_SUL!N678="","*",SP_SUL!N678)</f>
        <v>-</v>
      </c>
      <c r="M675" s="140" t="str">
        <f>IF(SP_SUL!J678="","*",SP_SUL!J678)</f>
        <v>*</v>
      </c>
      <c r="N675" s="144" t="str">
        <f>IF(SP_SUL!K678="","*",SP_SUL!K678)</f>
        <v>*</v>
      </c>
      <c r="O675" s="144" t="str">
        <f>IF(SP_SUL!L678="","*",SP_SUL!L678)</f>
        <v>*</v>
      </c>
      <c r="P675" s="143" t="str">
        <f>IF(SP_SUL!O678="","*",SP_SUL!O678)</f>
        <v>*</v>
      </c>
      <c r="Q675" s="143" t="str">
        <f>IF(SP_SUL!P678="","*",SP_SUL!P678)</f>
        <v>*</v>
      </c>
      <c r="R675" s="145" t="str">
        <f>IF(SP_SUL!Q678="","*",CONCATENATE(SP_SUL!Q678," ",SP_SUL!R678))</f>
        <v>*</v>
      </c>
      <c r="S675" s="145" t="str">
        <f>IF(SP_SUL!V678="","*",SP_SUL!V678)</f>
        <v>*</v>
      </c>
      <c r="T675" s="145" t="str">
        <f>IF(SP_SUL!W678="","*",SP_SUL!W678)</f>
        <v>*</v>
      </c>
      <c r="U675" s="137" t="str">
        <f ca="1">_xlfn.XLOOKUP(G675&amp;$U$2,BS_CONTROLE[CHAVE],BS_CONTROLE[Quantidade_11],"-")</f>
        <v>-</v>
      </c>
      <c r="V675" s="137" t="str">
        <f ca="1">_xlfn.XLOOKUP(G675&amp;$V$2,BS_CONTROLE[CHAVE],BS_CONTROLE[Quantidade_11],"-")</f>
        <v>-</v>
      </c>
      <c r="W675" s="137" t="str">
        <f ca="1">_xlfn.XLOOKUP(G675&amp;$W$2,BS_CONTROLE[CHAVE],BS_CONTROLE[Quantidade_11],"-")</f>
        <v>-</v>
      </c>
    </row>
    <row r="676" spans="1:23" hidden="1">
      <c r="A676" s="146" t="str">
        <f>IF(SP_SUL!Y679="","*",SP_SUL!Y679)</f>
        <v>*</v>
      </c>
      <c r="B676" s="146" t="str">
        <f>IF(SP_SUL!X679="","*",SP_SUL!X679)</f>
        <v>*</v>
      </c>
      <c r="C676" s="146" t="str">
        <f>IF(SP_SUL!Z679="","*",SP_SUL!Z679)</f>
        <v>*</v>
      </c>
      <c r="D676" s="139" t="str">
        <f>IF(SP_SUL!S679="","*",SP_SUL!S679)</f>
        <v>-</v>
      </c>
      <c r="E676" s="139" t="str">
        <f>IF(SP_SUL!T679="","*",SP_SUL!T679)</f>
        <v>-</v>
      </c>
      <c r="F676" s="145" t="str">
        <f>IF(SP_SUL!B679="","*",SP_SUL!B679)</f>
        <v>*</v>
      </c>
      <c r="G676" s="145" t="str">
        <f>IF(SP_SUL!D679="","*",SP_SUL!D679)</f>
        <v>*</v>
      </c>
      <c r="H676" s="145" t="str">
        <f>IF(SP_SUL!F679="","*",SP_SUL!F679)</f>
        <v>*</v>
      </c>
      <c r="I676" s="145" t="str">
        <f>IF(SP_SUL!H679="","*",SP_SUL!H679)</f>
        <v>*</v>
      </c>
      <c r="J676" s="145" t="str">
        <f>IF(SP_SUL!I679="","*",SP_SUL!I679)</f>
        <v>*</v>
      </c>
      <c r="K676" s="139" t="str">
        <f>IF(SP_SUL!M679="","*",SP_SUL!M679)</f>
        <v>-</v>
      </c>
      <c r="L676" s="139" t="str">
        <f>IF(SP_SUL!N679="","*",SP_SUL!N679)</f>
        <v>-</v>
      </c>
      <c r="M676" s="140" t="str">
        <f>IF(SP_SUL!J679="","*",SP_SUL!J679)</f>
        <v>*</v>
      </c>
      <c r="N676" s="144" t="str">
        <f>IF(SP_SUL!K679="","*",SP_SUL!K679)</f>
        <v>*</v>
      </c>
      <c r="O676" s="144" t="str">
        <f>IF(SP_SUL!L679="","*",SP_SUL!L679)</f>
        <v>*</v>
      </c>
      <c r="P676" s="143" t="str">
        <f>IF(SP_SUL!O679="","*",SP_SUL!O679)</f>
        <v>*</v>
      </c>
      <c r="Q676" s="143" t="str">
        <f>IF(SP_SUL!P679="","*",SP_SUL!P679)</f>
        <v>*</v>
      </c>
      <c r="R676" s="145" t="str">
        <f>IF(SP_SUL!Q679="","*",CONCATENATE(SP_SUL!Q679," ",SP_SUL!R679))</f>
        <v>*</v>
      </c>
      <c r="S676" s="145" t="str">
        <f>IF(SP_SUL!V679="","*",SP_SUL!V679)</f>
        <v>*</v>
      </c>
      <c r="T676" s="145" t="str">
        <f>IF(SP_SUL!W679="","*",SP_SUL!W679)</f>
        <v>*</v>
      </c>
      <c r="U676" s="137" t="str">
        <f ca="1">_xlfn.XLOOKUP(G676&amp;$U$2,BS_CONTROLE[CHAVE],BS_CONTROLE[Quantidade_11],"-")</f>
        <v>-</v>
      </c>
      <c r="V676" s="137" t="str">
        <f ca="1">_xlfn.XLOOKUP(G676&amp;$V$2,BS_CONTROLE[CHAVE],BS_CONTROLE[Quantidade_11],"-")</f>
        <v>-</v>
      </c>
      <c r="W676" s="137" t="str">
        <f ca="1">_xlfn.XLOOKUP(G676&amp;$W$2,BS_CONTROLE[CHAVE],BS_CONTROLE[Quantidade_11],"-")</f>
        <v>-</v>
      </c>
    </row>
    <row r="677" spans="1:23" hidden="1">
      <c r="A677" s="146" t="str">
        <f>IF(SP_SUL!Y680="","*",SP_SUL!Y680)</f>
        <v>*</v>
      </c>
      <c r="B677" s="146" t="str">
        <f>IF(SP_SUL!X680="","*",SP_SUL!X680)</f>
        <v>*</v>
      </c>
      <c r="C677" s="146" t="str">
        <f>IF(SP_SUL!Z680="","*",SP_SUL!Z680)</f>
        <v>*</v>
      </c>
      <c r="D677" s="139" t="str">
        <f>IF(SP_SUL!S680="","*",SP_SUL!S680)</f>
        <v>-</v>
      </c>
      <c r="E677" s="139" t="str">
        <f>IF(SP_SUL!T680="","*",SP_SUL!T680)</f>
        <v>-</v>
      </c>
      <c r="F677" s="145" t="str">
        <f>IF(SP_SUL!B680="","*",SP_SUL!B680)</f>
        <v>*</v>
      </c>
      <c r="G677" s="145" t="str">
        <f>IF(SP_SUL!D680="","*",SP_SUL!D680)</f>
        <v>*</v>
      </c>
      <c r="H677" s="145" t="str">
        <f>IF(SP_SUL!F680="","*",SP_SUL!F680)</f>
        <v>*</v>
      </c>
      <c r="I677" s="145" t="str">
        <f>IF(SP_SUL!H680="","*",SP_SUL!H680)</f>
        <v>*</v>
      </c>
      <c r="J677" s="145" t="str">
        <f>IF(SP_SUL!I680="","*",SP_SUL!I680)</f>
        <v>*</v>
      </c>
      <c r="K677" s="139" t="str">
        <f>IF(SP_SUL!M680="","*",SP_SUL!M680)</f>
        <v>-</v>
      </c>
      <c r="L677" s="139" t="str">
        <f>IF(SP_SUL!N680="","*",SP_SUL!N680)</f>
        <v>-</v>
      </c>
      <c r="M677" s="140" t="str">
        <f>IF(SP_SUL!J680="","*",SP_SUL!J680)</f>
        <v>*</v>
      </c>
      <c r="N677" s="144" t="str">
        <f>IF(SP_SUL!K680="","*",SP_SUL!K680)</f>
        <v>*</v>
      </c>
      <c r="O677" s="144" t="str">
        <f>IF(SP_SUL!L680="","*",SP_SUL!L680)</f>
        <v>*</v>
      </c>
      <c r="P677" s="143" t="str">
        <f>IF(SP_SUL!O680="","*",SP_SUL!O680)</f>
        <v>*</v>
      </c>
      <c r="Q677" s="143" t="str">
        <f>IF(SP_SUL!P680="","*",SP_SUL!P680)</f>
        <v>*</v>
      </c>
      <c r="R677" s="145" t="str">
        <f>IF(SP_SUL!Q680="","*",CONCATENATE(SP_SUL!Q680," ",SP_SUL!R680))</f>
        <v>*</v>
      </c>
      <c r="S677" s="145" t="str">
        <f>IF(SP_SUL!V680="","*",SP_SUL!V680)</f>
        <v>*</v>
      </c>
      <c r="T677" s="145" t="str">
        <f>IF(SP_SUL!W680="","*",SP_SUL!W680)</f>
        <v>*</v>
      </c>
      <c r="U677" s="137" t="str">
        <f ca="1">_xlfn.XLOOKUP(G677&amp;$U$2,BS_CONTROLE[CHAVE],BS_CONTROLE[Quantidade_11],"-")</f>
        <v>-</v>
      </c>
      <c r="V677" s="137" t="str">
        <f ca="1">_xlfn.XLOOKUP(G677&amp;$V$2,BS_CONTROLE[CHAVE],BS_CONTROLE[Quantidade_11],"-")</f>
        <v>-</v>
      </c>
      <c r="W677" s="137" t="str">
        <f ca="1">_xlfn.XLOOKUP(G677&amp;$W$2,BS_CONTROLE[CHAVE],BS_CONTROLE[Quantidade_11],"-")</f>
        <v>-</v>
      </c>
    </row>
    <row r="678" spans="1:23" hidden="1">
      <c r="A678" s="146" t="str">
        <f>IF(SP_SUL!Y681="","*",SP_SUL!Y681)</f>
        <v>*</v>
      </c>
      <c r="B678" s="146" t="str">
        <f>IF(SP_SUL!X681="","*",SP_SUL!X681)</f>
        <v>*</v>
      </c>
      <c r="C678" s="146" t="str">
        <f>IF(SP_SUL!Z681="","*",SP_SUL!Z681)</f>
        <v>*</v>
      </c>
      <c r="D678" s="139" t="str">
        <f>IF(SP_SUL!S681="","*",SP_SUL!S681)</f>
        <v>-</v>
      </c>
      <c r="E678" s="139" t="str">
        <f>IF(SP_SUL!T681="","*",SP_SUL!T681)</f>
        <v>-</v>
      </c>
      <c r="F678" s="145" t="str">
        <f>IF(SP_SUL!B681="","*",SP_SUL!B681)</f>
        <v>*</v>
      </c>
      <c r="G678" s="145" t="str">
        <f>IF(SP_SUL!D681="","*",SP_SUL!D681)</f>
        <v>*</v>
      </c>
      <c r="H678" s="145" t="str">
        <f>IF(SP_SUL!F681="","*",SP_SUL!F681)</f>
        <v>*</v>
      </c>
      <c r="I678" s="145" t="str">
        <f>IF(SP_SUL!H681="","*",SP_SUL!H681)</f>
        <v>*</v>
      </c>
      <c r="J678" s="145" t="str">
        <f>IF(SP_SUL!I681="","*",SP_SUL!I681)</f>
        <v>*</v>
      </c>
      <c r="K678" s="139" t="str">
        <f>IF(SP_SUL!M681="","*",SP_SUL!M681)</f>
        <v>-</v>
      </c>
      <c r="L678" s="139" t="str">
        <f>IF(SP_SUL!N681="","*",SP_SUL!N681)</f>
        <v>-</v>
      </c>
      <c r="M678" s="140" t="str">
        <f>IF(SP_SUL!J681="","*",SP_SUL!J681)</f>
        <v>*</v>
      </c>
      <c r="N678" s="144" t="str">
        <f>IF(SP_SUL!K681="","*",SP_SUL!K681)</f>
        <v>*</v>
      </c>
      <c r="O678" s="144" t="str">
        <f>IF(SP_SUL!L681="","*",SP_SUL!L681)</f>
        <v>*</v>
      </c>
      <c r="P678" s="143" t="str">
        <f>IF(SP_SUL!O681="","*",SP_SUL!O681)</f>
        <v>*</v>
      </c>
      <c r="Q678" s="143" t="str">
        <f>IF(SP_SUL!P681="","*",SP_SUL!P681)</f>
        <v>*</v>
      </c>
      <c r="R678" s="145" t="str">
        <f>IF(SP_SUL!Q681="","*",CONCATENATE(SP_SUL!Q681," ",SP_SUL!R681))</f>
        <v>*</v>
      </c>
      <c r="S678" s="145" t="str">
        <f>IF(SP_SUL!V681="","*",SP_SUL!V681)</f>
        <v>*</v>
      </c>
      <c r="T678" s="145" t="str">
        <f>IF(SP_SUL!W681="","*",SP_SUL!W681)</f>
        <v>*</v>
      </c>
      <c r="U678" s="137" t="str">
        <f ca="1">_xlfn.XLOOKUP(G678&amp;$U$2,BS_CONTROLE[CHAVE],BS_CONTROLE[Quantidade_11],"-")</f>
        <v>-</v>
      </c>
      <c r="V678" s="137" t="str">
        <f ca="1">_xlfn.XLOOKUP(G678&amp;$V$2,BS_CONTROLE[CHAVE],BS_CONTROLE[Quantidade_11],"-")</f>
        <v>-</v>
      </c>
      <c r="W678" s="137" t="str">
        <f ca="1">_xlfn.XLOOKUP(G678&amp;$W$2,BS_CONTROLE[CHAVE],BS_CONTROLE[Quantidade_11],"-")</f>
        <v>-</v>
      </c>
    </row>
    <row r="679" spans="1:23" hidden="1">
      <c r="A679" s="146" t="str">
        <f>IF(SP_SUL!Y682="","*",SP_SUL!Y682)</f>
        <v>*</v>
      </c>
      <c r="B679" s="146" t="str">
        <f>IF(SP_SUL!X682="","*",SP_SUL!X682)</f>
        <v>*</v>
      </c>
      <c r="C679" s="146" t="str">
        <f>IF(SP_SUL!Z682="","*",SP_SUL!Z682)</f>
        <v>*</v>
      </c>
      <c r="D679" s="139" t="str">
        <f>IF(SP_SUL!S682="","*",SP_SUL!S682)</f>
        <v>-</v>
      </c>
      <c r="E679" s="139" t="str">
        <f>IF(SP_SUL!T682="","*",SP_SUL!T682)</f>
        <v>-</v>
      </c>
      <c r="F679" s="145" t="str">
        <f>IF(SP_SUL!B682="","*",SP_SUL!B682)</f>
        <v>*</v>
      </c>
      <c r="G679" s="145" t="str">
        <f>IF(SP_SUL!D682="","*",SP_SUL!D682)</f>
        <v>*</v>
      </c>
      <c r="H679" s="145" t="str">
        <f>IF(SP_SUL!F682="","*",SP_SUL!F682)</f>
        <v>*</v>
      </c>
      <c r="I679" s="145" t="str">
        <f>IF(SP_SUL!H682="","*",SP_SUL!H682)</f>
        <v>*</v>
      </c>
      <c r="J679" s="145" t="str">
        <f>IF(SP_SUL!I682="","*",SP_SUL!I682)</f>
        <v>*</v>
      </c>
      <c r="K679" s="139" t="str">
        <f>IF(SP_SUL!M682="","*",SP_SUL!M682)</f>
        <v>-</v>
      </c>
      <c r="L679" s="139" t="str">
        <f>IF(SP_SUL!N682="","*",SP_SUL!N682)</f>
        <v>-</v>
      </c>
      <c r="M679" s="140" t="str">
        <f>IF(SP_SUL!J682="","*",SP_SUL!J682)</f>
        <v>*</v>
      </c>
      <c r="N679" s="144" t="str">
        <f>IF(SP_SUL!K682="","*",SP_SUL!K682)</f>
        <v>*</v>
      </c>
      <c r="O679" s="144" t="str">
        <f>IF(SP_SUL!L682="","*",SP_SUL!L682)</f>
        <v>*</v>
      </c>
      <c r="P679" s="143" t="str">
        <f>IF(SP_SUL!O682="","*",SP_SUL!O682)</f>
        <v>*</v>
      </c>
      <c r="Q679" s="143" t="str">
        <f>IF(SP_SUL!P682="","*",SP_SUL!P682)</f>
        <v>*</v>
      </c>
      <c r="R679" s="145" t="str">
        <f>IF(SP_SUL!Q682="","*",CONCATENATE(SP_SUL!Q682," ",SP_SUL!R682))</f>
        <v>*</v>
      </c>
      <c r="S679" s="145" t="str">
        <f>IF(SP_SUL!V682="","*",SP_SUL!V682)</f>
        <v>*</v>
      </c>
      <c r="T679" s="145" t="str">
        <f>IF(SP_SUL!W682="","*",SP_SUL!W682)</f>
        <v>*</v>
      </c>
      <c r="U679" s="137" t="str">
        <f ca="1">_xlfn.XLOOKUP(G679&amp;$U$2,BS_CONTROLE[CHAVE],BS_CONTROLE[Quantidade_11],"-")</f>
        <v>-</v>
      </c>
      <c r="V679" s="137" t="str">
        <f ca="1">_xlfn.XLOOKUP(G679&amp;$V$2,BS_CONTROLE[CHAVE],BS_CONTROLE[Quantidade_11],"-")</f>
        <v>-</v>
      </c>
      <c r="W679" s="137" t="str">
        <f ca="1">_xlfn.XLOOKUP(G679&amp;$W$2,BS_CONTROLE[CHAVE],BS_CONTROLE[Quantidade_11],"-")</f>
        <v>-</v>
      </c>
    </row>
    <row r="680" spans="1:23" hidden="1">
      <c r="A680" s="146" t="str">
        <f>IF(SP_SUL!Y683="","*",SP_SUL!Y683)</f>
        <v>*</v>
      </c>
      <c r="B680" s="146" t="str">
        <f>IF(SP_SUL!X683="","*",SP_SUL!X683)</f>
        <v>*</v>
      </c>
      <c r="C680" s="146" t="str">
        <f>IF(SP_SUL!Z683="","*",SP_SUL!Z683)</f>
        <v>*</v>
      </c>
      <c r="D680" s="139" t="str">
        <f>IF(SP_SUL!S683="","*",SP_SUL!S683)</f>
        <v>-</v>
      </c>
      <c r="E680" s="139" t="str">
        <f>IF(SP_SUL!T683="","*",SP_SUL!T683)</f>
        <v>-</v>
      </c>
      <c r="F680" s="145" t="str">
        <f>IF(SP_SUL!B683="","*",SP_SUL!B683)</f>
        <v>*</v>
      </c>
      <c r="G680" s="145" t="str">
        <f>IF(SP_SUL!D683="","*",SP_SUL!D683)</f>
        <v>*</v>
      </c>
      <c r="H680" s="145" t="str">
        <f>IF(SP_SUL!F683="","*",SP_SUL!F683)</f>
        <v>*</v>
      </c>
      <c r="I680" s="145" t="str">
        <f>IF(SP_SUL!H683="","*",SP_SUL!H683)</f>
        <v>*</v>
      </c>
      <c r="J680" s="145" t="str">
        <f>IF(SP_SUL!I683="","*",SP_SUL!I683)</f>
        <v>*</v>
      </c>
      <c r="K680" s="139" t="str">
        <f>IF(SP_SUL!M683="","*",SP_SUL!M683)</f>
        <v>-</v>
      </c>
      <c r="L680" s="139" t="str">
        <f>IF(SP_SUL!N683="","*",SP_SUL!N683)</f>
        <v>-</v>
      </c>
      <c r="M680" s="140" t="str">
        <f>IF(SP_SUL!J683="","*",SP_SUL!J683)</f>
        <v>*</v>
      </c>
      <c r="N680" s="144" t="str">
        <f>IF(SP_SUL!K683="","*",SP_SUL!K683)</f>
        <v>*</v>
      </c>
      <c r="O680" s="144" t="str">
        <f>IF(SP_SUL!L683="","*",SP_SUL!L683)</f>
        <v>*</v>
      </c>
      <c r="P680" s="143" t="str">
        <f>IF(SP_SUL!O683="","*",SP_SUL!O683)</f>
        <v>*</v>
      </c>
      <c r="Q680" s="143" t="str">
        <f>IF(SP_SUL!P683="","*",SP_SUL!P683)</f>
        <v>*</v>
      </c>
      <c r="R680" s="145" t="str">
        <f>IF(SP_SUL!Q683="","*",CONCATENATE(SP_SUL!Q683," ",SP_SUL!R683))</f>
        <v>*</v>
      </c>
      <c r="S680" s="145" t="str">
        <f>IF(SP_SUL!V683="","*",SP_SUL!V683)</f>
        <v>*</v>
      </c>
      <c r="T680" s="145" t="str">
        <f>IF(SP_SUL!W683="","*",SP_SUL!W683)</f>
        <v>*</v>
      </c>
      <c r="U680" s="137" t="str">
        <f ca="1">_xlfn.XLOOKUP(G680&amp;$U$2,BS_CONTROLE[CHAVE],BS_CONTROLE[Quantidade_11],"-")</f>
        <v>-</v>
      </c>
      <c r="V680" s="137" t="str">
        <f ca="1">_xlfn.XLOOKUP(G680&amp;$V$2,BS_CONTROLE[CHAVE],BS_CONTROLE[Quantidade_11],"-")</f>
        <v>-</v>
      </c>
      <c r="W680" s="137" t="str">
        <f ca="1">_xlfn.XLOOKUP(G680&amp;$W$2,BS_CONTROLE[CHAVE],BS_CONTROLE[Quantidade_11],"-")</f>
        <v>-</v>
      </c>
    </row>
    <row r="681" spans="1:23" hidden="1">
      <c r="A681" s="146" t="str">
        <f>IF(SP_SUL!Y684="","*",SP_SUL!Y684)</f>
        <v>*</v>
      </c>
      <c r="B681" s="146" t="str">
        <f>IF(SP_SUL!X684="","*",SP_SUL!X684)</f>
        <v>*</v>
      </c>
      <c r="C681" s="146" t="str">
        <f>IF(SP_SUL!Z684="","*",SP_SUL!Z684)</f>
        <v>*</v>
      </c>
      <c r="D681" s="139" t="str">
        <f>IF(SP_SUL!S684="","*",SP_SUL!S684)</f>
        <v>-</v>
      </c>
      <c r="E681" s="139" t="str">
        <f>IF(SP_SUL!T684="","*",SP_SUL!T684)</f>
        <v>-</v>
      </c>
      <c r="F681" s="145" t="str">
        <f>IF(SP_SUL!B684="","*",SP_SUL!B684)</f>
        <v>*</v>
      </c>
      <c r="G681" s="145" t="str">
        <f>IF(SP_SUL!D684="","*",SP_SUL!D684)</f>
        <v>*</v>
      </c>
      <c r="H681" s="145" t="str">
        <f>IF(SP_SUL!F684="","*",SP_SUL!F684)</f>
        <v>*</v>
      </c>
      <c r="I681" s="145" t="str">
        <f>IF(SP_SUL!H684="","*",SP_SUL!H684)</f>
        <v>*</v>
      </c>
      <c r="J681" s="145" t="str">
        <f>IF(SP_SUL!I684="","*",SP_SUL!I684)</f>
        <v>*</v>
      </c>
      <c r="K681" s="139" t="str">
        <f>IF(SP_SUL!M684="","*",SP_SUL!M684)</f>
        <v>-</v>
      </c>
      <c r="L681" s="139" t="str">
        <f>IF(SP_SUL!N684="","*",SP_SUL!N684)</f>
        <v>-</v>
      </c>
      <c r="M681" s="140" t="str">
        <f>IF(SP_SUL!J684="","*",SP_SUL!J684)</f>
        <v>*</v>
      </c>
      <c r="N681" s="144" t="str">
        <f>IF(SP_SUL!K684="","*",SP_SUL!K684)</f>
        <v>*</v>
      </c>
      <c r="O681" s="144" t="str">
        <f>IF(SP_SUL!L684="","*",SP_SUL!L684)</f>
        <v>*</v>
      </c>
      <c r="P681" s="143" t="str">
        <f>IF(SP_SUL!O684="","*",SP_SUL!O684)</f>
        <v>*</v>
      </c>
      <c r="Q681" s="143" t="str">
        <f>IF(SP_SUL!P684="","*",SP_SUL!P684)</f>
        <v>*</v>
      </c>
      <c r="R681" s="145" t="str">
        <f>IF(SP_SUL!Q684="","*",CONCATENATE(SP_SUL!Q684," ",SP_SUL!R684))</f>
        <v>*</v>
      </c>
      <c r="S681" s="145" t="str">
        <f>IF(SP_SUL!V684="","*",SP_SUL!V684)</f>
        <v>*</v>
      </c>
      <c r="T681" s="145" t="str">
        <f>IF(SP_SUL!W684="","*",SP_SUL!W684)</f>
        <v>*</v>
      </c>
      <c r="U681" s="137" t="str">
        <f ca="1">_xlfn.XLOOKUP(G681&amp;$U$2,BS_CONTROLE[CHAVE],BS_CONTROLE[Quantidade_11],"-")</f>
        <v>-</v>
      </c>
      <c r="V681" s="137" t="str">
        <f ca="1">_xlfn.XLOOKUP(G681&amp;$V$2,BS_CONTROLE[CHAVE],BS_CONTROLE[Quantidade_11],"-")</f>
        <v>-</v>
      </c>
      <c r="W681" s="137" t="str">
        <f ca="1">_xlfn.XLOOKUP(G681&amp;$W$2,BS_CONTROLE[CHAVE],BS_CONTROLE[Quantidade_11],"-")</f>
        <v>-</v>
      </c>
    </row>
    <row r="682" spans="1:23" hidden="1">
      <c r="A682" s="146" t="str">
        <f>IF(SP_SUL!Y685="","*",SP_SUL!Y685)</f>
        <v>*</v>
      </c>
      <c r="B682" s="146" t="str">
        <f>IF(SP_SUL!X685="","*",SP_SUL!X685)</f>
        <v>*</v>
      </c>
      <c r="C682" s="146" t="str">
        <f>IF(SP_SUL!Z685="","*",SP_SUL!Z685)</f>
        <v>*</v>
      </c>
      <c r="D682" s="139" t="str">
        <f>IF(SP_SUL!S685="","*",SP_SUL!S685)</f>
        <v>-</v>
      </c>
      <c r="E682" s="139" t="str">
        <f>IF(SP_SUL!T685="","*",SP_SUL!T685)</f>
        <v>-</v>
      </c>
      <c r="F682" s="145" t="str">
        <f>IF(SP_SUL!B685="","*",SP_SUL!B685)</f>
        <v>*</v>
      </c>
      <c r="G682" s="145" t="str">
        <f>IF(SP_SUL!D685="","*",SP_SUL!D685)</f>
        <v>*</v>
      </c>
      <c r="H682" s="145" t="str">
        <f>IF(SP_SUL!F685="","*",SP_SUL!F685)</f>
        <v>*</v>
      </c>
      <c r="I682" s="145" t="str">
        <f>IF(SP_SUL!H685="","*",SP_SUL!H685)</f>
        <v>*</v>
      </c>
      <c r="J682" s="145" t="str">
        <f>IF(SP_SUL!I685="","*",SP_SUL!I685)</f>
        <v>*</v>
      </c>
      <c r="K682" s="139" t="str">
        <f>IF(SP_SUL!M685="","*",SP_SUL!M685)</f>
        <v>-</v>
      </c>
      <c r="L682" s="139" t="str">
        <f>IF(SP_SUL!N685="","*",SP_SUL!N685)</f>
        <v>-</v>
      </c>
      <c r="M682" s="140" t="str">
        <f>IF(SP_SUL!J685="","*",SP_SUL!J685)</f>
        <v>*</v>
      </c>
      <c r="N682" s="144" t="str">
        <f>IF(SP_SUL!K685="","*",SP_SUL!K685)</f>
        <v>*</v>
      </c>
      <c r="O682" s="144" t="str">
        <f>IF(SP_SUL!L685="","*",SP_SUL!L685)</f>
        <v>*</v>
      </c>
      <c r="P682" s="143" t="str">
        <f>IF(SP_SUL!O685="","*",SP_SUL!O685)</f>
        <v>*</v>
      </c>
      <c r="Q682" s="143" t="str">
        <f>IF(SP_SUL!P685="","*",SP_SUL!P685)</f>
        <v>*</v>
      </c>
      <c r="R682" s="145" t="str">
        <f>IF(SP_SUL!Q685="","*",CONCATENATE(SP_SUL!Q685," ",SP_SUL!R685))</f>
        <v>*</v>
      </c>
      <c r="S682" s="145" t="str">
        <f>IF(SP_SUL!V685="","*",SP_SUL!V685)</f>
        <v>*</v>
      </c>
      <c r="T682" s="145" t="str">
        <f>IF(SP_SUL!W685="","*",SP_SUL!W685)</f>
        <v>*</v>
      </c>
      <c r="U682" s="137" t="str">
        <f ca="1">_xlfn.XLOOKUP(G682&amp;$U$2,BS_CONTROLE[CHAVE],BS_CONTROLE[Quantidade_11],"-")</f>
        <v>-</v>
      </c>
      <c r="V682" s="137" t="str">
        <f ca="1">_xlfn.XLOOKUP(G682&amp;$V$2,BS_CONTROLE[CHAVE],BS_CONTROLE[Quantidade_11],"-")</f>
        <v>-</v>
      </c>
      <c r="W682" s="137" t="str">
        <f ca="1">_xlfn.XLOOKUP(G682&amp;$W$2,BS_CONTROLE[CHAVE],BS_CONTROLE[Quantidade_11],"-")</f>
        <v>-</v>
      </c>
    </row>
    <row r="683" spans="1:23" hidden="1">
      <c r="A683" s="146" t="str">
        <f>IF(SP_SUL!Y686="","*",SP_SUL!Y686)</f>
        <v>*</v>
      </c>
      <c r="B683" s="146" t="str">
        <f>IF(SP_SUL!X686="","*",SP_SUL!X686)</f>
        <v>*</v>
      </c>
      <c r="C683" s="146" t="str">
        <f>IF(SP_SUL!Z686="","*",SP_SUL!Z686)</f>
        <v>*</v>
      </c>
      <c r="D683" s="139" t="str">
        <f>IF(SP_SUL!S686="","*",SP_SUL!S686)</f>
        <v>-</v>
      </c>
      <c r="E683" s="139" t="str">
        <f>IF(SP_SUL!T686="","*",SP_SUL!T686)</f>
        <v>-</v>
      </c>
      <c r="F683" s="145" t="str">
        <f>IF(SP_SUL!B686="","*",SP_SUL!B686)</f>
        <v>*</v>
      </c>
      <c r="G683" s="145" t="str">
        <f>IF(SP_SUL!D686="","*",SP_SUL!D686)</f>
        <v>*</v>
      </c>
      <c r="H683" s="145" t="str">
        <f>IF(SP_SUL!F686="","*",SP_SUL!F686)</f>
        <v>*</v>
      </c>
      <c r="I683" s="145" t="str">
        <f>IF(SP_SUL!H686="","*",SP_SUL!H686)</f>
        <v>*</v>
      </c>
      <c r="J683" s="145" t="str">
        <f>IF(SP_SUL!I686="","*",SP_SUL!I686)</f>
        <v>*</v>
      </c>
      <c r="K683" s="139" t="str">
        <f>IF(SP_SUL!M686="","*",SP_SUL!M686)</f>
        <v>-</v>
      </c>
      <c r="L683" s="139" t="str">
        <f>IF(SP_SUL!N686="","*",SP_SUL!N686)</f>
        <v>-</v>
      </c>
      <c r="M683" s="140" t="str">
        <f>IF(SP_SUL!J686="","*",SP_SUL!J686)</f>
        <v>*</v>
      </c>
      <c r="N683" s="144" t="str">
        <f>IF(SP_SUL!K686="","*",SP_SUL!K686)</f>
        <v>*</v>
      </c>
      <c r="O683" s="144" t="str">
        <f>IF(SP_SUL!L686="","*",SP_SUL!L686)</f>
        <v>*</v>
      </c>
      <c r="P683" s="143" t="str">
        <f>IF(SP_SUL!O686="","*",SP_SUL!O686)</f>
        <v>*</v>
      </c>
      <c r="Q683" s="143" t="str">
        <f>IF(SP_SUL!P686="","*",SP_SUL!P686)</f>
        <v>*</v>
      </c>
      <c r="R683" s="145" t="str">
        <f>IF(SP_SUL!Q686="","*",CONCATENATE(SP_SUL!Q686," ",SP_SUL!R686))</f>
        <v>*</v>
      </c>
      <c r="S683" s="145" t="str">
        <f>IF(SP_SUL!V686="","*",SP_SUL!V686)</f>
        <v>*</v>
      </c>
      <c r="T683" s="145" t="str">
        <f>IF(SP_SUL!W686="","*",SP_SUL!W686)</f>
        <v>*</v>
      </c>
      <c r="U683" s="137" t="str">
        <f ca="1">_xlfn.XLOOKUP(G683&amp;$U$2,BS_CONTROLE[CHAVE],BS_CONTROLE[Quantidade_11],"-")</f>
        <v>-</v>
      </c>
      <c r="V683" s="137" t="str">
        <f ca="1">_xlfn.XLOOKUP(G683&amp;$V$2,BS_CONTROLE[CHAVE],BS_CONTROLE[Quantidade_11],"-")</f>
        <v>-</v>
      </c>
      <c r="W683" s="137" t="str">
        <f ca="1">_xlfn.XLOOKUP(G683&amp;$W$2,BS_CONTROLE[CHAVE],BS_CONTROLE[Quantidade_11],"-")</f>
        <v>-</v>
      </c>
    </row>
    <row r="684" spans="1:23" hidden="1">
      <c r="A684" s="146" t="str">
        <f>IF(SP_SUL!Y687="","*",SP_SUL!Y687)</f>
        <v>*</v>
      </c>
      <c r="B684" s="146" t="str">
        <f>IF(SP_SUL!X687="","*",SP_SUL!X687)</f>
        <v>*</v>
      </c>
      <c r="C684" s="146" t="str">
        <f>IF(SP_SUL!Z687="","*",SP_SUL!Z687)</f>
        <v>*</v>
      </c>
      <c r="D684" s="139" t="str">
        <f>IF(SP_SUL!S687="","*",SP_SUL!S687)</f>
        <v>-</v>
      </c>
      <c r="E684" s="139" t="str">
        <f>IF(SP_SUL!T687="","*",SP_SUL!T687)</f>
        <v>-</v>
      </c>
      <c r="F684" s="145" t="str">
        <f>IF(SP_SUL!B687="","*",SP_SUL!B687)</f>
        <v>*</v>
      </c>
      <c r="G684" s="145" t="str">
        <f>IF(SP_SUL!D687="","*",SP_SUL!D687)</f>
        <v>*</v>
      </c>
      <c r="H684" s="145" t="str">
        <f>IF(SP_SUL!F687="","*",SP_SUL!F687)</f>
        <v>*</v>
      </c>
      <c r="I684" s="145" t="str">
        <f>IF(SP_SUL!H687="","*",SP_SUL!H687)</f>
        <v>*</v>
      </c>
      <c r="J684" s="145" t="str">
        <f>IF(SP_SUL!I687="","*",SP_SUL!I687)</f>
        <v>*</v>
      </c>
      <c r="K684" s="139" t="str">
        <f>IF(SP_SUL!M687="","*",SP_SUL!M687)</f>
        <v>-</v>
      </c>
      <c r="L684" s="139" t="str">
        <f>IF(SP_SUL!N687="","*",SP_SUL!N687)</f>
        <v>-</v>
      </c>
      <c r="M684" s="140" t="str">
        <f>IF(SP_SUL!J687="","*",SP_SUL!J687)</f>
        <v>*</v>
      </c>
      <c r="N684" s="144" t="str">
        <f>IF(SP_SUL!K687="","*",SP_SUL!K687)</f>
        <v>*</v>
      </c>
      <c r="O684" s="144" t="str">
        <f>IF(SP_SUL!L687="","*",SP_SUL!L687)</f>
        <v>*</v>
      </c>
      <c r="P684" s="143" t="str">
        <f>IF(SP_SUL!O687="","*",SP_SUL!O687)</f>
        <v>*</v>
      </c>
      <c r="Q684" s="143" t="str">
        <f>IF(SP_SUL!P687="","*",SP_SUL!P687)</f>
        <v>*</v>
      </c>
      <c r="R684" s="145" t="str">
        <f>IF(SP_SUL!Q687="","*",CONCATENATE(SP_SUL!Q687," ",SP_SUL!R687))</f>
        <v>*</v>
      </c>
      <c r="S684" s="145" t="str">
        <f>IF(SP_SUL!V687="","*",SP_SUL!V687)</f>
        <v>*</v>
      </c>
      <c r="T684" s="145" t="str">
        <f>IF(SP_SUL!W687="","*",SP_SUL!W687)</f>
        <v>*</v>
      </c>
      <c r="U684" s="137" t="str">
        <f ca="1">_xlfn.XLOOKUP(G684&amp;$U$2,BS_CONTROLE[CHAVE],BS_CONTROLE[Quantidade_11],"-")</f>
        <v>-</v>
      </c>
      <c r="V684" s="137" t="str">
        <f ca="1">_xlfn.XLOOKUP(G684&amp;$V$2,BS_CONTROLE[CHAVE],BS_CONTROLE[Quantidade_11],"-")</f>
        <v>-</v>
      </c>
      <c r="W684" s="137" t="str">
        <f ca="1">_xlfn.XLOOKUP(G684&amp;$W$2,BS_CONTROLE[CHAVE],BS_CONTROLE[Quantidade_11],"-")</f>
        <v>-</v>
      </c>
    </row>
    <row r="685" spans="1:23" hidden="1">
      <c r="A685" s="146" t="str">
        <f>IF(SP_SUL!Y688="","*",SP_SUL!Y688)</f>
        <v>*</v>
      </c>
      <c r="B685" s="146" t="str">
        <f>IF(SP_SUL!X688="","*",SP_SUL!X688)</f>
        <v>*</v>
      </c>
      <c r="C685" s="146" t="str">
        <f>IF(SP_SUL!Z688="","*",SP_SUL!Z688)</f>
        <v>*</v>
      </c>
      <c r="D685" s="139" t="str">
        <f>IF(SP_SUL!S688="","*",SP_SUL!S688)</f>
        <v>-</v>
      </c>
      <c r="E685" s="139" t="str">
        <f>IF(SP_SUL!T688="","*",SP_SUL!T688)</f>
        <v>-</v>
      </c>
      <c r="F685" s="145" t="str">
        <f>IF(SP_SUL!B688="","*",SP_SUL!B688)</f>
        <v>*</v>
      </c>
      <c r="G685" s="145" t="str">
        <f>IF(SP_SUL!D688="","*",SP_SUL!D688)</f>
        <v>*</v>
      </c>
      <c r="H685" s="145" t="str">
        <f>IF(SP_SUL!F688="","*",SP_SUL!F688)</f>
        <v>*</v>
      </c>
      <c r="I685" s="145" t="str">
        <f>IF(SP_SUL!H688="","*",SP_SUL!H688)</f>
        <v>*</v>
      </c>
      <c r="J685" s="145" t="str">
        <f>IF(SP_SUL!I688="","*",SP_SUL!I688)</f>
        <v>*</v>
      </c>
      <c r="K685" s="139" t="str">
        <f>IF(SP_SUL!M688="","*",SP_SUL!M688)</f>
        <v>-</v>
      </c>
      <c r="L685" s="139" t="str">
        <f>IF(SP_SUL!N688="","*",SP_SUL!N688)</f>
        <v>-</v>
      </c>
      <c r="M685" s="140" t="str">
        <f>IF(SP_SUL!J688="","*",SP_SUL!J688)</f>
        <v>*</v>
      </c>
      <c r="N685" s="144" t="str">
        <f>IF(SP_SUL!K688="","*",SP_SUL!K688)</f>
        <v>*</v>
      </c>
      <c r="O685" s="144" t="str">
        <f>IF(SP_SUL!L688="","*",SP_SUL!L688)</f>
        <v>*</v>
      </c>
      <c r="P685" s="143" t="str">
        <f>IF(SP_SUL!O688="","*",SP_SUL!O688)</f>
        <v>*</v>
      </c>
      <c r="Q685" s="143" t="str">
        <f>IF(SP_SUL!P688="","*",SP_SUL!P688)</f>
        <v>*</v>
      </c>
      <c r="R685" s="145" t="str">
        <f>IF(SP_SUL!Q688="","*",CONCATENATE(SP_SUL!Q688," ",SP_SUL!R688))</f>
        <v>*</v>
      </c>
      <c r="S685" s="145" t="str">
        <f>IF(SP_SUL!V688="","*",SP_SUL!V688)</f>
        <v>*</v>
      </c>
      <c r="T685" s="145" t="str">
        <f>IF(SP_SUL!W688="","*",SP_SUL!W688)</f>
        <v>*</v>
      </c>
      <c r="U685" s="137" t="str">
        <f ca="1">_xlfn.XLOOKUP(G685&amp;$U$2,BS_CONTROLE[CHAVE],BS_CONTROLE[Quantidade_11],"-")</f>
        <v>-</v>
      </c>
      <c r="V685" s="137" t="str">
        <f ca="1">_xlfn.XLOOKUP(G685&amp;$V$2,BS_CONTROLE[CHAVE],BS_CONTROLE[Quantidade_11],"-")</f>
        <v>-</v>
      </c>
      <c r="W685" s="137" t="str">
        <f ca="1">_xlfn.XLOOKUP(G685&amp;$W$2,BS_CONTROLE[CHAVE],BS_CONTROLE[Quantidade_11],"-")</f>
        <v>-</v>
      </c>
    </row>
    <row r="686" spans="1:23" hidden="1">
      <c r="A686" s="146" t="str">
        <f>IF(SP_SUL!Y689="","*",SP_SUL!Y689)</f>
        <v>*</v>
      </c>
      <c r="B686" s="146" t="str">
        <f>IF(SP_SUL!X689="","*",SP_SUL!X689)</f>
        <v>*</v>
      </c>
      <c r="C686" s="146" t="str">
        <f>IF(SP_SUL!Z689="","*",SP_SUL!Z689)</f>
        <v>*</v>
      </c>
      <c r="D686" s="139" t="str">
        <f>IF(SP_SUL!S689="","*",SP_SUL!S689)</f>
        <v>-</v>
      </c>
      <c r="E686" s="139" t="str">
        <f>IF(SP_SUL!T689="","*",SP_SUL!T689)</f>
        <v>-</v>
      </c>
      <c r="F686" s="145" t="str">
        <f>IF(SP_SUL!B689="","*",SP_SUL!B689)</f>
        <v>*</v>
      </c>
      <c r="G686" s="145" t="str">
        <f>IF(SP_SUL!D689="","*",SP_SUL!D689)</f>
        <v>*</v>
      </c>
      <c r="H686" s="145" t="str">
        <f>IF(SP_SUL!F689="","*",SP_SUL!F689)</f>
        <v>*</v>
      </c>
      <c r="I686" s="145" t="str">
        <f>IF(SP_SUL!H689="","*",SP_SUL!H689)</f>
        <v>*</v>
      </c>
      <c r="J686" s="145" t="str">
        <f>IF(SP_SUL!I689="","*",SP_SUL!I689)</f>
        <v>*</v>
      </c>
      <c r="K686" s="139" t="str">
        <f>IF(SP_SUL!M689="","*",SP_SUL!M689)</f>
        <v>-</v>
      </c>
      <c r="L686" s="139" t="str">
        <f>IF(SP_SUL!N689="","*",SP_SUL!N689)</f>
        <v>-</v>
      </c>
      <c r="M686" s="140" t="str">
        <f>IF(SP_SUL!J689="","*",SP_SUL!J689)</f>
        <v>*</v>
      </c>
      <c r="N686" s="144" t="str">
        <f>IF(SP_SUL!K689="","*",SP_SUL!K689)</f>
        <v>*</v>
      </c>
      <c r="O686" s="144" t="str">
        <f>IF(SP_SUL!L689="","*",SP_SUL!L689)</f>
        <v>*</v>
      </c>
      <c r="P686" s="143" t="str">
        <f>IF(SP_SUL!O689="","*",SP_SUL!O689)</f>
        <v>*</v>
      </c>
      <c r="Q686" s="143" t="str">
        <f>IF(SP_SUL!P689="","*",SP_SUL!P689)</f>
        <v>*</v>
      </c>
      <c r="R686" s="145" t="str">
        <f>IF(SP_SUL!Q689="","*",CONCATENATE(SP_SUL!Q689," ",SP_SUL!R689))</f>
        <v>*</v>
      </c>
      <c r="S686" s="145" t="str">
        <f>IF(SP_SUL!V689="","*",SP_SUL!V689)</f>
        <v>*</v>
      </c>
      <c r="T686" s="145" t="str">
        <f>IF(SP_SUL!W689="","*",SP_SUL!W689)</f>
        <v>*</v>
      </c>
      <c r="U686" s="137" t="str">
        <f ca="1">_xlfn.XLOOKUP(G686&amp;$U$2,BS_CONTROLE[CHAVE],BS_CONTROLE[Quantidade_11],"-")</f>
        <v>-</v>
      </c>
      <c r="V686" s="137" t="str">
        <f ca="1">_xlfn.XLOOKUP(G686&amp;$V$2,BS_CONTROLE[CHAVE],BS_CONTROLE[Quantidade_11],"-")</f>
        <v>-</v>
      </c>
      <c r="W686" s="137" t="str">
        <f ca="1">_xlfn.XLOOKUP(G686&amp;$W$2,BS_CONTROLE[CHAVE],BS_CONTROLE[Quantidade_11],"-")</f>
        <v>-</v>
      </c>
    </row>
    <row r="687" spans="1:23" hidden="1">
      <c r="A687" s="146" t="str">
        <f>IF(SP_SUL!Y690="","*",SP_SUL!Y690)</f>
        <v>*</v>
      </c>
      <c r="B687" s="146" t="str">
        <f>IF(SP_SUL!X690="","*",SP_SUL!X690)</f>
        <v>*</v>
      </c>
      <c r="C687" s="146" t="str">
        <f>IF(SP_SUL!Z690="","*",SP_SUL!Z690)</f>
        <v>*</v>
      </c>
      <c r="D687" s="139" t="str">
        <f>IF(SP_SUL!S690="","*",SP_SUL!S690)</f>
        <v>-</v>
      </c>
      <c r="E687" s="139" t="str">
        <f>IF(SP_SUL!T690="","*",SP_SUL!T690)</f>
        <v>-</v>
      </c>
      <c r="F687" s="145" t="str">
        <f>IF(SP_SUL!B690="","*",SP_SUL!B690)</f>
        <v>*</v>
      </c>
      <c r="G687" s="145" t="str">
        <f>IF(SP_SUL!D690="","*",SP_SUL!D690)</f>
        <v>*</v>
      </c>
      <c r="H687" s="145" t="str">
        <f>IF(SP_SUL!F690="","*",SP_SUL!F690)</f>
        <v>*</v>
      </c>
      <c r="I687" s="145" t="str">
        <f>IF(SP_SUL!H690="","*",SP_SUL!H690)</f>
        <v>*</v>
      </c>
      <c r="J687" s="145" t="str">
        <f>IF(SP_SUL!I690="","*",SP_SUL!I690)</f>
        <v>*</v>
      </c>
      <c r="K687" s="139" t="str">
        <f>IF(SP_SUL!M690="","*",SP_SUL!M690)</f>
        <v>-</v>
      </c>
      <c r="L687" s="139" t="str">
        <f>IF(SP_SUL!N690="","*",SP_SUL!N690)</f>
        <v>-</v>
      </c>
      <c r="M687" s="140" t="str">
        <f>IF(SP_SUL!J690="","*",SP_SUL!J690)</f>
        <v>*</v>
      </c>
      <c r="N687" s="144" t="str">
        <f>IF(SP_SUL!K690="","*",SP_SUL!K690)</f>
        <v>*</v>
      </c>
      <c r="O687" s="144" t="str">
        <f>IF(SP_SUL!L690="","*",SP_SUL!L690)</f>
        <v>*</v>
      </c>
      <c r="P687" s="143" t="str">
        <f>IF(SP_SUL!O690="","*",SP_SUL!O690)</f>
        <v>*</v>
      </c>
      <c r="Q687" s="143" t="str">
        <f>IF(SP_SUL!P690="","*",SP_SUL!P690)</f>
        <v>*</v>
      </c>
      <c r="R687" s="145" t="str">
        <f>IF(SP_SUL!Q690="","*",CONCATENATE(SP_SUL!Q690," ",SP_SUL!R690))</f>
        <v>*</v>
      </c>
      <c r="S687" s="145" t="str">
        <f>IF(SP_SUL!V690="","*",SP_SUL!V690)</f>
        <v>*</v>
      </c>
      <c r="T687" s="145" t="str">
        <f>IF(SP_SUL!W690="","*",SP_SUL!W690)</f>
        <v>*</v>
      </c>
      <c r="U687" s="137" t="str">
        <f ca="1">_xlfn.XLOOKUP(G687&amp;$U$2,BS_CONTROLE[CHAVE],BS_CONTROLE[Quantidade_11],"-")</f>
        <v>-</v>
      </c>
      <c r="V687" s="137" t="str">
        <f ca="1">_xlfn.XLOOKUP(G687&amp;$V$2,BS_CONTROLE[CHAVE],BS_CONTROLE[Quantidade_11],"-")</f>
        <v>-</v>
      </c>
      <c r="W687" s="137" t="str">
        <f ca="1">_xlfn.XLOOKUP(G687&amp;$W$2,BS_CONTROLE[CHAVE],BS_CONTROLE[Quantidade_11],"-")</f>
        <v>-</v>
      </c>
    </row>
    <row r="688" spans="1:23" hidden="1">
      <c r="A688" s="146" t="str">
        <f>IF(SP_SUL!Y691="","*",SP_SUL!Y691)</f>
        <v>*</v>
      </c>
      <c r="B688" s="146" t="str">
        <f>IF(SP_SUL!X691="","*",SP_SUL!X691)</f>
        <v>*</v>
      </c>
      <c r="C688" s="146" t="str">
        <f>IF(SP_SUL!Z691="","*",SP_SUL!Z691)</f>
        <v>*</v>
      </c>
      <c r="D688" s="139" t="str">
        <f>IF(SP_SUL!S691="","*",SP_SUL!S691)</f>
        <v>-</v>
      </c>
      <c r="E688" s="139" t="str">
        <f>IF(SP_SUL!T691="","*",SP_SUL!T691)</f>
        <v>-</v>
      </c>
      <c r="F688" s="145" t="str">
        <f>IF(SP_SUL!B691="","*",SP_SUL!B691)</f>
        <v>*</v>
      </c>
      <c r="G688" s="145" t="str">
        <f>IF(SP_SUL!D691="","*",SP_SUL!D691)</f>
        <v>*</v>
      </c>
      <c r="H688" s="145" t="str">
        <f>IF(SP_SUL!F691="","*",SP_SUL!F691)</f>
        <v>*</v>
      </c>
      <c r="I688" s="145" t="str">
        <f>IF(SP_SUL!H691="","*",SP_SUL!H691)</f>
        <v>*</v>
      </c>
      <c r="J688" s="145" t="str">
        <f>IF(SP_SUL!I691="","*",SP_SUL!I691)</f>
        <v>*</v>
      </c>
      <c r="K688" s="139" t="str">
        <f>IF(SP_SUL!M691="","*",SP_SUL!M691)</f>
        <v>-</v>
      </c>
      <c r="L688" s="139" t="str">
        <f>IF(SP_SUL!N691="","*",SP_SUL!N691)</f>
        <v>-</v>
      </c>
      <c r="M688" s="140" t="str">
        <f>IF(SP_SUL!J691="","*",SP_SUL!J691)</f>
        <v>*</v>
      </c>
      <c r="N688" s="144" t="str">
        <f>IF(SP_SUL!K691="","*",SP_SUL!K691)</f>
        <v>*</v>
      </c>
      <c r="O688" s="144" t="str">
        <f>IF(SP_SUL!L691="","*",SP_SUL!L691)</f>
        <v>*</v>
      </c>
      <c r="P688" s="143" t="str">
        <f>IF(SP_SUL!O691="","*",SP_SUL!O691)</f>
        <v>*</v>
      </c>
      <c r="Q688" s="143" t="str">
        <f>IF(SP_SUL!P691="","*",SP_SUL!P691)</f>
        <v>*</v>
      </c>
      <c r="R688" s="145" t="str">
        <f>IF(SP_SUL!Q691="","*",CONCATENATE(SP_SUL!Q691," ",SP_SUL!R691))</f>
        <v>*</v>
      </c>
      <c r="S688" s="145" t="str">
        <f>IF(SP_SUL!V691="","*",SP_SUL!V691)</f>
        <v>*</v>
      </c>
      <c r="T688" s="145" t="str">
        <f>IF(SP_SUL!W691="","*",SP_SUL!W691)</f>
        <v>*</v>
      </c>
      <c r="U688" s="137" t="str">
        <f ca="1">_xlfn.XLOOKUP(G688&amp;$U$2,BS_CONTROLE[CHAVE],BS_CONTROLE[Quantidade_11],"-")</f>
        <v>-</v>
      </c>
      <c r="V688" s="137" t="str">
        <f ca="1">_xlfn.XLOOKUP(G688&amp;$V$2,BS_CONTROLE[CHAVE],BS_CONTROLE[Quantidade_11],"-")</f>
        <v>-</v>
      </c>
      <c r="W688" s="137" t="str">
        <f ca="1">_xlfn.XLOOKUP(G688&amp;$W$2,BS_CONTROLE[CHAVE],BS_CONTROLE[Quantidade_11],"-")</f>
        <v>-</v>
      </c>
    </row>
    <row r="689" spans="1:23" hidden="1">
      <c r="A689" s="146" t="str">
        <f>IF(SP_SUL!Y692="","*",SP_SUL!Y692)</f>
        <v>*</v>
      </c>
      <c r="B689" s="146" t="str">
        <f>IF(SP_SUL!X692="","*",SP_SUL!X692)</f>
        <v>*</v>
      </c>
      <c r="C689" s="146" t="str">
        <f>IF(SP_SUL!Z692="","*",SP_SUL!Z692)</f>
        <v>*</v>
      </c>
      <c r="D689" s="139" t="str">
        <f>IF(SP_SUL!S692="","*",SP_SUL!S692)</f>
        <v>-</v>
      </c>
      <c r="E689" s="139" t="str">
        <f>IF(SP_SUL!T692="","*",SP_SUL!T692)</f>
        <v>-</v>
      </c>
      <c r="F689" s="145" t="str">
        <f>IF(SP_SUL!B692="","*",SP_SUL!B692)</f>
        <v>*</v>
      </c>
      <c r="G689" s="145" t="str">
        <f>IF(SP_SUL!D692="","*",SP_SUL!D692)</f>
        <v>*</v>
      </c>
      <c r="H689" s="145" t="str">
        <f>IF(SP_SUL!F692="","*",SP_SUL!F692)</f>
        <v>*</v>
      </c>
      <c r="I689" s="145" t="str">
        <f>IF(SP_SUL!H692="","*",SP_SUL!H692)</f>
        <v>*</v>
      </c>
      <c r="J689" s="145" t="str">
        <f>IF(SP_SUL!I692="","*",SP_SUL!I692)</f>
        <v>*</v>
      </c>
      <c r="K689" s="139" t="str">
        <f>IF(SP_SUL!M692="","*",SP_SUL!M692)</f>
        <v>-</v>
      </c>
      <c r="L689" s="139" t="str">
        <f>IF(SP_SUL!N692="","*",SP_SUL!N692)</f>
        <v>-</v>
      </c>
      <c r="M689" s="140" t="str">
        <f>IF(SP_SUL!J692="","*",SP_SUL!J692)</f>
        <v>*</v>
      </c>
      <c r="N689" s="144" t="str">
        <f>IF(SP_SUL!K692="","*",SP_SUL!K692)</f>
        <v>*</v>
      </c>
      <c r="O689" s="144" t="str">
        <f>IF(SP_SUL!L692="","*",SP_SUL!L692)</f>
        <v>*</v>
      </c>
      <c r="P689" s="143" t="str">
        <f>IF(SP_SUL!O692="","*",SP_SUL!O692)</f>
        <v>*</v>
      </c>
      <c r="Q689" s="143" t="str">
        <f>IF(SP_SUL!P692="","*",SP_SUL!P692)</f>
        <v>*</v>
      </c>
      <c r="R689" s="145" t="str">
        <f>IF(SP_SUL!Q692="","*",CONCATENATE(SP_SUL!Q692," ",SP_SUL!R692))</f>
        <v>*</v>
      </c>
      <c r="S689" s="145" t="str">
        <f>IF(SP_SUL!V692="","*",SP_SUL!V692)</f>
        <v>*</v>
      </c>
      <c r="T689" s="145" t="str">
        <f>IF(SP_SUL!W692="","*",SP_SUL!W692)</f>
        <v>*</v>
      </c>
      <c r="U689" s="137" t="str">
        <f ca="1">_xlfn.XLOOKUP(G689&amp;$U$2,BS_CONTROLE[CHAVE],BS_CONTROLE[Quantidade_11],"-")</f>
        <v>-</v>
      </c>
      <c r="V689" s="137" t="str">
        <f ca="1">_xlfn.XLOOKUP(G689&amp;$V$2,BS_CONTROLE[CHAVE],BS_CONTROLE[Quantidade_11],"-")</f>
        <v>-</v>
      </c>
      <c r="W689" s="137" t="str">
        <f ca="1">_xlfn.XLOOKUP(G689&amp;$W$2,BS_CONTROLE[CHAVE],BS_CONTROLE[Quantidade_11],"-")</f>
        <v>-</v>
      </c>
    </row>
    <row r="690" spans="1:23" hidden="1">
      <c r="A690" s="146" t="str">
        <f>IF(SP_SUL!Y693="","*",SP_SUL!Y693)</f>
        <v>*</v>
      </c>
      <c r="B690" s="146" t="str">
        <f>IF(SP_SUL!X693="","*",SP_SUL!X693)</f>
        <v>*</v>
      </c>
      <c r="C690" s="146" t="str">
        <f>IF(SP_SUL!Z693="","*",SP_SUL!Z693)</f>
        <v>*</v>
      </c>
      <c r="D690" s="139" t="str">
        <f>IF(SP_SUL!S693="","*",SP_SUL!S693)</f>
        <v>-</v>
      </c>
      <c r="E690" s="139" t="str">
        <f>IF(SP_SUL!T693="","*",SP_SUL!T693)</f>
        <v>-</v>
      </c>
      <c r="F690" s="145" t="str">
        <f>IF(SP_SUL!B693="","*",SP_SUL!B693)</f>
        <v>*</v>
      </c>
      <c r="G690" s="145" t="str">
        <f>IF(SP_SUL!D693="","*",SP_SUL!D693)</f>
        <v>*</v>
      </c>
      <c r="H690" s="145" t="str">
        <f>IF(SP_SUL!F693="","*",SP_SUL!F693)</f>
        <v>*</v>
      </c>
      <c r="I690" s="145" t="str">
        <f>IF(SP_SUL!H693="","*",SP_SUL!H693)</f>
        <v>*</v>
      </c>
      <c r="J690" s="145" t="str">
        <f>IF(SP_SUL!I693="","*",SP_SUL!I693)</f>
        <v>*</v>
      </c>
      <c r="K690" s="139" t="str">
        <f>IF(SP_SUL!M693="","*",SP_SUL!M693)</f>
        <v>-</v>
      </c>
      <c r="L690" s="139" t="str">
        <f>IF(SP_SUL!N693="","*",SP_SUL!N693)</f>
        <v>-</v>
      </c>
      <c r="M690" s="140" t="str">
        <f>IF(SP_SUL!J693="","*",SP_SUL!J693)</f>
        <v>*</v>
      </c>
      <c r="N690" s="144" t="str">
        <f>IF(SP_SUL!K693="","*",SP_SUL!K693)</f>
        <v>*</v>
      </c>
      <c r="O690" s="144" t="str">
        <f>IF(SP_SUL!L693="","*",SP_SUL!L693)</f>
        <v>*</v>
      </c>
      <c r="P690" s="143" t="str">
        <f>IF(SP_SUL!O693="","*",SP_SUL!O693)</f>
        <v>*</v>
      </c>
      <c r="Q690" s="143" t="str">
        <f>IF(SP_SUL!P693="","*",SP_SUL!P693)</f>
        <v>*</v>
      </c>
      <c r="R690" s="145" t="str">
        <f>IF(SP_SUL!Q693="","*",CONCATENATE(SP_SUL!Q693," ",SP_SUL!R693))</f>
        <v>*</v>
      </c>
      <c r="S690" s="145" t="str">
        <f>IF(SP_SUL!V693="","*",SP_SUL!V693)</f>
        <v>*</v>
      </c>
      <c r="T690" s="145" t="str">
        <f>IF(SP_SUL!W693="","*",SP_SUL!W693)</f>
        <v>*</v>
      </c>
      <c r="U690" s="137" t="str">
        <f ca="1">_xlfn.XLOOKUP(G690&amp;$U$2,BS_CONTROLE[CHAVE],BS_CONTROLE[Quantidade_11],"-")</f>
        <v>-</v>
      </c>
      <c r="V690" s="137" t="str">
        <f ca="1">_xlfn.XLOOKUP(G690&amp;$V$2,BS_CONTROLE[CHAVE],BS_CONTROLE[Quantidade_11],"-")</f>
        <v>-</v>
      </c>
      <c r="W690" s="137" t="str">
        <f ca="1">_xlfn.XLOOKUP(G690&amp;$W$2,BS_CONTROLE[CHAVE],BS_CONTROLE[Quantidade_11],"-")</f>
        <v>-</v>
      </c>
    </row>
    <row r="691" spans="1:23" hidden="1">
      <c r="A691" s="146" t="str">
        <f>IF(SP_SUL!Y694="","*",SP_SUL!Y694)</f>
        <v>*</v>
      </c>
      <c r="B691" s="146" t="str">
        <f>IF(SP_SUL!X694="","*",SP_SUL!X694)</f>
        <v>*</v>
      </c>
      <c r="C691" s="146" t="str">
        <f>IF(SP_SUL!Z694="","*",SP_SUL!Z694)</f>
        <v>*</v>
      </c>
      <c r="D691" s="139" t="str">
        <f>IF(SP_SUL!S694="","*",SP_SUL!S694)</f>
        <v>-</v>
      </c>
      <c r="E691" s="139" t="str">
        <f>IF(SP_SUL!T694="","*",SP_SUL!T694)</f>
        <v>-</v>
      </c>
      <c r="F691" s="145" t="str">
        <f>IF(SP_SUL!B694="","*",SP_SUL!B694)</f>
        <v>*</v>
      </c>
      <c r="G691" s="145" t="str">
        <f>IF(SP_SUL!D694="","*",SP_SUL!D694)</f>
        <v>*</v>
      </c>
      <c r="H691" s="145" t="str">
        <f>IF(SP_SUL!F694="","*",SP_SUL!F694)</f>
        <v>*</v>
      </c>
      <c r="I691" s="145" t="str">
        <f>IF(SP_SUL!H694="","*",SP_SUL!H694)</f>
        <v>*</v>
      </c>
      <c r="J691" s="145" t="str">
        <f>IF(SP_SUL!I694="","*",SP_SUL!I694)</f>
        <v>*</v>
      </c>
      <c r="K691" s="139" t="str">
        <f>IF(SP_SUL!M694="","*",SP_SUL!M694)</f>
        <v>-</v>
      </c>
      <c r="L691" s="139" t="str">
        <f>IF(SP_SUL!N694="","*",SP_SUL!N694)</f>
        <v>-</v>
      </c>
      <c r="M691" s="140" t="str">
        <f>IF(SP_SUL!J694="","*",SP_SUL!J694)</f>
        <v>*</v>
      </c>
      <c r="N691" s="144" t="str">
        <f>IF(SP_SUL!K694="","*",SP_SUL!K694)</f>
        <v>*</v>
      </c>
      <c r="O691" s="144" t="str">
        <f>IF(SP_SUL!L694="","*",SP_SUL!L694)</f>
        <v>*</v>
      </c>
      <c r="P691" s="143" t="str">
        <f>IF(SP_SUL!O694="","*",SP_SUL!O694)</f>
        <v>*</v>
      </c>
      <c r="Q691" s="143" t="str">
        <f>IF(SP_SUL!P694="","*",SP_SUL!P694)</f>
        <v>*</v>
      </c>
      <c r="R691" s="145" t="str">
        <f>IF(SP_SUL!Q694="","*",CONCATENATE(SP_SUL!Q694," ",SP_SUL!R694))</f>
        <v>*</v>
      </c>
      <c r="S691" s="145" t="str">
        <f>IF(SP_SUL!V694="","*",SP_SUL!V694)</f>
        <v>*</v>
      </c>
      <c r="T691" s="145" t="str">
        <f>IF(SP_SUL!W694="","*",SP_SUL!W694)</f>
        <v>*</v>
      </c>
      <c r="U691" s="137" t="str">
        <f ca="1">_xlfn.XLOOKUP(G691&amp;$U$2,BS_CONTROLE[CHAVE],BS_CONTROLE[Quantidade_11],"-")</f>
        <v>-</v>
      </c>
      <c r="V691" s="137" t="str">
        <f ca="1">_xlfn.XLOOKUP(G691&amp;$V$2,BS_CONTROLE[CHAVE],BS_CONTROLE[Quantidade_11],"-")</f>
        <v>-</v>
      </c>
      <c r="W691" s="137" t="str">
        <f ca="1">_xlfn.XLOOKUP(G691&amp;$W$2,BS_CONTROLE[CHAVE],BS_CONTROLE[Quantidade_11],"-")</f>
        <v>-</v>
      </c>
    </row>
    <row r="692" spans="1:23" hidden="1">
      <c r="A692" s="146" t="str">
        <f>IF(SP_SUL!Y695="","*",SP_SUL!Y695)</f>
        <v>*</v>
      </c>
      <c r="B692" s="146" t="str">
        <f>IF(SP_SUL!X695="","*",SP_SUL!X695)</f>
        <v>*</v>
      </c>
      <c r="C692" s="146" t="str">
        <f>IF(SP_SUL!Z695="","*",SP_SUL!Z695)</f>
        <v>*</v>
      </c>
      <c r="D692" s="139" t="str">
        <f>IF(SP_SUL!S695="","*",SP_SUL!S695)</f>
        <v>-</v>
      </c>
      <c r="E692" s="139" t="str">
        <f>IF(SP_SUL!T695="","*",SP_SUL!T695)</f>
        <v>-</v>
      </c>
      <c r="F692" s="145" t="str">
        <f>IF(SP_SUL!B695="","*",SP_SUL!B695)</f>
        <v>*</v>
      </c>
      <c r="G692" s="145" t="str">
        <f>IF(SP_SUL!D695="","*",SP_SUL!D695)</f>
        <v>*</v>
      </c>
      <c r="H692" s="145" t="str">
        <f>IF(SP_SUL!F695="","*",SP_SUL!F695)</f>
        <v>*</v>
      </c>
      <c r="I692" s="145" t="str">
        <f>IF(SP_SUL!H695="","*",SP_SUL!H695)</f>
        <v>*</v>
      </c>
      <c r="J692" s="145" t="str">
        <f>IF(SP_SUL!I695="","*",SP_SUL!I695)</f>
        <v>*</v>
      </c>
      <c r="K692" s="139" t="str">
        <f>IF(SP_SUL!M695="","*",SP_SUL!M695)</f>
        <v>-</v>
      </c>
      <c r="L692" s="139" t="str">
        <f>IF(SP_SUL!N695="","*",SP_SUL!N695)</f>
        <v>-</v>
      </c>
      <c r="M692" s="140" t="str">
        <f>IF(SP_SUL!J695="","*",SP_SUL!J695)</f>
        <v>*</v>
      </c>
      <c r="N692" s="144" t="str">
        <f>IF(SP_SUL!K695="","*",SP_SUL!K695)</f>
        <v>*</v>
      </c>
      <c r="O692" s="144" t="str">
        <f>IF(SP_SUL!L695="","*",SP_SUL!L695)</f>
        <v>*</v>
      </c>
      <c r="P692" s="143" t="str">
        <f>IF(SP_SUL!O695="","*",SP_SUL!O695)</f>
        <v>*</v>
      </c>
      <c r="Q692" s="143" t="str">
        <f>IF(SP_SUL!P695="","*",SP_SUL!P695)</f>
        <v>*</v>
      </c>
      <c r="R692" s="145" t="str">
        <f>IF(SP_SUL!Q695="","*",CONCATENATE(SP_SUL!Q695," ",SP_SUL!R695))</f>
        <v>*</v>
      </c>
      <c r="S692" s="145" t="str">
        <f>IF(SP_SUL!V695="","*",SP_SUL!V695)</f>
        <v>*</v>
      </c>
      <c r="T692" s="145" t="str">
        <f>IF(SP_SUL!W695="","*",SP_SUL!W695)</f>
        <v>*</v>
      </c>
      <c r="U692" s="137" t="str">
        <f ca="1">_xlfn.XLOOKUP(G692&amp;$U$2,BS_CONTROLE[CHAVE],BS_CONTROLE[Quantidade_11],"-")</f>
        <v>-</v>
      </c>
      <c r="V692" s="137" t="str">
        <f ca="1">_xlfn.XLOOKUP(G692&amp;$V$2,BS_CONTROLE[CHAVE],BS_CONTROLE[Quantidade_11],"-")</f>
        <v>-</v>
      </c>
      <c r="W692" s="137" t="str">
        <f ca="1">_xlfn.XLOOKUP(G692&amp;$W$2,BS_CONTROLE[CHAVE],BS_CONTROLE[Quantidade_11],"-")</f>
        <v>-</v>
      </c>
    </row>
    <row r="693" spans="1:23" hidden="1">
      <c r="A693" s="146" t="str">
        <f>IF(SP_SUL!Y696="","*",SP_SUL!Y696)</f>
        <v>*</v>
      </c>
      <c r="B693" s="146" t="str">
        <f>IF(SP_SUL!X696="","*",SP_SUL!X696)</f>
        <v>*</v>
      </c>
      <c r="C693" s="146" t="str">
        <f>IF(SP_SUL!Z696="","*",SP_SUL!Z696)</f>
        <v>*</v>
      </c>
      <c r="D693" s="139" t="str">
        <f>IF(SP_SUL!S696="","*",SP_SUL!S696)</f>
        <v>-</v>
      </c>
      <c r="E693" s="139" t="str">
        <f>IF(SP_SUL!T696="","*",SP_SUL!T696)</f>
        <v>-</v>
      </c>
      <c r="F693" s="145" t="str">
        <f>IF(SP_SUL!B696="","*",SP_SUL!B696)</f>
        <v>*</v>
      </c>
      <c r="G693" s="145" t="str">
        <f>IF(SP_SUL!D696="","*",SP_SUL!D696)</f>
        <v>*</v>
      </c>
      <c r="H693" s="145" t="str">
        <f>IF(SP_SUL!F696="","*",SP_SUL!F696)</f>
        <v>*</v>
      </c>
      <c r="I693" s="145" t="str">
        <f>IF(SP_SUL!H696="","*",SP_SUL!H696)</f>
        <v>*</v>
      </c>
      <c r="J693" s="145" t="str">
        <f>IF(SP_SUL!I696="","*",SP_SUL!I696)</f>
        <v>*</v>
      </c>
      <c r="K693" s="139" t="str">
        <f>IF(SP_SUL!M696="","*",SP_SUL!M696)</f>
        <v>-</v>
      </c>
      <c r="L693" s="139" t="str">
        <f>IF(SP_SUL!N696="","*",SP_SUL!N696)</f>
        <v>-</v>
      </c>
      <c r="M693" s="140" t="str">
        <f>IF(SP_SUL!J696="","*",SP_SUL!J696)</f>
        <v>*</v>
      </c>
      <c r="N693" s="144" t="str">
        <f>IF(SP_SUL!K696="","*",SP_SUL!K696)</f>
        <v>*</v>
      </c>
      <c r="O693" s="144" t="str">
        <f>IF(SP_SUL!L696="","*",SP_SUL!L696)</f>
        <v>*</v>
      </c>
      <c r="P693" s="143" t="str">
        <f>IF(SP_SUL!O696="","*",SP_SUL!O696)</f>
        <v>*</v>
      </c>
      <c r="Q693" s="143" t="str">
        <f>IF(SP_SUL!P696="","*",SP_SUL!P696)</f>
        <v>*</v>
      </c>
      <c r="R693" s="145" t="str">
        <f>IF(SP_SUL!Q696="","*",CONCATENATE(SP_SUL!Q696," ",SP_SUL!R696))</f>
        <v>*</v>
      </c>
      <c r="S693" s="145" t="str">
        <f>IF(SP_SUL!V696="","*",SP_SUL!V696)</f>
        <v>*</v>
      </c>
      <c r="T693" s="145" t="str">
        <f>IF(SP_SUL!W696="","*",SP_SUL!W696)</f>
        <v>*</v>
      </c>
      <c r="U693" s="137" t="str">
        <f ca="1">_xlfn.XLOOKUP(G693&amp;$U$2,BS_CONTROLE[CHAVE],BS_CONTROLE[Quantidade_11],"-")</f>
        <v>-</v>
      </c>
      <c r="V693" s="137" t="str">
        <f ca="1">_xlfn.XLOOKUP(G693&amp;$V$2,BS_CONTROLE[CHAVE],BS_CONTROLE[Quantidade_11],"-")</f>
        <v>-</v>
      </c>
      <c r="W693" s="137" t="str">
        <f ca="1">_xlfn.XLOOKUP(G693&amp;$W$2,BS_CONTROLE[CHAVE],BS_CONTROLE[Quantidade_11],"-")</f>
        <v>-</v>
      </c>
    </row>
    <row r="694" spans="1:23" hidden="1">
      <c r="A694" s="146" t="str">
        <f>IF(SP_SUL!Y697="","*",SP_SUL!Y697)</f>
        <v>*</v>
      </c>
      <c r="B694" s="146" t="str">
        <f>IF(SP_SUL!X697="","*",SP_SUL!X697)</f>
        <v>*</v>
      </c>
      <c r="C694" s="146" t="str">
        <f>IF(SP_SUL!Z697="","*",SP_SUL!Z697)</f>
        <v>*</v>
      </c>
      <c r="D694" s="139" t="str">
        <f>IF(SP_SUL!S697="","*",SP_SUL!S697)</f>
        <v>-</v>
      </c>
      <c r="E694" s="139" t="str">
        <f>IF(SP_SUL!T697="","*",SP_SUL!T697)</f>
        <v>-</v>
      </c>
      <c r="F694" s="145" t="str">
        <f>IF(SP_SUL!B697="","*",SP_SUL!B697)</f>
        <v>*</v>
      </c>
      <c r="G694" s="145" t="str">
        <f>IF(SP_SUL!D697="","*",SP_SUL!D697)</f>
        <v>*</v>
      </c>
      <c r="H694" s="145" t="str">
        <f>IF(SP_SUL!F697="","*",SP_SUL!F697)</f>
        <v>*</v>
      </c>
      <c r="I694" s="145" t="str">
        <f>IF(SP_SUL!H697="","*",SP_SUL!H697)</f>
        <v>*</v>
      </c>
      <c r="J694" s="145" t="str">
        <f>IF(SP_SUL!I697="","*",SP_SUL!I697)</f>
        <v>*</v>
      </c>
      <c r="K694" s="139" t="str">
        <f>IF(SP_SUL!M697="","*",SP_SUL!M697)</f>
        <v>-</v>
      </c>
      <c r="L694" s="139" t="str">
        <f>IF(SP_SUL!N697="","*",SP_SUL!N697)</f>
        <v>-</v>
      </c>
      <c r="M694" s="140" t="str">
        <f>IF(SP_SUL!J697="","*",SP_SUL!J697)</f>
        <v>*</v>
      </c>
      <c r="N694" s="144" t="str">
        <f>IF(SP_SUL!K697="","*",SP_SUL!K697)</f>
        <v>*</v>
      </c>
      <c r="O694" s="144" t="str">
        <f>IF(SP_SUL!L697="","*",SP_SUL!L697)</f>
        <v>*</v>
      </c>
      <c r="P694" s="143" t="str">
        <f>IF(SP_SUL!O697="","*",SP_SUL!O697)</f>
        <v>*</v>
      </c>
      <c r="Q694" s="143" t="str">
        <f>IF(SP_SUL!P697="","*",SP_SUL!P697)</f>
        <v>*</v>
      </c>
      <c r="R694" s="145" t="str">
        <f>IF(SP_SUL!Q697="","*",CONCATENATE(SP_SUL!Q697," ",SP_SUL!R697))</f>
        <v>*</v>
      </c>
      <c r="S694" s="145" t="str">
        <f>IF(SP_SUL!V697="","*",SP_SUL!V697)</f>
        <v>*</v>
      </c>
      <c r="T694" s="145" t="str">
        <f>IF(SP_SUL!W697="","*",SP_SUL!W697)</f>
        <v>*</v>
      </c>
      <c r="U694" s="137" t="str">
        <f ca="1">_xlfn.XLOOKUP(G694&amp;$U$2,BS_CONTROLE[CHAVE],BS_CONTROLE[Quantidade_11],"-")</f>
        <v>-</v>
      </c>
      <c r="V694" s="137" t="str">
        <f ca="1">_xlfn.XLOOKUP(G694&amp;$V$2,BS_CONTROLE[CHAVE],BS_CONTROLE[Quantidade_11],"-")</f>
        <v>-</v>
      </c>
      <c r="W694" s="137" t="str">
        <f ca="1">_xlfn.XLOOKUP(G694&amp;$W$2,BS_CONTROLE[CHAVE],BS_CONTROLE[Quantidade_11],"-")</f>
        <v>-</v>
      </c>
    </row>
    <row r="695" spans="1:23" hidden="1">
      <c r="A695" s="146" t="str">
        <f>IF(SP_SUL!Y698="","*",SP_SUL!Y698)</f>
        <v>*</v>
      </c>
      <c r="B695" s="146" t="str">
        <f>IF(SP_SUL!X698="","*",SP_SUL!X698)</f>
        <v>*</v>
      </c>
      <c r="C695" s="146" t="str">
        <f>IF(SP_SUL!Z698="","*",SP_SUL!Z698)</f>
        <v>*</v>
      </c>
      <c r="D695" s="139" t="str">
        <f>IF(SP_SUL!S698="","*",SP_SUL!S698)</f>
        <v>-</v>
      </c>
      <c r="E695" s="139" t="str">
        <f>IF(SP_SUL!T698="","*",SP_SUL!T698)</f>
        <v>-</v>
      </c>
      <c r="F695" s="145" t="str">
        <f>IF(SP_SUL!B698="","*",SP_SUL!B698)</f>
        <v>*</v>
      </c>
      <c r="G695" s="145" t="str">
        <f>IF(SP_SUL!D698="","*",SP_SUL!D698)</f>
        <v>*</v>
      </c>
      <c r="H695" s="145" t="str">
        <f>IF(SP_SUL!F698="","*",SP_SUL!F698)</f>
        <v>*</v>
      </c>
      <c r="I695" s="145" t="str">
        <f>IF(SP_SUL!H698="","*",SP_SUL!H698)</f>
        <v>*</v>
      </c>
      <c r="J695" s="145" t="str">
        <f>IF(SP_SUL!I698="","*",SP_SUL!I698)</f>
        <v>*</v>
      </c>
      <c r="K695" s="139" t="str">
        <f>IF(SP_SUL!M698="","*",SP_SUL!M698)</f>
        <v>-</v>
      </c>
      <c r="L695" s="139" t="str">
        <f>IF(SP_SUL!N698="","*",SP_SUL!N698)</f>
        <v>-</v>
      </c>
      <c r="M695" s="140" t="str">
        <f>IF(SP_SUL!J698="","*",SP_SUL!J698)</f>
        <v>*</v>
      </c>
      <c r="N695" s="144" t="str">
        <f>IF(SP_SUL!K698="","*",SP_SUL!K698)</f>
        <v>*</v>
      </c>
      <c r="O695" s="144" t="str">
        <f>IF(SP_SUL!L698="","*",SP_SUL!L698)</f>
        <v>*</v>
      </c>
      <c r="P695" s="143" t="str">
        <f>IF(SP_SUL!O698="","*",SP_SUL!O698)</f>
        <v>*</v>
      </c>
      <c r="Q695" s="143" t="str">
        <f>IF(SP_SUL!P698="","*",SP_SUL!P698)</f>
        <v>*</v>
      </c>
      <c r="R695" s="145" t="str">
        <f>IF(SP_SUL!Q698="","*",CONCATENATE(SP_SUL!Q698," ",SP_SUL!R698))</f>
        <v>*</v>
      </c>
      <c r="S695" s="145" t="str">
        <f>IF(SP_SUL!V698="","*",SP_SUL!V698)</f>
        <v>*</v>
      </c>
      <c r="T695" s="145" t="str">
        <f>IF(SP_SUL!W698="","*",SP_SUL!W698)</f>
        <v>*</v>
      </c>
      <c r="U695" s="137" t="str">
        <f ca="1">_xlfn.XLOOKUP(G695&amp;$U$2,BS_CONTROLE[CHAVE],BS_CONTROLE[Quantidade_11],"-")</f>
        <v>-</v>
      </c>
      <c r="V695" s="137" t="str">
        <f ca="1">_xlfn.XLOOKUP(G695&amp;$V$2,BS_CONTROLE[CHAVE],BS_CONTROLE[Quantidade_11],"-")</f>
        <v>-</v>
      </c>
      <c r="W695" s="137" t="str">
        <f ca="1">_xlfn.XLOOKUP(G695&amp;$W$2,BS_CONTROLE[CHAVE],BS_CONTROLE[Quantidade_11],"-")</f>
        <v>-</v>
      </c>
    </row>
    <row r="696" spans="1:23" hidden="1">
      <c r="A696" s="146" t="str">
        <f>IF(SP_SUL!Y699="","*",SP_SUL!Y699)</f>
        <v>*</v>
      </c>
      <c r="B696" s="146" t="str">
        <f>IF(SP_SUL!X699="","*",SP_SUL!X699)</f>
        <v>*</v>
      </c>
      <c r="C696" s="146" t="str">
        <f>IF(SP_SUL!Z699="","*",SP_SUL!Z699)</f>
        <v>*</v>
      </c>
      <c r="D696" s="139" t="str">
        <f>IF(SP_SUL!S699="","*",SP_SUL!S699)</f>
        <v>-</v>
      </c>
      <c r="E696" s="139" t="str">
        <f>IF(SP_SUL!T699="","*",SP_SUL!T699)</f>
        <v>-</v>
      </c>
      <c r="F696" s="145" t="str">
        <f>IF(SP_SUL!B699="","*",SP_SUL!B699)</f>
        <v>*</v>
      </c>
      <c r="G696" s="145" t="str">
        <f>IF(SP_SUL!D699="","*",SP_SUL!D699)</f>
        <v>*</v>
      </c>
      <c r="H696" s="145" t="str">
        <f>IF(SP_SUL!F699="","*",SP_SUL!F699)</f>
        <v>*</v>
      </c>
      <c r="I696" s="145" t="str">
        <f>IF(SP_SUL!H699="","*",SP_SUL!H699)</f>
        <v>*</v>
      </c>
      <c r="J696" s="145" t="str">
        <f>IF(SP_SUL!I699="","*",SP_SUL!I699)</f>
        <v>*</v>
      </c>
      <c r="K696" s="139" t="str">
        <f>IF(SP_SUL!M699="","*",SP_SUL!M699)</f>
        <v>-</v>
      </c>
      <c r="L696" s="139" t="str">
        <f>IF(SP_SUL!N699="","*",SP_SUL!N699)</f>
        <v>-</v>
      </c>
      <c r="M696" s="140" t="str">
        <f>IF(SP_SUL!J699="","*",SP_SUL!J699)</f>
        <v>*</v>
      </c>
      <c r="N696" s="144" t="str">
        <f>IF(SP_SUL!K699="","*",SP_SUL!K699)</f>
        <v>*</v>
      </c>
      <c r="O696" s="144" t="str">
        <f>IF(SP_SUL!L699="","*",SP_SUL!L699)</f>
        <v>*</v>
      </c>
      <c r="P696" s="143" t="str">
        <f>IF(SP_SUL!O699="","*",SP_SUL!O699)</f>
        <v>*</v>
      </c>
      <c r="Q696" s="143" t="str">
        <f>IF(SP_SUL!P699="","*",SP_SUL!P699)</f>
        <v>*</v>
      </c>
      <c r="R696" s="145" t="str">
        <f>IF(SP_SUL!Q699="","*",CONCATENATE(SP_SUL!Q699," ",SP_SUL!R699))</f>
        <v>*</v>
      </c>
      <c r="S696" s="145" t="str">
        <f>IF(SP_SUL!V699="","*",SP_SUL!V699)</f>
        <v>*</v>
      </c>
      <c r="T696" s="145" t="str">
        <f>IF(SP_SUL!W699="","*",SP_SUL!W699)</f>
        <v>*</v>
      </c>
      <c r="U696" s="137" t="str">
        <f ca="1">_xlfn.XLOOKUP(G696&amp;$U$2,BS_CONTROLE[CHAVE],BS_CONTROLE[Quantidade_11],"-")</f>
        <v>-</v>
      </c>
      <c r="V696" s="137" t="str">
        <f ca="1">_xlfn.XLOOKUP(G696&amp;$V$2,BS_CONTROLE[CHAVE],BS_CONTROLE[Quantidade_11],"-")</f>
        <v>-</v>
      </c>
      <c r="W696" s="137" t="str">
        <f ca="1">_xlfn.XLOOKUP(G696&amp;$W$2,BS_CONTROLE[CHAVE],BS_CONTROLE[Quantidade_11],"-")</f>
        <v>-</v>
      </c>
    </row>
    <row r="697" spans="1:23" hidden="1">
      <c r="A697" s="146" t="str">
        <f>IF(SP_SUL!Y700="","*",SP_SUL!Y700)</f>
        <v>*</v>
      </c>
      <c r="B697" s="146" t="str">
        <f>IF(SP_SUL!X700="","*",SP_SUL!X700)</f>
        <v>*</v>
      </c>
      <c r="C697" s="146" t="str">
        <f>IF(SP_SUL!Z700="","*",SP_SUL!Z700)</f>
        <v>*</v>
      </c>
      <c r="D697" s="139" t="str">
        <f>IF(SP_SUL!S700="","*",SP_SUL!S700)</f>
        <v>-</v>
      </c>
      <c r="E697" s="139" t="str">
        <f>IF(SP_SUL!T700="","*",SP_SUL!T700)</f>
        <v>-</v>
      </c>
      <c r="F697" s="145" t="str">
        <f>IF(SP_SUL!B700="","*",SP_SUL!B700)</f>
        <v>*</v>
      </c>
      <c r="G697" s="145" t="str">
        <f>IF(SP_SUL!D700="","*",SP_SUL!D700)</f>
        <v>*</v>
      </c>
      <c r="H697" s="145" t="str">
        <f>IF(SP_SUL!F700="","*",SP_SUL!F700)</f>
        <v>*</v>
      </c>
      <c r="I697" s="145" t="str">
        <f>IF(SP_SUL!H700="","*",SP_SUL!H700)</f>
        <v>*</v>
      </c>
      <c r="J697" s="145" t="str">
        <f>IF(SP_SUL!I700="","*",SP_SUL!I700)</f>
        <v>*</v>
      </c>
      <c r="K697" s="139" t="str">
        <f>IF(SP_SUL!M700="","*",SP_SUL!M700)</f>
        <v>-</v>
      </c>
      <c r="L697" s="139" t="str">
        <f>IF(SP_SUL!N700="","*",SP_SUL!N700)</f>
        <v>-</v>
      </c>
      <c r="M697" s="140" t="str">
        <f>IF(SP_SUL!J700="","*",SP_SUL!J700)</f>
        <v>*</v>
      </c>
      <c r="N697" s="144" t="str">
        <f>IF(SP_SUL!K700="","*",SP_SUL!K700)</f>
        <v>*</v>
      </c>
      <c r="O697" s="144" t="str">
        <f>IF(SP_SUL!L700="","*",SP_SUL!L700)</f>
        <v>*</v>
      </c>
      <c r="P697" s="143" t="str">
        <f>IF(SP_SUL!O700="","*",SP_SUL!O700)</f>
        <v>*</v>
      </c>
      <c r="Q697" s="143" t="str">
        <f>IF(SP_SUL!P700="","*",SP_SUL!P700)</f>
        <v>*</v>
      </c>
      <c r="R697" s="145" t="str">
        <f>IF(SP_SUL!Q700="","*",CONCATENATE(SP_SUL!Q700," ",SP_SUL!R700))</f>
        <v>*</v>
      </c>
      <c r="S697" s="145" t="str">
        <f>IF(SP_SUL!V700="","*",SP_SUL!V700)</f>
        <v>*</v>
      </c>
      <c r="T697" s="145" t="str">
        <f>IF(SP_SUL!W700="","*",SP_SUL!W700)</f>
        <v>*</v>
      </c>
      <c r="U697" s="137" t="str">
        <f ca="1">_xlfn.XLOOKUP(G697&amp;$U$2,BS_CONTROLE[CHAVE],BS_CONTROLE[Quantidade_11],"-")</f>
        <v>-</v>
      </c>
      <c r="V697" s="137" t="str">
        <f ca="1">_xlfn.XLOOKUP(G697&amp;$V$2,BS_CONTROLE[CHAVE],BS_CONTROLE[Quantidade_11],"-")</f>
        <v>-</v>
      </c>
      <c r="W697" s="137" t="str">
        <f ca="1">_xlfn.XLOOKUP(G697&amp;$W$2,BS_CONTROLE[CHAVE],BS_CONTROLE[Quantidade_11],"-")</f>
        <v>-</v>
      </c>
    </row>
    <row r="698" spans="1:23" hidden="1">
      <c r="A698" s="146" t="str">
        <f>IF(SP_SUL!Y701="","*",SP_SUL!Y701)</f>
        <v>*</v>
      </c>
      <c r="B698" s="146" t="str">
        <f>IF(SP_SUL!X701="","*",SP_SUL!X701)</f>
        <v>*</v>
      </c>
      <c r="C698" s="146" t="str">
        <f>IF(SP_SUL!Z701="","*",SP_SUL!Z701)</f>
        <v>*</v>
      </c>
      <c r="D698" s="139" t="str">
        <f>IF(SP_SUL!S701="","*",SP_SUL!S701)</f>
        <v>-</v>
      </c>
      <c r="E698" s="139" t="str">
        <f>IF(SP_SUL!T701="","*",SP_SUL!T701)</f>
        <v>-</v>
      </c>
      <c r="F698" s="145" t="str">
        <f>IF(SP_SUL!B701="","*",SP_SUL!B701)</f>
        <v>*</v>
      </c>
      <c r="G698" s="145" t="str">
        <f>IF(SP_SUL!D701="","*",SP_SUL!D701)</f>
        <v>*</v>
      </c>
      <c r="H698" s="145" t="str">
        <f>IF(SP_SUL!F701="","*",SP_SUL!F701)</f>
        <v>*</v>
      </c>
      <c r="I698" s="145" t="str">
        <f>IF(SP_SUL!H701="","*",SP_SUL!H701)</f>
        <v>*</v>
      </c>
      <c r="J698" s="145" t="str">
        <f>IF(SP_SUL!I701="","*",SP_SUL!I701)</f>
        <v>*</v>
      </c>
      <c r="K698" s="139" t="str">
        <f>IF(SP_SUL!M701="","*",SP_SUL!M701)</f>
        <v>-</v>
      </c>
      <c r="L698" s="139" t="str">
        <f>IF(SP_SUL!N701="","*",SP_SUL!N701)</f>
        <v>-</v>
      </c>
      <c r="M698" s="140" t="str">
        <f>IF(SP_SUL!J701="","*",SP_SUL!J701)</f>
        <v>*</v>
      </c>
      <c r="N698" s="144" t="str">
        <f>IF(SP_SUL!K701="","*",SP_SUL!K701)</f>
        <v>*</v>
      </c>
      <c r="O698" s="144" t="str">
        <f>IF(SP_SUL!L701="","*",SP_SUL!L701)</f>
        <v>*</v>
      </c>
      <c r="P698" s="143" t="str">
        <f>IF(SP_SUL!O701="","*",SP_SUL!O701)</f>
        <v>*</v>
      </c>
      <c r="Q698" s="143" t="str">
        <f>IF(SP_SUL!P701="","*",SP_SUL!P701)</f>
        <v>*</v>
      </c>
      <c r="R698" s="145" t="str">
        <f>IF(SP_SUL!Q701="","*",CONCATENATE(SP_SUL!Q701," ",SP_SUL!R701))</f>
        <v>*</v>
      </c>
      <c r="S698" s="145" t="str">
        <f>IF(SP_SUL!V701="","*",SP_SUL!V701)</f>
        <v>*</v>
      </c>
      <c r="T698" s="145" t="str">
        <f>IF(SP_SUL!W701="","*",SP_SUL!W701)</f>
        <v>*</v>
      </c>
      <c r="U698" s="137" t="str">
        <f ca="1">_xlfn.XLOOKUP(G698&amp;$U$2,BS_CONTROLE[CHAVE],BS_CONTROLE[Quantidade_11],"-")</f>
        <v>-</v>
      </c>
      <c r="V698" s="137" t="str">
        <f ca="1">_xlfn.XLOOKUP(G698&amp;$V$2,BS_CONTROLE[CHAVE],BS_CONTROLE[Quantidade_11],"-")</f>
        <v>-</v>
      </c>
      <c r="W698" s="137" t="str">
        <f ca="1">_xlfn.XLOOKUP(G698&amp;$W$2,BS_CONTROLE[CHAVE],BS_CONTROLE[Quantidade_11],"-")</f>
        <v>-</v>
      </c>
    </row>
    <row r="699" spans="1:23" hidden="1">
      <c r="A699" s="146" t="str">
        <f>IF(SP_SUL!Y702="","*",SP_SUL!Y702)</f>
        <v>*</v>
      </c>
      <c r="B699" s="146" t="str">
        <f>IF(SP_SUL!X702="","*",SP_SUL!X702)</f>
        <v>*</v>
      </c>
      <c r="C699" s="146" t="str">
        <f>IF(SP_SUL!Z702="","*",SP_SUL!Z702)</f>
        <v>*</v>
      </c>
      <c r="D699" s="139" t="str">
        <f>IF(SP_SUL!S702="","*",SP_SUL!S702)</f>
        <v>-</v>
      </c>
      <c r="E699" s="139" t="str">
        <f>IF(SP_SUL!T702="","*",SP_SUL!T702)</f>
        <v>-</v>
      </c>
      <c r="F699" s="145" t="str">
        <f>IF(SP_SUL!B702="","*",SP_SUL!B702)</f>
        <v>*</v>
      </c>
      <c r="G699" s="145" t="str">
        <f>IF(SP_SUL!D702="","*",SP_SUL!D702)</f>
        <v>*</v>
      </c>
      <c r="H699" s="145" t="str">
        <f>IF(SP_SUL!F702="","*",SP_SUL!F702)</f>
        <v>*</v>
      </c>
      <c r="I699" s="145" t="str">
        <f>IF(SP_SUL!H702="","*",SP_SUL!H702)</f>
        <v>*</v>
      </c>
      <c r="J699" s="145" t="str">
        <f>IF(SP_SUL!I702="","*",SP_SUL!I702)</f>
        <v>*</v>
      </c>
      <c r="K699" s="139" t="str">
        <f>IF(SP_SUL!M702="","*",SP_SUL!M702)</f>
        <v>-</v>
      </c>
      <c r="L699" s="139" t="str">
        <f>IF(SP_SUL!N702="","*",SP_SUL!N702)</f>
        <v>-</v>
      </c>
      <c r="M699" s="140" t="str">
        <f>IF(SP_SUL!J702="","*",SP_SUL!J702)</f>
        <v>*</v>
      </c>
      <c r="N699" s="144" t="str">
        <f>IF(SP_SUL!K702="","*",SP_SUL!K702)</f>
        <v>*</v>
      </c>
      <c r="O699" s="144" t="str">
        <f>IF(SP_SUL!L702="","*",SP_SUL!L702)</f>
        <v>*</v>
      </c>
      <c r="P699" s="143" t="str">
        <f>IF(SP_SUL!O702="","*",SP_SUL!O702)</f>
        <v>*</v>
      </c>
      <c r="Q699" s="143" t="str">
        <f>IF(SP_SUL!P702="","*",SP_SUL!P702)</f>
        <v>*</v>
      </c>
      <c r="R699" s="145" t="str">
        <f>IF(SP_SUL!Q702="","*",CONCATENATE(SP_SUL!Q702," ",SP_SUL!R702))</f>
        <v>*</v>
      </c>
      <c r="S699" s="145" t="str">
        <f>IF(SP_SUL!V702="","*",SP_SUL!V702)</f>
        <v>*</v>
      </c>
      <c r="T699" s="145" t="str">
        <f>IF(SP_SUL!W702="","*",SP_SUL!W702)</f>
        <v>*</v>
      </c>
      <c r="U699" s="137" t="str">
        <f ca="1">_xlfn.XLOOKUP(G699&amp;$U$2,BS_CONTROLE[CHAVE],BS_CONTROLE[Quantidade_11],"-")</f>
        <v>-</v>
      </c>
      <c r="V699" s="137" t="str">
        <f ca="1">_xlfn.XLOOKUP(G699&amp;$V$2,BS_CONTROLE[CHAVE],BS_CONTROLE[Quantidade_11],"-")</f>
        <v>-</v>
      </c>
      <c r="W699" s="137" t="str">
        <f ca="1">_xlfn.XLOOKUP(G699&amp;$W$2,BS_CONTROLE[CHAVE],BS_CONTROLE[Quantidade_11],"-")</f>
        <v>-</v>
      </c>
    </row>
    <row r="700" spans="1:23" hidden="1">
      <c r="A700" s="146" t="str">
        <f>IF(SP_SUL!Y703="","*",SP_SUL!Y703)</f>
        <v>*</v>
      </c>
      <c r="B700" s="146" t="str">
        <f>IF(SP_SUL!X703="","*",SP_SUL!X703)</f>
        <v>*</v>
      </c>
      <c r="C700" s="146" t="str">
        <f>IF(SP_SUL!Z703="","*",SP_SUL!Z703)</f>
        <v>*</v>
      </c>
      <c r="D700" s="139" t="str">
        <f>IF(SP_SUL!S703="","*",SP_SUL!S703)</f>
        <v>-</v>
      </c>
      <c r="E700" s="139" t="str">
        <f>IF(SP_SUL!T703="","*",SP_SUL!T703)</f>
        <v>-</v>
      </c>
      <c r="F700" s="145" t="str">
        <f>IF(SP_SUL!B703="","*",SP_SUL!B703)</f>
        <v>*</v>
      </c>
      <c r="G700" s="145" t="str">
        <f>IF(SP_SUL!D703="","*",SP_SUL!D703)</f>
        <v>*</v>
      </c>
      <c r="H700" s="145" t="str">
        <f>IF(SP_SUL!F703="","*",SP_SUL!F703)</f>
        <v>*</v>
      </c>
      <c r="I700" s="145" t="str">
        <f>IF(SP_SUL!H703="","*",SP_SUL!H703)</f>
        <v>*</v>
      </c>
      <c r="J700" s="145" t="str">
        <f>IF(SP_SUL!I703="","*",SP_SUL!I703)</f>
        <v>*</v>
      </c>
      <c r="K700" s="139" t="str">
        <f>IF(SP_SUL!M703="","*",SP_SUL!M703)</f>
        <v>-</v>
      </c>
      <c r="L700" s="139" t="str">
        <f>IF(SP_SUL!N703="","*",SP_SUL!N703)</f>
        <v>-</v>
      </c>
      <c r="M700" s="140" t="str">
        <f>IF(SP_SUL!J703="","*",SP_SUL!J703)</f>
        <v>*</v>
      </c>
      <c r="N700" s="144" t="str">
        <f>IF(SP_SUL!K703="","*",SP_SUL!K703)</f>
        <v>*</v>
      </c>
      <c r="O700" s="144" t="str">
        <f>IF(SP_SUL!L703="","*",SP_SUL!L703)</f>
        <v>*</v>
      </c>
      <c r="P700" s="143" t="str">
        <f>IF(SP_SUL!O703="","*",SP_SUL!O703)</f>
        <v>*</v>
      </c>
      <c r="Q700" s="143" t="str">
        <f>IF(SP_SUL!P703="","*",SP_SUL!P703)</f>
        <v>*</v>
      </c>
      <c r="R700" s="145" t="str">
        <f>IF(SP_SUL!Q703="","*",CONCATENATE(SP_SUL!Q703," ",SP_SUL!R703))</f>
        <v>*</v>
      </c>
      <c r="S700" s="145" t="str">
        <f>IF(SP_SUL!V703="","*",SP_SUL!V703)</f>
        <v>*</v>
      </c>
      <c r="T700" s="145" t="str">
        <f>IF(SP_SUL!W703="","*",SP_SUL!W703)</f>
        <v>*</v>
      </c>
      <c r="U700" s="137" t="str">
        <f ca="1">_xlfn.XLOOKUP(G700&amp;$U$2,BS_CONTROLE[CHAVE],BS_CONTROLE[Quantidade_11],"-")</f>
        <v>-</v>
      </c>
      <c r="V700" s="137" t="str">
        <f ca="1">_xlfn.XLOOKUP(G700&amp;$V$2,BS_CONTROLE[CHAVE],BS_CONTROLE[Quantidade_11],"-")</f>
        <v>-</v>
      </c>
      <c r="W700" s="137" t="str">
        <f ca="1">_xlfn.XLOOKUP(G700&amp;$W$2,BS_CONTROLE[CHAVE],BS_CONTROLE[Quantidade_11],"-")</f>
        <v>-</v>
      </c>
    </row>
    <row r="701" spans="1:23" hidden="1">
      <c r="A701" s="146" t="str">
        <f>IF(SP_SUL!Y704="","*",SP_SUL!Y704)</f>
        <v>*</v>
      </c>
      <c r="B701" s="146" t="str">
        <f>IF(SP_SUL!X704="","*",SP_SUL!X704)</f>
        <v>*</v>
      </c>
      <c r="C701" s="146" t="str">
        <f>IF(SP_SUL!Z704="","*",SP_SUL!Z704)</f>
        <v>*</v>
      </c>
      <c r="D701" s="139" t="str">
        <f>IF(SP_SUL!S704="","*",SP_SUL!S704)</f>
        <v>-</v>
      </c>
      <c r="E701" s="139" t="str">
        <f>IF(SP_SUL!T704="","*",SP_SUL!T704)</f>
        <v>-</v>
      </c>
      <c r="F701" s="145" t="str">
        <f>IF(SP_SUL!B704="","*",SP_SUL!B704)</f>
        <v>*</v>
      </c>
      <c r="G701" s="145" t="str">
        <f>IF(SP_SUL!D704="","*",SP_SUL!D704)</f>
        <v>*</v>
      </c>
      <c r="H701" s="145" t="str">
        <f>IF(SP_SUL!F704="","*",SP_SUL!F704)</f>
        <v>*</v>
      </c>
      <c r="I701" s="145" t="str">
        <f>IF(SP_SUL!H704="","*",SP_SUL!H704)</f>
        <v>*</v>
      </c>
      <c r="J701" s="145" t="str">
        <f>IF(SP_SUL!I704="","*",SP_SUL!I704)</f>
        <v>*</v>
      </c>
      <c r="K701" s="139" t="str">
        <f>IF(SP_SUL!M704="","*",SP_SUL!M704)</f>
        <v>-</v>
      </c>
      <c r="L701" s="139" t="str">
        <f>IF(SP_SUL!N704="","*",SP_SUL!N704)</f>
        <v>-</v>
      </c>
      <c r="M701" s="140" t="str">
        <f>IF(SP_SUL!J704="","*",SP_SUL!J704)</f>
        <v>*</v>
      </c>
      <c r="N701" s="144" t="str">
        <f>IF(SP_SUL!K704="","*",SP_SUL!K704)</f>
        <v>*</v>
      </c>
      <c r="O701" s="144" t="str">
        <f>IF(SP_SUL!L704="","*",SP_SUL!L704)</f>
        <v>*</v>
      </c>
      <c r="P701" s="143" t="str">
        <f>IF(SP_SUL!O704="","*",SP_SUL!O704)</f>
        <v>*</v>
      </c>
      <c r="Q701" s="143" t="str">
        <f>IF(SP_SUL!P704="","*",SP_SUL!P704)</f>
        <v>*</v>
      </c>
      <c r="R701" s="145" t="str">
        <f>IF(SP_SUL!Q704="","*",CONCATENATE(SP_SUL!Q704," ",SP_SUL!R704))</f>
        <v>*</v>
      </c>
      <c r="S701" s="145" t="str">
        <f>IF(SP_SUL!V704="","*",SP_SUL!V704)</f>
        <v>*</v>
      </c>
      <c r="T701" s="145" t="str">
        <f>IF(SP_SUL!W704="","*",SP_SUL!W704)</f>
        <v>*</v>
      </c>
      <c r="U701" s="137" t="str">
        <f ca="1">_xlfn.XLOOKUP(G701&amp;$U$2,BS_CONTROLE[CHAVE],BS_CONTROLE[Quantidade_11],"-")</f>
        <v>-</v>
      </c>
      <c r="V701" s="137" t="str">
        <f ca="1">_xlfn.XLOOKUP(G701&amp;$V$2,BS_CONTROLE[CHAVE],BS_CONTROLE[Quantidade_11],"-")</f>
        <v>-</v>
      </c>
      <c r="W701" s="137" t="str">
        <f ca="1">_xlfn.XLOOKUP(G701&amp;$W$2,BS_CONTROLE[CHAVE],BS_CONTROLE[Quantidade_11],"-")</f>
        <v>-</v>
      </c>
    </row>
    <row r="702" spans="1:23" hidden="1">
      <c r="A702" s="146" t="str">
        <f>IF(SP_SUL!Y705="","*",SP_SUL!Y705)</f>
        <v>*</v>
      </c>
      <c r="B702" s="146" t="str">
        <f>IF(SP_SUL!X705="","*",SP_SUL!X705)</f>
        <v>*</v>
      </c>
      <c r="C702" s="146" t="str">
        <f>IF(SP_SUL!Z705="","*",SP_SUL!Z705)</f>
        <v>*</v>
      </c>
      <c r="D702" s="139" t="str">
        <f>IF(SP_SUL!S705="","*",SP_SUL!S705)</f>
        <v>-</v>
      </c>
      <c r="E702" s="139" t="str">
        <f>IF(SP_SUL!T705="","*",SP_SUL!T705)</f>
        <v>-</v>
      </c>
      <c r="F702" s="145" t="str">
        <f>IF(SP_SUL!B705="","*",SP_SUL!B705)</f>
        <v>*</v>
      </c>
      <c r="G702" s="145" t="str">
        <f>IF(SP_SUL!D705="","*",SP_SUL!D705)</f>
        <v>*</v>
      </c>
      <c r="H702" s="145" t="str">
        <f>IF(SP_SUL!F705="","*",SP_SUL!F705)</f>
        <v>*</v>
      </c>
      <c r="I702" s="145" t="str">
        <f>IF(SP_SUL!H705="","*",SP_SUL!H705)</f>
        <v>*</v>
      </c>
      <c r="J702" s="145" t="str">
        <f>IF(SP_SUL!I705="","*",SP_SUL!I705)</f>
        <v>*</v>
      </c>
      <c r="K702" s="139" t="str">
        <f>IF(SP_SUL!M705="","*",SP_SUL!M705)</f>
        <v>-</v>
      </c>
      <c r="L702" s="139" t="str">
        <f>IF(SP_SUL!N705="","*",SP_SUL!N705)</f>
        <v>-</v>
      </c>
      <c r="M702" s="140" t="str">
        <f>IF(SP_SUL!J705="","*",SP_SUL!J705)</f>
        <v>*</v>
      </c>
      <c r="N702" s="144" t="str">
        <f>IF(SP_SUL!K705="","*",SP_SUL!K705)</f>
        <v>*</v>
      </c>
      <c r="O702" s="144" t="str">
        <f>IF(SP_SUL!L705="","*",SP_SUL!L705)</f>
        <v>*</v>
      </c>
      <c r="P702" s="143" t="str">
        <f>IF(SP_SUL!O705="","*",SP_SUL!O705)</f>
        <v>*</v>
      </c>
      <c r="Q702" s="143" t="str">
        <f>IF(SP_SUL!P705="","*",SP_SUL!P705)</f>
        <v>*</v>
      </c>
      <c r="R702" s="145" t="str">
        <f>IF(SP_SUL!Q705="","*",CONCATENATE(SP_SUL!Q705," ",SP_SUL!R705))</f>
        <v>*</v>
      </c>
      <c r="S702" s="145" t="str">
        <f>IF(SP_SUL!V705="","*",SP_SUL!V705)</f>
        <v>*</v>
      </c>
      <c r="T702" s="145" t="str">
        <f>IF(SP_SUL!W705="","*",SP_SUL!W705)</f>
        <v>*</v>
      </c>
      <c r="U702" s="137" t="str">
        <f ca="1">_xlfn.XLOOKUP(G702&amp;$U$2,BS_CONTROLE[CHAVE],BS_CONTROLE[Quantidade_11],"-")</f>
        <v>-</v>
      </c>
      <c r="V702" s="137" t="str">
        <f ca="1">_xlfn.XLOOKUP(G702&amp;$V$2,BS_CONTROLE[CHAVE],BS_CONTROLE[Quantidade_11],"-")</f>
        <v>-</v>
      </c>
      <c r="W702" s="137" t="str">
        <f ca="1">_xlfn.XLOOKUP(G702&amp;$W$2,BS_CONTROLE[CHAVE],BS_CONTROLE[Quantidade_11],"-")</f>
        <v>-</v>
      </c>
    </row>
    <row r="703" spans="1:23" hidden="1">
      <c r="A703" s="146" t="str">
        <f>IF(SP_SUL!Y706="","*",SP_SUL!Y706)</f>
        <v>*</v>
      </c>
      <c r="B703" s="146" t="str">
        <f>IF(SP_SUL!X706="","*",SP_SUL!X706)</f>
        <v>*</v>
      </c>
      <c r="C703" s="146" t="str">
        <f>IF(SP_SUL!Z706="","*",SP_SUL!Z706)</f>
        <v>*</v>
      </c>
      <c r="D703" s="139" t="str">
        <f>IF(SP_SUL!S706="","*",SP_SUL!S706)</f>
        <v>-</v>
      </c>
      <c r="E703" s="139" t="str">
        <f>IF(SP_SUL!T706="","*",SP_SUL!T706)</f>
        <v>-</v>
      </c>
      <c r="F703" s="145" t="str">
        <f>IF(SP_SUL!B706="","*",SP_SUL!B706)</f>
        <v>*</v>
      </c>
      <c r="G703" s="145" t="str">
        <f>IF(SP_SUL!D706="","*",SP_SUL!D706)</f>
        <v>*</v>
      </c>
      <c r="H703" s="145" t="str">
        <f>IF(SP_SUL!F706="","*",SP_SUL!F706)</f>
        <v>*</v>
      </c>
      <c r="I703" s="145" t="str">
        <f>IF(SP_SUL!H706="","*",SP_SUL!H706)</f>
        <v>*</v>
      </c>
      <c r="J703" s="145" t="str">
        <f>IF(SP_SUL!I706="","*",SP_SUL!I706)</f>
        <v>*</v>
      </c>
      <c r="K703" s="139" t="str">
        <f>IF(SP_SUL!M706="","*",SP_SUL!M706)</f>
        <v>-</v>
      </c>
      <c r="L703" s="139" t="str">
        <f>IF(SP_SUL!N706="","*",SP_SUL!N706)</f>
        <v>-</v>
      </c>
      <c r="M703" s="140" t="str">
        <f>IF(SP_SUL!J706="","*",SP_SUL!J706)</f>
        <v>*</v>
      </c>
      <c r="N703" s="144" t="str">
        <f>IF(SP_SUL!K706="","*",SP_SUL!K706)</f>
        <v>*</v>
      </c>
      <c r="O703" s="144" t="str">
        <f>IF(SP_SUL!L706="","*",SP_SUL!L706)</f>
        <v>*</v>
      </c>
      <c r="P703" s="143" t="str">
        <f>IF(SP_SUL!O706="","*",SP_SUL!O706)</f>
        <v>*</v>
      </c>
      <c r="Q703" s="143" t="str">
        <f>IF(SP_SUL!P706="","*",SP_SUL!P706)</f>
        <v>*</v>
      </c>
      <c r="R703" s="145" t="str">
        <f>IF(SP_SUL!Q706="","*",CONCATENATE(SP_SUL!Q706," ",SP_SUL!R706))</f>
        <v>*</v>
      </c>
      <c r="S703" s="145" t="str">
        <f>IF(SP_SUL!V706="","*",SP_SUL!V706)</f>
        <v>*</v>
      </c>
      <c r="T703" s="145" t="str">
        <f>IF(SP_SUL!W706="","*",SP_SUL!W706)</f>
        <v>*</v>
      </c>
      <c r="U703" s="137" t="str">
        <f ca="1">_xlfn.XLOOKUP(G703&amp;$U$2,BS_CONTROLE[CHAVE],BS_CONTROLE[Quantidade_11],"-")</f>
        <v>-</v>
      </c>
      <c r="V703" s="137" t="str">
        <f ca="1">_xlfn.XLOOKUP(G703&amp;$V$2,BS_CONTROLE[CHAVE],BS_CONTROLE[Quantidade_11],"-")</f>
        <v>-</v>
      </c>
      <c r="W703" s="137" t="str">
        <f ca="1">_xlfn.XLOOKUP(G703&amp;$W$2,BS_CONTROLE[CHAVE],BS_CONTROLE[Quantidade_11],"-")</f>
        <v>-</v>
      </c>
    </row>
    <row r="704" spans="1:23" hidden="1">
      <c r="A704" s="146" t="str">
        <f>IF(SP_SUL!Y707="","*",SP_SUL!Y707)</f>
        <v>*</v>
      </c>
      <c r="B704" s="146" t="str">
        <f>IF(SP_SUL!X707="","*",SP_SUL!X707)</f>
        <v>*</v>
      </c>
      <c r="C704" s="146" t="str">
        <f>IF(SP_SUL!Z707="","*",SP_SUL!Z707)</f>
        <v>*</v>
      </c>
      <c r="D704" s="139" t="str">
        <f>IF(SP_SUL!S707="","*",SP_SUL!S707)</f>
        <v>-</v>
      </c>
      <c r="E704" s="139" t="str">
        <f>IF(SP_SUL!T707="","*",SP_SUL!T707)</f>
        <v>-</v>
      </c>
      <c r="F704" s="145" t="str">
        <f>IF(SP_SUL!B707="","*",SP_SUL!B707)</f>
        <v>*</v>
      </c>
      <c r="G704" s="145" t="str">
        <f>IF(SP_SUL!D707="","*",SP_SUL!D707)</f>
        <v>*</v>
      </c>
      <c r="H704" s="145" t="str">
        <f>IF(SP_SUL!F707="","*",SP_SUL!F707)</f>
        <v>*</v>
      </c>
      <c r="I704" s="145" t="str">
        <f>IF(SP_SUL!H707="","*",SP_SUL!H707)</f>
        <v>*</v>
      </c>
      <c r="J704" s="145" t="str">
        <f>IF(SP_SUL!I707="","*",SP_SUL!I707)</f>
        <v>*</v>
      </c>
      <c r="K704" s="139" t="str">
        <f>IF(SP_SUL!M707="","*",SP_SUL!M707)</f>
        <v>-</v>
      </c>
      <c r="L704" s="139" t="str">
        <f>IF(SP_SUL!N707="","*",SP_SUL!N707)</f>
        <v>-</v>
      </c>
      <c r="M704" s="140" t="str">
        <f>IF(SP_SUL!J707="","*",SP_SUL!J707)</f>
        <v>*</v>
      </c>
      <c r="N704" s="144" t="str">
        <f>IF(SP_SUL!K707="","*",SP_SUL!K707)</f>
        <v>*</v>
      </c>
      <c r="O704" s="144" t="str">
        <f>IF(SP_SUL!L707="","*",SP_SUL!L707)</f>
        <v>*</v>
      </c>
      <c r="P704" s="143" t="str">
        <f>IF(SP_SUL!O707="","*",SP_SUL!O707)</f>
        <v>*</v>
      </c>
      <c r="Q704" s="143" t="str">
        <f>IF(SP_SUL!P707="","*",SP_SUL!P707)</f>
        <v>*</v>
      </c>
      <c r="R704" s="145" t="str">
        <f>IF(SP_SUL!Q707="","*",CONCATENATE(SP_SUL!Q707," ",SP_SUL!R707))</f>
        <v>*</v>
      </c>
      <c r="S704" s="145" t="str">
        <f>IF(SP_SUL!V707="","*",SP_SUL!V707)</f>
        <v>*</v>
      </c>
      <c r="T704" s="145" t="str">
        <f>IF(SP_SUL!W707="","*",SP_SUL!W707)</f>
        <v>*</v>
      </c>
      <c r="U704" s="137" t="str">
        <f ca="1">_xlfn.XLOOKUP(G704&amp;$U$2,BS_CONTROLE[CHAVE],BS_CONTROLE[Quantidade_11],"-")</f>
        <v>-</v>
      </c>
      <c r="V704" s="137" t="str">
        <f ca="1">_xlfn.XLOOKUP(G704&amp;$V$2,BS_CONTROLE[CHAVE],BS_CONTROLE[Quantidade_11],"-")</f>
        <v>-</v>
      </c>
      <c r="W704" s="137" t="str">
        <f ca="1">_xlfn.XLOOKUP(G704&amp;$W$2,BS_CONTROLE[CHAVE],BS_CONTROLE[Quantidade_11],"-")</f>
        <v>-</v>
      </c>
    </row>
    <row r="705" spans="1:23" hidden="1">
      <c r="A705" s="146" t="str">
        <f>IF(SP_SUL!Y708="","*",SP_SUL!Y708)</f>
        <v>*</v>
      </c>
      <c r="B705" s="146" t="str">
        <f>IF(SP_SUL!X708="","*",SP_SUL!X708)</f>
        <v>*</v>
      </c>
      <c r="C705" s="146" t="str">
        <f>IF(SP_SUL!Z708="","*",SP_SUL!Z708)</f>
        <v>*</v>
      </c>
      <c r="D705" s="139" t="str">
        <f>IF(SP_SUL!S708="","*",SP_SUL!S708)</f>
        <v>-</v>
      </c>
      <c r="E705" s="139" t="str">
        <f>IF(SP_SUL!T708="","*",SP_SUL!T708)</f>
        <v>-</v>
      </c>
      <c r="F705" s="145" t="str">
        <f>IF(SP_SUL!B708="","*",SP_SUL!B708)</f>
        <v>*</v>
      </c>
      <c r="G705" s="145" t="str">
        <f>IF(SP_SUL!D708="","*",SP_SUL!D708)</f>
        <v>*</v>
      </c>
      <c r="H705" s="145" t="str">
        <f>IF(SP_SUL!F708="","*",SP_SUL!F708)</f>
        <v>*</v>
      </c>
      <c r="I705" s="145" t="str">
        <f>IF(SP_SUL!H708="","*",SP_SUL!H708)</f>
        <v>*</v>
      </c>
      <c r="J705" s="145" t="str">
        <f>IF(SP_SUL!I708="","*",SP_SUL!I708)</f>
        <v>*</v>
      </c>
      <c r="K705" s="139" t="str">
        <f>IF(SP_SUL!M708="","*",SP_SUL!M708)</f>
        <v>-</v>
      </c>
      <c r="L705" s="139" t="str">
        <f>IF(SP_SUL!N708="","*",SP_SUL!N708)</f>
        <v>-</v>
      </c>
      <c r="M705" s="140" t="str">
        <f>IF(SP_SUL!J708="","*",SP_SUL!J708)</f>
        <v>*</v>
      </c>
      <c r="N705" s="144" t="str">
        <f>IF(SP_SUL!K708="","*",SP_SUL!K708)</f>
        <v>*</v>
      </c>
      <c r="O705" s="144" t="str">
        <f>IF(SP_SUL!L708="","*",SP_SUL!L708)</f>
        <v>*</v>
      </c>
      <c r="P705" s="143" t="str">
        <f>IF(SP_SUL!O708="","*",SP_SUL!O708)</f>
        <v>*</v>
      </c>
      <c r="Q705" s="143" t="str">
        <f>IF(SP_SUL!P708="","*",SP_SUL!P708)</f>
        <v>*</v>
      </c>
      <c r="R705" s="145" t="str">
        <f>IF(SP_SUL!Q708="","*",CONCATENATE(SP_SUL!Q708," ",SP_SUL!R708))</f>
        <v>*</v>
      </c>
      <c r="S705" s="145" t="str">
        <f>IF(SP_SUL!V708="","*",SP_SUL!V708)</f>
        <v>*</v>
      </c>
      <c r="T705" s="145" t="str">
        <f>IF(SP_SUL!W708="","*",SP_SUL!W708)</f>
        <v>*</v>
      </c>
      <c r="U705" s="137" t="str">
        <f ca="1">_xlfn.XLOOKUP(G705&amp;$U$2,BS_CONTROLE[CHAVE],BS_CONTROLE[Quantidade_11],"-")</f>
        <v>-</v>
      </c>
      <c r="V705" s="137" t="str">
        <f ca="1">_xlfn.XLOOKUP(G705&amp;$V$2,BS_CONTROLE[CHAVE],BS_CONTROLE[Quantidade_11],"-")</f>
        <v>-</v>
      </c>
      <c r="W705" s="137" t="str">
        <f ca="1">_xlfn.XLOOKUP(G705&amp;$W$2,BS_CONTROLE[CHAVE],BS_CONTROLE[Quantidade_11],"-")</f>
        <v>-</v>
      </c>
    </row>
    <row r="706" spans="1:23" hidden="1">
      <c r="A706" s="146" t="str">
        <f>IF(SP_SUL!Y709="","*",SP_SUL!Y709)</f>
        <v>*</v>
      </c>
      <c r="B706" s="146" t="str">
        <f>IF(SP_SUL!X709="","*",SP_SUL!X709)</f>
        <v>*</v>
      </c>
      <c r="C706" s="146" t="str">
        <f>IF(SP_SUL!Z709="","*",SP_SUL!Z709)</f>
        <v>*</v>
      </c>
      <c r="D706" s="139" t="str">
        <f>IF(SP_SUL!S709="","*",SP_SUL!S709)</f>
        <v>-</v>
      </c>
      <c r="E706" s="139" t="str">
        <f>IF(SP_SUL!T709="","*",SP_SUL!T709)</f>
        <v>-</v>
      </c>
      <c r="F706" s="145" t="str">
        <f>IF(SP_SUL!B709="","*",SP_SUL!B709)</f>
        <v>*</v>
      </c>
      <c r="G706" s="145" t="str">
        <f>IF(SP_SUL!D709="","*",SP_SUL!D709)</f>
        <v>*</v>
      </c>
      <c r="H706" s="145" t="str">
        <f>IF(SP_SUL!F709="","*",SP_SUL!F709)</f>
        <v>*</v>
      </c>
      <c r="I706" s="145" t="str">
        <f>IF(SP_SUL!H709="","*",SP_SUL!H709)</f>
        <v>*</v>
      </c>
      <c r="J706" s="145" t="str">
        <f>IF(SP_SUL!I709="","*",SP_SUL!I709)</f>
        <v>*</v>
      </c>
      <c r="K706" s="139" t="str">
        <f>IF(SP_SUL!M709="","*",SP_SUL!M709)</f>
        <v>-</v>
      </c>
      <c r="L706" s="139" t="str">
        <f>IF(SP_SUL!N709="","*",SP_SUL!N709)</f>
        <v>-</v>
      </c>
      <c r="M706" s="140" t="str">
        <f>IF(SP_SUL!J709="","*",SP_SUL!J709)</f>
        <v>*</v>
      </c>
      <c r="N706" s="144" t="str">
        <f>IF(SP_SUL!K709="","*",SP_SUL!K709)</f>
        <v>*</v>
      </c>
      <c r="O706" s="144" t="str">
        <f>IF(SP_SUL!L709="","*",SP_SUL!L709)</f>
        <v>*</v>
      </c>
      <c r="P706" s="143" t="str">
        <f>IF(SP_SUL!O709="","*",SP_SUL!O709)</f>
        <v>*</v>
      </c>
      <c r="Q706" s="143" t="str">
        <f>IF(SP_SUL!P709="","*",SP_SUL!P709)</f>
        <v>*</v>
      </c>
      <c r="R706" s="145" t="str">
        <f>IF(SP_SUL!Q709="","*",CONCATENATE(SP_SUL!Q709," ",SP_SUL!R709))</f>
        <v>*</v>
      </c>
      <c r="S706" s="145" t="str">
        <f>IF(SP_SUL!V709="","*",SP_SUL!V709)</f>
        <v>*</v>
      </c>
      <c r="T706" s="145" t="str">
        <f>IF(SP_SUL!W709="","*",SP_SUL!W709)</f>
        <v>*</v>
      </c>
      <c r="U706" s="137" t="str">
        <f ca="1">_xlfn.XLOOKUP(G706&amp;$U$2,BS_CONTROLE[CHAVE],BS_CONTROLE[Quantidade_11],"-")</f>
        <v>-</v>
      </c>
      <c r="V706" s="137" t="str">
        <f ca="1">_xlfn.XLOOKUP(G706&amp;$V$2,BS_CONTROLE[CHAVE],BS_CONTROLE[Quantidade_11],"-")</f>
        <v>-</v>
      </c>
      <c r="W706" s="137" t="str">
        <f ca="1">_xlfn.XLOOKUP(G706&amp;$W$2,BS_CONTROLE[CHAVE],BS_CONTROLE[Quantidade_11],"-")</f>
        <v>-</v>
      </c>
    </row>
    <row r="707" spans="1:23" hidden="1">
      <c r="A707" s="146" t="str">
        <f>IF(SP_SUL!Y710="","*",SP_SUL!Y710)</f>
        <v>*</v>
      </c>
      <c r="B707" s="146" t="str">
        <f>IF(SP_SUL!X710="","*",SP_SUL!X710)</f>
        <v>*</v>
      </c>
      <c r="C707" s="146" t="str">
        <f>IF(SP_SUL!Z710="","*",SP_SUL!Z710)</f>
        <v>*</v>
      </c>
      <c r="D707" s="139" t="str">
        <f>IF(SP_SUL!S710="","*",SP_SUL!S710)</f>
        <v>-</v>
      </c>
      <c r="E707" s="139" t="str">
        <f>IF(SP_SUL!T710="","*",SP_SUL!T710)</f>
        <v>-</v>
      </c>
      <c r="F707" s="145" t="str">
        <f>IF(SP_SUL!B710="","*",SP_SUL!B710)</f>
        <v>*</v>
      </c>
      <c r="G707" s="145" t="str">
        <f>IF(SP_SUL!D710="","*",SP_SUL!D710)</f>
        <v>*</v>
      </c>
      <c r="H707" s="145" t="str">
        <f>IF(SP_SUL!F710="","*",SP_SUL!F710)</f>
        <v>*</v>
      </c>
      <c r="I707" s="145" t="str">
        <f>IF(SP_SUL!H710="","*",SP_SUL!H710)</f>
        <v>*</v>
      </c>
      <c r="J707" s="145" t="str">
        <f>IF(SP_SUL!I710="","*",SP_SUL!I710)</f>
        <v>*</v>
      </c>
      <c r="K707" s="139" t="str">
        <f>IF(SP_SUL!M710="","*",SP_SUL!M710)</f>
        <v>-</v>
      </c>
      <c r="L707" s="139" t="str">
        <f>IF(SP_SUL!N710="","*",SP_SUL!N710)</f>
        <v>-</v>
      </c>
      <c r="M707" s="140" t="str">
        <f>IF(SP_SUL!J710="","*",SP_SUL!J710)</f>
        <v>*</v>
      </c>
      <c r="N707" s="144" t="str">
        <f>IF(SP_SUL!K710="","*",SP_SUL!K710)</f>
        <v>*</v>
      </c>
      <c r="O707" s="144" t="str">
        <f>IF(SP_SUL!L710="","*",SP_SUL!L710)</f>
        <v>*</v>
      </c>
      <c r="P707" s="143" t="str">
        <f>IF(SP_SUL!O710="","*",SP_SUL!O710)</f>
        <v>*</v>
      </c>
      <c r="Q707" s="143" t="str">
        <f>IF(SP_SUL!P710="","*",SP_SUL!P710)</f>
        <v>*</v>
      </c>
      <c r="R707" s="145" t="str">
        <f>IF(SP_SUL!Q710="","*",CONCATENATE(SP_SUL!Q710," ",SP_SUL!R710))</f>
        <v>*</v>
      </c>
      <c r="S707" s="145" t="str">
        <f>IF(SP_SUL!V710="","*",SP_SUL!V710)</f>
        <v>*</v>
      </c>
      <c r="T707" s="145" t="str">
        <f>IF(SP_SUL!W710="","*",SP_SUL!W710)</f>
        <v>*</v>
      </c>
      <c r="U707" s="137" t="str">
        <f ca="1">_xlfn.XLOOKUP(G707&amp;$U$2,BS_CONTROLE[CHAVE],BS_CONTROLE[Quantidade_11],"-")</f>
        <v>-</v>
      </c>
      <c r="V707" s="137" t="str">
        <f ca="1">_xlfn.XLOOKUP(G707&amp;$V$2,BS_CONTROLE[CHAVE],BS_CONTROLE[Quantidade_11],"-")</f>
        <v>-</v>
      </c>
      <c r="W707" s="137" t="str">
        <f ca="1">_xlfn.XLOOKUP(G707&amp;$W$2,BS_CONTROLE[CHAVE],BS_CONTROLE[Quantidade_11],"-")</f>
        <v>-</v>
      </c>
    </row>
    <row r="708" spans="1:23" hidden="1">
      <c r="A708" s="146" t="str">
        <f>IF(SP_SUL!Y711="","*",SP_SUL!Y711)</f>
        <v>*</v>
      </c>
      <c r="B708" s="146" t="str">
        <f>IF(SP_SUL!X711="","*",SP_SUL!X711)</f>
        <v>*</v>
      </c>
      <c r="C708" s="146" t="str">
        <f>IF(SP_SUL!Z711="","*",SP_SUL!Z711)</f>
        <v>*</v>
      </c>
      <c r="D708" s="139" t="str">
        <f>IF(SP_SUL!S711="","*",SP_SUL!S711)</f>
        <v>-</v>
      </c>
      <c r="E708" s="139" t="str">
        <f>IF(SP_SUL!T711="","*",SP_SUL!T711)</f>
        <v>-</v>
      </c>
      <c r="F708" s="145" t="str">
        <f>IF(SP_SUL!B711="","*",SP_SUL!B711)</f>
        <v>*</v>
      </c>
      <c r="G708" s="145" t="str">
        <f>IF(SP_SUL!D711="","*",SP_SUL!D711)</f>
        <v>*</v>
      </c>
      <c r="H708" s="145" t="str">
        <f>IF(SP_SUL!F711="","*",SP_SUL!F711)</f>
        <v>*</v>
      </c>
      <c r="I708" s="145" t="str">
        <f>IF(SP_SUL!H711="","*",SP_SUL!H711)</f>
        <v>*</v>
      </c>
      <c r="J708" s="145" t="str">
        <f>IF(SP_SUL!I711="","*",SP_SUL!I711)</f>
        <v>*</v>
      </c>
      <c r="K708" s="139" t="str">
        <f>IF(SP_SUL!M711="","*",SP_SUL!M711)</f>
        <v>-</v>
      </c>
      <c r="L708" s="139" t="str">
        <f>IF(SP_SUL!N711="","*",SP_SUL!N711)</f>
        <v>-</v>
      </c>
      <c r="M708" s="140" t="str">
        <f>IF(SP_SUL!J711="","*",SP_SUL!J711)</f>
        <v>*</v>
      </c>
      <c r="N708" s="144" t="str">
        <f>IF(SP_SUL!K711="","*",SP_SUL!K711)</f>
        <v>*</v>
      </c>
      <c r="O708" s="144" t="str">
        <f>IF(SP_SUL!L711="","*",SP_SUL!L711)</f>
        <v>*</v>
      </c>
      <c r="P708" s="143" t="str">
        <f>IF(SP_SUL!O711="","*",SP_SUL!O711)</f>
        <v>*</v>
      </c>
      <c r="Q708" s="143" t="str">
        <f>IF(SP_SUL!P711="","*",SP_SUL!P711)</f>
        <v>*</v>
      </c>
      <c r="R708" s="145" t="str">
        <f>IF(SP_SUL!Q711="","*",CONCATENATE(SP_SUL!Q711," ",SP_SUL!R711))</f>
        <v>*</v>
      </c>
      <c r="S708" s="145" t="str">
        <f>IF(SP_SUL!V711="","*",SP_SUL!V711)</f>
        <v>*</v>
      </c>
      <c r="T708" s="145" t="str">
        <f>IF(SP_SUL!W711="","*",SP_SUL!W711)</f>
        <v>*</v>
      </c>
      <c r="U708" s="137" t="str">
        <f ca="1">_xlfn.XLOOKUP(G708&amp;$U$2,BS_CONTROLE[CHAVE],BS_CONTROLE[Quantidade_11],"-")</f>
        <v>-</v>
      </c>
      <c r="V708" s="137" t="str">
        <f ca="1">_xlfn.XLOOKUP(G708&amp;$V$2,BS_CONTROLE[CHAVE],BS_CONTROLE[Quantidade_11],"-")</f>
        <v>-</v>
      </c>
      <c r="W708" s="137" t="str">
        <f ca="1">_xlfn.XLOOKUP(G708&amp;$W$2,BS_CONTROLE[CHAVE],BS_CONTROLE[Quantidade_11],"-")</f>
        <v>-</v>
      </c>
    </row>
    <row r="709" spans="1:23" hidden="1">
      <c r="A709" s="146" t="str">
        <f>IF(SP_SUL!Y712="","*",SP_SUL!Y712)</f>
        <v>*</v>
      </c>
      <c r="B709" s="146" t="str">
        <f>IF(SP_SUL!X712="","*",SP_SUL!X712)</f>
        <v>*</v>
      </c>
      <c r="C709" s="146" t="str">
        <f>IF(SP_SUL!Z712="","*",SP_SUL!Z712)</f>
        <v>*</v>
      </c>
      <c r="D709" s="139" t="str">
        <f>IF(SP_SUL!S712="","*",SP_SUL!S712)</f>
        <v>-</v>
      </c>
      <c r="E709" s="139" t="str">
        <f>IF(SP_SUL!T712="","*",SP_SUL!T712)</f>
        <v>-</v>
      </c>
      <c r="F709" s="145" t="str">
        <f>IF(SP_SUL!B712="","*",SP_SUL!B712)</f>
        <v>*</v>
      </c>
      <c r="G709" s="145" t="str">
        <f>IF(SP_SUL!D712="","*",SP_SUL!D712)</f>
        <v>*</v>
      </c>
      <c r="H709" s="145" t="str">
        <f>IF(SP_SUL!F712="","*",SP_SUL!F712)</f>
        <v>*</v>
      </c>
      <c r="I709" s="145" t="str">
        <f>IF(SP_SUL!H712="","*",SP_SUL!H712)</f>
        <v>*</v>
      </c>
      <c r="J709" s="145" t="str">
        <f>IF(SP_SUL!I712="","*",SP_SUL!I712)</f>
        <v>*</v>
      </c>
      <c r="K709" s="139" t="str">
        <f>IF(SP_SUL!M712="","*",SP_SUL!M712)</f>
        <v>-</v>
      </c>
      <c r="L709" s="139" t="str">
        <f>IF(SP_SUL!N712="","*",SP_SUL!N712)</f>
        <v>-</v>
      </c>
      <c r="M709" s="140" t="str">
        <f>IF(SP_SUL!J712="","*",SP_SUL!J712)</f>
        <v>*</v>
      </c>
      <c r="N709" s="144" t="str">
        <f>IF(SP_SUL!K712="","*",SP_SUL!K712)</f>
        <v>*</v>
      </c>
      <c r="O709" s="144" t="str">
        <f>IF(SP_SUL!L712="","*",SP_SUL!L712)</f>
        <v>*</v>
      </c>
      <c r="P709" s="143" t="str">
        <f>IF(SP_SUL!O712="","*",SP_SUL!O712)</f>
        <v>*</v>
      </c>
      <c r="Q709" s="143" t="str">
        <f>IF(SP_SUL!P712="","*",SP_SUL!P712)</f>
        <v>*</v>
      </c>
      <c r="R709" s="145" t="str">
        <f>IF(SP_SUL!Q712="","*",CONCATENATE(SP_SUL!Q712," ",SP_SUL!R712))</f>
        <v>*</v>
      </c>
      <c r="S709" s="145" t="str">
        <f>IF(SP_SUL!V712="","*",SP_SUL!V712)</f>
        <v>*</v>
      </c>
      <c r="T709" s="145" t="str">
        <f>IF(SP_SUL!W712="","*",SP_SUL!W712)</f>
        <v>*</v>
      </c>
      <c r="U709" s="137" t="str">
        <f ca="1">_xlfn.XLOOKUP(G709&amp;$U$2,BS_CONTROLE[CHAVE],BS_CONTROLE[Quantidade_11],"-")</f>
        <v>-</v>
      </c>
      <c r="V709" s="137" t="str">
        <f ca="1">_xlfn.XLOOKUP(G709&amp;$V$2,BS_CONTROLE[CHAVE],BS_CONTROLE[Quantidade_11],"-")</f>
        <v>-</v>
      </c>
      <c r="W709" s="137" t="str">
        <f ca="1">_xlfn.XLOOKUP(G709&amp;$W$2,BS_CONTROLE[CHAVE],BS_CONTROLE[Quantidade_11],"-")</f>
        <v>-</v>
      </c>
    </row>
    <row r="710" spans="1:23" hidden="1">
      <c r="A710" s="146" t="str">
        <f>IF(SP_SUL!Y713="","*",SP_SUL!Y713)</f>
        <v>*</v>
      </c>
      <c r="B710" s="146" t="str">
        <f>IF(SP_SUL!X713="","*",SP_SUL!X713)</f>
        <v>*</v>
      </c>
      <c r="C710" s="146" t="str">
        <f>IF(SP_SUL!Z713="","*",SP_SUL!Z713)</f>
        <v>*</v>
      </c>
      <c r="D710" s="139" t="str">
        <f>IF(SP_SUL!S713="","*",SP_SUL!S713)</f>
        <v>-</v>
      </c>
      <c r="E710" s="139" t="str">
        <f>IF(SP_SUL!T713="","*",SP_SUL!T713)</f>
        <v>-</v>
      </c>
      <c r="F710" s="145" t="str">
        <f>IF(SP_SUL!B713="","*",SP_SUL!B713)</f>
        <v>*</v>
      </c>
      <c r="G710" s="145" t="str">
        <f>IF(SP_SUL!D713="","*",SP_SUL!D713)</f>
        <v>*</v>
      </c>
      <c r="H710" s="145" t="str">
        <f>IF(SP_SUL!F713="","*",SP_SUL!F713)</f>
        <v>*</v>
      </c>
      <c r="I710" s="145" t="str">
        <f>IF(SP_SUL!H713="","*",SP_SUL!H713)</f>
        <v>*</v>
      </c>
      <c r="J710" s="145" t="str">
        <f>IF(SP_SUL!I713="","*",SP_SUL!I713)</f>
        <v>*</v>
      </c>
      <c r="K710" s="139" t="str">
        <f>IF(SP_SUL!M713="","*",SP_SUL!M713)</f>
        <v>-</v>
      </c>
      <c r="L710" s="139" t="str">
        <f>IF(SP_SUL!N713="","*",SP_SUL!N713)</f>
        <v>-</v>
      </c>
      <c r="M710" s="140" t="str">
        <f>IF(SP_SUL!J713="","*",SP_SUL!J713)</f>
        <v>*</v>
      </c>
      <c r="N710" s="144" t="str">
        <f>IF(SP_SUL!K713="","*",SP_SUL!K713)</f>
        <v>*</v>
      </c>
      <c r="O710" s="144" t="str">
        <f>IF(SP_SUL!L713="","*",SP_SUL!L713)</f>
        <v>*</v>
      </c>
      <c r="P710" s="143" t="str">
        <f>IF(SP_SUL!O713="","*",SP_SUL!O713)</f>
        <v>*</v>
      </c>
      <c r="Q710" s="143" t="str">
        <f>IF(SP_SUL!P713="","*",SP_SUL!P713)</f>
        <v>*</v>
      </c>
      <c r="R710" s="145" t="str">
        <f>IF(SP_SUL!Q713="","*",CONCATENATE(SP_SUL!Q713," ",SP_SUL!R713))</f>
        <v>*</v>
      </c>
      <c r="S710" s="145" t="str">
        <f>IF(SP_SUL!V713="","*",SP_SUL!V713)</f>
        <v>*</v>
      </c>
      <c r="T710" s="145" t="str">
        <f>IF(SP_SUL!W713="","*",SP_SUL!W713)</f>
        <v>*</v>
      </c>
      <c r="U710" s="137" t="str">
        <f ca="1">_xlfn.XLOOKUP(G710&amp;$U$2,BS_CONTROLE[CHAVE],BS_CONTROLE[Quantidade_11],"-")</f>
        <v>-</v>
      </c>
      <c r="V710" s="137" t="str">
        <f ca="1">_xlfn.XLOOKUP(G710&amp;$V$2,BS_CONTROLE[CHAVE],BS_CONTROLE[Quantidade_11],"-")</f>
        <v>-</v>
      </c>
      <c r="W710" s="137" t="str">
        <f ca="1">_xlfn.XLOOKUP(G710&amp;$W$2,BS_CONTROLE[CHAVE],BS_CONTROLE[Quantidade_11],"-")</f>
        <v>-</v>
      </c>
    </row>
    <row r="711" spans="1:23" hidden="1">
      <c r="A711" s="146" t="str">
        <f>IF(SP_SUL!Y714="","*",SP_SUL!Y714)</f>
        <v>*</v>
      </c>
      <c r="B711" s="146" t="str">
        <f>IF(SP_SUL!X714="","*",SP_SUL!X714)</f>
        <v>*</v>
      </c>
      <c r="C711" s="146" t="str">
        <f>IF(SP_SUL!Z714="","*",SP_SUL!Z714)</f>
        <v>*</v>
      </c>
      <c r="D711" s="139" t="str">
        <f>IF(SP_SUL!S714="","*",SP_SUL!S714)</f>
        <v>-</v>
      </c>
      <c r="E711" s="139" t="str">
        <f>IF(SP_SUL!T714="","*",SP_SUL!T714)</f>
        <v>-</v>
      </c>
      <c r="F711" s="145" t="str">
        <f>IF(SP_SUL!B714="","*",SP_SUL!B714)</f>
        <v>*</v>
      </c>
      <c r="G711" s="145" t="str">
        <f>IF(SP_SUL!D714="","*",SP_SUL!D714)</f>
        <v>*</v>
      </c>
      <c r="H711" s="145" t="str">
        <f>IF(SP_SUL!F714="","*",SP_SUL!F714)</f>
        <v>*</v>
      </c>
      <c r="I711" s="145" t="str">
        <f>IF(SP_SUL!H714="","*",SP_SUL!H714)</f>
        <v>*</v>
      </c>
      <c r="J711" s="145" t="str">
        <f>IF(SP_SUL!I714="","*",SP_SUL!I714)</f>
        <v>*</v>
      </c>
      <c r="K711" s="139" t="str">
        <f>IF(SP_SUL!M714="","*",SP_SUL!M714)</f>
        <v>-</v>
      </c>
      <c r="L711" s="139" t="str">
        <f>IF(SP_SUL!N714="","*",SP_SUL!N714)</f>
        <v>-</v>
      </c>
      <c r="M711" s="140" t="str">
        <f>IF(SP_SUL!J714="","*",SP_SUL!J714)</f>
        <v>*</v>
      </c>
      <c r="N711" s="144" t="str">
        <f>IF(SP_SUL!K714="","*",SP_SUL!K714)</f>
        <v>*</v>
      </c>
      <c r="O711" s="144" t="str">
        <f>IF(SP_SUL!L714="","*",SP_SUL!L714)</f>
        <v>*</v>
      </c>
      <c r="P711" s="143" t="str">
        <f>IF(SP_SUL!O714="","*",SP_SUL!O714)</f>
        <v>*</v>
      </c>
      <c r="Q711" s="143" t="str">
        <f>IF(SP_SUL!P714="","*",SP_SUL!P714)</f>
        <v>*</v>
      </c>
      <c r="R711" s="145" t="str">
        <f>IF(SP_SUL!Q714="","*",CONCATENATE(SP_SUL!Q714," ",SP_SUL!R714))</f>
        <v>*</v>
      </c>
      <c r="S711" s="145" t="str">
        <f>IF(SP_SUL!V714="","*",SP_SUL!V714)</f>
        <v>*</v>
      </c>
      <c r="T711" s="145" t="str">
        <f>IF(SP_SUL!W714="","*",SP_SUL!W714)</f>
        <v>*</v>
      </c>
      <c r="U711" s="137" t="str">
        <f ca="1">_xlfn.XLOOKUP(G711&amp;$U$2,BS_CONTROLE[CHAVE],BS_CONTROLE[Quantidade_11],"-")</f>
        <v>-</v>
      </c>
      <c r="V711" s="137" t="str">
        <f ca="1">_xlfn.XLOOKUP(G711&amp;$V$2,BS_CONTROLE[CHAVE],BS_CONTROLE[Quantidade_11],"-")</f>
        <v>-</v>
      </c>
      <c r="W711" s="137" t="str">
        <f ca="1">_xlfn.XLOOKUP(G711&amp;$W$2,BS_CONTROLE[CHAVE],BS_CONTROLE[Quantidade_11],"-")</f>
        <v>-</v>
      </c>
    </row>
    <row r="712" spans="1:23" hidden="1">
      <c r="A712" s="146" t="str">
        <f>IF(SP_SUL!Y715="","*",SP_SUL!Y715)</f>
        <v>*</v>
      </c>
      <c r="B712" s="146" t="str">
        <f>IF(SP_SUL!X715="","*",SP_SUL!X715)</f>
        <v>*</v>
      </c>
      <c r="C712" s="146" t="str">
        <f>IF(SP_SUL!Z715="","*",SP_SUL!Z715)</f>
        <v>*</v>
      </c>
      <c r="D712" s="139" t="str">
        <f>IF(SP_SUL!S715="","*",SP_SUL!S715)</f>
        <v>-</v>
      </c>
      <c r="E712" s="139" t="str">
        <f>IF(SP_SUL!T715="","*",SP_SUL!T715)</f>
        <v>-</v>
      </c>
      <c r="F712" s="145" t="str">
        <f>IF(SP_SUL!B715="","*",SP_SUL!B715)</f>
        <v>*</v>
      </c>
      <c r="G712" s="145" t="str">
        <f>IF(SP_SUL!D715="","*",SP_SUL!D715)</f>
        <v>*</v>
      </c>
      <c r="H712" s="145" t="str">
        <f>IF(SP_SUL!F715="","*",SP_SUL!F715)</f>
        <v>*</v>
      </c>
      <c r="I712" s="145" t="str">
        <f>IF(SP_SUL!H715="","*",SP_SUL!H715)</f>
        <v>*</v>
      </c>
      <c r="J712" s="145" t="str">
        <f>IF(SP_SUL!I715="","*",SP_SUL!I715)</f>
        <v>*</v>
      </c>
      <c r="K712" s="139" t="str">
        <f>IF(SP_SUL!M715="","*",SP_SUL!M715)</f>
        <v>-</v>
      </c>
      <c r="L712" s="139" t="str">
        <f>IF(SP_SUL!N715="","*",SP_SUL!N715)</f>
        <v>-</v>
      </c>
      <c r="M712" s="140" t="str">
        <f>IF(SP_SUL!J715="","*",SP_SUL!J715)</f>
        <v>*</v>
      </c>
      <c r="N712" s="144" t="str">
        <f>IF(SP_SUL!K715="","*",SP_SUL!K715)</f>
        <v>*</v>
      </c>
      <c r="O712" s="144" t="str">
        <f>IF(SP_SUL!L715="","*",SP_SUL!L715)</f>
        <v>*</v>
      </c>
      <c r="P712" s="143" t="str">
        <f>IF(SP_SUL!O715="","*",SP_SUL!O715)</f>
        <v>*</v>
      </c>
      <c r="Q712" s="143" t="str">
        <f>IF(SP_SUL!P715="","*",SP_SUL!P715)</f>
        <v>*</v>
      </c>
      <c r="R712" s="145" t="str">
        <f>IF(SP_SUL!Q715="","*",CONCATENATE(SP_SUL!Q715," ",SP_SUL!R715))</f>
        <v>*</v>
      </c>
      <c r="S712" s="145" t="str">
        <f>IF(SP_SUL!V715="","*",SP_SUL!V715)</f>
        <v>*</v>
      </c>
      <c r="T712" s="145" t="str">
        <f>IF(SP_SUL!W715="","*",SP_SUL!W715)</f>
        <v>*</v>
      </c>
      <c r="U712" s="137" t="str">
        <f ca="1">_xlfn.XLOOKUP(G712&amp;$U$2,BS_CONTROLE[CHAVE],BS_CONTROLE[Quantidade_11],"-")</f>
        <v>-</v>
      </c>
      <c r="V712" s="137" t="str">
        <f ca="1">_xlfn.XLOOKUP(G712&amp;$V$2,BS_CONTROLE[CHAVE],BS_CONTROLE[Quantidade_11],"-")</f>
        <v>-</v>
      </c>
      <c r="W712" s="137" t="str">
        <f ca="1">_xlfn.XLOOKUP(G712&amp;$W$2,BS_CONTROLE[CHAVE],BS_CONTROLE[Quantidade_11],"-")</f>
        <v>-</v>
      </c>
    </row>
    <row r="713" spans="1:23" hidden="1">
      <c r="A713" s="146" t="str">
        <f>IF(SP_SUL!Y716="","*",SP_SUL!Y716)</f>
        <v>*</v>
      </c>
      <c r="B713" s="146" t="str">
        <f>IF(SP_SUL!X716="","*",SP_SUL!X716)</f>
        <v>*</v>
      </c>
      <c r="C713" s="146" t="str">
        <f>IF(SP_SUL!Z716="","*",SP_SUL!Z716)</f>
        <v>*</v>
      </c>
      <c r="D713" s="139" t="str">
        <f>IF(SP_SUL!S716="","*",SP_SUL!S716)</f>
        <v>-</v>
      </c>
      <c r="E713" s="139" t="str">
        <f>IF(SP_SUL!T716="","*",SP_SUL!T716)</f>
        <v>-</v>
      </c>
      <c r="F713" s="145" t="str">
        <f>IF(SP_SUL!B716="","*",SP_SUL!B716)</f>
        <v>*</v>
      </c>
      <c r="G713" s="145" t="str">
        <f>IF(SP_SUL!D716="","*",SP_SUL!D716)</f>
        <v>*</v>
      </c>
      <c r="H713" s="145" t="str">
        <f>IF(SP_SUL!F716="","*",SP_SUL!F716)</f>
        <v>*</v>
      </c>
      <c r="I713" s="145" t="str">
        <f>IF(SP_SUL!H716="","*",SP_SUL!H716)</f>
        <v>*</v>
      </c>
      <c r="J713" s="145" t="str">
        <f>IF(SP_SUL!I716="","*",SP_SUL!I716)</f>
        <v>*</v>
      </c>
      <c r="K713" s="139" t="str">
        <f>IF(SP_SUL!M716="","*",SP_SUL!M716)</f>
        <v>-</v>
      </c>
      <c r="L713" s="139" t="str">
        <f>IF(SP_SUL!N716="","*",SP_SUL!N716)</f>
        <v>-</v>
      </c>
      <c r="M713" s="140" t="str">
        <f>IF(SP_SUL!J716="","*",SP_SUL!J716)</f>
        <v>*</v>
      </c>
      <c r="N713" s="144" t="str">
        <f>IF(SP_SUL!K716="","*",SP_SUL!K716)</f>
        <v>*</v>
      </c>
      <c r="O713" s="144" t="str">
        <f>IF(SP_SUL!L716="","*",SP_SUL!L716)</f>
        <v>*</v>
      </c>
      <c r="P713" s="143" t="str">
        <f>IF(SP_SUL!O716="","*",SP_SUL!O716)</f>
        <v>*</v>
      </c>
      <c r="Q713" s="143" t="str">
        <f>IF(SP_SUL!P716="","*",SP_SUL!P716)</f>
        <v>*</v>
      </c>
      <c r="R713" s="145" t="str">
        <f>IF(SP_SUL!Q716="","*",CONCATENATE(SP_SUL!Q716," ",SP_SUL!R716))</f>
        <v>*</v>
      </c>
      <c r="S713" s="145" t="str">
        <f>IF(SP_SUL!V716="","*",SP_SUL!V716)</f>
        <v>*</v>
      </c>
      <c r="T713" s="145" t="str">
        <f>IF(SP_SUL!W716="","*",SP_SUL!W716)</f>
        <v>*</v>
      </c>
      <c r="U713" s="137" t="str">
        <f ca="1">_xlfn.XLOOKUP(G713&amp;$U$2,BS_CONTROLE[CHAVE],BS_CONTROLE[Quantidade_11],"-")</f>
        <v>-</v>
      </c>
      <c r="V713" s="137" t="str">
        <f ca="1">_xlfn.XLOOKUP(G713&amp;$V$2,BS_CONTROLE[CHAVE],BS_CONTROLE[Quantidade_11],"-")</f>
        <v>-</v>
      </c>
      <c r="W713" s="137" t="str">
        <f ca="1">_xlfn.XLOOKUP(G713&amp;$W$2,BS_CONTROLE[CHAVE],BS_CONTROLE[Quantidade_11],"-")</f>
        <v>-</v>
      </c>
    </row>
    <row r="714" spans="1:23" hidden="1">
      <c r="A714" s="146" t="str">
        <f>IF(SP_SUL!Y717="","*",SP_SUL!Y717)</f>
        <v>*</v>
      </c>
      <c r="B714" s="146" t="str">
        <f>IF(SP_SUL!X717="","*",SP_SUL!X717)</f>
        <v>*</v>
      </c>
      <c r="C714" s="146" t="str">
        <f>IF(SP_SUL!Z717="","*",SP_SUL!Z717)</f>
        <v>*</v>
      </c>
      <c r="D714" s="139" t="str">
        <f>IF(SP_SUL!S717="","*",SP_SUL!S717)</f>
        <v>-</v>
      </c>
      <c r="E714" s="139" t="str">
        <f>IF(SP_SUL!T717="","*",SP_SUL!T717)</f>
        <v>-</v>
      </c>
      <c r="F714" s="145" t="str">
        <f>IF(SP_SUL!B717="","*",SP_SUL!B717)</f>
        <v>*</v>
      </c>
      <c r="G714" s="145" t="str">
        <f>IF(SP_SUL!D717="","*",SP_SUL!D717)</f>
        <v>*</v>
      </c>
      <c r="H714" s="145" t="str">
        <f>IF(SP_SUL!F717="","*",SP_SUL!F717)</f>
        <v>*</v>
      </c>
      <c r="I714" s="145" t="str">
        <f>IF(SP_SUL!H717="","*",SP_SUL!H717)</f>
        <v>*</v>
      </c>
      <c r="J714" s="145" t="str">
        <f>IF(SP_SUL!I717="","*",SP_SUL!I717)</f>
        <v>*</v>
      </c>
      <c r="K714" s="139" t="str">
        <f>IF(SP_SUL!M717="","*",SP_SUL!M717)</f>
        <v>-</v>
      </c>
      <c r="L714" s="139" t="str">
        <f>IF(SP_SUL!N717="","*",SP_SUL!N717)</f>
        <v>-</v>
      </c>
      <c r="M714" s="140" t="str">
        <f>IF(SP_SUL!J717="","*",SP_SUL!J717)</f>
        <v>*</v>
      </c>
      <c r="N714" s="144" t="str">
        <f>IF(SP_SUL!K717="","*",SP_SUL!K717)</f>
        <v>*</v>
      </c>
      <c r="O714" s="144" t="str">
        <f>IF(SP_SUL!L717="","*",SP_SUL!L717)</f>
        <v>*</v>
      </c>
      <c r="P714" s="143" t="str">
        <f>IF(SP_SUL!O717="","*",SP_SUL!O717)</f>
        <v>*</v>
      </c>
      <c r="Q714" s="143" t="str">
        <f>IF(SP_SUL!P717="","*",SP_SUL!P717)</f>
        <v>*</v>
      </c>
      <c r="R714" s="145" t="str">
        <f>IF(SP_SUL!Q717="","*",CONCATENATE(SP_SUL!Q717," ",SP_SUL!R717))</f>
        <v>*</v>
      </c>
      <c r="S714" s="145" t="str">
        <f>IF(SP_SUL!V717="","*",SP_SUL!V717)</f>
        <v>*</v>
      </c>
      <c r="T714" s="145" t="str">
        <f>IF(SP_SUL!W717="","*",SP_SUL!W717)</f>
        <v>*</v>
      </c>
      <c r="U714" s="137" t="str">
        <f ca="1">_xlfn.XLOOKUP(G714&amp;$U$2,BS_CONTROLE[CHAVE],BS_CONTROLE[Quantidade_11],"-")</f>
        <v>-</v>
      </c>
      <c r="V714" s="137" t="str">
        <f ca="1">_xlfn.XLOOKUP(G714&amp;$V$2,BS_CONTROLE[CHAVE],BS_CONTROLE[Quantidade_11],"-")</f>
        <v>-</v>
      </c>
      <c r="W714" s="137" t="str">
        <f ca="1">_xlfn.XLOOKUP(G714&amp;$W$2,BS_CONTROLE[CHAVE],BS_CONTROLE[Quantidade_11],"-")</f>
        <v>-</v>
      </c>
    </row>
    <row r="715" spans="1:23" hidden="1">
      <c r="A715" s="146" t="str">
        <f>IF(SP_SUL!Y718="","*",SP_SUL!Y718)</f>
        <v>*</v>
      </c>
      <c r="B715" s="146" t="str">
        <f>IF(SP_SUL!X718="","*",SP_SUL!X718)</f>
        <v>*</v>
      </c>
      <c r="C715" s="146" t="str">
        <f>IF(SP_SUL!Z718="","*",SP_SUL!Z718)</f>
        <v>*</v>
      </c>
      <c r="D715" s="139" t="str">
        <f>IF(SP_SUL!S718="","*",SP_SUL!S718)</f>
        <v>-</v>
      </c>
      <c r="E715" s="139" t="str">
        <f>IF(SP_SUL!T718="","*",SP_SUL!T718)</f>
        <v>-</v>
      </c>
      <c r="F715" s="145" t="str">
        <f>IF(SP_SUL!B718="","*",SP_SUL!B718)</f>
        <v>*</v>
      </c>
      <c r="G715" s="145" t="str">
        <f>IF(SP_SUL!D718="","*",SP_SUL!D718)</f>
        <v>*</v>
      </c>
      <c r="H715" s="145" t="str">
        <f>IF(SP_SUL!F718="","*",SP_SUL!F718)</f>
        <v>*</v>
      </c>
      <c r="I715" s="145" t="str">
        <f>IF(SP_SUL!H718="","*",SP_SUL!H718)</f>
        <v>*</v>
      </c>
      <c r="J715" s="145" t="str">
        <f>IF(SP_SUL!I718="","*",SP_SUL!I718)</f>
        <v>*</v>
      </c>
      <c r="K715" s="139" t="str">
        <f>IF(SP_SUL!M718="","*",SP_SUL!M718)</f>
        <v>-</v>
      </c>
      <c r="L715" s="139" t="str">
        <f>IF(SP_SUL!N718="","*",SP_SUL!N718)</f>
        <v>-</v>
      </c>
      <c r="M715" s="140" t="str">
        <f>IF(SP_SUL!J718="","*",SP_SUL!J718)</f>
        <v>*</v>
      </c>
      <c r="N715" s="144" t="str">
        <f>IF(SP_SUL!K718="","*",SP_SUL!K718)</f>
        <v>*</v>
      </c>
      <c r="O715" s="144" t="str">
        <f>IF(SP_SUL!L718="","*",SP_SUL!L718)</f>
        <v>*</v>
      </c>
      <c r="P715" s="143" t="str">
        <f>IF(SP_SUL!O718="","*",SP_SUL!O718)</f>
        <v>*</v>
      </c>
      <c r="Q715" s="143" t="str">
        <f>IF(SP_SUL!P718="","*",SP_SUL!P718)</f>
        <v>*</v>
      </c>
      <c r="R715" s="145" t="str">
        <f>IF(SP_SUL!Q718="","*",CONCATENATE(SP_SUL!Q718," ",SP_SUL!R718))</f>
        <v>*</v>
      </c>
      <c r="S715" s="145" t="str">
        <f>IF(SP_SUL!V718="","*",SP_SUL!V718)</f>
        <v>*</v>
      </c>
      <c r="T715" s="145" t="str">
        <f>IF(SP_SUL!W718="","*",SP_SUL!W718)</f>
        <v>*</v>
      </c>
      <c r="U715" s="137" t="str">
        <f ca="1">_xlfn.XLOOKUP(G715&amp;$U$2,BS_CONTROLE[CHAVE],BS_CONTROLE[Quantidade_11],"-")</f>
        <v>-</v>
      </c>
      <c r="V715" s="137" t="str">
        <f ca="1">_xlfn.XLOOKUP(G715&amp;$V$2,BS_CONTROLE[CHAVE],BS_CONTROLE[Quantidade_11],"-")</f>
        <v>-</v>
      </c>
      <c r="W715" s="137" t="str">
        <f ca="1">_xlfn.XLOOKUP(G715&amp;$W$2,BS_CONTROLE[CHAVE],BS_CONTROLE[Quantidade_11],"-")</f>
        <v>-</v>
      </c>
    </row>
    <row r="716" spans="1:23" hidden="1">
      <c r="A716" s="146" t="str">
        <f>IF(SP_SUL!Y719="","*",SP_SUL!Y719)</f>
        <v>*</v>
      </c>
      <c r="B716" s="146" t="str">
        <f>IF(SP_SUL!X719="","*",SP_SUL!X719)</f>
        <v>*</v>
      </c>
      <c r="C716" s="146" t="str">
        <f>IF(SP_SUL!Z719="","*",SP_SUL!Z719)</f>
        <v>*</v>
      </c>
      <c r="D716" s="139" t="str">
        <f>IF(SP_SUL!S719="","*",SP_SUL!S719)</f>
        <v>-</v>
      </c>
      <c r="E716" s="139" t="str">
        <f>IF(SP_SUL!T719="","*",SP_SUL!T719)</f>
        <v>-</v>
      </c>
      <c r="F716" s="145" t="str">
        <f>IF(SP_SUL!B719="","*",SP_SUL!B719)</f>
        <v>*</v>
      </c>
      <c r="G716" s="145" t="str">
        <f>IF(SP_SUL!D719="","*",SP_SUL!D719)</f>
        <v>*</v>
      </c>
      <c r="H716" s="145" t="str">
        <f>IF(SP_SUL!F719="","*",SP_SUL!F719)</f>
        <v>*</v>
      </c>
      <c r="I716" s="145" t="str">
        <f>IF(SP_SUL!H719="","*",SP_SUL!H719)</f>
        <v>*</v>
      </c>
      <c r="J716" s="145" t="str">
        <f>IF(SP_SUL!I719="","*",SP_SUL!I719)</f>
        <v>*</v>
      </c>
      <c r="K716" s="139" t="str">
        <f>IF(SP_SUL!M719="","*",SP_SUL!M719)</f>
        <v>-</v>
      </c>
      <c r="L716" s="139" t="str">
        <f>IF(SP_SUL!N719="","*",SP_SUL!N719)</f>
        <v>-</v>
      </c>
      <c r="M716" s="140" t="str">
        <f>IF(SP_SUL!J719="","*",SP_SUL!J719)</f>
        <v>*</v>
      </c>
      <c r="N716" s="144" t="str">
        <f>IF(SP_SUL!K719="","*",SP_SUL!K719)</f>
        <v>*</v>
      </c>
      <c r="O716" s="144" t="str">
        <f>IF(SP_SUL!L719="","*",SP_SUL!L719)</f>
        <v>*</v>
      </c>
      <c r="P716" s="143" t="str">
        <f>IF(SP_SUL!O719="","*",SP_SUL!O719)</f>
        <v>*</v>
      </c>
      <c r="Q716" s="143" t="str">
        <f>IF(SP_SUL!P719="","*",SP_SUL!P719)</f>
        <v>*</v>
      </c>
      <c r="R716" s="145" t="str">
        <f>IF(SP_SUL!Q719="","*",CONCATENATE(SP_SUL!Q719," ",SP_SUL!R719))</f>
        <v>*</v>
      </c>
      <c r="S716" s="145" t="str">
        <f>IF(SP_SUL!V719="","*",SP_SUL!V719)</f>
        <v>*</v>
      </c>
      <c r="T716" s="145" t="str">
        <f>IF(SP_SUL!W719="","*",SP_SUL!W719)</f>
        <v>*</v>
      </c>
      <c r="U716" s="137" t="str">
        <f ca="1">_xlfn.XLOOKUP(G716&amp;$U$2,BS_CONTROLE[CHAVE],BS_CONTROLE[Quantidade_11],"-")</f>
        <v>-</v>
      </c>
      <c r="V716" s="137" t="str">
        <f ca="1">_xlfn.XLOOKUP(G716&amp;$V$2,BS_CONTROLE[CHAVE],BS_CONTROLE[Quantidade_11],"-")</f>
        <v>-</v>
      </c>
      <c r="W716" s="137" t="str">
        <f ca="1">_xlfn.XLOOKUP(G716&amp;$W$2,BS_CONTROLE[CHAVE],BS_CONTROLE[Quantidade_11],"-")</f>
        <v>-</v>
      </c>
    </row>
    <row r="717" spans="1:23" hidden="1">
      <c r="A717" s="146" t="str">
        <f>IF(SP_SUL!Y720="","*",SP_SUL!Y720)</f>
        <v>*</v>
      </c>
      <c r="B717" s="146" t="str">
        <f>IF(SP_SUL!X720="","*",SP_SUL!X720)</f>
        <v>*</v>
      </c>
      <c r="C717" s="146" t="str">
        <f>IF(SP_SUL!Z720="","*",SP_SUL!Z720)</f>
        <v>*</v>
      </c>
      <c r="D717" s="139" t="str">
        <f>IF(SP_SUL!S720="","*",SP_SUL!S720)</f>
        <v>-</v>
      </c>
      <c r="E717" s="139" t="str">
        <f>IF(SP_SUL!T720="","*",SP_SUL!T720)</f>
        <v>-</v>
      </c>
      <c r="F717" s="145" t="str">
        <f>IF(SP_SUL!B720="","*",SP_SUL!B720)</f>
        <v>*</v>
      </c>
      <c r="G717" s="145" t="str">
        <f>IF(SP_SUL!D720="","*",SP_SUL!D720)</f>
        <v>*</v>
      </c>
      <c r="H717" s="145" t="str">
        <f>IF(SP_SUL!F720="","*",SP_SUL!F720)</f>
        <v>*</v>
      </c>
      <c r="I717" s="145" t="str">
        <f>IF(SP_SUL!H720="","*",SP_SUL!H720)</f>
        <v>*</v>
      </c>
      <c r="J717" s="145" t="str">
        <f>IF(SP_SUL!I720="","*",SP_SUL!I720)</f>
        <v>*</v>
      </c>
      <c r="K717" s="139" t="str">
        <f>IF(SP_SUL!M720="","*",SP_SUL!M720)</f>
        <v>-</v>
      </c>
      <c r="L717" s="139" t="str">
        <f>IF(SP_SUL!N720="","*",SP_SUL!N720)</f>
        <v>-</v>
      </c>
      <c r="M717" s="140" t="str">
        <f>IF(SP_SUL!J720="","*",SP_SUL!J720)</f>
        <v>*</v>
      </c>
      <c r="N717" s="144" t="str">
        <f>IF(SP_SUL!K720="","*",SP_SUL!K720)</f>
        <v>*</v>
      </c>
      <c r="O717" s="144" t="str">
        <f>IF(SP_SUL!L720="","*",SP_SUL!L720)</f>
        <v>*</v>
      </c>
      <c r="P717" s="143" t="str">
        <f>IF(SP_SUL!O720="","*",SP_SUL!O720)</f>
        <v>*</v>
      </c>
      <c r="Q717" s="143" t="str">
        <f>IF(SP_SUL!P720="","*",SP_SUL!P720)</f>
        <v>*</v>
      </c>
      <c r="R717" s="145" t="str">
        <f>IF(SP_SUL!Q720="","*",CONCATENATE(SP_SUL!Q720," ",SP_SUL!R720))</f>
        <v>*</v>
      </c>
      <c r="S717" s="145" t="str">
        <f>IF(SP_SUL!V720="","*",SP_SUL!V720)</f>
        <v>*</v>
      </c>
      <c r="T717" s="145" t="str">
        <f>IF(SP_SUL!W720="","*",SP_SUL!W720)</f>
        <v>*</v>
      </c>
      <c r="U717" s="137" t="str">
        <f ca="1">_xlfn.XLOOKUP(G717&amp;$U$2,BS_CONTROLE[CHAVE],BS_CONTROLE[Quantidade_11],"-")</f>
        <v>-</v>
      </c>
      <c r="V717" s="137" t="str">
        <f ca="1">_xlfn.XLOOKUP(G717&amp;$V$2,BS_CONTROLE[CHAVE],BS_CONTROLE[Quantidade_11],"-")</f>
        <v>-</v>
      </c>
      <c r="W717" s="137" t="str">
        <f ca="1">_xlfn.XLOOKUP(G717&amp;$W$2,BS_CONTROLE[CHAVE],BS_CONTROLE[Quantidade_11],"-")</f>
        <v>-</v>
      </c>
    </row>
    <row r="718" spans="1:23" hidden="1">
      <c r="A718" s="146" t="str">
        <f>IF(SP_SUL!Y721="","*",SP_SUL!Y721)</f>
        <v>*</v>
      </c>
      <c r="B718" s="146" t="str">
        <f>IF(SP_SUL!X721="","*",SP_SUL!X721)</f>
        <v>*</v>
      </c>
      <c r="C718" s="146" t="str">
        <f>IF(SP_SUL!Z721="","*",SP_SUL!Z721)</f>
        <v>*</v>
      </c>
      <c r="D718" s="139" t="str">
        <f>IF(SP_SUL!S721="","*",SP_SUL!S721)</f>
        <v>-</v>
      </c>
      <c r="E718" s="139" t="str">
        <f>IF(SP_SUL!T721="","*",SP_SUL!T721)</f>
        <v>-</v>
      </c>
      <c r="F718" s="145" t="str">
        <f>IF(SP_SUL!B721="","*",SP_SUL!B721)</f>
        <v>*</v>
      </c>
      <c r="G718" s="145" t="str">
        <f>IF(SP_SUL!D721="","*",SP_SUL!D721)</f>
        <v>*</v>
      </c>
      <c r="H718" s="145" t="str">
        <f>IF(SP_SUL!F721="","*",SP_SUL!F721)</f>
        <v>*</v>
      </c>
      <c r="I718" s="145" t="str">
        <f>IF(SP_SUL!H721="","*",SP_SUL!H721)</f>
        <v>*</v>
      </c>
      <c r="J718" s="145" t="str">
        <f>IF(SP_SUL!I721="","*",SP_SUL!I721)</f>
        <v>*</v>
      </c>
      <c r="K718" s="139" t="str">
        <f>IF(SP_SUL!M721="","*",SP_SUL!M721)</f>
        <v>-</v>
      </c>
      <c r="L718" s="139" t="str">
        <f>IF(SP_SUL!N721="","*",SP_SUL!N721)</f>
        <v>-</v>
      </c>
      <c r="M718" s="140" t="str">
        <f>IF(SP_SUL!J721="","*",SP_SUL!J721)</f>
        <v>*</v>
      </c>
      <c r="N718" s="144" t="str">
        <f>IF(SP_SUL!K721="","*",SP_SUL!K721)</f>
        <v>*</v>
      </c>
      <c r="O718" s="144" t="str">
        <f>IF(SP_SUL!L721="","*",SP_SUL!L721)</f>
        <v>*</v>
      </c>
      <c r="P718" s="143" t="str">
        <f>IF(SP_SUL!O721="","*",SP_SUL!O721)</f>
        <v>*</v>
      </c>
      <c r="Q718" s="143" t="str">
        <f>IF(SP_SUL!P721="","*",SP_SUL!P721)</f>
        <v>*</v>
      </c>
      <c r="R718" s="145" t="str">
        <f>IF(SP_SUL!Q721="","*",CONCATENATE(SP_SUL!Q721," ",SP_SUL!R721))</f>
        <v>*</v>
      </c>
      <c r="S718" s="145" t="str">
        <f>IF(SP_SUL!V721="","*",SP_SUL!V721)</f>
        <v>*</v>
      </c>
      <c r="T718" s="145" t="str">
        <f>IF(SP_SUL!W721="","*",SP_SUL!W721)</f>
        <v>*</v>
      </c>
      <c r="U718" s="137" t="str">
        <f ca="1">_xlfn.XLOOKUP(G718&amp;$U$2,BS_CONTROLE[CHAVE],BS_CONTROLE[Quantidade_11],"-")</f>
        <v>-</v>
      </c>
      <c r="V718" s="137" t="str">
        <f ca="1">_xlfn.XLOOKUP(G718&amp;$V$2,BS_CONTROLE[CHAVE],BS_CONTROLE[Quantidade_11],"-")</f>
        <v>-</v>
      </c>
      <c r="W718" s="137" t="str">
        <f ca="1">_xlfn.XLOOKUP(G718&amp;$W$2,BS_CONTROLE[CHAVE],BS_CONTROLE[Quantidade_11],"-")</f>
        <v>-</v>
      </c>
    </row>
    <row r="719" spans="1:23" hidden="1">
      <c r="A719" s="146" t="str">
        <f>IF(SP_SUL!Y722="","*",SP_SUL!Y722)</f>
        <v>*</v>
      </c>
      <c r="B719" s="146" t="str">
        <f>IF(SP_SUL!X722="","*",SP_SUL!X722)</f>
        <v>*</v>
      </c>
      <c r="C719" s="146" t="str">
        <f>IF(SP_SUL!Z722="","*",SP_SUL!Z722)</f>
        <v>*</v>
      </c>
      <c r="D719" s="139" t="str">
        <f>IF(SP_SUL!S722="","*",SP_SUL!S722)</f>
        <v>-</v>
      </c>
      <c r="E719" s="139" t="str">
        <f>IF(SP_SUL!T722="","*",SP_SUL!T722)</f>
        <v>-</v>
      </c>
      <c r="F719" s="145" t="str">
        <f>IF(SP_SUL!B722="","*",SP_SUL!B722)</f>
        <v>*</v>
      </c>
      <c r="G719" s="145" t="str">
        <f>IF(SP_SUL!D722="","*",SP_SUL!D722)</f>
        <v>*</v>
      </c>
      <c r="H719" s="145" t="str">
        <f>IF(SP_SUL!F722="","*",SP_SUL!F722)</f>
        <v>*</v>
      </c>
      <c r="I719" s="145" t="str">
        <f>IF(SP_SUL!H722="","*",SP_SUL!H722)</f>
        <v>*</v>
      </c>
      <c r="J719" s="145" t="str">
        <f>IF(SP_SUL!I722="","*",SP_SUL!I722)</f>
        <v>*</v>
      </c>
      <c r="K719" s="139" t="str">
        <f>IF(SP_SUL!M722="","*",SP_SUL!M722)</f>
        <v>-</v>
      </c>
      <c r="L719" s="139" t="str">
        <f>IF(SP_SUL!N722="","*",SP_SUL!N722)</f>
        <v>-</v>
      </c>
      <c r="M719" s="140" t="str">
        <f>IF(SP_SUL!J722="","*",SP_SUL!J722)</f>
        <v>*</v>
      </c>
      <c r="N719" s="144" t="str">
        <f>IF(SP_SUL!K722="","*",SP_SUL!K722)</f>
        <v>*</v>
      </c>
      <c r="O719" s="144" t="str">
        <f>IF(SP_SUL!L722="","*",SP_SUL!L722)</f>
        <v>*</v>
      </c>
      <c r="P719" s="143" t="str">
        <f>IF(SP_SUL!O722="","*",SP_SUL!O722)</f>
        <v>*</v>
      </c>
      <c r="Q719" s="143" t="str">
        <f>IF(SP_SUL!P722="","*",SP_SUL!P722)</f>
        <v>*</v>
      </c>
      <c r="R719" s="145" t="str">
        <f>IF(SP_SUL!Q722="","*",CONCATENATE(SP_SUL!Q722," ",SP_SUL!R722))</f>
        <v>*</v>
      </c>
      <c r="S719" s="145" t="str">
        <f>IF(SP_SUL!V722="","*",SP_SUL!V722)</f>
        <v>*</v>
      </c>
      <c r="T719" s="145" t="str">
        <f>IF(SP_SUL!W722="","*",SP_SUL!W722)</f>
        <v>*</v>
      </c>
      <c r="U719" s="137" t="str">
        <f ca="1">_xlfn.XLOOKUP(G719&amp;$U$2,BS_CONTROLE[CHAVE],BS_CONTROLE[Quantidade_11],"-")</f>
        <v>-</v>
      </c>
      <c r="V719" s="137" t="str">
        <f ca="1">_xlfn.XLOOKUP(G719&amp;$V$2,BS_CONTROLE[CHAVE],BS_CONTROLE[Quantidade_11],"-")</f>
        <v>-</v>
      </c>
      <c r="W719" s="137" t="str">
        <f ca="1">_xlfn.XLOOKUP(G719&amp;$W$2,BS_CONTROLE[CHAVE],BS_CONTROLE[Quantidade_11],"-")</f>
        <v>-</v>
      </c>
    </row>
    <row r="720" spans="1:23" hidden="1">
      <c r="A720" s="146" t="str">
        <f>IF(SP_SUL!Y723="","*",SP_SUL!Y723)</f>
        <v>*</v>
      </c>
      <c r="B720" s="146" t="str">
        <f>IF(SP_SUL!X723="","*",SP_SUL!X723)</f>
        <v>*</v>
      </c>
      <c r="C720" s="146" t="str">
        <f>IF(SP_SUL!Z723="","*",SP_SUL!Z723)</f>
        <v>*</v>
      </c>
      <c r="D720" s="139" t="str">
        <f>IF(SP_SUL!S723="","*",SP_SUL!S723)</f>
        <v>-</v>
      </c>
      <c r="E720" s="139" t="str">
        <f>IF(SP_SUL!T723="","*",SP_SUL!T723)</f>
        <v>-</v>
      </c>
      <c r="F720" s="145" t="str">
        <f>IF(SP_SUL!B723="","*",SP_SUL!B723)</f>
        <v>*</v>
      </c>
      <c r="G720" s="145" t="str">
        <f>IF(SP_SUL!D723="","*",SP_SUL!D723)</f>
        <v>*</v>
      </c>
      <c r="H720" s="145" t="str">
        <f>IF(SP_SUL!F723="","*",SP_SUL!F723)</f>
        <v>*</v>
      </c>
      <c r="I720" s="145" t="str">
        <f>IF(SP_SUL!H723="","*",SP_SUL!H723)</f>
        <v>*</v>
      </c>
      <c r="J720" s="145" t="str">
        <f>IF(SP_SUL!I723="","*",SP_SUL!I723)</f>
        <v>*</v>
      </c>
      <c r="K720" s="139" t="str">
        <f>IF(SP_SUL!M723="","*",SP_SUL!M723)</f>
        <v>-</v>
      </c>
      <c r="L720" s="139" t="str">
        <f>IF(SP_SUL!N723="","*",SP_SUL!N723)</f>
        <v>-</v>
      </c>
      <c r="M720" s="140" t="str">
        <f>IF(SP_SUL!J723="","*",SP_SUL!J723)</f>
        <v>*</v>
      </c>
      <c r="N720" s="144" t="str">
        <f>IF(SP_SUL!K723="","*",SP_SUL!K723)</f>
        <v>*</v>
      </c>
      <c r="O720" s="144" t="str">
        <f>IF(SP_SUL!L723="","*",SP_SUL!L723)</f>
        <v>*</v>
      </c>
      <c r="P720" s="143" t="str">
        <f>IF(SP_SUL!O723="","*",SP_SUL!O723)</f>
        <v>*</v>
      </c>
      <c r="Q720" s="143" t="str">
        <f>IF(SP_SUL!P723="","*",SP_SUL!P723)</f>
        <v>*</v>
      </c>
      <c r="R720" s="145" t="str">
        <f>IF(SP_SUL!Q723="","*",CONCATENATE(SP_SUL!Q723," ",SP_SUL!R723))</f>
        <v>*</v>
      </c>
      <c r="S720" s="145" t="str">
        <f>IF(SP_SUL!V723="","*",SP_SUL!V723)</f>
        <v>*</v>
      </c>
      <c r="T720" s="145" t="str">
        <f>IF(SP_SUL!W723="","*",SP_SUL!W723)</f>
        <v>*</v>
      </c>
      <c r="U720" s="137" t="str">
        <f ca="1">_xlfn.XLOOKUP(G720&amp;$U$2,BS_CONTROLE[CHAVE],BS_CONTROLE[Quantidade_11],"-")</f>
        <v>-</v>
      </c>
      <c r="V720" s="137" t="str">
        <f ca="1">_xlfn.XLOOKUP(G720&amp;$V$2,BS_CONTROLE[CHAVE],BS_CONTROLE[Quantidade_11],"-")</f>
        <v>-</v>
      </c>
      <c r="W720" s="137" t="str">
        <f ca="1">_xlfn.XLOOKUP(G720&amp;$W$2,BS_CONTROLE[CHAVE],BS_CONTROLE[Quantidade_11],"-")</f>
        <v>-</v>
      </c>
    </row>
    <row r="721" spans="1:23" hidden="1">
      <c r="A721" s="146" t="str">
        <f>IF(SP_SUL!Y724="","*",SP_SUL!Y724)</f>
        <v>*</v>
      </c>
      <c r="B721" s="146" t="str">
        <f>IF(SP_SUL!X724="","*",SP_SUL!X724)</f>
        <v>*</v>
      </c>
      <c r="C721" s="146" t="str">
        <f>IF(SP_SUL!Z724="","*",SP_SUL!Z724)</f>
        <v>*</v>
      </c>
      <c r="D721" s="139" t="str">
        <f>IF(SP_SUL!S724="","*",SP_SUL!S724)</f>
        <v>-</v>
      </c>
      <c r="E721" s="139" t="str">
        <f>IF(SP_SUL!T724="","*",SP_SUL!T724)</f>
        <v>-</v>
      </c>
      <c r="F721" s="145" t="str">
        <f>IF(SP_SUL!B724="","*",SP_SUL!B724)</f>
        <v>*</v>
      </c>
      <c r="G721" s="145" t="str">
        <f>IF(SP_SUL!D724="","*",SP_SUL!D724)</f>
        <v>*</v>
      </c>
      <c r="H721" s="145" t="str">
        <f>IF(SP_SUL!F724="","*",SP_SUL!F724)</f>
        <v>*</v>
      </c>
      <c r="I721" s="145" t="str">
        <f>IF(SP_SUL!H724="","*",SP_SUL!H724)</f>
        <v>*</v>
      </c>
      <c r="J721" s="145" t="str">
        <f>IF(SP_SUL!I724="","*",SP_SUL!I724)</f>
        <v>*</v>
      </c>
      <c r="K721" s="139" t="str">
        <f>IF(SP_SUL!M724="","*",SP_SUL!M724)</f>
        <v>-</v>
      </c>
      <c r="L721" s="139" t="str">
        <f>IF(SP_SUL!N724="","*",SP_SUL!N724)</f>
        <v>-</v>
      </c>
      <c r="M721" s="140" t="str">
        <f>IF(SP_SUL!J724="","*",SP_SUL!J724)</f>
        <v>*</v>
      </c>
      <c r="N721" s="144" t="str">
        <f>IF(SP_SUL!K724="","*",SP_SUL!K724)</f>
        <v>*</v>
      </c>
      <c r="O721" s="144" t="str">
        <f>IF(SP_SUL!L724="","*",SP_SUL!L724)</f>
        <v>*</v>
      </c>
      <c r="P721" s="143" t="str">
        <f>IF(SP_SUL!O724="","*",SP_SUL!O724)</f>
        <v>*</v>
      </c>
      <c r="Q721" s="143" t="str">
        <f>IF(SP_SUL!P724="","*",SP_SUL!P724)</f>
        <v>*</v>
      </c>
      <c r="R721" s="145" t="str">
        <f>IF(SP_SUL!Q724="","*",CONCATENATE(SP_SUL!Q724," ",SP_SUL!R724))</f>
        <v>*</v>
      </c>
      <c r="S721" s="145" t="str">
        <f>IF(SP_SUL!V724="","*",SP_SUL!V724)</f>
        <v>*</v>
      </c>
      <c r="T721" s="145" t="str">
        <f>IF(SP_SUL!W724="","*",SP_SUL!W724)</f>
        <v>*</v>
      </c>
      <c r="U721" s="137" t="str">
        <f ca="1">_xlfn.XLOOKUP(G721&amp;$U$2,BS_CONTROLE[CHAVE],BS_CONTROLE[Quantidade_11],"-")</f>
        <v>-</v>
      </c>
      <c r="V721" s="137" t="str">
        <f ca="1">_xlfn.XLOOKUP(G721&amp;$V$2,BS_CONTROLE[CHAVE],BS_CONTROLE[Quantidade_11],"-")</f>
        <v>-</v>
      </c>
      <c r="W721" s="137" t="str">
        <f ca="1">_xlfn.XLOOKUP(G721&amp;$W$2,BS_CONTROLE[CHAVE],BS_CONTROLE[Quantidade_11],"-")</f>
        <v>-</v>
      </c>
    </row>
    <row r="722" spans="1:23" hidden="1">
      <c r="A722" s="146" t="str">
        <f>IF(SP_SUL!Y725="","*",SP_SUL!Y725)</f>
        <v>*</v>
      </c>
      <c r="B722" s="146" t="str">
        <f>IF(SP_SUL!X725="","*",SP_SUL!X725)</f>
        <v>*</v>
      </c>
      <c r="C722" s="146" t="str">
        <f>IF(SP_SUL!Z725="","*",SP_SUL!Z725)</f>
        <v>*</v>
      </c>
      <c r="D722" s="139" t="str">
        <f>IF(SP_SUL!S725="","*",SP_SUL!S725)</f>
        <v>-</v>
      </c>
      <c r="E722" s="139" t="str">
        <f>IF(SP_SUL!T725="","*",SP_SUL!T725)</f>
        <v>-</v>
      </c>
      <c r="F722" s="145" t="str">
        <f>IF(SP_SUL!B725="","*",SP_SUL!B725)</f>
        <v>*</v>
      </c>
      <c r="G722" s="145" t="str">
        <f>IF(SP_SUL!D725="","*",SP_SUL!D725)</f>
        <v>*</v>
      </c>
      <c r="H722" s="145" t="str">
        <f>IF(SP_SUL!F725="","*",SP_SUL!F725)</f>
        <v>*</v>
      </c>
      <c r="I722" s="145" t="str">
        <f>IF(SP_SUL!H725="","*",SP_SUL!H725)</f>
        <v>*</v>
      </c>
      <c r="J722" s="145" t="str">
        <f>IF(SP_SUL!I725="","*",SP_SUL!I725)</f>
        <v>*</v>
      </c>
      <c r="K722" s="139" t="str">
        <f>IF(SP_SUL!M725="","*",SP_SUL!M725)</f>
        <v>-</v>
      </c>
      <c r="L722" s="139" t="str">
        <f>IF(SP_SUL!N725="","*",SP_SUL!N725)</f>
        <v>-</v>
      </c>
      <c r="M722" s="140" t="str">
        <f>IF(SP_SUL!J725="","*",SP_SUL!J725)</f>
        <v>*</v>
      </c>
      <c r="N722" s="144" t="str">
        <f>IF(SP_SUL!K725="","*",SP_SUL!K725)</f>
        <v>*</v>
      </c>
      <c r="O722" s="144" t="str">
        <f>IF(SP_SUL!L725="","*",SP_SUL!L725)</f>
        <v>*</v>
      </c>
      <c r="P722" s="143" t="str">
        <f>IF(SP_SUL!O725="","*",SP_SUL!O725)</f>
        <v>*</v>
      </c>
      <c r="Q722" s="143" t="str">
        <f>IF(SP_SUL!P725="","*",SP_SUL!P725)</f>
        <v>*</v>
      </c>
      <c r="R722" s="145" t="str">
        <f>IF(SP_SUL!Q725="","*",CONCATENATE(SP_SUL!Q725," ",SP_SUL!R725))</f>
        <v>*</v>
      </c>
      <c r="S722" s="145" t="str">
        <f>IF(SP_SUL!V725="","*",SP_SUL!V725)</f>
        <v>*</v>
      </c>
      <c r="T722" s="145" t="str">
        <f>IF(SP_SUL!W725="","*",SP_SUL!W725)</f>
        <v>*</v>
      </c>
      <c r="U722" s="137" t="str">
        <f ca="1">_xlfn.XLOOKUP(G722&amp;$U$2,BS_CONTROLE[CHAVE],BS_CONTROLE[Quantidade_11],"-")</f>
        <v>-</v>
      </c>
      <c r="V722" s="137" t="str">
        <f ca="1">_xlfn.XLOOKUP(G722&amp;$V$2,BS_CONTROLE[CHAVE],BS_CONTROLE[Quantidade_11],"-")</f>
        <v>-</v>
      </c>
      <c r="W722" s="137" t="str">
        <f ca="1">_xlfn.XLOOKUP(G722&amp;$W$2,BS_CONTROLE[CHAVE],BS_CONTROLE[Quantidade_11],"-")</f>
        <v>-</v>
      </c>
    </row>
    <row r="723" spans="1:23" hidden="1">
      <c r="A723" s="146" t="str">
        <f>IF(SP_SUL!Y726="","*",SP_SUL!Y726)</f>
        <v>*</v>
      </c>
      <c r="B723" s="146" t="str">
        <f>IF(SP_SUL!X726="","*",SP_SUL!X726)</f>
        <v>*</v>
      </c>
      <c r="C723" s="146" t="str">
        <f>IF(SP_SUL!Z726="","*",SP_SUL!Z726)</f>
        <v>*</v>
      </c>
      <c r="D723" s="139" t="str">
        <f>IF(SP_SUL!S726="","*",SP_SUL!S726)</f>
        <v>-</v>
      </c>
      <c r="E723" s="139" t="str">
        <f>IF(SP_SUL!T726="","*",SP_SUL!T726)</f>
        <v>-</v>
      </c>
      <c r="F723" s="145" t="str">
        <f>IF(SP_SUL!B726="","*",SP_SUL!B726)</f>
        <v>*</v>
      </c>
      <c r="G723" s="145" t="str">
        <f>IF(SP_SUL!D726="","*",SP_SUL!D726)</f>
        <v>*</v>
      </c>
      <c r="H723" s="145" t="str">
        <f>IF(SP_SUL!F726="","*",SP_SUL!F726)</f>
        <v>*</v>
      </c>
      <c r="I723" s="145" t="str">
        <f>IF(SP_SUL!H726="","*",SP_SUL!H726)</f>
        <v>*</v>
      </c>
      <c r="J723" s="145" t="str">
        <f>IF(SP_SUL!I726="","*",SP_SUL!I726)</f>
        <v>*</v>
      </c>
      <c r="K723" s="139" t="str">
        <f>IF(SP_SUL!M726="","*",SP_SUL!M726)</f>
        <v>-</v>
      </c>
      <c r="L723" s="139" t="str">
        <f>IF(SP_SUL!N726="","*",SP_SUL!N726)</f>
        <v>-</v>
      </c>
      <c r="M723" s="140" t="str">
        <f>IF(SP_SUL!J726="","*",SP_SUL!J726)</f>
        <v>*</v>
      </c>
      <c r="N723" s="144" t="str">
        <f>IF(SP_SUL!K726="","*",SP_SUL!K726)</f>
        <v>*</v>
      </c>
      <c r="O723" s="144" t="str">
        <f>IF(SP_SUL!L726="","*",SP_SUL!L726)</f>
        <v>*</v>
      </c>
      <c r="P723" s="143" t="str">
        <f>IF(SP_SUL!O726="","*",SP_SUL!O726)</f>
        <v>*</v>
      </c>
      <c r="Q723" s="143" t="str">
        <f>IF(SP_SUL!P726="","*",SP_SUL!P726)</f>
        <v>*</v>
      </c>
      <c r="R723" s="145" t="str">
        <f>IF(SP_SUL!Q726="","*",CONCATENATE(SP_SUL!Q726," ",SP_SUL!R726))</f>
        <v>*</v>
      </c>
      <c r="S723" s="145" t="str">
        <f>IF(SP_SUL!V726="","*",SP_SUL!V726)</f>
        <v>*</v>
      </c>
      <c r="T723" s="145" t="str">
        <f>IF(SP_SUL!W726="","*",SP_SUL!W726)</f>
        <v>*</v>
      </c>
      <c r="U723" s="137" t="str">
        <f ca="1">_xlfn.XLOOKUP(G723&amp;$U$2,BS_CONTROLE[CHAVE],BS_CONTROLE[Quantidade_11],"-")</f>
        <v>-</v>
      </c>
      <c r="V723" s="137" t="str">
        <f ca="1">_xlfn.XLOOKUP(G723&amp;$V$2,BS_CONTROLE[CHAVE],BS_CONTROLE[Quantidade_11],"-")</f>
        <v>-</v>
      </c>
      <c r="W723" s="137" t="str">
        <f ca="1">_xlfn.XLOOKUP(G723&amp;$W$2,BS_CONTROLE[CHAVE],BS_CONTROLE[Quantidade_11],"-")</f>
        <v>-</v>
      </c>
    </row>
    <row r="724" spans="1:23" hidden="1">
      <c r="A724" s="146" t="str">
        <f>IF(SP_SUL!Y727="","*",SP_SUL!Y727)</f>
        <v>*</v>
      </c>
      <c r="B724" s="146" t="str">
        <f>IF(SP_SUL!X727="","*",SP_SUL!X727)</f>
        <v>*</v>
      </c>
      <c r="C724" s="146" t="str">
        <f>IF(SP_SUL!Z727="","*",SP_SUL!Z727)</f>
        <v>*</v>
      </c>
      <c r="D724" s="139" t="str">
        <f>IF(SP_SUL!S727="","*",SP_SUL!S727)</f>
        <v>-</v>
      </c>
      <c r="E724" s="139" t="str">
        <f>IF(SP_SUL!T727="","*",SP_SUL!T727)</f>
        <v>-</v>
      </c>
      <c r="F724" s="145" t="str">
        <f>IF(SP_SUL!B727="","*",SP_SUL!B727)</f>
        <v>*</v>
      </c>
      <c r="G724" s="145" t="str">
        <f>IF(SP_SUL!D727="","*",SP_SUL!D727)</f>
        <v>*</v>
      </c>
      <c r="H724" s="145" t="str">
        <f>IF(SP_SUL!F727="","*",SP_SUL!F727)</f>
        <v>*</v>
      </c>
      <c r="I724" s="145" t="str">
        <f>IF(SP_SUL!H727="","*",SP_SUL!H727)</f>
        <v>*</v>
      </c>
      <c r="J724" s="145" t="str">
        <f>IF(SP_SUL!I727="","*",SP_SUL!I727)</f>
        <v>*</v>
      </c>
      <c r="K724" s="139" t="str">
        <f>IF(SP_SUL!M727="","*",SP_SUL!M727)</f>
        <v>-</v>
      </c>
      <c r="L724" s="139" t="str">
        <f>IF(SP_SUL!N727="","*",SP_SUL!N727)</f>
        <v>-</v>
      </c>
      <c r="M724" s="140" t="str">
        <f>IF(SP_SUL!J727="","*",SP_SUL!J727)</f>
        <v>*</v>
      </c>
      <c r="N724" s="144" t="str">
        <f>IF(SP_SUL!K727="","*",SP_SUL!K727)</f>
        <v>*</v>
      </c>
      <c r="O724" s="144" t="str">
        <f>IF(SP_SUL!L727="","*",SP_SUL!L727)</f>
        <v>*</v>
      </c>
      <c r="P724" s="143" t="str">
        <f>IF(SP_SUL!O727="","*",SP_SUL!O727)</f>
        <v>*</v>
      </c>
      <c r="Q724" s="143" t="str">
        <f>IF(SP_SUL!P727="","*",SP_SUL!P727)</f>
        <v>*</v>
      </c>
      <c r="R724" s="145" t="str">
        <f>IF(SP_SUL!Q727="","*",CONCATENATE(SP_SUL!Q727," ",SP_SUL!R727))</f>
        <v>*</v>
      </c>
      <c r="S724" s="145" t="str">
        <f>IF(SP_SUL!V727="","*",SP_SUL!V727)</f>
        <v>*</v>
      </c>
      <c r="T724" s="145" t="str">
        <f>IF(SP_SUL!W727="","*",SP_SUL!W727)</f>
        <v>*</v>
      </c>
      <c r="U724" s="137" t="str">
        <f ca="1">_xlfn.XLOOKUP(G724&amp;$U$2,BS_CONTROLE[CHAVE],BS_CONTROLE[Quantidade_11],"-")</f>
        <v>-</v>
      </c>
      <c r="V724" s="137" t="str">
        <f ca="1">_xlfn.XLOOKUP(G724&amp;$V$2,BS_CONTROLE[CHAVE],BS_CONTROLE[Quantidade_11],"-")</f>
        <v>-</v>
      </c>
      <c r="W724" s="137" t="str">
        <f ca="1">_xlfn.XLOOKUP(G724&amp;$W$2,BS_CONTROLE[CHAVE],BS_CONTROLE[Quantidade_11],"-")</f>
        <v>-</v>
      </c>
    </row>
    <row r="725" spans="1:23" hidden="1">
      <c r="A725" s="146" t="str">
        <f>IF(SP_SUL!Y728="","*",SP_SUL!Y728)</f>
        <v>*</v>
      </c>
      <c r="B725" s="146" t="str">
        <f>IF(SP_SUL!X728="","*",SP_SUL!X728)</f>
        <v>*</v>
      </c>
      <c r="C725" s="146" t="str">
        <f>IF(SP_SUL!Z728="","*",SP_SUL!Z728)</f>
        <v>*</v>
      </c>
      <c r="D725" s="139" t="str">
        <f>IF(SP_SUL!S728="","*",SP_SUL!S728)</f>
        <v>-</v>
      </c>
      <c r="E725" s="139" t="str">
        <f>IF(SP_SUL!T728="","*",SP_SUL!T728)</f>
        <v>-</v>
      </c>
      <c r="F725" s="145" t="str">
        <f>IF(SP_SUL!B728="","*",SP_SUL!B728)</f>
        <v>*</v>
      </c>
      <c r="G725" s="145" t="str">
        <f>IF(SP_SUL!D728="","*",SP_SUL!D728)</f>
        <v>*</v>
      </c>
      <c r="H725" s="145" t="str">
        <f>IF(SP_SUL!F728="","*",SP_SUL!F728)</f>
        <v>*</v>
      </c>
      <c r="I725" s="145" t="str">
        <f>IF(SP_SUL!H728="","*",SP_SUL!H728)</f>
        <v>*</v>
      </c>
      <c r="J725" s="145" t="str">
        <f>IF(SP_SUL!I728="","*",SP_SUL!I728)</f>
        <v>*</v>
      </c>
      <c r="K725" s="139" t="str">
        <f>IF(SP_SUL!M728="","*",SP_SUL!M728)</f>
        <v>-</v>
      </c>
      <c r="L725" s="139" t="str">
        <f>IF(SP_SUL!N728="","*",SP_SUL!N728)</f>
        <v>-</v>
      </c>
      <c r="M725" s="140" t="str">
        <f>IF(SP_SUL!J728="","*",SP_SUL!J728)</f>
        <v>*</v>
      </c>
      <c r="N725" s="144" t="str">
        <f>IF(SP_SUL!K728="","*",SP_SUL!K728)</f>
        <v>*</v>
      </c>
      <c r="O725" s="144" t="str">
        <f>IF(SP_SUL!L728="","*",SP_SUL!L728)</f>
        <v>*</v>
      </c>
      <c r="P725" s="143" t="str">
        <f>IF(SP_SUL!O728="","*",SP_SUL!O728)</f>
        <v>*</v>
      </c>
      <c r="Q725" s="143" t="str">
        <f>IF(SP_SUL!P728="","*",SP_SUL!P728)</f>
        <v>*</v>
      </c>
      <c r="R725" s="145" t="str">
        <f>IF(SP_SUL!Q728="","*",CONCATENATE(SP_SUL!Q728," ",SP_SUL!R728))</f>
        <v>*</v>
      </c>
      <c r="S725" s="145" t="str">
        <f>IF(SP_SUL!V728="","*",SP_SUL!V728)</f>
        <v>*</v>
      </c>
      <c r="T725" s="145" t="str">
        <f>IF(SP_SUL!W728="","*",SP_SUL!W728)</f>
        <v>*</v>
      </c>
      <c r="U725" s="137" t="str">
        <f ca="1">_xlfn.XLOOKUP(G725&amp;$U$2,BS_CONTROLE[CHAVE],BS_CONTROLE[Quantidade_11],"-")</f>
        <v>-</v>
      </c>
      <c r="V725" s="137" t="str">
        <f ca="1">_xlfn.XLOOKUP(G725&amp;$V$2,BS_CONTROLE[CHAVE],BS_CONTROLE[Quantidade_11],"-")</f>
        <v>-</v>
      </c>
      <c r="W725" s="137" t="str">
        <f ca="1">_xlfn.XLOOKUP(G725&amp;$W$2,BS_CONTROLE[CHAVE],BS_CONTROLE[Quantidade_11],"-")</f>
        <v>-</v>
      </c>
    </row>
    <row r="726" spans="1:23" hidden="1">
      <c r="A726" s="146" t="str">
        <f>IF(SP_SUL!Y729="","*",SP_SUL!Y729)</f>
        <v>*</v>
      </c>
      <c r="B726" s="146" t="str">
        <f>IF(SP_SUL!X729="","*",SP_SUL!X729)</f>
        <v>*</v>
      </c>
      <c r="C726" s="146" t="str">
        <f>IF(SP_SUL!Z729="","*",SP_SUL!Z729)</f>
        <v>*</v>
      </c>
      <c r="D726" s="139" t="str">
        <f>IF(SP_SUL!S729="","*",SP_SUL!S729)</f>
        <v>-</v>
      </c>
      <c r="E726" s="139" t="str">
        <f>IF(SP_SUL!T729="","*",SP_SUL!T729)</f>
        <v>-</v>
      </c>
      <c r="F726" s="145" t="str">
        <f>IF(SP_SUL!B729="","*",SP_SUL!B729)</f>
        <v>*</v>
      </c>
      <c r="G726" s="145" t="str">
        <f>IF(SP_SUL!D729="","*",SP_SUL!D729)</f>
        <v>*</v>
      </c>
      <c r="H726" s="145" t="str">
        <f>IF(SP_SUL!F729="","*",SP_SUL!F729)</f>
        <v>*</v>
      </c>
      <c r="I726" s="145" t="str">
        <f>IF(SP_SUL!H729="","*",SP_SUL!H729)</f>
        <v>*</v>
      </c>
      <c r="J726" s="145" t="str">
        <f>IF(SP_SUL!I729="","*",SP_SUL!I729)</f>
        <v>*</v>
      </c>
      <c r="K726" s="139" t="str">
        <f>IF(SP_SUL!M729="","*",SP_SUL!M729)</f>
        <v>-</v>
      </c>
      <c r="L726" s="139" t="str">
        <f>IF(SP_SUL!N729="","*",SP_SUL!N729)</f>
        <v>-</v>
      </c>
      <c r="M726" s="140" t="str">
        <f>IF(SP_SUL!J729="","*",SP_SUL!J729)</f>
        <v>*</v>
      </c>
      <c r="N726" s="144" t="str">
        <f>IF(SP_SUL!K729="","*",SP_SUL!K729)</f>
        <v>*</v>
      </c>
      <c r="O726" s="144" t="str">
        <f>IF(SP_SUL!L729="","*",SP_SUL!L729)</f>
        <v>*</v>
      </c>
      <c r="P726" s="143" t="str">
        <f>IF(SP_SUL!O729="","*",SP_SUL!O729)</f>
        <v>*</v>
      </c>
      <c r="Q726" s="143" t="str">
        <f>IF(SP_SUL!P729="","*",SP_SUL!P729)</f>
        <v>*</v>
      </c>
      <c r="R726" s="145" t="str">
        <f>IF(SP_SUL!Q729="","*",CONCATENATE(SP_SUL!Q729," ",SP_SUL!R729))</f>
        <v>*</v>
      </c>
      <c r="S726" s="145" t="str">
        <f>IF(SP_SUL!V729="","*",SP_SUL!V729)</f>
        <v>*</v>
      </c>
      <c r="T726" s="145" t="str">
        <f>IF(SP_SUL!W729="","*",SP_SUL!W729)</f>
        <v>*</v>
      </c>
      <c r="U726" s="137" t="str">
        <f ca="1">_xlfn.XLOOKUP(G726&amp;$U$2,BS_CONTROLE[CHAVE],BS_CONTROLE[Quantidade_11],"-")</f>
        <v>-</v>
      </c>
      <c r="V726" s="137" t="str">
        <f ca="1">_xlfn.XLOOKUP(G726&amp;$V$2,BS_CONTROLE[CHAVE],BS_CONTROLE[Quantidade_11],"-")</f>
        <v>-</v>
      </c>
      <c r="W726" s="137" t="str">
        <f ca="1">_xlfn.XLOOKUP(G726&amp;$W$2,BS_CONTROLE[CHAVE],BS_CONTROLE[Quantidade_11],"-")</f>
        <v>-</v>
      </c>
    </row>
    <row r="727" spans="1:23" hidden="1">
      <c r="A727" s="146" t="str">
        <f>IF(SP_SUL!Y730="","*",SP_SUL!Y730)</f>
        <v>*</v>
      </c>
      <c r="B727" s="146" t="str">
        <f>IF(SP_SUL!X730="","*",SP_SUL!X730)</f>
        <v>*</v>
      </c>
      <c r="C727" s="146" t="str">
        <f>IF(SP_SUL!Z730="","*",SP_SUL!Z730)</f>
        <v>*</v>
      </c>
      <c r="D727" s="139" t="str">
        <f>IF(SP_SUL!S730="","*",SP_SUL!S730)</f>
        <v>-</v>
      </c>
      <c r="E727" s="139" t="str">
        <f>IF(SP_SUL!T730="","*",SP_SUL!T730)</f>
        <v>-</v>
      </c>
      <c r="F727" s="145" t="str">
        <f>IF(SP_SUL!B730="","*",SP_SUL!B730)</f>
        <v>*</v>
      </c>
      <c r="G727" s="145" t="str">
        <f>IF(SP_SUL!D730="","*",SP_SUL!D730)</f>
        <v>*</v>
      </c>
      <c r="H727" s="145" t="str">
        <f>IF(SP_SUL!F730="","*",SP_SUL!F730)</f>
        <v>*</v>
      </c>
      <c r="I727" s="145" t="str">
        <f>IF(SP_SUL!H730="","*",SP_SUL!H730)</f>
        <v>*</v>
      </c>
      <c r="J727" s="145" t="str">
        <f>IF(SP_SUL!I730="","*",SP_SUL!I730)</f>
        <v>*</v>
      </c>
      <c r="K727" s="139" t="str">
        <f>IF(SP_SUL!M730="","*",SP_SUL!M730)</f>
        <v>-</v>
      </c>
      <c r="L727" s="139" t="str">
        <f>IF(SP_SUL!N730="","*",SP_SUL!N730)</f>
        <v>-</v>
      </c>
      <c r="M727" s="140" t="str">
        <f>IF(SP_SUL!J730="","*",SP_SUL!J730)</f>
        <v>*</v>
      </c>
      <c r="N727" s="144" t="str">
        <f>IF(SP_SUL!K730="","*",SP_SUL!K730)</f>
        <v>*</v>
      </c>
      <c r="O727" s="144" t="str">
        <f>IF(SP_SUL!L730="","*",SP_SUL!L730)</f>
        <v>*</v>
      </c>
      <c r="P727" s="143" t="str">
        <f>IF(SP_SUL!O730="","*",SP_SUL!O730)</f>
        <v>*</v>
      </c>
      <c r="Q727" s="143" t="str">
        <f>IF(SP_SUL!P730="","*",SP_SUL!P730)</f>
        <v>*</v>
      </c>
      <c r="R727" s="145" t="str">
        <f>IF(SP_SUL!Q730="","*",CONCATENATE(SP_SUL!Q730," ",SP_SUL!R730))</f>
        <v>*</v>
      </c>
      <c r="S727" s="145" t="str">
        <f>IF(SP_SUL!V730="","*",SP_SUL!V730)</f>
        <v>*</v>
      </c>
      <c r="T727" s="145" t="str">
        <f>IF(SP_SUL!W730="","*",SP_SUL!W730)</f>
        <v>*</v>
      </c>
      <c r="U727" s="137" t="str">
        <f ca="1">_xlfn.XLOOKUP(G727&amp;$U$2,BS_CONTROLE[CHAVE],BS_CONTROLE[Quantidade_11],"-")</f>
        <v>-</v>
      </c>
      <c r="V727" s="137" t="str">
        <f ca="1">_xlfn.XLOOKUP(G727&amp;$V$2,BS_CONTROLE[CHAVE],BS_CONTROLE[Quantidade_11],"-")</f>
        <v>-</v>
      </c>
      <c r="W727" s="137" t="str">
        <f ca="1">_xlfn.XLOOKUP(G727&amp;$W$2,BS_CONTROLE[CHAVE],BS_CONTROLE[Quantidade_11],"-")</f>
        <v>-</v>
      </c>
    </row>
    <row r="728" spans="1:23" hidden="1">
      <c r="A728" s="146" t="str">
        <f>IF(SP_SUL!Y731="","*",SP_SUL!Y731)</f>
        <v>*</v>
      </c>
      <c r="B728" s="146" t="str">
        <f>IF(SP_SUL!X731="","*",SP_SUL!X731)</f>
        <v>*</v>
      </c>
      <c r="C728" s="146" t="str">
        <f>IF(SP_SUL!Z731="","*",SP_SUL!Z731)</f>
        <v>*</v>
      </c>
      <c r="D728" s="139" t="str">
        <f>IF(SP_SUL!S731="","*",SP_SUL!S731)</f>
        <v>-</v>
      </c>
      <c r="E728" s="139" t="str">
        <f>IF(SP_SUL!T731="","*",SP_SUL!T731)</f>
        <v>-</v>
      </c>
      <c r="F728" s="145" t="str">
        <f>IF(SP_SUL!B731="","*",SP_SUL!B731)</f>
        <v>*</v>
      </c>
      <c r="G728" s="145" t="str">
        <f>IF(SP_SUL!D731="","*",SP_SUL!D731)</f>
        <v>*</v>
      </c>
      <c r="H728" s="145" t="str">
        <f>IF(SP_SUL!F731="","*",SP_SUL!F731)</f>
        <v>*</v>
      </c>
      <c r="I728" s="145" t="str">
        <f>IF(SP_SUL!H731="","*",SP_SUL!H731)</f>
        <v>*</v>
      </c>
      <c r="J728" s="145" t="str">
        <f>IF(SP_SUL!I731="","*",SP_SUL!I731)</f>
        <v>*</v>
      </c>
      <c r="K728" s="139" t="str">
        <f>IF(SP_SUL!M731="","*",SP_SUL!M731)</f>
        <v>-</v>
      </c>
      <c r="L728" s="139" t="str">
        <f>IF(SP_SUL!N731="","*",SP_SUL!N731)</f>
        <v>-</v>
      </c>
      <c r="M728" s="140" t="str">
        <f>IF(SP_SUL!J731="","*",SP_SUL!J731)</f>
        <v>*</v>
      </c>
      <c r="N728" s="144" t="str">
        <f>IF(SP_SUL!K731="","*",SP_SUL!K731)</f>
        <v>*</v>
      </c>
      <c r="O728" s="144" t="str">
        <f>IF(SP_SUL!L731="","*",SP_SUL!L731)</f>
        <v>*</v>
      </c>
      <c r="P728" s="143" t="str">
        <f>IF(SP_SUL!O731="","*",SP_SUL!O731)</f>
        <v>*</v>
      </c>
      <c r="Q728" s="143" t="str">
        <f>IF(SP_SUL!P731="","*",SP_SUL!P731)</f>
        <v>*</v>
      </c>
      <c r="R728" s="145" t="str">
        <f>IF(SP_SUL!Q731="","*",CONCATENATE(SP_SUL!Q731," ",SP_SUL!R731))</f>
        <v>*</v>
      </c>
      <c r="S728" s="145" t="str">
        <f>IF(SP_SUL!V731="","*",SP_SUL!V731)</f>
        <v>*</v>
      </c>
      <c r="T728" s="145" t="str">
        <f>IF(SP_SUL!W731="","*",SP_SUL!W731)</f>
        <v>*</v>
      </c>
      <c r="U728" s="137" t="str">
        <f ca="1">_xlfn.XLOOKUP(G728&amp;$U$2,BS_CONTROLE[CHAVE],BS_CONTROLE[Quantidade_11],"-")</f>
        <v>-</v>
      </c>
      <c r="V728" s="137" t="str">
        <f ca="1">_xlfn.XLOOKUP(G728&amp;$V$2,BS_CONTROLE[CHAVE],BS_CONTROLE[Quantidade_11],"-")</f>
        <v>-</v>
      </c>
      <c r="W728" s="137" t="str">
        <f ca="1">_xlfn.XLOOKUP(G728&amp;$W$2,BS_CONTROLE[CHAVE],BS_CONTROLE[Quantidade_11],"-")</f>
        <v>-</v>
      </c>
    </row>
    <row r="729" spans="1:23" hidden="1">
      <c r="A729" s="146" t="str">
        <f>IF(SP_SUL!Y732="","*",SP_SUL!Y732)</f>
        <v>*</v>
      </c>
      <c r="B729" s="146" t="str">
        <f>IF(SP_SUL!X732="","*",SP_SUL!X732)</f>
        <v>*</v>
      </c>
      <c r="C729" s="146" t="str">
        <f>IF(SP_SUL!Z732="","*",SP_SUL!Z732)</f>
        <v>*</v>
      </c>
      <c r="D729" s="139" t="str">
        <f>IF(SP_SUL!S732="","*",SP_SUL!S732)</f>
        <v>-</v>
      </c>
      <c r="E729" s="139" t="str">
        <f>IF(SP_SUL!T732="","*",SP_SUL!T732)</f>
        <v>-</v>
      </c>
      <c r="F729" s="145" t="str">
        <f>IF(SP_SUL!B732="","*",SP_SUL!B732)</f>
        <v>*</v>
      </c>
      <c r="G729" s="145" t="str">
        <f>IF(SP_SUL!D732="","*",SP_SUL!D732)</f>
        <v>*</v>
      </c>
      <c r="H729" s="145" t="str">
        <f>IF(SP_SUL!F732="","*",SP_SUL!F732)</f>
        <v>*</v>
      </c>
      <c r="I729" s="145" t="str">
        <f>IF(SP_SUL!H732="","*",SP_SUL!H732)</f>
        <v>*</v>
      </c>
      <c r="J729" s="145" t="str">
        <f>IF(SP_SUL!I732="","*",SP_SUL!I732)</f>
        <v>*</v>
      </c>
      <c r="K729" s="139" t="str">
        <f>IF(SP_SUL!M732="","*",SP_SUL!M732)</f>
        <v>-</v>
      </c>
      <c r="L729" s="139" t="str">
        <f>IF(SP_SUL!N732="","*",SP_SUL!N732)</f>
        <v>-</v>
      </c>
      <c r="M729" s="140" t="str">
        <f>IF(SP_SUL!J732="","*",SP_SUL!J732)</f>
        <v>*</v>
      </c>
      <c r="N729" s="144" t="str">
        <f>IF(SP_SUL!K732="","*",SP_SUL!K732)</f>
        <v>*</v>
      </c>
      <c r="O729" s="144" t="str">
        <f>IF(SP_SUL!L732="","*",SP_SUL!L732)</f>
        <v>*</v>
      </c>
      <c r="P729" s="143" t="str">
        <f>IF(SP_SUL!O732="","*",SP_SUL!O732)</f>
        <v>*</v>
      </c>
      <c r="Q729" s="143" t="str">
        <f>IF(SP_SUL!P732="","*",SP_SUL!P732)</f>
        <v>*</v>
      </c>
      <c r="R729" s="145" t="str">
        <f>IF(SP_SUL!Q732="","*",CONCATENATE(SP_SUL!Q732," ",SP_SUL!R732))</f>
        <v>*</v>
      </c>
      <c r="S729" s="145" t="str">
        <f>IF(SP_SUL!V732="","*",SP_SUL!V732)</f>
        <v>*</v>
      </c>
      <c r="T729" s="145" t="str">
        <f>IF(SP_SUL!W732="","*",SP_SUL!W732)</f>
        <v>*</v>
      </c>
      <c r="U729" s="137" t="str">
        <f ca="1">_xlfn.XLOOKUP(G729&amp;$U$2,BS_CONTROLE[CHAVE],BS_CONTROLE[Quantidade_11],"-")</f>
        <v>-</v>
      </c>
      <c r="V729" s="137" t="str">
        <f ca="1">_xlfn.XLOOKUP(G729&amp;$V$2,BS_CONTROLE[CHAVE],BS_CONTROLE[Quantidade_11],"-")</f>
        <v>-</v>
      </c>
      <c r="W729" s="137" t="str">
        <f ca="1">_xlfn.XLOOKUP(G729&amp;$W$2,BS_CONTROLE[CHAVE],BS_CONTROLE[Quantidade_11],"-")</f>
        <v>-</v>
      </c>
    </row>
    <row r="730" spans="1:23" hidden="1">
      <c r="A730" s="146" t="str">
        <f>IF(SP_SUL!Y733="","*",SP_SUL!Y733)</f>
        <v>*</v>
      </c>
      <c r="B730" s="146" t="str">
        <f>IF(SP_SUL!X733="","*",SP_SUL!X733)</f>
        <v>*</v>
      </c>
      <c r="C730" s="146" t="str">
        <f>IF(SP_SUL!Z733="","*",SP_SUL!Z733)</f>
        <v>*</v>
      </c>
      <c r="D730" s="139" t="str">
        <f>IF(SP_SUL!S733="","*",SP_SUL!S733)</f>
        <v>-</v>
      </c>
      <c r="E730" s="139" t="str">
        <f>IF(SP_SUL!T733="","*",SP_SUL!T733)</f>
        <v>-</v>
      </c>
      <c r="F730" s="145" t="str">
        <f>IF(SP_SUL!B733="","*",SP_SUL!B733)</f>
        <v>*</v>
      </c>
      <c r="G730" s="145" t="str">
        <f>IF(SP_SUL!D733="","*",SP_SUL!D733)</f>
        <v>*</v>
      </c>
      <c r="H730" s="145" t="str">
        <f>IF(SP_SUL!F733="","*",SP_SUL!F733)</f>
        <v>*</v>
      </c>
      <c r="I730" s="145" t="str">
        <f>IF(SP_SUL!H733="","*",SP_SUL!H733)</f>
        <v>*</v>
      </c>
      <c r="J730" s="145" t="str">
        <f>IF(SP_SUL!I733="","*",SP_SUL!I733)</f>
        <v>*</v>
      </c>
      <c r="K730" s="139" t="str">
        <f>IF(SP_SUL!M733="","*",SP_SUL!M733)</f>
        <v>-</v>
      </c>
      <c r="L730" s="139" t="str">
        <f>IF(SP_SUL!N733="","*",SP_SUL!N733)</f>
        <v>-</v>
      </c>
      <c r="M730" s="140" t="str">
        <f>IF(SP_SUL!J733="","*",SP_SUL!J733)</f>
        <v>*</v>
      </c>
      <c r="N730" s="144" t="str">
        <f>IF(SP_SUL!K733="","*",SP_SUL!K733)</f>
        <v>*</v>
      </c>
      <c r="O730" s="144" t="str">
        <f>IF(SP_SUL!L733="","*",SP_SUL!L733)</f>
        <v>*</v>
      </c>
      <c r="P730" s="143" t="str">
        <f>IF(SP_SUL!O733="","*",SP_SUL!O733)</f>
        <v>*</v>
      </c>
      <c r="Q730" s="143" t="str">
        <f>IF(SP_SUL!P733="","*",SP_SUL!P733)</f>
        <v>*</v>
      </c>
      <c r="R730" s="145" t="str">
        <f>IF(SP_SUL!Q733="","*",CONCATENATE(SP_SUL!Q733," ",SP_SUL!R733))</f>
        <v>*</v>
      </c>
      <c r="S730" s="145" t="str">
        <f>IF(SP_SUL!V733="","*",SP_SUL!V733)</f>
        <v>*</v>
      </c>
      <c r="T730" s="145" t="str">
        <f>IF(SP_SUL!W733="","*",SP_SUL!W733)</f>
        <v>*</v>
      </c>
      <c r="U730" s="137" t="str">
        <f ca="1">_xlfn.XLOOKUP(G730&amp;$U$2,BS_CONTROLE[CHAVE],BS_CONTROLE[Quantidade_11],"-")</f>
        <v>-</v>
      </c>
      <c r="V730" s="137" t="str">
        <f ca="1">_xlfn.XLOOKUP(G730&amp;$V$2,BS_CONTROLE[CHAVE],BS_CONTROLE[Quantidade_11],"-")</f>
        <v>-</v>
      </c>
      <c r="W730" s="137" t="str">
        <f ca="1">_xlfn.XLOOKUP(G730&amp;$W$2,BS_CONTROLE[CHAVE],BS_CONTROLE[Quantidade_11],"-")</f>
        <v>-</v>
      </c>
    </row>
    <row r="731" spans="1:23" hidden="1">
      <c r="A731" s="146" t="str">
        <f>IF(SP_SUL!Y734="","*",SP_SUL!Y734)</f>
        <v>*</v>
      </c>
      <c r="B731" s="146" t="str">
        <f>IF(SP_SUL!X734="","*",SP_SUL!X734)</f>
        <v>*</v>
      </c>
      <c r="C731" s="146" t="str">
        <f>IF(SP_SUL!Z734="","*",SP_SUL!Z734)</f>
        <v>*</v>
      </c>
      <c r="D731" s="139" t="str">
        <f>IF(SP_SUL!S734="","*",SP_SUL!S734)</f>
        <v>-</v>
      </c>
      <c r="E731" s="139" t="str">
        <f>IF(SP_SUL!T734="","*",SP_SUL!T734)</f>
        <v>-</v>
      </c>
      <c r="F731" s="145" t="str">
        <f>IF(SP_SUL!B734="","*",SP_SUL!B734)</f>
        <v>*</v>
      </c>
      <c r="G731" s="145" t="str">
        <f>IF(SP_SUL!D734="","*",SP_SUL!D734)</f>
        <v>*</v>
      </c>
      <c r="H731" s="145" t="str">
        <f>IF(SP_SUL!F734="","*",SP_SUL!F734)</f>
        <v>*</v>
      </c>
      <c r="I731" s="145" t="str">
        <f>IF(SP_SUL!H734="","*",SP_SUL!H734)</f>
        <v>*</v>
      </c>
      <c r="J731" s="145" t="str">
        <f>IF(SP_SUL!I734="","*",SP_SUL!I734)</f>
        <v>*</v>
      </c>
      <c r="K731" s="139" t="str">
        <f>IF(SP_SUL!M734="","*",SP_SUL!M734)</f>
        <v>-</v>
      </c>
      <c r="L731" s="139" t="str">
        <f>IF(SP_SUL!N734="","*",SP_SUL!N734)</f>
        <v>-</v>
      </c>
      <c r="M731" s="140" t="str">
        <f>IF(SP_SUL!J734="","*",SP_SUL!J734)</f>
        <v>*</v>
      </c>
      <c r="N731" s="144" t="str">
        <f>IF(SP_SUL!K734="","*",SP_SUL!K734)</f>
        <v>*</v>
      </c>
      <c r="O731" s="144" t="str">
        <f>IF(SP_SUL!L734="","*",SP_SUL!L734)</f>
        <v>*</v>
      </c>
      <c r="P731" s="143" t="str">
        <f>IF(SP_SUL!O734="","*",SP_SUL!O734)</f>
        <v>*</v>
      </c>
      <c r="Q731" s="143" t="str">
        <f>IF(SP_SUL!P734="","*",SP_SUL!P734)</f>
        <v>*</v>
      </c>
      <c r="R731" s="145" t="str">
        <f>IF(SP_SUL!Q734="","*",CONCATENATE(SP_SUL!Q734," ",SP_SUL!R734))</f>
        <v>*</v>
      </c>
      <c r="S731" s="145" t="str">
        <f>IF(SP_SUL!V734="","*",SP_SUL!V734)</f>
        <v>*</v>
      </c>
      <c r="T731" s="145" t="str">
        <f>IF(SP_SUL!W734="","*",SP_SUL!W734)</f>
        <v>*</v>
      </c>
      <c r="U731" s="137" t="str">
        <f ca="1">_xlfn.XLOOKUP(G731&amp;$U$2,BS_CONTROLE[CHAVE],BS_CONTROLE[Quantidade_11],"-")</f>
        <v>-</v>
      </c>
      <c r="V731" s="137" t="str">
        <f ca="1">_xlfn.XLOOKUP(G731&amp;$V$2,BS_CONTROLE[CHAVE],BS_CONTROLE[Quantidade_11],"-")</f>
        <v>-</v>
      </c>
      <c r="W731" s="137" t="str">
        <f ca="1">_xlfn.XLOOKUP(G731&amp;$W$2,BS_CONTROLE[CHAVE],BS_CONTROLE[Quantidade_11],"-")</f>
        <v>-</v>
      </c>
    </row>
    <row r="732" spans="1:23" hidden="1">
      <c r="A732" s="146" t="str">
        <f>IF(SP_SUL!Y735="","*",SP_SUL!Y735)</f>
        <v>*</v>
      </c>
      <c r="B732" s="146" t="str">
        <f>IF(SP_SUL!X735="","*",SP_SUL!X735)</f>
        <v>*</v>
      </c>
      <c r="C732" s="146" t="str">
        <f>IF(SP_SUL!Z735="","*",SP_SUL!Z735)</f>
        <v>*</v>
      </c>
      <c r="D732" s="139" t="str">
        <f>IF(SP_SUL!S735="","*",SP_SUL!S735)</f>
        <v>-</v>
      </c>
      <c r="E732" s="139" t="str">
        <f>IF(SP_SUL!T735="","*",SP_SUL!T735)</f>
        <v>-</v>
      </c>
      <c r="F732" s="145" t="str">
        <f>IF(SP_SUL!B735="","*",SP_SUL!B735)</f>
        <v>*</v>
      </c>
      <c r="G732" s="145" t="str">
        <f>IF(SP_SUL!D735="","*",SP_SUL!D735)</f>
        <v>*</v>
      </c>
      <c r="H732" s="145" t="str">
        <f>IF(SP_SUL!F735="","*",SP_SUL!F735)</f>
        <v>*</v>
      </c>
      <c r="I732" s="145" t="str">
        <f>IF(SP_SUL!H735="","*",SP_SUL!H735)</f>
        <v>*</v>
      </c>
      <c r="J732" s="145" t="str">
        <f>IF(SP_SUL!I735="","*",SP_SUL!I735)</f>
        <v>*</v>
      </c>
      <c r="K732" s="139" t="str">
        <f>IF(SP_SUL!M735="","*",SP_SUL!M735)</f>
        <v>-</v>
      </c>
      <c r="L732" s="139" t="str">
        <f>IF(SP_SUL!N735="","*",SP_SUL!N735)</f>
        <v>-</v>
      </c>
      <c r="M732" s="140" t="str">
        <f>IF(SP_SUL!J735="","*",SP_SUL!J735)</f>
        <v>*</v>
      </c>
      <c r="N732" s="144" t="str">
        <f>IF(SP_SUL!K735="","*",SP_SUL!K735)</f>
        <v>*</v>
      </c>
      <c r="O732" s="144" t="str">
        <f>IF(SP_SUL!L735="","*",SP_SUL!L735)</f>
        <v>*</v>
      </c>
      <c r="P732" s="143" t="str">
        <f>IF(SP_SUL!O735="","*",SP_SUL!O735)</f>
        <v>*</v>
      </c>
      <c r="Q732" s="143" t="str">
        <f>IF(SP_SUL!P735="","*",SP_SUL!P735)</f>
        <v>*</v>
      </c>
      <c r="R732" s="145" t="str">
        <f>IF(SP_SUL!Q735="","*",CONCATENATE(SP_SUL!Q735," ",SP_SUL!R735))</f>
        <v>*</v>
      </c>
      <c r="S732" s="145" t="str">
        <f>IF(SP_SUL!V735="","*",SP_SUL!V735)</f>
        <v>*</v>
      </c>
      <c r="T732" s="145" t="str">
        <f>IF(SP_SUL!W735="","*",SP_SUL!W735)</f>
        <v>*</v>
      </c>
      <c r="U732" s="137" t="str">
        <f ca="1">_xlfn.XLOOKUP(G732&amp;$U$2,BS_CONTROLE[CHAVE],BS_CONTROLE[Quantidade_11],"-")</f>
        <v>-</v>
      </c>
      <c r="V732" s="137" t="str">
        <f ca="1">_xlfn.XLOOKUP(G732&amp;$V$2,BS_CONTROLE[CHAVE],BS_CONTROLE[Quantidade_11],"-")</f>
        <v>-</v>
      </c>
      <c r="W732" s="137" t="str">
        <f ca="1">_xlfn.XLOOKUP(G732&amp;$W$2,BS_CONTROLE[CHAVE],BS_CONTROLE[Quantidade_11],"-")</f>
        <v>-</v>
      </c>
    </row>
    <row r="733" spans="1:23" hidden="1">
      <c r="A733" s="146" t="str">
        <f>IF(SP_SUL!Y736="","*",SP_SUL!Y736)</f>
        <v>*</v>
      </c>
      <c r="B733" s="146" t="str">
        <f>IF(SP_SUL!X736="","*",SP_SUL!X736)</f>
        <v>*</v>
      </c>
      <c r="C733" s="146" t="str">
        <f>IF(SP_SUL!Z736="","*",SP_SUL!Z736)</f>
        <v>*</v>
      </c>
      <c r="D733" s="139" t="str">
        <f>IF(SP_SUL!S736="","*",SP_SUL!S736)</f>
        <v>-</v>
      </c>
      <c r="E733" s="139" t="str">
        <f>IF(SP_SUL!T736="","*",SP_SUL!T736)</f>
        <v>-</v>
      </c>
      <c r="F733" s="145" t="str">
        <f>IF(SP_SUL!B736="","*",SP_SUL!B736)</f>
        <v>*</v>
      </c>
      <c r="G733" s="145" t="str">
        <f>IF(SP_SUL!D736="","*",SP_SUL!D736)</f>
        <v>*</v>
      </c>
      <c r="H733" s="145" t="str">
        <f>IF(SP_SUL!F736="","*",SP_SUL!F736)</f>
        <v>*</v>
      </c>
      <c r="I733" s="145" t="str">
        <f>IF(SP_SUL!H736="","*",SP_SUL!H736)</f>
        <v>*</v>
      </c>
      <c r="J733" s="145" t="str">
        <f>IF(SP_SUL!I736="","*",SP_SUL!I736)</f>
        <v>*</v>
      </c>
      <c r="K733" s="139" t="str">
        <f>IF(SP_SUL!M736="","*",SP_SUL!M736)</f>
        <v>-</v>
      </c>
      <c r="L733" s="139" t="str">
        <f>IF(SP_SUL!N736="","*",SP_SUL!N736)</f>
        <v>-</v>
      </c>
      <c r="M733" s="140" t="str">
        <f>IF(SP_SUL!J736="","*",SP_SUL!J736)</f>
        <v>*</v>
      </c>
      <c r="N733" s="144" t="str">
        <f>IF(SP_SUL!K736="","*",SP_SUL!K736)</f>
        <v>*</v>
      </c>
      <c r="O733" s="144" t="str">
        <f>IF(SP_SUL!L736="","*",SP_SUL!L736)</f>
        <v>*</v>
      </c>
      <c r="P733" s="143" t="str">
        <f>IF(SP_SUL!O736="","*",SP_SUL!O736)</f>
        <v>*</v>
      </c>
      <c r="Q733" s="143" t="str">
        <f>IF(SP_SUL!P736="","*",SP_SUL!P736)</f>
        <v>*</v>
      </c>
      <c r="R733" s="145" t="str">
        <f>IF(SP_SUL!Q736="","*",CONCATENATE(SP_SUL!Q736," ",SP_SUL!R736))</f>
        <v>*</v>
      </c>
      <c r="S733" s="145" t="str">
        <f>IF(SP_SUL!V736="","*",SP_SUL!V736)</f>
        <v>*</v>
      </c>
      <c r="T733" s="145" t="str">
        <f>IF(SP_SUL!W736="","*",SP_SUL!W736)</f>
        <v>*</v>
      </c>
      <c r="U733" s="137" t="str">
        <f ca="1">_xlfn.XLOOKUP(G733&amp;$U$2,BS_CONTROLE[CHAVE],BS_CONTROLE[Quantidade_11],"-")</f>
        <v>-</v>
      </c>
      <c r="V733" s="137" t="str">
        <f ca="1">_xlfn.XLOOKUP(G733&amp;$V$2,BS_CONTROLE[CHAVE],BS_CONTROLE[Quantidade_11],"-")</f>
        <v>-</v>
      </c>
      <c r="W733" s="137" t="str">
        <f ca="1">_xlfn.XLOOKUP(G733&amp;$W$2,BS_CONTROLE[CHAVE],BS_CONTROLE[Quantidade_11],"-")</f>
        <v>-</v>
      </c>
    </row>
    <row r="734" spans="1:23" hidden="1">
      <c r="A734" s="146" t="str">
        <f>IF(SP_SUL!Y737="","*",SP_SUL!Y737)</f>
        <v>*</v>
      </c>
      <c r="B734" s="146" t="str">
        <f>IF(SP_SUL!X737="","*",SP_SUL!X737)</f>
        <v>*</v>
      </c>
      <c r="C734" s="146" t="str">
        <f>IF(SP_SUL!Z737="","*",SP_SUL!Z737)</f>
        <v>*</v>
      </c>
      <c r="D734" s="139" t="str">
        <f>IF(SP_SUL!S737="","*",SP_SUL!S737)</f>
        <v>-</v>
      </c>
      <c r="E734" s="139" t="str">
        <f>IF(SP_SUL!T737="","*",SP_SUL!T737)</f>
        <v>-</v>
      </c>
      <c r="F734" s="145" t="str">
        <f>IF(SP_SUL!B737="","*",SP_SUL!B737)</f>
        <v>*</v>
      </c>
      <c r="G734" s="145" t="str">
        <f>IF(SP_SUL!D737="","*",SP_SUL!D737)</f>
        <v>*</v>
      </c>
      <c r="H734" s="145" t="str">
        <f>IF(SP_SUL!F737="","*",SP_SUL!F737)</f>
        <v>*</v>
      </c>
      <c r="I734" s="145" t="str">
        <f>IF(SP_SUL!H737="","*",SP_SUL!H737)</f>
        <v>*</v>
      </c>
      <c r="J734" s="145" t="str">
        <f>IF(SP_SUL!I737="","*",SP_SUL!I737)</f>
        <v>*</v>
      </c>
      <c r="K734" s="139" t="str">
        <f>IF(SP_SUL!M737="","*",SP_SUL!M737)</f>
        <v>-</v>
      </c>
      <c r="L734" s="139" t="str">
        <f>IF(SP_SUL!N737="","*",SP_SUL!N737)</f>
        <v>-</v>
      </c>
      <c r="M734" s="140" t="str">
        <f>IF(SP_SUL!J737="","*",SP_SUL!J737)</f>
        <v>*</v>
      </c>
      <c r="N734" s="144" t="str">
        <f>IF(SP_SUL!K737="","*",SP_SUL!K737)</f>
        <v>*</v>
      </c>
      <c r="O734" s="144" t="str">
        <f>IF(SP_SUL!L737="","*",SP_SUL!L737)</f>
        <v>*</v>
      </c>
      <c r="P734" s="143" t="str">
        <f>IF(SP_SUL!O737="","*",SP_SUL!O737)</f>
        <v>*</v>
      </c>
      <c r="Q734" s="143" t="str">
        <f>IF(SP_SUL!P737="","*",SP_SUL!P737)</f>
        <v>*</v>
      </c>
      <c r="R734" s="145" t="str">
        <f>IF(SP_SUL!Q737="","*",CONCATENATE(SP_SUL!Q737," ",SP_SUL!R737))</f>
        <v>*</v>
      </c>
      <c r="S734" s="145" t="str">
        <f>IF(SP_SUL!V737="","*",SP_SUL!V737)</f>
        <v>*</v>
      </c>
      <c r="T734" s="145" t="str">
        <f>IF(SP_SUL!W737="","*",SP_SUL!W737)</f>
        <v>*</v>
      </c>
      <c r="U734" s="137" t="str">
        <f ca="1">_xlfn.XLOOKUP(G734&amp;$U$2,BS_CONTROLE[CHAVE],BS_CONTROLE[Quantidade_11],"-")</f>
        <v>-</v>
      </c>
      <c r="V734" s="137" t="str">
        <f ca="1">_xlfn.XLOOKUP(G734&amp;$V$2,BS_CONTROLE[CHAVE],BS_CONTROLE[Quantidade_11],"-")</f>
        <v>-</v>
      </c>
      <c r="W734" s="137" t="str">
        <f ca="1">_xlfn.XLOOKUP(G734&amp;$W$2,BS_CONTROLE[CHAVE],BS_CONTROLE[Quantidade_11],"-")</f>
        <v>-</v>
      </c>
    </row>
    <row r="735" spans="1:23" hidden="1">
      <c r="A735" s="146" t="str">
        <f>IF(SP_SUL!Y738="","*",SP_SUL!Y738)</f>
        <v>*</v>
      </c>
      <c r="B735" s="146" t="str">
        <f>IF(SP_SUL!X738="","*",SP_SUL!X738)</f>
        <v>*</v>
      </c>
      <c r="C735" s="146" t="str">
        <f>IF(SP_SUL!Z738="","*",SP_SUL!Z738)</f>
        <v>*</v>
      </c>
      <c r="D735" s="139" t="str">
        <f>IF(SP_SUL!S738="","*",SP_SUL!S738)</f>
        <v>-</v>
      </c>
      <c r="E735" s="139" t="str">
        <f>IF(SP_SUL!T738="","*",SP_SUL!T738)</f>
        <v>-</v>
      </c>
      <c r="F735" s="145" t="str">
        <f>IF(SP_SUL!B738="","*",SP_SUL!B738)</f>
        <v>*</v>
      </c>
      <c r="G735" s="145" t="str">
        <f>IF(SP_SUL!D738="","*",SP_SUL!D738)</f>
        <v>*</v>
      </c>
      <c r="H735" s="145" t="str">
        <f>IF(SP_SUL!F738="","*",SP_SUL!F738)</f>
        <v>*</v>
      </c>
      <c r="I735" s="145" t="str">
        <f>IF(SP_SUL!H738="","*",SP_SUL!H738)</f>
        <v>*</v>
      </c>
      <c r="J735" s="145" t="str">
        <f>IF(SP_SUL!I738="","*",SP_SUL!I738)</f>
        <v>*</v>
      </c>
      <c r="K735" s="139" t="str">
        <f>IF(SP_SUL!M738="","*",SP_SUL!M738)</f>
        <v>-</v>
      </c>
      <c r="L735" s="139" t="str">
        <f>IF(SP_SUL!N738="","*",SP_SUL!N738)</f>
        <v>-</v>
      </c>
      <c r="M735" s="140" t="str">
        <f>IF(SP_SUL!J738="","*",SP_SUL!J738)</f>
        <v>*</v>
      </c>
      <c r="N735" s="144" t="str">
        <f>IF(SP_SUL!K738="","*",SP_SUL!K738)</f>
        <v>*</v>
      </c>
      <c r="O735" s="144" t="str">
        <f>IF(SP_SUL!L738="","*",SP_SUL!L738)</f>
        <v>*</v>
      </c>
      <c r="P735" s="143" t="str">
        <f>IF(SP_SUL!O738="","*",SP_SUL!O738)</f>
        <v>*</v>
      </c>
      <c r="Q735" s="143" t="str">
        <f>IF(SP_SUL!P738="","*",SP_SUL!P738)</f>
        <v>*</v>
      </c>
      <c r="R735" s="145" t="str">
        <f>IF(SP_SUL!Q738="","*",CONCATENATE(SP_SUL!Q738," ",SP_SUL!R738))</f>
        <v>*</v>
      </c>
      <c r="S735" s="145" t="str">
        <f>IF(SP_SUL!V738="","*",SP_SUL!V738)</f>
        <v>*</v>
      </c>
      <c r="T735" s="145" t="str">
        <f>IF(SP_SUL!W738="","*",SP_SUL!W738)</f>
        <v>*</v>
      </c>
      <c r="U735" s="137" t="str">
        <f ca="1">_xlfn.XLOOKUP(G735&amp;$U$2,BS_CONTROLE[CHAVE],BS_CONTROLE[Quantidade_11],"-")</f>
        <v>-</v>
      </c>
      <c r="V735" s="137" t="str">
        <f ca="1">_xlfn.XLOOKUP(G735&amp;$V$2,BS_CONTROLE[CHAVE],BS_CONTROLE[Quantidade_11],"-")</f>
        <v>-</v>
      </c>
      <c r="W735" s="137" t="str">
        <f ca="1">_xlfn.XLOOKUP(G735&amp;$W$2,BS_CONTROLE[CHAVE],BS_CONTROLE[Quantidade_11],"-")</f>
        <v>-</v>
      </c>
    </row>
    <row r="736" spans="1:23" hidden="1">
      <c r="A736" s="146" t="str">
        <f>IF(SP_SUL!Y739="","*",SP_SUL!Y739)</f>
        <v>*</v>
      </c>
      <c r="B736" s="146" t="str">
        <f>IF(SP_SUL!X739="","*",SP_SUL!X739)</f>
        <v>*</v>
      </c>
      <c r="C736" s="146" t="str">
        <f>IF(SP_SUL!Z739="","*",SP_SUL!Z739)</f>
        <v>*</v>
      </c>
      <c r="D736" s="139" t="str">
        <f>IF(SP_SUL!S739="","*",SP_SUL!S739)</f>
        <v>-</v>
      </c>
      <c r="E736" s="139" t="str">
        <f>IF(SP_SUL!T739="","*",SP_SUL!T739)</f>
        <v>-</v>
      </c>
      <c r="F736" s="145" t="str">
        <f>IF(SP_SUL!B739="","*",SP_SUL!B739)</f>
        <v>*</v>
      </c>
      <c r="G736" s="145" t="str">
        <f>IF(SP_SUL!D739="","*",SP_SUL!D739)</f>
        <v>*</v>
      </c>
      <c r="H736" s="145" t="str">
        <f>IF(SP_SUL!F739="","*",SP_SUL!F739)</f>
        <v>*</v>
      </c>
      <c r="I736" s="145" t="str">
        <f>IF(SP_SUL!H739="","*",SP_SUL!H739)</f>
        <v>*</v>
      </c>
      <c r="J736" s="145" t="str">
        <f>IF(SP_SUL!I739="","*",SP_SUL!I739)</f>
        <v>*</v>
      </c>
      <c r="K736" s="139" t="str">
        <f>IF(SP_SUL!M739="","*",SP_SUL!M739)</f>
        <v>-</v>
      </c>
      <c r="L736" s="139" t="str">
        <f>IF(SP_SUL!N739="","*",SP_SUL!N739)</f>
        <v>-</v>
      </c>
      <c r="M736" s="140" t="str">
        <f>IF(SP_SUL!J739="","*",SP_SUL!J739)</f>
        <v>*</v>
      </c>
      <c r="N736" s="144" t="str">
        <f>IF(SP_SUL!K739="","*",SP_SUL!K739)</f>
        <v>*</v>
      </c>
      <c r="O736" s="144" t="str">
        <f>IF(SP_SUL!L739="","*",SP_SUL!L739)</f>
        <v>*</v>
      </c>
      <c r="P736" s="143" t="str">
        <f>IF(SP_SUL!O739="","*",SP_SUL!O739)</f>
        <v>*</v>
      </c>
      <c r="Q736" s="143" t="str">
        <f>IF(SP_SUL!P739="","*",SP_SUL!P739)</f>
        <v>*</v>
      </c>
      <c r="R736" s="145" t="str">
        <f>IF(SP_SUL!Q739="","*",CONCATENATE(SP_SUL!Q739," ",SP_SUL!R739))</f>
        <v>*</v>
      </c>
      <c r="S736" s="145" t="str">
        <f>IF(SP_SUL!V739="","*",SP_SUL!V739)</f>
        <v>*</v>
      </c>
      <c r="T736" s="145" t="str">
        <f>IF(SP_SUL!W739="","*",SP_SUL!W739)</f>
        <v>*</v>
      </c>
      <c r="U736" s="137" t="str">
        <f ca="1">_xlfn.XLOOKUP(G736&amp;$U$2,BS_CONTROLE[CHAVE],BS_CONTROLE[Quantidade_11],"-")</f>
        <v>-</v>
      </c>
      <c r="V736" s="137" t="str">
        <f ca="1">_xlfn.XLOOKUP(G736&amp;$V$2,BS_CONTROLE[CHAVE],BS_CONTROLE[Quantidade_11],"-")</f>
        <v>-</v>
      </c>
      <c r="W736" s="137" t="str">
        <f ca="1">_xlfn.XLOOKUP(G736&amp;$W$2,BS_CONTROLE[CHAVE],BS_CONTROLE[Quantidade_11],"-")</f>
        <v>-</v>
      </c>
    </row>
    <row r="737" spans="1:23" hidden="1">
      <c r="A737" s="146" t="str">
        <f>IF(SP_SUL!Y740="","*",SP_SUL!Y740)</f>
        <v>*</v>
      </c>
      <c r="B737" s="146" t="str">
        <f>IF(SP_SUL!X740="","*",SP_SUL!X740)</f>
        <v>*</v>
      </c>
      <c r="C737" s="146" t="str">
        <f>IF(SP_SUL!Z740="","*",SP_SUL!Z740)</f>
        <v>*</v>
      </c>
      <c r="D737" s="139" t="str">
        <f>IF(SP_SUL!S740="","*",SP_SUL!S740)</f>
        <v>-</v>
      </c>
      <c r="E737" s="139" t="str">
        <f>IF(SP_SUL!T740="","*",SP_SUL!T740)</f>
        <v>-</v>
      </c>
      <c r="F737" s="145" t="str">
        <f>IF(SP_SUL!B740="","*",SP_SUL!B740)</f>
        <v>*</v>
      </c>
      <c r="G737" s="145" t="str">
        <f>IF(SP_SUL!D740="","*",SP_SUL!D740)</f>
        <v>*</v>
      </c>
      <c r="H737" s="145" t="str">
        <f>IF(SP_SUL!F740="","*",SP_SUL!F740)</f>
        <v>*</v>
      </c>
      <c r="I737" s="145" t="str">
        <f>IF(SP_SUL!H740="","*",SP_SUL!H740)</f>
        <v>*</v>
      </c>
      <c r="J737" s="145" t="str">
        <f>IF(SP_SUL!I740="","*",SP_SUL!I740)</f>
        <v>*</v>
      </c>
      <c r="K737" s="139" t="str">
        <f>IF(SP_SUL!M740="","*",SP_SUL!M740)</f>
        <v>-</v>
      </c>
      <c r="L737" s="139" t="str">
        <f>IF(SP_SUL!N740="","*",SP_SUL!N740)</f>
        <v>-</v>
      </c>
      <c r="M737" s="140" t="str">
        <f>IF(SP_SUL!J740="","*",SP_SUL!J740)</f>
        <v>*</v>
      </c>
      <c r="N737" s="144" t="str">
        <f>IF(SP_SUL!K740="","*",SP_SUL!K740)</f>
        <v>*</v>
      </c>
      <c r="O737" s="144" t="str">
        <f>IF(SP_SUL!L740="","*",SP_SUL!L740)</f>
        <v>*</v>
      </c>
      <c r="P737" s="143" t="str">
        <f>IF(SP_SUL!O740="","*",SP_SUL!O740)</f>
        <v>*</v>
      </c>
      <c r="Q737" s="143" t="str">
        <f>IF(SP_SUL!P740="","*",SP_SUL!P740)</f>
        <v>*</v>
      </c>
      <c r="R737" s="145" t="str">
        <f>IF(SP_SUL!Q740="","*",CONCATENATE(SP_SUL!Q740," ",SP_SUL!R740))</f>
        <v>*</v>
      </c>
      <c r="S737" s="145" t="str">
        <f>IF(SP_SUL!V740="","*",SP_SUL!V740)</f>
        <v>*</v>
      </c>
      <c r="T737" s="145" t="str">
        <f>IF(SP_SUL!W740="","*",SP_SUL!W740)</f>
        <v>*</v>
      </c>
      <c r="U737" s="137" t="str">
        <f ca="1">_xlfn.XLOOKUP(G737&amp;$U$2,BS_CONTROLE[CHAVE],BS_CONTROLE[Quantidade_11],"-")</f>
        <v>-</v>
      </c>
      <c r="V737" s="137" t="str">
        <f ca="1">_xlfn.XLOOKUP(G737&amp;$V$2,BS_CONTROLE[CHAVE],BS_CONTROLE[Quantidade_11],"-")</f>
        <v>-</v>
      </c>
      <c r="W737" s="137" t="str">
        <f ca="1">_xlfn.XLOOKUP(G737&amp;$W$2,BS_CONTROLE[CHAVE],BS_CONTROLE[Quantidade_11],"-")</f>
        <v>-</v>
      </c>
    </row>
    <row r="738" spans="1:23" hidden="1">
      <c r="A738" s="146" t="str">
        <f>IF(SP_SUL!Y741="","*",SP_SUL!Y741)</f>
        <v>*</v>
      </c>
      <c r="B738" s="146" t="str">
        <f>IF(SP_SUL!X741="","*",SP_SUL!X741)</f>
        <v>*</v>
      </c>
      <c r="C738" s="146" t="str">
        <f>IF(SP_SUL!Z741="","*",SP_SUL!Z741)</f>
        <v>*</v>
      </c>
      <c r="D738" s="139" t="str">
        <f>IF(SP_SUL!S741="","*",SP_SUL!S741)</f>
        <v>-</v>
      </c>
      <c r="E738" s="139" t="str">
        <f>IF(SP_SUL!T741="","*",SP_SUL!T741)</f>
        <v>-</v>
      </c>
      <c r="F738" s="145" t="str">
        <f>IF(SP_SUL!B741="","*",SP_SUL!B741)</f>
        <v>*</v>
      </c>
      <c r="G738" s="145" t="str">
        <f>IF(SP_SUL!D741="","*",SP_SUL!D741)</f>
        <v>*</v>
      </c>
      <c r="H738" s="145" t="str">
        <f>IF(SP_SUL!F741="","*",SP_SUL!F741)</f>
        <v>*</v>
      </c>
      <c r="I738" s="145" t="str">
        <f>IF(SP_SUL!H741="","*",SP_SUL!H741)</f>
        <v>*</v>
      </c>
      <c r="J738" s="145" t="str">
        <f>IF(SP_SUL!I741="","*",SP_SUL!I741)</f>
        <v>*</v>
      </c>
      <c r="K738" s="139" t="str">
        <f>IF(SP_SUL!M741="","*",SP_SUL!M741)</f>
        <v>-</v>
      </c>
      <c r="L738" s="139" t="str">
        <f>IF(SP_SUL!N741="","*",SP_SUL!N741)</f>
        <v>-</v>
      </c>
      <c r="M738" s="140" t="str">
        <f>IF(SP_SUL!J741="","*",SP_SUL!J741)</f>
        <v>*</v>
      </c>
      <c r="N738" s="144" t="str">
        <f>IF(SP_SUL!K741="","*",SP_SUL!K741)</f>
        <v>*</v>
      </c>
      <c r="O738" s="144" t="str">
        <f>IF(SP_SUL!L741="","*",SP_SUL!L741)</f>
        <v>*</v>
      </c>
      <c r="P738" s="143" t="str">
        <f>IF(SP_SUL!O741="","*",SP_SUL!O741)</f>
        <v>*</v>
      </c>
      <c r="Q738" s="143" t="str">
        <f>IF(SP_SUL!P741="","*",SP_SUL!P741)</f>
        <v>*</v>
      </c>
      <c r="R738" s="145" t="str">
        <f>IF(SP_SUL!Q741="","*",CONCATENATE(SP_SUL!Q741," ",SP_SUL!R741))</f>
        <v>*</v>
      </c>
      <c r="S738" s="145" t="str">
        <f>IF(SP_SUL!V741="","*",SP_SUL!V741)</f>
        <v>*</v>
      </c>
      <c r="T738" s="145" t="str">
        <f>IF(SP_SUL!W741="","*",SP_SUL!W741)</f>
        <v>*</v>
      </c>
      <c r="U738" s="137" t="str">
        <f ca="1">_xlfn.XLOOKUP(G738&amp;$U$2,BS_CONTROLE[CHAVE],BS_CONTROLE[Quantidade_11],"-")</f>
        <v>-</v>
      </c>
      <c r="V738" s="137" t="str">
        <f ca="1">_xlfn.XLOOKUP(G738&amp;$V$2,BS_CONTROLE[CHAVE],BS_CONTROLE[Quantidade_11],"-")</f>
        <v>-</v>
      </c>
      <c r="W738" s="137" t="str">
        <f ca="1">_xlfn.XLOOKUP(G738&amp;$W$2,BS_CONTROLE[CHAVE],BS_CONTROLE[Quantidade_11],"-")</f>
        <v>-</v>
      </c>
    </row>
    <row r="739" spans="1:23" hidden="1">
      <c r="A739" s="146" t="str">
        <f>IF(SP_SUL!Y742="","*",SP_SUL!Y742)</f>
        <v>*</v>
      </c>
      <c r="B739" s="146" t="str">
        <f>IF(SP_SUL!X742="","*",SP_SUL!X742)</f>
        <v>*</v>
      </c>
      <c r="C739" s="146" t="str">
        <f>IF(SP_SUL!Z742="","*",SP_SUL!Z742)</f>
        <v>*</v>
      </c>
      <c r="D739" s="139" t="str">
        <f>IF(SP_SUL!S742="","*",SP_SUL!S742)</f>
        <v>-</v>
      </c>
      <c r="E739" s="139" t="str">
        <f>IF(SP_SUL!T742="","*",SP_SUL!T742)</f>
        <v>-</v>
      </c>
      <c r="F739" s="145" t="str">
        <f>IF(SP_SUL!B742="","*",SP_SUL!B742)</f>
        <v>*</v>
      </c>
      <c r="G739" s="145" t="str">
        <f>IF(SP_SUL!D742="","*",SP_SUL!D742)</f>
        <v>*</v>
      </c>
      <c r="H739" s="145" t="str">
        <f>IF(SP_SUL!F742="","*",SP_SUL!F742)</f>
        <v>*</v>
      </c>
      <c r="I739" s="145" t="str">
        <f>IF(SP_SUL!H742="","*",SP_SUL!H742)</f>
        <v>*</v>
      </c>
      <c r="J739" s="145" t="str">
        <f>IF(SP_SUL!I742="","*",SP_SUL!I742)</f>
        <v>*</v>
      </c>
      <c r="K739" s="139" t="str">
        <f>IF(SP_SUL!M742="","*",SP_SUL!M742)</f>
        <v>-</v>
      </c>
      <c r="L739" s="139" t="str">
        <f>IF(SP_SUL!N742="","*",SP_SUL!N742)</f>
        <v>-</v>
      </c>
      <c r="M739" s="140" t="str">
        <f>IF(SP_SUL!J742="","*",SP_SUL!J742)</f>
        <v>*</v>
      </c>
      <c r="N739" s="144" t="str">
        <f>IF(SP_SUL!K742="","*",SP_SUL!K742)</f>
        <v>*</v>
      </c>
      <c r="O739" s="144" t="str">
        <f>IF(SP_SUL!L742="","*",SP_SUL!L742)</f>
        <v>*</v>
      </c>
      <c r="P739" s="143" t="str">
        <f>IF(SP_SUL!O742="","*",SP_SUL!O742)</f>
        <v>*</v>
      </c>
      <c r="Q739" s="143" t="str">
        <f>IF(SP_SUL!P742="","*",SP_SUL!P742)</f>
        <v>*</v>
      </c>
      <c r="R739" s="145" t="str">
        <f>IF(SP_SUL!Q742="","*",CONCATENATE(SP_SUL!Q742," ",SP_SUL!R742))</f>
        <v>*</v>
      </c>
      <c r="S739" s="145" t="str">
        <f>IF(SP_SUL!V742="","*",SP_SUL!V742)</f>
        <v>*</v>
      </c>
      <c r="T739" s="145" t="str">
        <f>IF(SP_SUL!W742="","*",SP_SUL!W742)</f>
        <v>*</v>
      </c>
      <c r="U739" s="137" t="str">
        <f ca="1">_xlfn.XLOOKUP(G739&amp;$U$2,BS_CONTROLE[CHAVE],BS_CONTROLE[Quantidade_11],"-")</f>
        <v>-</v>
      </c>
      <c r="V739" s="137" t="str">
        <f ca="1">_xlfn.XLOOKUP(G739&amp;$V$2,BS_CONTROLE[CHAVE],BS_CONTROLE[Quantidade_11],"-")</f>
        <v>-</v>
      </c>
      <c r="W739" s="137" t="str">
        <f ca="1">_xlfn.XLOOKUP(G739&amp;$W$2,BS_CONTROLE[CHAVE],BS_CONTROLE[Quantidade_11],"-")</f>
        <v>-</v>
      </c>
    </row>
    <row r="740" spans="1:23" hidden="1">
      <c r="A740" s="146" t="str">
        <f>IF(SP_SUL!Y743="","*",SP_SUL!Y743)</f>
        <v>*</v>
      </c>
      <c r="B740" s="146" t="str">
        <f>IF(SP_SUL!X743="","*",SP_SUL!X743)</f>
        <v>*</v>
      </c>
      <c r="C740" s="146" t="str">
        <f>IF(SP_SUL!Z743="","*",SP_SUL!Z743)</f>
        <v>*</v>
      </c>
      <c r="D740" s="139" t="str">
        <f>IF(SP_SUL!S743="","*",SP_SUL!S743)</f>
        <v>-</v>
      </c>
      <c r="E740" s="139" t="str">
        <f>IF(SP_SUL!T743="","*",SP_SUL!T743)</f>
        <v>-</v>
      </c>
      <c r="F740" s="145" t="str">
        <f>IF(SP_SUL!B743="","*",SP_SUL!B743)</f>
        <v>*</v>
      </c>
      <c r="G740" s="145" t="str">
        <f>IF(SP_SUL!D743="","*",SP_SUL!D743)</f>
        <v>*</v>
      </c>
      <c r="H740" s="145" t="str">
        <f>IF(SP_SUL!F743="","*",SP_SUL!F743)</f>
        <v>*</v>
      </c>
      <c r="I740" s="145" t="str">
        <f>IF(SP_SUL!H743="","*",SP_SUL!H743)</f>
        <v>*</v>
      </c>
      <c r="J740" s="145" t="str">
        <f>IF(SP_SUL!I743="","*",SP_SUL!I743)</f>
        <v>*</v>
      </c>
      <c r="K740" s="139" t="str">
        <f>IF(SP_SUL!M743="","*",SP_SUL!M743)</f>
        <v>-</v>
      </c>
      <c r="L740" s="139" t="str">
        <f>IF(SP_SUL!N743="","*",SP_SUL!N743)</f>
        <v>-</v>
      </c>
      <c r="M740" s="140" t="str">
        <f>IF(SP_SUL!J743="","*",SP_SUL!J743)</f>
        <v>*</v>
      </c>
      <c r="N740" s="144" t="str">
        <f>IF(SP_SUL!K743="","*",SP_SUL!K743)</f>
        <v>*</v>
      </c>
      <c r="O740" s="144" t="str">
        <f>IF(SP_SUL!L743="","*",SP_SUL!L743)</f>
        <v>*</v>
      </c>
      <c r="P740" s="143" t="str">
        <f>IF(SP_SUL!O743="","*",SP_SUL!O743)</f>
        <v>*</v>
      </c>
      <c r="Q740" s="143" t="str">
        <f>IF(SP_SUL!P743="","*",SP_SUL!P743)</f>
        <v>*</v>
      </c>
      <c r="R740" s="145" t="str">
        <f>IF(SP_SUL!Q743="","*",CONCATENATE(SP_SUL!Q743," ",SP_SUL!R743))</f>
        <v>*</v>
      </c>
      <c r="S740" s="145" t="str">
        <f>IF(SP_SUL!V743="","*",SP_SUL!V743)</f>
        <v>*</v>
      </c>
      <c r="T740" s="145" t="str">
        <f>IF(SP_SUL!W743="","*",SP_SUL!W743)</f>
        <v>*</v>
      </c>
      <c r="U740" s="137" t="str">
        <f ca="1">_xlfn.XLOOKUP(G740&amp;$U$2,BS_CONTROLE[CHAVE],BS_CONTROLE[Quantidade_11],"-")</f>
        <v>-</v>
      </c>
      <c r="V740" s="137" t="str">
        <f ca="1">_xlfn.XLOOKUP(G740&amp;$V$2,BS_CONTROLE[CHAVE],BS_CONTROLE[Quantidade_11],"-")</f>
        <v>-</v>
      </c>
      <c r="W740" s="137" t="str">
        <f ca="1">_xlfn.XLOOKUP(G740&amp;$W$2,BS_CONTROLE[CHAVE],BS_CONTROLE[Quantidade_11],"-")</f>
        <v>-</v>
      </c>
    </row>
    <row r="741" spans="1:23" hidden="1">
      <c r="A741" s="146" t="str">
        <f>IF(SP_SUL!Y744="","*",SP_SUL!Y744)</f>
        <v>*</v>
      </c>
      <c r="B741" s="146" t="str">
        <f>IF(SP_SUL!X744="","*",SP_SUL!X744)</f>
        <v>*</v>
      </c>
      <c r="C741" s="146" t="str">
        <f>IF(SP_SUL!Z744="","*",SP_SUL!Z744)</f>
        <v>*</v>
      </c>
      <c r="D741" s="139" t="str">
        <f>IF(SP_SUL!S744="","*",SP_SUL!S744)</f>
        <v>-</v>
      </c>
      <c r="E741" s="139" t="str">
        <f>IF(SP_SUL!T744="","*",SP_SUL!T744)</f>
        <v>-</v>
      </c>
      <c r="F741" s="145" t="str">
        <f>IF(SP_SUL!B744="","*",SP_SUL!B744)</f>
        <v>*</v>
      </c>
      <c r="G741" s="145" t="str">
        <f>IF(SP_SUL!D744="","*",SP_SUL!D744)</f>
        <v>*</v>
      </c>
      <c r="H741" s="145" t="str">
        <f>IF(SP_SUL!F744="","*",SP_SUL!F744)</f>
        <v>*</v>
      </c>
      <c r="I741" s="145" t="str">
        <f>IF(SP_SUL!H744="","*",SP_SUL!H744)</f>
        <v>*</v>
      </c>
      <c r="J741" s="145" t="str">
        <f>IF(SP_SUL!I744="","*",SP_SUL!I744)</f>
        <v>*</v>
      </c>
      <c r="K741" s="139" t="str">
        <f>IF(SP_SUL!M744="","*",SP_SUL!M744)</f>
        <v>-</v>
      </c>
      <c r="L741" s="139" t="str">
        <f>IF(SP_SUL!N744="","*",SP_SUL!N744)</f>
        <v>-</v>
      </c>
      <c r="M741" s="140" t="str">
        <f>IF(SP_SUL!J744="","*",SP_SUL!J744)</f>
        <v>*</v>
      </c>
      <c r="N741" s="144" t="str">
        <f>IF(SP_SUL!K744="","*",SP_SUL!K744)</f>
        <v>*</v>
      </c>
      <c r="O741" s="144" t="str">
        <f>IF(SP_SUL!L744="","*",SP_SUL!L744)</f>
        <v>*</v>
      </c>
      <c r="P741" s="143" t="str">
        <f>IF(SP_SUL!O744="","*",SP_SUL!O744)</f>
        <v>*</v>
      </c>
      <c r="Q741" s="143" t="str">
        <f>IF(SP_SUL!P744="","*",SP_SUL!P744)</f>
        <v>*</v>
      </c>
      <c r="R741" s="145" t="str">
        <f>IF(SP_SUL!Q744="","*",CONCATENATE(SP_SUL!Q744," ",SP_SUL!R744))</f>
        <v>*</v>
      </c>
      <c r="S741" s="145" t="str">
        <f>IF(SP_SUL!V744="","*",SP_SUL!V744)</f>
        <v>*</v>
      </c>
      <c r="T741" s="145" t="str">
        <f>IF(SP_SUL!W744="","*",SP_SUL!W744)</f>
        <v>*</v>
      </c>
      <c r="U741" s="137" t="str">
        <f ca="1">_xlfn.XLOOKUP(G741&amp;$U$2,BS_CONTROLE[CHAVE],BS_CONTROLE[Quantidade_11],"-")</f>
        <v>-</v>
      </c>
      <c r="V741" s="137" t="str">
        <f ca="1">_xlfn.XLOOKUP(G741&amp;$V$2,BS_CONTROLE[CHAVE],BS_CONTROLE[Quantidade_11],"-")</f>
        <v>-</v>
      </c>
      <c r="W741" s="137" t="str">
        <f ca="1">_xlfn.XLOOKUP(G741&amp;$W$2,BS_CONTROLE[CHAVE],BS_CONTROLE[Quantidade_11],"-")</f>
        <v>-</v>
      </c>
    </row>
    <row r="742" spans="1:23" hidden="1">
      <c r="A742" s="146" t="str">
        <f>IF(SP_SUL!Y745="","*",SP_SUL!Y745)</f>
        <v>*</v>
      </c>
      <c r="B742" s="146" t="str">
        <f>IF(SP_SUL!X745="","*",SP_SUL!X745)</f>
        <v>*</v>
      </c>
      <c r="C742" s="146" t="str">
        <f>IF(SP_SUL!Z745="","*",SP_SUL!Z745)</f>
        <v>*</v>
      </c>
      <c r="D742" s="139" t="str">
        <f>IF(SP_SUL!S745="","*",SP_SUL!S745)</f>
        <v>-</v>
      </c>
      <c r="E742" s="139" t="str">
        <f>IF(SP_SUL!T745="","*",SP_SUL!T745)</f>
        <v>-</v>
      </c>
      <c r="F742" s="145" t="str">
        <f>IF(SP_SUL!B745="","*",SP_SUL!B745)</f>
        <v>*</v>
      </c>
      <c r="G742" s="145" t="str">
        <f>IF(SP_SUL!D745="","*",SP_SUL!D745)</f>
        <v>*</v>
      </c>
      <c r="H742" s="145" t="str">
        <f>IF(SP_SUL!F745="","*",SP_SUL!F745)</f>
        <v>*</v>
      </c>
      <c r="I742" s="145" t="str">
        <f>IF(SP_SUL!H745="","*",SP_SUL!H745)</f>
        <v>*</v>
      </c>
      <c r="J742" s="145" t="str">
        <f>IF(SP_SUL!I745="","*",SP_SUL!I745)</f>
        <v>*</v>
      </c>
      <c r="K742" s="139" t="str">
        <f>IF(SP_SUL!M745="","*",SP_SUL!M745)</f>
        <v>-</v>
      </c>
      <c r="L742" s="139" t="str">
        <f>IF(SP_SUL!N745="","*",SP_SUL!N745)</f>
        <v>-</v>
      </c>
      <c r="M742" s="140" t="str">
        <f>IF(SP_SUL!J745="","*",SP_SUL!J745)</f>
        <v>*</v>
      </c>
      <c r="N742" s="144" t="str">
        <f>IF(SP_SUL!K745="","*",SP_SUL!K745)</f>
        <v>*</v>
      </c>
      <c r="O742" s="144" t="str">
        <f>IF(SP_SUL!L745="","*",SP_SUL!L745)</f>
        <v>*</v>
      </c>
      <c r="P742" s="143" t="str">
        <f>IF(SP_SUL!O745="","*",SP_SUL!O745)</f>
        <v>*</v>
      </c>
      <c r="Q742" s="143" t="str">
        <f>IF(SP_SUL!P745="","*",SP_SUL!P745)</f>
        <v>*</v>
      </c>
      <c r="R742" s="145" t="str">
        <f>IF(SP_SUL!Q745="","*",CONCATENATE(SP_SUL!Q745," ",SP_SUL!R745))</f>
        <v>*</v>
      </c>
      <c r="S742" s="145" t="str">
        <f>IF(SP_SUL!V745="","*",SP_SUL!V745)</f>
        <v>*</v>
      </c>
      <c r="T742" s="145" t="str">
        <f>IF(SP_SUL!W745="","*",SP_SUL!W745)</f>
        <v>*</v>
      </c>
      <c r="U742" s="137" t="str">
        <f ca="1">_xlfn.XLOOKUP(G742&amp;$U$2,BS_CONTROLE[CHAVE],BS_CONTROLE[Quantidade_11],"-")</f>
        <v>-</v>
      </c>
      <c r="V742" s="137" t="str">
        <f ca="1">_xlfn.XLOOKUP(G742&amp;$V$2,BS_CONTROLE[CHAVE],BS_CONTROLE[Quantidade_11],"-")</f>
        <v>-</v>
      </c>
      <c r="W742" s="137" t="str">
        <f ca="1">_xlfn.XLOOKUP(G742&amp;$W$2,BS_CONTROLE[CHAVE],BS_CONTROLE[Quantidade_11],"-")</f>
        <v>-</v>
      </c>
    </row>
    <row r="743" spans="1:23" hidden="1">
      <c r="A743" s="146" t="str">
        <f>IF(SP_SUL!Y746="","*",SP_SUL!Y746)</f>
        <v>*</v>
      </c>
      <c r="B743" s="146" t="str">
        <f>IF(SP_SUL!X746="","*",SP_SUL!X746)</f>
        <v>*</v>
      </c>
      <c r="C743" s="146" t="str">
        <f>IF(SP_SUL!Z746="","*",SP_SUL!Z746)</f>
        <v>*</v>
      </c>
      <c r="D743" s="139" t="str">
        <f>IF(SP_SUL!S746="","*",SP_SUL!S746)</f>
        <v>-</v>
      </c>
      <c r="E743" s="139" t="str">
        <f>IF(SP_SUL!T746="","*",SP_SUL!T746)</f>
        <v>-</v>
      </c>
      <c r="F743" s="145" t="str">
        <f>IF(SP_SUL!B746="","*",SP_SUL!B746)</f>
        <v>*</v>
      </c>
      <c r="G743" s="145" t="str">
        <f>IF(SP_SUL!D746="","*",SP_SUL!D746)</f>
        <v>*</v>
      </c>
      <c r="H743" s="145" t="str">
        <f>IF(SP_SUL!F746="","*",SP_SUL!F746)</f>
        <v>*</v>
      </c>
      <c r="I743" s="145" t="str">
        <f>IF(SP_SUL!H746="","*",SP_SUL!H746)</f>
        <v>*</v>
      </c>
      <c r="J743" s="145" t="str">
        <f>IF(SP_SUL!I746="","*",SP_SUL!I746)</f>
        <v>*</v>
      </c>
      <c r="K743" s="139" t="str">
        <f>IF(SP_SUL!M746="","*",SP_SUL!M746)</f>
        <v>-</v>
      </c>
      <c r="L743" s="139" t="str">
        <f>IF(SP_SUL!N746="","*",SP_SUL!N746)</f>
        <v>-</v>
      </c>
      <c r="M743" s="140" t="str">
        <f>IF(SP_SUL!J746="","*",SP_SUL!J746)</f>
        <v>*</v>
      </c>
      <c r="N743" s="144" t="str">
        <f>IF(SP_SUL!K746="","*",SP_SUL!K746)</f>
        <v>*</v>
      </c>
      <c r="O743" s="144" t="str">
        <f>IF(SP_SUL!L746="","*",SP_SUL!L746)</f>
        <v>*</v>
      </c>
      <c r="P743" s="143" t="str">
        <f>IF(SP_SUL!O746="","*",SP_SUL!O746)</f>
        <v>*</v>
      </c>
      <c r="Q743" s="143" t="str">
        <f>IF(SP_SUL!P746="","*",SP_SUL!P746)</f>
        <v>*</v>
      </c>
      <c r="R743" s="145" t="str">
        <f>IF(SP_SUL!Q746="","*",CONCATENATE(SP_SUL!Q746," ",SP_SUL!R746))</f>
        <v>*</v>
      </c>
      <c r="S743" s="145" t="str">
        <f>IF(SP_SUL!V746="","*",SP_SUL!V746)</f>
        <v>*</v>
      </c>
      <c r="T743" s="145" t="str">
        <f>IF(SP_SUL!W746="","*",SP_SUL!W746)</f>
        <v>*</v>
      </c>
      <c r="U743" s="137" t="str">
        <f ca="1">_xlfn.XLOOKUP(G743&amp;$U$2,BS_CONTROLE[CHAVE],BS_CONTROLE[Quantidade_11],"-")</f>
        <v>-</v>
      </c>
      <c r="V743" s="137" t="str">
        <f ca="1">_xlfn.XLOOKUP(G743&amp;$V$2,BS_CONTROLE[CHAVE],BS_CONTROLE[Quantidade_11],"-")</f>
        <v>-</v>
      </c>
      <c r="W743" s="137" t="str">
        <f ca="1">_xlfn.XLOOKUP(G743&amp;$W$2,BS_CONTROLE[CHAVE],BS_CONTROLE[Quantidade_11],"-")</f>
        <v>-</v>
      </c>
    </row>
    <row r="744" spans="1:23" hidden="1">
      <c r="A744" s="146" t="str">
        <f>IF(SP_SUL!Y747="","*",SP_SUL!Y747)</f>
        <v>*</v>
      </c>
      <c r="B744" s="146" t="str">
        <f>IF(SP_SUL!X747="","*",SP_SUL!X747)</f>
        <v>*</v>
      </c>
      <c r="C744" s="146" t="str">
        <f>IF(SP_SUL!Z747="","*",SP_SUL!Z747)</f>
        <v>*</v>
      </c>
      <c r="D744" s="139" t="str">
        <f>IF(SP_SUL!S747="","*",SP_SUL!S747)</f>
        <v>-</v>
      </c>
      <c r="E744" s="139" t="str">
        <f>IF(SP_SUL!T747="","*",SP_SUL!T747)</f>
        <v>-</v>
      </c>
      <c r="F744" s="145" t="str">
        <f>IF(SP_SUL!B747="","*",SP_SUL!B747)</f>
        <v>*</v>
      </c>
      <c r="G744" s="145" t="str">
        <f>IF(SP_SUL!D747="","*",SP_SUL!D747)</f>
        <v>*</v>
      </c>
      <c r="H744" s="145" t="str">
        <f>IF(SP_SUL!F747="","*",SP_SUL!F747)</f>
        <v>*</v>
      </c>
      <c r="I744" s="145" t="str">
        <f>IF(SP_SUL!H747="","*",SP_SUL!H747)</f>
        <v>*</v>
      </c>
      <c r="J744" s="145" t="str">
        <f>IF(SP_SUL!I747="","*",SP_SUL!I747)</f>
        <v>*</v>
      </c>
      <c r="K744" s="139" t="str">
        <f>IF(SP_SUL!M747="","*",SP_SUL!M747)</f>
        <v>-</v>
      </c>
      <c r="L744" s="139" t="str">
        <f>IF(SP_SUL!N747="","*",SP_SUL!N747)</f>
        <v>-</v>
      </c>
      <c r="M744" s="140" t="str">
        <f>IF(SP_SUL!J747="","*",SP_SUL!J747)</f>
        <v>*</v>
      </c>
      <c r="N744" s="144" t="str">
        <f>IF(SP_SUL!K747="","*",SP_SUL!K747)</f>
        <v>*</v>
      </c>
      <c r="O744" s="144" t="str">
        <f>IF(SP_SUL!L747="","*",SP_SUL!L747)</f>
        <v>*</v>
      </c>
      <c r="P744" s="143" t="str">
        <f>IF(SP_SUL!O747="","*",SP_SUL!O747)</f>
        <v>*</v>
      </c>
      <c r="Q744" s="143" t="str">
        <f>IF(SP_SUL!P747="","*",SP_SUL!P747)</f>
        <v>*</v>
      </c>
      <c r="R744" s="145" t="str">
        <f>IF(SP_SUL!Q747="","*",CONCATENATE(SP_SUL!Q747," ",SP_SUL!R747))</f>
        <v>*</v>
      </c>
      <c r="S744" s="145" t="str">
        <f>IF(SP_SUL!V747="","*",SP_SUL!V747)</f>
        <v>*</v>
      </c>
      <c r="T744" s="145" t="str">
        <f>IF(SP_SUL!W747="","*",SP_SUL!W747)</f>
        <v>*</v>
      </c>
      <c r="U744" s="137" t="str">
        <f ca="1">_xlfn.XLOOKUP(G744&amp;$U$2,BS_CONTROLE[CHAVE],BS_CONTROLE[Quantidade_11],"-")</f>
        <v>-</v>
      </c>
      <c r="V744" s="137" t="str">
        <f ca="1">_xlfn.XLOOKUP(G744&amp;$V$2,BS_CONTROLE[CHAVE],BS_CONTROLE[Quantidade_11],"-")</f>
        <v>-</v>
      </c>
      <c r="W744" s="137" t="str">
        <f ca="1">_xlfn.XLOOKUP(G744&amp;$W$2,BS_CONTROLE[CHAVE],BS_CONTROLE[Quantidade_11],"-")</f>
        <v>-</v>
      </c>
    </row>
    <row r="745" spans="1:23" hidden="1">
      <c r="A745" s="146" t="str">
        <f>IF(SP_SUL!Y748="","*",SP_SUL!Y748)</f>
        <v>*</v>
      </c>
      <c r="B745" s="146" t="str">
        <f>IF(SP_SUL!X748="","*",SP_SUL!X748)</f>
        <v>*</v>
      </c>
      <c r="C745" s="146" t="str">
        <f>IF(SP_SUL!Z748="","*",SP_SUL!Z748)</f>
        <v>*</v>
      </c>
      <c r="D745" s="139" t="str">
        <f>IF(SP_SUL!S748="","*",SP_SUL!S748)</f>
        <v>-</v>
      </c>
      <c r="E745" s="139" t="str">
        <f>IF(SP_SUL!T748="","*",SP_SUL!T748)</f>
        <v>-</v>
      </c>
      <c r="F745" s="145" t="str">
        <f>IF(SP_SUL!B748="","*",SP_SUL!B748)</f>
        <v>*</v>
      </c>
      <c r="G745" s="145" t="str">
        <f>IF(SP_SUL!D748="","*",SP_SUL!D748)</f>
        <v>*</v>
      </c>
      <c r="H745" s="145" t="str">
        <f>IF(SP_SUL!F748="","*",SP_SUL!F748)</f>
        <v>*</v>
      </c>
      <c r="I745" s="145" t="str">
        <f>IF(SP_SUL!H748="","*",SP_SUL!H748)</f>
        <v>*</v>
      </c>
      <c r="J745" s="145" t="str">
        <f>IF(SP_SUL!I748="","*",SP_SUL!I748)</f>
        <v>*</v>
      </c>
      <c r="K745" s="139" t="str">
        <f>IF(SP_SUL!M748="","*",SP_SUL!M748)</f>
        <v>-</v>
      </c>
      <c r="L745" s="139" t="str">
        <f>IF(SP_SUL!N748="","*",SP_SUL!N748)</f>
        <v>-</v>
      </c>
      <c r="M745" s="140" t="str">
        <f>IF(SP_SUL!J748="","*",SP_SUL!J748)</f>
        <v>*</v>
      </c>
      <c r="N745" s="144" t="str">
        <f>IF(SP_SUL!K748="","*",SP_SUL!K748)</f>
        <v>*</v>
      </c>
      <c r="O745" s="144" t="str">
        <f>IF(SP_SUL!L748="","*",SP_SUL!L748)</f>
        <v>*</v>
      </c>
      <c r="P745" s="143" t="str">
        <f>IF(SP_SUL!O748="","*",SP_SUL!O748)</f>
        <v>*</v>
      </c>
      <c r="Q745" s="143" t="str">
        <f>IF(SP_SUL!P748="","*",SP_SUL!P748)</f>
        <v>*</v>
      </c>
      <c r="R745" s="145" t="str">
        <f>IF(SP_SUL!Q748="","*",CONCATENATE(SP_SUL!Q748," ",SP_SUL!R748))</f>
        <v>*</v>
      </c>
      <c r="S745" s="145" t="str">
        <f>IF(SP_SUL!V748="","*",SP_SUL!V748)</f>
        <v>*</v>
      </c>
      <c r="T745" s="145" t="str">
        <f>IF(SP_SUL!W748="","*",SP_SUL!W748)</f>
        <v>*</v>
      </c>
      <c r="U745" s="137" t="str">
        <f ca="1">_xlfn.XLOOKUP(G745&amp;$U$2,BS_CONTROLE[CHAVE],BS_CONTROLE[Quantidade_11],"-")</f>
        <v>-</v>
      </c>
      <c r="V745" s="137" t="str">
        <f ca="1">_xlfn.XLOOKUP(G745&amp;$V$2,BS_CONTROLE[CHAVE],BS_CONTROLE[Quantidade_11],"-")</f>
        <v>-</v>
      </c>
      <c r="W745" s="137" t="str">
        <f ca="1">_xlfn.XLOOKUP(G745&amp;$W$2,BS_CONTROLE[CHAVE],BS_CONTROLE[Quantidade_11],"-")</f>
        <v>-</v>
      </c>
    </row>
    <row r="746" spans="1:23" hidden="1">
      <c r="A746" s="146" t="str">
        <f>IF(SP_SUL!Y749="","*",SP_SUL!Y749)</f>
        <v>*</v>
      </c>
      <c r="B746" s="146" t="str">
        <f>IF(SP_SUL!X749="","*",SP_SUL!X749)</f>
        <v>*</v>
      </c>
      <c r="C746" s="146" t="str">
        <f>IF(SP_SUL!Z749="","*",SP_SUL!Z749)</f>
        <v>*</v>
      </c>
      <c r="D746" s="139" t="str">
        <f>IF(SP_SUL!S749="","*",SP_SUL!S749)</f>
        <v>-</v>
      </c>
      <c r="E746" s="139" t="str">
        <f>IF(SP_SUL!T749="","*",SP_SUL!T749)</f>
        <v>-</v>
      </c>
      <c r="F746" s="145" t="str">
        <f>IF(SP_SUL!B749="","*",SP_SUL!B749)</f>
        <v>*</v>
      </c>
      <c r="G746" s="145" t="str">
        <f>IF(SP_SUL!D749="","*",SP_SUL!D749)</f>
        <v>*</v>
      </c>
      <c r="H746" s="145" t="str">
        <f>IF(SP_SUL!F749="","*",SP_SUL!F749)</f>
        <v>*</v>
      </c>
      <c r="I746" s="145" t="str">
        <f>IF(SP_SUL!H749="","*",SP_SUL!H749)</f>
        <v>*</v>
      </c>
      <c r="J746" s="145" t="str">
        <f>IF(SP_SUL!I749="","*",SP_SUL!I749)</f>
        <v>*</v>
      </c>
      <c r="K746" s="139" t="str">
        <f>IF(SP_SUL!M749="","*",SP_SUL!M749)</f>
        <v>-</v>
      </c>
      <c r="L746" s="139" t="str">
        <f>IF(SP_SUL!N749="","*",SP_SUL!N749)</f>
        <v>-</v>
      </c>
      <c r="M746" s="140" t="str">
        <f>IF(SP_SUL!J749="","*",SP_SUL!J749)</f>
        <v>*</v>
      </c>
      <c r="N746" s="144" t="str">
        <f>IF(SP_SUL!K749="","*",SP_SUL!K749)</f>
        <v>*</v>
      </c>
      <c r="O746" s="144" t="str">
        <f>IF(SP_SUL!L749="","*",SP_SUL!L749)</f>
        <v>*</v>
      </c>
      <c r="P746" s="143" t="str">
        <f>IF(SP_SUL!O749="","*",SP_SUL!O749)</f>
        <v>*</v>
      </c>
      <c r="Q746" s="143" t="str">
        <f>IF(SP_SUL!P749="","*",SP_SUL!P749)</f>
        <v>*</v>
      </c>
      <c r="R746" s="145" t="str">
        <f>IF(SP_SUL!Q749="","*",CONCATENATE(SP_SUL!Q749," ",SP_SUL!R749))</f>
        <v>*</v>
      </c>
      <c r="S746" s="145" t="str">
        <f>IF(SP_SUL!V749="","*",SP_SUL!V749)</f>
        <v>*</v>
      </c>
      <c r="T746" s="145" t="str">
        <f>IF(SP_SUL!W749="","*",SP_SUL!W749)</f>
        <v>*</v>
      </c>
      <c r="U746" s="137" t="str">
        <f ca="1">_xlfn.XLOOKUP(G746&amp;$U$2,BS_CONTROLE[CHAVE],BS_CONTROLE[Quantidade_11],"-")</f>
        <v>-</v>
      </c>
      <c r="V746" s="137" t="str">
        <f ca="1">_xlfn.XLOOKUP(G746&amp;$V$2,BS_CONTROLE[CHAVE],BS_CONTROLE[Quantidade_11],"-")</f>
        <v>-</v>
      </c>
      <c r="W746" s="137" t="str">
        <f ca="1">_xlfn.XLOOKUP(G746&amp;$W$2,BS_CONTROLE[CHAVE],BS_CONTROLE[Quantidade_11],"-")</f>
        <v>-</v>
      </c>
    </row>
    <row r="747" spans="1:23" hidden="1">
      <c r="A747" s="146" t="str">
        <f>IF(SP_SUL!Y750="","*",SP_SUL!Y750)</f>
        <v>*</v>
      </c>
      <c r="B747" s="146" t="str">
        <f>IF(SP_SUL!X750="","*",SP_SUL!X750)</f>
        <v>*</v>
      </c>
      <c r="C747" s="146" t="str">
        <f>IF(SP_SUL!Z750="","*",SP_SUL!Z750)</f>
        <v>*</v>
      </c>
      <c r="D747" s="139" t="str">
        <f>IF(SP_SUL!S750="","*",SP_SUL!S750)</f>
        <v>-</v>
      </c>
      <c r="E747" s="139" t="str">
        <f>IF(SP_SUL!T750="","*",SP_SUL!T750)</f>
        <v>-</v>
      </c>
      <c r="F747" s="145" t="str">
        <f>IF(SP_SUL!B750="","*",SP_SUL!B750)</f>
        <v>*</v>
      </c>
      <c r="G747" s="145" t="str">
        <f>IF(SP_SUL!D750="","*",SP_SUL!D750)</f>
        <v>*</v>
      </c>
      <c r="H747" s="145" t="str">
        <f>IF(SP_SUL!F750="","*",SP_SUL!F750)</f>
        <v>*</v>
      </c>
      <c r="I747" s="145" t="str">
        <f>IF(SP_SUL!H750="","*",SP_SUL!H750)</f>
        <v>*</v>
      </c>
      <c r="J747" s="145" t="str">
        <f>IF(SP_SUL!I750="","*",SP_SUL!I750)</f>
        <v>*</v>
      </c>
      <c r="K747" s="139" t="str">
        <f>IF(SP_SUL!M750="","*",SP_SUL!M750)</f>
        <v>-</v>
      </c>
      <c r="L747" s="139" t="str">
        <f>IF(SP_SUL!N750="","*",SP_SUL!N750)</f>
        <v>-</v>
      </c>
      <c r="M747" s="140" t="str">
        <f>IF(SP_SUL!J750="","*",SP_SUL!J750)</f>
        <v>*</v>
      </c>
      <c r="N747" s="144" t="str">
        <f>IF(SP_SUL!K750="","*",SP_SUL!K750)</f>
        <v>*</v>
      </c>
      <c r="O747" s="144" t="str">
        <f>IF(SP_SUL!L750="","*",SP_SUL!L750)</f>
        <v>*</v>
      </c>
      <c r="P747" s="143" t="str">
        <f>IF(SP_SUL!O750="","*",SP_SUL!O750)</f>
        <v>*</v>
      </c>
      <c r="Q747" s="143" t="str">
        <f>IF(SP_SUL!P750="","*",SP_SUL!P750)</f>
        <v>*</v>
      </c>
      <c r="R747" s="145" t="str">
        <f>IF(SP_SUL!Q750="","*",CONCATENATE(SP_SUL!Q750," ",SP_SUL!R750))</f>
        <v>*</v>
      </c>
      <c r="S747" s="145" t="str">
        <f>IF(SP_SUL!V750="","*",SP_SUL!V750)</f>
        <v>*</v>
      </c>
      <c r="T747" s="145" t="str">
        <f>IF(SP_SUL!W750="","*",SP_SUL!W750)</f>
        <v>*</v>
      </c>
      <c r="U747" s="137" t="str">
        <f ca="1">_xlfn.XLOOKUP(G747&amp;$U$2,BS_CONTROLE[CHAVE],BS_CONTROLE[Quantidade_11],"-")</f>
        <v>-</v>
      </c>
      <c r="V747" s="137" t="str">
        <f ca="1">_xlfn.XLOOKUP(G747&amp;$V$2,BS_CONTROLE[CHAVE],BS_CONTROLE[Quantidade_11],"-")</f>
        <v>-</v>
      </c>
      <c r="W747" s="137" t="str">
        <f ca="1">_xlfn.XLOOKUP(G747&amp;$W$2,BS_CONTROLE[CHAVE],BS_CONTROLE[Quantidade_11],"-")</f>
        <v>-</v>
      </c>
    </row>
    <row r="748" spans="1:23" hidden="1">
      <c r="A748" s="146" t="str">
        <f>IF(SP_SUL!Y751="","*",SP_SUL!Y751)</f>
        <v>*</v>
      </c>
      <c r="B748" s="146" t="str">
        <f>IF(SP_SUL!X751="","*",SP_SUL!X751)</f>
        <v>*</v>
      </c>
      <c r="C748" s="146" t="str">
        <f>IF(SP_SUL!Z751="","*",SP_SUL!Z751)</f>
        <v>*</v>
      </c>
      <c r="D748" s="139" t="str">
        <f>IF(SP_SUL!S751="","*",SP_SUL!S751)</f>
        <v>-</v>
      </c>
      <c r="E748" s="139" t="str">
        <f>IF(SP_SUL!T751="","*",SP_SUL!T751)</f>
        <v>-</v>
      </c>
      <c r="F748" s="145" t="str">
        <f>IF(SP_SUL!B751="","*",SP_SUL!B751)</f>
        <v>*</v>
      </c>
      <c r="G748" s="145" t="str">
        <f>IF(SP_SUL!D751="","*",SP_SUL!D751)</f>
        <v>*</v>
      </c>
      <c r="H748" s="145" t="str">
        <f>IF(SP_SUL!F751="","*",SP_SUL!F751)</f>
        <v>*</v>
      </c>
      <c r="I748" s="145" t="str">
        <f>IF(SP_SUL!H751="","*",SP_SUL!H751)</f>
        <v>*</v>
      </c>
      <c r="J748" s="145" t="str">
        <f>IF(SP_SUL!I751="","*",SP_SUL!I751)</f>
        <v>*</v>
      </c>
      <c r="K748" s="139" t="str">
        <f>IF(SP_SUL!M751="","*",SP_SUL!M751)</f>
        <v>-</v>
      </c>
      <c r="L748" s="139" t="str">
        <f>IF(SP_SUL!N751="","*",SP_SUL!N751)</f>
        <v>-</v>
      </c>
      <c r="M748" s="140" t="str">
        <f>IF(SP_SUL!J751="","*",SP_SUL!J751)</f>
        <v>*</v>
      </c>
      <c r="N748" s="144" t="str">
        <f>IF(SP_SUL!K751="","*",SP_SUL!K751)</f>
        <v>*</v>
      </c>
      <c r="O748" s="144" t="str">
        <f>IF(SP_SUL!L751="","*",SP_SUL!L751)</f>
        <v>*</v>
      </c>
      <c r="P748" s="143" t="str">
        <f>IF(SP_SUL!O751="","*",SP_SUL!O751)</f>
        <v>*</v>
      </c>
      <c r="Q748" s="143" t="str">
        <f>IF(SP_SUL!P751="","*",SP_SUL!P751)</f>
        <v>*</v>
      </c>
      <c r="R748" s="145" t="str">
        <f>IF(SP_SUL!Q751="","*",CONCATENATE(SP_SUL!Q751," ",SP_SUL!R751))</f>
        <v>*</v>
      </c>
      <c r="S748" s="145" t="str">
        <f>IF(SP_SUL!V751="","*",SP_SUL!V751)</f>
        <v>*</v>
      </c>
      <c r="T748" s="145" t="str">
        <f>IF(SP_SUL!W751="","*",SP_SUL!W751)</f>
        <v>*</v>
      </c>
      <c r="U748" s="137" t="str">
        <f ca="1">_xlfn.XLOOKUP(G748&amp;$U$2,BS_CONTROLE[CHAVE],BS_CONTROLE[Quantidade_11],"-")</f>
        <v>-</v>
      </c>
      <c r="V748" s="137" t="str">
        <f ca="1">_xlfn.XLOOKUP(G748&amp;$V$2,BS_CONTROLE[CHAVE],BS_CONTROLE[Quantidade_11],"-")</f>
        <v>-</v>
      </c>
      <c r="W748" s="137" t="str">
        <f ca="1">_xlfn.XLOOKUP(G748&amp;$W$2,BS_CONTROLE[CHAVE],BS_CONTROLE[Quantidade_11],"-")</f>
        <v>-</v>
      </c>
    </row>
    <row r="749" spans="1:23" hidden="1">
      <c r="A749" s="146" t="str">
        <f>IF(SP_SUL!Y752="","*",SP_SUL!Y752)</f>
        <v>*</v>
      </c>
      <c r="B749" s="146" t="str">
        <f>IF(SP_SUL!X752="","*",SP_SUL!X752)</f>
        <v>*</v>
      </c>
      <c r="C749" s="146" t="str">
        <f>IF(SP_SUL!Z752="","*",SP_SUL!Z752)</f>
        <v>*</v>
      </c>
      <c r="D749" s="139" t="str">
        <f>IF(SP_SUL!S752="","*",SP_SUL!S752)</f>
        <v>-</v>
      </c>
      <c r="E749" s="139" t="str">
        <f>IF(SP_SUL!T752="","*",SP_SUL!T752)</f>
        <v>-</v>
      </c>
      <c r="F749" s="145" t="str">
        <f>IF(SP_SUL!B752="","*",SP_SUL!B752)</f>
        <v>*</v>
      </c>
      <c r="G749" s="145" t="str">
        <f>IF(SP_SUL!D752="","*",SP_SUL!D752)</f>
        <v>*</v>
      </c>
      <c r="H749" s="145" t="str">
        <f>IF(SP_SUL!F752="","*",SP_SUL!F752)</f>
        <v>*</v>
      </c>
      <c r="I749" s="145" t="str">
        <f>IF(SP_SUL!H752="","*",SP_SUL!H752)</f>
        <v>*</v>
      </c>
      <c r="J749" s="145" t="str">
        <f>IF(SP_SUL!I752="","*",SP_SUL!I752)</f>
        <v>*</v>
      </c>
      <c r="K749" s="139" t="str">
        <f>IF(SP_SUL!M752="","*",SP_SUL!M752)</f>
        <v>-</v>
      </c>
      <c r="L749" s="139" t="str">
        <f>IF(SP_SUL!N752="","*",SP_SUL!N752)</f>
        <v>-</v>
      </c>
      <c r="M749" s="140" t="str">
        <f>IF(SP_SUL!J752="","*",SP_SUL!J752)</f>
        <v>*</v>
      </c>
      <c r="N749" s="144" t="str">
        <f>IF(SP_SUL!K752="","*",SP_SUL!K752)</f>
        <v>*</v>
      </c>
      <c r="O749" s="144" t="str">
        <f>IF(SP_SUL!L752="","*",SP_SUL!L752)</f>
        <v>*</v>
      </c>
      <c r="P749" s="143" t="str">
        <f>IF(SP_SUL!O752="","*",SP_SUL!O752)</f>
        <v>*</v>
      </c>
      <c r="Q749" s="143" t="str">
        <f>IF(SP_SUL!P752="","*",SP_SUL!P752)</f>
        <v>*</v>
      </c>
      <c r="R749" s="145" t="str">
        <f>IF(SP_SUL!Q752="","*",CONCATENATE(SP_SUL!Q752," ",SP_SUL!R752))</f>
        <v>*</v>
      </c>
      <c r="S749" s="145" t="str">
        <f>IF(SP_SUL!V752="","*",SP_SUL!V752)</f>
        <v>*</v>
      </c>
      <c r="T749" s="145" t="str">
        <f>IF(SP_SUL!W752="","*",SP_SUL!W752)</f>
        <v>*</v>
      </c>
      <c r="U749" s="137" t="str">
        <f ca="1">_xlfn.XLOOKUP(G749&amp;$U$2,BS_CONTROLE[CHAVE],BS_CONTROLE[Quantidade_11],"-")</f>
        <v>-</v>
      </c>
      <c r="V749" s="137" t="str">
        <f ca="1">_xlfn.XLOOKUP(G749&amp;$V$2,BS_CONTROLE[CHAVE],BS_CONTROLE[Quantidade_11],"-")</f>
        <v>-</v>
      </c>
      <c r="W749" s="137" t="str">
        <f ca="1">_xlfn.XLOOKUP(G749&amp;$W$2,BS_CONTROLE[CHAVE],BS_CONTROLE[Quantidade_11],"-")</f>
        <v>-</v>
      </c>
    </row>
    <row r="750" spans="1:23" hidden="1">
      <c r="A750" s="146" t="str">
        <f>IF(SP_SUL!Y753="","*",SP_SUL!Y753)</f>
        <v>*</v>
      </c>
      <c r="B750" s="146" t="str">
        <f>IF(SP_SUL!X753="","*",SP_SUL!X753)</f>
        <v>*</v>
      </c>
      <c r="C750" s="146" t="str">
        <f>IF(SP_SUL!Z753="","*",SP_SUL!Z753)</f>
        <v>*</v>
      </c>
      <c r="D750" s="139" t="str">
        <f>IF(SP_SUL!S753="","*",SP_SUL!S753)</f>
        <v>-</v>
      </c>
      <c r="E750" s="139" t="str">
        <f>IF(SP_SUL!T753="","*",SP_SUL!T753)</f>
        <v>-</v>
      </c>
      <c r="F750" s="145" t="str">
        <f>IF(SP_SUL!B753="","*",SP_SUL!B753)</f>
        <v>*</v>
      </c>
      <c r="G750" s="145" t="str">
        <f>IF(SP_SUL!D753="","*",SP_SUL!D753)</f>
        <v>*</v>
      </c>
      <c r="H750" s="145" t="str">
        <f>IF(SP_SUL!F753="","*",SP_SUL!F753)</f>
        <v>*</v>
      </c>
      <c r="I750" s="145" t="str">
        <f>IF(SP_SUL!H753="","*",SP_SUL!H753)</f>
        <v>*</v>
      </c>
      <c r="J750" s="145" t="str">
        <f>IF(SP_SUL!I753="","*",SP_SUL!I753)</f>
        <v>*</v>
      </c>
      <c r="K750" s="139" t="str">
        <f>IF(SP_SUL!M753="","*",SP_SUL!M753)</f>
        <v>-</v>
      </c>
      <c r="L750" s="139" t="str">
        <f>IF(SP_SUL!N753="","*",SP_SUL!N753)</f>
        <v>-</v>
      </c>
      <c r="M750" s="140" t="str">
        <f>IF(SP_SUL!J753="","*",SP_SUL!J753)</f>
        <v>*</v>
      </c>
      <c r="N750" s="144" t="str">
        <f>IF(SP_SUL!K753="","*",SP_SUL!K753)</f>
        <v>*</v>
      </c>
      <c r="O750" s="144" t="str">
        <f>IF(SP_SUL!L753="","*",SP_SUL!L753)</f>
        <v>*</v>
      </c>
      <c r="P750" s="143" t="str">
        <f>IF(SP_SUL!O753="","*",SP_SUL!O753)</f>
        <v>*</v>
      </c>
      <c r="Q750" s="143" t="str">
        <f>IF(SP_SUL!P753="","*",SP_SUL!P753)</f>
        <v>*</v>
      </c>
      <c r="R750" s="145" t="str">
        <f>IF(SP_SUL!Q753="","*",CONCATENATE(SP_SUL!Q753," ",SP_SUL!R753))</f>
        <v>*</v>
      </c>
      <c r="S750" s="145" t="str">
        <f>IF(SP_SUL!V753="","*",SP_SUL!V753)</f>
        <v>*</v>
      </c>
      <c r="T750" s="145" t="str">
        <f>IF(SP_SUL!W753="","*",SP_SUL!W753)</f>
        <v>*</v>
      </c>
      <c r="U750" s="137" t="str">
        <f ca="1">_xlfn.XLOOKUP(G750&amp;$U$2,BS_CONTROLE[CHAVE],BS_CONTROLE[Quantidade_11],"-")</f>
        <v>-</v>
      </c>
      <c r="V750" s="137" t="str">
        <f ca="1">_xlfn.XLOOKUP(G750&amp;$V$2,BS_CONTROLE[CHAVE],BS_CONTROLE[Quantidade_11],"-")</f>
        <v>-</v>
      </c>
      <c r="W750" s="137" t="str">
        <f ca="1">_xlfn.XLOOKUP(G750&amp;$W$2,BS_CONTROLE[CHAVE],BS_CONTROLE[Quantidade_11],"-")</f>
        <v>-</v>
      </c>
    </row>
    <row r="751" spans="1:23" hidden="1">
      <c r="A751" s="146" t="str">
        <f>IF(SP_SUL!Y754="","*",SP_SUL!Y754)</f>
        <v>*</v>
      </c>
      <c r="B751" s="146" t="str">
        <f>IF(SP_SUL!X754="","*",SP_SUL!X754)</f>
        <v>*</v>
      </c>
      <c r="C751" s="146" t="str">
        <f>IF(SP_SUL!Z754="","*",SP_SUL!Z754)</f>
        <v>*</v>
      </c>
      <c r="D751" s="139" t="str">
        <f>IF(SP_SUL!S754="","*",SP_SUL!S754)</f>
        <v>-</v>
      </c>
      <c r="E751" s="139" t="str">
        <f>IF(SP_SUL!T754="","*",SP_SUL!T754)</f>
        <v>-</v>
      </c>
      <c r="F751" s="145" t="str">
        <f>IF(SP_SUL!B754="","*",SP_SUL!B754)</f>
        <v>*</v>
      </c>
      <c r="G751" s="145" t="str">
        <f>IF(SP_SUL!D754="","*",SP_SUL!D754)</f>
        <v>*</v>
      </c>
      <c r="H751" s="145" t="str">
        <f>IF(SP_SUL!F754="","*",SP_SUL!F754)</f>
        <v>*</v>
      </c>
      <c r="I751" s="145" t="str">
        <f>IF(SP_SUL!H754="","*",SP_SUL!H754)</f>
        <v>*</v>
      </c>
      <c r="J751" s="145" t="str">
        <f>IF(SP_SUL!I754="","*",SP_SUL!I754)</f>
        <v>*</v>
      </c>
      <c r="K751" s="139" t="str">
        <f>IF(SP_SUL!M754="","*",SP_SUL!M754)</f>
        <v>-</v>
      </c>
      <c r="L751" s="139" t="str">
        <f>IF(SP_SUL!N754="","*",SP_SUL!N754)</f>
        <v>-</v>
      </c>
      <c r="M751" s="140" t="str">
        <f>IF(SP_SUL!J754="","*",SP_SUL!J754)</f>
        <v>*</v>
      </c>
      <c r="N751" s="144" t="str">
        <f>IF(SP_SUL!K754="","*",SP_SUL!K754)</f>
        <v>*</v>
      </c>
      <c r="O751" s="144" t="str">
        <f>IF(SP_SUL!L754="","*",SP_SUL!L754)</f>
        <v>*</v>
      </c>
      <c r="P751" s="143" t="str">
        <f>IF(SP_SUL!O754="","*",SP_SUL!O754)</f>
        <v>*</v>
      </c>
      <c r="Q751" s="143" t="str">
        <f>IF(SP_SUL!P754="","*",SP_SUL!P754)</f>
        <v>*</v>
      </c>
      <c r="R751" s="145" t="str">
        <f>IF(SP_SUL!Q754="","*",CONCATENATE(SP_SUL!Q754," ",SP_SUL!R754))</f>
        <v>*</v>
      </c>
      <c r="S751" s="145" t="str">
        <f>IF(SP_SUL!V754="","*",SP_SUL!V754)</f>
        <v>*</v>
      </c>
      <c r="T751" s="145" t="str">
        <f>IF(SP_SUL!W754="","*",SP_SUL!W754)</f>
        <v>*</v>
      </c>
      <c r="U751" s="137" t="str">
        <f ca="1">_xlfn.XLOOKUP(G751&amp;$U$2,BS_CONTROLE[CHAVE],BS_CONTROLE[Quantidade_11],"-")</f>
        <v>-</v>
      </c>
      <c r="V751" s="137" t="str">
        <f ca="1">_xlfn.XLOOKUP(G751&amp;$V$2,BS_CONTROLE[CHAVE],BS_CONTROLE[Quantidade_11],"-")</f>
        <v>-</v>
      </c>
      <c r="W751" s="137" t="str">
        <f ca="1">_xlfn.XLOOKUP(G751&amp;$W$2,BS_CONTROLE[CHAVE],BS_CONTROLE[Quantidade_11],"-")</f>
        <v>-</v>
      </c>
    </row>
    <row r="752" spans="1:23" hidden="1">
      <c r="A752" s="146" t="str">
        <f>IF(SP_SUL!Y755="","*",SP_SUL!Y755)</f>
        <v>*</v>
      </c>
      <c r="B752" s="146" t="str">
        <f>IF(SP_SUL!X755="","*",SP_SUL!X755)</f>
        <v>*</v>
      </c>
      <c r="C752" s="146" t="str">
        <f>IF(SP_SUL!Z755="","*",SP_SUL!Z755)</f>
        <v>*</v>
      </c>
      <c r="D752" s="139" t="str">
        <f>IF(SP_SUL!S755="","*",SP_SUL!S755)</f>
        <v>-</v>
      </c>
      <c r="E752" s="139" t="str">
        <f>IF(SP_SUL!T755="","*",SP_SUL!T755)</f>
        <v>-</v>
      </c>
      <c r="F752" s="145" t="str">
        <f>IF(SP_SUL!B755="","*",SP_SUL!B755)</f>
        <v>*</v>
      </c>
      <c r="G752" s="145" t="str">
        <f>IF(SP_SUL!D755="","*",SP_SUL!D755)</f>
        <v>*</v>
      </c>
      <c r="H752" s="145" t="str">
        <f>IF(SP_SUL!F755="","*",SP_SUL!F755)</f>
        <v>*</v>
      </c>
      <c r="I752" s="145" t="str">
        <f>IF(SP_SUL!H755="","*",SP_SUL!H755)</f>
        <v>*</v>
      </c>
      <c r="J752" s="145" t="str">
        <f>IF(SP_SUL!I755="","*",SP_SUL!I755)</f>
        <v>*</v>
      </c>
      <c r="K752" s="139" t="str">
        <f>IF(SP_SUL!M755="","*",SP_SUL!M755)</f>
        <v>-</v>
      </c>
      <c r="L752" s="139" t="str">
        <f>IF(SP_SUL!N755="","*",SP_SUL!N755)</f>
        <v>-</v>
      </c>
      <c r="M752" s="140" t="str">
        <f>IF(SP_SUL!J755="","*",SP_SUL!J755)</f>
        <v>*</v>
      </c>
      <c r="N752" s="144" t="str">
        <f>IF(SP_SUL!K755="","*",SP_SUL!K755)</f>
        <v>*</v>
      </c>
      <c r="O752" s="144" t="str">
        <f>IF(SP_SUL!L755="","*",SP_SUL!L755)</f>
        <v>*</v>
      </c>
      <c r="P752" s="143" t="str">
        <f>IF(SP_SUL!O755="","*",SP_SUL!O755)</f>
        <v>*</v>
      </c>
      <c r="Q752" s="143" t="str">
        <f>IF(SP_SUL!P755="","*",SP_SUL!P755)</f>
        <v>*</v>
      </c>
      <c r="R752" s="145" t="str">
        <f>IF(SP_SUL!Q755="","*",CONCATENATE(SP_SUL!Q755," ",SP_SUL!R755))</f>
        <v>*</v>
      </c>
      <c r="S752" s="145" t="str">
        <f>IF(SP_SUL!V755="","*",SP_SUL!V755)</f>
        <v>*</v>
      </c>
      <c r="T752" s="145" t="str">
        <f>IF(SP_SUL!W755="","*",SP_SUL!W755)</f>
        <v>*</v>
      </c>
      <c r="U752" s="137" t="str">
        <f ca="1">_xlfn.XLOOKUP(G752&amp;$U$2,BS_CONTROLE[CHAVE],BS_CONTROLE[Quantidade_11],"-")</f>
        <v>-</v>
      </c>
      <c r="V752" s="137" t="str">
        <f ca="1">_xlfn.XLOOKUP(G752&amp;$V$2,BS_CONTROLE[CHAVE],BS_CONTROLE[Quantidade_11],"-")</f>
        <v>-</v>
      </c>
      <c r="W752" s="137" t="str">
        <f ca="1">_xlfn.XLOOKUP(G752&amp;$W$2,BS_CONTROLE[CHAVE],BS_CONTROLE[Quantidade_11],"-")</f>
        <v>-</v>
      </c>
    </row>
    <row r="753" spans="1:23" hidden="1">
      <c r="A753" s="146" t="str">
        <f>IF(SP_SUL!Y756="","*",SP_SUL!Y756)</f>
        <v>*</v>
      </c>
      <c r="B753" s="146" t="str">
        <f>IF(SP_SUL!X756="","*",SP_SUL!X756)</f>
        <v>*</v>
      </c>
      <c r="C753" s="146" t="str">
        <f>IF(SP_SUL!Z756="","*",SP_SUL!Z756)</f>
        <v>*</v>
      </c>
      <c r="D753" s="139" t="str">
        <f>IF(SP_SUL!S756="","*",SP_SUL!S756)</f>
        <v>-</v>
      </c>
      <c r="E753" s="139" t="str">
        <f>IF(SP_SUL!T756="","*",SP_SUL!T756)</f>
        <v>-</v>
      </c>
      <c r="F753" s="145" t="str">
        <f>IF(SP_SUL!B756="","*",SP_SUL!B756)</f>
        <v>*</v>
      </c>
      <c r="G753" s="145" t="str">
        <f>IF(SP_SUL!D756="","*",SP_SUL!D756)</f>
        <v>*</v>
      </c>
      <c r="H753" s="145" t="str">
        <f>IF(SP_SUL!F756="","*",SP_SUL!F756)</f>
        <v>*</v>
      </c>
      <c r="I753" s="145" t="str">
        <f>IF(SP_SUL!H756="","*",SP_SUL!H756)</f>
        <v>*</v>
      </c>
      <c r="J753" s="145" t="str">
        <f>IF(SP_SUL!I756="","*",SP_SUL!I756)</f>
        <v>*</v>
      </c>
      <c r="K753" s="139" t="str">
        <f>IF(SP_SUL!M756="","*",SP_SUL!M756)</f>
        <v>-</v>
      </c>
      <c r="L753" s="139" t="str">
        <f>IF(SP_SUL!N756="","*",SP_SUL!N756)</f>
        <v>-</v>
      </c>
      <c r="M753" s="140" t="str">
        <f>IF(SP_SUL!J756="","*",SP_SUL!J756)</f>
        <v>*</v>
      </c>
      <c r="N753" s="144" t="str">
        <f>IF(SP_SUL!K756="","*",SP_SUL!K756)</f>
        <v>*</v>
      </c>
      <c r="O753" s="144" t="str">
        <f>IF(SP_SUL!L756="","*",SP_SUL!L756)</f>
        <v>*</v>
      </c>
      <c r="P753" s="143" t="str">
        <f>IF(SP_SUL!O756="","*",SP_SUL!O756)</f>
        <v>*</v>
      </c>
      <c r="Q753" s="143" t="str">
        <f>IF(SP_SUL!P756="","*",SP_SUL!P756)</f>
        <v>*</v>
      </c>
      <c r="R753" s="145" t="str">
        <f>IF(SP_SUL!Q756="","*",CONCATENATE(SP_SUL!Q756," ",SP_SUL!R756))</f>
        <v>*</v>
      </c>
      <c r="S753" s="145" t="str">
        <f>IF(SP_SUL!V756="","*",SP_SUL!V756)</f>
        <v>*</v>
      </c>
      <c r="T753" s="145" t="str">
        <f>IF(SP_SUL!W756="","*",SP_SUL!W756)</f>
        <v>*</v>
      </c>
      <c r="U753" s="137" t="str">
        <f ca="1">_xlfn.XLOOKUP(G753&amp;$U$2,BS_CONTROLE[CHAVE],BS_CONTROLE[Quantidade_11],"-")</f>
        <v>-</v>
      </c>
      <c r="V753" s="137" t="str">
        <f ca="1">_xlfn.XLOOKUP(G753&amp;$V$2,BS_CONTROLE[CHAVE],BS_CONTROLE[Quantidade_11],"-")</f>
        <v>-</v>
      </c>
      <c r="W753" s="137" t="str">
        <f ca="1">_xlfn.XLOOKUP(G753&amp;$W$2,BS_CONTROLE[CHAVE],BS_CONTROLE[Quantidade_11],"-")</f>
        <v>-</v>
      </c>
    </row>
    <row r="754" spans="1:23" hidden="1">
      <c r="A754" s="146" t="str">
        <f>IF(SP_SUL!Y757="","*",SP_SUL!Y757)</f>
        <v>*</v>
      </c>
      <c r="B754" s="146" t="str">
        <f>IF(SP_SUL!X757="","*",SP_SUL!X757)</f>
        <v>*</v>
      </c>
      <c r="C754" s="146" t="str">
        <f>IF(SP_SUL!Z757="","*",SP_SUL!Z757)</f>
        <v>*</v>
      </c>
      <c r="D754" s="139" t="str">
        <f>IF(SP_SUL!S757="","*",SP_SUL!S757)</f>
        <v>-</v>
      </c>
      <c r="E754" s="139" t="str">
        <f>IF(SP_SUL!T757="","*",SP_SUL!T757)</f>
        <v>-</v>
      </c>
      <c r="F754" s="145" t="str">
        <f>IF(SP_SUL!B757="","*",SP_SUL!B757)</f>
        <v>*</v>
      </c>
      <c r="G754" s="145" t="str">
        <f>IF(SP_SUL!D757="","*",SP_SUL!D757)</f>
        <v>*</v>
      </c>
      <c r="H754" s="145" t="str">
        <f>IF(SP_SUL!F757="","*",SP_SUL!F757)</f>
        <v>*</v>
      </c>
      <c r="I754" s="145" t="str">
        <f>IF(SP_SUL!H757="","*",SP_SUL!H757)</f>
        <v>*</v>
      </c>
      <c r="J754" s="145" t="str">
        <f>IF(SP_SUL!I757="","*",SP_SUL!I757)</f>
        <v>*</v>
      </c>
      <c r="K754" s="139" t="str">
        <f>IF(SP_SUL!M757="","*",SP_SUL!M757)</f>
        <v>-</v>
      </c>
      <c r="L754" s="139" t="str">
        <f>IF(SP_SUL!N757="","*",SP_SUL!N757)</f>
        <v>-</v>
      </c>
      <c r="M754" s="140" t="str">
        <f>IF(SP_SUL!J757="","*",SP_SUL!J757)</f>
        <v>*</v>
      </c>
      <c r="N754" s="144" t="str">
        <f>IF(SP_SUL!K757="","*",SP_SUL!K757)</f>
        <v>*</v>
      </c>
      <c r="O754" s="144" t="str">
        <f>IF(SP_SUL!L757="","*",SP_SUL!L757)</f>
        <v>*</v>
      </c>
      <c r="P754" s="143" t="str">
        <f>IF(SP_SUL!O757="","*",SP_SUL!O757)</f>
        <v>*</v>
      </c>
      <c r="Q754" s="143" t="str">
        <f>IF(SP_SUL!P757="","*",SP_SUL!P757)</f>
        <v>*</v>
      </c>
      <c r="R754" s="145" t="str">
        <f>IF(SP_SUL!Q757="","*",CONCATENATE(SP_SUL!Q757," ",SP_SUL!R757))</f>
        <v>*</v>
      </c>
      <c r="S754" s="145" t="str">
        <f>IF(SP_SUL!V757="","*",SP_SUL!V757)</f>
        <v>*</v>
      </c>
      <c r="T754" s="145" t="str">
        <f>IF(SP_SUL!W757="","*",SP_SUL!W757)</f>
        <v>*</v>
      </c>
      <c r="U754" s="137" t="str">
        <f ca="1">_xlfn.XLOOKUP(G754&amp;$U$2,BS_CONTROLE[CHAVE],BS_CONTROLE[Quantidade_11],"-")</f>
        <v>-</v>
      </c>
      <c r="V754" s="137" t="str">
        <f ca="1">_xlfn.XLOOKUP(G754&amp;$V$2,BS_CONTROLE[CHAVE],BS_CONTROLE[Quantidade_11],"-")</f>
        <v>-</v>
      </c>
      <c r="W754" s="137" t="str">
        <f ca="1">_xlfn.XLOOKUP(G754&amp;$W$2,BS_CONTROLE[CHAVE],BS_CONTROLE[Quantidade_11],"-")</f>
        <v>-</v>
      </c>
    </row>
    <row r="755" spans="1:23" hidden="1">
      <c r="A755" s="146" t="str">
        <f>IF(SP_SUL!Y758="","*",SP_SUL!Y758)</f>
        <v>*</v>
      </c>
      <c r="B755" s="146" t="str">
        <f>IF(SP_SUL!X758="","*",SP_SUL!X758)</f>
        <v>*</v>
      </c>
      <c r="C755" s="146" t="str">
        <f>IF(SP_SUL!Z758="","*",SP_SUL!Z758)</f>
        <v>*</v>
      </c>
      <c r="D755" s="139" t="str">
        <f>IF(SP_SUL!S758="","*",SP_SUL!S758)</f>
        <v>-</v>
      </c>
      <c r="E755" s="139" t="str">
        <f>IF(SP_SUL!T758="","*",SP_SUL!T758)</f>
        <v>-</v>
      </c>
      <c r="F755" s="145" t="str">
        <f>IF(SP_SUL!B758="","*",SP_SUL!B758)</f>
        <v>*</v>
      </c>
      <c r="G755" s="145" t="str">
        <f>IF(SP_SUL!D758="","*",SP_SUL!D758)</f>
        <v>*</v>
      </c>
      <c r="H755" s="145" t="str">
        <f>IF(SP_SUL!F758="","*",SP_SUL!F758)</f>
        <v>*</v>
      </c>
      <c r="I755" s="145" t="str">
        <f>IF(SP_SUL!H758="","*",SP_SUL!H758)</f>
        <v>*</v>
      </c>
      <c r="J755" s="145" t="str">
        <f>IF(SP_SUL!I758="","*",SP_SUL!I758)</f>
        <v>*</v>
      </c>
      <c r="K755" s="139" t="str">
        <f>IF(SP_SUL!M758="","*",SP_SUL!M758)</f>
        <v>-</v>
      </c>
      <c r="L755" s="139" t="str">
        <f>IF(SP_SUL!N758="","*",SP_SUL!N758)</f>
        <v>-</v>
      </c>
      <c r="M755" s="140" t="str">
        <f>IF(SP_SUL!J758="","*",SP_SUL!J758)</f>
        <v>*</v>
      </c>
      <c r="N755" s="144" t="str">
        <f>IF(SP_SUL!K758="","*",SP_SUL!K758)</f>
        <v>*</v>
      </c>
      <c r="O755" s="144" t="str">
        <f>IF(SP_SUL!L758="","*",SP_SUL!L758)</f>
        <v>*</v>
      </c>
      <c r="P755" s="143" t="str">
        <f>IF(SP_SUL!O758="","*",SP_SUL!O758)</f>
        <v>*</v>
      </c>
      <c r="Q755" s="143" t="str">
        <f>IF(SP_SUL!P758="","*",SP_SUL!P758)</f>
        <v>*</v>
      </c>
      <c r="R755" s="145" t="str">
        <f>IF(SP_SUL!Q758="","*",CONCATENATE(SP_SUL!Q758," ",SP_SUL!R758))</f>
        <v>*</v>
      </c>
      <c r="S755" s="145" t="str">
        <f>IF(SP_SUL!V758="","*",SP_SUL!V758)</f>
        <v>*</v>
      </c>
      <c r="T755" s="145" t="str">
        <f>IF(SP_SUL!W758="","*",SP_SUL!W758)</f>
        <v>*</v>
      </c>
      <c r="U755" s="137" t="str">
        <f ca="1">_xlfn.XLOOKUP(G755&amp;$U$2,BS_CONTROLE[CHAVE],BS_CONTROLE[Quantidade_11],"-")</f>
        <v>-</v>
      </c>
      <c r="V755" s="137" t="str">
        <f ca="1">_xlfn.XLOOKUP(G755&amp;$V$2,BS_CONTROLE[CHAVE],BS_CONTROLE[Quantidade_11],"-")</f>
        <v>-</v>
      </c>
      <c r="W755" s="137" t="str">
        <f ca="1">_xlfn.XLOOKUP(G755&amp;$W$2,BS_CONTROLE[CHAVE],BS_CONTROLE[Quantidade_11],"-")</f>
        <v>-</v>
      </c>
    </row>
    <row r="756" spans="1:23" hidden="1">
      <c r="A756" s="146" t="str">
        <f>IF(SP_SUL!Y759="","*",SP_SUL!Y759)</f>
        <v>*</v>
      </c>
      <c r="B756" s="146" t="str">
        <f>IF(SP_SUL!X759="","*",SP_SUL!X759)</f>
        <v>*</v>
      </c>
      <c r="C756" s="146" t="str">
        <f>IF(SP_SUL!Z759="","*",SP_SUL!Z759)</f>
        <v>*</v>
      </c>
      <c r="D756" s="139" t="str">
        <f>IF(SP_SUL!S759="","*",SP_SUL!S759)</f>
        <v>-</v>
      </c>
      <c r="E756" s="139" t="str">
        <f>IF(SP_SUL!T759="","*",SP_SUL!T759)</f>
        <v>-</v>
      </c>
      <c r="F756" s="145" t="str">
        <f>IF(SP_SUL!B759="","*",SP_SUL!B759)</f>
        <v>*</v>
      </c>
      <c r="G756" s="145" t="str">
        <f>IF(SP_SUL!D759="","*",SP_SUL!D759)</f>
        <v>*</v>
      </c>
      <c r="H756" s="145" t="str">
        <f>IF(SP_SUL!F759="","*",SP_SUL!F759)</f>
        <v>*</v>
      </c>
      <c r="I756" s="145" t="str">
        <f>IF(SP_SUL!H759="","*",SP_SUL!H759)</f>
        <v>*</v>
      </c>
      <c r="J756" s="145" t="str">
        <f>IF(SP_SUL!I759="","*",SP_SUL!I759)</f>
        <v>*</v>
      </c>
      <c r="K756" s="139" t="str">
        <f>IF(SP_SUL!M759="","*",SP_SUL!M759)</f>
        <v>-</v>
      </c>
      <c r="L756" s="139" t="str">
        <f>IF(SP_SUL!N759="","*",SP_SUL!N759)</f>
        <v>-</v>
      </c>
      <c r="M756" s="140" t="str">
        <f>IF(SP_SUL!J759="","*",SP_SUL!J759)</f>
        <v>*</v>
      </c>
      <c r="N756" s="144" t="str">
        <f>IF(SP_SUL!K759="","*",SP_SUL!K759)</f>
        <v>*</v>
      </c>
      <c r="O756" s="144" t="str">
        <f>IF(SP_SUL!L759="","*",SP_SUL!L759)</f>
        <v>*</v>
      </c>
      <c r="P756" s="143" t="str">
        <f>IF(SP_SUL!O759="","*",SP_SUL!O759)</f>
        <v>*</v>
      </c>
      <c r="Q756" s="143" t="str">
        <f>IF(SP_SUL!P759="","*",SP_SUL!P759)</f>
        <v>*</v>
      </c>
      <c r="R756" s="145" t="str">
        <f>IF(SP_SUL!Q759="","*",CONCATENATE(SP_SUL!Q759," ",SP_SUL!R759))</f>
        <v>*</v>
      </c>
      <c r="S756" s="145" t="str">
        <f>IF(SP_SUL!V759="","*",SP_SUL!V759)</f>
        <v>*</v>
      </c>
      <c r="T756" s="145" t="str">
        <f>IF(SP_SUL!W759="","*",SP_SUL!W759)</f>
        <v>*</v>
      </c>
      <c r="U756" s="137" t="str">
        <f ca="1">_xlfn.XLOOKUP(G756&amp;$U$2,BS_CONTROLE[CHAVE],BS_CONTROLE[Quantidade_11],"-")</f>
        <v>-</v>
      </c>
      <c r="V756" s="137" t="str">
        <f ca="1">_xlfn.XLOOKUP(G756&amp;$V$2,BS_CONTROLE[CHAVE],BS_CONTROLE[Quantidade_11],"-")</f>
        <v>-</v>
      </c>
      <c r="W756" s="137" t="str">
        <f ca="1">_xlfn.XLOOKUP(G756&amp;$W$2,BS_CONTROLE[CHAVE],BS_CONTROLE[Quantidade_11],"-")</f>
        <v>-</v>
      </c>
    </row>
    <row r="757" spans="1:23" hidden="1">
      <c r="A757" s="146" t="str">
        <f>IF(SP_SUL!Y760="","*",SP_SUL!Y760)</f>
        <v>*</v>
      </c>
      <c r="B757" s="146" t="str">
        <f>IF(SP_SUL!X760="","*",SP_SUL!X760)</f>
        <v>*</v>
      </c>
      <c r="C757" s="146" t="str">
        <f>IF(SP_SUL!Z760="","*",SP_SUL!Z760)</f>
        <v>*</v>
      </c>
      <c r="D757" s="139" t="str">
        <f>IF(SP_SUL!S760="","*",SP_SUL!S760)</f>
        <v>-</v>
      </c>
      <c r="E757" s="139" t="str">
        <f>IF(SP_SUL!T760="","*",SP_SUL!T760)</f>
        <v>-</v>
      </c>
      <c r="F757" s="145" t="str">
        <f>IF(SP_SUL!B760="","*",SP_SUL!B760)</f>
        <v>*</v>
      </c>
      <c r="G757" s="145" t="str">
        <f>IF(SP_SUL!D760="","*",SP_SUL!D760)</f>
        <v>*</v>
      </c>
      <c r="H757" s="145" t="str">
        <f>IF(SP_SUL!F760="","*",SP_SUL!F760)</f>
        <v>*</v>
      </c>
      <c r="I757" s="145" t="str">
        <f>IF(SP_SUL!H760="","*",SP_SUL!H760)</f>
        <v>*</v>
      </c>
      <c r="J757" s="145" t="str">
        <f>IF(SP_SUL!I760="","*",SP_SUL!I760)</f>
        <v>*</v>
      </c>
      <c r="K757" s="139" t="str">
        <f>IF(SP_SUL!M760="","*",SP_SUL!M760)</f>
        <v>-</v>
      </c>
      <c r="L757" s="139" t="str">
        <f>IF(SP_SUL!N760="","*",SP_SUL!N760)</f>
        <v>-</v>
      </c>
      <c r="M757" s="140" t="str">
        <f>IF(SP_SUL!J760="","*",SP_SUL!J760)</f>
        <v>*</v>
      </c>
      <c r="N757" s="144" t="str">
        <f>IF(SP_SUL!K760="","*",SP_SUL!K760)</f>
        <v>*</v>
      </c>
      <c r="O757" s="144" t="str">
        <f>IF(SP_SUL!L760="","*",SP_SUL!L760)</f>
        <v>*</v>
      </c>
      <c r="P757" s="143" t="str">
        <f>IF(SP_SUL!O760="","*",SP_SUL!O760)</f>
        <v>*</v>
      </c>
      <c r="Q757" s="143" t="str">
        <f>IF(SP_SUL!P760="","*",SP_SUL!P760)</f>
        <v>*</v>
      </c>
      <c r="R757" s="145" t="str">
        <f>IF(SP_SUL!Q760="","*",CONCATENATE(SP_SUL!Q760," ",SP_SUL!R760))</f>
        <v>*</v>
      </c>
      <c r="S757" s="145" t="str">
        <f>IF(SP_SUL!V760="","*",SP_SUL!V760)</f>
        <v>*</v>
      </c>
      <c r="T757" s="145" t="str">
        <f>IF(SP_SUL!W760="","*",SP_SUL!W760)</f>
        <v>*</v>
      </c>
      <c r="U757" s="137" t="str">
        <f ca="1">_xlfn.XLOOKUP(G757&amp;$U$2,BS_CONTROLE[CHAVE],BS_CONTROLE[Quantidade_11],"-")</f>
        <v>-</v>
      </c>
      <c r="V757" s="137" t="str">
        <f ca="1">_xlfn.XLOOKUP(G757&amp;$V$2,BS_CONTROLE[CHAVE],BS_CONTROLE[Quantidade_11],"-")</f>
        <v>-</v>
      </c>
      <c r="W757" s="137" t="str">
        <f ca="1">_xlfn.XLOOKUP(G757&amp;$W$2,BS_CONTROLE[CHAVE],BS_CONTROLE[Quantidade_11],"-")</f>
        <v>-</v>
      </c>
    </row>
    <row r="758" spans="1:23" hidden="1">
      <c r="A758" s="146" t="str">
        <f>IF(SP_SUL!Y761="","*",SP_SUL!Y761)</f>
        <v>*</v>
      </c>
      <c r="B758" s="146" t="str">
        <f>IF(SP_SUL!X761="","*",SP_SUL!X761)</f>
        <v>*</v>
      </c>
      <c r="C758" s="146" t="str">
        <f>IF(SP_SUL!Z761="","*",SP_SUL!Z761)</f>
        <v>*</v>
      </c>
      <c r="D758" s="139" t="str">
        <f>IF(SP_SUL!S761="","*",SP_SUL!S761)</f>
        <v>-</v>
      </c>
      <c r="E758" s="139" t="str">
        <f>IF(SP_SUL!T761="","*",SP_SUL!T761)</f>
        <v>-</v>
      </c>
      <c r="F758" s="145" t="str">
        <f>IF(SP_SUL!B761="","*",SP_SUL!B761)</f>
        <v>*</v>
      </c>
      <c r="G758" s="145" t="str">
        <f>IF(SP_SUL!D761="","*",SP_SUL!D761)</f>
        <v>*</v>
      </c>
      <c r="H758" s="145" t="str">
        <f>IF(SP_SUL!F761="","*",SP_SUL!F761)</f>
        <v>*</v>
      </c>
      <c r="I758" s="145" t="str">
        <f>IF(SP_SUL!H761="","*",SP_SUL!H761)</f>
        <v>*</v>
      </c>
      <c r="J758" s="145" t="str">
        <f>IF(SP_SUL!I761="","*",SP_SUL!I761)</f>
        <v>*</v>
      </c>
      <c r="K758" s="139" t="str">
        <f>IF(SP_SUL!M761="","*",SP_SUL!M761)</f>
        <v>-</v>
      </c>
      <c r="L758" s="139" t="str">
        <f>IF(SP_SUL!N761="","*",SP_SUL!N761)</f>
        <v>-</v>
      </c>
      <c r="M758" s="140" t="str">
        <f>IF(SP_SUL!J761="","*",SP_SUL!J761)</f>
        <v>*</v>
      </c>
      <c r="N758" s="144" t="str">
        <f>IF(SP_SUL!K761="","*",SP_SUL!K761)</f>
        <v>*</v>
      </c>
      <c r="O758" s="144" t="str">
        <f>IF(SP_SUL!L761="","*",SP_SUL!L761)</f>
        <v>*</v>
      </c>
      <c r="P758" s="143" t="str">
        <f>IF(SP_SUL!O761="","*",SP_SUL!O761)</f>
        <v>*</v>
      </c>
      <c r="Q758" s="143" t="str">
        <f>IF(SP_SUL!P761="","*",SP_SUL!P761)</f>
        <v>*</v>
      </c>
      <c r="R758" s="145" t="str">
        <f>IF(SP_SUL!Q761="","*",CONCATENATE(SP_SUL!Q761," ",SP_SUL!R761))</f>
        <v>*</v>
      </c>
      <c r="S758" s="145" t="str">
        <f>IF(SP_SUL!V761="","*",SP_SUL!V761)</f>
        <v>*</v>
      </c>
      <c r="T758" s="145" t="str">
        <f>IF(SP_SUL!W761="","*",SP_SUL!W761)</f>
        <v>*</v>
      </c>
      <c r="U758" s="137" t="str">
        <f ca="1">_xlfn.XLOOKUP(G758&amp;$U$2,BS_CONTROLE[CHAVE],BS_CONTROLE[Quantidade_11],"-")</f>
        <v>-</v>
      </c>
      <c r="V758" s="137" t="str">
        <f ca="1">_xlfn.XLOOKUP(G758&amp;$V$2,BS_CONTROLE[CHAVE],BS_CONTROLE[Quantidade_11],"-")</f>
        <v>-</v>
      </c>
      <c r="W758" s="137" t="str">
        <f ca="1">_xlfn.XLOOKUP(G758&amp;$W$2,BS_CONTROLE[CHAVE],BS_CONTROLE[Quantidade_11],"-")</f>
        <v>-</v>
      </c>
    </row>
    <row r="759" spans="1:23" hidden="1">
      <c r="A759" s="146" t="str">
        <f>IF(SP_SUL!Y762="","*",SP_SUL!Y762)</f>
        <v>*</v>
      </c>
      <c r="B759" s="146" t="str">
        <f>IF(SP_SUL!X762="","*",SP_SUL!X762)</f>
        <v>*</v>
      </c>
      <c r="C759" s="146" t="str">
        <f>IF(SP_SUL!Z762="","*",SP_SUL!Z762)</f>
        <v>*</v>
      </c>
      <c r="D759" s="139" t="str">
        <f>IF(SP_SUL!S762="","*",SP_SUL!S762)</f>
        <v>-</v>
      </c>
      <c r="E759" s="139" t="str">
        <f>IF(SP_SUL!T762="","*",SP_SUL!T762)</f>
        <v>-</v>
      </c>
      <c r="F759" s="145" t="str">
        <f>IF(SP_SUL!B762="","*",SP_SUL!B762)</f>
        <v>*</v>
      </c>
      <c r="G759" s="145" t="str">
        <f>IF(SP_SUL!D762="","*",SP_SUL!D762)</f>
        <v>*</v>
      </c>
      <c r="H759" s="145" t="str">
        <f>IF(SP_SUL!F762="","*",SP_SUL!F762)</f>
        <v>*</v>
      </c>
      <c r="I759" s="145" t="str">
        <f>IF(SP_SUL!H762="","*",SP_SUL!H762)</f>
        <v>*</v>
      </c>
      <c r="J759" s="145" t="str">
        <f>IF(SP_SUL!I762="","*",SP_SUL!I762)</f>
        <v>*</v>
      </c>
      <c r="K759" s="139" t="str">
        <f>IF(SP_SUL!M762="","*",SP_SUL!M762)</f>
        <v>-</v>
      </c>
      <c r="L759" s="139" t="str">
        <f>IF(SP_SUL!N762="","*",SP_SUL!N762)</f>
        <v>-</v>
      </c>
      <c r="M759" s="140" t="str">
        <f>IF(SP_SUL!J762="","*",SP_SUL!J762)</f>
        <v>*</v>
      </c>
      <c r="N759" s="144" t="str">
        <f>IF(SP_SUL!K762="","*",SP_SUL!K762)</f>
        <v>*</v>
      </c>
      <c r="O759" s="144" t="str">
        <f>IF(SP_SUL!L762="","*",SP_SUL!L762)</f>
        <v>*</v>
      </c>
      <c r="P759" s="143" t="str">
        <f>IF(SP_SUL!O762="","*",SP_SUL!O762)</f>
        <v>*</v>
      </c>
      <c r="Q759" s="143" t="str">
        <f>IF(SP_SUL!P762="","*",SP_SUL!P762)</f>
        <v>*</v>
      </c>
      <c r="R759" s="145" t="str">
        <f>IF(SP_SUL!Q762="","*",CONCATENATE(SP_SUL!Q762," ",SP_SUL!R762))</f>
        <v>*</v>
      </c>
      <c r="S759" s="145" t="str">
        <f>IF(SP_SUL!V762="","*",SP_SUL!V762)</f>
        <v>*</v>
      </c>
      <c r="T759" s="145" t="str">
        <f>IF(SP_SUL!W762="","*",SP_SUL!W762)</f>
        <v>*</v>
      </c>
      <c r="U759" s="137" t="str">
        <f ca="1">_xlfn.XLOOKUP(G759&amp;$U$2,BS_CONTROLE[CHAVE],BS_CONTROLE[Quantidade_11],"-")</f>
        <v>-</v>
      </c>
      <c r="V759" s="137" t="str">
        <f ca="1">_xlfn.XLOOKUP(G759&amp;$V$2,BS_CONTROLE[CHAVE],BS_CONTROLE[Quantidade_11],"-")</f>
        <v>-</v>
      </c>
      <c r="W759" s="137" t="str">
        <f ca="1">_xlfn.XLOOKUP(G759&amp;$W$2,BS_CONTROLE[CHAVE],BS_CONTROLE[Quantidade_11],"-")</f>
        <v>-</v>
      </c>
    </row>
    <row r="760" spans="1:23" hidden="1">
      <c r="A760" s="146" t="str">
        <f>IF(SP_SUL!Y763="","*",SP_SUL!Y763)</f>
        <v>*</v>
      </c>
      <c r="B760" s="146" t="str">
        <f>IF(SP_SUL!X763="","*",SP_SUL!X763)</f>
        <v>*</v>
      </c>
      <c r="C760" s="146" t="str">
        <f>IF(SP_SUL!Z763="","*",SP_SUL!Z763)</f>
        <v>*</v>
      </c>
      <c r="D760" s="139" t="str">
        <f>IF(SP_SUL!S763="","*",SP_SUL!S763)</f>
        <v>-</v>
      </c>
      <c r="E760" s="139" t="str">
        <f>IF(SP_SUL!T763="","*",SP_SUL!T763)</f>
        <v>-</v>
      </c>
      <c r="F760" s="145" t="str">
        <f>IF(SP_SUL!B763="","*",SP_SUL!B763)</f>
        <v>*</v>
      </c>
      <c r="G760" s="145" t="str">
        <f>IF(SP_SUL!D763="","*",SP_SUL!D763)</f>
        <v>*</v>
      </c>
      <c r="H760" s="145" t="str">
        <f>IF(SP_SUL!F763="","*",SP_SUL!F763)</f>
        <v>*</v>
      </c>
      <c r="I760" s="145" t="str">
        <f>IF(SP_SUL!H763="","*",SP_SUL!H763)</f>
        <v>*</v>
      </c>
      <c r="J760" s="145" t="str">
        <f>IF(SP_SUL!I763="","*",SP_SUL!I763)</f>
        <v>*</v>
      </c>
      <c r="K760" s="139" t="str">
        <f>IF(SP_SUL!M763="","*",SP_SUL!M763)</f>
        <v>-</v>
      </c>
      <c r="L760" s="139" t="str">
        <f>IF(SP_SUL!N763="","*",SP_SUL!N763)</f>
        <v>-</v>
      </c>
      <c r="M760" s="140" t="str">
        <f>IF(SP_SUL!J763="","*",SP_SUL!J763)</f>
        <v>*</v>
      </c>
      <c r="N760" s="144" t="str">
        <f>IF(SP_SUL!K763="","*",SP_SUL!K763)</f>
        <v>*</v>
      </c>
      <c r="O760" s="144" t="str">
        <f>IF(SP_SUL!L763="","*",SP_SUL!L763)</f>
        <v>*</v>
      </c>
      <c r="P760" s="143" t="str">
        <f>IF(SP_SUL!O763="","*",SP_SUL!O763)</f>
        <v>*</v>
      </c>
      <c r="Q760" s="143" t="str">
        <f>IF(SP_SUL!P763="","*",SP_SUL!P763)</f>
        <v>*</v>
      </c>
      <c r="R760" s="145" t="str">
        <f>IF(SP_SUL!Q763="","*",CONCATENATE(SP_SUL!Q763," ",SP_SUL!R763))</f>
        <v>*</v>
      </c>
      <c r="S760" s="145" t="str">
        <f>IF(SP_SUL!V763="","*",SP_SUL!V763)</f>
        <v>*</v>
      </c>
      <c r="T760" s="145" t="str">
        <f>IF(SP_SUL!W763="","*",SP_SUL!W763)</f>
        <v>*</v>
      </c>
      <c r="U760" s="137" t="str">
        <f ca="1">_xlfn.XLOOKUP(G760&amp;$U$2,BS_CONTROLE[CHAVE],BS_CONTROLE[Quantidade_11],"-")</f>
        <v>-</v>
      </c>
      <c r="V760" s="137" t="str">
        <f ca="1">_xlfn.XLOOKUP(G760&amp;$V$2,BS_CONTROLE[CHAVE],BS_CONTROLE[Quantidade_11],"-")</f>
        <v>-</v>
      </c>
      <c r="W760" s="137" t="str">
        <f ca="1">_xlfn.XLOOKUP(G760&amp;$W$2,BS_CONTROLE[CHAVE],BS_CONTROLE[Quantidade_11],"-")</f>
        <v>-</v>
      </c>
    </row>
    <row r="761" spans="1:23" hidden="1">
      <c r="A761" s="146" t="str">
        <f>IF(SP_SUL!Y764="","*",SP_SUL!Y764)</f>
        <v>*</v>
      </c>
      <c r="B761" s="146" t="str">
        <f>IF(SP_SUL!X764="","*",SP_SUL!X764)</f>
        <v>*</v>
      </c>
      <c r="C761" s="146" t="str">
        <f>IF(SP_SUL!Z764="","*",SP_SUL!Z764)</f>
        <v>*</v>
      </c>
      <c r="D761" s="139" t="str">
        <f>IF(SP_SUL!S764="","*",SP_SUL!S764)</f>
        <v>-</v>
      </c>
      <c r="E761" s="139" t="str">
        <f>IF(SP_SUL!T764="","*",SP_SUL!T764)</f>
        <v>-</v>
      </c>
      <c r="F761" s="145" t="str">
        <f>IF(SP_SUL!B764="","*",SP_SUL!B764)</f>
        <v>*</v>
      </c>
      <c r="G761" s="145" t="str">
        <f>IF(SP_SUL!D764="","*",SP_SUL!D764)</f>
        <v>*</v>
      </c>
      <c r="H761" s="145" t="str">
        <f>IF(SP_SUL!F764="","*",SP_SUL!F764)</f>
        <v>*</v>
      </c>
      <c r="I761" s="145" t="str">
        <f>IF(SP_SUL!H764="","*",SP_SUL!H764)</f>
        <v>*</v>
      </c>
      <c r="J761" s="145" t="str">
        <f>IF(SP_SUL!I764="","*",SP_SUL!I764)</f>
        <v>*</v>
      </c>
      <c r="K761" s="139" t="str">
        <f>IF(SP_SUL!M764="","*",SP_SUL!M764)</f>
        <v>-</v>
      </c>
      <c r="L761" s="139" t="str">
        <f>IF(SP_SUL!N764="","*",SP_SUL!N764)</f>
        <v>-</v>
      </c>
      <c r="M761" s="140" t="str">
        <f>IF(SP_SUL!J764="","*",SP_SUL!J764)</f>
        <v>*</v>
      </c>
      <c r="N761" s="144" t="str">
        <f>IF(SP_SUL!K764="","*",SP_SUL!K764)</f>
        <v>*</v>
      </c>
      <c r="O761" s="144" t="str">
        <f>IF(SP_SUL!L764="","*",SP_SUL!L764)</f>
        <v>*</v>
      </c>
      <c r="P761" s="143" t="str">
        <f>IF(SP_SUL!O764="","*",SP_SUL!O764)</f>
        <v>*</v>
      </c>
      <c r="Q761" s="143" t="str">
        <f>IF(SP_SUL!P764="","*",SP_SUL!P764)</f>
        <v>*</v>
      </c>
      <c r="R761" s="145" t="str">
        <f>IF(SP_SUL!Q764="","*",CONCATENATE(SP_SUL!Q764," ",SP_SUL!R764))</f>
        <v>*</v>
      </c>
      <c r="S761" s="145" t="str">
        <f>IF(SP_SUL!V764="","*",SP_SUL!V764)</f>
        <v>*</v>
      </c>
      <c r="T761" s="145" t="str">
        <f>IF(SP_SUL!W764="","*",SP_SUL!W764)</f>
        <v>*</v>
      </c>
      <c r="U761" s="137" t="str">
        <f ca="1">_xlfn.XLOOKUP(G761&amp;$U$2,BS_CONTROLE[CHAVE],BS_CONTROLE[Quantidade_11],"-")</f>
        <v>-</v>
      </c>
      <c r="V761" s="137" t="str">
        <f ca="1">_xlfn.XLOOKUP(G761&amp;$V$2,BS_CONTROLE[CHAVE],BS_CONTROLE[Quantidade_11],"-")</f>
        <v>-</v>
      </c>
      <c r="W761" s="137" t="str">
        <f ca="1">_xlfn.XLOOKUP(G761&amp;$W$2,BS_CONTROLE[CHAVE],BS_CONTROLE[Quantidade_11],"-")</f>
        <v>-</v>
      </c>
    </row>
    <row r="762" spans="1:23" hidden="1">
      <c r="A762" s="146" t="str">
        <f>IF(SP_SUL!Y765="","*",SP_SUL!Y765)</f>
        <v>*</v>
      </c>
      <c r="B762" s="146" t="str">
        <f>IF(SP_SUL!X765="","*",SP_SUL!X765)</f>
        <v>*</v>
      </c>
      <c r="C762" s="146" t="str">
        <f>IF(SP_SUL!Z765="","*",SP_SUL!Z765)</f>
        <v>*</v>
      </c>
      <c r="D762" s="139" t="str">
        <f>IF(SP_SUL!S765="","*",SP_SUL!S765)</f>
        <v>-</v>
      </c>
      <c r="E762" s="139" t="str">
        <f>IF(SP_SUL!T765="","*",SP_SUL!T765)</f>
        <v>-</v>
      </c>
      <c r="F762" s="145" t="str">
        <f>IF(SP_SUL!B765="","*",SP_SUL!B765)</f>
        <v>*</v>
      </c>
      <c r="G762" s="145" t="str">
        <f>IF(SP_SUL!D765="","*",SP_SUL!D765)</f>
        <v>*</v>
      </c>
      <c r="H762" s="145" t="str">
        <f>IF(SP_SUL!F765="","*",SP_SUL!F765)</f>
        <v>*</v>
      </c>
      <c r="I762" s="145" t="str">
        <f>IF(SP_SUL!H765="","*",SP_SUL!H765)</f>
        <v>*</v>
      </c>
      <c r="J762" s="145" t="str">
        <f>IF(SP_SUL!I765="","*",SP_SUL!I765)</f>
        <v>*</v>
      </c>
      <c r="K762" s="139" t="str">
        <f>IF(SP_SUL!M765="","*",SP_SUL!M765)</f>
        <v>-</v>
      </c>
      <c r="L762" s="139" t="str">
        <f>IF(SP_SUL!N765="","*",SP_SUL!N765)</f>
        <v>-</v>
      </c>
      <c r="M762" s="140" t="str">
        <f>IF(SP_SUL!J765="","*",SP_SUL!J765)</f>
        <v>*</v>
      </c>
      <c r="N762" s="144" t="str">
        <f>IF(SP_SUL!K765="","*",SP_SUL!K765)</f>
        <v>*</v>
      </c>
      <c r="O762" s="144" t="str">
        <f>IF(SP_SUL!L765="","*",SP_SUL!L765)</f>
        <v>*</v>
      </c>
      <c r="P762" s="143" t="str">
        <f>IF(SP_SUL!O765="","*",SP_SUL!O765)</f>
        <v>*</v>
      </c>
      <c r="Q762" s="143" t="str">
        <f>IF(SP_SUL!P765="","*",SP_SUL!P765)</f>
        <v>*</v>
      </c>
      <c r="R762" s="145" t="str">
        <f>IF(SP_SUL!Q765="","*",CONCATENATE(SP_SUL!Q765," ",SP_SUL!R765))</f>
        <v>*</v>
      </c>
      <c r="S762" s="145" t="str">
        <f>IF(SP_SUL!V765="","*",SP_SUL!V765)</f>
        <v>*</v>
      </c>
      <c r="T762" s="145" t="str">
        <f>IF(SP_SUL!W765="","*",SP_SUL!W765)</f>
        <v>*</v>
      </c>
      <c r="U762" s="137" t="str">
        <f ca="1">_xlfn.XLOOKUP(G762&amp;$U$2,BS_CONTROLE[CHAVE],BS_CONTROLE[Quantidade_11],"-")</f>
        <v>-</v>
      </c>
      <c r="V762" s="137" t="str">
        <f ca="1">_xlfn.XLOOKUP(G762&amp;$V$2,BS_CONTROLE[CHAVE],BS_CONTROLE[Quantidade_11],"-")</f>
        <v>-</v>
      </c>
      <c r="W762" s="137" t="str">
        <f ca="1">_xlfn.XLOOKUP(G762&amp;$W$2,BS_CONTROLE[CHAVE],BS_CONTROLE[Quantidade_11],"-")</f>
        <v>-</v>
      </c>
    </row>
    <row r="763" spans="1:23" hidden="1">
      <c r="A763" s="146" t="str">
        <f>IF(SP_SUL!Y766="","*",SP_SUL!Y766)</f>
        <v>*</v>
      </c>
      <c r="B763" s="146" t="str">
        <f>IF(SP_SUL!X766="","*",SP_SUL!X766)</f>
        <v>*</v>
      </c>
      <c r="C763" s="146" t="str">
        <f>IF(SP_SUL!Z766="","*",SP_SUL!Z766)</f>
        <v>*</v>
      </c>
      <c r="D763" s="139" t="str">
        <f>IF(SP_SUL!S766="","*",SP_SUL!S766)</f>
        <v>-</v>
      </c>
      <c r="E763" s="139" t="str">
        <f>IF(SP_SUL!T766="","*",SP_SUL!T766)</f>
        <v>-</v>
      </c>
      <c r="F763" s="145" t="str">
        <f>IF(SP_SUL!B766="","*",SP_SUL!B766)</f>
        <v>*</v>
      </c>
      <c r="G763" s="145" t="str">
        <f>IF(SP_SUL!D766="","*",SP_SUL!D766)</f>
        <v>*</v>
      </c>
      <c r="H763" s="145" t="str">
        <f>IF(SP_SUL!F766="","*",SP_SUL!F766)</f>
        <v>*</v>
      </c>
      <c r="I763" s="145" t="str">
        <f>IF(SP_SUL!H766="","*",SP_SUL!H766)</f>
        <v>*</v>
      </c>
      <c r="J763" s="145" t="str">
        <f>IF(SP_SUL!I766="","*",SP_SUL!I766)</f>
        <v>*</v>
      </c>
      <c r="K763" s="139" t="str">
        <f>IF(SP_SUL!M766="","*",SP_SUL!M766)</f>
        <v>-</v>
      </c>
      <c r="L763" s="139" t="str">
        <f>IF(SP_SUL!N766="","*",SP_SUL!N766)</f>
        <v>-</v>
      </c>
      <c r="M763" s="140" t="str">
        <f>IF(SP_SUL!J766="","*",SP_SUL!J766)</f>
        <v>*</v>
      </c>
      <c r="N763" s="144" t="str">
        <f>IF(SP_SUL!K766="","*",SP_SUL!K766)</f>
        <v>*</v>
      </c>
      <c r="O763" s="144" t="str">
        <f>IF(SP_SUL!L766="","*",SP_SUL!L766)</f>
        <v>*</v>
      </c>
      <c r="P763" s="143" t="str">
        <f>IF(SP_SUL!O766="","*",SP_SUL!O766)</f>
        <v>*</v>
      </c>
      <c r="Q763" s="143" t="str">
        <f>IF(SP_SUL!P766="","*",SP_SUL!P766)</f>
        <v>*</v>
      </c>
      <c r="R763" s="145" t="str">
        <f>IF(SP_SUL!Q766="","*",CONCATENATE(SP_SUL!Q766," ",SP_SUL!R766))</f>
        <v>*</v>
      </c>
      <c r="S763" s="145" t="str">
        <f>IF(SP_SUL!V766="","*",SP_SUL!V766)</f>
        <v>*</v>
      </c>
      <c r="T763" s="145" t="str">
        <f>IF(SP_SUL!W766="","*",SP_SUL!W766)</f>
        <v>*</v>
      </c>
      <c r="U763" s="137" t="str">
        <f ca="1">_xlfn.XLOOKUP(G763&amp;$U$2,BS_CONTROLE[CHAVE],BS_CONTROLE[Quantidade_11],"-")</f>
        <v>-</v>
      </c>
      <c r="V763" s="137" t="str">
        <f ca="1">_xlfn.XLOOKUP(G763&amp;$V$2,BS_CONTROLE[CHAVE],BS_CONTROLE[Quantidade_11],"-")</f>
        <v>-</v>
      </c>
      <c r="W763" s="137" t="str">
        <f ca="1">_xlfn.XLOOKUP(G763&amp;$W$2,BS_CONTROLE[CHAVE],BS_CONTROLE[Quantidade_11],"-")</f>
        <v>-</v>
      </c>
    </row>
    <row r="764" spans="1:23" hidden="1">
      <c r="A764" s="146" t="str">
        <f>IF(SP_SUL!Y767="","*",SP_SUL!Y767)</f>
        <v>*</v>
      </c>
      <c r="B764" s="146" t="str">
        <f>IF(SP_SUL!X767="","*",SP_SUL!X767)</f>
        <v>*</v>
      </c>
      <c r="C764" s="146" t="str">
        <f>IF(SP_SUL!Z767="","*",SP_SUL!Z767)</f>
        <v>*</v>
      </c>
      <c r="D764" s="139" t="str">
        <f>IF(SP_SUL!S767="","*",SP_SUL!S767)</f>
        <v>-</v>
      </c>
      <c r="E764" s="139" t="str">
        <f>IF(SP_SUL!T767="","*",SP_SUL!T767)</f>
        <v>-</v>
      </c>
      <c r="F764" s="145" t="str">
        <f>IF(SP_SUL!B767="","*",SP_SUL!B767)</f>
        <v>*</v>
      </c>
      <c r="G764" s="145" t="str">
        <f>IF(SP_SUL!D767="","*",SP_SUL!D767)</f>
        <v>*</v>
      </c>
      <c r="H764" s="145" t="str">
        <f>IF(SP_SUL!F767="","*",SP_SUL!F767)</f>
        <v>*</v>
      </c>
      <c r="I764" s="145" t="str">
        <f>IF(SP_SUL!H767="","*",SP_SUL!H767)</f>
        <v>*</v>
      </c>
      <c r="J764" s="145" t="str">
        <f>IF(SP_SUL!I767="","*",SP_SUL!I767)</f>
        <v>*</v>
      </c>
      <c r="K764" s="139" t="str">
        <f>IF(SP_SUL!M767="","*",SP_SUL!M767)</f>
        <v>-</v>
      </c>
      <c r="L764" s="139" t="str">
        <f>IF(SP_SUL!N767="","*",SP_SUL!N767)</f>
        <v>-</v>
      </c>
      <c r="M764" s="140" t="str">
        <f>IF(SP_SUL!J767="","*",SP_SUL!J767)</f>
        <v>*</v>
      </c>
      <c r="N764" s="144" t="str">
        <f>IF(SP_SUL!K767="","*",SP_SUL!K767)</f>
        <v>*</v>
      </c>
      <c r="O764" s="144" t="str">
        <f>IF(SP_SUL!L767="","*",SP_SUL!L767)</f>
        <v>*</v>
      </c>
      <c r="P764" s="143" t="str">
        <f>IF(SP_SUL!O767="","*",SP_SUL!O767)</f>
        <v>*</v>
      </c>
      <c r="Q764" s="143" t="str">
        <f>IF(SP_SUL!P767="","*",SP_SUL!P767)</f>
        <v>*</v>
      </c>
      <c r="R764" s="145" t="str">
        <f>IF(SP_SUL!Q767="","*",CONCATENATE(SP_SUL!Q767," ",SP_SUL!R767))</f>
        <v>*</v>
      </c>
      <c r="S764" s="145" t="str">
        <f>IF(SP_SUL!V767="","*",SP_SUL!V767)</f>
        <v>*</v>
      </c>
      <c r="T764" s="145" t="str">
        <f>IF(SP_SUL!W767="","*",SP_SUL!W767)</f>
        <v>*</v>
      </c>
      <c r="U764" s="137" t="str">
        <f ca="1">_xlfn.XLOOKUP(G764&amp;$U$2,BS_CONTROLE[CHAVE],BS_CONTROLE[Quantidade_11],"-")</f>
        <v>-</v>
      </c>
      <c r="V764" s="137" t="str">
        <f ca="1">_xlfn.XLOOKUP(G764&amp;$V$2,BS_CONTROLE[CHAVE],BS_CONTROLE[Quantidade_11],"-")</f>
        <v>-</v>
      </c>
      <c r="W764" s="137" t="str">
        <f ca="1">_xlfn.XLOOKUP(G764&amp;$W$2,BS_CONTROLE[CHAVE],BS_CONTROLE[Quantidade_11],"-")</f>
        <v>-</v>
      </c>
    </row>
    <row r="765" spans="1:23" hidden="1">
      <c r="A765" s="146" t="str">
        <f>IF(SP_SUL!Y768="","*",SP_SUL!Y768)</f>
        <v>*</v>
      </c>
      <c r="B765" s="146" t="str">
        <f>IF(SP_SUL!X768="","*",SP_SUL!X768)</f>
        <v>*</v>
      </c>
      <c r="C765" s="146" t="str">
        <f>IF(SP_SUL!Z768="","*",SP_SUL!Z768)</f>
        <v>*</v>
      </c>
      <c r="D765" s="139" t="str">
        <f>IF(SP_SUL!S768="","*",SP_SUL!S768)</f>
        <v>-</v>
      </c>
      <c r="E765" s="139" t="str">
        <f>IF(SP_SUL!T768="","*",SP_SUL!T768)</f>
        <v>-</v>
      </c>
      <c r="F765" s="145" t="str">
        <f>IF(SP_SUL!B768="","*",SP_SUL!B768)</f>
        <v>*</v>
      </c>
      <c r="G765" s="145" t="str">
        <f>IF(SP_SUL!D768="","*",SP_SUL!D768)</f>
        <v>*</v>
      </c>
      <c r="H765" s="145" t="str">
        <f>IF(SP_SUL!F768="","*",SP_SUL!F768)</f>
        <v>*</v>
      </c>
      <c r="I765" s="145" t="str">
        <f>IF(SP_SUL!H768="","*",SP_SUL!H768)</f>
        <v>*</v>
      </c>
      <c r="J765" s="145" t="str">
        <f>IF(SP_SUL!I768="","*",SP_SUL!I768)</f>
        <v>*</v>
      </c>
      <c r="K765" s="139" t="str">
        <f>IF(SP_SUL!M768="","*",SP_SUL!M768)</f>
        <v>-</v>
      </c>
      <c r="L765" s="139" t="str">
        <f>IF(SP_SUL!N768="","*",SP_SUL!N768)</f>
        <v>-</v>
      </c>
      <c r="M765" s="140" t="str">
        <f>IF(SP_SUL!J768="","*",SP_SUL!J768)</f>
        <v>*</v>
      </c>
      <c r="N765" s="144" t="str">
        <f>IF(SP_SUL!K768="","*",SP_SUL!K768)</f>
        <v>*</v>
      </c>
      <c r="O765" s="144" t="str">
        <f>IF(SP_SUL!L768="","*",SP_SUL!L768)</f>
        <v>*</v>
      </c>
      <c r="P765" s="143" t="str">
        <f>IF(SP_SUL!O768="","*",SP_SUL!O768)</f>
        <v>*</v>
      </c>
      <c r="Q765" s="143" t="str">
        <f>IF(SP_SUL!P768="","*",SP_SUL!P768)</f>
        <v>*</v>
      </c>
      <c r="R765" s="145" t="str">
        <f>IF(SP_SUL!Q768="","*",CONCATENATE(SP_SUL!Q768," ",SP_SUL!R768))</f>
        <v>*</v>
      </c>
      <c r="S765" s="145" t="str">
        <f>IF(SP_SUL!V768="","*",SP_SUL!V768)</f>
        <v>*</v>
      </c>
      <c r="T765" s="145" t="str">
        <f>IF(SP_SUL!W768="","*",SP_SUL!W768)</f>
        <v>*</v>
      </c>
      <c r="U765" s="137" t="str">
        <f ca="1">_xlfn.XLOOKUP(G765&amp;$U$2,BS_CONTROLE[CHAVE],BS_CONTROLE[Quantidade_11],"-")</f>
        <v>-</v>
      </c>
      <c r="V765" s="137" t="str">
        <f ca="1">_xlfn.XLOOKUP(G765&amp;$V$2,BS_CONTROLE[CHAVE],BS_CONTROLE[Quantidade_11],"-")</f>
        <v>-</v>
      </c>
      <c r="W765" s="137" t="str">
        <f ca="1">_xlfn.XLOOKUP(G765&amp;$W$2,BS_CONTROLE[CHAVE],BS_CONTROLE[Quantidade_11],"-")</f>
        <v>-</v>
      </c>
    </row>
    <row r="766" spans="1:23" hidden="1">
      <c r="A766" s="146" t="str">
        <f>IF(SP_SUL!Y769="","*",SP_SUL!Y769)</f>
        <v>*</v>
      </c>
      <c r="B766" s="146" t="str">
        <f>IF(SP_SUL!X769="","*",SP_SUL!X769)</f>
        <v>*</v>
      </c>
      <c r="C766" s="146" t="str">
        <f>IF(SP_SUL!Z769="","*",SP_SUL!Z769)</f>
        <v>*</v>
      </c>
      <c r="D766" s="139" t="str">
        <f>IF(SP_SUL!S769="","*",SP_SUL!S769)</f>
        <v>-</v>
      </c>
      <c r="E766" s="139" t="str">
        <f>IF(SP_SUL!T769="","*",SP_SUL!T769)</f>
        <v>-</v>
      </c>
      <c r="F766" s="145" t="str">
        <f>IF(SP_SUL!B769="","*",SP_SUL!B769)</f>
        <v>*</v>
      </c>
      <c r="G766" s="145" t="str">
        <f>IF(SP_SUL!D769="","*",SP_SUL!D769)</f>
        <v>*</v>
      </c>
      <c r="H766" s="145" t="str">
        <f>IF(SP_SUL!F769="","*",SP_SUL!F769)</f>
        <v>*</v>
      </c>
      <c r="I766" s="145" t="str">
        <f>IF(SP_SUL!H769="","*",SP_SUL!H769)</f>
        <v>*</v>
      </c>
      <c r="J766" s="145" t="str">
        <f>IF(SP_SUL!I769="","*",SP_SUL!I769)</f>
        <v>*</v>
      </c>
      <c r="K766" s="139" t="str">
        <f>IF(SP_SUL!M769="","*",SP_SUL!M769)</f>
        <v>-</v>
      </c>
      <c r="L766" s="139" t="str">
        <f>IF(SP_SUL!N769="","*",SP_SUL!N769)</f>
        <v>-</v>
      </c>
      <c r="M766" s="140" t="str">
        <f>IF(SP_SUL!J769="","*",SP_SUL!J769)</f>
        <v>*</v>
      </c>
      <c r="N766" s="144" t="str">
        <f>IF(SP_SUL!K769="","*",SP_SUL!K769)</f>
        <v>*</v>
      </c>
      <c r="O766" s="144" t="str">
        <f>IF(SP_SUL!L769="","*",SP_SUL!L769)</f>
        <v>*</v>
      </c>
      <c r="P766" s="143" t="str">
        <f>IF(SP_SUL!O769="","*",SP_SUL!O769)</f>
        <v>*</v>
      </c>
      <c r="Q766" s="143" t="str">
        <f>IF(SP_SUL!P769="","*",SP_SUL!P769)</f>
        <v>*</v>
      </c>
      <c r="R766" s="145" t="str">
        <f>IF(SP_SUL!Q769="","*",CONCATENATE(SP_SUL!Q769," ",SP_SUL!R769))</f>
        <v>*</v>
      </c>
      <c r="S766" s="145" t="str">
        <f>IF(SP_SUL!V769="","*",SP_SUL!V769)</f>
        <v>*</v>
      </c>
      <c r="T766" s="145" t="str">
        <f>IF(SP_SUL!W769="","*",SP_SUL!W769)</f>
        <v>*</v>
      </c>
      <c r="U766" s="137" t="str">
        <f ca="1">_xlfn.XLOOKUP(G766&amp;$U$2,BS_CONTROLE[CHAVE],BS_CONTROLE[Quantidade_11],"-")</f>
        <v>-</v>
      </c>
      <c r="V766" s="137" t="str">
        <f ca="1">_xlfn.XLOOKUP(G766&amp;$V$2,BS_CONTROLE[CHAVE],BS_CONTROLE[Quantidade_11],"-")</f>
        <v>-</v>
      </c>
      <c r="W766" s="137" t="str">
        <f ca="1">_xlfn.XLOOKUP(G766&amp;$W$2,BS_CONTROLE[CHAVE],BS_CONTROLE[Quantidade_11],"-")</f>
        <v>-</v>
      </c>
    </row>
    <row r="767" spans="1:23" hidden="1">
      <c r="A767" s="146" t="str">
        <f>IF(SP_SUL!Y770="","*",SP_SUL!Y770)</f>
        <v>*</v>
      </c>
      <c r="B767" s="146" t="str">
        <f>IF(SP_SUL!X770="","*",SP_SUL!X770)</f>
        <v>*</v>
      </c>
      <c r="C767" s="146" t="str">
        <f>IF(SP_SUL!Z770="","*",SP_SUL!Z770)</f>
        <v>*</v>
      </c>
      <c r="D767" s="139" t="str">
        <f>IF(SP_SUL!S770="","*",SP_SUL!S770)</f>
        <v>-</v>
      </c>
      <c r="E767" s="139" t="str">
        <f>IF(SP_SUL!T770="","*",SP_SUL!T770)</f>
        <v>-</v>
      </c>
      <c r="F767" s="145" t="str">
        <f>IF(SP_SUL!B770="","*",SP_SUL!B770)</f>
        <v>*</v>
      </c>
      <c r="G767" s="145" t="str">
        <f>IF(SP_SUL!D770="","*",SP_SUL!D770)</f>
        <v>*</v>
      </c>
      <c r="H767" s="145" t="str">
        <f>IF(SP_SUL!F770="","*",SP_SUL!F770)</f>
        <v>*</v>
      </c>
      <c r="I767" s="145" t="str">
        <f>IF(SP_SUL!H770="","*",SP_SUL!H770)</f>
        <v>*</v>
      </c>
      <c r="J767" s="145" t="str">
        <f>IF(SP_SUL!I770="","*",SP_SUL!I770)</f>
        <v>*</v>
      </c>
      <c r="K767" s="139" t="str">
        <f>IF(SP_SUL!M770="","*",SP_SUL!M770)</f>
        <v>-</v>
      </c>
      <c r="L767" s="139" t="str">
        <f>IF(SP_SUL!N770="","*",SP_SUL!N770)</f>
        <v>-</v>
      </c>
      <c r="M767" s="140" t="str">
        <f>IF(SP_SUL!J770="","*",SP_SUL!J770)</f>
        <v>*</v>
      </c>
      <c r="N767" s="144" t="str">
        <f>IF(SP_SUL!K770="","*",SP_SUL!K770)</f>
        <v>*</v>
      </c>
      <c r="O767" s="144" t="str">
        <f>IF(SP_SUL!L770="","*",SP_SUL!L770)</f>
        <v>*</v>
      </c>
      <c r="P767" s="143" t="str">
        <f>IF(SP_SUL!O770="","*",SP_SUL!O770)</f>
        <v>*</v>
      </c>
      <c r="Q767" s="143" t="str">
        <f>IF(SP_SUL!P770="","*",SP_SUL!P770)</f>
        <v>*</v>
      </c>
      <c r="R767" s="145" t="str">
        <f>IF(SP_SUL!Q770="","*",CONCATENATE(SP_SUL!Q770," ",SP_SUL!R770))</f>
        <v>*</v>
      </c>
      <c r="S767" s="145" t="str">
        <f>IF(SP_SUL!V770="","*",SP_SUL!V770)</f>
        <v>*</v>
      </c>
      <c r="T767" s="145" t="str">
        <f>IF(SP_SUL!W770="","*",SP_SUL!W770)</f>
        <v>*</v>
      </c>
      <c r="U767" s="137" t="str">
        <f ca="1">_xlfn.XLOOKUP(G767&amp;$U$2,BS_CONTROLE[CHAVE],BS_CONTROLE[Quantidade_11],"-")</f>
        <v>-</v>
      </c>
      <c r="V767" s="137" t="str">
        <f ca="1">_xlfn.XLOOKUP(G767&amp;$V$2,BS_CONTROLE[CHAVE],BS_CONTROLE[Quantidade_11],"-")</f>
        <v>-</v>
      </c>
      <c r="W767" s="137" t="str">
        <f ca="1">_xlfn.XLOOKUP(G767&amp;$W$2,BS_CONTROLE[CHAVE],BS_CONTROLE[Quantidade_11],"-")</f>
        <v>-</v>
      </c>
    </row>
    <row r="768" spans="1:23" hidden="1">
      <c r="A768" s="146" t="str">
        <f>IF(SP_SUL!Y771="","*",SP_SUL!Y771)</f>
        <v>*</v>
      </c>
      <c r="B768" s="146" t="str">
        <f>IF(SP_SUL!X771="","*",SP_SUL!X771)</f>
        <v>*</v>
      </c>
      <c r="C768" s="146" t="str">
        <f>IF(SP_SUL!Z771="","*",SP_SUL!Z771)</f>
        <v>*</v>
      </c>
      <c r="D768" s="139" t="str">
        <f>IF(SP_SUL!S771="","*",SP_SUL!S771)</f>
        <v>-</v>
      </c>
      <c r="E768" s="139" t="str">
        <f>IF(SP_SUL!T771="","*",SP_SUL!T771)</f>
        <v>-</v>
      </c>
      <c r="F768" s="145" t="str">
        <f>IF(SP_SUL!B771="","*",SP_SUL!B771)</f>
        <v>*</v>
      </c>
      <c r="G768" s="145" t="str">
        <f>IF(SP_SUL!D771="","*",SP_SUL!D771)</f>
        <v>*</v>
      </c>
      <c r="H768" s="145" t="str">
        <f>IF(SP_SUL!F771="","*",SP_SUL!F771)</f>
        <v>*</v>
      </c>
      <c r="I768" s="145" t="str">
        <f>IF(SP_SUL!H771="","*",SP_SUL!H771)</f>
        <v>*</v>
      </c>
      <c r="J768" s="145" t="str">
        <f>IF(SP_SUL!I771="","*",SP_SUL!I771)</f>
        <v>*</v>
      </c>
      <c r="K768" s="139" t="str">
        <f>IF(SP_SUL!M771="","*",SP_SUL!M771)</f>
        <v>-</v>
      </c>
      <c r="L768" s="139" t="str">
        <f>IF(SP_SUL!N771="","*",SP_SUL!N771)</f>
        <v>-</v>
      </c>
      <c r="M768" s="140" t="str">
        <f>IF(SP_SUL!J771="","*",SP_SUL!J771)</f>
        <v>*</v>
      </c>
      <c r="N768" s="144" t="str">
        <f>IF(SP_SUL!K771="","*",SP_SUL!K771)</f>
        <v>*</v>
      </c>
      <c r="O768" s="144" t="str">
        <f>IF(SP_SUL!L771="","*",SP_SUL!L771)</f>
        <v>*</v>
      </c>
      <c r="P768" s="143" t="str">
        <f>IF(SP_SUL!O771="","*",SP_SUL!O771)</f>
        <v>*</v>
      </c>
      <c r="Q768" s="143" t="str">
        <f>IF(SP_SUL!P771="","*",SP_SUL!P771)</f>
        <v>*</v>
      </c>
      <c r="R768" s="145" t="str">
        <f>IF(SP_SUL!Q771="","*",CONCATENATE(SP_SUL!Q771," ",SP_SUL!R771))</f>
        <v>*</v>
      </c>
      <c r="S768" s="145" t="str">
        <f>IF(SP_SUL!V771="","*",SP_SUL!V771)</f>
        <v>*</v>
      </c>
      <c r="T768" s="145" t="str">
        <f>IF(SP_SUL!W771="","*",SP_SUL!W771)</f>
        <v>*</v>
      </c>
      <c r="U768" s="137" t="str">
        <f ca="1">_xlfn.XLOOKUP(G768&amp;$U$2,BS_CONTROLE[CHAVE],BS_CONTROLE[Quantidade_11],"-")</f>
        <v>-</v>
      </c>
      <c r="V768" s="137" t="str">
        <f ca="1">_xlfn.XLOOKUP(G768&amp;$V$2,BS_CONTROLE[CHAVE],BS_CONTROLE[Quantidade_11],"-")</f>
        <v>-</v>
      </c>
      <c r="W768" s="137" t="str">
        <f ca="1">_xlfn.XLOOKUP(G768&amp;$W$2,BS_CONTROLE[CHAVE],BS_CONTROLE[Quantidade_11],"-")</f>
        <v>-</v>
      </c>
    </row>
    <row r="769" spans="1:23" hidden="1">
      <c r="A769" s="146" t="str">
        <f>IF(SP_SUL!Y772="","*",SP_SUL!Y772)</f>
        <v>*</v>
      </c>
      <c r="B769" s="146" t="str">
        <f>IF(SP_SUL!X772="","*",SP_SUL!X772)</f>
        <v>*</v>
      </c>
      <c r="C769" s="146" t="str">
        <f>IF(SP_SUL!Z772="","*",SP_SUL!Z772)</f>
        <v>*</v>
      </c>
      <c r="D769" s="139" t="str">
        <f>IF(SP_SUL!S772="","*",SP_SUL!S772)</f>
        <v>-</v>
      </c>
      <c r="E769" s="139" t="str">
        <f>IF(SP_SUL!T772="","*",SP_SUL!T772)</f>
        <v>-</v>
      </c>
      <c r="F769" s="145" t="str">
        <f>IF(SP_SUL!B772="","*",SP_SUL!B772)</f>
        <v>*</v>
      </c>
      <c r="G769" s="145" t="str">
        <f>IF(SP_SUL!D772="","*",SP_SUL!D772)</f>
        <v>*</v>
      </c>
      <c r="H769" s="145" t="str">
        <f>IF(SP_SUL!F772="","*",SP_SUL!F772)</f>
        <v>*</v>
      </c>
      <c r="I769" s="145" t="str">
        <f>IF(SP_SUL!H772="","*",SP_SUL!H772)</f>
        <v>*</v>
      </c>
      <c r="J769" s="145" t="str">
        <f>IF(SP_SUL!I772="","*",SP_SUL!I772)</f>
        <v>*</v>
      </c>
      <c r="K769" s="139" t="str">
        <f>IF(SP_SUL!M772="","*",SP_SUL!M772)</f>
        <v>-</v>
      </c>
      <c r="L769" s="139" t="str">
        <f>IF(SP_SUL!N772="","*",SP_SUL!N772)</f>
        <v>-</v>
      </c>
      <c r="M769" s="140" t="str">
        <f>IF(SP_SUL!J772="","*",SP_SUL!J772)</f>
        <v>*</v>
      </c>
      <c r="N769" s="144" t="str">
        <f>IF(SP_SUL!K772="","*",SP_SUL!K772)</f>
        <v>*</v>
      </c>
      <c r="O769" s="144" t="str">
        <f>IF(SP_SUL!L772="","*",SP_SUL!L772)</f>
        <v>*</v>
      </c>
      <c r="P769" s="143" t="str">
        <f>IF(SP_SUL!O772="","*",SP_SUL!O772)</f>
        <v>*</v>
      </c>
      <c r="Q769" s="143" t="str">
        <f>IF(SP_SUL!P772="","*",SP_SUL!P772)</f>
        <v>*</v>
      </c>
      <c r="R769" s="145" t="str">
        <f>IF(SP_SUL!Q772="","*",CONCATENATE(SP_SUL!Q772," ",SP_SUL!R772))</f>
        <v>*</v>
      </c>
      <c r="S769" s="145" t="str">
        <f>IF(SP_SUL!V772="","*",SP_SUL!V772)</f>
        <v>*</v>
      </c>
      <c r="T769" s="145" t="str">
        <f>IF(SP_SUL!W772="","*",SP_SUL!W772)</f>
        <v>*</v>
      </c>
      <c r="U769" s="137" t="str">
        <f ca="1">_xlfn.XLOOKUP(G769&amp;$U$2,BS_CONTROLE[CHAVE],BS_CONTROLE[Quantidade_11],"-")</f>
        <v>-</v>
      </c>
      <c r="V769" s="137" t="str">
        <f ca="1">_xlfn.XLOOKUP(G769&amp;$V$2,BS_CONTROLE[CHAVE],BS_CONTROLE[Quantidade_11],"-")</f>
        <v>-</v>
      </c>
      <c r="W769" s="137" t="str">
        <f ca="1">_xlfn.XLOOKUP(G769&amp;$W$2,BS_CONTROLE[CHAVE],BS_CONTROLE[Quantidade_11],"-")</f>
        <v>-</v>
      </c>
    </row>
    <row r="770" spans="1:23" hidden="1">
      <c r="A770" s="146" t="str">
        <f>IF(SP_SUL!Y773="","*",SP_SUL!Y773)</f>
        <v>*</v>
      </c>
      <c r="B770" s="146" t="str">
        <f>IF(SP_SUL!X773="","*",SP_SUL!X773)</f>
        <v>*</v>
      </c>
      <c r="C770" s="146" t="str">
        <f>IF(SP_SUL!Z773="","*",SP_SUL!Z773)</f>
        <v>*</v>
      </c>
      <c r="D770" s="139" t="str">
        <f>IF(SP_SUL!S773="","*",SP_SUL!S773)</f>
        <v>-</v>
      </c>
      <c r="E770" s="139" t="str">
        <f>IF(SP_SUL!T773="","*",SP_SUL!T773)</f>
        <v>-</v>
      </c>
      <c r="F770" s="145" t="str">
        <f>IF(SP_SUL!B773="","*",SP_SUL!B773)</f>
        <v>*</v>
      </c>
      <c r="G770" s="145" t="str">
        <f>IF(SP_SUL!D773="","*",SP_SUL!D773)</f>
        <v>*</v>
      </c>
      <c r="H770" s="145" t="str">
        <f>IF(SP_SUL!F773="","*",SP_SUL!F773)</f>
        <v>*</v>
      </c>
      <c r="I770" s="145" t="str">
        <f>IF(SP_SUL!H773="","*",SP_SUL!H773)</f>
        <v>*</v>
      </c>
      <c r="J770" s="145" t="str">
        <f>IF(SP_SUL!I773="","*",SP_SUL!I773)</f>
        <v>*</v>
      </c>
      <c r="K770" s="139" t="str">
        <f>IF(SP_SUL!M773="","*",SP_SUL!M773)</f>
        <v>-</v>
      </c>
      <c r="L770" s="139" t="str">
        <f>IF(SP_SUL!N773="","*",SP_SUL!N773)</f>
        <v>-</v>
      </c>
      <c r="M770" s="140" t="str">
        <f>IF(SP_SUL!J773="","*",SP_SUL!J773)</f>
        <v>*</v>
      </c>
      <c r="N770" s="144" t="str">
        <f>IF(SP_SUL!K773="","*",SP_SUL!K773)</f>
        <v>*</v>
      </c>
      <c r="O770" s="144" t="str">
        <f>IF(SP_SUL!L773="","*",SP_SUL!L773)</f>
        <v>*</v>
      </c>
      <c r="P770" s="143" t="str">
        <f>IF(SP_SUL!O773="","*",SP_SUL!O773)</f>
        <v>*</v>
      </c>
      <c r="Q770" s="143" t="str">
        <f>IF(SP_SUL!P773="","*",SP_SUL!P773)</f>
        <v>*</v>
      </c>
      <c r="R770" s="145" t="str">
        <f>IF(SP_SUL!Q773="","*",CONCATENATE(SP_SUL!Q773," ",SP_SUL!R773))</f>
        <v>*</v>
      </c>
      <c r="S770" s="145" t="str">
        <f>IF(SP_SUL!V773="","*",SP_SUL!V773)</f>
        <v>*</v>
      </c>
      <c r="T770" s="145" t="str">
        <f>IF(SP_SUL!W773="","*",SP_SUL!W773)</f>
        <v>*</v>
      </c>
      <c r="U770" s="137" t="str">
        <f ca="1">_xlfn.XLOOKUP(G770&amp;$U$2,BS_CONTROLE[CHAVE],BS_CONTROLE[Quantidade_11],"-")</f>
        <v>-</v>
      </c>
      <c r="V770" s="137" t="str">
        <f ca="1">_xlfn.XLOOKUP(G770&amp;$V$2,BS_CONTROLE[CHAVE],BS_CONTROLE[Quantidade_11],"-")</f>
        <v>-</v>
      </c>
      <c r="W770" s="137" t="str">
        <f ca="1">_xlfn.XLOOKUP(G770&amp;$W$2,BS_CONTROLE[CHAVE],BS_CONTROLE[Quantidade_11],"-")</f>
        <v>-</v>
      </c>
    </row>
    <row r="771" spans="1:23" hidden="1">
      <c r="A771" s="146" t="str">
        <f>IF(SP_SUL!Y774="","*",SP_SUL!Y774)</f>
        <v>*</v>
      </c>
      <c r="B771" s="146" t="str">
        <f>IF(SP_SUL!X774="","*",SP_SUL!X774)</f>
        <v>*</v>
      </c>
      <c r="C771" s="146" t="str">
        <f>IF(SP_SUL!Z774="","*",SP_SUL!Z774)</f>
        <v>*</v>
      </c>
      <c r="D771" s="139" t="str">
        <f>IF(SP_SUL!S774="","*",SP_SUL!S774)</f>
        <v>-</v>
      </c>
      <c r="E771" s="139" t="str">
        <f>IF(SP_SUL!T774="","*",SP_SUL!T774)</f>
        <v>-</v>
      </c>
      <c r="F771" s="145" t="str">
        <f>IF(SP_SUL!B774="","*",SP_SUL!B774)</f>
        <v>*</v>
      </c>
      <c r="G771" s="145" t="str">
        <f>IF(SP_SUL!D774="","*",SP_SUL!D774)</f>
        <v>*</v>
      </c>
      <c r="H771" s="145" t="str">
        <f>IF(SP_SUL!F774="","*",SP_SUL!F774)</f>
        <v>*</v>
      </c>
      <c r="I771" s="145" t="str">
        <f>IF(SP_SUL!H774="","*",SP_SUL!H774)</f>
        <v>*</v>
      </c>
      <c r="J771" s="145" t="str">
        <f>IF(SP_SUL!I774="","*",SP_SUL!I774)</f>
        <v>*</v>
      </c>
      <c r="K771" s="139" t="str">
        <f>IF(SP_SUL!M774="","*",SP_SUL!M774)</f>
        <v>-</v>
      </c>
      <c r="L771" s="139" t="str">
        <f>IF(SP_SUL!N774="","*",SP_SUL!N774)</f>
        <v>-</v>
      </c>
      <c r="M771" s="140" t="str">
        <f>IF(SP_SUL!J774="","*",SP_SUL!J774)</f>
        <v>*</v>
      </c>
      <c r="N771" s="144" t="str">
        <f>IF(SP_SUL!K774="","*",SP_SUL!K774)</f>
        <v>*</v>
      </c>
      <c r="O771" s="144" t="str">
        <f>IF(SP_SUL!L774="","*",SP_SUL!L774)</f>
        <v>*</v>
      </c>
      <c r="P771" s="143" t="str">
        <f>IF(SP_SUL!O774="","*",SP_SUL!O774)</f>
        <v>*</v>
      </c>
      <c r="Q771" s="143" t="str">
        <f>IF(SP_SUL!P774="","*",SP_SUL!P774)</f>
        <v>*</v>
      </c>
      <c r="R771" s="145" t="str">
        <f>IF(SP_SUL!Q774="","*",CONCATENATE(SP_SUL!Q774," ",SP_SUL!R774))</f>
        <v>*</v>
      </c>
      <c r="S771" s="145" t="str">
        <f>IF(SP_SUL!V774="","*",SP_SUL!V774)</f>
        <v>*</v>
      </c>
      <c r="T771" s="145" t="str">
        <f>IF(SP_SUL!W774="","*",SP_SUL!W774)</f>
        <v>*</v>
      </c>
      <c r="U771" s="137" t="str">
        <f ca="1">_xlfn.XLOOKUP(G771&amp;$U$2,BS_CONTROLE[CHAVE],BS_CONTROLE[Quantidade_11],"-")</f>
        <v>-</v>
      </c>
      <c r="V771" s="137" t="str">
        <f ca="1">_xlfn.XLOOKUP(G771&amp;$V$2,BS_CONTROLE[CHAVE],BS_CONTROLE[Quantidade_11],"-")</f>
        <v>-</v>
      </c>
      <c r="W771" s="137" t="str">
        <f ca="1">_xlfn.XLOOKUP(G771&amp;$W$2,BS_CONTROLE[CHAVE],BS_CONTROLE[Quantidade_11],"-")</f>
        <v>-</v>
      </c>
    </row>
    <row r="772" spans="1:23" hidden="1">
      <c r="A772" s="146" t="str">
        <f>IF(SP_SUL!Y775="","*",SP_SUL!Y775)</f>
        <v>*</v>
      </c>
      <c r="B772" s="146" t="str">
        <f>IF(SP_SUL!X775="","*",SP_SUL!X775)</f>
        <v>*</v>
      </c>
      <c r="C772" s="146" t="str">
        <f>IF(SP_SUL!Z775="","*",SP_SUL!Z775)</f>
        <v>*</v>
      </c>
      <c r="D772" s="139" t="str">
        <f>IF(SP_SUL!S775="","*",SP_SUL!S775)</f>
        <v>-</v>
      </c>
      <c r="E772" s="139" t="str">
        <f>IF(SP_SUL!T775="","*",SP_SUL!T775)</f>
        <v>-</v>
      </c>
      <c r="F772" s="145" t="str">
        <f>IF(SP_SUL!B775="","*",SP_SUL!B775)</f>
        <v>*</v>
      </c>
      <c r="G772" s="145" t="str">
        <f>IF(SP_SUL!D775="","*",SP_SUL!D775)</f>
        <v>*</v>
      </c>
      <c r="H772" s="145" t="str">
        <f>IF(SP_SUL!F775="","*",SP_SUL!F775)</f>
        <v>*</v>
      </c>
      <c r="I772" s="145" t="str">
        <f>IF(SP_SUL!H775="","*",SP_SUL!H775)</f>
        <v>*</v>
      </c>
      <c r="J772" s="145" t="str">
        <f>IF(SP_SUL!I775="","*",SP_SUL!I775)</f>
        <v>*</v>
      </c>
      <c r="K772" s="139" t="str">
        <f>IF(SP_SUL!M775="","*",SP_SUL!M775)</f>
        <v>-</v>
      </c>
      <c r="L772" s="139" t="str">
        <f>IF(SP_SUL!N775="","*",SP_SUL!N775)</f>
        <v>-</v>
      </c>
      <c r="M772" s="140" t="str">
        <f>IF(SP_SUL!J775="","*",SP_SUL!J775)</f>
        <v>*</v>
      </c>
      <c r="N772" s="144" t="str">
        <f>IF(SP_SUL!K775="","*",SP_SUL!K775)</f>
        <v>*</v>
      </c>
      <c r="O772" s="144" t="str">
        <f>IF(SP_SUL!L775="","*",SP_SUL!L775)</f>
        <v>*</v>
      </c>
      <c r="P772" s="143" t="str">
        <f>IF(SP_SUL!O775="","*",SP_SUL!O775)</f>
        <v>*</v>
      </c>
      <c r="Q772" s="143" t="str">
        <f>IF(SP_SUL!P775="","*",SP_SUL!P775)</f>
        <v>*</v>
      </c>
      <c r="R772" s="145" t="str">
        <f>IF(SP_SUL!Q775="","*",CONCATENATE(SP_SUL!Q775," ",SP_SUL!R775))</f>
        <v>*</v>
      </c>
      <c r="S772" s="145" t="str">
        <f>IF(SP_SUL!V775="","*",SP_SUL!V775)</f>
        <v>*</v>
      </c>
      <c r="T772" s="145" t="str">
        <f>IF(SP_SUL!W775="","*",SP_SUL!W775)</f>
        <v>*</v>
      </c>
      <c r="U772" s="137" t="str">
        <f ca="1">_xlfn.XLOOKUP(G772&amp;$U$2,BS_CONTROLE[CHAVE],BS_CONTROLE[Quantidade_11],"-")</f>
        <v>-</v>
      </c>
      <c r="V772" s="137" t="str">
        <f ca="1">_xlfn.XLOOKUP(G772&amp;$V$2,BS_CONTROLE[CHAVE],BS_CONTROLE[Quantidade_11],"-")</f>
        <v>-</v>
      </c>
      <c r="W772" s="137" t="str">
        <f ca="1">_xlfn.XLOOKUP(G772&amp;$W$2,BS_CONTROLE[CHAVE],BS_CONTROLE[Quantidade_11],"-")</f>
        <v>-</v>
      </c>
    </row>
    <row r="773" spans="1:23" hidden="1">
      <c r="A773" s="146" t="str">
        <f>IF(SP_SUL!Y776="","*",SP_SUL!Y776)</f>
        <v>*</v>
      </c>
      <c r="B773" s="146" t="str">
        <f>IF(SP_SUL!X776="","*",SP_SUL!X776)</f>
        <v>*</v>
      </c>
      <c r="C773" s="146" t="str">
        <f>IF(SP_SUL!Z776="","*",SP_SUL!Z776)</f>
        <v>*</v>
      </c>
      <c r="D773" s="139" t="str">
        <f>IF(SP_SUL!S776="","*",SP_SUL!S776)</f>
        <v>-</v>
      </c>
      <c r="E773" s="139" t="str">
        <f>IF(SP_SUL!T776="","*",SP_SUL!T776)</f>
        <v>-</v>
      </c>
      <c r="F773" s="145" t="str">
        <f>IF(SP_SUL!B776="","*",SP_SUL!B776)</f>
        <v>*</v>
      </c>
      <c r="G773" s="145" t="str">
        <f>IF(SP_SUL!D776="","*",SP_SUL!D776)</f>
        <v>*</v>
      </c>
      <c r="H773" s="145" t="str">
        <f>IF(SP_SUL!F776="","*",SP_SUL!F776)</f>
        <v>*</v>
      </c>
      <c r="I773" s="145" t="str">
        <f>IF(SP_SUL!H776="","*",SP_SUL!H776)</f>
        <v>*</v>
      </c>
      <c r="J773" s="145" t="str">
        <f>IF(SP_SUL!I776="","*",SP_SUL!I776)</f>
        <v>*</v>
      </c>
      <c r="K773" s="139" t="str">
        <f>IF(SP_SUL!M776="","*",SP_SUL!M776)</f>
        <v>-</v>
      </c>
      <c r="L773" s="139" t="str">
        <f>IF(SP_SUL!N776="","*",SP_SUL!N776)</f>
        <v>-</v>
      </c>
      <c r="M773" s="140" t="str">
        <f>IF(SP_SUL!J776="","*",SP_SUL!J776)</f>
        <v>*</v>
      </c>
      <c r="N773" s="144" t="str">
        <f>IF(SP_SUL!K776="","*",SP_SUL!K776)</f>
        <v>*</v>
      </c>
      <c r="O773" s="144" t="str">
        <f>IF(SP_SUL!L776="","*",SP_SUL!L776)</f>
        <v>*</v>
      </c>
      <c r="P773" s="143" t="str">
        <f>IF(SP_SUL!O776="","*",SP_SUL!O776)</f>
        <v>*</v>
      </c>
      <c r="Q773" s="143" t="str">
        <f>IF(SP_SUL!P776="","*",SP_SUL!P776)</f>
        <v>*</v>
      </c>
      <c r="R773" s="145" t="str">
        <f>IF(SP_SUL!Q776="","*",CONCATENATE(SP_SUL!Q776," ",SP_SUL!R776))</f>
        <v>*</v>
      </c>
      <c r="S773" s="145" t="str">
        <f>IF(SP_SUL!V776="","*",SP_SUL!V776)</f>
        <v>*</v>
      </c>
      <c r="T773" s="145" t="str">
        <f>IF(SP_SUL!W776="","*",SP_SUL!W776)</f>
        <v>*</v>
      </c>
      <c r="U773" s="137" t="str">
        <f ca="1">_xlfn.XLOOKUP(G773&amp;$U$2,BS_CONTROLE[CHAVE],BS_CONTROLE[Quantidade_11],"-")</f>
        <v>-</v>
      </c>
      <c r="V773" s="137" t="str">
        <f ca="1">_xlfn.XLOOKUP(G773&amp;$V$2,BS_CONTROLE[CHAVE],BS_CONTROLE[Quantidade_11],"-")</f>
        <v>-</v>
      </c>
      <c r="W773" s="137" t="str">
        <f ca="1">_xlfn.XLOOKUP(G773&amp;$W$2,BS_CONTROLE[CHAVE],BS_CONTROLE[Quantidade_11],"-")</f>
        <v>-</v>
      </c>
    </row>
    <row r="774" spans="1:23" hidden="1">
      <c r="A774" s="146" t="str">
        <f>IF(SP_SUL!Y777="","*",SP_SUL!Y777)</f>
        <v>*</v>
      </c>
      <c r="B774" s="146" t="str">
        <f>IF(SP_SUL!X777="","*",SP_SUL!X777)</f>
        <v>*</v>
      </c>
      <c r="C774" s="146" t="str">
        <f>IF(SP_SUL!Z777="","*",SP_SUL!Z777)</f>
        <v>*</v>
      </c>
      <c r="D774" s="139" t="str">
        <f>IF(SP_SUL!S777="","*",SP_SUL!S777)</f>
        <v>-</v>
      </c>
      <c r="E774" s="139" t="str">
        <f>IF(SP_SUL!T777="","*",SP_SUL!T777)</f>
        <v>-</v>
      </c>
      <c r="F774" s="145" t="str">
        <f>IF(SP_SUL!B777="","*",SP_SUL!B777)</f>
        <v>*</v>
      </c>
      <c r="G774" s="145" t="str">
        <f>IF(SP_SUL!D777="","*",SP_SUL!D777)</f>
        <v>*</v>
      </c>
      <c r="H774" s="145" t="str">
        <f>IF(SP_SUL!F777="","*",SP_SUL!F777)</f>
        <v>*</v>
      </c>
      <c r="I774" s="145" t="str">
        <f>IF(SP_SUL!H777="","*",SP_SUL!H777)</f>
        <v>*</v>
      </c>
      <c r="J774" s="145" t="str">
        <f>IF(SP_SUL!I777="","*",SP_SUL!I777)</f>
        <v>*</v>
      </c>
      <c r="K774" s="139" t="str">
        <f>IF(SP_SUL!M777="","*",SP_SUL!M777)</f>
        <v>-</v>
      </c>
      <c r="L774" s="139" t="str">
        <f>IF(SP_SUL!N777="","*",SP_SUL!N777)</f>
        <v>-</v>
      </c>
      <c r="M774" s="140" t="str">
        <f>IF(SP_SUL!J777="","*",SP_SUL!J777)</f>
        <v>*</v>
      </c>
      <c r="N774" s="144" t="str">
        <f>IF(SP_SUL!K777="","*",SP_SUL!K777)</f>
        <v>*</v>
      </c>
      <c r="O774" s="144" t="str">
        <f>IF(SP_SUL!L777="","*",SP_SUL!L777)</f>
        <v>*</v>
      </c>
      <c r="P774" s="143" t="str">
        <f>IF(SP_SUL!O777="","*",SP_SUL!O777)</f>
        <v>*</v>
      </c>
      <c r="Q774" s="143" t="str">
        <f>IF(SP_SUL!P777="","*",SP_SUL!P777)</f>
        <v>*</v>
      </c>
      <c r="R774" s="145" t="str">
        <f>IF(SP_SUL!Q777="","*",CONCATENATE(SP_SUL!Q777," ",SP_SUL!R777))</f>
        <v>*</v>
      </c>
      <c r="S774" s="145" t="str">
        <f>IF(SP_SUL!V777="","*",SP_SUL!V777)</f>
        <v>*</v>
      </c>
      <c r="T774" s="145" t="str">
        <f>IF(SP_SUL!W777="","*",SP_SUL!W777)</f>
        <v>*</v>
      </c>
      <c r="U774" s="137" t="str">
        <f ca="1">_xlfn.XLOOKUP(G774&amp;$U$2,BS_CONTROLE[CHAVE],BS_CONTROLE[Quantidade_11],"-")</f>
        <v>-</v>
      </c>
      <c r="V774" s="137" t="str">
        <f ca="1">_xlfn.XLOOKUP(G774&amp;$V$2,BS_CONTROLE[CHAVE],BS_CONTROLE[Quantidade_11],"-")</f>
        <v>-</v>
      </c>
      <c r="W774" s="137" t="str">
        <f ca="1">_xlfn.XLOOKUP(G774&amp;$W$2,BS_CONTROLE[CHAVE],BS_CONTROLE[Quantidade_11],"-")</f>
        <v>-</v>
      </c>
    </row>
    <row r="775" spans="1:23" hidden="1">
      <c r="A775" s="146" t="str">
        <f>IF(SP_SUL!Y778="","*",SP_SUL!Y778)</f>
        <v>*</v>
      </c>
      <c r="B775" s="146" t="str">
        <f>IF(SP_SUL!X778="","*",SP_SUL!X778)</f>
        <v>*</v>
      </c>
      <c r="C775" s="146" t="str">
        <f>IF(SP_SUL!Z778="","*",SP_SUL!Z778)</f>
        <v>*</v>
      </c>
      <c r="D775" s="139" t="str">
        <f>IF(SP_SUL!S778="","*",SP_SUL!S778)</f>
        <v>-</v>
      </c>
      <c r="E775" s="139" t="str">
        <f>IF(SP_SUL!T778="","*",SP_SUL!T778)</f>
        <v>-</v>
      </c>
      <c r="F775" s="145" t="str">
        <f>IF(SP_SUL!B778="","*",SP_SUL!B778)</f>
        <v>*</v>
      </c>
      <c r="G775" s="145" t="str">
        <f>IF(SP_SUL!D778="","*",SP_SUL!D778)</f>
        <v>*</v>
      </c>
      <c r="H775" s="145" t="str">
        <f>IF(SP_SUL!F778="","*",SP_SUL!F778)</f>
        <v>*</v>
      </c>
      <c r="I775" s="145" t="str">
        <f>IF(SP_SUL!H778="","*",SP_SUL!H778)</f>
        <v>*</v>
      </c>
      <c r="J775" s="145" t="str">
        <f>IF(SP_SUL!I778="","*",SP_SUL!I778)</f>
        <v>*</v>
      </c>
      <c r="K775" s="139" t="str">
        <f>IF(SP_SUL!M778="","*",SP_SUL!M778)</f>
        <v>-</v>
      </c>
      <c r="L775" s="139" t="str">
        <f>IF(SP_SUL!N778="","*",SP_SUL!N778)</f>
        <v>-</v>
      </c>
      <c r="M775" s="140" t="str">
        <f>IF(SP_SUL!J778="","*",SP_SUL!J778)</f>
        <v>*</v>
      </c>
      <c r="N775" s="144" t="str">
        <f>IF(SP_SUL!K778="","*",SP_SUL!K778)</f>
        <v>*</v>
      </c>
      <c r="O775" s="144" t="str">
        <f>IF(SP_SUL!L778="","*",SP_SUL!L778)</f>
        <v>*</v>
      </c>
      <c r="P775" s="143" t="str">
        <f>IF(SP_SUL!O778="","*",SP_SUL!O778)</f>
        <v>*</v>
      </c>
      <c r="Q775" s="143" t="str">
        <f>IF(SP_SUL!P778="","*",SP_SUL!P778)</f>
        <v>*</v>
      </c>
      <c r="R775" s="145" t="str">
        <f>IF(SP_SUL!Q778="","*",CONCATENATE(SP_SUL!Q778," ",SP_SUL!R778))</f>
        <v>*</v>
      </c>
      <c r="S775" s="145" t="str">
        <f>IF(SP_SUL!V778="","*",SP_SUL!V778)</f>
        <v>*</v>
      </c>
      <c r="T775" s="145" t="str">
        <f>IF(SP_SUL!W778="","*",SP_SUL!W778)</f>
        <v>*</v>
      </c>
      <c r="U775" s="137" t="str">
        <f ca="1">_xlfn.XLOOKUP(G775&amp;$U$2,BS_CONTROLE[CHAVE],BS_CONTROLE[Quantidade_11],"-")</f>
        <v>-</v>
      </c>
      <c r="V775" s="137" t="str">
        <f ca="1">_xlfn.XLOOKUP(G775&amp;$V$2,BS_CONTROLE[CHAVE],BS_CONTROLE[Quantidade_11],"-")</f>
        <v>-</v>
      </c>
      <c r="W775" s="137" t="str">
        <f ca="1">_xlfn.XLOOKUP(G775&amp;$W$2,BS_CONTROLE[CHAVE],BS_CONTROLE[Quantidade_11],"-")</f>
        <v>-</v>
      </c>
    </row>
    <row r="776" spans="1:23" hidden="1">
      <c r="A776" s="146" t="str">
        <f>IF(SP_SUL!Y779="","*",SP_SUL!Y779)</f>
        <v>*</v>
      </c>
      <c r="B776" s="146" t="str">
        <f>IF(SP_SUL!X779="","*",SP_SUL!X779)</f>
        <v>*</v>
      </c>
      <c r="C776" s="146" t="str">
        <f>IF(SP_SUL!Z779="","*",SP_SUL!Z779)</f>
        <v>*</v>
      </c>
      <c r="D776" s="139" t="str">
        <f>IF(SP_SUL!S779="","*",SP_SUL!S779)</f>
        <v>-</v>
      </c>
      <c r="E776" s="139" t="str">
        <f>IF(SP_SUL!T779="","*",SP_SUL!T779)</f>
        <v>-</v>
      </c>
      <c r="F776" s="145" t="str">
        <f>IF(SP_SUL!B779="","*",SP_SUL!B779)</f>
        <v>*</v>
      </c>
      <c r="G776" s="145" t="str">
        <f>IF(SP_SUL!D779="","*",SP_SUL!D779)</f>
        <v>*</v>
      </c>
      <c r="H776" s="145" t="str">
        <f>IF(SP_SUL!F779="","*",SP_SUL!F779)</f>
        <v>*</v>
      </c>
      <c r="I776" s="145" t="str">
        <f>IF(SP_SUL!H779="","*",SP_SUL!H779)</f>
        <v>*</v>
      </c>
      <c r="J776" s="145" t="str">
        <f>IF(SP_SUL!I779="","*",SP_SUL!I779)</f>
        <v>*</v>
      </c>
      <c r="K776" s="139" t="str">
        <f>IF(SP_SUL!M779="","*",SP_SUL!M779)</f>
        <v>-</v>
      </c>
      <c r="L776" s="139" t="str">
        <f>IF(SP_SUL!N779="","*",SP_SUL!N779)</f>
        <v>-</v>
      </c>
      <c r="M776" s="140" t="str">
        <f>IF(SP_SUL!J779="","*",SP_SUL!J779)</f>
        <v>*</v>
      </c>
      <c r="N776" s="144" t="str">
        <f>IF(SP_SUL!K779="","*",SP_SUL!K779)</f>
        <v>*</v>
      </c>
      <c r="O776" s="144" t="str">
        <f>IF(SP_SUL!L779="","*",SP_SUL!L779)</f>
        <v>*</v>
      </c>
      <c r="P776" s="143" t="str">
        <f>IF(SP_SUL!O779="","*",SP_SUL!O779)</f>
        <v>*</v>
      </c>
      <c r="Q776" s="143" t="str">
        <f>IF(SP_SUL!P779="","*",SP_SUL!P779)</f>
        <v>*</v>
      </c>
      <c r="R776" s="145" t="str">
        <f>IF(SP_SUL!Q779="","*",CONCATENATE(SP_SUL!Q779," ",SP_SUL!R779))</f>
        <v>*</v>
      </c>
      <c r="S776" s="145" t="str">
        <f>IF(SP_SUL!V779="","*",SP_SUL!V779)</f>
        <v>*</v>
      </c>
      <c r="T776" s="145" t="str">
        <f>IF(SP_SUL!W779="","*",SP_SUL!W779)</f>
        <v>*</v>
      </c>
      <c r="U776" s="137" t="str">
        <f ca="1">_xlfn.XLOOKUP(G776&amp;$U$2,BS_CONTROLE[CHAVE],BS_CONTROLE[Quantidade_11],"-")</f>
        <v>-</v>
      </c>
      <c r="V776" s="137" t="str">
        <f ca="1">_xlfn.XLOOKUP(G776&amp;$V$2,BS_CONTROLE[CHAVE],BS_CONTROLE[Quantidade_11],"-")</f>
        <v>-</v>
      </c>
      <c r="W776" s="137" t="str">
        <f ca="1">_xlfn.XLOOKUP(G776&amp;$W$2,BS_CONTROLE[CHAVE],BS_CONTROLE[Quantidade_11],"-")</f>
        <v>-</v>
      </c>
    </row>
    <row r="777" spans="1:23" hidden="1">
      <c r="A777" s="146" t="str">
        <f>IF(SP_SUL!Y780="","*",SP_SUL!Y780)</f>
        <v>*</v>
      </c>
      <c r="B777" s="146" t="str">
        <f>IF(SP_SUL!X780="","*",SP_SUL!X780)</f>
        <v>*</v>
      </c>
      <c r="C777" s="146" t="str">
        <f>IF(SP_SUL!Z780="","*",SP_SUL!Z780)</f>
        <v>*</v>
      </c>
      <c r="D777" s="139" t="str">
        <f>IF(SP_SUL!S780="","*",SP_SUL!S780)</f>
        <v>-</v>
      </c>
      <c r="E777" s="139" t="str">
        <f>IF(SP_SUL!T780="","*",SP_SUL!T780)</f>
        <v>-</v>
      </c>
      <c r="F777" s="145" t="str">
        <f>IF(SP_SUL!B780="","*",SP_SUL!B780)</f>
        <v>*</v>
      </c>
      <c r="G777" s="145" t="str">
        <f>IF(SP_SUL!D780="","*",SP_SUL!D780)</f>
        <v>*</v>
      </c>
      <c r="H777" s="145" t="str">
        <f>IF(SP_SUL!F780="","*",SP_SUL!F780)</f>
        <v>*</v>
      </c>
      <c r="I777" s="145" t="str">
        <f>IF(SP_SUL!H780="","*",SP_SUL!H780)</f>
        <v>*</v>
      </c>
      <c r="J777" s="145" t="str">
        <f>IF(SP_SUL!I780="","*",SP_SUL!I780)</f>
        <v>*</v>
      </c>
      <c r="K777" s="139" t="str">
        <f>IF(SP_SUL!M780="","*",SP_SUL!M780)</f>
        <v>-</v>
      </c>
      <c r="L777" s="139" t="str">
        <f>IF(SP_SUL!N780="","*",SP_SUL!N780)</f>
        <v>-</v>
      </c>
      <c r="M777" s="140" t="str">
        <f>IF(SP_SUL!J780="","*",SP_SUL!J780)</f>
        <v>*</v>
      </c>
      <c r="N777" s="144" t="str">
        <f>IF(SP_SUL!K780="","*",SP_SUL!K780)</f>
        <v>*</v>
      </c>
      <c r="O777" s="144" t="str">
        <f>IF(SP_SUL!L780="","*",SP_SUL!L780)</f>
        <v>*</v>
      </c>
      <c r="P777" s="143" t="str">
        <f>IF(SP_SUL!O780="","*",SP_SUL!O780)</f>
        <v>*</v>
      </c>
      <c r="Q777" s="143" t="str">
        <f>IF(SP_SUL!P780="","*",SP_SUL!P780)</f>
        <v>*</v>
      </c>
      <c r="R777" s="145" t="str">
        <f>IF(SP_SUL!Q780="","*",CONCATENATE(SP_SUL!Q780," ",SP_SUL!R780))</f>
        <v>*</v>
      </c>
      <c r="S777" s="145" t="str">
        <f>IF(SP_SUL!V780="","*",SP_SUL!V780)</f>
        <v>*</v>
      </c>
      <c r="T777" s="145" t="str">
        <f>IF(SP_SUL!W780="","*",SP_SUL!W780)</f>
        <v>*</v>
      </c>
      <c r="U777" s="137" t="str">
        <f ca="1">_xlfn.XLOOKUP(G777&amp;$U$2,BS_CONTROLE[CHAVE],BS_CONTROLE[Quantidade_11],"-")</f>
        <v>-</v>
      </c>
      <c r="V777" s="137" t="str">
        <f ca="1">_xlfn.XLOOKUP(G777&amp;$V$2,BS_CONTROLE[CHAVE],BS_CONTROLE[Quantidade_11],"-")</f>
        <v>-</v>
      </c>
      <c r="W777" s="137" t="str">
        <f ca="1">_xlfn.XLOOKUP(G777&amp;$W$2,BS_CONTROLE[CHAVE],BS_CONTROLE[Quantidade_11],"-")</f>
        <v>-</v>
      </c>
    </row>
    <row r="778" spans="1:23" hidden="1">
      <c r="A778" s="146" t="str">
        <f>IF(SP_SUL!Y781="","*",SP_SUL!Y781)</f>
        <v>*</v>
      </c>
      <c r="B778" s="146" t="str">
        <f>IF(SP_SUL!X781="","*",SP_SUL!X781)</f>
        <v>*</v>
      </c>
      <c r="C778" s="146" t="str">
        <f>IF(SP_SUL!Z781="","*",SP_SUL!Z781)</f>
        <v>*</v>
      </c>
      <c r="D778" s="139" t="str">
        <f>IF(SP_SUL!S781="","*",SP_SUL!S781)</f>
        <v>-</v>
      </c>
      <c r="E778" s="139" t="str">
        <f>IF(SP_SUL!T781="","*",SP_SUL!T781)</f>
        <v>-</v>
      </c>
      <c r="F778" s="145" t="str">
        <f>IF(SP_SUL!B781="","*",SP_SUL!B781)</f>
        <v>*</v>
      </c>
      <c r="G778" s="145" t="str">
        <f>IF(SP_SUL!D781="","*",SP_SUL!D781)</f>
        <v>*</v>
      </c>
      <c r="H778" s="145" t="str">
        <f>IF(SP_SUL!F781="","*",SP_SUL!F781)</f>
        <v>*</v>
      </c>
      <c r="I778" s="145" t="str">
        <f>IF(SP_SUL!H781="","*",SP_SUL!H781)</f>
        <v>*</v>
      </c>
      <c r="J778" s="145" t="str">
        <f>IF(SP_SUL!I781="","*",SP_SUL!I781)</f>
        <v>*</v>
      </c>
      <c r="K778" s="139" t="str">
        <f>IF(SP_SUL!M781="","*",SP_SUL!M781)</f>
        <v>-</v>
      </c>
      <c r="L778" s="139" t="str">
        <f>IF(SP_SUL!N781="","*",SP_SUL!N781)</f>
        <v>-</v>
      </c>
      <c r="M778" s="140" t="str">
        <f>IF(SP_SUL!J781="","*",SP_SUL!J781)</f>
        <v>*</v>
      </c>
      <c r="N778" s="144" t="str">
        <f>IF(SP_SUL!K781="","*",SP_SUL!K781)</f>
        <v>*</v>
      </c>
      <c r="O778" s="144" t="str">
        <f>IF(SP_SUL!L781="","*",SP_SUL!L781)</f>
        <v>*</v>
      </c>
      <c r="P778" s="143" t="str">
        <f>IF(SP_SUL!O781="","*",SP_SUL!O781)</f>
        <v>*</v>
      </c>
      <c r="Q778" s="143" t="str">
        <f>IF(SP_SUL!P781="","*",SP_SUL!P781)</f>
        <v>*</v>
      </c>
      <c r="R778" s="145" t="str">
        <f>IF(SP_SUL!Q781="","*",CONCATENATE(SP_SUL!Q781," ",SP_SUL!R781))</f>
        <v>*</v>
      </c>
      <c r="S778" s="145" t="str">
        <f>IF(SP_SUL!V781="","*",SP_SUL!V781)</f>
        <v>*</v>
      </c>
      <c r="T778" s="145" t="str">
        <f>IF(SP_SUL!W781="","*",SP_SUL!W781)</f>
        <v>*</v>
      </c>
      <c r="U778" s="137" t="str">
        <f ca="1">_xlfn.XLOOKUP(G778&amp;$U$2,BS_CONTROLE[CHAVE],BS_CONTROLE[Quantidade_11],"-")</f>
        <v>-</v>
      </c>
      <c r="V778" s="137" t="str">
        <f ca="1">_xlfn.XLOOKUP(G778&amp;$V$2,BS_CONTROLE[CHAVE],BS_CONTROLE[Quantidade_11],"-")</f>
        <v>-</v>
      </c>
      <c r="W778" s="137" t="str">
        <f ca="1">_xlfn.XLOOKUP(G778&amp;$W$2,BS_CONTROLE[CHAVE],BS_CONTROLE[Quantidade_11],"-")</f>
        <v>-</v>
      </c>
    </row>
    <row r="779" spans="1:23" hidden="1">
      <c r="A779" s="146" t="str">
        <f>IF(SP_SUL!Y782="","*",SP_SUL!Y782)</f>
        <v>*</v>
      </c>
      <c r="B779" s="146" t="str">
        <f>IF(SP_SUL!X782="","*",SP_SUL!X782)</f>
        <v>*</v>
      </c>
      <c r="C779" s="146" t="str">
        <f>IF(SP_SUL!Z782="","*",SP_SUL!Z782)</f>
        <v>*</v>
      </c>
      <c r="D779" s="139" t="str">
        <f>IF(SP_SUL!S782="","*",SP_SUL!S782)</f>
        <v>-</v>
      </c>
      <c r="E779" s="139" t="str">
        <f>IF(SP_SUL!T782="","*",SP_SUL!T782)</f>
        <v>-</v>
      </c>
      <c r="F779" s="145" t="str">
        <f>IF(SP_SUL!B782="","*",SP_SUL!B782)</f>
        <v>*</v>
      </c>
      <c r="G779" s="145" t="str">
        <f>IF(SP_SUL!D782="","*",SP_SUL!D782)</f>
        <v>*</v>
      </c>
      <c r="H779" s="145" t="str">
        <f>IF(SP_SUL!F782="","*",SP_SUL!F782)</f>
        <v>*</v>
      </c>
      <c r="I779" s="145" t="str">
        <f>IF(SP_SUL!H782="","*",SP_SUL!H782)</f>
        <v>*</v>
      </c>
      <c r="J779" s="145" t="str">
        <f>IF(SP_SUL!I782="","*",SP_SUL!I782)</f>
        <v>*</v>
      </c>
      <c r="K779" s="139" t="str">
        <f>IF(SP_SUL!M782="","*",SP_SUL!M782)</f>
        <v>-</v>
      </c>
      <c r="L779" s="139" t="str">
        <f>IF(SP_SUL!N782="","*",SP_SUL!N782)</f>
        <v>-</v>
      </c>
      <c r="M779" s="140" t="str">
        <f>IF(SP_SUL!J782="","*",SP_SUL!J782)</f>
        <v>*</v>
      </c>
      <c r="N779" s="144" t="str">
        <f>IF(SP_SUL!K782="","*",SP_SUL!K782)</f>
        <v>*</v>
      </c>
      <c r="O779" s="144" t="str">
        <f>IF(SP_SUL!L782="","*",SP_SUL!L782)</f>
        <v>*</v>
      </c>
      <c r="P779" s="143" t="str">
        <f>IF(SP_SUL!O782="","*",SP_SUL!O782)</f>
        <v>*</v>
      </c>
      <c r="Q779" s="143" t="str">
        <f>IF(SP_SUL!P782="","*",SP_SUL!P782)</f>
        <v>*</v>
      </c>
      <c r="R779" s="145" t="str">
        <f>IF(SP_SUL!Q782="","*",CONCATENATE(SP_SUL!Q782," ",SP_SUL!R782))</f>
        <v>*</v>
      </c>
      <c r="S779" s="145" t="str">
        <f>IF(SP_SUL!V782="","*",SP_SUL!V782)</f>
        <v>*</v>
      </c>
      <c r="T779" s="145" t="str">
        <f>IF(SP_SUL!W782="","*",SP_SUL!W782)</f>
        <v>*</v>
      </c>
      <c r="U779" s="137" t="str">
        <f ca="1">_xlfn.XLOOKUP(G779&amp;$U$2,BS_CONTROLE[CHAVE],BS_CONTROLE[Quantidade_11],"-")</f>
        <v>-</v>
      </c>
      <c r="V779" s="137" t="str">
        <f ca="1">_xlfn.XLOOKUP(G779&amp;$V$2,BS_CONTROLE[CHAVE],BS_CONTROLE[Quantidade_11],"-")</f>
        <v>-</v>
      </c>
      <c r="W779" s="137" t="str">
        <f ca="1">_xlfn.XLOOKUP(G779&amp;$W$2,BS_CONTROLE[CHAVE],BS_CONTROLE[Quantidade_11],"-")</f>
        <v>-</v>
      </c>
    </row>
    <row r="780" spans="1:23" hidden="1">
      <c r="A780" s="146" t="str">
        <f>IF(SP_SUL!Y783="","*",SP_SUL!Y783)</f>
        <v>*</v>
      </c>
      <c r="B780" s="146" t="str">
        <f>IF(SP_SUL!X783="","*",SP_SUL!X783)</f>
        <v>*</v>
      </c>
      <c r="C780" s="146" t="str">
        <f>IF(SP_SUL!Z783="","*",SP_SUL!Z783)</f>
        <v>*</v>
      </c>
      <c r="D780" s="139" t="str">
        <f>IF(SP_SUL!S783="","*",SP_SUL!S783)</f>
        <v>-</v>
      </c>
      <c r="E780" s="139" t="str">
        <f>IF(SP_SUL!T783="","*",SP_SUL!T783)</f>
        <v>-</v>
      </c>
      <c r="F780" s="145" t="str">
        <f>IF(SP_SUL!B783="","*",SP_SUL!B783)</f>
        <v>*</v>
      </c>
      <c r="G780" s="145" t="str">
        <f>IF(SP_SUL!D783="","*",SP_SUL!D783)</f>
        <v>*</v>
      </c>
      <c r="H780" s="145" t="str">
        <f>IF(SP_SUL!F783="","*",SP_SUL!F783)</f>
        <v>*</v>
      </c>
      <c r="I780" s="145" t="str">
        <f>IF(SP_SUL!H783="","*",SP_SUL!H783)</f>
        <v>*</v>
      </c>
      <c r="J780" s="145" t="str">
        <f>IF(SP_SUL!I783="","*",SP_SUL!I783)</f>
        <v>*</v>
      </c>
      <c r="K780" s="139" t="str">
        <f>IF(SP_SUL!M783="","*",SP_SUL!M783)</f>
        <v>-</v>
      </c>
      <c r="L780" s="139" t="str">
        <f>IF(SP_SUL!N783="","*",SP_SUL!N783)</f>
        <v>-</v>
      </c>
      <c r="M780" s="140" t="str">
        <f>IF(SP_SUL!J783="","*",SP_SUL!J783)</f>
        <v>*</v>
      </c>
      <c r="N780" s="144" t="str">
        <f>IF(SP_SUL!K783="","*",SP_SUL!K783)</f>
        <v>*</v>
      </c>
      <c r="O780" s="144" t="str">
        <f>IF(SP_SUL!L783="","*",SP_SUL!L783)</f>
        <v>*</v>
      </c>
      <c r="P780" s="143" t="str">
        <f>IF(SP_SUL!O783="","*",SP_SUL!O783)</f>
        <v>*</v>
      </c>
      <c r="Q780" s="143" t="str">
        <f>IF(SP_SUL!P783="","*",SP_SUL!P783)</f>
        <v>*</v>
      </c>
      <c r="R780" s="145" t="str">
        <f>IF(SP_SUL!Q783="","*",CONCATENATE(SP_SUL!Q783," ",SP_SUL!R783))</f>
        <v>*</v>
      </c>
      <c r="S780" s="145" t="str">
        <f>IF(SP_SUL!V783="","*",SP_SUL!V783)</f>
        <v>*</v>
      </c>
      <c r="T780" s="145" t="str">
        <f>IF(SP_SUL!W783="","*",SP_SUL!W783)</f>
        <v>*</v>
      </c>
      <c r="U780" s="137" t="str">
        <f ca="1">_xlfn.XLOOKUP(G780&amp;$U$2,BS_CONTROLE[CHAVE],BS_CONTROLE[Quantidade_11],"-")</f>
        <v>-</v>
      </c>
      <c r="V780" s="137" t="str">
        <f ca="1">_xlfn.XLOOKUP(G780&amp;$V$2,BS_CONTROLE[CHAVE],BS_CONTROLE[Quantidade_11],"-")</f>
        <v>-</v>
      </c>
      <c r="W780" s="137" t="str">
        <f ca="1">_xlfn.XLOOKUP(G780&amp;$W$2,BS_CONTROLE[CHAVE],BS_CONTROLE[Quantidade_11],"-")</f>
        <v>-</v>
      </c>
    </row>
    <row r="781" spans="1:23" hidden="1">
      <c r="A781" s="146" t="str">
        <f>IF(SP_SUL!Y784="","*",SP_SUL!Y784)</f>
        <v>*</v>
      </c>
      <c r="B781" s="146" t="str">
        <f>IF(SP_SUL!X784="","*",SP_SUL!X784)</f>
        <v>*</v>
      </c>
      <c r="C781" s="146" t="str">
        <f>IF(SP_SUL!Z784="","*",SP_SUL!Z784)</f>
        <v>*</v>
      </c>
      <c r="D781" s="139" t="str">
        <f>IF(SP_SUL!S784="","*",SP_SUL!S784)</f>
        <v>-</v>
      </c>
      <c r="E781" s="139" t="str">
        <f>IF(SP_SUL!T784="","*",SP_SUL!T784)</f>
        <v>-</v>
      </c>
      <c r="F781" s="145" t="str">
        <f>IF(SP_SUL!B784="","*",SP_SUL!B784)</f>
        <v>*</v>
      </c>
      <c r="G781" s="145" t="str">
        <f>IF(SP_SUL!D784="","*",SP_SUL!D784)</f>
        <v>*</v>
      </c>
      <c r="H781" s="145" t="str">
        <f>IF(SP_SUL!F784="","*",SP_SUL!F784)</f>
        <v>*</v>
      </c>
      <c r="I781" s="145" t="str">
        <f>IF(SP_SUL!H784="","*",SP_SUL!H784)</f>
        <v>*</v>
      </c>
      <c r="J781" s="145" t="str">
        <f>IF(SP_SUL!I784="","*",SP_SUL!I784)</f>
        <v>*</v>
      </c>
      <c r="K781" s="139" t="str">
        <f>IF(SP_SUL!M784="","*",SP_SUL!M784)</f>
        <v>-</v>
      </c>
      <c r="L781" s="139" t="str">
        <f>IF(SP_SUL!N784="","*",SP_SUL!N784)</f>
        <v>-</v>
      </c>
      <c r="M781" s="140" t="str">
        <f>IF(SP_SUL!J784="","*",SP_SUL!J784)</f>
        <v>*</v>
      </c>
      <c r="N781" s="144" t="str">
        <f>IF(SP_SUL!K784="","*",SP_SUL!K784)</f>
        <v>*</v>
      </c>
      <c r="O781" s="144" t="str">
        <f>IF(SP_SUL!L784="","*",SP_SUL!L784)</f>
        <v>*</v>
      </c>
      <c r="P781" s="143" t="str">
        <f>IF(SP_SUL!O784="","*",SP_SUL!O784)</f>
        <v>*</v>
      </c>
      <c r="Q781" s="143" t="str">
        <f>IF(SP_SUL!P784="","*",SP_SUL!P784)</f>
        <v>*</v>
      </c>
      <c r="R781" s="145" t="str">
        <f>IF(SP_SUL!Q784="","*",CONCATENATE(SP_SUL!Q784," ",SP_SUL!R784))</f>
        <v>*</v>
      </c>
      <c r="S781" s="145" t="str">
        <f>IF(SP_SUL!V784="","*",SP_SUL!V784)</f>
        <v>*</v>
      </c>
      <c r="T781" s="145" t="str">
        <f>IF(SP_SUL!W784="","*",SP_SUL!W784)</f>
        <v>*</v>
      </c>
      <c r="U781" s="137" t="str">
        <f ca="1">_xlfn.XLOOKUP(G781&amp;$U$2,BS_CONTROLE[CHAVE],BS_CONTROLE[Quantidade_11],"-")</f>
        <v>-</v>
      </c>
      <c r="V781" s="137" t="str">
        <f ca="1">_xlfn.XLOOKUP(G781&amp;$V$2,BS_CONTROLE[CHAVE],BS_CONTROLE[Quantidade_11],"-")</f>
        <v>-</v>
      </c>
      <c r="W781" s="137" t="str">
        <f ca="1">_xlfn.XLOOKUP(G781&amp;$W$2,BS_CONTROLE[CHAVE],BS_CONTROLE[Quantidade_11],"-")</f>
        <v>-</v>
      </c>
    </row>
    <row r="782" spans="1:23" hidden="1">
      <c r="A782" s="146" t="str">
        <f>IF(SP_SUL!Y785="","*",SP_SUL!Y785)</f>
        <v>*</v>
      </c>
      <c r="B782" s="146" t="str">
        <f>IF(SP_SUL!X785="","*",SP_SUL!X785)</f>
        <v>*</v>
      </c>
      <c r="C782" s="146" t="str">
        <f>IF(SP_SUL!Z785="","*",SP_SUL!Z785)</f>
        <v>*</v>
      </c>
      <c r="D782" s="139" t="str">
        <f>IF(SP_SUL!S785="","*",SP_SUL!S785)</f>
        <v>-</v>
      </c>
      <c r="E782" s="139" t="str">
        <f>IF(SP_SUL!T785="","*",SP_SUL!T785)</f>
        <v>-</v>
      </c>
      <c r="F782" s="145" t="str">
        <f>IF(SP_SUL!B785="","*",SP_SUL!B785)</f>
        <v>*</v>
      </c>
      <c r="G782" s="145" t="str">
        <f>IF(SP_SUL!D785="","*",SP_SUL!D785)</f>
        <v>*</v>
      </c>
      <c r="H782" s="145" t="str">
        <f>IF(SP_SUL!F785="","*",SP_SUL!F785)</f>
        <v>*</v>
      </c>
      <c r="I782" s="145" t="str">
        <f>IF(SP_SUL!H785="","*",SP_SUL!H785)</f>
        <v>*</v>
      </c>
      <c r="J782" s="145" t="str">
        <f>IF(SP_SUL!I785="","*",SP_SUL!I785)</f>
        <v>*</v>
      </c>
      <c r="K782" s="139" t="str">
        <f>IF(SP_SUL!M785="","*",SP_SUL!M785)</f>
        <v>-</v>
      </c>
      <c r="L782" s="139" t="str">
        <f>IF(SP_SUL!N785="","*",SP_SUL!N785)</f>
        <v>-</v>
      </c>
      <c r="M782" s="140" t="str">
        <f>IF(SP_SUL!J785="","*",SP_SUL!J785)</f>
        <v>*</v>
      </c>
      <c r="N782" s="144" t="str">
        <f>IF(SP_SUL!K785="","*",SP_SUL!K785)</f>
        <v>*</v>
      </c>
      <c r="O782" s="144" t="str">
        <f>IF(SP_SUL!L785="","*",SP_SUL!L785)</f>
        <v>*</v>
      </c>
      <c r="P782" s="143" t="str">
        <f>IF(SP_SUL!O785="","*",SP_SUL!O785)</f>
        <v>*</v>
      </c>
      <c r="Q782" s="143" t="str">
        <f>IF(SP_SUL!P785="","*",SP_SUL!P785)</f>
        <v>*</v>
      </c>
      <c r="R782" s="145" t="str">
        <f>IF(SP_SUL!Q785="","*",CONCATENATE(SP_SUL!Q785," ",SP_SUL!R785))</f>
        <v>*</v>
      </c>
      <c r="S782" s="145" t="str">
        <f>IF(SP_SUL!V785="","*",SP_SUL!V785)</f>
        <v>*</v>
      </c>
      <c r="T782" s="145" t="str">
        <f>IF(SP_SUL!W785="","*",SP_SUL!W785)</f>
        <v>*</v>
      </c>
      <c r="U782" s="137" t="str">
        <f ca="1">_xlfn.XLOOKUP(G782&amp;$U$2,BS_CONTROLE[CHAVE],BS_CONTROLE[Quantidade_11],"-")</f>
        <v>-</v>
      </c>
      <c r="V782" s="137" t="str">
        <f ca="1">_xlfn.XLOOKUP(G782&amp;$V$2,BS_CONTROLE[CHAVE],BS_CONTROLE[Quantidade_11],"-")</f>
        <v>-</v>
      </c>
      <c r="W782" s="137" t="str">
        <f ca="1">_xlfn.XLOOKUP(G782&amp;$W$2,BS_CONTROLE[CHAVE],BS_CONTROLE[Quantidade_11],"-")</f>
        <v>-</v>
      </c>
    </row>
    <row r="783" spans="1:23" hidden="1">
      <c r="A783" s="146" t="str">
        <f>IF(SP_SUL!Y786="","*",SP_SUL!Y786)</f>
        <v>*</v>
      </c>
      <c r="B783" s="146" t="str">
        <f>IF(SP_SUL!X786="","*",SP_SUL!X786)</f>
        <v>*</v>
      </c>
      <c r="C783" s="146" t="str">
        <f>IF(SP_SUL!Z786="","*",SP_SUL!Z786)</f>
        <v>*</v>
      </c>
      <c r="D783" s="139" t="str">
        <f>IF(SP_SUL!S786="","*",SP_SUL!S786)</f>
        <v>-</v>
      </c>
      <c r="E783" s="139" t="str">
        <f>IF(SP_SUL!T786="","*",SP_SUL!T786)</f>
        <v>-</v>
      </c>
      <c r="F783" s="145" t="str">
        <f>IF(SP_SUL!B786="","*",SP_SUL!B786)</f>
        <v>*</v>
      </c>
      <c r="G783" s="145" t="str">
        <f>IF(SP_SUL!D786="","*",SP_SUL!D786)</f>
        <v>*</v>
      </c>
      <c r="H783" s="145" t="str">
        <f>IF(SP_SUL!F786="","*",SP_SUL!F786)</f>
        <v>*</v>
      </c>
      <c r="I783" s="145" t="str">
        <f>IF(SP_SUL!H786="","*",SP_SUL!H786)</f>
        <v>*</v>
      </c>
      <c r="J783" s="145" t="str">
        <f>IF(SP_SUL!I786="","*",SP_SUL!I786)</f>
        <v>*</v>
      </c>
      <c r="K783" s="139" t="str">
        <f>IF(SP_SUL!M786="","*",SP_SUL!M786)</f>
        <v>-</v>
      </c>
      <c r="L783" s="139" t="str">
        <f>IF(SP_SUL!N786="","*",SP_SUL!N786)</f>
        <v>-</v>
      </c>
      <c r="M783" s="140" t="str">
        <f>IF(SP_SUL!J786="","*",SP_SUL!J786)</f>
        <v>*</v>
      </c>
      <c r="N783" s="144" t="str">
        <f>IF(SP_SUL!K786="","*",SP_SUL!K786)</f>
        <v>*</v>
      </c>
      <c r="O783" s="144" t="str">
        <f>IF(SP_SUL!L786="","*",SP_SUL!L786)</f>
        <v>*</v>
      </c>
      <c r="P783" s="143" t="str">
        <f>IF(SP_SUL!O786="","*",SP_SUL!O786)</f>
        <v>*</v>
      </c>
      <c r="Q783" s="143" t="str">
        <f>IF(SP_SUL!P786="","*",SP_SUL!P786)</f>
        <v>*</v>
      </c>
      <c r="R783" s="145" t="str">
        <f>IF(SP_SUL!Q786="","*",CONCATENATE(SP_SUL!Q786," ",SP_SUL!R786))</f>
        <v>*</v>
      </c>
      <c r="S783" s="145" t="str">
        <f>IF(SP_SUL!V786="","*",SP_SUL!V786)</f>
        <v>*</v>
      </c>
      <c r="T783" s="145" t="str">
        <f>IF(SP_SUL!W786="","*",SP_SUL!W786)</f>
        <v>*</v>
      </c>
      <c r="U783" s="137" t="str">
        <f ca="1">_xlfn.XLOOKUP(G783&amp;$U$2,BS_CONTROLE[CHAVE],BS_CONTROLE[Quantidade_11],"-")</f>
        <v>-</v>
      </c>
      <c r="V783" s="137" t="str">
        <f ca="1">_xlfn.XLOOKUP(G783&amp;$V$2,BS_CONTROLE[CHAVE],BS_CONTROLE[Quantidade_11],"-")</f>
        <v>-</v>
      </c>
      <c r="W783" s="137" t="str">
        <f ca="1">_xlfn.XLOOKUP(G783&amp;$W$2,BS_CONTROLE[CHAVE],BS_CONTROLE[Quantidade_11],"-")</f>
        <v>-</v>
      </c>
    </row>
    <row r="784" spans="1:23" hidden="1">
      <c r="A784" s="146" t="str">
        <f>IF(SP_SUL!Y787="","*",SP_SUL!Y787)</f>
        <v>*</v>
      </c>
      <c r="B784" s="146" t="str">
        <f>IF(SP_SUL!X787="","*",SP_SUL!X787)</f>
        <v>*</v>
      </c>
      <c r="C784" s="146" t="str">
        <f>IF(SP_SUL!Z787="","*",SP_SUL!Z787)</f>
        <v>*</v>
      </c>
      <c r="D784" s="139" t="str">
        <f>IF(SP_SUL!S787="","*",SP_SUL!S787)</f>
        <v>-</v>
      </c>
      <c r="E784" s="139" t="str">
        <f>IF(SP_SUL!T787="","*",SP_SUL!T787)</f>
        <v>-</v>
      </c>
      <c r="F784" s="145" t="str">
        <f>IF(SP_SUL!B787="","*",SP_SUL!B787)</f>
        <v>*</v>
      </c>
      <c r="G784" s="145" t="str">
        <f>IF(SP_SUL!D787="","*",SP_SUL!D787)</f>
        <v>*</v>
      </c>
      <c r="H784" s="145" t="str">
        <f>IF(SP_SUL!F787="","*",SP_SUL!F787)</f>
        <v>*</v>
      </c>
      <c r="I784" s="145" t="str">
        <f>IF(SP_SUL!H787="","*",SP_SUL!H787)</f>
        <v>*</v>
      </c>
      <c r="J784" s="145" t="str">
        <f>IF(SP_SUL!I787="","*",SP_SUL!I787)</f>
        <v>*</v>
      </c>
      <c r="K784" s="139" t="str">
        <f>IF(SP_SUL!M787="","*",SP_SUL!M787)</f>
        <v>-</v>
      </c>
      <c r="L784" s="139" t="str">
        <f>IF(SP_SUL!N787="","*",SP_SUL!N787)</f>
        <v>-</v>
      </c>
      <c r="M784" s="140" t="str">
        <f>IF(SP_SUL!J787="","*",SP_SUL!J787)</f>
        <v>*</v>
      </c>
      <c r="N784" s="144" t="str">
        <f>IF(SP_SUL!K787="","*",SP_SUL!K787)</f>
        <v>*</v>
      </c>
      <c r="O784" s="144" t="str">
        <f>IF(SP_SUL!L787="","*",SP_SUL!L787)</f>
        <v>*</v>
      </c>
      <c r="P784" s="143" t="str">
        <f>IF(SP_SUL!O787="","*",SP_SUL!O787)</f>
        <v>*</v>
      </c>
      <c r="Q784" s="143" t="str">
        <f>IF(SP_SUL!P787="","*",SP_SUL!P787)</f>
        <v>*</v>
      </c>
      <c r="R784" s="145" t="str">
        <f>IF(SP_SUL!Q787="","*",CONCATENATE(SP_SUL!Q787," ",SP_SUL!R787))</f>
        <v>*</v>
      </c>
      <c r="S784" s="145" t="str">
        <f>IF(SP_SUL!V787="","*",SP_SUL!V787)</f>
        <v>*</v>
      </c>
      <c r="T784" s="145" t="str">
        <f>IF(SP_SUL!W787="","*",SP_SUL!W787)</f>
        <v>*</v>
      </c>
      <c r="U784" s="137" t="str">
        <f ca="1">_xlfn.XLOOKUP(G784&amp;$U$2,BS_CONTROLE[CHAVE],BS_CONTROLE[Quantidade_11],"-")</f>
        <v>-</v>
      </c>
      <c r="V784" s="137" t="str">
        <f ca="1">_xlfn.XLOOKUP(G784&amp;$V$2,BS_CONTROLE[CHAVE],BS_CONTROLE[Quantidade_11],"-")</f>
        <v>-</v>
      </c>
      <c r="W784" s="137" t="str">
        <f ca="1">_xlfn.XLOOKUP(G784&amp;$W$2,BS_CONTROLE[CHAVE],BS_CONTROLE[Quantidade_11],"-")</f>
        <v>-</v>
      </c>
    </row>
    <row r="785" spans="1:23" hidden="1">
      <c r="A785" s="146" t="str">
        <f>IF(SP_SUL!Y788="","*",SP_SUL!Y788)</f>
        <v>*</v>
      </c>
      <c r="B785" s="146" t="str">
        <f>IF(SP_SUL!X788="","*",SP_SUL!X788)</f>
        <v>*</v>
      </c>
      <c r="C785" s="146" t="str">
        <f>IF(SP_SUL!Z788="","*",SP_SUL!Z788)</f>
        <v>*</v>
      </c>
      <c r="D785" s="139" t="str">
        <f>IF(SP_SUL!S788="","*",SP_SUL!S788)</f>
        <v>-</v>
      </c>
      <c r="E785" s="139" t="str">
        <f>IF(SP_SUL!T788="","*",SP_SUL!T788)</f>
        <v>-</v>
      </c>
      <c r="F785" s="145" t="str">
        <f>IF(SP_SUL!B788="","*",SP_SUL!B788)</f>
        <v>*</v>
      </c>
      <c r="G785" s="145" t="str">
        <f>IF(SP_SUL!D788="","*",SP_SUL!D788)</f>
        <v>*</v>
      </c>
      <c r="H785" s="145" t="str">
        <f>IF(SP_SUL!F788="","*",SP_SUL!F788)</f>
        <v>*</v>
      </c>
      <c r="I785" s="145" t="str">
        <f>IF(SP_SUL!H788="","*",SP_SUL!H788)</f>
        <v>*</v>
      </c>
      <c r="J785" s="145" t="str">
        <f>IF(SP_SUL!I788="","*",SP_SUL!I788)</f>
        <v>*</v>
      </c>
      <c r="K785" s="139" t="str">
        <f>IF(SP_SUL!M788="","*",SP_SUL!M788)</f>
        <v>-</v>
      </c>
      <c r="L785" s="139" t="str">
        <f>IF(SP_SUL!N788="","*",SP_SUL!N788)</f>
        <v>-</v>
      </c>
      <c r="M785" s="140" t="str">
        <f>IF(SP_SUL!J788="","*",SP_SUL!J788)</f>
        <v>*</v>
      </c>
      <c r="N785" s="144" t="str">
        <f>IF(SP_SUL!K788="","*",SP_SUL!K788)</f>
        <v>*</v>
      </c>
      <c r="O785" s="144" t="str">
        <f>IF(SP_SUL!L788="","*",SP_SUL!L788)</f>
        <v>*</v>
      </c>
      <c r="P785" s="143" t="str">
        <f>IF(SP_SUL!O788="","*",SP_SUL!O788)</f>
        <v>*</v>
      </c>
      <c r="Q785" s="143" t="str">
        <f>IF(SP_SUL!P788="","*",SP_SUL!P788)</f>
        <v>*</v>
      </c>
      <c r="R785" s="145" t="str">
        <f>IF(SP_SUL!Q788="","*",CONCATENATE(SP_SUL!Q788," ",SP_SUL!R788))</f>
        <v>*</v>
      </c>
      <c r="S785" s="145" t="str">
        <f>IF(SP_SUL!V788="","*",SP_SUL!V788)</f>
        <v>*</v>
      </c>
      <c r="T785" s="145" t="str">
        <f>IF(SP_SUL!W788="","*",SP_SUL!W788)</f>
        <v>*</v>
      </c>
      <c r="U785" s="137" t="str">
        <f ca="1">_xlfn.XLOOKUP(G785&amp;$U$2,BS_CONTROLE[CHAVE],BS_CONTROLE[Quantidade_11],"-")</f>
        <v>-</v>
      </c>
      <c r="V785" s="137" t="str">
        <f ca="1">_xlfn.XLOOKUP(G785&amp;$V$2,BS_CONTROLE[CHAVE],BS_CONTROLE[Quantidade_11],"-")</f>
        <v>-</v>
      </c>
      <c r="W785" s="137" t="str">
        <f ca="1">_xlfn.XLOOKUP(G785&amp;$W$2,BS_CONTROLE[CHAVE],BS_CONTROLE[Quantidade_11],"-")</f>
        <v>-</v>
      </c>
    </row>
    <row r="786" spans="1:23" hidden="1">
      <c r="A786" s="146" t="str">
        <f>IF(SP_SUL!Y789="","*",SP_SUL!Y789)</f>
        <v>*</v>
      </c>
      <c r="B786" s="146" t="str">
        <f>IF(SP_SUL!X789="","*",SP_SUL!X789)</f>
        <v>*</v>
      </c>
      <c r="C786" s="146" t="str">
        <f>IF(SP_SUL!Z789="","*",SP_SUL!Z789)</f>
        <v>*</v>
      </c>
      <c r="D786" s="139" t="str">
        <f>IF(SP_SUL!S789="","*",SP_SUL!S789)</f>
        <v>-</v>
      </c>
      <c r="E786" s="139" t="str">
        <f>IF(SP_SUL!T789="","*",SP_SUL!T789)</f>
        <v>-</v>
      </c>
      <c r="F786" s="145" t="str">
        <f>IF(SP_SUL!B789="","*",SP_SUL!B789)</f>
        <v>*</v>
      </c>
      <c r="G786" s="145" t="str">
        <f>IF(SP_SUL!D789="","*",SP_SUL!D789)</f>
        <v>*</v>
      </c>
      <c r="H786" s="145" t="str">
        <f>IF(SP_SUL!F789="","*",SP_SUL!F789)</f>
        <v>*</v>
      </c>
      <c r="I786" s="145" t="str">
        <f>IF(SP_SUL!H789="","*",SP_SUL!H789)</f>
        <v>*</v>
      </c>
      <c r="J786" s="145" t="str">
        <f>IF(SP_SUL!I789="","*",SP_SUL!I789)</f>
        <v>*</v>
      </c>
      <c r="K786" s="139" t="str">
        <f>IF(SP_SUL!M789="","*",SP_SUL!M789)</f>
        <v>-</v>
      </c>
      <c r="L786" s="139" t="str">
        <f>IF(SP_SUL!N789="","*",SP_SUL!N789)</f>
        <v>-</v>
      </c>
      <c r="M786" s="140" t="str">
        <f>IF(SP_SUL!J789="","*",SP_SUL!J789)</f>
        <v>*</v>
      </c>
      <c r="N786" s="144" t="str">
        <f>IF(SP_SUL!K789="","*",SP_SUL!K789)</f>
        <v>*</v>
      </c>
      <c r="O786" s="144" t="str">
        <f>IF(SP_SUL!L789="","*",SP_SUL!L789)</f>
        <v>*</v>
      </c>
      <c r="P786" s="143" t="str">
        <f>IF(SP_SUL!O789="","*",SP_SUL!O789)</f>
        <v>*</v>
      </c>
      <c r="Q786" s="143" t="str">
        <f>IF(SP_SUL!P789="","*",SP_SUL!P789)</f>
        <v>*</v>
      </c>
      <c r="R786" s="145" t="str">
        <f>IF(SP_SUL!Q789="","*",CONCATENATE(SP_SUL!Q789," ",SP_SUL!R789))</f>
        <v>*</v>
      </c>
      <c r="S786" s="145" t="str">
        <f>IF(SP_SUL!V789="","*",SP_SUL!V789)</f>
        <v>*</v>
      </c>
      <c r="T786" s="145" t="str">
        <f>IF(SP_SUL!W789="","*",SP_SUL!W789)</f>
        <v>*</v>
      </c>
      <c r="U786" s="137" t="str">
        <f ca="1">_xlfn.XLOOKUP(G786&amp;$U$2,BS_CONTROLE[CHAVE],BS_CONTROLE[Quantidade_11],"-")</f>
        <v>-</v>
      </c>
      <c r="V786" s="137" t="str">
        <f ca="1">_xlfn.XLOOKUP(G786&amp;$V$2,BS_CONTROLE[CHAVE],BS_CONTROLE[Quantidade_11],"-")</f>
        <v>-</v>
      </c>
      <c r="W786" s="137" t="str">
        <f ca="1">_xlfn.XLOOKUP(G786&amp;$W$2,BS_CONTROLE[CHAVE],BS_CONTROLE[Quantidade_11],"-")</f>
        <v>-</v>
      </c>
    </row>
    <row r="787" spans="1:23" hidden="1">
      <c r="A787" s="146" t="str">
        <f>IF(SP_SUL!Y790="","*",SP_SUL!Y790)</f>
        <v>*</v>
      </c>
      <c r="B787" s="146" t="str">
        <f>IF(SP_SUL!X790="","*",SP_SUL!X790)</f>
        <v>*</v>
      </c>
      <c r="C787" s="146" t="str">
        <f>IF(SP_SUL!Z790="","*",SP_SUL!Z790)</f>
        <v>*</v>
      </c>
      <c r="D787" s="139" t="str">
        <f>IF(SP_SUL!S790="","*",SP_SUL!S790)</f>
        <v>-</v>
      </c>
      <c r="E787" s="139" t="str">
        <f>IF(SP_SUL!T790="","*",SP_SUL!T790)</f>
        <v>-</v>
      </c>
      <c r="F787" s="145" t="str">
        <f>IF(SP_SUL!B790="","*",SP_SUL!B790)</f>
        <v>*</v>
      </c>
      <c r="G787" s="145" t="str">
        <f>IF(SP_SUL!D790="","*",SP_SUL!D790)</f>
        <v>*</v>
      </c>
      <c r="H787" s="145" t="str">
        <f>IF(SP_SUL!F790="","*",SP_SUL!F790)</f>
        <v>*</v>
      </c>
      <c r="I787" s="145" t="str">
        <f>IF(SP_SUL!H790="","*",SP_SUL!H790)</f>
        <v>*</v>
      </c>
      <c r="J787" s="145" t="str">
        <f>IF(SP_SUL!I790="","*",SP_SUL!I790)</f>
        <v>*</v>
      </c>
      <c r="K787" s="139" t="str">
        <f>IF(SP_SUL!M790="","*",SP_SUL!M790)</f>
        <v>-</v>
      </c>
      <c r="L787" s="139" t="str">
        <f>IF(SP_SUL!N790="","*",SP_SUL!N790)</f>
        <v>-</v>
      </c>
      <c r="M787" s="140" t="str">
        <f>IF(SP_SUL!J790="","*",SP_SUL!J790)</f>
        <v>*</v>
      </c>
      <c r="N787" s="144" t="str">
        <f>IF(SP_SUL!K790="","*",SP_SUL!K790)</f>
        <v>*</v>
      </c>
      <c r="O787" s="144" t="str">
        <f>IF(SP_SUL!L790="","*",SP_SUL!L790)</f>
        <v>*</v>
      </c>
      <c r="P787" s="143" t="str">
        <f>IF(SP_SUL!O790="","*",SP_SUL!O790)</f>
        <v>*</v>
      </c>
      <c r="Q787" s="143" t="str">
        <f>IF(SP_SUL!P790="","*",SP_SUL!P790)</f>
        <v>*</v>
      </c>
      <c r="R787" s="145" t="str">
        <f>IF(SP_SUL!Q790="","*",CONCATENATE(SP_SUL!Q790," ",SP_SUL!R790))</f>
        <v>*</v>
      </c>
      <c r="S787" s="145" t="str">
        <f>IF(SP_SUL!V790="","*",SP_SUL!V790)</f>
        <v>*</v>
      </c>
      <c r="T787" s="145" t="str">
        <f>IF(SP_SUL!W790="","*",SP_SUL!W790)</f>
        <v>*</v>
      </c>
      <c r="U787" s="137" t="str">
        <f ca="1">_xlfn.XLOOKUP(G787&amp;$U$2,BS_CONTROLE[CHAVE],BS_CONTROLE[Quantidade_11],"-")</f>
        <v>-</v>
      </c>
      <c r="V787" s="137" t="str">
        <f ca="1">_xlfn.XLOOKUP(G787&amp;$V$2,BS_CONTROLE[CHAVE],BS_CONTROLE[Quantidade_11],"-")</f>
        <v>-</v>
      </c>
      <c r="W787" s="137" t="str">
        <f ca="1">_xlfn.XLOOKUP(G787&amp;$W$2,BS_CONTROLE[CHAVE],BS_CONTROLE[Quantidade_11],"-")</f>
        <v>-</v>
      </c>
    </row>
    <row r="788" spans="1:23" hidden="1">
      <c r="A788" s="146" t="str">
        <f>IF(SP_SUL!Y791="","*",SP_SUL!Y791)</f>
        <v>*</v>
      </c>
      <c r="B788" s="146" t="str">
        <f>IF(SP_SUL!X791="","*",SP_SUL!X791)</f>
        <v>*</v>
      </c>
      <c r="C788" s="146" t="str">
        <f>IF(SP_SUL!Z791="","*",SP_SUL!Z791)</f>
        <v>*</v>
      </c>
      <c r="D788" s="139" t="str">
        <f>IF(SP_SUL!S791="","*",SP_SUL!S791)</f>
        <v>-</v>
      </c>
      <c r="E788" s="139" t="str">
        <f>IF(SP_SUL!T791="","*",SP_SUL!T791)</f>
        <v>-</v>
      </c>
      <c r="F788" s="145" t="str">
        <f>IF(SP_SUL!B791="","*",SP_SUL!B791)</f>
        <v>*</v>
      </c>
      <c r="G788" s="145" t="str">
        <f>IF(SP_SUL!D791="","*",SP_SUL!D791)</f>
        <v>*</v>
      </c>
      <c r="H788" s="145" t="str">
        <f>IF(SP_SUL!F791="","*",SP_SUL!F791)</f>
        <v>*</v>
      </c>
      <c r="I788" s="145" t="str">
        <f>IF(SP_SUL!H791="","*",SP_SUL!H791)</f>
        <v>*</v>
      </c>
      <c r="J788" s="145" t="str">
        <f>IF(SP_SUL!I791="","*",SP_SUL!I791)</f>
        <v>*</v>
      </c>
      <c r="K788" s="139" t="str">
        <f>IF(SP_SUL!M791="","*",SP_SUL!M791)</f>
        <v>-</v>
      </c>
      <c r="L788" s="139" t="str">
        <f>IF(SP_SUL!N791="","*",SP_SUL!N791)</f>
        <v>-</v>
      </c>
      <c r="M788" s="140" t="str">
        <f>IF(SP_SUL!J791="","*",SP_SUL!J791)</f>
        <v>*</v>
      </c>
      <c r="N788" s="144" t="str">
        <f>IF(SP_SUL!K791="","*",SP_SUL!K791)</f>
        <v>*</v>
      </c>
      <c r="O788" s="144" t="str">
        <f>IF(SP_SUL!L791="","*",SP_SUL!L791)</f>
        <v>*</v>
      </c>
      <c r="P788" s="143" t="str">
        <f>IF(SP_SUL!O791="","*",SP_SUL!O791)</f>
        <v>*</v>
      </c>
      <c r="Q788" s="143" t="str">
        <f>IF(SP_SUL!P791="","*",SP_SUL!P791)</f>
        <v>*</v>
      </c>
      <c r="R788" s="145" t="str">
        <f>IF(SP_SUL!Q791="","*",CONCATENATE(SP_SUL!Q791," ",SP_SUL!R791))</f>
        <v>*</v>
      </c>
      <c r="S788" s="145" t="str">
        <f>IF(SP_SUL!V791="","*",SP_SUL!V791)</f>
        <v>*</v>
      </c>
      <c r="T788" s="145" t="str">
        <f>IF(SP_SUL!W791="","*",SP_SUL!W791)</f>
        <v>*</v>
      </c>
      <c r="U788" s="137" t="str">
        <f ca="1">_xlfn.XLOOKUP(G788&amp;$U$2,BS_CONTROLE[CHAVE],BS_CONTROLE[Quantidade_11],"-")</f>
        <v>-</v>
      </c>
      <c r="V788" s="137" t="str">
        <f ca="1">_xlfn.XLOOKUP(G788&amp;$V$2,BS_CONTROLE[CHAVE],BS_CONTROLE[Quantidade_11],"-")</f>
        <v>-</v>
      </c>
      <c r="W788" s="137" t="str">
        <f ca="1">_xlfn.XLOOKUP(G788&amp;$W$2,BS_CONTROLE[CHAVE],BS_CONTROLE[Quantidade_11],"-")</f>
        <v>-</v>
      </c>
    </row>
    <row r="789" spans="1:23" hidden="1">
      <c r="A789" s="146" t="str">
        <f>IF(SP_SUL!Y792="","*",SP_SUL!Y792)</f>
        <v>*</v>
      </c>
      <c r="B789" s="146" t="str">
        <f>IF(SP_SUL!X792="","*",SP_SUL!X792)</f>
        <v>*</v>
      </c>
      <c r="C789" s="146" t="str">
        <f>IF(SP_SUL!Z792="","*",SP_SUL!Z792)</f>
        <v>*</v>
      </c>
      <c r="D789" s="139" t="str">
        <f>IF(SP_SUL!S792="","*",SP_SUL!S792)</f>
        <v>-</v>
      </c>
      <c r="E789" s="139" t="str">
        <f>IF(SP_SUL!T792="","*",SP_SUL!T792)</f>
        <v>-</v>
      </c>
      <c r="F789" s="145" t="str">
        <f>IF(SP_SUL!B792="","*",SP_SUL!B792)</f>
        <v>*</v>
      </c>
      <c r="G789" s="145" t="str">
        <f>IF(SP_SUL!D792="","*",SP_SUL!D792)</f>
        <v>*</v>
      </c>
      <c r="H789" s="145" t="str">
        <f>IF(SP_SUL!F792="","*",SP_SUL!F792)</f>
        <v>*</v>
      </c>
      <c r="I789" s="145" t="str">
        <f>IF(SP_SUL!H792="","*",SP_SUL!H792)</f>
        <v>*</v>
      </c>
      <c r="J789" s="145" t="str">
        <f>IF(SP_SUL!I792="","*",SP_SUL!I792)</f>
        <v>*</v>
      </c>
      <c r="K789" s="139" t="str">
        <f>IF(SP_SUL!M792="","*",SP_SUL!M792)</f>
        <v>-</v>
      </c>
      <c r="L789" s="139" t="str">
        <f>IF(SP_SUL!N792="","*",SP_SUL!N792)</f>
        <v>-</v>
      </c>
      <c r="M789" s="140" t="str">
        <f>IF(SP_SUL!J792="","*",SP_SUL!J792)</f>
        <v>*</v>
      </c>
      <c r="N789" s="144" t="str">
        <f>IF(SP_SUL!K792="","*",SP_SUL!K792)</f>
        <v>*</v>
      </c>
      <c r="O789" s="144" t="str">
        <f>IF(SP_SUL!L792="","*",SP_SUL!L792)</f>
        <v>*</v>
      </c>
      <c r="P789" s="143" t="str">
        <f>IF(SP_SUL!O792="","*",SP_SUL!O792)</f>
        <v>*</v>
      </c>
      <c r="Q789" s="143" t="str">
        <f>IF(SP_SUL!P792="","*",SP_SUL!P792)</f>
        <v>*</v>
      </c>
      <c r="R789" s="145" t="str">
        <f>IF(SP_SUL!Q792="","*",CONCATENATE(SP_SUL!Q792," ",SP_SUL!R792))</f>
        <v>*</v>
      </c>
      <c r="S789" s="145" t="str">
        <f>IF(SP_SUL!V792="","*",SP_SUL!V792)</f>
        <v>*</v>
      </c>
      <c r="T789" s="145" t="str">
        <f>IF(SP_SUL!W792="","*",SP_SUL!W792)</f>
        <v>*</v>
      </c>
      <c r="U789" s="137" t="str">
        <f ca="1">_xlfn.XLOOKUP(G789&amp;$U$2,BS_CONTROLE[CHAVE],BS_CONTROLE[Quantidade_11],"-")</f>
        <v>-</v>
      </c>
      <c r="V789" s="137" t="str">
        <f ca="1">_xlfn.XLOOKUP(G789&amp;$V$2,BS_CONTROLE[CHAVE],BS_CONTROLE[Quantidade_11],"-")</f>
        <v>-</v>
      </c>
      <c r="W789" s="137" t="str">
        <f ca="1">_xlfn.XLOOKUP(G789&amp;$W$2,BS_CONTROLE[CHAVE],BS_CONTROLE[Quantidade_11],"-")</f>
        <v>-</v>
      </c>
    </row>
    <row r="790" spans="1:23" hidden="1">
      <c r="A790" s="146" t="str">
        <f>IF(SP_SUL!Y793="","*",SP_SUL!Y793)</f>
        <v>*</v>
      </c>
      <c r="B790" s="146" t="str">
        <f>IF(SP_SUL!X793="","*",SP_SUL!X793)</f>
        <v>*</v>
      </c>
      <c r="C790" s="146" t="str">
        <f>IF(SP_SUL!Z793="","*",SP_SUL!Z793)</f>
        <v>*</v>
      </c>
      <c r="D790" s="139" t="str">
        <f>IF(SP_SUL!S793="","*",SP_SUL!S793)</f>
        <v>-</v>
      </c>
      <c r="E790" s="139" t="str">
        <f>IF(SP_SUL!T793="","*",SP_SUL!T793)</f>
        <v>-</v>
      </c>
      <c r="F790" s="145" t="str">
        <f>IF(SP_SUL!B793="","*",SP_SUL!B793)</f>
        <v>*</v>
      </c>
      <c r="G790" s="145" t="str">
        <f>IF(SP_SUL!D793="","*",SP_SUL!D793)</f>
        <v>*</v>
      </c>
      <c r="H790" s="145" t="str">
        <f>IF(SP_SUL!F793="","*",SP_SUL!F793)</f>
        <v>*</v>
      </c>
      <c r="I790" s="145" t="str">
        <f>IF(SP_SUL!H793="","*",SP_SUL!H793)</f>
        <v>*</v>
      </c>
      <c r="J790" s="145" t="str">
        <f>IF(SP_SUL!I793="","*",SP_SUL!I793)</f>
        <v>*</v>
      </c>
      <c r="K790" s="139" t="str">
        <f>IF(SP_SUL!M793="","*",SP_SUL!M793)</f>
        <v>-</v>
      </c>
      <c r="L790" s="139" t="str">
        <f>IF(SP_SUL!N793="","*",SP_SUL!N793)</f>
        <v>-</v>
      </c>
      <c r="M790" s="140" t="str">
        <f>IF(SP_SUL!J793="","*",SP_SUL!J793)</f>
        <v>*</v>
      </c>
      <c r="N790" s="144" t="str">
        <f>IF(SP_SUL!K793="","*",SP_SUL!K793)</f>
        <v>*</v>
      </c>
      <c r="O790" s="144" t="str">
        <f>IF(SP_SUL!L793="","*",SP_SUL!L793)</f>
        <v>*</v>
      </c>
      <c r="P790" s="143" t="str">
        <f>IF(SP_SUL!O793="","*",SP_SUL!O793)</f>
        <v>*</v>
      </c>
      <c r="Q790" s="143" t="str">
        <f>IF(SP_SUL!P793="","*",SP_SUL!P793)</f>
        <v>*</v>
      </c>
      <c r="R790" s="145" t="str">
        <f>IF(SP_SUL!Q793="","*",CONCATENATE(SP_SUL!Q793," ",SP_SUL!R793))</f>
        <v>*</v>
      </c>
      <c r="S790" s="145" t="str">
        <f>IF(SP_SUL!V793="","*",SP_SUL!V793)</f>
        <v>*</v>
      </c>
      <c r="T790" s="145" t="str">
        <f>IF(SP_SUL!W793="","*",SP_SUL!W793)</f>
        <v>*</v>
      </c>
      <c r="U790" s="137" t="str">
        <f ca="1">_xlfn.XLOOKUP(G790&amp;$U$2,BS_CONTROLE[CHAVE],BS_CONTROLE[Quantidade_11],"-")</f>
        <v>-</v>
      </c>
      <c r="V790" s="137" t="str">
        <f ca="1">_xlfn.XLOOKUP(G790&amp;$V$2,BS_CONTROLE[CHAVE],BS_CONTROLE[Quantidade_11],"-")</f>
        <v>-</v>
      </c>
      <c r="W790" s="137" t="str">
        <f ca="1">_xlfn.XLOOKUP(G790&amp;$W$2,BS_CONTROLE[CHAVE],BS_CONTROLE[Quantidade_11],"-")</f>
        <v>-</v>
      </c>
    </row>
    <row r="791" spans="1:23" hidden="1">
      <c r="A791" s="146" t="str">
        <f>IF(SP_SUL!Y794="","*",SP_SUL!Y794)</f>
        <v>*</v>
      </c>
      <c r="B791" s="146" t="str">
        <f>IF(SP_SUL!X794="","*",SP_SUL!X794)</f>
        <v>*</v>
      </c>
      <c r="C791" s="146" t="str">
        <f>IF(SP_SUL!Z794="","*",SP_SUL!Z794)</f>
        <v>*</v>
      </c>
      <c r="D791" s="139" t="str">
        <f>IF(SP_SUL!S794="","*",SP_SUL!S794)</f>
        <v>-</v>
      </c>
      <c r="E791" s="139" t="str">
        <f>IF(SP_SUL!T794="","*",SP_SUL!T794)</f>
        <v>-</v>
      </c>
      <c r="F791" s="145" t="str">
        <f>IF(SP_SUL!B794="","*",SP_SUL!B794)</f>
        <v>*</v>
      </c>
      <c r="G791" s="145" t="str">
        <f>IF(SP_SUL!D794="","*",SP_SUL!D794)</f>
        <v>*</v>
      </c>
      <c r="H791" s="145" t="str">
        <f>IF(SP_SUL!F794="","*",SP_SUL!F794)</f>
        <v>*</v>
      </c>
      <c r="I791" s="145" t="str">
        <f>IF(SP_SUL!H794="","*",SP_SUL!H794)</f>
        <v>*</v>
      </c>
      <c r="J791" s="145" t="str">
        <f>IF(SP_SUL!I794="","*",SP_SUL!I794)</f>
        <v>*</v>
      </c>
      <c r="K791" s="139" t="str">
        <f>IF(SP_SUL!M794="","*",SP_SUL!M794)</f>
        <v>-</v>
      </c>
      <c r="L791" s="139" t="str">
        <f>IF(SP_SUL!N794="","*",SP_SUL!N794)</f>
        <v>-</v>
      </c>
      <c r="M791" s="140" t="str">
        <f>IF(SP_SUL!J794="","*",SP_SUL!J794)</f>
        <v>*</v>
      </c>
      <c r="N791" s="144" t="str">
        <f>IF(SP_SUL!K794="","*",SP_SUL!K794)</f>
        <v>*</v>
      </c>
      <c r="O791" s="144" t="str">
        <f>IF(SP_SUL!L794="","*",SP_SUL!L794)</f>
        <v>*</v>
      </c>
      <c r="P791" s="143" t="str">
        <f>IF(SP_SUL!O794="","*",SP_SUL!O794)</f>
        <v>*</v>
      </c>
      <c r="Q791" s="143" t="str">
        <f>IF(SP_SUL!P794="","*",SP_SUL!P794)</f>
        <v>*</v>
      </c>
      <c r="R791" s="145" t="str">
        <f>IF(SP_SUL!Q794="","*",CONCATENATE(SP_SUL!Q794," ",SP_SUL!R794))</f>
        <v>*</v>
      </c>
      <c r="S791" s="145" t="str">
        <f>IF(SP_SUL!V794="","*",SP_SUL!V794)</f>
        <v>*</v>
      </c>
      <c r="T791" s="145" t="str">
        <f>IF(SP_SUL!W794="","*",SP_SUL!W794)</f>
        <v>*</v>
      </c>
      <c r="U791" s="137" t="str">
        <f ca="1">_xlfn.XLOOKUP(G791&amp;$U$2,BS_CONTROLE[CHAVE],BS_CONTROLE[Quantidade_11],"-")</f>
        <v>-</v>
      </c>
      <c r="V791" s="137" t="str">
        <f ca="1">_xlfn.XLOOKUP(G791&amp;$V$2,BS_CONTROLE[CHAVE],BS_CONTROLE[Quantidade_11],"-")</f>
        <v>-</v>
      </c>
      <c r="W791" s="137" t="str">
        <f ca="1">_xlfn.XLOOKUP(G791&amp;$W$2,BS_CONTROLE[CHAVE],BS_CONTROLE[Quantidade_11],"-")</f>
        <v>-</v>
      </c>
    </row>
    <row r="792" spans="1:23" hidden="1">
      <c r="A792" s="146" t="str">
        <f>IF(SP_SUL!Y795="","*",SP_SUL!Y795)</f>
        <v>*</v>
      </c>
      <c r="B792" s="146" t="str">
        <f>IF(SP_SUL!X795="","*",SP_SUL!X795)</f>
        <v>*</v>
      </c>
      <c r="C792" s="146" t="str">
        <f>IF(SP_SUL!Z795="","*",SP_SUL!Z795)</f>
        <v>*</v>
      </c>
      <c r="D792" s="139" t="str">
        <f>IF(SP_SUL!S795="","*",SP_SUL!S795)</f>
        <v>-</v>
      </c>
      <c r="E792" s="139" t="str">
        <f>IF(SP_SUL!T795="","*",SP_SUL!T795)</f>
        <v>-</v>
      </c>
      <c r="F792" s="145" t="str">
        <f>IF(SP_SUL!B795="","*",SP_SUL!B795)</f>
        <v>*</v>
      </c>
      <c r="G792" s="145" t="str">
        <f>IF(SP_SUL!D795="","*",SP_SUL!D795)</f>
        <v>*</v>
      </c>
      <c r="H792" s="145" t="str">
        <f>IF(SP_SUL!F795="","*",SP_SUL!F795)</f>
        <v>*</v>
      </c>
      <c r="I792" s="145" t="str">
        <f>IF(SP_SUL!H795="","*",SP_SUL!H795)</f>
        <v>*</v>
      </c>
      <c r="J792" s="145" t="str">
        <f>IF(SP_SUL!I795="","*",SP_SUL!I795)</f>
        <v>*</v>
      </c>
      <c r="K792" s="139" t="str">
        <f>IF(SP_SUL!M795="","*",SP_SUL!M795)</f>
        <v>-</v>
      </c>
      <c r="L792" s="139" t="str">
        <f>IF(SP_SUL!N795="","*",SP_SUL!N795)</f>
        <v>-</v>
      </c>
      <c r="M792" s="140" t="str">
        <f>IF(SP_SUL!J795="","*",SP_SUL!J795)</f>
        <v>*</v>
      </c>
      <c r="N792" s="144" t="str">
        <f>IF(SP_SUL!K795="","*",SP_SUL!K795)</f>
        <v>*</v>
      </c>
      <c r="O792" s="144" t="str">
        <f>IF(SP_SUL!L795="","*",SP_SUL!L795)</f>
        <v>*</v>
      </c>
      <c r="P792" s="143" t="str">
        <f>IF(SP_SUL!O795="","*",SP_SUL!O795)</f>
        <v>*</v>
      </c>
      <c r="Q792" s="143" t="str">
        <f>IF(SP_SUL!P795="","*",SP_SUL!P795)</f>
        <v>*</v>
      </c>
      <c r="R792" s="145" t="str">
        <f>IF(SP_SUL!Q795="","*",CONCATENATE(SP_SUL!Q795," ",SP_SUL!R795))</f>
        <v>*</v>
      </c>
      <c r="S792" s="145" t="str">
        <f>IF(SP_SUL!V795="","*",SP_SUL!V795)</f>
        <v>*</v>
      </c>
      <c r="T792" s="145" t="str">
        <f>IF(SP_SUL!W795="","*",SP_SUL!W795)</f>
        <v>*</v>
      </c>
      <c r="U792" s="137" t="str">
        <f ca="1">_xlfn.XLOOKUP(G792&amp;$U$2,BS_CONTROLE[CHAVE],BS_CONTROLE[Quantidade_11],"-")</f>
        <v>-</v>
      </c>
      <c r="V792" s="137" t="str">
        <f ca="1">_xlfn.XLOOKUP(G792&amp;$V$2,BS_CONTROLE[CHAVE],BS_CONTROLE[Quantidade_11],"-")</f>
        <v>-</v>
      </c>
      <c r="W792" s="137" t="str">
        <f ca="1">_xlfn.XLOOKUP(G792&amp;$W$2,BS_CONTROLE[CHAVE],BS_CONTROLE[Quantidade_11],"-")</f>
        <v>-</v>
      </c>
    </row>
    <row r="793" spans="1:23" hidden="1">
      <c r="A793" s="146" t="str">
        <f>IF(SP_SUL!Y796="","*",SP_SUL!Y796)</f>
        <v>*</v>
      </c>
      <c r="B793" s="146" t="str">
        <f>IF(SP_SUL!X796="","*",SP_SUL!X796)</f>
        <v>*</v>
      </c>
      <c r="C793" s="146" t="str">
        <f>IF(SP_SUL!Z796="","*",SP_SUL!Z796)</f>
        <v>*</v>
      </c>
      <c r="D793" s="139" t="str">
        <f>IF(SP_SUL!S796="","*",SP_SUL!S796)</f>
        <v>-</v>
      </c>
      <c r="E793" s="139" t="str">
        <f>IF(SP_SUL!T796="","*",SP_SUL!T796)</f>
        <v>-</v>
      </c>
      <c r="F793" s="145" t="str">
        <f>IF(SP_SUL!B796="","*",SP_SUL!B796)</f>
        <v>*</v>
      </c>
      <c r="G793" s="145" t="str">
        <f>IF(SP_SUL!D796="","*",SP_SUL!D796)</f>
        <v>*</v>
      </c>
      <c r="H793" s="145" t="str">
        <f>IF(SP_SUL!F796="","*",SP_SUL!F796)</f>
        <v>*</v>
      </c>
      <c r="I793" s="145" t="str">
        <f>IF(SP_SUL!H796="","*",SP_SUL!H796)</f>
        <v>*</v>
      </c>
      <c r="J793" s="145" t="str">
        <f>IF(SP_SUL!I796="","*",SP_SUL!I796)</f>
        <v>*</v>
      </c>
      <c r="K793" s="139" t="str">
        <f>IF(SP_SUL!M796="","*",SP_SUL!M796)</f>
        <v>-</v>
      </c>
      <c r="L793" s="139" t="str">
        <f>IF(SP_SUL!N796="","*",SP_SUL!N796)</f>
        <v>-</v>
      </c>
      <c r="M793" s="140" t="str">
        <f>IF(SP_SUL!J796="","*",SP_SUL!J796)</f>
        <v>*</v>
      </c>
      <c r="N793" s="144" t="str">
        <f>IF(SP_SUL!K796="","*",SP_SUL!K796)</f>
        <v>*</v>
      </c>
      <c r="O793" s="144" t="str">
        <f>IF(SP_SUL!L796="","*",SP_SUL!L796)</f>
        <v>*</v>
      </c>
      <c r="P793" s="143" t="str">
        <f>IF(SP_SUL!O796="","*",SP_SUL!O796)</f>
        <v>*</v>
      </c>
      <c r="Q793" s="143" t="str">
        <f>IF(SP_SUL!P796="","*",SP_SUL!P796)</f>
        <v>*</v>
      </c>
      <c r="R793" s="145" t="str">
        <f>IF(SP_SUL!Q796="","*",CONCATENATE(SP_SUL!Q796," ",SP_SUL!R796))</f>
        <v>*</v>
      </c>
      <c r="S793" s="145" t="str">
        <f>IF(SP_SUL!V796="","*",SP_SUL!V796)</f>
        <v>*</v>
      </c>
      <c r="T793" s="145" t="str">
        <f>IF(SP_SUL!W796="","*",SP_SUL!W796)</f>
        <v>*</v>
      </c>
      <c r="U793" s="137" t="str">
        <f ca="1">_xlfn.XLOOKUP(G793&amp;$U$2,BS_CONTROLE[CHAVE],BS_CONTROLE[Quantidade_11],"-")</f>
        <v>-</v>
      </c>
      <c r="V793" s="137" t="str">
        <f ca="1">_xlfn.XLOOKUP(G793&amp;$V$2,BS_CONTROLE[CHAVE],BS_CONTROLE[Quantidade_11],"-")</f>
        <v>-</v>
      </c>
      <c r="W793" s="137" t="str">
        <f ca="1">_xlfn.XLOOKUP(G793&amp;$W$2,BS_CONTROLE[CHAVE],BS_CONTROLE[Quantidade_11],"-")</f>
        <v>-</v>
      </c>
    </row>
    <row r="794" spans="1:23" hidden="1">
      <c r="A794" s="146" t="str">
        <f>IF(SP_SUL!Y797="","*",SP_SUL!Y797)</f>
        <v>*</v>
      </c>
      <c r="B794" s="146" t="str">
        <f>IF(SP_SUL!X797="","*",SP_SUL!X797)</f>
        <v>*</v>
      </c>
      <c r="C794" s="146" t="str">
        <f>IF(SP_SUL!Z797="","*",SP_SUL!Z797)</f>
        <v>*</v>
      </c>
      <c r="D794" s="139" t="str">
        <f>IF(SP_SUL!S797="","*",SP_SUL!S797)</f>
        <v>-</v>
      </c>
      <c r="E794" s="139" t="str">
        <f>IF(SP_SUL!T797="","*",SP_SUL!T797)</f>
        <v>-</v>
      </c>
      <c r="F794" s="145" t="str">
        <f>IF(SP_SUL!B797="","*",SP_SUL!B797)</f>
        <v>*</v>
      </c>
      <c r="G794" s="145" t="str">
        <f>IF(SP_SUL!D797="","*",SP_SUL!D797)</f>
        <v>*</v>
      </c>
      <c r="H794" s="145" t="str">
        <f>IF(SP_SUL!F797="","*",SP_SUL!F797)</f>
        <v>*</v>
      </c>
      <c r="I794" s="145" t="str">
        <f>IF(SP_SUL!H797="","*",SP_SUL!H797)</f>
        <v>*</v>
      </c>
      <c r="J794" s="145" t="str">
        <f>IF(SP_SUL!I797="","*",SP_SUL!I797)</f>
        <v>*</v>
      </c>
      <c r="K794" s="139" t="str">
        <f>IF(SP_SUL!M797="","*",SP_SUL!M797)</f>
        <v>-</v>
      </c>
      <c r="L794" s="139" t="str">
        <f>IF(SP_SUL!N797="","*",SP_SUL!N797)</f>
        <v>-</v>
      </c>
      <c r="M794" s="140" t="str">
        <f>IF(SP_SUL!J797="","*",SP_SUL!J797)</f>
        <v>*</v>
      </c>
      <c r="N794" s="144" t="str">
        <f>IF(SP_SUL!K797="","*",SP_SUL!K797)</f>
        <v>*</v>
      </c>
      <c r="O794" s="144" t="str">
        <f>IF(SP_SUL!L797="","*",SP_SUL!L797)</f>
        <v>*</v>
      </c>
      <c r="P794" s="143" t="str">
        <f>IF(SP_SUL!O797="","*",SP_SUL!O797)</f>
        <v>*</v>
      </c>
      <c r="Q794" s="143" t="str">
        <f>IF(SP_SUL!P797="","*",SP_SUL!P797)</f>
        <v>*</v>
      </c>
      <c r="R794" s="145" t="str">
        <f>IF(SP_SUL!Q797="","*",CONCATENATE(SP_SUL!Q797," ",SP_SUL!R797))</f>
        <v>*</v>
      </c>
      <c r="S794" s="145" t="str">
        <f>IF(SP_SUL!V797="","*",SP_SUL!V797)</f>
        <v>*</v>
      </c>
      <c r="T794" s="145" t="str">
        <f>IF(SP_SUL!W797="","*",SP_SUL!W797)</f>
        <v>*</v>
      </c>
      <c r="U794" s="137" t="str">
        <f ca="1">_xlfn.XLOOKUP(G794&amp;$U$2,BS_CONTROLE[CHAVE],BS_CONTROLE[Quantidade_11],"-")</f>
        <v>-</v>
      </c>
      <c r="V794" s="137" t="str">
        <f ca="1">_xlfn.XLOOKUP(G794&amp;$V$2,BS_CONTROLE[CHAVE],BS_CONTROLE[Quantidade_11],"-")</f>
        <v>-</v>
      </c>
      <c r="W794" s="137" t="str">
        <f ca="1">_xlfn.XLOOKUP(G794&amp;$W$2,BS_CONTROLE[CHAVE],BS_CONTROLE[Quantidade_11],"-")</f>
        <v>-</v>
      </c>
    </row>
    <row r="795" spans="1:23" hidden="1">
      <c r="A795" s="146" t="str">
        <f>IF(SP_SUL!Y798="","*",SP_SUL!Y798)</f>
        <v>*</v>
      </c>
      <c r="B795" s="146" t="str">
        <f>IF(SP_SUL!X798="","*",SP_SUL!X798)</f>
        <v>*</v>
      </c>
      <c r="C795" s="146" t="str">
        <f>IF(SP_SUL!Z798="","*",SP_SUL!Z798)</f>
        <v>*</v>
      </c>
      <c r="D795" s="139" t="str">
        <f>IF(SP_SUL!S798="","*",SP_SUL!S798)</f>
        <v>-</v>
      </c>
      <c r="E795" s="139" t="str">
        <f>IF(SP_SUL!T798="","*",SP_SUL!T798)</f>
        <v>-</v>
      </c>
      <c r="F795" s="145" t="str">
        <f>IF(SP_SUL!B798="","*",SP_SUL!B798)</f>
        <v>*</v>
      </c>
      <c r="G795" s="145" t="str">
        <f>IF(SP_SUL!D798="","*",SP_SUL!D798)</f>
        <v>*</v>
      </c>
      <c r="H795" s="145" t="str">
        <f>IF(SP_SUL!F798="","*",SP_SUL!F798)</f>
        <v>*</v>
      </c>
      <c r="I795" s="145" t="str">
        <f>IF(SP_SUL!H798="","*",SP_SUL!H798)</f>
        <v>*</v>
      </c>
      <c r="J795" s="145" t="str">
        <f>IF(SP_SUL!I798="","*",SP_SUL!I798)</f>
        <v>*</v>
      </c>
      <c r="K795" s="139" t="str">
        <f>IF(SP_SUL!M798="","*",SP_SUL!M798)</f>
        <v>-</v>
      </c>
      <c r="L795" s="139" t="str">
        <f>IF(SP_SUL!N798="","*",SP_SUL!N798)</f>
        <v>-</v>
      </c>
      <c r="M795" s="140" t="str">
        <f>IF(SP_SUL!J798="","*",SP_SUL!J798)</f>
        <v>*</v>
      </c>
      <c r="N795" s="144" t="str">
        <f>IF(SP_SUL!K798="","*",SP_SUL!K798)</f>
        <v>*</v>
      </c>
      <c r="O795" s="144" t="str">
        <f>IF(SP_SUL!L798="","*",SP_SUL!L798)</f>
        <v>*</v>
      </c>
      <c r="P795" s="143" t="str">
        <f>IF(SP_SUL!O798="","*",SP_SUL!O798)</f>
        <v>*</v>
      </c>
      <c r="Q795" s="143" t="str">
        <f>IF(SP_SUL!P798="","*",SP_SUL!P798)</f>
        <v>*</v>
      </c>
      <c r="R795" s="145" t="str">
        <f>IF(SP_SUL!Q798="","*",CONCATENATE(SP_SUL!Q798," ",SP_SUL!R798))</f>
        <v>*</v>
      </c>
      <c r="S795" s="145" t="str">
        <f>IF(SP_SUL!V798="","*",SP_SUL!V798)</f>
        <v>*</v>
      </c>
      <c r="T795" s="145" t="str">
        <f>IF(SP_SUL!W798="","*",SP_SUL!W798)</f>
        <v>*</v>
      </c>
      <c r="U795" s="137" t="str">
        <f ca="1">_xlfn.XLOOKUP(G795&amp;$U$2,BS_CONTROLE[CHAVE],BS_CONTROLE[Quantidade_11],"-")</f>
        <v>-</v>
      </c>
      <c r="V795" s="137" t="str">
        <f ca="1">_xlfn.XLOOKUP(G795&amp;$V$2,BS_CONTROLE[CHAVE],BS_CONTROLE[Quantidade_11],"-")</f>
        <v>-</v>
      </c>
      <c r="W795" s="137" t="str">
        <f ca="1">_xlfn.XLOOKUP(G795&amp;$W$2,BS_CONTROLE[CHAVE],BS_CONTROLE[Quantidade_11],"-")</f>
        <v>-</v>
      </c>
    </row>
    <row r="796" spans="1:23" hidden="1">
      <c r="A796" s="146" t="str">
        <f>IF(SP_SUL!Y799="","*",SP_SUL!Y799)</f>
        <v>*</v>
      </c>
      <c r="B796" s="146" t="str">
        <f>IF(SP_SUL!X799="","*",SP_SUL!X799)</f>
        <v>*</v>
      </c>
      <c r="C796" s="146" t="str">
        <f>IF(SP_SUL!Z799="","*",SP_SUL!Z799)</f>
        <v>*</v>
      </c>
      <c r="D796" s="139" t="str">
        <f>IF(SP_SUL!S799="","*",SP_SUL!S799)</f>
        <v>-</v>
      </c>
      <c r="E796" s="139" t="str">
        <f>IF(SP_SUL!T799="","*",SP_SUL!T799)</f>
        <v>-</v>
      </c>
      <c r="F796" s="145" t="str">
        <f>IF(SP_SUL!B799="","*",SP_SUL!B799)</f>
        <v>*</v>
      </c>
      <c r="G796" s="145" t="str">
        <f>IF(SP_SUL!D799="","*",SP_SUL!D799)</f>
        <v>*</v>
      </c>
      <c r="H796" s="145" t="str">
        <f>IF(SP_SUL!F799="","*",SP_SUL!F799)</f>
        <v>*</v>
      </c>
      <c r="I796" s="145" t="str">
        <f>IF(SP_SUL!H799="","*",SP_SUL!H799)</f>
        <v>*</v>
      </c>
      <c r="J796" s="145" t="str">
        <f>IF(SP_SUL!I799="","*",SP_SUL!I799)</f>
        <v>*</v>
      </c>
      <c r="K796" s="139" t="str">
        <f>IF(SP_SUL!M799="","*",SP_SUL!M799)</f>
        <v>-</v>
      </c>
      <c r="L796" s="139" t="str">
        <f>IF(SP_SUL!N799="","*",SP_SUL!N799)</f>
        <v>-</v>
      </c>
      <c r="M796" s="140" t="str">
        <f>IF(SP_SUL!J799="","*",SP_SUL!J799)</f>
        <v>*</v>
      </c>
      <c r="N796" s="144" t="str">
        <f>IF(SP_SUL!K799="","*",SP_SUL!K799)</f>
        <v>*</v>
      </c>
      <c r="O796" s="144" t="str">
        <f>IF(SP_SUL!L799="","*",SP_SUL!L799)</f>
        <v>*</v>
      </c>
      <c r="P796" s="143" t="str">
        <f>IF(SP_SUL!O799="","*",SP_SUL!O799)</f>
        <v>*</v>
      </c>
      <c r="Q796" s="143" t="str">
        <f>IF(SP_SUL!P799="","*",SP_SUL!P799)</f>
        <v>*</v>
      </c>
      <c r="R796" s="145" t="str">
        <f>IF(SP_SUL!Q799="","*",CONCATENATE(SP_SUL!Q799," ",SP_SUL!R799))</f>
        <v>*</v>
      </c>
      <c r="S796" s="145" t="str">
        <f>IF(SP_SUL!V799="","*",SP_SUL!V799)</f>
        <v>*</v>
      </c>
      <c r="T796" s="145" t="str">
        <f>IF(SP_SUL!W799="","*",SP_SUL!W799)</f>
        <v>*</v>
      </c>
      <c r="U796" s="137" t="str">
        <f ca="1">_xlfn.XLOOKUP(G796&amp;$U$2,BS_CONTROLE[CHAVE],BS_CONTROLE[Quantidade_11],"-")</f>
        <v>-</v>
      </c>
      <c r="V796" s="137" t="str">
        <f ca="1">_xlfn.XLOOKUP(G796&amp;$V$2,BS_CONTROLE[CHAVE],BS_CONTROLE[Quantidade_11],"-")</f>
        <v>-</v>
      </c>
      <c r="W796" s="137" t="str">
        <f ca="1">_xlfn.XLOOKUP(G796&amp;$W$2,BS_CONTROLE[CHAVE],BS_CONTROLE[Quantidade_11],"-")</f>
        <v>-</v>
      </c>
    </row>
    <row r="797" spans="1:23" hidden="1">
      <c r="A797" s="146" t="str">
        <f>IF(SP_SUL!Y800="","*",SP_SUL!Y800)</f>
        <v>*</v>
      </c>
      <c r="B797" s="146" t="str">
        <f>IF(SP_SUL!X800="","*",SP_SUL!X800)</f>
        <v>*</v>
      </c>
      <c r="C797" s="146" t="str">
        <f>IF(SP_SUL!Z800="","*",SP_SUL!Z800)</f>
        <v>*</v>
      </c>
      <c r="D797" s="139" t="str">
        <f>IF(SP_SUL!S800="","*",SP_SUL!S800)</f>
        <v>-</v>
      </c>
      <c r="E797" s="139" t="str">
        <f>IF(SP_SUL!T800="","*",SP_SUL!T800)</f>
        <v>-</v>
      </c>
      <c r="F797" s="145" t="str">
        <f>IF(SP_SUL!B800="","*",SP_SUL!B800)</f>
        <v>*</v>
      </c>
      <c r="G797" s="145" t="str">
        <f>IF(SP_SUL!D800="","*",SP_SUL!D800)</f>
        <v>*</v>
      </c>
      <c r="H797" s="145" t="str">
        <f>IF(SP_SUL!F800="","*",SP_SUL!F800)</f>
        <v>*</v>
      </c>
      <c r="I797" s="145" t="str">
        <f>IF(SP_SUL!H800="","*",SP_SUL!H800)</f>
        <v>*</v>
      </c>
      <c r="J797" s="145" t="str">
        <f>IF(SP_SUL!I800="","*",SP_SUL!I800)</f>
        <v>*</v>
      </c>
      <c r="K797" s="139" t="str">
        <f>IF(SP_SUL!M800="","*",SP_SUL!M800)</f>
        <v>-</v>
      </c>
      <c r="L797" s="139" t="str">
        <f>IF(SP_SUL!N800="","*",SP_SUL!N800)</f>
        <v>-</v>
      </c>
      <c r="M797" s="140" t="str">
        <f>IF(SP_SUL!J800="","*",SP_SUL!J800)</f>
        <v>*</v>
      </c>
      <c r="N797" s="144" t="str">
        <f>IF(SP_SUL!K800="","*",SP_SUL!K800)</f>
        <v>*</v>
      </c>
      <c r="O797" s="144" t="str">
        <f>IF(SP_SUL!L800="","*",SP_SUL!L800)</f>
        <v>*</v>
      </c>
      <c r="P797" s="143" t="str">
        <f>IF(SP_SUL!O800="","*",SP_SUL!O800)</f>
        <v>*</v>
      </c>
      <c r="Q797" s="143" t="str">
        <f>IF(SP_SUL!P800="","*",SP_SUL!P800)</f>
        <v>*</v>
      </c>
      <c r="R797" s="145" t="str">
        <f>IF(SP_SUL!Q800="","*",CONCATENATE(SP_SUL!Q800," ",SP_SUL!R800))</f>
        <v>*</v>
      </c>
      <c r="S797" s="145" t="str">
        <f>IF(SP_SUL!V800="","*",SP_SUL!V800)</f>
        <v>*</v>
      </c>
      <c r="T797" s="145" t="str">
        <f>IF(SP_SUL!W800="","*",SP_SUL!W800)</f>
        <v>*</v>
      </c>
      <c r="U797" s="137" t="str">
        <f ca="1">_xlfn.XLOOKUP(G797&amp;$U$2,BS_CONTROLE[CHAVE],BS_CONTROLE[Quantidade_11],"-")</f>
        <v>-</v>
      </c>
      <c r="V797" s="137" t="str">
        <f ca="1">_xlfn.XLOOKUP(G797&amp;$V$2,BS_CONTROLE[CHAVE],BS_CONTROLE[Quantidade_11],"-")</f>
        <v>-</v>
      </c>
      <c r="W797" s="137" t="str">
        <f ca="1">_xlfn.XLOOKUP(G797&amp;$W$2,BS_CONTROLE[CHAVE],BS_CONTROLE[Quantidade_11],"-")</f>
        <v>-</v>
      </c>
    </row>
    <row r="798" spans="1:23" hidden="1">
      <c r="A798" s="146" t="str">
        <f>IF(SP_SUL!Y801="","*",SP_SUL!Y801)</f>
        <v>*</v>
      </c>
      <c r="B798" s="146" t="str">
        <f>IF(SP_SUL!X801="","*",SP_SUL!X801)</f>
        <v>*</v>
      </c>
      <c r="C798" s="146" t="str">
        <f>IF(SP_SUL!Z801="","*",SP_SUL!Z801)</f>
        <v>*</v>
      </c>
      <c r="D798" s="139" t="str">
        <f>IF(SP_SUL!S801="","*",SP_SUL!S801)</f>
        <v>-</v>
      </c>
      <c r="E798" s="139" t="str">
        <f>IF(SP_SUL!T801="","*",SP_SUL!T801)</f>
        <v>-</v>
      </c>
      <c r="F798" s="145" t="str">
        <f>IF(SP_SUL!B801="","*",SP_SUL!B801)</f>
        <v>*</v>
      </c>
      <c r="G798" s="145" t="str">
        <f>IF(SP_SUL!D801="","*",SP_SUL!D801)</f>
        <v>*</v>
      </c>
      <c r="H798" s="145" t="str">
        <f>IF(SP_SUL!F801="","*",SP_SUL!F801)</f>
        <v>*</v>
      </c>
      <c r="I798" s="145" t="str">
        <f>IF(SP_SUL!H801="","*",SP_SUL!H801)</f>
        <v>*</v>
      </c>
      <c r="J798" s="145" t="str">
        <f>IF(SP_SUL!I801="","*",SP_SUL!I801)</f>
        <v>*</v>
      </c>
      <c r="K798" s="139" t="str">
        <f>IF(SP_SUL!M801="","*",SP_SUL!M801)</f>
        <v>-</v>
      </c>
      <c r="L798" s="139" t="str">
        <f>IF(SP_SUL!N801="","*",SP_SUL!N801)</f>
        <v>-</v>
      </c>
      <c r="M798" s="140" t="str">
        <f>IF(SP_SUL!J801="","*",SP_SUL!J801)</f>
        <v>*</v>
      </c>
      <c r="N798" s="144" t="str">
        <f>IF(SP_SUL!K801="","*",SP_SUL!K801)</f>
        <v>*</v>
      </c>
      <c r="O798" s="144" t="str">
        <f>IF(SP_SUL!L801="","*",SP_SUL!L801)</f>
        <v>*</v>
      </c>
      <c r="P798" s="143" t="str">
        <f>IF(SP_SUL!O801="","*",SP_SUL!O801)</f>
        <v>*</v>
      </c>
      <c r="Q798" s="143" t="str">
        <f>IF(SP_SUL!P801="","*",SP_SUL!P801)</f>
        <v>*</v>
      </c>
      <c r="R798" s="145" t="str">
        <f>IF(SP_SUL!Q801="","*",CONCATENATE(SP_SUL!Q801," ",SP_SUL!R801))</f>
        <v>*</v>
      </c>
      <c r="S798" s="145" t="str">
        <f>IF(SP_SUL!V801="","*",SP_SUL!V801)</f>
        <v>*</v>
      </c>
      <c r="T798" s="145" t="str">
        <f>IF(SP_SUL!W801="","*",SP_SUL!W801)</f>
        <v>*</v>
      </c>
      <c r="U798" s="137" t="str">
        <f ca="1">_xlfn.XLOOKUP(G798&amp;$U$2,BS_CONTROLE[CHAVE],BS_CONTROLE[Quantidade_11],"-")</f>
        <v>-</v>
      </c>
      <c r="V798" s="137" t="str">
        <f ca="1">_xlfn.XLOOKUP(G798&amp;$V$2,BS_CONTROLE[CHAVE],BS_CONTROLE[Quantidade_11],"-")</f>
        <v>-</v>
      </c>
      <c r="W798" s="137" t="str">
        <f ca="1">_xlfn.XLOOKUP(G798&amp;$W$2,BS_CONTROLE[CHAVE],BS_CONTROLE[Quantidade_11],"-")</f>
        <v>-</v>
      </c>
    </row>
    <row r="799" spans="1:23" hidden="1">
      <c r="A799" s="146" t="str">
        <f>IF(SP_SUL!Y802="","*",SP_SUL!Y802)</f>
        <v>*</v>
      </c>
      <c r="B799" s="146" t="str">
        <f>IF(SP_SUL!X802="","*",SP_SUL!X802)</f>
        <v>*</v>
      </c>
      <c r="C799" s="146" t="str">
        <f>IF(SP_SUL!Z802="","*",SP_SUL!Z802)</f>
        <v>*</v>
      </c>
      <c r="D799" s="139" t="str">
        <f>IF(SP_SUL!S802="","*",SP_SUL!S802)</f>
        <v>-</v>
      </c>
      <c r="E799" s="139" t="str">
        <f>IF(SP_SUL!T802="","*",SP_SUL!T802)</f>
        <v>-</v>
      </c>
      <c r="F799" s="145" t="str">
        <f>IF(SP_SUL!B802="","*",SP_SUL!B802)</f>
        <v>*</v>
      </c>
      <c r="G799" s="145" t="str">
        <f>IF(SP_SUL!D802="","*",SP_SUL!D802)</f>
        <v>*</v>
      </c>
      <c r="H799" s="145" t="str">
        <f>IF(SP_SUL!F802="","*",SP_SUL!F802)</f>
        <v>*</v>
      </c>
      <c r="I799" s="145" t="str">
        <f>IF(SP_SUL!H802="","*",SP_SUL!H802)</f>
        <v>*</v>
      </c>
      <c r="J799" s="145" t="str">
        <f>IF(SP_SUL!I802="","*",SP_SUL!I802)</f>
        <v>*</v>
      </c>
      <c r="K799" s="139" t="str">
        <f>IF(SP_SUL!M802="","*",SP_SUL!M802)</f>
        <v>-</v>
      </c>
      <c r="L799" s="139" t="str">
        <f>IF(SP_SUL!N802="","*",SP_SUL!N802)</f>
        <v>-</v>
      </c>
      <c r="M799" s="140" t="str">
        <f>IF(SP_SUL!J802="","*",SP_SUL!J802)</f>
        <v>*</v>
      </c>
      <c r="N799" s="144" t="str">
        <f>IF(SP_SUL!K802="","*",SP_SUL!K802)</f>
        <v>*</v>
      </c>
      <c r="O799" s="144" t="str">
        <f>IF(SP_SUL!L802="","*",SP_SUL!L802)</f>
        <v>*</v>
      </c>
      <c r="P799" s="143" t="str">
        <f>IF(SP_SUL!O802="","*",SP_SUL!O802)</f>
        <v>*</v>
      </c>
      <c r="Q799" s="143" t="str">
        <f>IF(SP_SUL!P802="","*",SP_SUL!P802)</f>
        <v>*</v>
      </c>
      <c r="R799" s="145" t="str">
        <f>IF(SP_SUL!Q802="","*",CONCATENATE(SP_SUL!Q802," ",SP_SUL!R802))</f>
        <v>*</v>
      </c>
      <c r="S799" s="145" t="str">
        <f>IF(SP_SUL!V802="","*",SP_SUL!V802)</f>
        <v>*</v>
      </c>
      <c r="T799" s="145" t="str">
        <f>IF(SP_SUL!W802="","*",SP_SUL!W802)</f>
        <v>*</v>
      </c>
      <c r="U799" s="137" t="str">
        <f ca="1">_xlfn.XLOOKUP(G799&amp;$U$2,BS_CONTROLE[CHAVE],BS_CONTROLE[Quantidade_11],"-")</f>
        <v>-</v>
      </c>
      <c r="V799" s="137" t="str">
        <f ca="1">_xlfn.XLOOKUP(G799&amp;$V$2,BS_CONTROLE[CHAVE],BS_CONTROLE[Quantidade_11],"-")</f>
        <v>-</v>
      </c>
      <c r="W799" s="137" t="str">
        <f ca="1">_xlfn.XLOOKUP(G799&amp;$W$2,BS_CONTROLE[CHAVE],BS_CONTROLE[Quantidade_11],"-")</f>
        <v>-</v>
      </c>
    </row>
    <row r="800" spans="1:23" hidden="1">
      <c r="A800" s="146" t="str">
        <f>IF(SP_SUL!Y803="","*",SP_SUL!Y803)</f>
        <v>*</v>
      </c>
      <c r="B800" s="146" t="str">
        <f>IF(SP_SUL!X803="","*",SP_SUL!X803)</f>
        <v>*</v>
      </c>
      <c r="C800" s="146" t="str">
        <f>IF(SP_SUL!Z803="","*",SP_SUL!Z803)</f>
        <v>*</v>
      </c>
      <c r="D800" s="139" t="str">
        <f>IF(SP_SUL!S803="","*",SP_SUL!S803)</f>
        <v>-</v>
      </c>
      <c r="E800" s="139" t="str">
        <f>IF(SP_SUL!T803="","*",SP_SUL!T803)</f>
        <v>-</v>
      </c>
      <c r="F800" s="145" t="str">
        <f>IF(SP_SUL!B803="","*",SP_SUL!B803)</f>
        <v>*</v>
      </c>
      <c r="G800" s="145" t="str">
        <f>IF(SP_SUL!D803="","*",SP_SUL!D803)</f>
        <v>*</v>
      </c>
      <c r="H800" s="145" t="str">
        <f>IF(SP_SUL!F803="","*",SP_SUL!F803)</f>
        <v>*</v>
      </c>
      <c r="I800" s="145" t="str">
        <f>IF(SP_SUL!H803="","*",SP_SUL!H803)</f>
        <v>*</v>
      </c>
      <c r="J800" s="145" t="str">
        <f>IF(SP_SUL!I803="","*",SP_SUL!I803)</f>
        <v>*</v>
      </c>
      <c r="K800" s="139" t="str">
        <f>IF(SP_SUL!M803="","*",SP_SUL!M803)</f>
        <v>-</v>
      </c>
      <c r="L800" s="139" t="str">
        <f>IF(SP_SUL!N803="","*",SP_SUL!N803)</f>
        <v>-</v>
      </c>
      <c r="M800" s="140" t="str">
        <f>IF(SP_SUL!J803="","*",SP_SUL!J803)</f>
        <v>*</v>
      </c>
      <c r="N800" s="144" t="str">
        <f>IF(SP_SUL!K803="","*",SP_SUL!K803)</f>
        <v>*</v>
      </c>
      <c r="O800" s="144" t="str">
        <f>IF(SP_SUL!L803="","*",SP_SUL!L803)</f>
        <v>*</v>
      </c>
      <c r="P800" s="143" t="str">
        <f>IF(SP_SUL!O803="","*",SP_SUL!O803)</f>
        <v>*</v>
      </c>
      <c r="Q800" s="143" t="str">
        <f>IF(SP_SUL!P803="","*",SP_SUL!P803)</f>
        <v>*</v>
      </c>
      <c r="R800" s="145" t="str">
        <f>IF(SP_SUL!Q803="","*",CONCATENATE(SP_SUL!Q803," ",SP_SUL!R803))</f>
        <v>*</v>
      </c>
      <c r="S800" s="145" t="str">
        <f>IF(SP_SUL!V803="","*",SP_SUL!V803)</f>
        <v>*</v>
      </c>
      <c r="T800" s="145" t="str">
        <f>IF(SP_SUL!W803="","*",SP_SUL!W803)</f>
        <v>*</v>
      </c>
      <c r="U800" s="137" t="str">
        <f ca="1">_xlfn.XLOOKUP(G800&amp;$U$2,BS_CONTROLE[CHAVE],BS_CONTROLE[Quantidade_11],"-")</f>
        <v>-</v>
      </c>
      <c r="V800" s="137" t="str">
        <f ca="1">_xlfn.XLOOKUP(G800&amp;$V$2,BS_CONTROLE[CHAVE],BS_CONTROLE[Quantidade_11],"-")</f>
        <v>-</v>
      </c>
      <c r="W800" s="137" t="str">
        <f ca="1">_xlfn.XLOOKUP(G800&amp;$W$2,BS_CONTROLE[CHAVE],BS_CONTROLE[Quantidade_11],"-")</f>
        <v>-</v>
      </c>
    </row>
    <row r="801" spans="1:23" hidden="1">
      <c r="A801" s="146" t="str">
        <f>IF(SP_SUL!Y804="","*",SP_SUL!Y804)</f>
        <v>*</v>
      </c>
      <c r="B801" s="146" t="str">
        <f>IF(SP_SUL!X804="","*",SP_SUL!X804)</f>
        <v>*</v>
      </c>
      <c r="C801" s="146" t="str">
        <f>IF(SP_SUL!Z804="","*",SP_SUL!Z804)</f>
        <v>*</v>
      </c>
      <c r="D801" s="139" t="str">
        <f>IF(SP_SUL!S804="","*",SP_SUL!S804)</f>
        <v>-</v>
      </c>
      <c r="E801" s="139" t="str">
        <f>IF(SP_SUL!T804="","*",SP_SUL!T804)</f>
        <v>-</v>
      </c>
      <c r="F801" s="145" t="str">
        <f>IF(SP_SUL!B804="","*",SP_SUL!B804)</f>
        <v>*</v>
      </c>
      <c r="G801" s="145" t="str">
        <f>IF(SP_SUL!D804="","*",SP_SUL!D804)</f>
        <v>*</v>
      </c>
      <c r="H801" s="145" t="str">
        <f>IF(SP_SUL!F804="","*",SP_SUL!F804)</f>
        <v>*</v>
      </c>
      <c r="I801" s="145" t="str">
        <f>IF(SP_SUL!H804="","*",SP_SUL!H804)</f>
        <v>*</v>
      </c>
      <c r="J801" s="145" t="str">
        <f>IF(SP_SUL!I804="","*",SP_SUL!I804)</f>
        <v>*</v>
      </c>
      <c r="K801" s="139" t="str">
        <f>IF(SP_SUL!M804="","*",SP_SUL!M804)</f>
        <v>-</v>
      </c>
      <c r="L801" s="139" t="str">
        <f>IF(SP_SUL!N804="","*",SP_SUL!N804)</f>
        <v>-</v>
      </c>
      <c r="M801" s="140" t="str">
        <f>IF(SP_SUL!J804="","*",SP_SUL!J804)</f>
        <v>*</v>
      </c>
      <c r="N801" s="144" t="str">
        <f>IF(SP_SUL!K804="","*",SP_SUL!K804)</f>
        <v>*</v>
      </c>
      <c r="O801" s="144" t="str">
        <f>IF(SP_SUL!L804="","*",SP_SUL!L804)</f>
        <v>*</v>
      </c>
      <c r="P801" s="143" t="str">
        <f>IF(SP_SUL!O804="","*",SP_SUL!O804)</f>
        <v>*</v>
      </c>
      <c r="Q801" s="143" t="str">
        <f>IF(SP_SUL!P804="","*",SP_SUL!P804)</f>
        <v>*</v>
      </c>
      <c r="R801" s="145" t="str">
        <f>IF(SP_SUL!Q804="","*",CONCATENATE(SP_SUL!Q804," ",SP_SUL!R804))</f>
        <v>*</v>
      </c>
      <c r="S801" s="145" t="str">
        <f>IF(SP_SUL!V804="","*",SP_SUL!V804)</f>
        <v>*</v>
      </c>
      <c r="T801" s="145" t="str">
        <f>IF(SP_SUL!W804="","*",SP_SUL!W804)</f>
        <v>*</v>
      </c>
      <c r="U801" s="137" t="str">
        <f ca="1">_xlfn.XLOOKUP(G801&amp;$U$2,BS_CONTROLE[CHAVE],BS_CONTROLE[Quantidade_11],"-")</f>
        <v>-</v>
      </c>
      <c r="V801" s="137" t="str">
        <f ca="1">_xlfn.XLOOKUP(G801&amp;$V$2,BS_CONTROLE[CHAVE],BS_CONTROLE[Quantidade_11],"-")</f>
        <v>-</v>
      </c>
      <c r="W801" s="137" t="str">
        <f ca="1">_xlfn.XLOOKUP(G801&amp;$W$2,BS_CONTROLE[CHAVE],BS_CONTROLE[Quantidade_11],"-")</f>
        <v>-</v>
      </c>
    </row>
    <row r="802" spans="1:23" hidden="1">
      <c r="A802" s="146" t="str">
        <f>IF(SP_SUL!Y805="","*",SP_SUL!Y805)</f>
        <v>*</v>
      </c>
      <c r="B802" s="146" t="str">
        <f>IF(SP_SUL!X805="","*",SP_SUL!X805)</f>
        <v>*</v>
      </c>
      <c r="C802" s="146" t="str">
        <f>IF(SP_SUL!Z805="","*",SP_SUL!Z805)</f>
        <v>*</v>
      </c>
      <c r="D802" s="139" t="str">
        <f>IF(SP_SUL!S805="","*",SP_SUL!S805)</f>
        <v>-</v>
      </c>
      <c r="E802" s="139" t="str">
        <f>IF(SP_SUL!T805="","*",SP_SUL!T805)</f>
        <v>-</v>
      </c>
      <c r="F802" s="145" t="str">
        <f>IF(SP_SUL!B805="","*",SP_SUL!B805)</f>
        <v>*</v>
      </c>
      <c r="G802" s="145" t="str">
        <f>IF(SP_SUL!D805="","*",SP_SUL!D805)</f>
        <v>*</v>
      </c>
      <c r="H802" s="145" t="str">
        <f>IF(SP_SUL!F805="","*",SP_SUL!F805)</f>
        <v>*</v>
      </c>
      <c r="I802" s="145" t="str">
        <f>IF(SP_SUL!H805="","*",SP_SUL!H805)</f>
        <v>*</v>
      </c>
      <c r="J802" s="145" t="str">
        <f>IF(SP_SUL!I805="","*",SP_SUL!I805)</f>
        <v>*</v>
      </c>
      <c r="K802" s="139" t="str">
        <f>IF(SP_SUL!M805="","*",SP_SUL!M805)</f>
        <v>-</v>
      </c>
      <c r="L802" s="139" t="str">
        <f>IF(SP_SUL!N805="","*",SP_SUL!N805)</f>
        <v>-</v>
      </c>
      <c r="M802" s="140" t="str">
        <f>IF(SP_SUL!J805="","*",SP_SUL!J805)</f>
        <v>*</v>
      </c>
      <c r="N802" s="144" t="str">
        <f>IF(SP_SUL!K805="","*",SP_SUL!K805)</f>
        <v>*</v>
      </c>
      <c r="O802" s="144" t="str">
        <f>IF(SP_SUL!L805="","*",SP_SUL!L805)</f>
        <v>*</v>
      </c>
      <c r="P802" s="143" t="str">
        <f>IF(SP_SUL!O805="","*",SP_SUL!O805)</f>
        <v>*</v>
      </c>
      <c r="Q802" s="143" t="str">
        <f>IF(SP_SUL!P805="","*",SP_SUL!P805)</f>
        <v>*</v>
      </c>
      <c r="R802" s="145" t="str">
        <f>IF(SP_SUL!Q805="","*",CONCATENATE(SP_SUL!Q805," ",SP_SUL!R805))</f>
        <v>*</v>
      </c>
      <c r="S802" s="145" t="str">
        <f>IF(SP_SUL!V805="","*",SP_SUL!V805)</f>
        <v>*</v>
      </c>
      <c r="T802" s="145" t="str">
        <f>IF(SP_SUL!W805="","*",SP_SUL!W805)</f>
        <v>*</v>
      </c>
      <c r="U802" s="137" t="str">
        <f ca="1">_xlfn.XLOOKUP(G802&amp;$U$2,BS_CONTROLE[CHAVE],BS_CONTROLE[Quantidade_11],"-")</f>
        <v>-</v>
      </c>
      <c r="V802" s="137" t="str">
        <f ca="1">_xlfn.XLOOKUP(G802&amp;$V$2,BS_CONTROLE[CHAVE],BS_CONTROLE[Quantidade_11],"-")</f>
        <v>-</v>
      </c>
      <c r="W802" s="137" t="str">
        <f ca="1">_xlfn.XLOOKUP(G802&amp;$W$2,BS_CONTROLE[CHAVE],BS_CONTROLE[Quantidade_11],"-")</f>
        <v>-</v>
      </c>
    </row>
    <row r="803" spans="1:23" hidden="1">
      <c r="A803" s="146" t="str">
        <f>IF(SP_SUL!Y806="","*",SP_SUL!Y806)</f>
        <v>*</v>
      </c>
      <c r="B803" s="146" t="str">
        <f>IF(SP_SUL!X806="","*",SP_SUL!X806)</f>
        <v>*</v>
      </c>
      <c r="C803" s="146" t="str">
        <f>IF(SP_SUL!Z806="","*",SP_SUL!Z806)</f>
        <v>*</v>
      </c>
      <c r="D803" s="139" t="str">
        <f>IF(SP_SUL!S806="","*",SP_SUL!S806)</f>
        <v>-</v>
      </c>
      <c r="E803" s="139" t="str">
        <f>IF(SP_SUL!T806="","*",SP_SUL!T806)</f>
        <v>-</v>
      </c>
      <c r="F803" s="145" t="str">
        <f>IF(SP_SUL!B806="","*",SP_SUL!B806)</f>
        <v>*</v>
      </c>
      <c r="G803" s="145" t="str">
        <f>IF(SP_SUL!D806="","*",SP_SUL!D806)</f>
        <v>*</v>
      </c>
      <c r="H803" s="145" t="str">
        <f>IF(SP_SUL!F806="","*",SP_SUL!F806)</f>
        <v>*</v>
      </c>
      <c r="I803" s="145" t="str">
        <f>IF(SP_SUL!H806="","*",SP_SUL!H806)</f>
        <v>*</v>
      </c>
      <c r="J803" s="145" t="str">
        <f>IF(SP_SUL!I806="","*",SP_SUL!I806)</f>
        <v>*</v>
      </c>
      <c r="K803" s="139" t="str">
        <f>IF(SP_SUL!M806="","*",SP_SUL!M806)</f>
        <v>-</v>
      </c>
      <c r="L803" s="139" t="str">
        <f>IF(SP_SUL!N806="","*",SP_SUL!N806)</f>
        <v>-</v>
      </c>
      <c r="M803" s="140" t="str">
        <f>IF(SP_SUL!J806="","*",SP_SUL!J806)</f>
        <v>*</v>
      </c>
      <c r="N803" s="144" t="str">
        <f>IF(SP_SUL!K806="","*",SP_SUL!K806)</f>
        <v>*</v>
      </c>
      <c r="O803" s="144" t="str">
        <f>IF(SP_SUL!L806="","*",SP_SUL!L806)</f>
        <v>*</v>
      </c>
      <c r="P803" s="143" t="str">
        <f>IF(SP_SUL!O806="","*",SP_SUL!O806)</f>
        <v>*</v>
      </c>
      <c r="Q803" s="143" t="str">
        <f>IF(SP_SUL!P806="","*",SP_SUL!P806)</f>
        <v>*</v>
      </c>
      <c r="R803" s="145" t="str">
        <f>IF(SP_SUL!Q806="","*",CONCATENATE(SP_SUL!Q806," ",SP_SUL!R806))</f>
        <v>*</v>
      </c>
      <c r="S803" s="145" t="str">
        <f>IF(SP_SUL!V806="","*",SP_SUL!V806)</f>
        <v>*</v>
      </c>
      <c r="T803" s="145" t="str">
        <f>IF(SP_SUL!W806="","*",SP_SUL!W806)</f>
        <v>*</v>
      </c>
      <c r="U803" s="137" t="str">
        <f ca="1">_xlfn.XLOOKUP(G803&amp;$U$2,BS_CONTROLE[CHAVE],BS_CONTROLE[Quantidade_11],"-")</f>
        <v>-</v>
      </c>
      <c r="V803" s="137" t="str">
        <f ca="1">_xlfn.XLOOKUP(G803&amp;$V$2,BS_CONTROLE[CHAVE],BS_CONTROLE[Quantidade_11],"-")</f>
        <v>-</v>
      </c>
      <c r="W803" s="137" t="str">
        <f ca="1">_xlfn.XLOOKUP(G803&amp;$W$2,BS_CONTROLE[CHAVE],BS_CONTROLE[Quantidade_11],"-")</f>
        <v>-</v>
      </c>
    </row>
    <row r="804" spans="1:23" hidden="1">
      <c r="A804" s="146" t="str">
        <f>IF(SP_SUL!Y807="","*",SP_SUL!Y807)</f>
        <v>*</v>
      </c>
      <c r="B804" s="146" t="str">
        <f>IF(SP_SUL!X807="","*",SP_SUL!X807)</f>
        <v>*</v>
      </c>
      <c r="C804" s="146" t="str">
        <f>IF(SP_SUL!Z807="","*",SP_SUL!Z807)</f>
        <v>*</v>
      </c>
      <c r="D804" s="139" t="str">
        <f>IF(SP_SUL!S807="","*",SP_SUL!S807)</f>
        <v>-</v>
      </c>
      <c r="E804" s="139" t="str">
        <f>IF(SP_SUL!T807="","*",SP_SUL!T807)</f>
        <v>-</v>
      </c>
      <c r="F804" s="145" t="str">
        <f>IF(SP_SUL!B807="","*",SP_SUL!B807)</f>
        <v>*</v>
      </c>
      <c r="G804" s="145" t="str">
        <f>IF(SP_SUL!D807="","*",SP_SUL!D807)</f>
        <v>*</v>
      </c>
      <c r="H804" s="145" t="str">
        <f>IF(SP_SUL!F807="","*",SP_SUL!F807)</f>
        <v>*</v>
      </c>
      <c r="I804" s="145" t="str">
        <f>IF(SP_SUL!H807="","*",SP_SUL!H807)</f>
        <v>*</v>
      </c>
      <c r="J804" s="145" t="str">
        <f>IF(SP_SUL!I807="","*",SP_SUL!I807)</f>
        <v>*</v>
      </c>
      <c r="K804" s="139" t="str">
        <f>IF(SP_SUL!M807="","*",SP_SUL!M807)</f>
        <v>-</v>
      </c>
      <c r="L804" s="139" t="str">
        <f>IF(SP_SUL!N807="","*",SP_SUL!N807)</f>
        <v>-</v>
      </c>
      <c r="M804" s="140" t="str">
        <f>IF(SP_SUL!J807="","*",SP_SUL!J807)</f>
        <v>*</v>
      </c>
      <c r="N804" s="144" t="str">
        <f>IF(SP_SUL!K807="","*",SP_SUL!K807)</f>
        <v>*</v>
      </c>
      <c r="O804" s="144" t="str">
        <f>IF(SP_SUL!L807="","*",SP_SUL!L807)</f>
        <v>*</v>
      </c>
      <c r="P804" s="143" t="str">
        <f>IF(SP_SUL!O807="","*",SP_SUL!O807)</f>
        <v>*</v>
      </c>
      <c r="Q804" s="143" t="str">
        <f>IF(SP_SUL!P807="","*",SP_SUL!P807)</f>
        <v>*</v>
      </c>
      <c r="R804" s="145" t="str">
        <f>IF(SP_SUL!Q807="","*",CONCATENATE(SP_SUL!Q807," ",SP_SUL!R807))</f>
        <v>*</v>
      </c>
      <c r="S804" s="145" t="str">
        <f>IF(SP_SUL!V807="","*",SP_SUL!V807)</f>
        <v>*</v>
      </c>
      <c r="T804" s="145" t="str">
        <f>IF(SP_SUL!W807="","*",SP_SUL!W807)</f>
        <v>*</v>
      </c>
      <c r="U804" s="137" t="str">
        <f ca="1">_xlfn.XLOOKUP(G804&amp;$U$2,BS_CONTROLE[CHAVE],BS_CONTROLE[Quantidade_11],"-")</f>
        <v>-</v>
      </c>
      <c r="V804" s="137" t="str">
        <f ca="1">_xlfn.XLOOKUP(G804&amp;$V$2,BS_CONTROLE[CHAVE],BS_CONTROLE[Quantidade_11],"-")</f>
        <v>-</v>
      </c>
      <c r="W804" s="137" t="str">
        <f ca="1">_xlfn.XLOOKUP(G804&amp;$W$2,BS_CONTROLE[CHAVE],BS_CONTROLE[Quantidade_11],"-")</f>
        <v>-</v>
      </c>
    </row>
    <row r="805" spans="1:23" hidden="1">
      <c r="A805" s="146" t="str">
        <f>IF(SP_SUL!Y808="","*",SP_SUL!Y808)</f>
        <v>*</v>
      </c>
      <c r="B805" s="146" t="str">
        <f>IF(SP_SUL!X808="","*",SP_SUL!X808)</f>
        <v>*</v>
      </c>
      <c r="C805" s="146" t="str">
        <f>IF(SP_SUL!Z808="","*",SP_SUL!Z808)</f>
        <v>*</v>
      </c>
      <c r="D805" s="139" t="str">
        <f>IF(SP_SUL!S808="","*",SP_SUL!S808)</f>
        <v>-</v>
      </c>
      <c r="E805" s="139" t="str">
        <f>IF(SP_SUL!T808="","*",SP_SUL!T808)</f>
        <v>-</v>
      </c>
      <c r="F805" s="145" t="str">
        <f>IF(SP_SUL!B808="","*",SP_SUL!B808)</f>
        <v>*</v>
      </c>
      <c r="G805" s="145" t="str">
        <f>IF(SP_SUL!D808="","*",SP_SUL!D808)</f>
        <v>*</v>
      </c>
      <c r="H805" s="145" t="str">
        <f>IF(SP_SUL!F808="","*",SP_SUL!F808)</f>
        <v>*</v>
      </c>
      <c r="I805" s="145" t="str">
        <f>IF(SP_SUL!H808="","*",SP_SUL!H808)</f>
        <v>*</v>
      </c>
      <c r="J805" s="145" t="str">
        <f>IF(SP_SUL!I808="","*",SP_SUL!I808)</f>
        <v>*</v>
      </c>
      <c r="K805" s="139" t="str">
        <f>IF(SP_SUL!M808="","*",SP_SUL!M808)</f>
        <v>-</v>
      </c>
      <c r="L805" s="139" t="str">
        <f>IF(SP_SUL!N808="","*",SP_SUL!N808)</f>
        <v>-</v>
      </c>
      <c r="M805" s="140" t="str">
        <f>IF(SP_SUL!J808="","*",SP_SUL!J808)</f>
        <v>*</v>
      </c>
      <c r="N805" s="144" t="str">
        <f>IF(SP_SUL!K808="","*",SP_SUL!K808)</f>
        <v>*</v>
      </c>
      <c r="O805" s="144" t="str">
        <f>IF(SP_SUL!L808="","*",SP_SUL!L808)</f>
        <v>*</v>
      </c>
      <c r="P805" s="143" t="str">
        <f>IF(SP_SUL!O808="","*",SP_SUL!O808)</f>
        <v>*</v>
      </c>
      <c r="Q805" s="143" t="str">
        <f>IF(SP_SUL!P808="","*",SP_SUL!P808)</f>
        <v>*</v>
      </c>
      <c r="R805" s="145" t="str">
        <f>IF(SP_SUL!Q808="","*",CONCATENATE(SP_SUL!Q808," ",SP_SUL!R808))</f>
        <v>*</v>
      </c>
      <c r="S805" s="145" t="str">
        <f>IF(SP_SUL!V808="","*",SP_SUL!V808)</f>
        <v>*</v>
      </c>
      <c r="T805" s="145" t="str">
        <f>IF(SP_SUL!W808="","*",SP_SUL!W808)</f>
        <v>*</v>
      </c>
      <c r="U805" s="137" t="str">
        <f ca="1">_xlfn.XLOOKUP(G805&amp;$U$2,BS_CONTROLE[CHAVE],BS_CONTROLE[Quantidade_11],"-")</f>
        <v>-</v>
      </c>
      <c r="V805" s="137" t="str">
        <f ca="1">_xlfn.XLOOKUP(G805&amp;$V$2,BS_CONTROLE[CHAVE],BS_CONTROLE[Quantidade_11],"-")</f>
        <v>-</v>
      </c>
      <c r="W805" s="137" t="str">
        <f ca="1">_xlfn.XLOOKUP(G805&amp;$W$2,BS_CONTROLE[CHAVE],BS_CONTROLE[Quantidade_11],"-")</f>
        <v>-</v>
      </c>
    </row>
    <row r="806" spans="1:23" hidden="1">
      <c r="A806" s="146" t="str">
        <f>IF(SP_SUL!Y809="","*",SP_SUL!Y809)</f>
        <v>*</v>
      </c>
      <c r="B806" s="146" t="str">
        <f>IF(SP_SUL!X809="","*",SP_SUL!X809)</f>
        <v>*</v>
      </c>
      <c r="C806" s="146" t="str">
        <f>IF(SP_SUL!Z809="","*",SP_SUL!Z809)</f>
        <v>*</v>
      </c>
      <c r="D806" s="139" t="str">
        <f>IF(SP_SUL!S809="","*",SP_SUL!S809)</f>
        <v>-</v>
      </c>
      <c r="E806" s="139" t="str">
        <f>IF(SP_SUL!T809="","*",SP_SUL!T809)</f>
        <v>-</v>
      </c>
      <c r="F806" s="145" t="str">
        <f>IF(SP_SUL!B809="","*",SP_SUL!B809)</f>
        <v>*</v>
      </c>
      <c r="G806" s="145" t="str">
        <f>IF(SP_SUL!D809="","*",SP_SUL!D809)</f>
        <v>*</v>
      </c>
      <c r="H806" s="145" t="str">
        <f>IF(SP_SUL!F809="","*",SP_SUL!F809)</f>
        <v>*</v>
      </c>
      <c r="I806" s="145" t="str">
        <f>IF(SP_SUL!H809="","*",SP_SUL!H809)</f>
        <v>*</v>
      </c>
      <c r="J806" s="145" t="str">
        <f>IF(SP_SUL!I809="","*",SP_SUL!I809)</f>
        <v>*</v>
      </c>
      <c r="K806" s="139" t="str">
        <f>IF(SP_SUL!M809="","*",SP_SUL!M809)</f>
        <v>-</v>
      </c>
      <c r="L806" s="139" t="str">
        <f>IF(SP_SUL!N809="","*",SP_SUL!N809)</f>
        <v>-</v>
      </c>
      <c r="M806" s="140" t="str">
        <f>IF(SP_SUL!J809="","*",SP_SUL!J809)</f>
        <v>*</v>
      </c>
      <c r="N806" s="144" t="str">
        <f>IF(SP_SUL!K809="","*",SP_SUL!K809)</f>
        <v>*</v>
      </c>
      <c r="O806" s="144" t="str">
        <f>IF(SP_SUL!L809="","*",SP_SUL!L809)</f>
        <v>*</v>
      </c>
      <c r="P806" s="143" t="str">
        <f>IF(SP_SUL!O809="","*",SP_SUL!O809)</f>
        <v>*</v>
      </c>
      <c r="Q806" s="143" t="str">
        <f>IF(SP_SUL!P809="","*",SP_SUL!P809)</f>
        <v>*</v>
      </c>
      <c r="R806" s="145" t="str">
        <f>IF(SP_SUL!Q809="","*",CONCATENATE(SP_SUL!Q809," ",SP_SUL!R809))</f>
        <v>*</v>
      </c>
      <c r="S806" s="145" t="str">
        <f>IF(SP_SUL!V809="","*",SP_SUL!V809)</f>
        <v>*</v>
      </c>
      <c r="T806" s="145" t="str">
        <f>IF(SP_SUL!W809="","*",SP_SUL!W809)</f>
        <v>*</v>
      </c>
      <c r="U806" s="137" t="str">
        <f ca="1">_xlfn.XLOOKUP(G806&amp;$U$2,BS_CONTROLE[CHAVE],BS_CONTROLE[Quantidade_11],"-")</f>
        <v>-</v>
      </c>
      <c r="V806" s="137" t="str">
        <f ca="1">_xlfn.XLOOKUP(G806&amp;$V$2,BS_CONTROLE[CHAVE],BS_CONTROLE[Quantidade_11],"-")</f>
        <v>-</v>
      </c>
      <c r="W806" s="137" t="str">
        <f ca="1">_xlfn.XLOOKUP(G806&amp;$W$2,BS_CONTROLE[CHAVE],BS_CONTROLE[Quantidade_11],"-")</f>
        <v>-</v>
      </c>
    </row>
    <row r="807" spans="1:23" hidden="1">
      <c r="A807" s="146" t="str">
        <f>IF(SP_SUL!Y810="","*",SP_SUL!Y810)</f>
        <v>*</v>
      </c>
      <c r="B807" s="146" t="str">
        <f>IF(SP_SUL!X810="","*",SP_SUL!X810)</f>
        <v>*</v>
      </c>
      <c r="C807" s="146" t="str">
        <f>IF(SP_SUL!Z810="","*",SP_SUL!Z810)</f>
        <v>*</v>
      </c>
      <c r="D807" s="139" t="str">
        <f>IF(SP_SUL!S810="","*",SP_SUL!S810)</f>
        <v>-</v>
      </c>
      <c r="E807" s="139" t="str">
        <f>IF(SP_SUL!T810="","*",SP_SUL!T810)</f>
        <v>-</v>
      </c>
      <c r="F807" s="145" t="str">
        <f>IF(SP_SUL!B810="","*",SP_SUL!B810)</f>
        <v>*</v>
      </c>
      <c r="G807" s="145" t="str">
        <f>IF(SP_SUL!D810="","*",SP_SUL!D810)</f>
        <v>*</v>
      </c>
      <c r="H807" s="145" t="str">
        <f>IF(SP_SUL!F810="","*",SP_SUL!F810)</f>
        <v>*</v>
      </c>
      <c r="I807" s="145" t="str">
        <f>IF(SP_SUL!H810="","*",SP_SUL!H810)</f>
        <v>*</v>
      </c>
      <c r="J807" s="145" t="str">
        <f>IF(SP_SUL!I810="","*",SP_SUL!I810)</f>
        <v>*</v>
      </c>
      <c r="K807" s="139" t="str">
        <f>IF(SP_SUL!M810="","*",SP_SUL!M810)</f>
        <v>-</v>
      </c>
      <c r="L807" s="139" t="str">
        <f>IF(SP_SUL!N810="","*",SP_SUL!N810)</f>
        <v>-</v>
      </c>
      <c r="M807" s="140" t="str">
        <f>IF(SP_SUL!J810="","*",SP_SUL!J810)</f>
        <v>*</v>
      </c>
      <c r="N807" s="144" t="str">
        <f>IF(SP_SUL!K810="","*",SP_SUL!K810)</f>
        <v>*</v>
      </c>
      <c r="O807" s="144" t="str">
        <f>IF(SP_SUL!L810="","*",SP_SUL!L810)</f>
        <v>*</v>
      </c>
      <c r="P807" s="143" t="str">
        <f>IF(SP_SUL!O810="","*",SP_SUL!O810)</f>
        <v>*</v>
      </c>
      <c r="Q807" s="143" t="str">
        <f>IF(SP_SUL!P810="","*",SP_SUL!P810)</f>
        <v>*</v>
      </c>
      <c r="R807" s="145" t="str">
        <f>IF(SP_SUL!Q810="","*",CONCATENATE(SP_SUL!Q810," ",SP_SUL!R810))</f>
        <v>*</v>
      </c>
      <c r="S807" s="145" t="str">
        <f>IF(SP_SUL!V810="","*",SP_SUL!V810)</f>
        <v>*</v>
      </c>
      <c r="T807" s="145" t="str">
        <f>IF(SP_SUL!W810="","*",SP_SUL!W810)</f>
        <v>*</v>
      </c>
      <c r="U807" s="137" t="str">
        <f ca="1">_xlfn.XLOOKUP(G807&amp;$U$2,BS_CONTROLE[CHAVE],BS_CONTROLE[Quantidade_11],"-")</f>
        <v>-</v>
      </c>
      <c r="V807" s="137" t="str">
        <f ca="1">_xlfn.XLOOKUP(G807&amp;$V$2,BS_CONTROLE[CHAVE],BS_CONTROLE[Quantidade_11],"-")</f>
        <v>-</v>
      </c>
      <c r="W807" s="137" t="str">
        <f ca="1">_xlfn.XLOOKUP(G807&amp;$W$2,BS_CONTROLE[CHAVE],BS_CONTROLE[Quantidade_11],"-")</f>
        <v>-</v>
      </c>
    </row>
    <row r="808" spans="1:23" hidden="1">
      <c r="A808" s="146" t="str">
        <f>IF(SP_SUL!Y811="","*",SP_SUL!Y811)</f>
        <v>*</v>
      </c>
      <c r="B808" s="146" t="str">
        <f>IF(SP_SUL!X811="","*",SP_SUL!X811)</f>
        <v>*</v>
      </c>
      <c r="C808" s="146" t="str">
        <f>IF(SP_SUL!Z811="","*",SP_SUL!Z811)</f>
        <v>*</v>
      </c>
      <c r="D808" s="139" t="str">
        <f>IF(SP_SUL!S811="","*",SP_SUL!S811)</f>
        <v>-</v>
      </c>
      <c r="E808" s="139" t="str">
        <f>IF(SP_SUL!T811="","*",SP_SUL!T811)</f>
        <v>-</v>
      </c>
      <c r="F808" s="145" t="str">
        <f>IF(SP_SUL!B811="","*",SP_SUL!B811)</f>
        <v>*</v>
      </c>
      <c r="G808" s="145" t="str">
        <f>IF(SP_SUL!D811="","*",SP_SUL!D811)</f>
        <v>*</v>
      </c>
      <c r="H808" s="145" t="str">
        <f>IF(SP_SUL!F811="","*",SP_SUL!F811)</f>
        <v>*</v>
      </c>
      <c r="I808" s="145" t="str">
        <f>IF(SP_SUL!H811="","*",SP_SUL!H811)</f>
        <v>*</v>
      </c>
      <c r="J808" s="145" t="str">
        <f>IF(SP_SUL!I811="","*",SP_SUL!I811)</f>
        <v>*</v>
      </c>
      <c r="K808" s="139" t="str">
        <f>IF(SP_SUL!M811="","*",SP_SUL!M811)</f>
        <v>-</v>
      </c>
      <c r="L808" s="139" t="str">
        <f>IF(SP_SUL!N811="","*",SP_SUL!N811)</f>
        <v>-</v>
      </c>
      <c r="M808" s="140" t="str">
        <f>IF(SP_SUL!J811="","*",SP_SUL!J811)</f>
        <v>*</v>
      </c>
      <c r="N808" s="144" t="str">
        <f>IF(SP_SUL!K811="","*",SP_SUL!K811)</f>
        <v>*</v>
      </c>
      <c r="O808" s="144" t="str">
        <f>IF(SP_SUL!L811="","*",SP_SUL!L811)</f>
        <v>*</v>
      </c>
      <c r="P808" s="143" t="str">
        <f>IF(SP_SUL!O811="","*",SP_SUL!O811)</f>
        <v>*</v>
      </c>
      <c r="Q808" s="143" t="str">
        <f>IF(SP_SUL!P811="","*",SP_SUL!P811)</f>
        <v>*</v>
      </c>
      <c r="R808" s="145" t="str">
        <f>IF(SP_SUL!Q811="","*",CONCATENATE(SP_SUL!Q811," ",SP_SUL!R811))</f>
        <v>*</v>
      </c>
      <c r="S808" s="145" t="str">
        <f>IF(SP_SUL!V811="","*",SP_SUL!V811)</f>
        <v>*</v>
      </c>
      <c r="T808" s="145" t="str">
        <f>IF(SP_SUL!W811="","*",SP_SUL!W811)</f>
        <v>*</v>
      </c>
      <c r="U808" s="137" t="str">
        <f ca="1">_xlfn.XLOOKUP(G808&amp;$U$2,BS_CONTROLE[CHAVE],BS_CONTROLE[Quantidade_11],"-")</f>
        <v>-</v>
      </c>
      <c r="V808" s="137" t="str">
        <f ca="1">_xlfn.XLOOKUP(G808&amp;$V$2,BS_CONTROLE[CHAVE],BS_CONTROLE[Quantidade_11],"-")</f>
        <v>-</v>
      </c>
      <c r="W808" s="137" t="str">
        <f ca="1">_xlfn.XLOOKUP(G808&amp;$W$2,BS_CONTROLE[CHAVE],BS_CONTROLE[Quantidade_11],"-")</f>
        <v>-</v>
      </c>
    </row>
    <row r="809" spans="1:23" hidden="1">
      <c r="A809" s="146" t="str">
        <f>IF(SP_SUL!Y812="","*",SP_SUL!Y812)</f>
        <v>*</v>
      </c>
      <c r="B809" s="146" t="str">
        <f>IF(SP_SUL!X812="","*",SP_SUL!X812)</f>
        <v>*</v>
      </c>
      <c r="C809" s="146" t="str">
        <f>IF(SP_SUL!Z812="","*",SP_SUL!Z812)</f>
        <v>*</v>
      </c>
      <c r="D809" s="139" t="str">
        <f>IF(SP_SUL!S812="","*",SP_SUL!S812)</f>
        <v>-</v>
      </c>
      <c r="E809" s="139" t="str">
        <f>IF(SP_SUL!T812="","*",SP_SUL!T812)</f>
        <v>-</v>
      </c>
      <c r="F809" s="145" t="str">
        <f>IF(SP_SUL!B812="","*",SP_SUL!B812)</f>
        <v>*</v>
      </c>
      <c r="G809" s="145" t="str">
        <f>IF(SP_SUL!D812="","*",SP_SUL!D812)</f>
        <v>*</v>
      </c>
      <c r="H809" s="145" t="str">
        <f>IF(SP_SUL!F812="","*",SP_SUL!F812)</f>
        <v>*</v>
      </c>
      <c r="I809" s="145" t="str">
        <f>IF(SP_SUL!H812="","*",SP_SUL!H812)</f>
        <v>*</v>
      </c>
      <c r="J809" s="145" t="str">
        <f>IF(SP_SUL!I812="","*",SP_SUL!I812)</f>
        <v>*</v>
      </c>
      <c r="K809" s="139" t="str">
        <f>IF(SP_SUL!M812="","*",SP_SUL!M812)</f>
        <v>-</v>
      </c>
      <c r="L809" s="139" t="str">
        <f>IF(SP_SUL!N812="","*",SP_SUL!N812)</f>
        <v>-</v>
      </c>
      <c r="M809" s="140" t="str">
        <f>IF(SP_SUL!J812="","*",SP_SUL!J812)</f>
        <v>*</v>
      </c>
      <c r="N809" s="144" t="str">
        <f>IF(SP_SUL!K812="","*",SP_SUL!K812)</f>
        <v>*</v>
      </c>
      <c r="O809" s="144" t="str">
        <f>IF(SP_SUL!L812="","*",SP_SUL!L812)</f>
        <v>*</v>
      </c>
      <c r="P809" s="143" t="str">
        <f>IF(SP_SUL!O812="","*",SP_SUL!O812)</f>
        <v>*</v>
      </c>
      <c r="Q809" s="143" t="str">
        <f>IF(SP_SUL!P812="","*",SP_SUL!P812)</f>
        <v>*</v>
      </c>
      <c r="R809" s="145" t="str">
        <f>IF(SP_SUL!Q812="","*",CONCATENATE(SP_SUL!Q812," ",SP_SUL!R812))</f>
        <v>*</v>
      </c>
      <c r="S809" s="145" t="str">
        <f>IF(SP_SUL!V812="","*",SP_SUL!V812)</f>
        <v>*</v>
      </c>
      <c r="T809" s="145" t="str">
        <f>IF(SP_SUL!W812="","*",SP_SUL!W812)</f>
        <v>*</v>
      </c>
      <c r="U809" s="137" t="str">
        <f ca="1">_xlfn.XLOOKUP(G809&amp;$U$2,BS_CONTROLE[CHAVE],BS_CONTROLE[Quantidade_11],"-")</f>
        <v>-</v>
      </c>
      <c r="V809" s="137" t="str">
        <f ca="1">_xlfn.XLOOKUP(G809&amp;$V$2,BS_CONTROLE[CHAVE],BS_CONTROLE[Quantidade_11],"-")</f>
        <v>-</v>
      </c>
      <c r="W809" s="137" t="str">
        <f ca="1">_xlfn.XLOOKUP(G809&amp;$W$2,BS_CONTROLE[CHAVE],BS_CONTROLE[Quantidade_11],"-")</f>
        <v>-</v>
      </c>
    </row>
    <row r="810" spans="1:23" hidden="1">
      <c r="A810" s="146" t="str">
        <f>IF(SP_SUL!Y813="","*",SP_SUL!Y813)</f>
        <v>*</v>
      </c>
      <c r="B810" s="146" t="str">
        <f>IF(SP_SUL!X813="","*",SP_SUL!X813)</f>
        <v>*</v>
      </c>
      <c r="C810" s="146" t="str">
        <f>IF(SP_SUL!Z813="","*",SP_SUL!Z813)</f>
        <v>*</v>
      </c>
      <c r="D810" s="139" t="str">
        <f>IF(SP_SUL!S813="","*",SP_SUL!S813)</f>
        <v>-</v>
      </c>
      <c r="E810" s="139" t="str">
        <f>IF(SP_SUL!T813="","*",SP_SUL!T813)</f>
        <v>-</v>
      </c>
      <c r="F810" s="145" t="str">
        <f>IF(SP_SUL!B813="","*",SP_SUL!B813)</f>
        <v>*</v>
      </c>
      <c r="G810" s="145" t="str">
        <f>IF(SP_SUL!D813="","*",SP_SUL!D813)</f>
        <v>*</v>
      </c>
      <c r="H810" s="145" t="str">
        <f>IF(SP_SUL!F813="","*",SP_SUL!F813)</f>
        <v>*</v>
      </c>
      <c r="I810" s="145" t="str">
        <f>IF(SP_SUL!H813="","*",SP_SUL!H813)</f>
        <v>*</v>
      </c>
      <c r="J810" s="145" t="str">
        <f>IF(SP_SUL!I813="","*",SP_SUL!I813)</f>
        <v>*</v>
      </c>
      <c r="K810" s="139" t="str">
        <f>IF(SP_SUL!M813="","*",SP_SUL!M813)</f>
        <v>-</v>
      </c>
      <c r="L810" s="139" t="str">
        <f>IF(SP_SUL!N813="","*",SP_SUL!N813)</f>
        <v>-</v>
      </c>
      <c r="M810" s="140" t="str">
        <f>IF(SP_SUL!J813="","*",SP_SUL!J813)</f>
        <v>*</v>
      </c>
      <c r="N810" s="144" t="str">
        <f>IF(SP_SUL!K813="","*",SP_SUL!K813)</f>
        <v>*</v>
      </c>
      <c r="O810" s="144" t="str">
        <f>IF(SP_SUL!L813="","*",SP_SUL!L813)</f>
        <v>*</v>
      </c>
      <c r="P810" s="143" t="str">
        <f>IF(SP_SUL!O813="","*",SP_SUL!O813)</f>
        <v>*</v>
      </c>
      <c r="Q810" s="143" t="str">
        <f>IF(SP_SUL!P813="","*",SP_SUL!P813)</f>
        <v>*</v>
      </c>
      <c r="R810" s="145" t="str">
        <f>IF(SP_SUL!Q813="","*",CONCATENATE(SP_SUL!Q813," ",SP_SUL!R813))</f>
        <v>*</v>
      </c>
      <c r="S810" s="145" t="str">
        <f>IF(SP_SUL!V813="","*",SP_SUL!V813)</f>
        <v>*</v>
      </c>
      <c r="T810" s="145" t="str">
        <f>IF(SP_SUL!W813="","*",SP_SUL!W813)</f>
        <v>*</v>
      </c>
      <c r="U810" s="137" t="str">
        <f ca="1">_xlfn.XLOOKUP(G810&amp;$U$2,BS_CONTROLE[CHAVE],BS_CONTROLE[Quantidade_11],"-")</f>
        <v>-</v>
      </c>
      <c r="V810" s="137" t="str">
        <f ca="1">_xlfn.XLOOKUP(G810&amp;$V$2,BS_CONTROLE[CHAVE],BS_CONTROLE[Quantidade_11],"-")</f>
        <v>-</v>
      </c>
      <c r="W810" s="137" t="str">
        <f ca="1">_xlfn.XLOOKUP(G810&amp;$W$2,BS_CONTROLE[CHAVE],BS_CONTROLE[Quantidade_11],"-")</f>
        <v>-</v>
      </c>
    </row>
    <row r="811" spans="1:23" hidden="1">
      <c r="A811" s="146" t="str">
        <f>IF(SP_SUL!Y814="","*",SP_SUL!Y814)</f>
        <v>*</v>
      </c>
      <c r="B811" s="146" t="str">
        <f>IF(SP_SUL!X814="","*",SP_SUL!X814)</f>
        <v>*</v>
      </c>
      <c r="C811" s="146" t="str">
        <f>IF(SP_SUL!Z814="","*",SP_SUL!Z814)</f>
        <v>*</v>
      </c>
      <c r="D811" s="139" t="str">
        <f>IF(SP_SUL!S814="","*",SP_SUL!S814)</f>
        <v>-</v>
      </c>
      <c r="E811" s="139" t="str">
        <f>IF(SP_SUL!T814="","*",SP_SUL!T814)</f>
        <v>-</v>
      </c>
      <c r="F811" s="145" t="str">
        <f>IF(SP_SUL!B814="","*",SP_SUL!B814)</f>
        <v>*</v>
      </c>
      <c r="G811" s="145" t="str">
        <f>IF(SP_SUL!D814="","*",SP_SUL!D814)</f>
        <v>*</v>
      </c>
      <c r="H811" s="145" t="str">
        <f>IF(SP_SUL!F814="","*",SP_SUL!F814)</f>
        <v>*</v>
      </c>
      <c r="I811" s="145" t="str">
        <f>IF(SP_SUL!H814="","*",SP_SUL!H814)</f>
        <v>*</v>
      </c>
      <c r="J811" s="145" t="str">
        <f>IF(SP_SUL!I814="","*",SP_SUL!I814)</f>
        <v>*</v>
      </c>
      <c r="K811" s="139" t="str">
        <f>IF(SP_SUL!M814="","*",SP_SUL!M814)</f>
        <v>-</v>
      </c>
      <c r="L811" s="139" t="str">
        <f>IF(SP_SUL!N814="","*",SP_SUL!N814)</f>
        <v>-</v>
      </c>
      <c r="M811" s="140" t="str">
        <f>IF(SP_SUL!J814="","*",SP_SUL!J814)</f>
        <v>*</v>
      </c>
      <c r="N811" s="144" t="str">
        <f>IF(SP_SUL!K814="","*",SP_SUL!K814)</f>
        <v>*</v>
      </c>
      <c r="O811" s="144" t="str">
        <f>IF(SP_SUL!L814="","*",SP_SUL!L814)</f>
        <v>*</v>
      </c>
      <c r="P811" s="143" t="str">
        <f>IF(SP_SUL!O814="","*",SP_SUL!O814)</f>
        <v>*</v>
      </c>
      <c r="Q811" s="143" t="str">
        <f>IF(SP_SUL!P814="","*",SP_SUL!P814)</f>
        <v>*</v>
      </c>
      <c r="R811" s="145" t="str">
        <f>IF(SP_SUL!Q814="","*",CONCATENATE(SP_SUL!Q814," ",SP_SUL!R814))</f>
        <v>*</v>
      </c>
      <c r="S811" s="145" t="str">
        <f>IF(SP_SUL!V814="","*",SP_SUL!V814)</f>
        <v>*</v>
      </c>
      <c r="T811" s="145" t="str">
        <f>IF(SP_SUL!W814="","*",SP_SUL!W814)</f>
        <v>*</v>
      </c>
      <c r="U811" s="137" t="str">
        <f ca="1">_xlfn.XLOOKUP(G811&amp;$U$2,BS_CONTROLE[CHAVE],BS_CONTROLE[Quantidade_11],"-")</f>
        <v>-</v>
      </c>
      <c r="V811" s="137" t="str">
        <f ca="1">_xlfn.XLOOKUP(G811&amp;$V$2,BS_CONTROLE[CHAVE],BS_CONTROLE[Quantidade_11],"-")</f>
        <v>-</v>
      </c>
      <c r="W811" s="137" t="str">
        <f ca="1">_xlfn.XLOOKUP(G811&amp;$W$2,BS_CONTROLE[CHAVE],BS_CONTROLE[Quantidade_11],"-")</f>
        <v>-</v>
      </c>
    </row>
    <row r="812" spans="1:23" hidden="1">
      <c r="A812" s="146" t="str">
        <f>IF(SP_SUL!Y815="","*",SP_SUL!Y815)</f>
        <v>*</v>
      </c>
      <c r="B812" s="146" t="str">
        <f>IF(SP_SUL!X815="","*",SP_SUL!X815)</f>
        <v>*</v>
      </c>
      <c r="C812" s="146" t="str">
        <f>IF(SP_SUL!Z815="","*",SP_SUL!Z815)</f>
        <v>*</v>
      </c>
      <c r="D812" s="139" t="str">
        <f>IF(SP_SUL!S815="","*",SP_SUL!S815)</f>
        <v>-</v>
      </c>
      <c r="E812" s="139" t="str">
        <f>IF(SP_SUL!T815="","*",SP_SUL!T815)</f>
        <v>-</v>
      </c>
      <c r="F812" s="145" t="str">
        <f>IF(SP_SUL!B815="","*",SP_SUL!B815)</f>
        <v>*</v>
      </c>
      <c r="G812" s="145" t="str">
        <f>IF(SP_SUL!D815="","*",SP_SUL!D815)</f>
        <v>*</v>
      </c>
      <c r="H812" s="145" t="str">
        <f>IF(SP_SUL!F815="","*",SP_SUL!F815)</f>
        <v>*</v>
      </c>
      <c r="I812" s="145" t="str">
        <f>IF(SP_SUL!H815="","*",SP_SUL!H815)</f>
        <v>*</v>
      </c>
      <c r="J812" s="145" t="str">
        <f>IF(SP_SUL!I815="","*",SP_SUL!I815)</f>
        <v>*</v>
      </c>
      <c r="K812" s="139" t="str">
        <f>IF(SP_SUL!M815="","*",SP_SUL!M815)</f>
        <v>-</v>
      </c>
      <c r="L812" s="139" t="str">
        <f>IF(SP_SUL!N815="","*",SP_SUL!N815)</f>
        <v>-</v>
      </c>
      <c r="M812" s="140" t="str">
        <f>IF(SP_SUL!J815="","*",SP_SUL!J815)</f>
        <v>*</v>
      </c>
      <c r="N812" s="144" t="str">
        <f>IF(SP_SUL!K815="","*",SP_SUL!K815)</f>
        <v>*</v>
      </c>
      <c r="O812" s="144" t="str">
        <f>IF(SP_SUL!L815="","*",SP_SUL!L815)</f>
        <v>*</v>
      </c>
      <c r="P812" s="143" t="str">
        <f>IF(SP_SUL!O815="","*",SP_SUL!O815)</f>
        <v>*</v>
      </c>
      <c r="Q812" s="143" t="str">
        <f>IF(SP_SUL!P815="","*",SP_SUL!P815)</f>
        <v>*</v>
      </c>
      <c r="R812" s="145" t="str">
        <f>IF(SP_SUL!Q815="","*",CONCATENATE(SP_SUL!Q815," ",SP_SUL!R815))</f>
        <v>*</v>
      </c>
      <c r="S812" s="145" t="str">
        <f>IF(SP_SUL!V815="","*",SP_SUL!V815)</f>
        <v>*</v>
      </c>
      <c r="T812" s="145" t="str">
        <f>IF(SP_SUL!W815="","*",SP_SUL!W815)</f>
        <v>*</v>
      </c>
      <c r="U812" s="137" t="str">
        <f ca="1">_xlfn.XLOOKUP(G812&amp;$U$2,BS_CONTROLE[CHAVE],BS_CONTROLE[Quantidade_11],"-")</f>
        <v>-</v>
      </c>
      <c r="V812" s="137" t="str">
        <f ca="1">_xlfn.XLOOKUP(G812&amp;$V$2,BS_CONTROLE[CHAVE],BS_CONTROLE[Quantidade_11],"-")</f>
        <v>-</v>
      </c>
      <c r="W812" s="137" t="str">
        <f ca="1">_xlfn.XLOOKUP(G812&amp;$W$2,BS_CONTROLE[CHAVE],BS_CONTROLE[Quantidade_11],"-")</f>
        <v>-</v>
      </c>
    </row>
    <row r="813" spans="1:23" hidden="1">
      <c r="A813" s="146" t="str">
        <f>IF(SP_SUL!Y816="","*",SP_SUL!Y816)</f>
        <v>*</v>
      </c>
      <c r="B813" s="146" t="str">
        <f>IF(SP_SUL!X816="","*",SP_SUL!X816)</f>
        <v>*</v>
      </c>
      <c r="C813" s="146" t="str">
        <f>IF(SP_SUL!Z816="","*",SP_SUL!Z816)</f>
        <v>*</v>
      </c>
      <c r="D813" s="139" t="str">
        <f>IF(SP_SUL!S816="","*",SP_SUL!S816)</f>
        <v>-</v>
      </c>
      <c r="E813" s="139" t="str">
        <f>IF(SP_SUL!T816="","*",SP_SUL!T816)</f>
        <v>-</v>
      </c>
      <c r="F813" s="145" t="str">
        <f>IF(SP_SUL!B816="","*",SP_SUL!B816)</f>
        <v>*</v>
      </c>
      <c r="G813" s="145" t="str">
        <f>IF(SP_SUL!D816="","*",SP_SUL!D816)</f>
        <v>*</v>
      </c>
      <c r="H813" s="145" t="str">
        <f>IF(SP_SUL!F816="","*",SP_SUL!F816)</f>
        <v>*</v>
      </c>
      <c r="I813" s="145" t="str">
        <f>IF(SP_SUL!H816="","*",SP_SUL!H816)</f>
        <v>*</v>
      </c>
      <c r="J813" s="145" t="str">
        <f>IF(SP_SUL!I816="","*",SP_SUL!I816)</f>
        <v>*</v>
      </c>
      <c r="K813" s="139" t="str">
        <f>IF(SP_SUL!M816="","*",SP_SUL!M816)</f>
        <v>-</v>
      </c>
      <c r="L813" s="139" t="str">
        <f>IF(SP_SUL!N816="","*",SP_SUL!N816)</f>
        <v>-</v>
      </c>
      <c r="M813" s="140" t="str">
        <f>IF(SP_SUL!J816="","*",SP_SUL!J816)</f>
        <v>*</v>
      </c>
      <c r="N813" s="144" t="str">
        <f>IF(SP_SUL!K816="","*",SP_SUL!K816)</f>
        <v>*</v>
      </c>
      <c r="O813" s="144" t="str">
        <f>IF(SP_SUL!L816="","*",SP_SUL!L816)</f>
        <v>*</v>
      </c>
      <c r="P813" s="143" t="str">
        <f>IF(SP_SUL!O816="","*",SP_SUL!O816)</f>
        <v>*</v>
      </c>
      <c r="Q813" s="143" t="str">
        <f>IF(SP_SUL!P816="","*",SP_SUL!P816)</f>
        <v>*</v>
      </c>
      <c r="R813" s="145" t="str">
        <f>IF(SP_SUL!Q816="","*",CONCATENATE(SP_SUL!Q816," ",SP_SUL!R816))</f>
        <v>*</v>
      </c>
      <c r="S813" s="145" t="str">
        <f>IF(SP_SUL!V816="","*",SP_SUL!V816)</f>
        <v>*</v>
      </c>
      <c r="T813" s="145" t="str">
        <f>IF(SP_SUL!W816="","*",SP_SUL!W816)</f>
        <v>*</v>
      </c>
      <c r="U813" s="137" t="str">
        <f ca="1">_xlfn.XLOOKUP(G813&amp;$U$2,BS_CONTROLE[CHAVE],BS_CONTROLE[Quantidade_11],"-")</f>
        <v>-</v>
      </c>
      <c r="V813" s="137" t="str">
        <f ca="1">_xlfn.XLOOKUP(G813&amp;$V$2,BS_CONTROLE[CHAVE],BS_CONTROLE[Quantidade_11],"-")</f>
        <v>-</v>
      </c>
      <c r="W813" s="137" t="str">
        <f ca="1">_xlfn.XLOOKUP(G813&amp;$W$2,BS_CONTROLE[CHAVE],BS_CONTROLE[Quantidade_11],"-")</f>
        <v>-</v>
      </c>
    </row>
    <row r="814" spans="1:23" hidden="1">
      <c r="A814" s="146" t="str">
        <f>IF(SP_SUL!Y817="","*",SP_SUL!Y817)</f>
        <v>*</v>
      </c>
      <c r="B814" s="146" t="str">
        <f>IF(SP_SUL!X817="","*",SP_SUL!X817)</f>
        <v>*</v>
      </c>
      <c r="C814" s="146" t="str">
        <f>IF(SP_SUL!Z817="","*",SP_SUL!Z817)</f>
        <v>*</v>
      </c>
      <c r="D814" s="139" t="str">
        <f>IF(SP_SUL!S817="","*",SP_SUL!S817)</f>
        <v>-</v>
      </c>
      <c r="E814" s="139" t="str">
        <f>IF(SP_SUL!T817="","*",SP_SUL!T817)</f>
        <v>-</v>
      </c>
      <c r="F814" s="145" t="str">
        <f>IF(SP_SUL!B817="","*",SP_SUL!B817)</f>
        <v>*</v>
      </c>
      <c r="G814" s="145" t="str">
        <f>IF(SP_SUL!D817="","*",SP_SUL!D817)</f>
        <v>*</v>
      </c>
      <c r="H814" s="145" t="str">
        <f>IF(SP_SUL!F817="","*",SP_SUL!F817)</f>
        <v>*</v>
      </c>
      <c r="I814" s="145" t="str">
        <f>IF(SP_SUL!H817="","*",SP_SUL!H817)</f>
        <v>*</v>
      </c>
      <c r="J814" s="145" t="str">
        <f>IF(SP_SUL!I817="","*",SP_SUL!I817)</f>
        <v>*</v>
      </c>
      <c r="K814" s="139" t="str">
        <f>IF(SP_SUL!M817="","*",SP_SUL!M817)</f>
        <v>-</v>
      </c>
      <c r="L814" s="139" t="str">
        <f>IF(SP_SUL!N817="","*",SP_SUL!N817)</f>
        <v>-</v>
      </c>
      <c r="M814" s="140" t="str">
        <f>IF(SP_SUL!J817="","*",SP_SUL!J817)</f>
        <v>*</v>
      </c>
      <c r="N814" s="144" t="str">
        <f>IF(SP_SUL!K817="","*",SP_SUL!K817)</f>
        <v>*</v>
      </c>
      <c r="O814" s="144" t="str">
        <f>IF(SP_SUL!L817="","*",SP_SUL!L817)</f>
        <v>*</v>
      </c>
      <c r="P814" s="143" t="str">
        <f>IF(SP_SUL!O817="","*",SP_SUL!O817)</f>
        <v>*</v>
      </c>
      <c r="Q814" s="143" t="str">
        <f>IF(SP_SUL!P817="","*",SP_SUL!P817)</f>
        <v>*</v>
      </c>
      <c r="R814" s="145" t="str">
        <f>IF(SP_SUL!Q817="","*",CONCATENATE(SP_SUL!Q817," ",SP_SUL!R817))</f>
        <v>*</v>
      </c>
      <c r="S814" s="145" t="str">
        <f>IF(SP_SUL!V817="","*",SP_SUL!V817)</f>
        <v>*</v>
      </c>
      <c r="T814" s="145" t="str">
        <f>IF(SP_SUL!W817="","*",SP_SUL!W817)</f>
        <v>*</v>
      </c>
      <c r="U814" s="137" t="str">
        <f ca="1">_xlfn.XLOOKUP(G814&amp;$U$2,BS_CONTROLE[CHAVE],BS_CONTROLE[Quantidade_11],"-")</f>
        <v>-</v>
      </c>
      <c r="V814" s="137" t="str">
        <f ca="1">_xlfn.XLOOKUP(G814&amp;$V$2,BS_CONTROLE[CHAVE],BS_CONTROLE[Quantidade_11],"-")</f>
        <v>-</v>
      </c>
      <c r="W814" s="137" t="str">
        <f ca="1">_xlfn.XLOOKUP(G814&amp;$W$2,BS_CONTROLE[CHAVE],BS_CONTROLE[Quantidade_11],"-")</f>
        <v>-</v>
      </c>
    </row>
    <row r="815" spans="1:23" hidden="1">
      <c r="A815" s="146" t="str">
        <f>IF(SP_SUL!Y818="","*",SP_SUL!Y818)</f>
        <v>*</v>
      </c>
      <c r="B815" s="146" t="str">
        <f>IF(SP_SUL!X818="","*",SP_SUL!X818)</f>
        <v>*</v>
      </c>
      <c r="C815" s="146" t="str">
        <f>IF(SP_SUL!Z818="","*",SP_SUL!Z818)</f>
        <v>*</v>
      </c>
      <c r="D815" s="139" t="str">
        <f>IF(SP_SUL!S818="","*",SP_SUL!S818)</f>
        <v>-</v>
      </c>
      <c r="E815" s="139" t="str">
        <f>IF(SP_SUL!T818="","*",SP_SUL!T818)</f>
        <v>-</v>
      </c>
      <c r="F815" s="145" t="str">
        <f>IF(SP_SUL!B818="","*",SP_SUL!B818)</f>
        <v>*</v>
      </c>
      <c r="G815" s="145" t="str">
        <f>IF(SP_SUL!D818="","*",SP_SUL!D818)</f>
        <v>*</v>
      </c>
      <c r="H815" s="145" t="str">
        <f>IF(SP_SUL!F818="","*",SP_SUL!F818)</f>
        <v>*</v>
      </c>
      <c r="I815" s="145" t="str">
        <f>IF(SP_SUL!H818="","*",SP_SUL!H818)</f>
        <v>*</v>
      </c>
      <c r="J815" s="145" t="str">
        <f>IF(SP_SUL!I818="","*",SP_SUL!I818)</f>
        <v>*</v>
      </c>
      <c r="K815" s="139" t="str">
        <f>IF(SP_SUL!M818="","*",SP_SUL!M818)</f>
        <v>-</v>
      </c>
      <c r="L815" s="139" t="str">
        <f>IF(SP_SUL!N818="","*",SP_SUL!N818)</f>
        <v>-</v>
      </c>
      <c r="M815" s="140" t="str">
        <f>IF(SP_SUL!J818="","*",SP_SUL!J818)</f>
        <v>*</v>
      </c>
      <c r="N815" s="144" t="str">
        <f>IF(SP_SUL!K818="","*",SP_SUL!K818)</f>
        <v>*</v>
      </c>
      <c r="O815" s="144" t="str">
        <f>IF(SP_SUL!L818="","*",SP_SUL!L818)</f>
        <v>*</v>
      </c>
      <c r="P815" s="143" t="str">
        <f>IF(SP_SUL!O818="","*",SP_SUL!O818)</f>
        <v>*</v>
      </c>
      <c r="Q815" s="143" t="str">
        <f>IF(SP_SUL!P818="","*",SP_SUL!P818)</f>
        <v>*</v>
      </c>
      <c r="R815" s="145" t="str">
        <f>IF(SP_SUL!Q818="","*",CONCATENATE(SP_SUL!Q818," ",SP_SUL!R818))</f>
        <v>*</v>
      </c>
      <c r="S815" s="145" t="str">
        <f>IF(SP_SUL!V818="","*",SP_SUL!V818)</f>
        <v>*</v>
      </c>
      <c r="T815" s="145" t="str">
        <f>IF(SP_SUL!W818="","*",SP_SUL!W818)</f>
        <v>*</v>
      </c>
      <c r="U815" s="137" t="str">
        <f ca="1">_xlfn.XLOOKUP(G815&amp;$U$2,BS_CONTROLE[CHAVE],BS_CONTROLE[Quantidade_11],"-")</f>
        <v>-</v>
      </c>
      <c r="V815" s="137" t="str">
        <f ca="1">_xlfn.XLOOKUP(G815&amp;$V$2,BS_CONTROLE[CHAVE],BS_CONTROLE[Quantidade_11],"-")</f>
        <v>-</v>
      </c>
      <c r="W815" s="137" t="str">
        <f ca="1">_xlfn.XLOOKUP(G815&amp;$W$2,BS_CONTROLE[CHAVE],BS_CONTROLE[Quantidade_11],"-")</f>
        <v>-</v>
      </c>
    </row>
    <row r="816" spans="1:23" hidden="1">
      <c r="A816" s="146" t="str">
        <f>IF(SP_SUL!Y819="","*",SP_SUL!Y819)</f>
        <v>*</v>
      </c>
      <c r="B816" s="146" t="str">
        <f>IF(SP_SUL!X819="","*",SP_SUL!X819)</f>
        <v>*</v>
      </c>
      <c r="C816" s="146" t="str">
        <f>IF(SP_SUL!Z819="","*",SP_SUL!Z819)</f>
        <v>*</v>
      </c>
      <c r="D816" s="139" t="str">
        <f>IF(SP_SUL!S819="","*",SP_SUL!S819)</f>
        <v>-</v>
      </c>
      <c r="E816" s="139" t="str">
        <f>IF(SP_SUL!T819="","*",SP_SUL!T819)</f>
        <v>-</v>
      </c>
      <c r="F816" s="145" t="str">
        <f>IF(SP_SUL!B819="","*",SP_SUL!B819)</f>
        <v>*</v>
      </c>
      <c r="G816" s="145" t="str">
        <f>IF(SP_SUL!D819="","*",SP_SUL!D819)</f>
        <v>*</v>
      </c>
      <c r="H816" s="145" t="str">
        <f>IF(SP_SUL!F819="","*",SP_SUL!F819)</f>
        <v>*</v>
      </c>
      <c r="I816" s="145" t="str">
        <f>IF(SP_SUL!H819="","*",SP_SUL!H819)</f>
        <v>*</v>
      </c>
      <c r="J816" s="145" t="str">
        <f>IF(SP_SUL!I819="","*",SP_SUL!I819)</f>
        <v>*</v>
      </c>
      <c r="K816" s="139" t="str">
        <f>IF(SP_SUL!M819="","*",SP_SUL!M819)</f>
        <v>-</v>
      </c>
      <c r="L816" s="139" t="str">
        <f>IF(SP_SUL!N819="","*",SP_SUL!N819)</f>
        <v>-</v>
      </c>
      <c r="M816" s="140" t="str">
        <f>IF(SP_SUL!J819="","*",SP_SUL!J819)</f>
        <v>*</v>
      </c>
      <c r="N816" s="144" t="str">
        <f>IF(SP_SUL!K819="","*",SP_SUL!K819)</f>
        <v>*</v>
      </c>
      <c r="O816" s="144" t="str">
        <f>IF(SP_SUL!L819="","*",SP_SUL!L819)</f>
        <v>*</v>
      </c>
      <c r="P816" s="143" t="str">
        <f>IF(SP_SUL!O819="","*",SP_SUL!O819)</f>
        <v>*</v>
      </c>
      <c r="Q816" s="143" t="str">
        <f>IF(SP_SUL!P819="","*",SP_SUL!P819)</f>
        <v>*</v>
      </c>
      <c r="R816" s="145" t="str">
        <f>IF(SP_SUL!Q819="","*",CONCATENATE(SP_SUL!Q819," ",SP_SUL!R819))</f>
        <v>*</v>
      </c>
      <c r="S816" s="145" t="str">
        <f>IF(SP_SUL!V819="","*",SP_SUL!V819)</f>
        <v>*</v>
      </c>
      <c r="T816" s="145" t="str">
        <f>IF(SP_SUL!W819="","*",SP_SUL!W819)</f>
        <v>*</v>
      </c>
      <c r="U816" s="137" t="str">
        <f ca="1">_xlfn.XLOOKUP(G816&amp;$U$2,BS_CONTROLE[CHAVE],BS_CONTROLE[Quantidade_11],"-")</f>
        <v>-</v>
      </c>
      <c r="V816" s="137" t="str">
        <f ca="1">_xlfn.XLOOKUP(G816&amp;$V$2,BS_CONTROLE[CHAVE],BS_CONTROLE[Quantidade_11],"-")</f>
        <v>-</v>
      </c>
      <c r="W816" s="137" t="str">
        <f ca="1">_xlfn.XLOOKUP(G816&amp;$W$2,BS_CONTROLE[CHAVE],BS_CONTROLE[Quantidade_11],"-")</f>
        <v>-</v>
      </c>
    </row>
    <row r="817" spans="1:23" hidden="1">
      <c r="A817" s="146" t="str">
        <f>IF(SP_SUL!Y820="","*",SP_SUL!Y820)</f>
        <v>*</v>
      </c>
      <c r="B817" s="146" t="str">
        <f>IF(SP_SUL!X820="","*",SP_SUL!X820)</f>
        <v>*</v>
      </c>
      <c r="C817" s="146" t="str">
        <f>IF(SP_SUL!Z820="","*",SP_SUL!Z820)</f>
        <v>*</v>
      </c>
      <c r="D817" s="139" t="str">
        <f>IF(SP_SUL!S820="","*",SP_SUL!S820)</f>
        <v>-</v>
      </c>
      <c r="E817" s="139" t="str">
        <f>IF(SP_SUL!T820="","*",SP_SUL!T820)</f>
        <v>-</v>
      </c>
      <c r="F817" s="145" t="str">
        <f>IF(SP_SUL!B820="","*",SP_SUL!B820)</f>
        <v>*</v>
      </c>
      <c r="G817" s="145" t="str">
        <f>IF(SP_SUL!D820="","*",SP_SUL!D820)</f>
        <v>*</v>
      </c>
      <c r="H817" s="145" t="str">
        <f>IF(SP_SUL!F820="","*",SP_SUL!F820)</f>
        <v>*</v>
      </c>
      <c r="I817" s="145" t="str">
        <f>IF(SP_SUL!H820="","*",SP_SUL!H820)</f>
        <v>*</v>
      </c>
      <c r="J817" s="145" t="str">
        <f>IF(SP_SUL!I820="","*",SP_SUL!I820)</f>
        <v>*</v>
      </c>
      <c r="K817" s="139" t="str">
        <f>IF(SP_SUL!M820="","*",SP_SUL!M820)</f>
        <v>-</v>
      </c>
      <c r="L817" s="139" t="str">
        <f>IF(SP_SUL!N820="","*",SP_SUL!N820)</f>
        <v>-</v>
      </c>
      <c r="M817" s="140" t="str">
        <f>IF(SP_SUL!J820="","*",SP_SUL!J820)</f>
        <v>*</v>
      </c>
      <c r="N817" s="144" t="str">
        <f>IF(SP_SUL!K820="","*",SP_SUL!K820)</f>
        <v>*</v>
      </c>
      <c r="O817" s="144" t="str">
        <f>IF(SP_SUL!L820="","*",SP_SUL!L820)</f>
        <v>*</v>
      </c>
      <c r="P817" s="143" t="str">
        <f>IF(SP_SUL!O820="","*",SP_SUL!O820)</f>
        <v>*</v>
      </c>
      <c r="Q817" s="143" t="str">
        <f>IF(SP_SUL!P820="","*",SP_SUL!P820)</f>
        <v>*</v>
      </c>
      <c r="R817" s="145" t="str">
        <f>IF(SP_SUL!Q820="","*",CONCATENATE(SP_SUL!Q820," ",SP_SUL!R820))</f>
        <v>*</v>
      </c>
      <c r="S817" s="145" t="str">
        <f>IF(SP_SUL!V820="","*",SP_SUL!V820)</f>
        <v>*</v>
      </c>
      <c r="T817" s="145" t="str">
        <f>IF(SP_SUL!W820="","*",SP_SUL!W820)</f>
        <v>*</v>
      </c>
      <c r="U817" s="137" t="str">
        <f ca="1">_xlfn.XLOOKUP(G817&amp;$U$2,BS_CONTROLE[CHAVE],BS_CONTROLE[Quantidade_11],"-")</f>
        <v>-</v>
      </c>
      <c r="V817" s="137" t="str">
        <f ca="1">_xlfn.XLOOKUP(G817&amp;$V$2,BS_CONTROLE[CHAVE],BS_CONTROLE[Quantidade_11],"-")</f>
        <v>-</v>
      </c>
      <c r="W817" s="137" t="str">
        <f ca="1">_xlfn.XLOOKUP(G817&amp;$W$2,BS_CONTROLE[CHAVE],BS_CONTROLE[Quantidade_11],"-")</f>
        <v>-</v>
      </c>
    </row>
    <row r="818" spans="1:23" hidden="1">
      <c r="A818" s="146" t="str">
        <f>IF(SP_SUL!Y821="","*",SP_SUL!Y821)</f>
        <v>*</v>
      </c>
      <c r="B818" s="146" t="str">
        <f>IF(SP_SUL!X821="","*",SP_SUL!X821)</f>
        <v>*</v>
      </c>
      <c r="C818" s="146" t="str">
        <f>IF(SP_SUL!Z821="","*",SP_SUL!Z821)</f>
        <v>*</v>
      </c>
      <c r="D818" s="139" t="str">
        <f>IF(SP_SUL!S821="","*",SP_SUL!S821)</f>
        <v>-</v>
      </c>
      <c r="E818" s="139" t="str">
        <f>IF(SP_SUL!T821="","*",SP_SUL!T821)</f>
        <v>-</v>
      </c>
      <c r="F818" s="145" t="str">
        <f>IF(SP_SUL!B821="","*",SP_SUL!B821)</f>
        <v>*</v>
      </c>
      <c r="G818" s="145" t="str">
        <f>IF(SP_SUL!D821="","*",SP_SUL!D821)</f>
        <v>*</v>
      </c>
      <c r="H818" s="145" t="str">
        <f>IF(SP_SUL!F821="","*",SP_SUL!F821)</f>
        <v>*</v>
      </c>
      <c r="I818" s="145" t="str">
        <f>IF(SP_SUL!H821="","*",SP_SUL!H821)</f>
        <v>*</v>
      </c>
      <c r="J818" s="145" t="str">
        <f>IF(SP_SUL!I821="","*",SP_SUL!I821)</f>
        <v>*</v>
      </c>
      <c r="K818" s="139" t="str">
        <f>IF(SP_SUL!M821="","*",SP_SUL!M821)</f>
        <v>-</v>
      </c>
      <c r="L818" s="139" t="str">
        <f>IF(SP_SUL!N821="","*",SP_SUL!N821)</f>
        <v>-</v>
      </c>
      <c r="M818" s="140" t="str">
        <f>IF(SP_SUL!J821="","*",SP_SUL!J821)</f>
        <v>*</v>
      </c>
      <c r="N818" s="144" t="str">
        <f>IF(SP_SUL!K821="","*",SP_SUL!K821)</f>
        <v>*</v>
      </c>
      <c r="O818" s="144" t="str">
        <f>IF(SP_SUL!L821="","*",SP_SUL!L821)</f>
        <v>*</v>
      </c>
      <c r="P818" s="143" t="str">
        <f>IF(SP_SUL!O821="","*",SP_SUL!O821)</f>
        <v>*</v>
      </c>
      <c r="Q818" s="143" t="str">
        <f>IF(SP_SUL!P821="","*",SP_SUL!P821)</f>
        <v>*</v>
      </c>
      <c r="R818" s="145" t="str">
        <f>IF(SP_SUL!Q821="","*",CONCATENATE(SP_SUL!Q821," ",SP_SUL!R821))</f>
        <v>*</v>
      </c>
      <c r="S818" s="145" t="str">
        <f>IF(SP_SUL!V821="","*",SP_SUL!V821)</f>
        <v>*</v>
      </c>
      <c r="T818" s="145" t="str">
        <f>IF(SP_SUL!W821="","*",SP_SUL!W821)</f>
        <v>*</v>
      </c>
      <c r="U818" s="137" t="str">
        <f ca="1">_xlfn.XLOOKUP(G818&amp;$U$2,BS_CONTROLE[CHAVE],BS_CONTROLE[Quantidade_11],"-")</f>
        <v>-</v>
      </c>
      <c r="V818" s="137" t="str">
        <f ca="1">_xlfn.XLOOKUP(G818&amp;$V$2,BS_CONTROLE[CHAVE],BS_CONTROLE[Quantidade_11],"-")</f>
        <v>-</v>
      </c>
      <c r="W818" s="137" t="str">
        <f ca="1">_xlfn.XLOOKUP(G818&amp;$W$2,BS_CONTROLE[CHAVE],BS_CONTROLE[Quantidade_11],"-")</f>
        <v>-</v>
      </c>
    </row>
    <row r="819" spans="1:23" hidden="1">
      <c r="A819" s="146" t="str">
        <f>IF(SP_SUL!Y822="","*",SP_SUL!Y822)</f>
        <v>*</v>
      </c>
      <c r="B819" s="146" t="str">
        <f>IF(SP_SUL!X822="","*",SP_SUL!X822)</f>
        <v>*</v>
      </c>
      <c r="C819" s="146" t="str">
        <f>IF(SP_SUL!Z822="","*",SP_SUL!Z822)</f>
        <v>*</v>
      </c>
      <c r="D819" s="139" t="str">
        <f>IF(SP_SUL!S822="","*",SP_SUL!S822)</f>
        <v>-</v>
      </c>
      <c r="E819" s="139" t="str">
        <f>IF(SP_SUL!T822="","*",SP_SUL!T822)</f>
        <v>-</v>
      </c>
      <c r="F819" s="145" t="str">
        <f>IF(SP_SUL!B822="","*",SP_SUL!B822)</f>
        <v>*</v>
      </c>
      <c r="G819" s="145" t="str">
        <f>IF(SP_SUL!D822="","*",SP_SUL!D822)</f>
        <v>*</v>
      </c>
      <c r="H819" s="145" t="str">
        <f>IF(SP_SUL!F822="","*",SP_SUL!F822)</f>
        <v>*</v>
      </c>
      <c r="I819" s="145" t="str">
        <f>IF(SP_SUL!H822="","*",SP_SUL!H822)</f>
        <v>*</v>
      </c>
      <c r="J819" s="145" t="str">
        <f>IF(SP_SUL!I822="","*",SP_SUL!I822)</f>
        <v>*</v>
      </c>
      <c r="K819" s="139" t="str">
        <f>IF(SP_SUL!M822="","*",SP_SUL!M822)</f>
        <v>-</v>
      </c>
      <c r="L819" s="139" t="str">
        <f>IF(SP_SUL!N822="","*",SP_SUL!N822)</f>
        <v>-</v>
      </c>
      <c r="M819" s="140" t="str">
        <f>IF(SP_SUL!J822="","*",SP_SUL!J822)</f>
        <v>*</v>
      </c>
      <c r="N819" s="144" t="str">
        <f>IF(SP_SUL!K822="","*",SP_SUL!K822)</f>
        <v>*</v>
      </c>
      <c r="O819" s="144" t="str">
        <f>IF(SP_SUL!L822="","*",SP_SUL!L822)</f>
        <v>*</v>
      </c>
      <c r="P819" s="143" t="str">
        <f>IF(SP_SUL!O822="","*",SP_SUL!O822)</f>
        <v>*</v>
      </c>
      <c r="Q819" s="143" t="str">
        <f>IF(SP_SUL!P822="","*",SP_SUL!P822)</f>
        <v>*</v>
      </c>
      <c r="R819" s="145" t="str">
        <f>IF(SP_SUL!Q822="","*",CONCATENATE(SP_SUL!Q822," ",SP_SUL!R822))</f>
        <v>*</v>
      </c>
      <c r="S819" s="145" t="str">
        <f>IF(SP_SUL!V822="","*",SP_SUL!V822)</f>
        <v>*</v>
      </c>
      <c r="T819" s="145" t="str">
        <f>IF(SP_SUL!W822="","*",SP_SUL!W822)</f>
        <v>*</v>
      </c>
      <c r="U819" s="137" t="str">
        <f ca="1">_xlfn.XLOOKUP(G819&amp;$U$2,BS_CONTROLE[CHAVE],BS_CONTROLE[Quantidade_11],"-")</f>
        <v>-</v>
      </c>
      <c r="V819" s="137" t="str">
        <f ca="1">_xlfn.XLOOKUP(G819&amp;$V$2,BS_CONTROLE[CHAVE],BS_CONTROLE[Quantidade_11],"-")</f>
        <v>-</v>
      </c>
      <c r="W819" s="137" t="str">
        <f ca="1">_xlfn.XLOOKUP(G819&amp;$W$2,BS_CONTROLE[CHAVE],BS_CONTROLE[Quantidade_11],"-")</f>
        <v>-</v>
      </c>
    </row>
    <row r="820" spans="1:23" hidden="1">
      <c r="A820" s="146" t="str">
        <f>IF(SP_SUL!Y823="","*",SP_SUL!Y823)</f>
        <v>*</v>
      </c>
      <c r="B820" s="146" t="str">
        <f>IF(SP_SUL!X823="","*",SP_SUL!X823)</f>
        <v>*</v>
      </c>
      <c r="C820" s="146" t="str">
        <f>IF(SP_SUL!Z823="","*",SP_SUL!Z823)</f>
        <v>*</v>
      </c>
      <c r="D820" s="139" t="str">
        <f>IF(SP_SUL!S823="","*",SP_SUL!S823)</f>
        <v>-</v>
      </c>
      <c r="E820" s="139" t="str">
        <f>IF(SP_SUL!T823="","*",SP_SUL!T823)</f>
        <v>-</v>
      </c>
      <c r="F820" s="145" t="str">
        <f>IF(SP_SUL!B823="","*",SP_SUL!B823)</f>
        <v>*</v>
      </c>
      <c r="G820" s="145" t="str">
        <f>IF(SP_SUL!D823="","*",SP_SUL!D823)</f>
        <v>*</v>
      </c>
      <c r="H820" s="145" t="str">
        <f>IF(SP_SUL!F823="","*",SP_SUL!F823)</f>
        <v>*</v>
      </c>
      <c r="I820" s="145" t="str">
        <f>IF(SP_SUL!H823="","*",SP_SUL!H823)</f>
        <v>*</v>
      </c>
      <c r="J820" s="145" t="str">
        <f>IF(SP_SUL!I823="","*",SP_SUL!I823)</f>
        <v>*</v>
      </c>
      <c r="K820" s="139" t="str">
        <f>IF(SP_SUL!M823="","*",SP_SUL!M823)</f>
        <v>-</v>
      </c>
      <c r="L820" s="139" t="str">
        <f>IF(SP_SUL!N823="","*",SP_SUL!N823)</f>
        <v>-</v>
      </c>
      <c r="M820" s="140" t="str">
        <f>IF(SP_SUL!J823="","*",SP_SUL!J823)</f>
        <v>*</v>
      </c>
      <c r="N820" s="144" t="str">
        <f>IF(SP_SUL!K823="","*",SP_SUL!K823)</f>
        <v>*</v>
      </c>
      <c r="O820" s="144" t="str">
        <f>IF(SP_SUL!L823="","*",SP_SUL!L823)</f>
        <v>*</v>
      </c>
      <c r="P820" s="143" t="str">
        <f>IF(SP_SUL!O823="","*",SP_SUL!O823)</f>
        <v>*</v>
      </c>
      <c r="Q820" s="143" t="str">
        <f>IF(SP_SUL!P823="","*",SP_SUL!P823)</f>
        <v>*</v>
      </c>
      <c r="R820" s="145" t="str">
        <f>IF(SP_SUL!Q823="","*",CONCATENATE(SP_SUL!Q823," ",SP_SUL!R823))</f>
        <v>*</v>
      </c>
      <c r="S820" s="145" t="str">
        <f>IF(SP_SUL!V823="","*",SP_SUL!V823)</f>
        <v>*</v>
      </c>
      <c r="T820" s="145" t="str">
        <f>IF(SP_SUL!W823="","*",SP_SUL!W823)</f>
        <v>*</v>
      </c>
      <c r="U820" s="137" t="str">
        <f ca="1">_xlfn.XLOOKUP(G820&amp;$U$2,BS_CONTROLE[CHAVE],BS_CONTROLE[Quantidade_11],"-")</f>
        <v>-</v>
      </c>
      <c r="V820" s="137" t="str">
        <f ca="1">_xlfn.XLOOKUP(G820&amp;$V$2,BS_CONTROLE[CHAVE],BS_CONTROLE[Quantidade_11],"-")</f>
        <v>-</v>
      </c>
      <c r="W820" s="137" t="str">
        <f ca="1">_xlfn.XLOOKUP(G820&amp;$W$2,BS_CONTROLE[CHAVE],BS_CONTROLE[Quantidade_11],"-")</f>
        <v>-</v>
      </c>
    </row>
    <row r="821" spans="1:23" hidden="1">
      <c r="A821" s="146" t="str">
        <f>IF(SP_SUL!Y824="","*",SP_SUL!Y824)</f>
        <v>*</v>
      </c>
      <c r="B821" s="146" t="str">
        <f>IF(SP_SUL!X824="","*",SP_SUL!X824)</f>
        <v>*</v>
      </c>
      <c r="C821" s="146" t="str">
        <f>IF(SP_SUL!Z824="","*",SP_SUL!Z824)</f>
        <v>*</v>
      </c>
      <c r="D821" s="139" t="str">
        <f>IF(SP_SUL!S824="","*",SP_SUL!S824)</f>
        <v>-</v>
      </c>
      <c r="E821" s="139" t="str">
        <f>IF(SP_SUL!T824="","*",SP_SUL!T824)</f>
        <v>-</v>
      </c>
      <c r="F821" s="145" t="str">
        <f>IF(SP_SUL!B824="","*",SP_SUL!B824)</f>
        <v>*</v>
      </c>
      <c r="G821" s="145" t="str">
        <f>IF(SP_SUL!D824="","*",SP_SUL!D824)</f>
        <v>*</v>
      </c>
      <c r="H821" s="145" t="str">
        <f>IF(SP_SUL!F824="","*",SP_SUL!F824)</f>
        <v>*</v>
      </c>
      <c r="I821" s="145" t="str">
        <f>IF(SP_SUL!H824="","*",SP_SUL!H824)</f>
        <v>*</v>
      </c>
      <c r="J821" s="145" t="str">
        <f>IF(SP_SUL!I824="","*",SP_SUL!I824)</f>
        <v>*</v>
      </c>
      <c r="K821" s="139" t="str">
        <f>IF(SP_SUL!M824="","*",SP_SUL!M824)</f>
        <v>-</v>
      </c>
      <c r="L821" s="139" t="str">
        <f>IF(SP_SUL!N824="","*",SP_SUL!N824)</f>
        <v>-</v>
      </c>
      <c r="M821" s="140" t="str">
        <f>IF(SP_SUL!J824="","*",SP_SUL!J824)</f>
        <v>*</v>
      </c>
      <c r="N821" s="144" t="str">
        <f>IF(SP_SUL!K824="","*",SP_SUL!K824)</f>
        <v>*</v>
      </c>
      <c r="O821" s="144" t="str">
        <f>IF(SP_SUL!L824="","*",SP_SUL!L824)</f>
        <v>*</v>
      </c>
      <c r="P821" s="143" t="str">
        <f>IF(SP_SUL!O824="","*",SP_SUL!O824)</f>
        <v>*</v>
      </c>
      <c r="Q821" s="143" t="str">
        <f>IF(SP_SUL!P824="","*",SP_SUL!P824)</f>
        <v>*</v>
      </c>
      <c r="R821" s="145" t="str">
        <f>IF(SP_SUL!Q824="","*",CONCATENATE(SP_SUL!Q824," ",SP_SUL!R824))</f>
        <v>*</v>
      </c>
      <c r="S821" s="145" t="str">
        <f>IF(SP_SUL!V824="","*",SP_SUL!V824)</f>
        <v>*</v>
      </c>
      <c r="T821" s="145" t="str">
        <f>IF(SP_SUL!W824="","*",SP_SUL!W824)</f>
        <v>*</v>
      </c>
      <c r="U821" s="137" t="str">
        <f ca="1">_xlfn.XLOOKUP(G821&amp;$U$2,BS_CONTROLE[CHAVE],BS_CONTROLE[Quantidade_11],"-")</f>
        <v>-</v>
      </c>
      <c r="V821" s="137" t="str">
        <f ca="1">_xlfn.XLOOKUP(G821&amp;$V$2,BS_CONTROLE[CHAVE],BS_CONTROLE[Quantidade_11],"-")</f>
        <v>-</v>
      </c>
      <c r="W821" s="137" t="str">
        <f ca="1">_xlfn.XLOOKUP(G821&amp;$W$2,BS_CONTROLE[CHAVE],BS_CONTROLE[Quantidade_11],"-")</f>
        <v>-</v>
      </c>
    </row>
    <row r="822" spans="1:23" hidden="1">
      <c r="A822" s="146" t="str">
        <f>IF(SP_SUL!Y825="","*",SP_SUL!Y825)</f>
        <v>*</v>
      </c>
      <c r="B822" s="146" t="str">
        <f>IF(SP_SUL!X825="","*",SP_SUL!X825)</f>
        <v>*</v>
      </c>
      <c r="C822" s="146" t="str">
        <f>IF(SP_SUL!Z825="","*",SP_SUL!Z825)</f>
        <v>*</v>
      </c>
      <c r="D822" s="139" t="str">
        <f>IF(SP_SUL!S825="","*",SP_SUL!S825)</f>
        <v>-</v>
      </c>
      <c r="E822" s="139" t="str">
        <f>IF(SP_SUL!T825="","*",SP_SUL!T825)</f>
        <v>-</v>
      </c>
      <c r="F822" s="145" t="str">
        <f>IF(SP_SUL!B825="","*",SP_SUL!B825)</f>
        <v>*</v>
      </c>
      <c r="G822" s="145" t="str">
        <f>IF(SP_SUL!D825="","*",SP_SUL!D825)</f>
        <v>*</v>
      </c>
      <c r="H822" s="145" t="str">
        <f>IF(SP_SUL!F825="","*",SP_SUL!F825)</f>
        <v>*</v>
      </c>
      <c r="I822" s="145" t="str">
        <f>IF(SP_SUL!H825="","*",SP_SUL!H825)</f>
        <v>*</v>
      </c>
      <c r="J822" s="145" t="str">
        <f>IF(SP_SUL!I825="","*",SP_SUL!I825)</f>
        <v>*</v>
      </c>
      <c r="K822" s="139" t="str">
        <f>IF(SP_SUL!M825="","*",SP_SUL!M825)</f>
        <v>-</v>
      </c>
      <c r="L822" s="139" t="str">
        <f>IF(SP_SUL!N825="","*",SP_SUL!N825)</f>
        <v>-</v>
      </c>
      <c r="M822" s="140" t="str">
        <f>IF(SP_SUL!J825="","*",SP_SUL!J825)</f>
        <v>*</v>
      </c>
      <c r="N822" s="144" t="str">
        <f>IF(SP_SUL!K825="","*",SP_SUL!K825)</f>
        <v>*</v>
      </c>
      <c r="O822" s="144" t="str">
        <f>IF(SP_SUL!L825="","*",SP_SUL!L825)</f>
        <v>*</v>
      </c>
      <c r="P822" s="143" t="str">
        <f>IF(SP_SUL!O825="","*",SP_SUL!O825)</f>
        <v>*</v>
      </c>
      <c r="Q822" s="143" t="str">
        <f>IF(SP_SUL!P825="","*",SP_SUL!P825)</f>
        <v>*</v>
      </c>
      <c r="R822" s="145" t="str">
        <f>IF(SP_SUL!Q825="","*",CONCATENATE(SP_SUL!Q825," ",SP_SUL!R825))</f>
        <v>*</v>
      </c>
      <c r="S822" s="145" t="str">
        <f>IF(SP_SUL!V825="","*",SP_SUL!V825)</f>
        <v>*</v>
      </c>
      <c r="T822" s="145" t="str">
        <f>IF(SP_SUL!W825="","*",SP_SUL!W825)</f>
        <v>*</v>
      </c>
      <c r="U822" s="137" t="str">
        <f ca="1">_xlfn.XLOOKUP(G822&amp;$U$2,BS_CONTROLE[CHAVE],BS_CONTROLE[Quantidade_11],"-")</f>
        <v>-</v>
      </c>
      <c r="V822" s="137" t="str">
        <f ca="1">_xlfn.XLOOKUP(G822&amp;$V$2,BS_CONTROLE[CHAVE],BS_CONTROLE[Quantidade_11],"-")</f>
        <v>-</v>
      </c>
      <c r="W822" s="137" t="str">
        <f ca="1">_xlfn.XLOOKUP(G822&amp;$W$2,BS_CONTROLE[CHAVE],BS_CONTROLE[Quantidade_11],"-")</f>
        <v>-</v>
      </c>
    </row>
    <row r="823" spans="1:23" hidden="1">
      <c r="A823" s="146" t="str">
        <f>IF(SP_SUL!Y826="","*",SP_SUL!Y826)</f>
        <v>*</v>
      </c>
      <c r="B823" s="146" t="str">
        <f>IF(SP_SUL!X826="","*",SP_SUL!X826)</f>
        <v>*</v>
      </c>
      <c r="C823" s="146" t="str">
        <f>IF(SP_SUL!Z826="","*",SP_SUL!Z826)</f>
        <v>*</v>
      </c>
      <c r="D823" s="139" t="str">
        <f>IF(SP_SUL!S826="","*",SP_SUL!S826)</f>
        <v>-</v>
      </c>
      <c r="E823" s="139" t="str">
        <f>IF(SP_SUL!T826="","*",SP_SUL!T826)</f>
        <v>-</v>
      </c>
      <c r="F823" s="145" t="str">
        <f>IF(SP_SUL!B826="","*",SP_SUL!B826)</f>
        <v>*</v>
      </c>
      <c r="G823" s="145" t="str">
        <f>IF(SP_SUL!D826="","*",SP_SUL!D826)</f>
        <v>*</v>
      </c>
      <c r="H823" s="145" t="str">
        <f>IF(SP_SUL!F826="","*",SP_SUL!F826)</f>
        <v>*</v>
      </c>
      <c r="I823" s="145" t="str">
        <f>IF(SP_SUL!H826="","*",SP_SUL!H826)</f>
        <v>*</v>
      </c>
      <c r="J823" s="145" t="str">
        <f>IF(SP_SUL!I826="","*",SP_SUL!I826)</f>
        <v>*</v>
      </c>
      <c r="K823" s="139" t="str">
        <f>IF(SP_SUL!M826="","*",SP_SUL!M826)</f>
        <v>-</v>
      </c>
      <c r="L823" s="139" t="str">
        <f>IF(SP_SUL!N826="","*",SP_SUL!N826)</f>
        <v>-</v>
      </c>
      <c r="M823" s="140" t="str">
        <f>IF(SP_SUL!J826="","*",SP_SUL!J826)</f>
        <v>*</v>
      </c>
      <c r="N823" s="144" t="str">
        <f>IF(SP_SUL!K826="","*",SP_SUL!K826)</f>
        <v>*</v>
      </c>
      <c r="O823" s="144" t="str">
        <f>IF(SP_SUL!L826="","*",SP_SUL!L826)</f>
        <v>*</v>
      </c>
      <c r="P823" s="143" t="str">
        <f>IF(SP_SUL!O826="","*",SP_SUL!O826)</f>
        <v>*</v>
      </c>
      <c r="Q823" s="143" t="str">
        <f>IF(SP_SUL!P826="","*",SP_SUL!P826)</f>
        <v>*</v>
      </c>
      <c r="R823" s="145" t="str">
        <f>IF(SP_SUL!Q826="","*",CONCATENATE(SP_SUL!Q826," ",SP_SUL!R826))</f>
        <v>*</v>
      </c>
      <c r="S823" s="145" t="str">
        <f>IF(SP_SUL!V826="","*",SP_SUL!V826)</f>
        <v>*</v>
      </c>
      <c r="T823" s="145" t="str">
        <f>IF(SP_SUL!W826="","*",SP_SUL!W826)</f>
        <v>*</v>
      </c>
      <c r="U823" s="137" t="str">
        <f ca="1">_xlfn.XLOOKUP(G823&amp;$U$2,BS_CONTROLE[CHAVE],BS_CONTROLE[Quantidade_11],"-")</f>
        <v>-</v>
      </c>
      <c r="V823" s="137" t="str">
        <f ca="1">_xlfn.XLOOKUP(G823&amp;$V$2,BS_CONTROLE[CHAVE],BS_CONTROLE[Quantidade_11],"-")</f>
        <v>-</v>
      </c>
      <c r="W823" s="137" t="str">
        <f ca="1">_xlfn.XLOOKUP(G823&amp;$W$2,BS_CONTROLE[CHAVE],BS_CONTROLE[Quantidade_11],"-")</f>
        <v>-</v>
      </c>
    </row>
    <row r="824" spans="1:23" hidden="1">
      <c r="A824" s="146" t="str">
        <f>IF(SP_SUL!Y827="","*",SP_SUL!Y827)</f>
        <v>*</v>
      </c>
      <c r="B824" s="146" t="str">
        <f>IF(SP_SUL!X827="","*",SP_SUL!X827)</f>
        <v>*</v>
      </c>
      <c r="C824" s="146" t="str">
        <f>IF(SP_SUL!Z827="","*",SP_SUL!Z827)</f>
        <v>*</v>
      </c>
      <c r="D824" s="139" t="str">
        <f>IF(SP_SUL!S827="","*",SP_SUL!S827)</f>
        <v>-</v>
      </c>
      <c r="E824" s="139" t="str">
        <f>IF(SP_SUL!T827="","*",SP_SUL!T827)</f>
        <v>-</v>
      </c>
      <c r="F824" s="145" t="str">
        <f>IF(SP_SUL!B827="","*",SP_SUL!B827)</f>
        <v>*</v>
      </c>
      <c r="G824" s="145" t="str">
        <f>IF(SP_SUL!D827="","*",SP_SUL!D827)</f>
        <v>*</v>
      </c>
      <c r="H824" s="145" t="str">
        <f>IF(SP_SUL!F827="","*",SP_SUL!F827)</f>
        <v>*</v>
      </c>
      <c r="I824" s="145" t="str">
        <f>IF(SP_SUL!H827="","*",SP_SUL!H827)</f>
        <v>*</v>
      </c>
      <c r="J824" s="145" t="str">
        <f>IF(SP_SUL!I827="","*",SP_SUL!I827)</f>
        <v>*</v>
      </c>
      <c r="K824" s="139" t="str">
        <f>IF(SP_SUL!M827="","*",SP_SUL!M827)</f>
        <v>-</v>
      </c>
      <c r="L824" s="139" t="str">
        <f>IF(SP_SUL!N827="","*",SP_SUL!N827)</f>
        <v>-</v>
      </c>
      <c r="M824" s="140" t="str">
        <f>IF(SP_SUL!J827="","*",SP_SUL!J827)</f>
        <v>*</v>
      </c>
      <c r="N824" s="144" t="str">
        <f>IF(SP_SUL!K827="","*",SP_SUL!K827)</f>
        <v>*</v>
      </c>
      <c r="O824" s="144" t="str">
        <f>IF(SP_SUL!L827="","*",SP_SUL!L827)</f>
        <v>*</v>
      </c>
      <c r="P824" s="143" t="str">
        <f>IF(SP_SUL!O827="","*",SP_SUL!O827)</f>
        <v>*</v>
      </c>
      <c r="Q824" s="143" t="str">
        <f>IF(SP_SUL!P827="","*",SP_SUL!P827)</f>
        <v>*</v>
      </c>
      <c r="R824" s="145" t="str">
        <f>IF(SP_SUL!Q827="","*",CONCATENATE(SP_SUL!Q827," ",SP_SUL!R827))</f>
        <v>*</v>
      </c>
      <c r="S824" s="145" t="str">
        <f>IF(SP_SUL!V827="","*",SP_SUL!V827)</f>
        <v>*</v>
      </c>
      <c r="T824" s="145" t="str">
        <f>IF(SP_SUL!W827="","*",SP_SUL!W827)</f>
        <v>*</v>
      </c>
      <c r="U824" s="137" t="str">
        <f ca="1">_xlfn.XLOOKUP(G824&amp;$U$2,BS_CONTROLE[CHAVE],BS_CONTROLE[Quantidade_11],"-")</f>
        <v>-</v>
      </c>
      <c r="V824" s="137" t="str">
        <f ca="1">_xlfn.XLOOKUP(G824&amp;$V$2,BS_CONTROLE[CHAVE],BS_CONTROLE[Quantidade_11],"-")</f>
        <v>-</v>
      </c>
      <c r="W824" s="137" t="str">
        <f ca="1">_xlfn.XLOOKUP(G824&amp;$W$2,BS_CONTROLE[CHAVE],BS_CONTROLE[Quantidade_11],"-")</f>
        <v>-</v>
      </c>
    </row>
    <row r="825" spans="1:23" hidden="1">
      <c r="A825" s="146" t="str">
        <f>IF(SP_SUL!Y828="","*",SP_SUL!Y828)</f>
        <v>*</v>
      </c>
      <c r="B825" s="146" t="str">
        <f>IF(SP_SUL!X828="","*",SP_SUL!X828)</f>
        <v>*</v>
      </c>
      <c r="C825" s="146" t="str">
        <f>IF(SP_SUL!Z828="","*",SP_SUL!Z828)</f>
        <v>*</v>
      </c>
      <c r="D825" s="139" t="str">
        <f>IF(SP_SUL!S828="","*",SP_SUL!S828)</f>
        <v>-</v>
      </c>
      <c r="E825" s="139" t="str">
        <f>IF(SP_SUL!T828="","*",SP_SUL!T828)</f>
        <v>-</v>
      </c>
      <c r="F825" s="145" t="str">
        <f>IF(SP_SUL!B828="","*",SP_SUL!B828)</f>
        <v>*</v>
      </c>
      <c r="G825" s="145" t="str">
        <f>IF(SP_SUL!D828="","*",SP_SUL!D828)</f>
        <v>*</v>
      </c>
      <c r="H825" s="145" t="str">
        <f>IF(SP_SUL!F828="","*",SP_SUL!F828)</f>
        <v>*</v>
      </c>
      <c r="I825" s="145" t="str">
        <f>IF(SP_SUL!H828="","*",SP_SUL!H828)</f>
        <v>*</v>
      </c>
      <c r="J825" s="145" t="str">
        <f>IF(SP_SUL!I828="","*",SP_SUL!I828)</f>
        <v>*</v>
      </c>
      <c r="K825" s="139" t="str">
        <f>IF(SP_SUL!M828="","*",SP_SUL!M828)</f>
        <v>-</v>
      </c>
      <c r="L825" s="139" t="str">
        <f>IF(SP_SUL!N828="","*",SP_SUL!N828)</f>
        <v>-</v>
      </c>
      <c r="M825" s="140" t="str">
        <f>IF(SP_SUL!J828="","*",SP_SUL!J828)</f>
        <v>*</v>
      </c>
      <c r="N825" s="144" t="str">
        <f>IF(SP_SUL!K828="","*",SP_SUL!K828)</f>
        <v>*</v>
      </c>
      <c r="O825" s="144" t="str">
        <f>IF(SP_SUL!L828="","*",SP_SUL!L828)</f>
        <v>*</v>
      </c>
      <c r="P825" s="143" t="str">
        <f>IF(SP_SUL!O828="","*",SP_SUL!O828)</f>
        <v>*</v>
      </c>
      <c r="Q825" s="143" t="str">
        <f>IF(SP_SUL!P828="","*",SP_SUL!P828)</f>
        <v>*</v>
      </c>
      <c r="R825" s="145" t="str">
        <f>IF(SP_SUL!Q828="","*",CONCATENATE(SP_SUL!Q828," ",SP_SUL!R828))</f>
        <v>*</v>
      </c>
      <c r="S825" s="145" t="str">
        <f>IF(SP_SUL!V828="","*",SP_SUL!V828)</f>
        <v>*</v>
      </c>
      <c r="T825" s="145" t="str">
        <f>IF(SP_SUL!W828="","*",SP_SUL!W828)</f>
        <v>*</v>
      </c>
      <c r="U825" s="137" t="str">
        <f ca="1">_xlfn.XLOOKUP(G825&amp;$U$2,BS_CONTROLE[CHAVE],BS_CONTROLE[Quantidade_11],"-")</f>
        <v>-</v>
      </c>
      <c r="V825" s="137" t="str">
        <f ca="1">_xlfn.XLOOKUP(G825&amp;$V$2,BS_CONTROLE[CHAVE],BS_CONTROLE[Quantidade_11],"-")</f>
        <v>-</v>
      </c>
      <c r="W825" s="137" t="str">
        <f ca="1">_xlfn.XLOOKUP(G825&amp;$W$2,BS_CONTROLE[CHAVE],BS_CONTROLE[Quantidade_11],"-")</f>
        <v>-</v>
      </c>
    </row>
    <row r="826" spans="1:23" hidden="1">
      <c r="A826" s="146" t="str">
        <f>IF(SP_SUL!Y829="","*",SP_SUL!Y829)</f>
        <v>*</v>
      </c>
      <c r="B826" s="146" t="str">
        <f>IF(SP_SUL!X829="","*",SP_SUL!X829)</f>
        <v>*</v>
      </c>
      <c r="C826" s="146" t="str">
        <f>IF(SP_SUL!Z829="","*",SP_SUL!Z829)</f>
        <v>*</v>
      </c>
      <c r="D826" s="139" t="str">
        <f>IF(SP_SUL!S829="","*",SP_SUL!S829)</f>
        <v>-</v>
      </c>
      <c r="E826" s="139" t="str">
        <f>IF(SP_SUL!T829="","*",SP_SUL!T829)</f>
        <v>-</v>
      </c>
      <c r="F826" s="145" t="str">
        <f>IF(SP_SUL!B829="","*",SP_SUL!B829)</f>
        <v>*</v>
      </c>
      <c r="G826" s="145" t="str">
        <f>IF(SP_SUL!D829="","*",SP_SUL!D829)</f>
        <v>*</v>
      </c>
      <c r="H826" s="145" t="str">
        <f>IF(SP_SUL!F829="","*",SP_SUL!F829)</f>
        <v>*</v>
      </c>
      <c r="I826" s="145" t="str">
        <f>IF(SP_SUL!H829="","*",SP_SUL!H829)</f>
        <v>*</v>
      </c>
      <c r="J826" s="145" t="str">
        <f>IF(SP_SUL!I829="","*",SP_SUL!I829)</f>
        <v>*</v>
      </c>
      <c r="K826" s="139" t="str">
        <f>IF(SP_SUL!M829="","*",SP_SUL!M829)</f>
        <v>-</v>
      </c>
      <c r="L826" s="139" t="str">
        <f>IF(SP_SUL!N829="","*",SP_SUL!N829)</f>
        <v>-</v>
      </c>
      <c r="M826" s="140" t="str">
        <f>IF(SP_SUL!J829="","*",SP_SUL!J829)</f>
        <v>*</v>
      </c>
      <c r="N826" s="144" t="str">
        <f>IF(SP_SUL!K829="","*",SP_SUL!K829)</f>
        <v>*</v>
      </c>
      <c r="O826" s="144" t="str">
        <f>IF(SP_SUL!L829="","*",SP_SUL!L829)</f>
        <v>*</v>
      </c>
      <c r="P826" s="143" t="str">
        <f>IF(SP_SUL!O829="","*",SP_SUL!O829)</f>
        <v>*</v>
      </c>
      <c r="Q826" s="143" t="str">
        <f>IF(SP_SUL!P829="","*",SP_SUL!P829)</f>
        <v>*</v>
      </c>
      <c r="R826" s="145" t="str">
        <f>IF(SP_SUL!Q829="","*",CONCATENATE(SP_SUL!Q829," ",SP_SUL!R829))</f>
        <v>*</v>
      </c>
      <c r="S826" s="145" t="str">
        <f>IF(SP_SUL!V829="","*",SP_SUL!V829)</f>
        <v>*</v>
      </c>
      <c r="T826" s="145" t="str">
        <f>IF(SP_SUL!W829="","*",SP_SUL!W829)</f>
        <v>*</v>
      </c>
      <c r="U826" s="137" t="str">
        <f ca="1">_xlfn.XLOOKUP(G826&amp;$U$2,BS_CONTROLE[CHAVE],BS_CONTROLE[Quantidade_11],"-")</f>
        <v>-</v>
      </c>
      <c r="V826" s="137" t="str">
        <f ca="1">_xlfn.XLOOKUP(G826&amp;$V$2,BS_CONTROLE[CHAVE],BS_CONTROLE[Quantidade_11],"-")</f>
        <v>-</v>
      </c>
      <c r="W826" s="137" t="str">
        <f ca="1">_xlfn.XLOOKUP(G826&amp;$W$2,BS_CONTROLE[CHAVE],BS_CONTROLE[Quantidade_11],"-")</f>
        <v>-</v>
      </c>
    </row>
    <row r="827" spans="1:23" hidden="1">
      <c r="A827" s="146" t="str">
        <f>IF(SP_SUL!Y830="","*",SP_SUL!Y830)</f>
        <v>*</v>
      </c>
      <c r="B827" s="146" t="str">
        <f>IF(SP_SUL!X830="","*",SP_SUL!X830)</f>
        <v>*</v>
      </c>
      <c r="C827" s="146" t="str">
        <f>IF(SP_SUL!Z830="","*",SP_SUL!Z830)</f>
        <v>*</v>
      </c>
      <c r="D827" s="139" t="str">
        <f>IF(SP_SUL!S830="","*",SP_SUL!S830)</f>
        <v>-</v>
      </c>
      <c r="E827" s="139" t="str">
        <f>IF(SP_SUL!T830="","*",SP_SUL!T830)</f>
        <v>-</v>
      </c>
      <c r="F827" s="145" t="str">
        <f>IF(SP_SUL!B830="","*",SP_SUL!B830)</f>
        <v>*</v>
      </c>
      <c r="G827" s="145" t="str">
        <f>IF(SP_SUL!D830="","*",SP_SUL!D830)</f>
        <v>*</v>
      </c>
      <c r="H827" s="145" t="str">
        <f>IF(SP_SUL!F830="","*",SP_SUL!F830)</f>
        <v>*</v>
      </c>
      <c r="I827" s="145" t="str">
        <f>IF(SP_SUL!H830="","*",SP_SUL!H830)</f>
        <v>*</v>
      </c>
      <c r="J827" s="145" t="str">
        <f>IF(SP_SUL!I830="","*",SP_SUL!I830)</f>
        <v>*</v>
      </c>
      <c r="K827" s="139" t="str">
        <f>IF(SP_SUL!M830="","*",SP_SUL!M830)</f>
        <v>-</v>
      </c>
      <c r="L827" s="139" t="str">
        <f>IF(SP_SUL!N830="","*",SP_SUL!N830)</f>
        <v>-</v>
      </c>
      <c r="M827" s="140" t="str">
        <f>IF(SP_SUL!J830="","*",SP_SUL!J830)</f>
        <v>*</v>
      </c>
      <c r="N827" s="144" t="str">
        <f>IF(SP_SUL!K830="","*",SP_SUL!K830)</f>
        <v>*</v>
      </c>
      <c r="O827" s="144" t="str">
        <f>IF(SP_SUL!L830="","*",SP_SUL!L830)</f>
        <v>*</v>
      </c>
      <c r="P827" s="143" t="str">
        <f>IF(SP_SUL!O830="","*",SP_SUL!O830)</f>
        <v>*</v>
      </c>
      <c r="Q827" s="143" t="str">
        <f>IF(SP_SUL!P830="","*",SP_SUL!P830)</f>
        <v>*</v>
      </c>
      <c r="R827" s="145" t="str">
        <f>IF(SP_SUL!Q830="","*",CONCATENATE(SP_SUL!Q830," ",SP_SUL!R830))</f>
        <v>*</v>
      </c>
      <c r="S827" s="145" t="str">
        <f>IF(SP_SUL!V830="","*",SP_SUL!V830)</f>
        <v>*</v>
      </c>
      <c r="T827" s="145" t="str">
        <f>IF(SP_SUL!W830="","*",SP_SUL!W830)</f>
        <v>*</v>
      </c>
      <c r="U827" s="137" t="str">
        <f ca="1">_xlfn.XLOOKUP(G827&amp;$U$2,BS_CONTROLE[CHAVE],BS_CONTROLE[Quantidade_11],"-")</f>
        <v>-</v>
      </c>
      <c r="V827" s="137" t="str">
        <f ca="1">_xlfn.XLOOKUP(G827&amp;$V$2,BS_CONTROLE[CHAVE],BS_CONTROLE[Quantidade_11],"-")</f>
        <v>-</v>
      </c>
      <c r="W827" s="137" t="str">
        <f ca="1">_xlfn.XLOOKUP(G827&amp;$W$2,BS_CONTROLE[CHAVE],BS_CONTROLE[Quantidade_11],"-")</f>
        <v>-</v>
      </c>
    </row>
    <row r="828" spans="1:23" hidden="1">
      <c r="A828" s="146" t="str">
        <f>IF(SP_SUL!Y831="","*",SP_SUL!Y831)</f>
        <v>*</v>
      </c>
      <c r="B828" s="146" t="str">
        <f>IF(SP_SUL!X831="","*",SP_SUL!X831)</f>
        <v>*</v>
      </c>
      <c r="C828" s="146" t="str">
        <f>IF(SP_SUL!Z831="","*",SP_SUL!Z831)</f>
        <v>*</v>
      </c>
      <c r="D828" s="139" t="str">
        <f>IF(SP_SUL!S831="","*",SP_SUL!S831)</f>
        <v>-</v>
      </c>
      <c r="E828" s="139" t="str">
        <f>IF(SP_SUL!T831="","*",SP_SUL!T831)</f>
        <v>-</v>
      </c>
      <c r="F828" s="145" t="str">
        <f>IF(SP_SUL!B831="","*",SP_SUL!B831)</f>
        <v>*</v>
      </c>
      <c r="G828" s="145" t="str">
        <f>IF(SP_SUL!D831="","*",SP_SUL!D831)</f>
        <v>*</v>
      </c>
      <c r="H828" s="145" t="str">
        <f>IF(SP_SUL!F831="","*",SP_SUL!F831)</f>
        <v>*</v>
      </c>
      <c r="I828" s="145" t="str">
        <f>IF(SP_SUL!H831="","*",SP_SUL!H831)</f>
        <v>*</v>
      </c>
      <c r="J828" s="145" t="str">
        <f>IF(SP_SUL!I831="","*",SP_SUL!I831)</f>
        <v>*</v>
      </c>
      <c r="K828" s="139" t="str">
        <f>IF(SP_SUL!M831="","*",SP_SUL!M831)</f>
        <v>-</v>
      </c>
      <c r="L828" s="139" t="str">
        <f>IF(SP_SUL!N831="","*",SP_SUL!N831)</f>
        <v>-</v>
      </c>
      <c r="M828" s="140" t="str">
        <f>IF(SP_SUL!J831="","*",SP_SUL!J831)</f>
        <v>*</v>
      </c>
      <c r="N828" s="144" t="str">
        <f>IF(SP_SUL!K831="","*",SP_SUL!K831)</f>
        <v>*</v>
      </c>
      <c r="O828" s="144" t="str">
        <f>IF(SP_SUL!L831="","*",SP_SUL!L831)</f>
        <v>*</v>
      </c>
      <c r="P828" s="143" t="str">
        <f>IF(SP_SUL!O831="","*",SP_SUL!O831)</f>
        <v>*</v>
      </c>
      <c r="Q828" s="143" t="str">
        <f>IF(SP_SUL!P831="","*",SP_SUL!P831)</f>
        <v>*</v>
      </c>
      <c r="R828" s="145" t="str">
        <f>IF(SP_SUL!Q831="","*",CONCATENATE(SP_SUL!Q831," ",SP_SUL!R831))</f>
        <v>*</v>
      </c>
      <c r="S828" s="145" t="str">
        <f>IF(SP_SUL!V831="","*",SP_SUL!V831)</f>
        <v>*</v>
      </c>
      <c r="T828" s="145" t="str">
        <f>IF(SP_SUL!W831="","*",SP_SUL!W831)</f>
        <v>*</v>
      </c>
      <c r="U828" s="137" t="str">
        <f ca="1">_xlfn.XLOOKUP(G828&amp;$U$2,BS_CONTROLE[CHAVE],BS_CONTROLE[Quantidade_11],"-")</f>
        <v>-</v>
      </c>
      <c r="V828" s="137" t="str">
        <f ca="1">_xlfn.XLOOKUP(G828&amp;$V$2,BS_CONTROLE[CHAVE],BS_CONTROLE[Quantidade_11],"-")</f>
        <v>-</v>
      </c>
      <c r="W828" s="137" t="str">
        <f ca="1">_xlfn.XLOOKUP(G828&amp;$W$2,BS_CONTROLE[CHAVE],BS_CONTROLE[Quantidade_11],"-")</f>
        <v>-</v>
      </c>
    </row>
    <row r="829" spans="1:23" hidden="1">
      <c r="A829" s="146" t="str">
        <f>IF(SP_SUL!Y832="","*",SP_SUL!Y832)</f>
        <v>*</v>
      </c>
      <c r="B829" s="146" t="str">
        <f>IF(SP_SUL!X832="","*",SP_SUL!X832)</f>
        <v>*</v>
      </c>
      <c r="C829" s="146" t="str">
        <f>IF(SP_SUL!Z832="","*",SP_SUL!Z832)</f>
        <v>*</v>
      </c>
      <c r="D829" s="139" t="str">
        <f>IF(SP_SUL!S832="","*",SP_SUL!S832)</f>
        <v>-</v>
      </c>
      <c r="E829" s="139" t="str">
        <f>IF(SP_SUL!T832="","*",SP_SUL!T832)</f>
        <v>-</v>
      </c>
      <c r="F829" s="145" t="str">
        <f>IF(SP_SUL!B832="","*",SP_SUL!B832)</f>
        <v>*</v>
      </c>
      <c r="G829" s="145" t="str">
        <f>IF(SP_SUL!D832="","*",SP_SUL!D832)</f>
        <v>*</v>
      </c>
      <c r="H829" s="145" t="str">
        <f>IF(SP_SUL!F832="","*",SP_SUL!F832)</f>
        <v>*</v>
      </c>
      <c r="I829" s="145" t="str">
        <f>IF(SP_SUL!H832="","*",SP_SUL!H832)</f>
        <v>*</v>
      </c>
      <c r="J829" s="145" t="str">
        <f>IF(SP_SUL!I832="","*",SP_SUL!I832)</f>
        <v>*</v>
      </c>
      <c r="K829" s="139" t="str">
        <f>IF(SP_SUL!M832="","*",SP_SUL!M832)</f>
        <v>-</v>
      </c>
      <c r="L829" s="139" t="str">
        <f>IF(SP_SUL!N832="","*",SP_SUL!N832)</f>
        <v>-</v>
      </c>
      <c r="M829" s="140" t="str">
        <f>IF(SP_SUL!J832="","*",SP_SUL!J832)</f>
        <v>*</v>
      </c>
      <c r="N829" s="144" t="str">
        <f>IF(SP_SUL!K832="","*",SP_SUL!K832)</f>
        <v>*</v>
      </c>
      <c r="O829" s="144" t="str">
        <f>IF(SP_SUL!L832="","*",SP_SUL!L832)</f>
        <v>*</v>
      </c>
      <c r="P829" s="143" t="str">
        <f>IF(SP_SUL!O832="","*",SP_SUL!O832)</f>
        <v>*</v>
      </c>
      <c r="Q829" s="143" t="str">
        <f>IF(SP_SUL!P832="","*",SP_SUL!P832)</f>
        <v>*</v>
      </c>
      <c r="R829" s="145" t="str">
        <f>IF(SP_SUL!Q832="","*",CONCATENATE(SP_SUL!Q832," ",SP_SUL!R832))</f>
        <v>*</v>
      </c>
      <c r="S829" s="145" t="str">
        <f>IF(SP_SUL!V832="","*",SP_SUL!V832)</f>
        <v>*</v>
      </c>
      <c r="T829" s="145" t="str">
        <f>IF(SP_SUL!W832="","*",SP_SUL!W832)</f>
        <v>*</v>
      </c>
      <c r="U829" s="137" t="str">
        <f ca="1">_xlfn.XLOOKUP(G829&amp;$U$2,BS_CONTROLE[CHAVE],BS_CONTROLE[Quantidade_11],"-")</f>
        <v>-</v>
      </c>
      <c r="V829" s="137" t="str">
        <f ca="1">_xlfn.XLOOKUP(G829&amp;$V$2,BS_CONTROLE[CHAVE],BS_CONTROLE[Quantidade_11],"-")</f>
        <v>-</v>
      </c>
      <c r="W829" s="137" t="str">
        <f ca="1">_xlfn.XLOOKUP(G829&amp;$W$2,BS_CONTROLE[CHAVE],BS_CONTROLE[Quantidade_11],"-")</f>
        <v>-</v>
      </c>
    </row>
    <row r="830" spans="1:23" hidden="1">
      <c r="A830" s="146" t="str">
        <f>IF(SP_SUL!Y833="","*",SP_SUL!Y833)</f>
        <v>*</v>
      </c>
      <c r="B830" s="146" t="str">
        <f>IF(SP_SUL!X833="","*",SP_SUL!X833)</f>
        <v>*</v>
      </c>
      <c r="C830" s="146" t="str">
        <f>IF(SP_SUL!Z833="","*",SP_SUL!Z833)</f>
        <v>*</v>
      </c>
      <c r="D830" s="139" t="str">
        <f>IF(SP_SUL!S833="","*",SP_SUL!S833)</f>
        <v>-</v>
      </c>
      <c r="E830" s="139" t="str">
        <f>IF(SP_SUL!T833="","*",SP_SUL!T833)</f>
        <v>-</v>
      </c>
      <c r="F830" s="145" t="str">
        <f>IF(SP_SUL!B833="","*",SP_SUL!B833)</f>
        <v>*</v>
      </c>
      <c r="G830" s="145" t="str">
        <f>IF(SP_SUL!D833="","*",SP_SUL!D833)</f>
        <v>*</v>
      </c>
      <c r="H830" s="145" t="str">
        <f>IF(SP_SUL!F833="","*",SP_SUL!F833)</f>
        <v>*</v>
      </c>
      <c r="I830" s="145" t="str">
        <f>IF(SP_SUL!H833="","*",SP_SUL!H833)</f>
        <v>*</v>
      </c>
      <c r="J830" s="145" t="str">
        <f>IF(SP_SUL!I833="","*",SP_SUL!I833)</f>
        <v>*</v>
      </c>
      <c r="K830" s="139" t="str">
        <f>IF(SP_SUL!M833="","*",SP_SUL!M833)</f>
        <v>-</v>
      </c>
      <c r="L830" s="139" t="str">
        <f>IF(SP_SUL!N833="","*",SP_SUL!N833)</f>
        <v>-</v>
      </c>
      <c r="M830" s="140" t="str">
        <f>IF(SP_SUL!J833="","*",SP_SUL!J833)</f>
        <v>*</v>
      </c>
      <c r="N830" s="144" t="str">
        <f>IF(SP_SUL!K833="","*",SP_SUL!K833)</f>
        <v>*</v>
      </c>
      <c r="O830" s="144" t="str">
        <f>IF(SP_SUL!L833="","*",SP_SUL!L833)</f>
        <v>*</v>
      </c>
      <c r="P830" s="143" t="str">
        <f>IF(SP_SUL!O833="","*",SP_SUL!O833)</f>
        <v>*</v>
      </c>
      <c r="Q830" s="143" t="str">
        <f>IF(SP_SUL!P833="","*",SP_SUL!P833)</f>
        <v>*</v>
      </c>
      <c r="R830" s="145" t="str">
        <f>IF(SP_SUL!Q833="","*",CONCATENATE(SP_SUL!Q833," ",SP_SUL!R833))</f>
        <v>*</v>
      </c>
      <c r="S830" s="145" t="str">
        <f>IF(SP_SUL!V833="","*",SP_SUL!V833)</f>
        <v>*</v>
      </c>
      <c r="T830" s="145" t="str">
        <f>IF(SP_SUL!W833="","*",SP_SUL!W833)</f>
        <v>*</v>
      </c>
      <c r="U830" s="137" t="str">
        <f ca="1">_xlfn.XLOOKUP(G830&amp;$U$2,BS_CONTROLE[CHAVE],BS_CONTROLE[Quantidade_11],"-")</f>
        <v>-</v>
      </c>
      <c r="V830" s="137" t="str">
        <f ca="1">_xlfn.XLOOKUP(G830&amp;$V$2,BS_CONTROLE[CHAVE],BS_CONTROLE[Quantidade_11],"-")</f>
        <v>-</v>
      </c>
      <c r="W830" s="137" t="str">
        <f ca="1">_xlfn.XLOOKUP(G830&amp;$W$2,BS_CONTROLE[CHAVE],BS_CONTROLE[Quantidade_11],"-")</f>
        <v>-</v>
      </c>
    </row>
    <row r="831" spans="1:23" hidden="1">
      <c r="A831" s="146" t="str">
        <f>IF(SP_SUL!Y834="","*",SP_SUL!Y834)</f>
        <v>*</v>
      </c>
      <c r="B831" s="146" t="str">
        <f>IF(SP_SUL!X834="","*",SP_SUL!X834)</f>
        <v>*</v>
      </c>
      <c r="C831" s="146" t="str">
        <f>IF(SP_SUL!Z834="","*",SP_SUL!Z834)</f>
        <v>*</v>
      </c>
      <c r="D831" s="139" t="str">
        <f>IF(SP_SUL!S834="","*",SP_SUL!S834)</f>
        <v>-</v>
      </c>
      <c r="E831" s="139" t="str">
        <f>IF(SP_SUL!T834="","*",SP_SUL!T834)</f>
        <v>-</v>
      </c>
      <c r="F831" s="145" t="str">
        <f>IF(SP_SUL!B834="","*",SP_SUL!B834)</f>
        <v>*</v>
      </c>
      <c r="G831" s="145" t="str">
        <f>IF(SP_SUL!D834="","*",SP_SUL!D834)</f>
        <v>*</v>
      </c>
      <c r="H831" s="145" t="str">
        <f>IF(SP_SUL!F834="","*",SP_SUL!F834)</f>
        <v>*</v>
      </c>
      <c r="I831" s="145" t="str">
        <f>IF(SP_SUL!H834="","*",SP_SUL!H834)</f>
        <v>*</v>
      </c>
      <c r="J831" s="145" t="str">
        <f>IF(SP_SUL!I834="","*",SP_SUL!I834)</f>
        <v>*</v>
      </c>
      <c r="K831" s="139" t="str">
        <f>IF(SP_SUL!M834="","*",SP_SUL!M834)</f>
        <v>-</v>
      </c>
      <c r="L831" s="139" t="str">
        <f>IF(SP_SUL!N834="","*",SP_SUL!N834)</f>
        <v>-</v>
      </c>
      <c r="M831" s="140" t="str">
        <f>IF(SP_SUL!J834="","*",SP_SUL!J834)</f>
        <v>*</v>
      </c>
      <c r="N831" s="144" t="str">
        <f>IF(SP_SUL!K834="","*",SP_SUL!K834)</f>
        <v>*</v>
      </c>
      <c r="O831" s="144" t="str">
        <f>IF(SP_SUL!L834="","*",SP_SUL!L834)</f>
        <v>*</v>
      </c>
      <c r="P831" s="143" t="str">
        <f>IF(SP_SUL!O834="","*",SP_SUL!O834)</f>
        <v>*</v>
      </c>
      <c r="Q831" s="143" t="str">
        <f>IF(SP_SUL!P834="","*",SP_SUL!P834)</f>
        <v>*</v>
      </c>
      <c r="R831" s="145" t="str">
        <f>IF(SP_SUL!Q834="","*",CONCATENATE(SP_SUL!Q834," ",SP_SUL!R834))</f>
        <v>*</v>
      </c>
      <c r="S831" s="145" t="str">
        <f>IF(SP_SUL!V834="","*",SP_SUL!V834)</f>
        <v>*</v>
      </c>
      <c r="T831" s="145" t="str">
        <f>IF(SP_SUL!W834="","*",SP_SUL!W834)</f>
        <v>*</v>
      </c>
      <c r="U831" s="137" t="str">
        <f ca="1">_xlfn.XLOOKUP(G831&amp;$U$2,BS_CONTROLE[CHAVE],BS_CONTROLE[Quantidade_11],"-")</f>
        <v>-</v>
      </c>
      <c r="V831" s="137" t="str">
        <f ca="1">_xlfn.XLOOKUP(G831&amp;$V$2,BS_CONTROLE[CHAVE],BS_CONTROLE[Quantidade_11],"-")</f>
        <v>-</v>
      </c>
      <c r="W831" s="137" t="str">
        <f ca="1">_xlfn.XLOOKUP(G831&amp;$W$2,BS_CONTROLE[CHAVE],BS_CONTROLE[Quantidade_11],"-")</f>
        <v>-</v>
      </c>
    </row>
    <row r="832" spans="1:23" hidden="1">
      <c r="A832" s="146" t="str">
        <f>IF(SP_SUL!Y835="","*",SP_SUL!Y835)</f>
        <v>*</v>
      </c>
      <c r="B832" s="146" t="str">
        <f>IF(SP_SUL!X835="","*",SP_SUL!X835)</f>
        <v>*</v>
      </c>
      <c r="C832" s="146" t="str">
        <f>IF(SP_SUL!Z835="","*",SP_SUL!Z835)</f>
        <v>*</v>
      </c>
      <c r="D832" s="139" t="str">
        <f>IF(SP_SUL!S835="","*",SP_SUL!S835)</f>
        <v>-</v>
      </c>
      <c r="E832" s="139" t="str">
        <f>IF(SP_SUL!T835="","*",SP_SUL!T835)</f>
        <v>-</v>
      </c>
      <c r="F832" s="145" t="str">
        <f>IF(SP_SUL!B835="","*",SP_SUL!B835)</f>
        <v>*</v>
      </c>
      <c r="G832" s="145" t="str">
        <f>IF(SP_SUL!D835="","*",SP_SUL!D835)</f>
        <v>*</v>
      </c>
      <c r="H832" s="145" t="str">
        <f>IF(SP_SUL!F835="","*",SP_SUL!F835)</f>
        <v>*</v>
      </c>
      <c r="I832" s="145" t="str">
        <f>IF(SP_SUL!H835="","*",SP_SUL!H835)</f>
        <v>*</v>
      </c>
      <c r="J832" s="145" t="str">
        <f>IF(SP_SUL!I835="","*",SP_SUL!I835)</f>
        <v>*</v>
      </c>
      <c r="K832" s="139" t="str">
        <f>IF(SP_SUL!M835="","*",SP_SUL!M835)</f>
        <v>-</v>
      </c>
      <c r="L832" s="139" t="str">
        <f>IF(SP_SUL!N835="","*",SP_SUL!N835)</f>
        <v>-</v>
      </c>
      <c r="M832" s="140" t="str">
        <f>IF(SP_SUL!J835="","*",SP_SUL!J835)</f>
        <v>*</v>
      </c>
      <c r="N832" s="144" t="str">
        <f>IF(SP_SUL!K835="","*",SP_SUL!K835)</f>
        <v>*</v>
      </c>
      <c r="O832" s="144" t="str">
        <f>IF(SP_SUL!L835="","*",SP_SUL!L835)</f>
        <v>*</v>
      </c>
      <c r="P832" s="143" t="str">
        <f>IF(SP_SUL!O835="","*",SP_SUL!O835)</f>
        <v>*</v>
      </c>
      <c r="Q832" s="143" t="str">
        <f>IF(SP_SUL!P835="","*",SP_SUL!P835)</f>
        <v>*</v>
      </c>
      <c r="R832" s="145" t="str">
        <f>IF(SP_SUL!Q835="","*",CONCATENATE(SP_SUL!Q835," ",SP_SUL!R835))</f>
        <v>*</v>
      </c>
      <c r="S832" s="145" t="str">
        <f>IF(SP_SUL!V835="","*",SP_SUL!V835)</f>
        <v>*</v>
      </c>
      <c r="T832" s="145" t="str">
        <f>IF(SP_SUL!W835="","*",SP_SUL!W835)</f>
        <v>*</v>
      </c>
      <c r="U832" s="137" t="str">
        <f ca="1">_xlfn.XLOOKUP(G832&amp;$U$2,BS_CONTROLE[CHAVE],BS_CONTROLE[Quantidade_11],"-")</f>
        <v>-</v>
      </c>
      <c r="V832" s="137" t="str">
        <f ca="1">_xlfn.XLOOKUP(G832&amp;$V$2,BS_CONTROLE[CHAVE],BS_CONTROLE[Quantidade_11],"-")</f>
        <v>-</v>
      </c>
      <c r="W832" s="137" t="str">
        <f ca="1">_xlfn.XLOOKUP(G832&amp;$W$2,BS_CONTROLE[CHAVE],BS_CONTROLE[Quantidade_11],"-")</f>
        <v>-</v>
      </c>
    </row>
    <row r="833" spans="1:23" hidden="1">
      <c r="A833" s="146" t="str">
        <f>IF(SP_SUL!Y836="","*",SP_SUL!Y836)</f>
        <v>*</v>
      </c>
      <c r="B833" s="146" t="str">
        <f>IF(SP_SUL!X836="","*",SP_SUL!X836)</f>
        <v>*</v>
      </c>
      <c r="C833" s="146" t="str">
        <f>IF(SP_SUL!Z836="","*",SP_SUL!Z836)</f>
        <v>*</v>
      </c>
      <c r="D833" s="139" t="str">
        <f>IF(SP_SUL!S836="","*",SP_SUL!S836)</f>
        <v>-</v>
      </c>
      <c r="E833" s="139" t="str">
        <f>IF(SP_SUL!T836="","*",SP_SUL!T836)</f>
        <v>-</v>
      </c>
      <c r="F833" s="145" t="str">
        <f>IF(SP_SUL!B836="","*",SP_SUL!B836)</f>
        <v>*</v>
      </c>
      <c r="G833" s="145" t="str">
        <f>IF(SP_SUL!D836="","*",SP_SUL!D836)</f>
        <v>*</v>
      </c>
      <c r="H833" s="145" t="str">
        <f>IF(SP_SUL!F836="","*",SP_SUL!F836)</f>
        <v>*</v>
      </c>
      <c r="I833" s="145" t="str">
        <f>IF(SP_SUL!H836="","*",SP_SUL!H836)</f>
        <v>*</v>
      </c>
      <c r="J833" s="145" t="str">
        <f>IF(SP_SUL!I836="","*",SP_SUL!I836)</f>
        <v>*</v>
      </c>
      <c r="K833" s="139" t="str">
        <f>IF(SP_SUL!M836="","*",SP_SUL!M836)</f>
        <v>-</v>
      </c>
      <c r="L833" s="139" t="str">
        <f>IF(SP_SUL!N836="","*",SP_SUL!N836)</f>
        <v>-</v>
      </c>
      <c r="M833" s="140" t="str">
        <f>IF(SP_SUL!J836="","*",SP_SUL!J836)</f>
        <v>*</v>
      </c>
      <c r="N833" s="144" t="str">
        <f>IF(SP_SUL!K836="","*",SP_SUL!K836)</f>
        <v>*</v>
      </c>
      <c r="O833" s="144" t="str">
        <f>IF(SP_SUL!L836="","*",SP_SUL!L836)</f>
        <v>*</v>
      </c>
      <c r="P833" s="143" t="str">
        <f>IF(SP_SUL!O836="","*",SP_SUL!O836)</f>
        <v>*</v>
      </c>
      <c r="Q833" s="143" t="str">
        <f>IF(SP_SUL!P836="","*",SP_SUL!P836)</f>
        <v>*</v>
      </c>
      <c r="R833" s="145" t="str">
        <f>IF(SP_SUL!Q836="","*",CONCATENATE(SP_SUL!Q836," ",SP_SUL!R836))</f>
        <v>*</v>
      </c>
      <c r="S833" s="145" t="str">
        <f>IF(SP_SUL!V836="","*",SP_SUL!V836)</f>
        <v>*</v>
      </c>
      <c r="T833" s="145" t="str">
        <f>IF(SP_SUL!W836="","*",SP_SUL!W836)</f>
        <v>*</v>
      </c>
      <c r="U833" s="137" t="str">
        <f ca="1">_xlfn.XLOOKUP(G833&amp;$U$2,BS_CONTROLE[CHAVE],BS_CONTROLE[Quantidade_11],"-")</f>
        <v>-</v>
      </c>
      <c r="V833" s="137" t="str">
        <f ca="1">_xlfn.XLOOKUP(G833&amp;$V$2,BS_CONTROLE[CHAVE],BS_CONTROLE[Quantidade_11],"-")</f>
        <v>-</v>
      </c>
      <c r="W833" s="137" t="str">
        <f ca="1">_xlfn.XLOOKUP(G833&amp;$W$2,BS_CONTROLE[CHAVE],BS_CONTROLE[Quantidade_11],"-")</f>
        <v>-</v>
      </c>
    </row>
    <row r="834" spans="1:23" hidden="1">
      <c r="A834" s="146" t="str">
        <f>IF(SP_SUL!Y837="","*",SP_SUL!Y837)</f>
        <v>*</v>
      </c>
      <c r="B834" s="146" t="str">
        <f>IF(SP_SUL!X837="","*",SP_SUL!X837)</f>
        <v>*</v>
      </c>
      <c r="C834" s="146" t="str">
        <f>IF(SP_SUL!Z837="","*",SP_SUL!Z837)</f>
        <v>*</v>
      </c>
      <c r="D834" s="139" t="str">
        <f>IF(SP_SUL!S837="","*",SP_SUL!S837)</f>
        <v>-</v>
      </c>
      <c r="E834" s="139" t="str">
        <f>IF(SP_SUL!T837="","*",SP_SUL!T837)</f>
        <v>-</v>
      </c>
      <c r="F834" s="145" t="str">
        <f>IF(SP_SUL!B837="","*",SP_SUL!B837)</f>
        <v>*</v>
      </c>
      <c r="G834" s="145" t="str">
        <f>IF(SP_SUL!D837="","*",SP_SUL!D837)</f>
        <v>*</v>
      </c>
      <c r="H834" s="145" t="str">
        <f>IF(SP_SUL!F837="","*",SP_SUL!F837)</f>
        <v>*</v>
      </c>
      <c r="I834" s="145" t="str">
        <f>IF(SP_SUL!H837="","*",SP_SUL!H837)</f>
        <v>*</v>
      </c>
      <c r="J834" s="145" t="str">
        <f>IF(SP_SUL!I837="","*",SP_SUL!I837)</f>
        <v>*</v>
      </c>
      <c r="K834" s="139" t="str">
        <f>IF(SP_SUL!M837="","*",SP_SUL!M837)</f>
        <v>-</v>
      </c>
      <c r="L834" s="139" t="str">
        <f>IF(SP_SUL!N837="","*",SP_SUL!N837)</f>
        <v>-</v>
      </c>
      <c r="M834" s="140" t="str">
        <f>IF(SP_SUL!J837="","*",SP_SUL!J837)</f>
        <v>*</v>
      </c>
      <c r="N834" s="144" t="str">
        <f>IF(SP_SUL!K837="","*",SP_SUL!K837)</f>
        <v>*</v>
      </c>
      <c r="O834" s="144" t="str">
        <f>IF(SP_SUL!L837="","*",SP_SUL!L837)</f>
        <v>*</v>
      </c>
      <c r="P834" s="143" t="str">
        <f>IF(SP_SUL!O837="","*",SP_SUL!O837)</f>
        <v>*</v>
      </c>
      <c r="Q834" s="143" t="str">
        <f>IF(SP_SUL!P837="","*",SP_SUL!P837)</f>
        <v>*</v>
      </c>
      <c r="R834" s="145" t="str">
        <f>IF(SP_SUL!Q837="","*",CONCATENATE(SP_SUL!Q837," ",SP_SUL!R837))</f>
        <v>*</v>
      </c>
      <c r="S834" s="145" t="str">
        <f>IF(SP_SUL!V837="","*",SP_SUL!V837)</f>
        <v>*</v>
      </c>
      <c r="T834" s="145" t="str">
        <f>IF(SP_SUL!W837="","*",SP_SUL!W837)</f>
        <v>*</v>
      </c>
      <c r="U834" s="137" t="str">
        <f ca="1">_xlfn.XLOOKUP(G834&amp;$U$2,BS_CONTROLE[CHAVE],BS_CONTROLE[Quantidade_11],"-")</f>
        <v>-</v>
      </c>
      <c r="V834" s="137" t="str">
        <f ca="1">_xlfn.XLOOKUP(G834&amp;$V$2,BS_CONTROLE[CHAVE],BS_CONTROLE[Quantidade_11],"-")</f>
        <v>-</v>
      </c>
      <c r="W834" s="137" t="str">
        <f ca="1">_xlfn.XLOOKUP(G834&amp;$W$2,BS_CONTROLE[CHAVE],BS_CONTROLE[Quantidade_11],"-")</f>
        <v>-</v>
      </c>
    </row>
    <row r="835" spans="1:23" hidden="1">
      <c r="A835" s="146" t="str">
        <f>IF(SP_SUL!Y838="","*",SP_SUL!Y838)</f>
        <v>*</v>
      </c>
      <c r="B835" s="146" t="str">
        <f>IF(SP_SUL!X838="","*",SP_SUL!X838)</f>
        <v>*</v>
      </c>
      <c r="C835" s="146" t="str">
        <f>IF(SP_SUL!Z838="","*",SP_SUL!Z838)</f>
        <v>*</v>
      </c>
      <c r="D835" s="139" t="str">
        <f>IF(SP_SUL!S838="","*",SP_SUL!S838)</f>
        <v>-</v>
      </c>
      <c r="E835" s="139" t="str">
        <f>IF(SP_SUL!T838="","*",SP_SUL!T838)</f>
        <v>-</v>
      </c>
      <c r="F835" s="145" t="str">
        <f>IF(SP_SUL!B838="","*",SP_SUL!B838)</f>
        <v>*</v>
      </c>
      <c r="G835" s="145" t="str">
        <f>IF(SP_SUL!D838="","*",SP_SUL!D838)</f>
        <v>*</v>
      </c>
      <c r="H835" s="145" t="str">
        <f>IF(SP_SUL!F838="","*",SP_SUL!F838)</f>
        <v>*</v>
      </c>
      <c r="I835" s="145" t="str">
        <f>IF(SP_SUL!H838="","*",SP_SUL!H838)</f>
        <v>*</v>
      </c>
      <c r="J835" s="145" t="str">
        <f>IF(SP_SUL!I838="","*",SP_SUL!I838)</f>
        <v>*</v>
      </c>
      <c r="K835" s="139" t="str">
        <f>IF(SP_SUL!M838="","*",SP_SUL!M838)</f>
        <v>-</v>
      </c>
      <c r="L835" s="139" t="str">
        <f>IF(SP_SUL!N838="","*",SP_SUL!N838)</f>
        <v>-</v>
      </c>
      <c r="M835" s="140" t="str">
        <f>IF(SP_SUL!J838="","*",SP_SUL!J838)</f>
        <v>*</v>
      </c>
      <c r="N835" s="144" t="str">
        <f>IF(SP_SUL!K838="","*",SP_SUL!K838)</f>
        <v>*</v>
      </c>
      <c r="O835" s="144" t="str">
        <f>IF(SP_SUL!L838="","*",SP_SUL!L838)</f>
        <v>*</v>
      </c>
      <c r="P835" s="143" t="str">
        <f>IF(SP_SUL!O838="","*",SP_SUL!O838)</f>
        <v>*</v>
      </c>
      <c r="Q835" s="143" t="str">
        <f>IF(SP_SUL!P838="","*",SP_SUL!P838)</f>
        <v>*</v>
      </c>
      <c r="R835" s="145" t="str">
        <f>IF(SP_SUL!Q838="","*",CONCATENATE(SP_SUL!Q838," ",SP_SUL!R838))</f>
        <v>*</v>
      </c>
      <c r="S835" s="145" t="str">
        <f>IF(SP_SUL!V838="","*",SP_SUL!V838)</f>
        <v>*</v>
      </c>
      <c r="T835" s="145" t="str">
        <f>IF(SP_SUL!W838="","*",SP_SUL!W838)</f>
        <v>*</v>
      </c>
      <c r="U835" s="137" t="str">
        <f ca="1">_xlfn.XLOOKUP(G835&amp;$U$2,BS_CONTROLE[CHAVE],BS_CONTROLE[Quantidade_11],"-")</f>
        <v>-</v>
      </c>
      <c r="V835" s="137" t="str">
        <f ca="1">_xlfn.XLOOKUP(G835&amp;$V$2,BS_CONTROLE[CHAVE],BS_CONTROLE[Quantidade_11],"-")</f>
        <v>-</v>
      </c>
      <c r="W835" s="137" t="str">
        <f ca="1">_xlfn.XLOOKUP(G835&amp;$W$2,BS_CONTROLE[CHAVE],BS_CONTROLE[Quantidade_11],"-")</f>
        <v>-</v>
      </c>
    </row>
    <row r="836" spans="1:23" hidden="1">
      <c r="A836" s="146" t="str">
        <f>IF(SP_SUL!Y839="","*",SP_SUL!Y839)</f>
        <v>*</v>
      </c>
      <c r="B836" s="146" t="str">
        <f>IF(SP_SUL!X839="","*",SP_SUL!X839)</f>
        <v>*</v>
      </c>
      <c r="C836" s="146" t="str">
        <f>IF(SP_SUL!Z839="","*",SP_SUL!Z839)</f>
        <v>*</v>
      </c>
      <c r="D836" s="139" t="str">
        <f>IF(SP_SUL!S839="","*",SP_SUL!S839)</f>
        <v>-</v>
      </c>
      <c r="E836" s="139" t="str">
        <f>IF(SP_SUL!T839="","*",SP_SUL!T839)</f>
        <v>-</v>
      </c>
      <c r="F836" s="145" t="str">
        <f>IF(SP_SUL!B839="","*",SP_SUL!B839)</f>
        <v>*</v>
      </c>
      <c r="G836" s="145" t="str">
        <f>IF(SP_SUL!D839="","*",SP_SUL!D839)</f>
        <v>*</v>
      </c>
      <c r="H836" s="145" t="str">
        <f>IF(SP_SUL!F839="","*",SP_SUL!F839)</f>
        <v>*</v>
      </c>
      <c r="I836" s="145" t="str">
        <f>IF(SP_SUL!H839="","*",SP_SUL!H839)</f>
        <v>*</v>
      </c>
      <c r="J836" s="145" t="str">
        <f>IF(SP_SUL!I839="","*",SP_SUL!I839)</f>
        <v>*</v>
      </c>
      <c r="K836" s="139" t="str">
        <f>IF(SP_SUL!M839="","*",SP_SUL!M839)</f>
        <v>-</v>
      </c>
      <c r="L836" s="139" t="str">
        <f>IF(SP_SUL!N839="","*",SP_SUL!N839)</f>
        <v>-</v>
      </c>
      <c r="M836" s="140" t="str">
        <f>IF(SP_SUL!J839="","*",SP_SUL!J839)</f>
        <v>*</v>
      </c>
      <c r="N836" s="144" t="str">
        <f>IF(SP_SUL!K839="","*",SP_SUL!K839)</f>
        <v>*</v>
      </c>
      <c r="O836" s="144" t="str">
        <f>IF(SP_SUL!L839="","*",SP_SUL!L839)</f>
        <v>*</v>
      </c>
      <c r="P836" s="143" t="str">
        <f>IF(SP_SUL!O839="","*",SP_SUL!O839)</f>
        <v>*</v>
      </c>
      <c r="Q836" s="143" t="str">
        <f>IF(SP_SUL!P839="","*",SP_SUL!P839)</f>
        <v>*</v>
      </c>
      <c r="R836" s="145" t="str">
        <f>IF(SP_SUL!Q839="","*",CONCATENATE(SP_SUL!Q839," ",SP_SUL!R839))</f>
        <v>*</v>
      </c>
      <c r="S836" s="145" t="str">
        <f>IF(SP_SUL!V839="","*",SP_SUL!V839)</f>
        <v>*</v>
      </c>
      <c r="T836" s="145" t="str">
        <f>IF(SP_SUL!W839="","*",SP_SUL!W839)</f>
        <v>*</v>
      </c>
      <c r="U836" s="137" t="str">
        <f ca="1">_xlfn.XLOOKUP(G836&amp;$U$2,BS_CONTROLE[CHAVE],BS_CONTROLE[Quantidade_11],"-")</f>
        <v>-</v>
      </c>
      <c r="V836" s="137" t="str">
        <f ca="1">_xlfn.XLOOKUP(G836&amp;$V$2,BS_CONTROLE[CHAVE],BS_CONTROLE[Quantidade_11],"-")</f>
        <v>-</v>
      </c>
      <c r="W836" s="137" t="str">
        <f ca="1">_xlfn.XLOOKUP(G836&amp;$W$2,BS_CONTROLE[CHAVE],BS_CONTROLE[Quantidade_11],"-")</f>
        <v>-</v>
      </c>
    </row>
    <row r="837" spans="1:23" hidden="1">
      <c r="A837" s="146" t="str">
        <f>IF(SP_SUL!Y840="","*",SP_SUL!Y840)</f>
        <v>*</v>
      </c>
      <c r="B837" s="146" t="str">
        <f>IF(SP_SUL!X840="","*",SP_SUL!X840)</f>
        <v>*</v>
      </c>
      <c r="C837" s="146" t="str">
        <f>IF(SP_SUL!Z840="","*",SP_SUL!Z840)</f>
        <v>*</v>
      </c>
      <c r="D837" s="139" t="str">
        <f>IF(SP_SUL!S840="","*",SP_SUL!S840)</f>
        <v>-</v>
      </c>
      <c r="E837" s="139" t="str">
        <f>IF(SP_SUL!T840="","*",SP_SUL!T840)</f>
        <v>-</v>
      </c>
      <c r="F837" s="145" t="str">
        <f>IF(SP_SUL!B840="","*",SP_SUL!B840)</f>
        <v>*</v>
      </c>
      <c r="G837" s="145" t="str">
        <f>IF(SP_SUL!D840="","*",SP_SUL!D840)</f>
        <v>*</v>
      </c>
      <c r="H837" s="145" t="str">
        <f>IF(SP_SUL!F840="","*",SP_SUL!F840)</f>
        <v>*</v>
      </c>
      <c r="I837" s="145" t="str">
        <f>IF(SP_SUL!H840="","*",SP_SUL!H840)</f>
        <v>*</v>
      </c>
      <c r="J837" s="145" t="str">
        <f>IF(SP_SUL!I840="","*",SP_SUL!I840)</f>
        <v>*</v>
      </c>
      <c r="K837" s="139" t="str">
        <f>IF(SP_SUL!M840="","*",SP_SUL!M840)</f>
        <v>-</v>
      </c>
      <c r="L837" s="139" t="str">
        <f>IF(SP_SUL!N840="","*",SP_SUL!N840)</f>
        <v>-</v>
      </c>
      <c r="M837" s="140" t="str">
        <f>IF(SP_SUL!J840="","*",SP_SUL!J840)</f>
        <v>*</v>
      </c>
      <c r="N837" s="144" t="str">
        <f>IF(SP_SUL!K840="","*",SP_SUL!K840)</f>
        <v>*</v>
      </c>
      <c r="O837" s="144" t="str">
        <f>IF(SP_SUL!L840="","*",SP_SUL!L840)</f>
        <v>*</v>
      </c>
      <c r="P837" s="143" t="str">
        <f>IF(SP_SUL!O840="","*",SP_SUL!O840)</f>
        <v>*</v>
      </c>
      <c r="Q837" s="143" t="str">
        <f>IF(SP_SUL!P840="","*",SP_SUL!P840)</f>
        <v>*</v>
      </c>
      <c r="R837" s="145" t="str">
        <f>IF(SP_SUL!Q840="","*",CONCATENATE(SP_SUL!Q840," ",SP_SUL!R840))</f>
        <v>*</v>
      </c>
      <c r="S837" s="145" t="str">
        <f>IF(SP_SUL!V840="","*",SP_SUL!V840)</f>
        <v>*</v>
      </c>
      <c r="T837" s="145" t="str">
        <f>IF(SP_SUL!W840="","*",SP_SUL!W840)</f>
        <v>*</v>
      </c>
      <c r="U837" s="137" t="str">
        <f ca="1">_xlfn.XLOOKUP(G837&amp;$U$2,BS_CONTROLE[CHAVE],BS_CONTROLE[Quantidade_11],"-")</f>
        <v>-</v>
      </c>
      <c r="V837" s="137" t="str">
        <f ca="1">_xlfn.XLOOKUP(G837&amp;$V$2,BS_CONTROLE[CHAVE],BS_CONTROLE[Quantidade_11],"-")</f>
        <v>-</v>
      </c>
      <c r="W837" s="137" t="str">
        <f ca="1">_xlfn.XLOOKUP(G837&amp;$W$2,BS_CONTROLE[CHAVE],BS_CONTROLE[Quantidade_11],"-")</f>
        <v>-</v>
      </c>
    </row>
    <row r="838" spans="1:23" hidden="1">
      <c r="A838" s="146" t="str">
        <f>IF(SP_SUL!Y841="","*",SP_SUL!Y841)</f>
        <v>*</v>
      </c>
      <c r="B838" s="146" t="str">
        <f>IF(SP_SUL!X841="","*",SP_SUL!X841)</f>
        <v>*</v>
      </c>
      <c r="C838" s="146" t="str">
        <f>IF(SP_SUL!Z841="","*",SP_SUL!Z841)</f>
        <v>*</v>
      </c>
      <c r="D838" s="139" t="str">
        <f>IF(SP_SUL!S841="","*",SP_SUL!S841)</f>
        <v>-</v>
      </c>
      <c r="E838" s="139" t="str">
        <f>IF(SP_SUL!T841="","*",SP_SUL!T841)</f>
        <v>-</v>
      </c>
      <c r="F838" s="145" t="str">
        <f>IF(SP_SUL!B841="","*",SP_SUL!B841)</f>
        <v>*</v>
      </c>
      <c r="G838" s="145" t="str">
        <f>IF(SP_SUL!D841="","*",SP_SUL!D841)</f>
        <v>*</v>
      </c>
      <c r="H838" s="145" t="str">
        <f>IF(SP_SUL!F841="","*",SP_SUL!F841)</f>
        <v>*</v>
      </c>
      <c r="I838" s="145" t="str">
        <f>IF(SP_SUL!H841="","*",SP_SUL!H841)</f>
        <v>*</v>
      </c>
      <c r="J838" s="145" t="str">
        <f>IF(SP_SUL!I841="","*",SP_SUL!I841)</f>
        <v>*</v>
      </c>
      <c r="K838" s="139" t="str">
        <f>IF(SP_SUL!M841="","*",SP_SUL!M841)</f>
        <v>-</v>
      </c>
      <c r="L838" s="139" t="str">
        <f>IF(SP_SUL!N841="","*",SP_SUL!N841)</f>
        <v>-</v>
      </c>
      <c r="M838" s="140" t="str">
        <f>IF(SP_SUL!J841="","*",SP_SUL!J841)</f>
        <v>*</v>
      </c>
      <c r="N838" s="144" t="str">
        <f>IF(SP_SUL!K841="","*",SP_SUL!K841)</f>
        <v>*</v>
      </c>
      <c r="O838" s="144" t="str">
        <f>IF(SP_SUL!L841="","*",SP_SUL!L841)</f>
        <v>*</v>
      </c>
      <c r="P838" s="143" t="str">
        <f>IF(SP_SUL!O841="","*",SP_SUL!O841)</f>
        <v>*</v>
      </c>
      <c r="Q838" s="143" t="str">
        <f>IF(SP_SUL!P841="","*",SP_SUL!P841)</f>
        <v>*</v>
      </c>
      <c r="R838" s="145" t="str">
        <f>IF(SP_SUL!Q841="","*",CONCATENATE(SP_SUL!Q841," ",SP_SUL!R841))</f>
        <v>*</v>
      </c>
      <c r="S838" s="145" t="str">
        <f>IF(SP_SUL!V841="","*",SP_SUL!V841)</f>
        <v>*</v>
      </c>
      <c r="T838" s="145" t="str">
        <f>IF(SP_SUL!W841="","*",SP_SUL!W841)</f>
        <v>*</v>
      </c>
      <c r="U838" s="137" t="str">
        <f ca="1">_xlfn.XLOOKUP(G838&amp;$U$2,BS_CONTROLE[CHAVE],BS_CONTROLE[Quantidade_11],"-")</f>
        <v>-</v>
      </c>
      <c r="V838" s="137" t="str">
        <f ca="1">_xlfn.XLOOKUP(G838&amp;$V$2,BS_CONTROLE[CHAVE],BS_CONTROLE[Quantidade_11],"-")</f>
        <v>-</v>
      </c>
      <c r="W838" s="137" t="str">
        <f ca="1">_xlfn.XLOOKUP(G838&amp;$W$2,BS_CONTROLE[CHAVE],BS_CONTROLE[Quantidade_11],"-")</f>
        <v>-</v>
      </c>
    </row>
    <row r="839" spans="1:23" hidden="1">
      <c r="A839" s="146" t="str">
        <f>IF(SP_SUL!Y842="","*",SP_SUL!Y842)</f>
        <v>*</v>
      </c>
      <c r="B839" s="146" t="str">
        <f>IF(SP_SUL!X842="","*",SP_SUL!X842)</f>
        <v>*</v>
      </c>
      <c r="C839" s="146" t="str">
        <f>IF(SP_SUL!Z842="","*",SP_SUL!Z842)</f>
        <v>*</v>
      </c>
      <c r="D839" s="139" t="str">
        <f>IF(SP_SUL!S842="","*",SP_SUL!S842)</f>
        <v>-</v>
      </c>
      <c r="E839" s="139" t="str">
        <f>IF(SP_SUL!T842="","*",SP_SUL!T842)</f>
        <v>-</v>
      </c>
      <c r="F839" s="145" t="str">
        <f>IF(SP_SUL!B842="","*",SP_SUL!B842)</f>
        <v>*</v>
      </c>
      <c r="G839" s="145" t="str">
        <f>IF(SP_SUL!D842="","*",SP_SUL!D842)</f>
        <v>*</v>
      </c>
      <c r="H839" s="145" t="str">
        <f>IF(SP_SUL!F842="","*",SP_SUL!F842)</f>
        <v>*</v>
      </c>
      <c r="I839" s="145" t="str">
        <f>IF(SP_SUL!H842="","*",SP_SUL!H842)</f>
        <v>*</v>
      </c>
      <c r="J839" s="145" t="str">
        <f>IF(SP_SUL!I842="","*",SP_SUL!I842)</f>
        <v>*</v>
      </c>
      <c r="K839" s="139" t="str">
        <f>IF(SP_SUL!M842="","*",SP_SUL!M842)</f>
        <v>-</v>
      </c>
      <c r="L839" s="139" t="str">
        <f>IF(SP_SUL!N842="","*",SP_SUL!N842)</f>
        <v>-</v>
      </c>
      <c r="M839" s="140" t="str">
        <f>IF(SP_SUL!J842="","*",SP_SUL!J842)</f>
        <v>*</v>
      </c>
      <c r="N839" s="144" t="str">
        <f>IF(SP_SUL!K842="","*",SP_SUL!K842)</f>
        <v>*</v>
      </c>
      <c r="O839" s="144" t="str">
        <f>IF(SP_SUL!L842="","*",SP_SUL!L842)</f>
        <v>*</v>
      </c>
      <c r="P839" s="143" t="str">
        <f>IF(SP_SUL!O842="","*",SP_SUL!O842)</f>
        <v>*</v>
      </c>
      <c r="Q839" s="143" t="str">
        <f>IF(SP_SUL!P842="","*",SP_SUL!P842)</f>
        <v>*</v>
      </c>
      <c r="R839" s="145" t="str">
        <f>IF(SP_SUL!Q842="","*",CONCATENATE(SP_SUL!Q842," ",SP_SUL!R842))</f>
        <v>*</v>
      </c>
      <c r="S839" s="145" t="str">
        <f>IF(SP_SUL!V842="","*",SP_SUL!V842)</f>
        <v>*</v>
      </c>
      <c r="T839" s="145" t="str">
        <f>IF(SP_SUL!W842="","*",SP_SUL!W842)</f>
        <v>*</v>
      </c>
      <c r="U839" s="137" t="str">
        <f ca="1">_xlfn.XLOOKUP(G839&amp;$U$2,BS_CONTROLE[CHAVE],BS_CONTROLE[Quantidade_11],"-")</f>
        <v>-</v>
      </c>
      <c r="V839" s="137" t="str">
        <f ca="1">_xlfn.XLOOKUP(G839&amp;$V$2,BS_CONTROLE[CHAVE],BS_CONTROLE[Quantidade_11],"-")</f>
        <v>-</v>
      </c>
      <c r="W839" s="137" t="str">
        <f ca="1">_xlfn.XLOOKUP(G839&amp;$W$2,BS_CONTROLE[CHAVE],BS_CONTROLE[Quantidade_11],"-")</f>
        <v>-</v>
      </c>
    </row>
    <row r="840" spans="1:23" hidden="1">
      <c r="A840" s="146" t="str">
        <f>IF(SP_SUL!Y843="","*",SP_SUL!Y843)</f>
        <v>*</v>
      </c>
      <c r="B840" s="146" t="str">
        <f>IF(SP_SUL!X843="","*",SP_SUL!X843)</f>
        <v>*</v>
      </c>
      <c r="C840" s="146" t="str">
        <f>IF(SP_SUL!Z843="","*",SP_SUL!Z843)</f>
        <v>*</v>
      </c>
      <c r="D840" s="139" t="str">
        <f>IF(SP_SUL!S843="","*",SP_SUL!S843)</f>
        <v>-</v>
      </c>
      <c r="E840" s="139" t="str">
        <f>IF(SP_SUL!T843="","*",SP_SUL!T843)</f>
        <v>-</v>
      </c>
      <c r="F840" s="145" t="str">
        <f>IF(SP_SUL!B843="","*",SP_SUL!B843)</f>
        <v>*</v>
      </c>
      <c r="G840" s="145" t="str">
        <f>IF(SP_SUL!D843="","*",SP_SUL!D843)</f>
        <v>*</v>
      </c>
      <c r="H840" s="145" t="str">
        <f>IF(SP_SUL!F843="","*",SP_SUL!F843)</f>
        <v>*</v>
      </c>
      <c r="I840" s="145" t="str">
        <f>IF(SP_SUL!H843="","*",SP_SUL!H843)</f>
        <v>*</v>
      </c>
      <c r="J840" s="145" t="str">
        <f>IF(SP_SUL!I843="","*",SP_SUL!I843)</f>
        <v>*</v>
      </c>
      <c r="K840" s="139" t="str">
        <f>IF(SP_SUL!M843="","*",SP_SUL!M843)</f>
        <v>-</v>
      </c>
      <c r="L840" s="139" t="str">
        <f>IF(SP_SUL!N843="","*",SP_SUL!N843)</f>
        <v>-</v>
      </c>
      <c r="M840" s="140" t="str">
        <f>IF(SP_SUL!J843="","*",SP_SUL!J843)</f>
        <v>*</v>
      </c>
      <c r="N840" s="144" t="str">
        <f>IF(SP_SUL!K843="","*",SP_SUL!K843)</f>
        <v>*</v>
      </c>
      <c r="O840" s="144" t="str">
        <f>IF(SP_SUL!L843="","*",SP_SUL!L843)</f>
        <v>*</v>
      </c>
      <c r="P840" s="143" t="str">
        <f>IF(SP_SUL!O843="","*",SP_SUL!O843)</f>
        <v>*</v>
      </c>
      <c r="Q840" s="143" t="str">
        <f>IF(SP_SUL!P843="","*",SP_SUL!P843)</f>
        <v>*</v>
      </c>
      <c r="R840" s="145" t="str">
        <f>IF(SP_SUL!Q843="","*",CONCATENATE(SP_SUL!Q843," ",SP_SUL!R843))</f>
        <v>*</v>
      </c>
      <c r="S840" s="145" t="str">
        <f>IF(SP_SUL!V843="","*",SP_SUL!V843)</f>
        <v>*</v>
      </c>
      <c r="T840" s="145" t="str">
        <f>IF(SP_SUL!W843="","*",SP_SUL!W843)</f>
        <v>*</v>
      </c>
      <c r="U840" s="137" t="str">
        <f ca="1">_xlfn.XLOOKUP(G840&amp;$U$2,BS_CONTROLE[CHAVE],BS_CONTROLE[Quantidade_11],"-")</f>
        <v>-</v>
      </c>
      <c r="V840" s="137" t="str">
        <f ca="1">_xlfn.XLOOKUP(G840&amp;$V$2,BS_CONTROLE[CHAVE],BS_CONTROLE[Quantidade_11],"-")</f>
        <v>-</v>
      </c>
      <c r="W840" s="137" t="str">
        <f ca="1">_xlfn.XLOOKUP(G840&amp;$W$2,BS_CONTROLE[CHAVE],BS_CONTROLE[Quantidade_11],"-")</f>
        <v>-</v>
      </c>
    </row>
    <row r="841" spans="1:23" hidden="1">
      <c r="A841" s="146" t="str">
        <f>IF(SP_SUL!Y844="","*",SP_SUL!Y844)</f>
        <v>*</v>
      </c>
      <c r="B841" s="146" t="str">
        <f>IF(SP_SUL!X844="","*",SP_SUL!X844)</f>
        <v>*</v>
      </c>
      <c r="C841" s="146" t="str">
        <f>IF(SP_SUL!Z844="","*",SP_SUL!Z844)</f>
        <v>*</v>
      </c>
      <c r="D841" s="139" t="str">
        <f>IF(SP_SUL!S844="","*",SP_SUL!S844)</f>
        <v>-</v>
      </c>
      <c r="E841" s="139" t="str">
        <f>IF(SP_SUL!T844="","*",SP_SUL!T844)</f>
        <v>-</v>
      </c>
      <c r="F841" s="145" t="str">
        <f>IF(SP_SUL!B844="","*",SP_SUL!B844)</f>
        <v>*</v>
      </c>
      <c r="G841" s="145" t="str">
        <f>IF(SP_SUL!D844="","*",SP_SUL!D844)</f>
        <v>*</v>
      </c>
      <c r="H841" s="145" t="str">
        <f>IF(SP_SUL!F844="","*",SP_SUL!F844)</f>
        <v>*</v>
      </c>
      <c r="I841" s="145" t="str">
        <f>IF(SP_SUL!H844="","*",SP_SUL!H844)</f>
        <v>*</v>
      </c>
      <c r="J841" s="145" t="str">
        <f>IF(SP_SUL!I844="","*",SP_SUL!I844)</f>
        <v>*</v>
      </c>
      <c r="K841" s="139" t="str">
        <f>IF(SP_SUL!M844="","*",SP_SUL!M844)</f>
        <v>-</v>
      </c>
      <c r="L841" s="139" t="str">
        <f>IF(SP_SUL!N844="","*",SP_SUL!N844)</f>
        <v>-</v>
      </c>
      <c r="M841" s="140" t="str">
        <f>IF(SP_SUL!J844="","*",SP_SUL!J844)</f>
        <v>*</v>
      </c>
      <c r="N841" s="144" t="str">
        <f>IF(SP_SUL!K844="","*",SP_SUL!K844)</f>
        <v>*</v>
      </c>
      <c r="O841" s="144" t="str">
        <f>IF(SP_SUL!L844="","*",SP_SUL!L844)</f>
        <v>*</v>
      </c>
      <c r="P841" s="143" t="str">
        <f>IF(SP_SUL!O844="","*",SP_SUL!O844)</f>
        <v>*</v>
      </c>
      <c r="Q841" s="143" t="str">
        <f>IF(SP_SUL!P844="","*",SP_SUL!P844)</f>
        <v>*</v>
      </c>
      <c r="R841" s="145" t="str">
        <f>IF(SP_SUL!Q844="","*",CONCATENATE(SP_SUL!Q844," ",SP_SUL!R844))</f>
        <v>*</v>
      </c>
      <c r="S841" s="145" t="str">
        <f>IF(SP_SUL!V844="","*",SP_SUL!V844)</f>
        <v>*</v>
      </c>
      <c r="T841" s="145" t="str">
        <f>IF(SP_SUL!W844="","*",SP_SUL!W844)</f>
        <v>*</v>
      </c>
      <c r="U841" s="137" t="str">
        <f ca="1">_xlfn.XLOOKUP(G841&amp;$U$2,BS_CONTROLE[CHAVE],BS_CONTROLE[Quantidade_11],"-")</f>
        <v>-</v>
      </c>
      <c r="V841" s="137" t="str">
        <f ca="1">_xlfn.XLOOKUP(G841&amp;$V$2,BS_CONTROLE[CHAVE],BS_CONTROLE[Quantidade_11],"-")</f>
        <v>-</v>
      </c>
      <c r="W841" s="137" t="str">
        <f ca="1">_xlfn.XLOOKUP(G841&amp;$W$2,BS_CONTROLE[CHAVE],BS_CONTROLE[Quantidade_11],"-")</f>
        <v>-</v>
      </c>
    </row>
    <row r="842" spans="1:23" hidden="1">
      <c r="A842" s="146" t="str">
        <f>IF(SP_SUL!Y845="","*",SP_SUL!Y845)</f>
        <v>*</v>
      </c>
      <c r="B842" s="146" t="str">
        <f>IF(SP_SUL!X845="","*",SP_SUL!X845)</f>
        <v>*</v>
      </c>
      <c r="C842" s="146" t="str">
        <f>IF(SP_SUL!Z845="","*",SP_SUL!Z845)</f>
        <v>*</v>
      </c>
      <c r="D842" s="139" t="str">
        <f>IF(SP_SUL!S845="","*",SP_SUL!S845)</f>
        <v>-</v>
      </c>
      <c r="E842" s="139" t="str">
        <f>IF(SP_SUL!T845="","*",SP_SUL!T845)</f>
        <v>-</v>
      </c>
      <c r="F842" s="145" t="str">
        <f>IF(SP_SUL!B845="","*",SP_SUL!B845)</f>
        <v>*</v>
      </c>
      <c r="G842" s="145" t="str">
        <f>IF(SP_SUL!D845="","*",SP_SUL!D845)</f>
        <v>*</v>
      </c>
      <c r="H842" s="145" t="str">
        <f>IF(SP_SUL!F845="","*",SP_SUL!F845)</f>
        <v>*</v>
      </c>
      <c r="I842" s="145" t="str">
        <f>IF(SP_SUL!H845="","*",SP_SUL!H845)</f>
        <v>*</v>
      </c>
      <c r="J842" s="145" t="str">
        <f>IF(SP_SUL!I845="","*",SP_SUL!I845)</f>
        <v>*</v>
      </c>
      <c r="K842" s="139" t="str">
        <f>IF(SP_SUL!M845="","*",SP_SUL!M845)</f>
        <v>-</v>
      </c>
      <c r="L842" s="139" t="str">
        <f>IF(SP_SUL!N845="","*",SP_SUL!N845)</f>
        <v>-</v>
      </c>
      <c r="M842" s="140" t="str">
        <f>IF(SP_SUL!J845="","*",SP_SUL!J845)</f>
        <v>*</v>
      </c>
      <c r="N842" s="144" t="str">
        <f>IF(SP_SUL!K845="","*",SP_SUL!K845)</f>
        <v>*</v>
      </c>
      <c r="O842" s="144" t="str">
        <f>IF(SP_SUL!L845="","*",SP_SUL!L845)</f>
        <v>*</v>
      </c>
      <c r="P842" s="143" t="str">
        <f>IF(SP_SUL!O845="","*",SP_SUL!O845)</f>
        <v>*</v>
      </c>
      <c r="Q842" s="143" t="str">
        <f>IF(SP_SUL!P845="","*",SP_SUL!P845)</f>
        <v>*</v>
      </c>
      <c r="R842" s="145" t="str">
        <f>IF(SP_SUL!Q845="","*",CONCATENATE(SP_SUL!Q845," ",SP_SUL!R845))</f>
        <v>*</v>
      </c>
      <c r="S842" s="145" t="str">
        <f>IF(SP_SUL!V845="","*",SP_SUL!V845)</f>
        <v>*</v>
      </c>
      <c r="T842" s="145" t="str">
        <f>IF(SP_SUL!W845="","*",SP_SUL!W845)</f>
        <v>*</v>
      </c>
      <c r="U842" s="137" t="str">
        <f ca="1">_xlfn.XLOOKUP(G842&amp;$U$2,BS_CONTROLE[CHAVE],BS_CONTROLE[Quantidade_11],"-")</f>
        <v>-</v>
      </c>
      <c r="V842" s="137" t="str">
        <f ca="1">_xlfn.XLOOKUP(G842&amp;$V$2,BS_CONTROLE[CHAVE],BS_CONTROLE[Quantidade_11],"-")</f>
        <v>-</v>
      </c>
      <c r="W842" s="137" t="str">
        <f ca="1">_xlfn.XLOOKUP(G842&amp;$W$2,BS_CONTROLE[CHAVE],BS_CONTROLE[Quantidade_11],"-")</f>
        <v>-</v>
      </c>
    </row>
    <row r="843" spans="1:23" hidden="1">
      <c r="A843" s="146" t="str">
        <f>IF(SP_SUL!Y846="","*",SP_SUL!Y846)</f>
        <v>*</v>
      </c>
      <c r="B843" s="146" t="str">
        <f>IF(SP_SUL!X846="","*",SP_SUL!X846)</f>
        <v>*</v>
      </c>
      <c r="C843" s="146" t="str">
        <f>IF(SP_SUL!Z846="","*",SP_SUL!Z846)</f>
        <v>*</v>
      </c>
      <c r="D843" s="139" t="str">
        <f>IF(SP_SUL!S846="","*",SP_SUL!S846)</f>
        <v>-</v>
      </c>
      <c r="E843" s="139" t="str">
        <f>IF(SP_SUL!T846="","*",SP_SUL!T846)</f>
        <v>-</v>
      </c>
      <c r="F843" s="145" t="str">
        <f>IF(SP_SUL!B846="","*",SP_SUL!B846)</f>
        <v>*</v>
      </c>
      <c r="G843" s="145" t="str">
        <f>IF(SP_SUL!D846="","*",SP_SUL!D846)</f>
        <v>*</v>
      </c>
      <c r="H843" s="145" t="str">
        <f>IF(SP_SUL!F846="","*",SP_SUL!F846)</f>
        <v>*</v>
      </c>
      <c r="I843" s="145" t="str">
        <f>IF(SP_SUL!H846="","*",SP_SUL!H846)</f>
        <v>*</v>
      </c>
      <c r="J843" s="145" t="str">
        <f>IF(SP_SUL!I846="","*",SP_SUL!I846)</f>
        <v>*</v>
      </c>
      <c r="K843" s="139" t="str">
        <f>IF(SP_SUL!M846="","*",SP_SUL!M846)</f>
        <v>-</v>
      </c>
      <c r="L843" s="139" t="str">
        <f>IF(SP_SUL!N846="","*",SP_SUL!N846)</f>
        <v>-</v>
      </c>
      <c r="M843" s="140" t="str">
        <f>IF(SP_SUL!J846="","*",SP_SUL!J846)</f>
        <v>*</v>
      </c>
      <c r="N843" s="144" t="str">
        <f>IF(SP_SUL!K846="","*",SP_SUL!K846)</f>
        <v>*</v>
      </c>
      <c r="O843" s="144" t="str">
        <f>IF(SP_SUL!L846="","*",SP_SUL!L846)</f>
        <v>*</v>
      </c>
      <c r="P843" s="143" t="str">
        <f>IF(SP_SUL!O846="","*",SP_SUL!O846)</f>
        <v>*</v>
      </c>
      <c r="Q843" s="143" t="str">
        <f>IF(SP_SUL!P846="","*",SP_SUL!P846)</f>
        <v>*</v>
      </c>
      <c r="R843" s="145" t="str">
        <f>IF(SP_SUL!Q846="","*",CONCATENATE(SP_SUL!Q846," ",SP_SUL!R846))</f>
        <v>*</v>
      </c>
      <c r="S843" s="145" t="str">
        <f>IF(SP_SUL!V846="","*",SP_SUL!V846)</f>
        <v>*</v>
      </c>
      <c r="T843" s="145" t="str">
        <f>IF(SP_SUL!W846="","*",SP_SUL!W846)</f>
        <v>*</v>
      </c>
      <c r="U843" s="137" t="str">
        <f ca="1">_xlfn.XLOOKUP(G843&amp;$U$2,BS_CONTROLE[CHAVE],BS_CONTROLE[Quantidade_11],"-")</f>
        <v>-</v>
      </c>
      <c r="V843" s="137" t="str">
        <f ca="1">_xlfn.XLOOKUP(G843&amp;$V$2,BS_CONTROLE[CHAVE],BS_CONTROLE[Quantidade_11],"-")</f>
        <v>-</v>
      </c>
      <c r="W843" s="137" t="str">
        <f ca="1">_xlfn.XLOOKUP(G843&amp;$W$2,BS_CONTROLE[CHAVE],BS_CONTROLE[Quantidade_11],"-")</f>
        <v>-</v>
      </c>
    </row>
    <row r="844" spans="1:23" hidden="1">
      <c r="A844" s="146" t="str">
        <f>IF(SP_SUL!Y847="","*",SP_SUL!Y847)</f>
        <v>*</v>
      </c>
      <c r="B844" s="146" t="str">
        <f>IF(SP_SUL!X847="","*",SP_SUL!X847)</f>
        <v>*</v>
      </c>
      <c r="C844" s="146" t="str">
        <f>IF(SP_SUL!Z847="","*",SP_SUL!Z847)</f>
        <v>*</v>
      </c>
      <c r="D844" s="139" t="str">
        <f>IF(SP_SUL!S847="","*",SP_SUL!S847)</f>
        <v>-</v>
      </c>
      <c r="E844" s="139" t="str">
        <f>IF(SP_SUL!T847="","*",SP_SUL!T847)</f>
        <v>-</v>
      </c>
      <c r="F844" s="145" t="str">
        <f>IF(SP_SUL!B847="","*",SP_SUL!B847)</f>
        <v>*</v>
      </c>
      <c r="G844" s="145" t="str">
        <f>IF(SP_SUL!D847="","*",SP_SUL!D847)</f>
        <v>*</v>
      </c>
      <c r="H844" s="145" t="str">
        <f>IF(SP_SUL!F847="","*",SP_SUL!F847)</f>
        <v>*</v>
      </c>
      <c r="I844" s="145" t="str">
        <f>IF(SP_SUL!H847="","*",SP_SUL!H847)</f>
        <v>*</v>
      </c>
      <c r="J844" s="145" t="str">
        <f>IF(SP_SUL!I847="","*",SP_SUL!I847)</f>
        <v>*</v>
      </c>
      <c r="K844" s="139" t="str">
        <f>IF(SP_SUL!M847="","*",SP_SUL!M847)</f>
        <v>-</v>
      </c>
      <c r="L844" s="139" t="str">
        <f>IF(SP_SUL!N847="","*",SP_SUL!N847)</f>
        <v>-</v>
      </c>
      <c r="M844" s="140" t="str">
        <f>IF(SP_SUL!J847="","*",SP_SUL!J847)</f>
        <v>*</v>
      </c>
      <c r="N844" s="144" t="str">
        <f>IF(SP_SUL!K847="","*",SP_SUL!K847)</f>
        <v>*</v>
      </c>
      <c r="O844" s="144" t="str">
        <f>IF(SP_SUL!L847="","*",SP_SUL!L847)</f>
        <v>*</v>
      </c>
      <c r="P844" s="143" t="str">
        <f>IF(SP_SUL!O847="","*",SP_SUL!O847)</f>
        <v>*</v>
      </c>
      <c r="Q844" s="143" t="str">
        <f>IF(SP_SUL!P847="","*",SP_SUL!P847)</f>
        <v>*</v>
      </c>
      <c r="R844" s="145" t="str">
        <f>IF(SP_SUL!Q847="","*",CONCATENATE(SP_SUL!Q847," ",SP_SUL!R847))</f>
        <v>*</v>
      </c>
      <c r="S844" s="145" t="str">
        <f>IF(SP_SUL!V847="","*",SP_SUL!V847)</f>
        <v>*</v>
      </c>
      <c r="T844" s="145" t="str">
        <f>IF(SP_SUL!W847="","*",SP_SUL!W847)</f>
        <v>*</v>
      </c>
      <c r="U844" s="137" t="str">
        <f ca="1">_xlfn.XLOOKUP(G844&amp;$U$2,BS_CONTROLE[CHAVE],BS_CONTROLE[Quantidade_11],"-")</f>
        <v>-</v>
      </c>
      <c r="V844" s="137" t="str">
        <f ca="1">_xlfn.XLOOKUP(G844&amp;$V$2,BS_CONTROLE[CHAVE],BS_CONTROLE[Quantidade_11],"-")</f>
        <v>-</v>
      </c>
      <c r="W844" s="137" t="str">
        <f ca="1">_xlfn.XLOOKUP(G844&amp;$W$2,BS_CONTROLE[CHAVE],BS_CONTROLE[Quantidade_11],"-")</f>
        <v>-</v>
      </c>
    </row>
    <row r="845" spans="1:23" hidden="1">
      <c r="A845" s="146" t="str">
        <f>IF(SP_SUL!Y848="","*",SP_SUL!Y848)</f>
        <v>*</v>
      </c>
      <c r="B845" s="146" t="str">
        <f>IF(SP_SUL!X848="","*",SP_SUL!X848)</f>
        <v>*</v>
      </c>
      <c r="C845" s="146" t="str">
        <f>IF(SP_SUL!Z848="","*",SP_SUL!Z848)</f>
        <v>*</v>
      </c>
      <c r="D845" s="139" t="str">
        <f>IF(SP_SUL!S848="","*",SP_SUL!S848)</f>
        <v>-</v>
      </c>
      <c r="E845" s="139" t="str">
        <f>IF(SP_SUL!T848="","*",SP_SUL!T848)</f>
        <v>-</v>
      </c>
      <c r="F845" s="145" t="str">
        <f>IF(SP_SUL!B848="","*",SP_SUL!B848)</f>
        <v>*</v>
      </c>
      <c r="G845" s="145" t="str">
        <f>IF(SP_SUL!D848="","*",SP_SUL!D848)</f>
        <v>*</v>
      </c>
      <c r="H845" s="145" t="str">
        <f>IF(SP_SUL!F848="","*",SP_SUL!F848)</f>
        <v>*</v>
      </c>
      <c r="I845" s="145" t="str">
        <f>IF(SP_SUL!H848="","*",SP_SUL!H848)</f>
        <v>*</v>
      </c>
      <c r="J845" s="145" t="str">
        <f>IF(SP_SUL!I848="","*",SP_SUL!I848)</f>
        <v>*</v>
      </c>
      <c r="K845" s="139" t="str">
        <f>IF(SP_SUL!M848="","*",SP_SUL!M848)</f>
        <v>-</v>
      </c>
      <c r="L845" s="139" t="str">
        <f>IF(SP_SUL!N848="","*",SP_SUL!N848)</f>
        <v>-</v>
      </c>
      <c r="M845" s="140" t="str">
        <f>IF(SP_SUL!J848="","*",SP_SUL!J848)</f>
        <v>*</v>
      </c>
      <c r="N845" s="144" t="str">
        <f>IF(SP_SUL!K848="","*",SP_SUL!K848)</f>
        <v>*</v>
      </c>
      <c r="O845" s="144" t="str">
        <f>IF(SP_SUL!L848="","*",SP_SUL!L848)</f>
        <v>*</v>
      </c>
      <c r="P845" s="143" t="str">
        <f>IF(SP_SUL!O848="","*",SP_SUL!O848)</f>
        <v>*</v>
      </c>
      <c r="Q845" s="143" t="str">
        <f>IF(SP_SUL!P848="","*",SP_SUL!P848)</f>
        <v>*</v>
      </c>
      <c r="R845" s="145" t="str">
        <f>IF(SP_SUL!Q848="","*",CONCATENATE(SP_SUL!Q848," ",SP_SUL!R848))</f>
        <v>*</v>
      </c>
      <c r="S845" s="145" t="str">
        <f>IF(SP_SUL!V848="","*",SP_SUL!V848)</f>
        <v>*</v>
      </c>
      <c r="T845" s="145" t="str">
        <f>IF(SP_SUL!W848="","*",SP_SUL!W848)</f>
        <v>*</v>
      </c>
      <c r="U845" s="137" t="str">
        <f ca="1">_xlfn.XLOOKUP(G845&amp;$U$2,BS_CONTROLE[CHAVE],BS_CONTROLE[Quantidade_11],"-")</f>
        <v>-</v>
      </c>
      <c r="V845" s="137" t="str">
        <f ca="1">_xlfn.XLOOKUP(G845&amp;$V$2,BS_CONTROLE[CHAVE],BS_CONTROLE[Quantidade_11],"-")</f>
        <v>-</v>
      </c>
      <c r="W845" s="137" t="str">
        <f ca="1">_xlfn.XLOOKUP(G845&amp;$W$2,BS_CONTROLE[CHAVE],BS_CONTROLE[Quantidade_11],"-")</f>
        <v>-</v>
      </c>
    </row>
    <row r="846" spans="1:23" hidden="1">
      <c r="A846" s="146" t="str">
        <f>IF(SP_SUL!Y849="","*",SP_SUL!Y849)</f>
        <v>*</v>
      </c>
      <c r="B846" s="146" t="str">
        <f>IF(SP_SUL!X849="","*",SP_SUL!X849)</f>
        <v>*</v>
      </c>
      <c r="C846" s="146" t="str">
        <f>IF(SP_SUL!Z849="","*",SP_SUL!Z849)</f>
        <v>*</v>
      </c>
      <c r="D846" s="139" t="str">
        <f>IF(SP_SUL!S849="","*",SP_SUL!S849)</f>
        <v>-</v>
      </c>
      <c r="E846" s="139" t="str">
        <f>IF(SP_SUL!T849="","*",SP_SUL!T849)</f>
        <v>-</v>
      </c>
      <c r="F846" s="145" t="str">
        <f>IF(SP_SUL!B849="","*",SP_SUL!B849)</f>
        <v>*</v>
      </c>
      <c r="G846" s="145" t="str">
        <f>IF(SP_SUL!D849="","*",SP_SUL!D849)</f>
        <v>*</v>
      </c>
      <c r="H846" s="145" t="str">
        <f>IF(SP_SUL!F849="","*",SP_SUL!F849)</f>
        <v>*</v>
      </c>
      <c r="I846" s="145" t="str">
        <f>IF(SP_SUL!H849="","*",SP_SUL!H849)</f>
        <v>*</v>
      </c>
      <c r="J846" s="145" t="str">
        <f>IF(SP_SUL!I849="","*",SP_SUL!I849)</f>
        <v>*</v>
      </c>
      <c r="K846" s="139" t="str">
        <f>IF(SP_SUL!M849="","*",SP_SUL!M849)</f>
        <v>-</v>
      </c>
      <c r="L846" s="139" t="str">
        <f>IF(SP_SUL!N849="","*",SP_SUL!N849)</f>
        <v>-</v>
      </c>
      <c r="M846" s="140" t="str">
        <f>IF(SP_SUL!J849="","*",SP_SUL!J849)</f>
        <v>*</v>
      </c>
      <c r="N846" s="144" t="str">
        <f>IF(SP_SUL!K849="","*",SP_SUL!K849)</f>
        <v>*</v>
      </c>
      <c r="O846" s="144" t="str">
        <f>IF(SP_SUL!L849="","*",SP_SUL!L849)</f>
        <v>*</v>
      </c>
      <c r="P846" s="143" t="str">
        <f>IF(SP_SUL!O849="","*",SP_SUL!O849)</f>
        <v>*</v>
      </c>
      <c r="Q846" s="143" t="str">
        <f>IF(SP_SUL!P849="","*",SP_SUL!P849)</f>
        <v>*</v>
      </c>
      <c r="R846" s="145" t="str">
        <f>IF(SP_SUL!Q849="","*",CONCATENATE(SP_SUL!Q849," ",SP_SUL!R849))</f>
        <v>*</v>
      </c>
      <c r="S846" s="145" t="str">
        <f>IF(SP_SUL!V849="","*",SP_SUL!V849)</f>
        <v>*</v>
      </c>
      <c r="T846" s="145" t="str">
        <f>IF(SP_SUL!W849="","*",SP_SUL!W849)</f>
        <v>*</v>
      </c>
      <c r="U846" s="137" t="str">
        <f ca="1">_xlfn.XLOOKUP(G846&amp;$U$2,BS_CONTROLE[CHAVE],BS_CONTROLE[Quantidade_11],"-")</f>
        <v>-</v>
      </c>
      <c r="V846" s="137" t="str">
        <f ca="1">_xlfn.XLOOKUP(G846&amp;$V$2,BS_CONTROLE[CHAVE],BS_CONTROLE[Quantidade_11],"-")</f>
        <v>-</v>
      </c>
      <c r="W846" s="137" t="str">
        <f ca="1">_xlfn.XLOOKUP(G846&amp;$W$2,BS_CONTROLE[CHAVE],BS_CONTROLE[Quantidade_11],"-")</f>
        <v>-</v>
      </c>
    </row>
    <row r="847" spans="1:23" hidden="1">
      <c r="A847" s="146" t="str">
        <f>IF(SP_SUL!Y850="","*",SP_SUL!Y850)</f>
        <v>*</v>
      </c>
      <c r="B847" s="146" t="str">
        <f>IF(SP_SUL!X850="","*",SP_SUL!X850)</f>
        <v>*</v>
      </c>
      <c r="C847" s="146" t="str">
        <f>IF(SP_SUL!Z850="","*",SP_SUL!Z850)</f>
        <v>*</v>
      </c>
      <c r="D847" s="139" t="str">
        <f>IF(SP_SUL!S850="","*",SP_SUL!S850)</f>
        <v>-</v>
      </c>
      <c r="E847" s="139" t="str">
        <f>IF(SP_SUL!T850="","*",SP_SUL!T850)</f>
        <v>-</v>
      </c>
      <c r="F847" s="145" t="str">
        <f>IF(SP_SUL!B850="","*",SP_SUL!B850)</f>
        <v>*</v>
      </c>
      <c r="G847" s="145" t="str">
        <f>IF(SP_SUL!D850="","*",SP_SUL!D850)</f>
        <v>*</v>
      </c>
      <c r="H847" s="145" t="str">
        <f>IF(SP_SUL!F850="","*",SP_SUL!F850)</f>
        <v>*</v>
      </c>
      <c r="I847" s="145" t="str">
        <f>IF(SP_SUL!H850="","*",SP_SUL!H850)</f>
        <v>*</v>
      </c>
      <c r="J847" s="145" t="str">
        <f>IF(SP_SUL!I850="","*",SP_SUL!I850)</f>
        <v>*</v>
      </c>
      <c r="K847" s="139" t="str">
        <f>IF(SP_SUL!M850="","*",SP_SUL!M850)</f>
        <v>-</v>
      </c>
      <c r="L847" s="139" t="str">
        <f>IF(SP_SUL!N850="","*",SP_SUL!N850)</f>
        <v>-</v>
      </c>
      <c r="M847" s="140" t="str">
        <f>IF(SP_SUL!J850="","*",SP_SUL!J850)</f>
        <v>*</v>
      </c>
      <c r="N847" s="144" t="str">
        <f>IF(SP_SUL!K850="","*",SP_SUL!K850)</f>
        <v>*</v>
      </c>
      <c r="O847" s="144" t="str">
        <f>IF(SP_SUL!L850="","*",SP_SUL!L850)</f>
        <v>*</v>
      </c>
      <c r="P847" s="143" t="str">
        <f>IF(SP_SUL!O850="","*",SP_SUL!O850)</f>
        <v>*</v>
      </c>
      <c r="Q847" s="143" t="str">
        <f>IF(SP_SUL!P850="","*",SP_SUL!P850)</f>
        <v>*</v>
      </c>
      <c r="R847" s="145" t="str">
        <f>IF(SP_SUL!Q850="","*",CONCATENATE(SP_SUL!Q850," ",SP_SUL!R850))</f>
        <v>*</v>
      </c>
      <c r="S847" s="145" t="str">
        <f>IF(SP_SUL!V850="","*",SP_SUL!V850)</f>
        <v>*</v>
      </c>
      <c r="T847" s="145" t="str">
        <f>IF(SP_SUL!W850="","*",SP_SUL!W850)</f>
        <v>*</v>
      </c>
      <c r="U847" s="137" t="str">
        <f ca="1">_xlfn.XLOOKUP(G847&amp;$U$2,BS_CONTROLE[CHAVE],BS_CONTROLE[Quantidade_11],"-")</f>
        <v>-</v>
      </c>
      <c r="V847" s="137" t="str">
        <f ca="1">_xlfn.XLOOKUP(G847&amp;$V$2,BS_CONTROLE[CHAVE],BS_CONTROLE[Quantidade_11],"-")</f>
        <v>-</v>
      </c>
      <c r="W847" s="137" t="str">
        <f ca="1">_xlfn.XLOOKUP(G847&amp;$W$2,BS_CONTROLE[CHAVE],BS_CONTROLE[Quantidade_11],"-")</f>
        <v>-</v>
      </c>
    </row>
    <row r="848" spans="1:23" hidden="1">
      <c r="A848" s="146" t="str">
        <f>IF(SP_SUL!Y851="","*",SP_SUL!Y851)</f>
        <v>*</v>
      </c>
      <c r="B848" s="146" t="str">
        <f>IF(SP_SUL!X851="","*",SP_SUL!X851)</f>
        <v>*</v>
      </c>
      <c r="C848" s="146" t="str">
        <f>IF(SP_SUL!Z851="","*",SP_SUL!Z851)</f>
        <v>*</v>
      </c>
      <c r="D848" s="139" t="str">
        <f>IF(SP_SUL!S851="","*",SP_SUL!S851)</f>
        <v>-</v>
      </c>
      <c r="E848" s="139" t="str">
        <f>IF(SP_SUL!T851="","*",SP_SUL!T851)</f>
        <v>-</v>
      </c>
      <c r="F848" s="145" t="str">
        <f>IF(SP_SUL!B851="","*",SP_SUL!B851)</f>
        <v>*</v>
      </c>
      <c r="G848" s="145" t="str">
        <f>IF(SP_SUL!D851="","*",SP_SUL!D851)</f>
        <v>*</v>
      </c>
      <c r="H848" s="145" t="str">
        <f>IF(SP_SUL!F851="","*",SP_SUL!F851)</f>
        <v>*</v>
      </c>
      <c r="I848" s="145" t="str">
        <f>IF(SP_SUL!H851="","*",SP_SUL!H851)</f>
        <v>*</v>
      </c>
      <c r="J848" s="145" t="str">
        <f>IF(SP_SUL!I851="","*",SP_SUL!I851)</f>
        <v>*</v>
      </c>
      <c r="K848" s="139" t="str">
        <f>IF(SP_SUL!M851="","*",SP_SUL!M851)</f>
        <v>-</v>
      </c>
      <c r="L848" s="139" t="str">
        <f>IF(SP_SUL!N851="","*",SP_SUL!N851)</f>
        <v>-</v>
      </c>
      <c r="M848" s="140" t="str">
        <f>IF(SP_SUL!J851="","*",SP_SUL!J851)</f>
        <v>*</v>
      </c>
      <c r="N848" s="144" t="str">
        <f>IF(SP_SUL!K851="","*",SP_SUL!K851)</f>
        <v>*</v>
      </c>
      <c r="O848" s="144" t="str">
        <f>IF(SP_SUL!L851="","*",SP_SUL!L851)</f>
        <v>*</v>
      </c>
      <c r="P848" s="143" t="str">
        <f>IF(SP_SUL!O851="","*",SP_SUL!O851)</f>
        <v>*</v>
      </c>
      <c r="Q848" s="143" t="str">
        <f>IF(SP_SUL!P851="","*",SP_SUL!P851)</f>
        <v>*</v>
      </c>
      <c r="R848" s="145" t="str">
        <f>IF(SP_SUL!Q851="","*",CONCATENATE(SP_SUL!Q851," ",SP_SUL!R851))</f>
        <v>*</v>
      </c>
      <c r="S848" s="145" t="str">
        <f>IF(SP_SUL!V851="","*",SP_SUL!V851)</f>
        <v>*</v>
      </c>
      <c r="T848" s="145" t="str">
        <f>IF(SP_SUL!W851="","*",SP_SUL!W851)</f>
        <v>*</v>
      </c>
      <c r="U848" s="137" t="str">
        <f ca="1">_xlfn.XLOOKUP(G848&amp;$U$2,BS_CONTROLE[CHAVE],BS_CONTROLE[Quantidade_11],"-")</f>
        <v>-</v>
      </c>
      <c r="V848" s="137" t="str">
        <f ca="1">_xlfn.XLOOKUP(G848&amp;$V$2,BS_CONTROLE[CHAVE],BS_CONTROLE[Quantidade_11],"-")</f>
        <v>-</v>
      </c>
      <c r="W848" s="137" t="str">
        <f ca="1">_xlfn.XLOOKUP(G848&amp;$W$2,BS_CONTROLE[CHAVE],BS_CONTROLE[Quantidade_11],"-")</f>
        <v>-</v>
      </c>
    </row>
    <row r="849" spans="1:23" hidden="1">
      <c r="A849" s="146" t="str">
        <f>IF(SP_SUL!Y852="","*",SP_SUL!Y852)</f>
        <v>*</v>
      </c>
      <c r="B849" s="146" t="str">
        <f>IF(SP_SUL!X852="","*",SP_SUL!X852)</f>
        <v>*</v>
      </c>
      <c r="C849" s="146" t="str">
        <f>IF(SP_SUL!Z852="","*",SP_SUL!Z852)</f>
        <v>*</v>
      </c>
      <c r="D849" s="139" t="str">
        <f>IF(SP_SUL!S852="","*",SP_SUL!S852)</f>
        <v>-</v>
      </c>
      <c r="E849" s="139" t="str">
        <f>IF(SP_SUL!T852="","*",SP_SUL!T852)</f>
        <v>-</v>
      </c>
      <c r="F849" s="145" t="str">
        <f>IF(SP_SUL!B852="","*",SP_SUL!B852)</f>
        <v>*</v>
      </c>
      <c r="G849" s="145" t="str">
        <f>IF(SP_SUL!D852="","*",SP_SUL!D852)</f>
        <v>*</v>
      </c>
      <c r="H849" s="145" t="str">
        <f>IF(SP_SUL!F852="","*",SP_SUL!F852)</f>
        <v>*</v>
      </c>
      <c r="I849" s="145" t="str">
        <f>IF(SP_SUL!H852="","*",SP_SUL!H852)</f>
        <v>*</v>
      </c>
      <c r="J849" s="145" t="str">
        <f>IF(SP_SUL!I852="","*",SP_SUL!I852)</f>
        <v>*</v>
      </c>
      <c r="K849" s="139" t="str">
        <f>IF(SP_SUL!M852="","*",SP_SUL!M852)</f>
        <v>-</v>
      </c>
      <c r="L849" s="139" t="str">
        <f>IF(SP_SUL!N852="","*",SP_SUL!N852)</f>
        <v>-</v>
      </c>
      <c r="M849" s="140" t="str">
        <f>IF(SP_SUL!J852="","*",SP_SUL!J852)</f>
        <v>*</v>
      </c>
      <c r="N849" s="144" t="str">
        <f>IF(SP_SUL!K852="","*",SP_SUL!K852)</f>
        <v>*</v>
      </c>
      <c r="O849" s="144" t="str">
        <f>IF(SP_SUL!L852="","*",SP_SUL!L852)</f>
        <v>*</v>
      </c>
      <c r="P849" s="143" t="str">
        <f>IF(SP_SUL!O852="","*",SP_SUL!O852)</f>
        <v>*</v>
      </c>
      <c r="Q849" s="143" t="str">
        <f>IF(SP_SUL!P852="","*",SP_SUL!P852)</f>
        <v>*</v>
      </c>
      <c r="R849" s="145" t="str">
        <f>IF(SP_SUL!Q852="","*",CONCATENATE(SP_SUL!Q852," ",SP_SUL!R852))</f>
        <v>*</v>
      </c>
      <c r="S849" s="145" t="str">
        <f>IF(SP_SUL!V852="","*",SP_SUL!V852)</f>
        <v>*</v>
      </c>
      <c r="T849" s="145" t="str">
        <f>IF(SP_SUL!W852="","*",SP_SUL!W852)</f>
        <v>*</v>
      </c>
      <c r="U849" s="137" t="str">
        <f ca="1">_xlfn.XLOOKUP(G849&amp;$U$2,BS_CONTROLE[CHAVE],BS_CONTROLE[Quantidade_11],"-")</f>
        <v>-</v>
      </c>
      <c r="V849" s="137" t="str">
        <f ca="1">_xlfn.XLOOKUP(G849&amp;$V$2,BS_CONTROLE[CHAVE],BS_CONTROLE[Quantidade_11],"-")</f>
        <v>-</v>
      </c>
      <c r="W849" s="137" t="str">
        <f ca="1">_xlfn.XLOOKUP(G849&amp;$W$2,BS_CONTROLE[CHAVE],BS_CONTROLE[Quantidade_11],"-")</f>
        <v>-</v>
      </c>
    </row>
    <row r="850" spans="1:23" hidden="1">
      <c r="A850" s="146" t="str">
        <f>IF(SP_SUL!Y853="","*",SP_SUL!Y853)</f>
        <v>*</v>
      </c>
      <c r="B850" s="146" t="str">
        <f>IF(SP_SUL!X853="","*",SP_SUL!X853)</f>
        <v>*</v>
      </c>
      <c r="C850" s="146" t="str">
        <f>IF(SP_SUL!Z853="","*",SP_SUL!Z853)</f>
        <v>*</v>
      </c>
      <c r="D850" s="139" t="str">
        <f>IF(SP_SUL!S853="","*",SP_SUL!S853)</f>
        <v>-</v>
      </c>
      <c r="E850" s="139" t="str">
        <f>IF(SP_SUL!T853="","*",SP_SUL!T853)</f>
        <v>-</v>
      </c>
      <c r="F850" s="145" t="str">
        <f>IF(SP_SUL!B853="","*",SP_SUL!B853)</f>
        <v>*</v>
      </c>
      <c r="G850" s="145" t="str">
        <f>IF(SP_SUL!D853="","*",SP_SUL!D853)</f>
        <v>*</v>
      </c>
      <c r="H850" s="145" t="str">
        <f>IF(SP_SUL!F853="","*",SP_SUL!F853)</f>
        <v>*</v>
      </c>
      <c r="I850" s="145" t="str">
        <f>IF(SP_SUL!H853="","*",SP_SUL!H853)</f>
        <v>*</v>
      </c>
      <c r="J850" s="145" t="str">
        <f>IF(SP_SUL!I853="","*",SP_SUL!I853)</f>
        <v>*</v>
      </c>
      <c r="K850" s="139" t="str">
        <f>IF(SP_SUL!M853="","*",SP_SUL!M853)</f>
        <v>-</v>
      </c>
      <c r="L850" s="139" t="str">
        <f>IF(SP_SUL!N853="","*",SP_SUL!N853)</f>
        <v>-</v>
      </c>
      <c r="M850" s="140" t="str">
        <f>IF(SP_SUL!J853="","*",SP_SUL!J853)</f>
        <v>*</v>
      </c>
      <c r="N850" s="144" t="str">
        <f>IF(SP_SUL!K853="","*",SP_SUL!K853)</f>
        <v>*</v>
      </c>
      <c r="O850" s="144" t="str">
        <f>IF(SP_SUL!L853="","*",SP_SUL!L853)</f>
        <v>*</v>
      </c>
      <c r="P850" s="143" t="str">
        <f>IF(SP_SUL!O853="","*",SP_SUL!O853)</f>
        <v>*</v>
      </c>
      <c r="Q850" s="143" t="str">
        <f>IF(SP_SUL!P853="","*",SP_SUL!P853)</f>
        <v>*</v>
      </c>
      <c r="R850" s="145" t="str">
        <f>IF(SP_SUL!Q853="","*",CONCATENATE(SP_SUL!Q853," ",SP_SUL!R853))</f>
        <v>*</v>
      </c>
      <c r="S850" s="145" t="str">
        <f>IF(SP_SUL!V853="","*",SP_SUL!V853)</f>
        <v>*</v>
      </c>
      <c r="T850" s="145" t="str">
        <f>IF(SP_SUL!W853="","*",SP_SUL!W853)</f>
        <v>*</v>
      </c>
      <c r="U850" s="137" t="str">
        <f ca="1">_xlfn.XLOOKUP(G850&amp;$U$2,BS_CONTROLE[CHAVE],BS_CONTROLE[Quantidade_11],"-")</f>
        <v>-</v>
      </c>
      <c r="V850" s="137" t="str">
        <f ca="1">_xlfn.XLOOKUP(G850&amp;$V$2,BS_CONTROLE[CHAVE],BS_CONTROLE[Quantidade_11],"-")</f>
        <v>-</v>
      </c>
      <c r="W850" s="137" t="str">
        <f ca="1">_xlfn.XLOOKUP(G850&amp;$W$2,BS_CONTROLE[CHAVE],BS_CONTROLE[Quantidade_11],"-")</f>
        <v>-</v>
      </c>
    </row>
    <row r="851" spans="1:23" hidden="1">
      <c r="A851" s="146" t="str">
        <f>IF(SP_SUL!Y854="","*",SP_SUL!Y854)</f>
        <v>*</v>
      </c>
      <c r="B851" s="146" t="str">
        <f>IF(SP_SUL!X854="","*",SP_SUL!X854)</f>
        <v>*</v>
      </c>
      <c r="C851" s="146" t="str">
        <f>IF(SP_SUL!Z854="","*",SP_SUL!Z854)</f>
        <v>*</v>
      </c>
      <c r="D851" s="139" t="str">
        <f>IF(SP_SUL!S854="","*",SP_SUL!S854)</f>
        <v>-</v>
      </c>
      <c r="E851" s="139" t="str">
        <f>IF(SP_SUL!T854="","*",SP_SUL!T854)</f>
        <v>-</v>
      </c>
      <c r="F851" s="145" t="str">
        <f>IF(SP_SUL!B854="","*",SP_SUL!B854)</f>
        <v>*</v>
      </c>
      <c r="G851" s="145" t="str">
        <f>IF(SP_SUL!D854="","*",SP_SUL!D854)</f>
        <v>*</v>
      </c>
      <c r="H851" s="145" t="str">
        <f>IF(SP_SUL!F854="","*",SP_SUL!F854)</f>
        <v>*</v>
      </c>
      <c r="I851" s="145" t="str">
        <f>IF(SP_SUL!H854="","*",SP_SUL!H854)</f>
        <v>*</v>
      </c>
      <c r="J851" s="145" t="str">
        <f>IF(SP_SUL!I854="","*",SP_SUL!I854)</f>
        <v>*</v>
      </c>
      <c r="K851" s="139" t="str">
        <f>IF(SP_SUL!M854="","*",SP_SUL!M854)</f>
        <v>-</v>
      </c>
      <c r="L851" s="139" t="str">
        <f>IF(SP_SUL!N854="","*",SP_SUL!N854)</f>
        <v>-</v>
      </c>
      <c r="M851" s="140" t="str">
        <f>IF(SP_SUL!J854="","*",SP_SUL!J854)</f>
        <v>*</v>
      </c>
      <c r="N851" s="144" t="str">
        <f>IF(SP_SUL!K854="","*",SP_SUL!K854)</f>
        <v>*</v>
      </c>
      <c r="O851" s="144" t="str">
        <f>IF(SP_SUL!L854="","*",SP_SUL!L854)</f>
        <v>*</v>
      </c>
      <c r="P851" s="143" t="str">
        <f>IF(SP_SUL!O854="","*",SP_SUL!O854)</f>
        <v>*</v>
      </c>
      <c r="Q851" s="143" t="str">
        <f>IF(SP_SUL!P854="","*",SP_SUL!P854)</f>
        <v>*</v>
      </c>
      <c r="R851" s="145" t="str">
        <f>IF(SP_SUL!Q854="","*",CONCATENATE(SP_SUL!Q854," ",SP_SUL!R854))</f>
        <v>*</v>
      </c>
      <c r="S851" s="145" t="str">
        <f>IF(SP_SUL!V854="","*",SP_SUL!V854)</f>
        <v>*</v>
      </c>
      <c r="T851" s="145" t="str">
        <f>IF(SP_SUL!W854="","*",SP_SUL!W854)</f>
        <v>*</v>
      </c>
      <c r="U851" s="137" t="str">
        <f ca="1">_xlfn.XLOOKUP(G851&amp;$U$2,BS_CONTROLE[CHAVE],BS_CONTROLE[Quantidade_11],"-")</f>
        <v>-</v>
      </c>
      <c r="V851" s="137" t="str">
        <f ca="1">_xlfn.XLOOKUP(G851&amp;$V$2,BS_CONTROLE[CHAVE],BS_CONTROLE[Quantidade_11],"-")</f>
        <v>-</v>
      </c>
      <c r="W851" s="137" t="str">
        <f ca="1">_xlfn.XLOOKUP(G851&amp;$W$2,BS_CONTROLE[CHAVE],BS_CONTROLE[Quantidade_11],"-")</f>
        <v>-</v>
      </c>
    </row>
    <row r="852" spans="1:23" hidden="1">
      <c r="A852" s="146" t="str">
        <f>IF(SP_SUL!Y855="","*",SP_SUL!Y855)</f>
        <v>*</v>
      </c>
      <c r="B852" s="146" t="str">
        <f>IF(SP_SUL!X855="","*",SP_SUL!X855)</f>
        <v>*</v>
      </c>
      <c r="C852" s="146" t="str">
        <f>IF(SP_SUL!Z855="","*",SP_SUL!Z855)</f>
        <v>*</v>
      </c>
      <c r="D852" s="139" t="str">
        <f>IF(SP_SUL!S855="","*",SP_SUL!S855)</f>
        <v>-</v>
      </c>
      <c r="E852" s="139" t="str">
        <f>IF(SP_SUL!T855="","*",SP_SUL!T855)</f>
        <v>-</v>
      </c>
      <c r="F852" s="145" t="str">
        <f>IF(SP_SUL!B855="","*",SP_SUL!B855)</f>
        <v>*</v>
      </c>
      <c r="G852" s="145" t="str">
        <f>IF(SP_SUL!D855="","*",SP_SUL!D855)</f>
        <v>*</v>
      </c>
      <c r="H852" s="145" t="str">
        <f>IF(SP_SUL!F855="","*",SP_SUL!F855)</f>
        <v>*</v>
      </c>
      <c r="I852" s="145" t="str">
        <f>IF(SP_SUL!H855="","*",SP_SUL!H855)</f>
        <v>*</v>
      </c>
      <c r="J852" s="145" t="str">
        <f>IF(SP_SUL!I855="","*",SP_SUL!I855)</f>
        <v>*</v>
      </c>
      <c r="K852" s="139" t="str">
        <f>IF(SP_SUL!M855="","*",SP_SUL!M855)</f>
        <v>-</v>
      </c>
      <c r="L852" s="139" t="str">
        <f>IF(SP_SUL!N855="","*",SP_SUL!N855)</f>
        <v>-</v>
      </c>
      <c r="M852" s="140" t="str">
        <f>IF(SP_SUL!J855="","*",SP_SUL!J855)</f>
        <v>*</v>
      </c>
      <c r="N852" s="144" t="str">
        <f>IF(SP_SUL!K855="","*",SP_SUL!K855)</f>
        <v>*</v>
      </c>
      <c r="O852" s="144" t="str">
        <f>IF(SP_SUL!L855="","*",SP_SUL!L855)</f>
        <v>*</v>
      </c>
      <c r="P852" s="143" t="str">
        <f>IF(SP_SUL!O855="","*",SP_SUL!O855)</f>
        <v>*</v>
      </c>
      <c r="Q852" s="143" t="str">
        <f>IF(SP_SUL!P855="","*",SP_SUL!P855)</f>
        <v>*</v>
      </c>
      <c r="R852" s="145" t="str">
        <f>IF(SP_SUL!Q855="","*",CONCATENATE(SP_SUL!Q855," ",SP_SUL!R855))</f>
        <v>*</v>
      </c>
      <c r="S852" s="145" t="str">
        <f>IF(SP_SUL!V855="","*",SP_SUL!V855)</f>
        <v>*</v>
      </c>
      <c r="T852" s="145" t="str">
        <f>IF(SP_SUL!W855="","*",SP_SUL!W855)</f>
        <v>*</v>
      </c>
      <c r="U852" s="137" t="str">
        <f ca="1">_xlfn.XLOOKUP(G852&amp;$U$2,BS_CONTROLE[CHAVE],BS_CONTROLE[Quantidade_11],"-")</f>
        <v>-</v>
      </c>
      <c r="V852" s="137" t="str">
        <f ca="1">_xlfn.XLOOKUP(G852&amp;$V$2,BS_CONTROLE[CHAVE],BS_CONTROLE[Quantidade_11],"-")</f>
        <v>-</v>
      </c>
      <c r="W852" s="137" t="str">
        <f ca="1">_xlfn.XLOOKUP(G852&amp;$W$2,BS_CONTROLE[CHAVE],BS_CONTROLE[Quantidade_11],"-")</f>
        <v>-</v>
      </c>
    </row>
    <row r="853" spans="1:23" hidden="1">
      <c r="A853" s="146" t="str">
        <f>IF(SP_SUL!Y856="","*",SP_SUL!Y856)</f>
        <v>*</v>
      </c>
      <c r="B853" s="146" t="str">
        <f>IF(SP_SUL!X856="","*",SP_SUL!X856)</f>
        <v>*</v>
      </c>
      <c r="C853" s="146" t="str">
        <f>IF(SP_SUL!Z856="","*",SP_SUL!Z856)</f>
        <v>*</v>
      </c>
      <c r="D853" s="139" t="str">
        <f>IF(SP_SUL!S856="","*",SP_SUL!S856)</f>
        <v>-</v>
      </c>
      <c r="E853" s="139" t="str">
        <f>IF(SP_SUL!T856="","*",SP_SUL!T856)</f>
        <v>-</v>
      </c>
      <c r="F853" s="145" t="str">
        <f>IF(SP_SUL!B856="","*",SP_SUL!B856)</f>
        <v>*</v>
      </c>
      <c r="G853" s="145" t="str">
        <f>IF(SP_SUL!D856="","*",SP_SUL!D856)</f>
        <v>*</v>
      </c>
      <c r="H853" s="145" t="str">
        <f>IF(SP_SUL!F856="","*",SP_SUL!F856)</f>
        <v>*</v>
      </c>
      <c r="I853" s="145" t="str">
        <f>IF(SP_SUL!H856="","*",SP_SUL!H856)</f>
        <v>*</v>
      </c>
      <c r="J853" s="145" t="str">
        <f>IF(SP_SUL!I856="","*",SP_SUL!I856)</f>
        <v>*</v>
      </c>
      <c r="K853" s="139" t="str">
        <f>IF(SP_SUL!M856="","*",SP_SUL!M856)</f>
        <v>-</v>
      </c>
      <c r="L853" s="139" t="str">
        <f>IF(SP_SUL!N856="","*",SP_SUL!N856)</f>
        <v>-</v>
      </c>
      <c r="M853" s="140" t="str">
        <f>IF(SP_SUL!J856="","*",SP_SUL!J856)</f>
        <v>*</v>
      </c>
      <c r="N853" s="144" t="str">
        <f>IF(SP_SUL!K856="","*",SP_SUL!K856)</f>
        <v>*</v>
      </c>
      <c r="O853" s="144" t="str">
        <f>IF(SP_SUL!L856="","*",SP_SUL!L856)</f>
        <v>*</v>
      </c>
      <c r="P853" s="143" t="str">
        <f>IF(SP_SUL!O856="","*",SP_SUL!O856)</f>
        <v>*</v>
      </c>
      <c r="Q853" s="143" t="str">
        <f>IF(SP_SUL!P856="","*",SP_SUL!P856)</f>
        <v>*</v>
      </c>
      <c r="R853" s="145" t="str">
        <f>IF(SP_SUL!Q856="","*",CONCATENATE(SP_SUL!Q856," ",SP_SUL!R856))</f>
        <v>*</v>
      </c>
      <c r="S853" s="145" t="str">
        <f>IF(SP_SUL!V856="","*",SP_SUL!V856)</f>
        <v>*</v>
      </c>
      <c r="T853" s="145" t="str">
        <f>IF(SP_SUL!W856="","*",SP_SUL!W856)</f>
        <v>*</v>
      </c>
      <c r="U853" s="137" t="str">
        <f ca="1">_xlfn.XLOOKUP(G853&amp;$U$2,BS_CONTROLE[CHAVE],BS_CONTROLE[Quantidade_11],"-")</f>
        <v>-</v>
      </c>
      <c r="V853" s="137" t="str">
        <f ca="1">_xlfn.XLOOKUP(G853&amp;$V$2,BS_CONTROLE[CHAVE],BS_CONTROLE[Quantidade_11],"-")</f>
        <v>-</v>
      </c>
      <c r="W853" s="137" t="str">
        <f ca="1">_xlfn.XLOOKUP(G853&amp;$W$2,BS_CONTROLE[CHAVE],BS_CONTROLE[Quantidade_11],"-")</f>
        <v>-</v>
      </c>
    </row>
    <row r="854" spans="1:23" hidden="1">
      <c r="A854" s="146" t="str">
        <f>IF(SP_SUL!Y857="","*",SP_SUL!Y857)</f>
        <v>*</v>
      </c>
      <c r="B854" s="146" t="str">
        <f>IF(SP_SUL!X857="","*",SP_SUL!X857)</f>
        <v>*</v>
      </c>
      <c r="C854" s="146" t="str">
        <f>IF(SP_SUL!Z857="","*",SP_SUL!Z857)</f>
        <v>*</v>
      </c>
      <c r="D854" s="139" t="str">
        <f>IF(SP_SUL!S857="","*",SP_SUL!S857)</f>
        <v>-</v>
      </c>
      <c r="E854" s="139" t="str">
        <f>IF(SP_SUL!T857="","*",SP_SUL!T857)</f>
        <v>-</v>
      </c>
      <c r="F854" s="145" t="str">
        <f>IF(SP_SUL!B857="","*",SP_SUL!B857)</f>
        <v>*</v>
      </c>
      <c r="G854" s="145" t="str">
        <f>IF(SP_SUL!D857="","*",SP_SUL!D857)</f>
        <v>*</v>
      </c>
      <c r="H854" s="145" t="str">
        <f>IF(SP_SUL!F857="","*",SP_SUL!F857)</f>
        <v>*</v>
      </c>
      <c r="I854" s="145" t="str">
        <f>IF(SP_SUL!H857="","*",SP_SUL!H857)</f>
        <v>*</v>
      </c>
      <c r="J854" s="145" t="str">
        <f>IF(SP_SUL!I857="","*",SP_SUL!I857)</f>
        <v>*</v>
      </c>
      <c r="K854" s="139" t="str">
        <f>IF(SP_SUL!M857="","*",SP_SUL!M857)</f>
        <v>-</v>
      </c>
      <c r="L854" s="139" t="str">
        <f>IF(SP_SUL!N857="","*",SP_SUL!N857)</f>
        <v>-</v>
      </c>
      <c r="M854" s="140" t="str">
        <f>IF(SP_SUL!J857="","*",SP_SUL!J857)</f>
        <v>*</v>
      </c>
      <c r="N854" s="144" t="str">
        <f>IF(SP_SUL!K857="","*",SP_SUL!K857)</f>
        <v>*</v>
      </c>
      <c r="O854" s="144" t="str">
        <f>IF(SP_SUL!L857="","*",SP_SUL!L857)</f>
        <v>*</v>
      </c>
      <c r="P854" s="143" t="str">
        <f>IF(SP_SUL!O857="","*",SP_SUL!O857)</f>
        <v>*</v>
      </c>
      <c r="Q854" s="143" t="str">
        <f>IF(SP_SUL!P857="","*",SP_SUL!P857)</f>
        <v>*</v>
      </c>
      <c r="R854" s="145" t="str">
        <f>IF(SP_SUL!Q857="","*",CONCATENATE(SP_SUL!Q857," ",SP_SUL!R857))</f>
        <v>*</v>
      </c>
      <c r="S854" s="145" t="str">
        <f>IF(SP_SUL!V857="","*",SP_SUL!V857)</f>
        <v>*</v>
      </c>
      <c r="T854" s="145" t="str">
        <f>IF(SP_SUL!W857="","*",SP_SUL!W857)</f>
        <v>*</v>
      </c>
      <c r="U854" s="137" t="str">
        <f ca="1">_xlfn.XLOOKUP(G854&amp;$U$2,BS_CONTROLE[CHAVE],BS_CONTROLE[Quantidade_11],"-")</f>
        <v>-</v>
      </c>
      <c r="V854" s="137" t="str">
        <f ca="1">_xlfn.XLOOKUP(G854&amp;$V$2,BS_CONTROLE[CHAVE],BS_CONTROLE[Quantidade_11],"-")</f>
        <v>-</v>
      </c>
      <c r="W854" s="137" t="str">
        <f ca="1">_xlfn.XLOOKUP(G854&amp;$W$2,BS_CONTROLE[CHAVE],BS_CONTROLE[Quantidade_11],"-")</f>
        <v>-</v>
      </c>
    </row>
    <row r="855" spans="1:23" hidden="1">
      <c r="A855" s="146" t="str">
        <f>IF(SP_SUL!Y858="","*",SP_SUL!Y858)</f>
        <v>*</v>
      </c>
      <c r="B855" s="146" t="str">
        <f>IF(SP_SUL!X858="","*",SP_SUL!X858)</f>
        <v>*</v>
      </c>
      <c r="C855" s="146" t="str">
        <f>IF(SP_SUL!Z858="","*",SP_SUL!Z858)</f>
        <v>*</v>
      </c>
      <c r="D855" s="139" t="str">
        <f>IF(SP_SUL!S858="","*",SP_SUL!S858)</f>
        <v>-</v>
      </c>
      <c r="E855" s="139" t="str">
        <f>IF(SP_SUL!T858="","*",SP_SUL!T858)</f>
        <v>-</v>
      </c>
      <c r="F855" s="145" t="str">
        <f>IF(SP_SUL!B858="","*",SP_SUL!B858)</f>
        <v>*</v>
      </c>
      <c r="G855" s="145" t="str">
        <f>IF(SP_SUL!D858="","*",SP_SUL!D858)</f>
        <v>*</v>
      </c>
      <c r="H855" s="145" t="str">
        <f>IF(SP_SUL!F858="","*",SP_SUL!F858)</f>
        <v>*</v>
      </c>
      <c r="I855" s="145" t="str">
        <f>IF(SP_SUL!H858="","*",SP_SUL!H858)</f>
        <v>*</v>
      </c>
      <c r="J855" s="145" t="str">
        <f>IF(SP_SUL!I858="","*",SP_SUL!I858)</f>
        <v>*</v>
      </c>
      <c r="K855" s="139" t="str">
        <f>IF(SP_SUL!M858="","*",SP_SUL!M858)</f>
        <v>-</v>
      </c>
      <c r="L855" s="139" t="str">
        <f>IF(SP_SUL!N858="","*",SP_SUL!N858)</f>
        <v>-</v>
      </c>
      <c r="M855" s="140" t="str">
        <f>IF(SP_SUL!J858="","*",SP_SUL!J858)</f>
        <v>*</v>
      </c>
      <c r="N855" s="144" t="str">
        <f>IF(SP_SUL!K858="","*",SP_SUL!K858)</f>
        <v>*</v>
      </c>
      <c r="O855" s="144" t="str">
        <f>IF(SP_SUL!L858="","*",SP_SUL!L858)</f>
        <v>*</v>
      </c>
      <c r="P855" s="143" t="str">
        <f>IF(SP_SUL!O858="","*",SP_SUL!O858)</f>
        <v>*</v>
      </c>
      <c r="Q855" s="143" t="str">
        <f>IF(SP_SUL!P858="","*",SP_SUL!P858)</f>
        <v>*</v>
      </c>
      <c r="R855" s="145" t="str">
        <f>IF(SP_SUL!Q858="","*",CONCATENATE(SP_SUL!Q858," ",SP_SUL!R858))</f>
        <v>*</v>
      </c>
      <c r="S855" s="145" t="str">
        <f>IF(SP_SUL!V858="","*",SP_SUL!V858)</f>
        <v>*</v>
      </c>
      <c r="T855" s="145" t="str">
        <f>IF(SP_SUL!W858="","*",SP_SUL!W858)</f>
        <v>*</v>
      </c>
      <c r="U855" s="137" t="str">
        <f ca="1">_xlfn.XLOOKUP(G855&amp;$U$2,BS_CONTROLE[CHAVE],BS_CONTROLE[Quantidade_11],"-")</f>
        <v>-</v>
      </c>
      <c r="V855" s="137" t="str">
        <f ca="1">_xlfn.XLOOKUP(G855&amp;$V$2,BS_CONTROLE[CHAVE],BS_CONTROLE[Quantidade_11],"-")</f>
        <v>-</v>
      </c>
      <c r="W855" s="137" t="str">
        <f ca="1">_xlfn.XLOOKUP(G855&amp;$W$2,BS_CONTROLE[CHAVE],BS_CONTROLE[Quantidade_11],"-")</f>
        <v>-</v>
      </c>
    </row>
    <row r="856" spans="1:23" hidden="1">
      <c r="A856" s="146" t="str">
        <f>IF(SP_SUL!Y859="","*",SP_SUL!Y859)</f>
        <v>*</v>
      </c>
      <c r="B856" s="146" t="str">
        <f>IF(SP_SUL!X859="","*",SP_SUL!X859)</f>
        <v>*</v>
      </c>
      <c r="C856" s="146" t="str">
        <f>IF(SP_SUL!Z859="","*",SP_SUL!Z859)</f>
        <v>*</v>
      </c>
      <c r="D856" s="139" t="str">
        <f>IF(SP_SUL!S859="","*",SP_SUL!S859)</f>
        <v>-</v>
      </c>
      <c r="E856" s="139" t="str">
        <f>IF(SP_SUL!T859="","*",SP_SUL!T859)</f>
        <v>-</v>
      </c>
      <c r="F856" s="145" t="str">
        <f>IF(SP_SUL!B859="","*",SP_SUL!B859)</f>
        <v>*</v>
      </c>
      <c r="G856" s="145" t="str">
        <f>IF(SP_SUL!D859="","*",SP_SUL!D859)</f>
        <v>*</v>
      </c>
      <c r="H856" s="145" t="str">
        <f>IF(SP_SUL!F859="","*",SP_SUL!F859)</f>
        <v>*</v>
      </c>
      <c r="I856" s="145" t="str">
        <f>IF(SP_SUL!H859="","*",SP_SUL!H859)</f>
        <v>*</v>
      </c>
      <c r="J856" s="145" t="str">
        <f>IF(SP_SUL!I859="","*",SP_SUL!I859)</f>
        <v>*</v>
      </c>
      <c r="K856" s="139" t="str">
        <f>IF(SP_SUL!M859="","*",SP_SUL!M859)</f>
        <v>-</v>
      </c>
      <c r="L856" s="139" t="str">
        <f>IF(SP_SUL!N859="","*",SP_SUL!N859)</f>
        <v>-</v>
      </c>
      <c r="M856" s="140" t="str">
        <f>IF(SP_SUL!J859="","*",SP_SUL!J859)</f>
        <v>*</v>
      </c>
      <c r="N856" s="144" t="str">
        <f>IF(SP_SUL!K859="","*",SP_SUL!K859)</f>
        <v>*</v>
      </c>
      <c r="O856" s="144" t="str">
        <f>IF(SP_SUL!L859="","*",SP_SUL!L859)</f>
        <v>*</v>
      </c>
      <c r="P856" s="143" t="str">
        <f>IF(SP_SUL!O859="","*",SP_SUL!O859)</f>
        <v>*</v>
      </c>
      <c r="Q856" s="143" t="str">
        <f>IF(SP_SUL!P859="","*",SP_SUL!P859)</f>
        <v>*</v>
      </c>
      <c r="R856" s="145" t="str">
        <f>IF(SP_SUL!Q859="","*",CONCATENATE(SP_SUL!Q859," ",SP_SUL!R859))</f>
        <v>*</v>
      </c>
      <c r="S856" s="145" t="str">
        <f>IF(SP_SUL!V859="","*",SP_SUL!V859)</f>
        <v>*</v>
      </c>
      <c r="T856" s="145" t="str">
        <f>IF(SP_SUL!W859="","*",SP_SUL!W859)</f>
        <v>*</v>
      </c>
      <c r="U856" s="137" t="str">
        <f ca="1">_xlfn.XLOOKUP(G856&amp;$U$2,BS_CONTROLE[CHAVE],BS_CONTROLE[Quantidade_11],"-")</f>
        <v>-</v>
      </c>
      <c r="V856" s="137" t="str">
        <f ca="1">_xlfn.XLOOKUP(G856&amp;$V$2,BS_CONTROLE[CHAVE],BS_CONTROLE[Quantidade_11],"-")</f>
        <v>-</v>
      </c>
      <c r="W856" s="137" t="str">
        <f ca="1">_xlfn.XLOOKUP(G856&amp;$W$2,BS_CONTROLE[CHAVE],BS_CONTROLE[Quantidade_11],"-")</f>
        <v>-</v>
      </c>
    </row>
    <row r="857" spans="1:23" hidden="1">
      <c r="A857" s="146" t="str">
        <f>IF(SP_SUL!Y860="","*",SP_SUL!Y860)</f>
        <v>*</v>
      </c>
      <c r="B857" s="146" t="str">
        <f>IF(SP_SUL!X860="","*",SP_SUL!X860)</f>
        <v>*</v>
      </c>
      <c r="C857" s="146" t="str">
        <f>IF(SP_SUL!Z860="","*",SP_SUL!Z860)</f>
        <v>*</v>
      </c>
      <c r="D857" s="139" t="str">
        <f>IF(SP_SUL!S860="","*",SP_SUL!S860)</f>
        <v>-</v>
      </c>
      <c r="E857" s="139" t="str">
        <f>IF(SP_SUL!T860="","*",SP_SUL!T860)</f>
        <v>-</v>
      </c>
      <c r="F857" s="145" t="str">
        <f>IF(SP_SUL!B860="","*",SP_SUL!B860)</f>
        <v>*</v>
      </c>
      <c r="G857" s="145" t="str">
        <f>IF(SP_SUL!D860="","*",SP_SUL!D860)</f>
        <v>*</v>
      </c>
      <c r="H857" s="145" t="str">
        <f>IF(SP_SUL!F860="","*",SP_SUL!F860)</f>
        <v>*</v>
      </c>
      <c r="I857" s="145" t="str">
        <f>IF(SP_SUL!H860="","*",SP_SUL!H860)</f>
        <v>*</v>
      </c>
      <c r="J857" s="145" t="str">
        <f>IF(SP_SUL!I860="","*",SP_SUL!I860)</f>
        <v>*</v>
      </c>
      <c r="K857" s="139" t="str">
        <f>IF(SP_SUL!M860="","*",SP_SUL!M860)</f>
        <v>-</v>
      </c>
      <c r="L857" s="139" t="str">
        <f>IF(SP_SUL!N860="","*",SP_SUL!N860)</f>
        <v>-</v>
      </c>
      <c r="M857" s="140" t="str">
        <f>IF(SP_SUL!J860="","*",SP_SUL!J860)</f>
        <v>*</v>
      </c>
      <c r="N857" s="144" t="str">
        <f>IF(SP_SUL!K860="","*",SP_SUL!K860)</f>
        <v>*</v>
      </c>
      <c r="O857" s="144" t="str">
        <f>IF(SP_SUL!L860="","*",SP_SUL!L860)</f>
        <v>*</v>
      </c>
      <c r="P857" s="143" t="str">
        <f>IF(SP_SUL!O860="","*",SP_SUL!O860)</f>
        <v>*</v>
      </c>
      <c r="Q857" s="143" t="str">
        <f>IF(SP_SUL!P860="","*",SP_SUL!P860)</f>
        <v>*</v>
      </c>
      <c r="R857" s="145" t="str">
        <f>IF(SP_SUL!Q860="","*",CONCATENATE(SP_SUL!Q860," ",SP_SUL!R860))</f>
        <v>*</v>
      </c>
      <c r="S857" s="145" t="str">
        <f>IF(SP_SUL!V860="","*",SP_SUL!V860)</f>
        <v>*</v>
      </c>
      <c r="T857" s="145" t="str">
        <f>IF(SP_SUL!W860="","*",SP_SUL!W860)</f>
        <v>*</v>
      </c>
      <c r="U857" s="137" t="str">
        <f ca="1">_xlfn.XLOOKUP(G857&amp;$U$2,BS_CONTROLE[CHAVE],BS_CONTROLE[Quantidade_11],"-")</f>
        <v>-</v>
      </c>
      <c r="V857" s="137" t="str">
        <f ca="1">_xlfn.XLOOKUP(G857&amp;$V$2,BS_CONTROLE[CHAVE],BS_CONTROLE[Quantidade_11],"-")</f>
        <v>-</v>
      </c>
      <c r="W857" s="137" t="str">
        <f ca="1">_xlfn.XLOOKUP(G857&amp;$W$2,BS_CONTROLE[CHAVE],BS_CONTROLE[Quantidade_11],"-")</f>
        <v>-</v>
      </c>
    </row>
    <row r="858" spans="1:23" hidden="1">
      <c r="A858" s="146" t="str">
        <f>IF(SP_SUL!Y861="","*",SP_SUL!Y861)</f>
        <v>*</v>
      </c>
      <c r="B858" s="146" t="str">
        <f>IF(SP_SUL!X861="","*",SP_SUL!X861)</f>
        <v>*</v>
      </c>
      <c r="C858" s="146" t="str">
        <f>IF(SP_SUL!Z861="","*",SP_SUL!Z861)</f>
        <v>*</v>
      </c>
      <c r="D858" s="139" t="str">
        <f>IF(SP_SUL!S861="","*",SP_SUL!S861)</f>
        <v>-</v>
      </c>
      <c r="E858" s="139" t="str">
        <f>IF(SP_SUL!T861="","*",SP_SUL!T861)</f>
        <v>-</v>
      </c>
      <c r="F858" s="145" t="str">
        <f>IF(SP_SUL!B861="","*",SP_SUL!B861)</f>
        <v>*</v>
      </c>
      <c r="G858" s="145" t="str">
        <f>IF(SP_SUL!D861="","*",SP_SUL!D861)</f>
        <v>*</v>
      </c>
      <c r="H858" s="145" t="str">
        <f>IF(SP_SUL!F861="","*",SP_SUL!F861)</f>
        <v>*</v>
      </c>
      <c r="I858" s="145" t="str">
        <f>IF(SP_SUL!H861="","*",SP_SUL!H861)</f>
        <v>*</v>
      </c>
      <c r="J858" s="145" t="str">
        <f>IF(SP_SUL!I861="","*",SP_SUL!I861)</f>
        <v>*</v>
      </c>
      <c r="K858" s="139" t="str">
        <f>IF(SP_SUL!M861="","*",SP_SUL!M861)</f>
        <v>-</v>
      </c>
      <c r="L858" s="139" t="str">
        <f>IF(SP_SUL!N861="","*",SP_SUL!N861)</f>
        <v>-</v>
      </c>
      <c r="M858" s="140" t="str">
        <f>IF(SP_SUL!J861="","*",SP_SUL!J861)</f>
        <v>*</v>
      </c>
      <c r="N858" s="144" t="str">
        <f>IF(SP_SUL!K861="","*",SP_SUL!K861)</f>
        <v>*</v>
      </c>
      <c r="O858" s="144" t="str">
        <f>IF(SP_SUL!L861="","*",SP_SUL!L861)</f>
        <v>*</v>
      </c>
      <c r="P858" s="143" t="str">
        <f>IF(SP_SUL!O861="","*",SP_SUL!O861)</f>
        <v>*</v>
      </c>
      <c r="Q858" s="143" t="str">
        <f>IF(SP_SUL!P861="","*",SP_SUL!P861)</f>
        <v>*</v>
      </c>
      <c r="R858" s="145" t="str">
        <f>IF(SP_SUL!Q861="","*",CONCATENATE(SP_SUL!Q861," ",SP_SUL!R861))</f>
        <v>*</v>
      </c>
      <c r="S858" s="145" t="str">
        <f>IF(SP_SUL!V861="","*",SP_SUL!V861)</f>
        <v>*</v>
      </c>
      <c r="T858" s="145" t="str">
        <f>IF(SP_SUL!W861="","*",SP_SUL!W861)</f>
        <v>*</v>
      </c>
      <c r="U858" s="137" t="str">
        <f ca="1">_xlfn.XLOOKUP(G858&amp;$U$2,BS_CONTROLE[CHAVE],BS_CONTROLE[Quantidade_11],"-")</f>
        <v>-</v>
      </c>
      <c r="V858" s="137" t="str">
        <f ca="1">_xlfn.XLOOKUP(G858&amp;$V$2,BS_CONTROLE[CHAVE],BS_CONTROLE[Quantidade_11],"-")</f>
        <v>-</v>
      </c>
      <c r="W858" s="137" t="str">
        <f ca="1">_xlfn.XLOOKUP(G858&amp;$W$2,BS_CONTROLE[CHAVE],BS_CONTROLE[Quantidade_11],"-")</f>
        <v>-</v>
      </c>
    </row>
    <row r="859" spans="1:23" hidden="1">
      <c r="A859" s="146" t="str">
        <f>IF(SP_SUL!Y862="","*",SP_SUL!Y862)</f>
        <v>*</v>
      </c>
      <c r="B859" s="146" t="str">
        <f>IF(SP_SUL!X862="","*",SP_SUL!X862)</f>
        <v>*</v>
      </c>
      <c r="C859" s="146" t="str">
        <f>IF(SP_SUL!Z862="","*",SP_SUL!Z862)</f>
        <v>*</v>
      </c>
      <c r="D859" s="139" t="str">
        <f>IF(SP_SUL!S862="","*",SP_SUL!S862)</f>
        <v>-</v>
      </c>
      <c r="E859" s="139" t="str">
        <f>IF(SP_SUL!T862="","*",SP_SUL!T862)</f>
        <v>-</v>
      </c>
      <c r="F859" s="145" t="str">
        <f>IF(SP_SUL!B862="","*",SP_SUL!B862)</f>
        <v>*</v>
      </c>
      <c r="G859" s="145" t="str">
        <f>IF(SP_SUL!D862="","*",SP_SUL!D862)</f>
        <v>*</v>
      </c>
      <c r="H859" s="145" t="str">
        <f>IF(SP_SUL!F862="","*",SP_SUL!F862)</f>
        <v>*</v>
      </c>
      <c r="I859" s="145" t="str">
        <f>IF(SP_SUL!H862="","*",SP_SUL!H862)</f>
        <v>*</v>
      </c>
      <c r="J859" s="145" t="str">
        <f>IF(SP_SUL!I862="","*",SP_SUL!I862)</f>
        <v>*</v>
      </c>
      <c r="K859" s="139" t="str">
        <f>IF(SP_SUL!M862="","*",SP_SUL!M862)</f>
        <v>-</v>
      </c>
      <c r="L859" s="139" t="str">
        <f>IF(SP_SUL!N862="","*",SP_SUL!N862)</f>
        <v>-</v>
      </c>
      <c r="M859" s="140" t="str">
        <f>IF(SP_SUL!J862="","*",SP_SUL!J862)</f>
        <v>*</v>
      </c>
      <c r="N859" s="144" t="str">
        <f>IF(SP_SUL!K862="","*",SP_SUL!K862)</f>
        <v>*</v>
      </c>
      <c r="O859" s="144" t="str">
        <f>IF(SP_SUL!L862="","*",SP_SUL!L862)</f>
        <v>*</v>
      </c>
      <c r="P859" s="143" t="str">
        <f>IF(SP_SUL!O862="","*",SP_SUL!O862)</f>
        <v>*</v>
      </c>
      <c r="Q859" s="143" t="str">
        <f>IF(SP_SUL!P862="","*",SP_SUL!P862)</f>
        <v>*</v>
      </c>
      <c r="R859" s="145" t="str">
        <f>IF(SP_SUL!Q862="","*",CONCATENATE(SP_SUL!Q862," ",SP_SUL!R862))</f>
        <v>*</v>
      </c>
      <c r="S859" s="145" t="str">
        <f>IF(SP_SUL!V862="","*",SP_SUL!V862)</f>
        <v>*</v>
      </c>
      <c r="T859" s="145" t="str">
        <f>IF(SP_SUL!W862="","*",SP_SUL!W862)</f>
        <v>*</v>
      </c>
      <c r="U859" s="137" t="str">
        <f ca="1">_xlfn.XLOOKUP(G859&amp;$U$2,BS_CONTROLE[CHAVE],BS_CONTROLE[Quantidade_11],"-")</f>
        <v>-</v>
      </c>
      <c r="V859" s="137" t="str">
        <f ca="1">_xlfn.XLOOKUP(G859&amp;$V$2,BS_CONTROLE[CHAVE],BS_CONTROLE[Quantidade_11],"-")</f>
        <v>-</v>
      </c>
      <c r="W859" s="137" t="str">
        <f ca="1">_xlfn.XLOOKUP(G859&amp;$W$2,BS_CONTROLE[CHAVE],BS_CONTROLE[Quantidade_11],"-")</f>
        <v>-</v>
      </c>
    </row>
    <row r="860" spans="1:23" hidden="1">
      <c r="A860" s="146" t="str">
        <f>IF(SP_SUL!Y863="","*",SP_SUL!Y863)</f>
        <v>*</v>
      </c>
      <c r="B860" s="146" t="str">
        <f>IF(SP_SUL!X863="","*",SP_SUL!X863)</f>
        <v>*</v>
      </c>
      <c r="C860" s="146" t="str">
        <f>IF(SP_SUL!Z863="","*",SP_SUL!Z863)</f>
        <v>*</v>
      </c>
      <c r="D860" s="139" t="str">
        <f>IF(SP_SUL!S863="","*",SP_SUL!S863)</f>
        <v>-</v>
      </c>
      <c r="E860" s="139" t="str">
        <f>IF(SP_SUL!T863="","*",SP_SUL!T863)</f>
        <v>-</v>
      </c>
      <c r="F860" s="145" t="str">
        <f>IF(SP_SUL!B863="","*",SP_SUL!B863)</f>
        <v>*</v>
      </c>
      <c r="G860" s="145" t="str">
        <f>IF(SP_SUL!D863="","*",SP_SUL!D863)</f>
        <v>*</v>
      </c>
      <c r="H860" s="145" t="str">
        <f>IF(SP_SUL!F863="","*",SP_SUL!F863)</f>
        <v>*</v>
      </c>
      <c r="I860" s="145" t="str">
        <f>IF(SP_SUL!H863="","*",SP_SUL!H863)</f>
        <v>*</v>
      </c>
      <c r="J860" s="145" t="str">
        <f>IF(SP_SUL!I863="","*",SP_SUL!I863)</f>
        <v>*</v>
      </c>
      <c r="K860" s="139" t="str">
        <f>IF(SP_SUL!M863="","*",SP_SUL!M863)</f>
        <v>-</v>
      </c>
      <c r="L860" s="139" t="str">
        <f>IF(SP_SUL!N863="","*",SP_SUL!N863)</f>
        <v>-</v>
      </c>
      <c r="M860" s="140" t="str">
        <f>IF(SP_SUL!J863="","*",SP_SUL!J863)</f>
        <v>*</v>
      </c>
      <c r="N860" s="144" t="str">
        <f>IF(SP_SUL!K863="","*",SP_SUL!K863)</f>
        <v>*</v>
      </c>
      <c r="O860" s="144" t="str">
        <f>IF(SP_SUL!L863="","*",SP_SUL!L863)</f>
        <v>*</v>
      </c>
      <c r="P860" s="143" t="str">
        <f>IF(SP_SUL!O863="","*",SP_SUL!O863)</f>
        <v>*</v>
      </c>
      <c r="Q860" s="143" t="str">
        <f>IF(SP_SUL!P863="","*",SP_SUL!P863)</f>
        <v>*</v>
      </c>
      <c r="R860" s="145" t="str">
        <f>IF(SP_SUL!Q863="","*",CONCATENATE(SP_SUL!Q863," ",SP_SUL!R863))</f>
        <v>*</v>
      </c>
      <c r="S860" s="145" t="str">
        <f>IF(SP_SUL!V863="","*",SP_SUL!V863)</f>
        <v>*</v>
      </c>
      <c r="T860" s="145" t="str">
        <f>IF(SP_SUL!W863="","*",SP_SUL!W863)</f>
        <v>*</v>
      </c>
      <c r="U860" s="137" t="str">
        <f ca="1">_xlfn.XLOOKUP(G860&amp;$U$2,BS_CONTROLE[CHAVE],BS_CONTROLE[Quantidade_11],"-")</f>
        <v>-</v>
      </c>
      <c r="V860" s="137" t="str">
        <f ca="1">_xlfn.XLOOKUP(G860&amp;$V$2,BS_CONTROLE[CHAVE],BS_CONTROLE[Quantidade_11],"-")</f>
        <v>-</v>
      </c>
      <c r="W860" s="137" t="str">
        <f ca="1">_xlfn.XLOOKUP(G860&amp;$W$2,BS_CONTROLE[CHAVE],BS_CONTROLE[Quantidade_11],"-")</f>
        <v>-</v>
      </c>
    </row>
    <row r="861" spans="1:23" hidden="1">
      <c r="A861" s="146" t="str">
        <f>IF(SP_SUL!Y864="","*",SP_SUL!Y864)</f>
        <v>*</v>
      </c>
      <c r="B861" s="146" t="str">
        <f>IF(SP_SUL!X864="","*",SP_SUL!X864)</f>
        <v>*</v>
      </c>
      <c r="C861" s="146" t="str">
        <f>IF(SP_SUL!Z864="","*",SP_SUL!Z864)</f>
        <v>*</v>
      </c>
      <c r="D861" s="139" t="str">
        <f>IF(SP_SUL!S864="","*",SP_SUL!S864)</f>
        <v>-</v>
      </c>
      <c r="E861" s="139" t="str">
        <f>IF(SP_SUL!T864="","*",SP_SUL!T864)</f>
        <v>-</v>
      </c>
      <c r="F861" s="145" t="str">
        <f>IF(SP_SUL!B864="","*",SP_SUL!B864)</f>
        <v>*</v>
      </c>
      <c r="G861" s="145" t="str">
        <f>IF(SP_SUL!D864="","*",SP_SUL!D864)</f>
        <v>*</v>
      </c>
      <c r="H861" s="145" t="str">
        <f>IF(SP_SUL!F864="","*",SP_SUL!F864)</f>
        <v>*</v>
      </c>
      <c r="I861" s="145" t="str">
        <f>IF(SP_SUL!H864="","*",SP_SUL!H864)</f>
        <v>*</v>
      </c>
      <c r="J861" s="145" t="str">
        <f>IF(SP_SUL!I864="","*",SP_SUL!I864)</f>
        <v>*</v>
      </c>
      <c r="K861" s="139" t="str">
        <f>IF(SP_SUL!M864="","*",SP_SUL!M864)</f>
        <v>-</v>
      </c>
      <c r="L861" s="139" t="str">
        <f>IF(SP_SUL!N864="","*",SP_SUL!N864)</f>
        <v>-</v>
      </c>
      <c r="M861" s="140" t="str">
        <f>IF(SP_SUL!J864="","*",SP_SUL!J864)</f>
        <v>*</v>
      </c>
      <c r="N861" s="144" t="str">
        <f>IF(SP_SUL!K864="","*",SP_SUL!K864)</f>
        <v>*</v>
      </c>
      <c r="O861" s="144" t="str">
        <f>IF(SP_SUL!L864="","*",SP_SUL!L864)</f>
        <v>*</v>
      </c>
      <c r="P861" s="143" t="str">
        <f>IF(SP_SUL!O864="","*",SP_SUL!O864)</f>
        <v>*</v>
      </c>
      <c r="Q861" s="143" t="str">
        <f>IF(SP_SUL!P864="","*",SP_SUL!P864)</f>
        <v>*</v>
      </c>
      <c r="R861" s="145" t="str">
        <f>IF(SP_SUL!Q864="","*",CONCATENATE(SP_SUL!Q864," ",SP_SUL!R864))</f>
        <v>*</v>
      </c>
      <c r="S861" s="145" t="str">
        <f>IF(SP_SUL!V864="","*",SP_SUL!V864)</f>
        <v>*</v>
      </c>
      <c r="T861" s="145" t="str">
        <f>IF(SP_SUL!W864="","*",SP_SUL!W864)</f>
        <v>*</v>
      </c>
      <c r="U861" s="137" t="str">
        <f ca="1">_xlfn.XLOOKUP(G861&amp;$U$2,BS_CONTROLE[CHAVE],BS_CONTROLE[Quantidade_11],"-")</f>
        <v>-</v>
      </c>
      <c r="V861" s="137" t="str">
        <f ca="1">_xlfn.XLOOKUP(G861&amp;$V$2,BS_CONTROLE[CHAVE],BS_CONTROLE[Quantidade_11],"-")</f>
        <v>-</v>
      </c>
      <c r="W861" s="137" t="str">
        <f ca="1">_xlfn.XLOOKUP(G861&amp;$W$2,BS_CONTROLE[CHAVE],BS_CONTROLE[Quantidade_11],"-")</f>
        <v>-</v>
      </c>
    </row>
    <row r="862" spans="1:23" hidden="1">
      <c r="A862" s="146" t="str">
        <f>IF(SP_SUL!Y865="","*",SP_SUL!Y865)</f>
        <v>*</v>
      </c>
      <c r="B862" s="146" t="str">
        <f>IF(SP_SUL!X865="","*",SP_SUL!X865)</f>
        <v>*</v>
      </c>
      <c r="C862" s="146" t="str">
        <f>IF(SP_SUL!Z865="","*",SP_SUL!Z865)</f>
        <v>*</v>
      </c>
      <c r="D862" s="139" t="str">
        <f>IF(SP_SUL!S865="","*",SP_SUL!S865)</f>
        <v>-</v>
      </c>
      <c r="E862" s="139" t="str">
        <f>IF(SP_SUL!T865="","*",SP_SUL!T865)</f>
        <v>-</v>
      </c>
      <c r="F862" s="145" t="str">
        <f>IF(SP_SUL!B865="","*",SP_SUL!B865)</f>
        <v>*</v>
      </c>
      <c r="G862" s="145" t="str">
        <f>IF(SP_SUL!D865="","*",SP_SUL!D865)</f>
        <v>*</v>
      </c>
      <c r="H862" s="145" t="str">
        <f>IF(SP_SUL!F865="","*",SP_SUL!F865)</f>
        <v>*</v>
      </c>
      <c r="I862" s="145" t="str">
        <f>IF(SP_SUL!H865="","*",SP_SUL!H865)</f>
        <v>*</v>
      </c>
      <c r="J862" s="145" t="str">
        <f>IF(SP_SUL!I865="","*",SP_SUL!I865)</f>
        <v>*</v>
      </c>
      <c r="K862" s="139" t="str">
        <f>IF(SP_SUL!M865="","*",SP_SUL!M865)</f>
        <v>-</v>
      </c>
      <c r="L862" s="139" t="str">
        <f>IF(SP_SUL!N865="","*",SP_SUL!N865)</f>
        <v>-</v>
      </c>
      <c r="M862" s="140" t="str">
        <f>IF(SP_SUL!J865="","*",SP_SUL!J865)</f>
        <v>*</v>
      </c>
      <c r="N862" s="144" t="str">
        <f>IF(SP_SUL!K865="","*",SP_SUL!K865)</f>
        <v>*</v>
      </c>
      <c r="O862" s="144" t="str">
        <f>IF(SP_SUL!L865="","*",SP_SUL!L865)</f>
        <v>*</v>
      </c>
      <c r="P862" s="143" t="str">
        <f>IF(SP_SUL!O865="","*",SP_SUL!O865)</f>
        <v>*</v>
      </c>
      <c r="Q862" s="143" t="str">
        <f>IF(SP_SUL!P865="","*",SP_SUL!P865)</f>
        <v>*</v>
      </c>
      <c r="R862" s="145" t="str">
        <f>IF(SP_SUL!Q865="","*",CONCATENATE(SP_SUL!Q865," ",SP_SUL!R865))</f>
        <v>*</v>
      </c>
      <c r="S862" s="145" t="str">
        <f>IF(SP_SUL!V865="","*",SP_SUL!V865)</f>
        <v>*</v>
      </c>
      <c r="T862" s="145" t="str">
        <f>IF(SP_SUL!W865="","*",SP_SUL!W865)</f>
        <v>*</v>
      </c>
      <c r="U862" s="137" t="str">
        <f ca="1">_xlfn.XLOOKUP(G862&amp;$U$2,BS_CONTROLE[CHAVE],BS_CONTROLE[Quantidade_11],"-")</f>
        <v>-</v>
      </c>
      <c r="V862" s="137" t="str">
        <f ca="1">_xlfn.XLOOKUP(G862&amp;$V$2,BS_CONTROLE[CHAVE],BS_CONTROLE[Quantidade_11],"-")</f>
        <v>-</v>
      </c>
      <c r="W862" s="137" t="str">
        <f ca="1">_xlfn.XLOOKUP(G862&amp;$W$2,BS_CONTROLE[CHAVE],BS_CONTROLE[Quantidade_11],"-")</f>
        <v>-</v>
      </c>
    </row>
    <row r="863" spans="1:23" hidden="1">
      <c r="A863" s="146" t="str">
        <f>IF(SP_SUL!Y866="","*",SP_SUL!Y866)</f>
        <v>*</v>
      </c>
      <c r="B863" s="146" t="str">
        <f>IF(SP_SUL!X866="","*",SP_SUL!X866)</f>
        <v>*</v>
      </c>
      <c r="C863" s="146" t="str">
        <f>IF(SP_SUL!Z866="","*",SP_SUL!Z866)</f>
        <v>*</v>
      </c>
      <c r="D863" s="139" t="str">
        <f>IF(SP_SUL!S866="","*",SP_SUL!S866)</f>
        <v>-</v>
      </c>
      <c r="E863" s="139" t="str">
        <f>IF(SP_SUL!T866="","*",SP_SUL!T866)</f>
        <v>-</v>
      </c>
      <c r="F863" s="145" t="str">
        <f>IF(SP_SUL!B866="","*",SP_SUL!B866)</f>
        <v>*</v>
      </c>
      <c r="G863" s="145" t="str">
        <f>IF(SP_SUL!D866="","*",SP_SUL!D866)</f>
        <v>*</v>
      </c>
      <c r="H863" s="145" t="str">
        <f>IF(SP_SUL!F866="","*",SP_SUL!F866)</f>
        <v>*</v>
      </c>
      <c r="I863" s="145" t="str">
        <f>IF(SP_SUL!H866="","*",SP_SUL!H866)</f>
        <v>*</v>
      </c>
      <c r="J863" s="145" t="str">
        <f>IF(SP_SUL!I866="","*",SP_SUL!I866)</f>
        <v>*</v>
      </c>
      <c r="K863" s="139" t="str">
        <f>IF(SP_SUL!M866="","*",SP_SUL!M866)</f>
        <v>-</v>
      </c>
      <c r="L863" s="139" t="str">
        <f>IF(SP_SUL!N866="","*",SP_SUL!N866)</f>
        <v>-</v>
      </c>
      <c r="M863" s="140" t="str">
        <f>IF(SP_SUL!J866="","*",SP_SUL!J866)</f>
        <v>*</v>
      </c>
      <c r="N863" s="144" t="str">
        <f>IF(SP_SUL!K866="","*",SP_SUL!K866)</f>
        <v>*</v>
      </c>
      <c r="O863" s="144" t="str">
        <f>IF(SP_SUL!L866="","*",SP_SUL!L866)</f>
        <v>*</v>
      </c>
      <c r="P863" s="143" t="str">
        <f>IF(SP_SUL!O866="","*",SP_SUL!O866)</f>
        <v>*</v>
      </c>
      <c r="Q863" s="143" t="str">
        <f>IF(SP_SUL!P866="","*",SP_SUL!P866)</f>
        <v>*</v>
      </c>
      <c r="R863" s="145" t="str">
        <f>IF(SP_SUL!Q866="","*",CONCATENATE(SP_SUL!Q866," ",SP_SUL!R866))</f>
        <v>*</v>
      </c>
      <c r="S863" s="145" t="str">
        <f>IF(SP_SUL!V866="","*",SP_SUL!V866)</f>
        <v>*</v>
      </c>
      <c r="T863" s="145" t="str">
        <f>IF(SP_SUL!W866="","*",SP_SUL!W866)</f>
        <v>*</v>
      </c>
      <c r="U863" s="137" t="str">
        <f ca="1">_xlfn.XLOOKUP(G863&amp;$U$2,BS_CONTROLE[CHAVE],BS_CONTROLE[Quantidade_11],"-")</f>
        <v>-</v>
      </c>
      <c r="V863" s="137" t="str">
        <f ca="1">_xlfn.XLOOKUP(G863&amp;$V$2,BS_CONTROLE[CHAVE],BS_CONTROLE[Quantidade_11],"-")</f>
        <v>-</v>
      </c>
      <c r="W863" s="137" t="str">
        <f ca="1">_xlfn.XLOOKUP(G863&amp;$W$2,BS_CONTROLE[CHAVE],BS_CONTROLE[Quantidade_11],"-")</f>
        <v>-</v>
      </c>
    </row>
    <row r="864" spans="1:23" hidden="1">
      <c r="A864" s="146" t="str">
        <f>IF(SP_SUL!Y867="","*",SP_SUL!Y867)</f>
        <v>*</v>
      </c>
      <c r="B864" s="146" t="str">
        <f>IF(SP_SUL!X867="","*",SP_SUL!X867)</f>
        <v>*</v>
      </c>
      <c r="C864" s="146" t="str">
        <f>IF(SP_SUL!Z867="","*",SP_SUL!Z867)</f>
        <v>*</v>
      </c>
      <c r="D864" s="139" t="str">
        <f>IF(SP_SUL!S867="","*",SP_SUL!S867)</f>
        <v>-</v>
      </c>
      <c r="E864" s="139" t="str">
        <f>IF(SP_SUL!T867="","*",SP_SUL!T867)</f>
        <v>-</v>
      </c>
      <c r="F864" s="145" t="str">
        <f>IF(SP_SUL!B867="","*",SP_SUL!B867)</f>
        <v>*</v>
      </c>
      <c r="G864" s="145" t="str">
        <f>IF(SP_SUL!D867="","*",SP_SUL!D867)</f>
        <v>*</v>
      </c>
      <c r="H864" s="145" t="str">
        <f>IF(SP_SUL!F867="","*",SP_SUL!F867)</f>
        <v>*</v>
      </c>
      <c r="I864" s="145" t="str">
        <f>IF(SP_SUL!H867="","*",SP_SUL!H867)</f>
        <v>*</v>
      </c>
      <c r="J864" s="145" t="str">
        <f>IF(SP_SUL!I867="","*",SP_SUL!I867)</f>
        <v>*</v>
      </c>
      <c r="K864" s="139" t="str">
        <f>IF(SP_SUL!M867="","*",SP_SUL!M867)</f>
        <v>-</v>
      </c>
      <c r="L864" s="139" t="str">
        <f>IF(SP_SUL!N867="","*",SP_SUL!N867)</f>
        <v>-</v>
      </c>
      <c r="M864" s="140" t="str">
        <f>IF(SP_SUL!J867="","*",SP_SUL!J867)</f>
        <v>*</v>
      </c>
      <c r="N864" s="144" t="str">
        <f>IF(SP_SUL!K867="","*",SP_SUL!K867)</f>
        <v>*</v>
      </c>
      <c r="O864" s="144" t="str">
        <f>IF(SP_SUL!L867="","*",SP_SUL!L867)</f>
        <v>*</v>
      </c>
      <c r="P864" s="143" t="str">
        <f>IF(SP_SUL!O867="","*",SP_SUL!O867)</f>
        <v>*</v>
      </c>
      <c r="Q864" s="143" t="str">
        <f>IF(SP_SUL!P867="","*",SP_SUL!P867)</f>
        <v>*</v>
      </c>
      <c r="R864" s="145" t="str">
        <f>IF(SP_SUL!Q867="","*",CONCATENATE(SP_SUL!Q867," ",SP_SUL!R867))</f>
        <v>*</v>
      </c>
      <c r="S864" s="145" t="str">
        <f>IF(SP_SUL!V867="","*",SP_SUL!V867)</f>
        <v>*</v>
      </c>
      <c r="T864" s="145" t="str">
        <f>IF(SP_SUL!W867="","*",SP_SUL!W867)</f>
        <v>*</v>
      </c>
      <c r="U864" s="137" t="str">
        <f ca="1">_xlfn.XLOOKUP(G864&amp;$U$2,BS_CONTROLE[CHAVE],BS_CONTROLE[Quantidade_11],"-")</f>
        <v>-</v>
      </c>
      <c r="V864" s="137" t="str">
        <f ca="1">_xlfn.XLOOKUP(G864&amp;$V$2,BS_CONTROLE[CHAVE],BS_CONTROLE[Quantidade_11],"-")</f>
        <v>-</v>
      </c>
      <c r="W864" s="137" t="str">
        <f ca="1">_xlfn.XLOOKUP(G864&amp;$W$2,BS_CONTROLE[CHAVE],BS_CONTROLE[Quantidade_11],"-")</f>
        <v>-</v>
      </c>
    </row>
    <row r="865" spans="1:23" hidden="1">
      <c r="A865" s="146" t="str">
        <f>IF(SP_SUL!Y868="","*",SP_SUL!Y868)</f>
        <v>*</v>
      </c>
      <c r="B865" s="146" t="str">
        <f>IF(SP_SUL!X868="","*",SP_SUL!X868)</f>
        <v>*</v>
      </c>
      <c r="C865" s="146" t="str">
        <f>IF(SP_SUL!Z868="","*",SP_SUL!Z868)</f>
        <v>*</v>
      </c>
      <c r="D865" s="139" t="str">
        <f>IF(SP_SUL!S868="","*",SP_SUL!S868)</f>
        <v>-</v>
      </c>
      <c r="E865" s="139" t="str">
        <f>IF(SP_SUL!T868="","*",SP_SUL!T868)</f>
        <v>-</v>
      </c>
      <c r="F865" s="145" t="str">
        <f>IF(SP_SUL!B868="","*",SP_SUL!B868)</f>
        <v>*</v>
      </c>
      <c r="G865" s="145" t="str">
        <f>IF(SP_SUL!D868="","*",SP_SUL!D868)</f>
        <v>*</v>
      </c>
      <c r="H865" s="145" t="str">
        <f>IF(SP_SUL!F868="","*",SP_SUL!F868)</f>
        <v>*</v>
      </c>
      <c r="I865" s="145" t="str">
        <f>IF(SP_SUL!H868="","*",SP_SUL!H868)</f>
        <v>*</v>
      </c>
      <c r="J865" s="145" t="str">
        <f>IF(SP_SUL!I868="","*",SP_SUL!I868)</f>
        <v>*</v>
      </c>
      <c r="K865" s="139" t="str">
        <f>IF(SP_SUL!M868="","*",SP_SUL!M868)</f>
        <v>-</v>
      </c>
      <c r="L865" s="139" t="str">
        <f>IF(SP_SUL!N868="","*",SP_SUL!N868)</f>
        <v>-</v>
      </c>
      <c r="M865" s="140" t="str">
        <f>IF(SP_SUL!J868="","*",SP_SUL!J868)</f>
        <v>*</v>
      </c>
      <c r="N865" s="144" t="str">
        <f>IF(SP_SUL!K868="","*",SP_SUL!K868)</f>
        <v>*</v>
      </c>
      <c r="O865" s="144" t="str">
        <f>IF(SP_SUL!L868="","*",SP_SUL!L868)</f>
        <v>*</v>
      </c>
      <c r="P865" s="143" t="str">
        <f>IF(SP_SUL!O868="","*",SP_SUL!O868)</f>
        <v>*</v>
      </c>
      <c r="Q865" s="143" t="str">
        <f>IF(SP_SUL!P868="","*",SP_SUL!P868)</f>
        <v>*</v>
      </c>
      <c r="R865" s="145" t="str">
        <f>IF(SP_SUL!Q868="","*",CONCATENATE(SP_SUL!Q868," ",SP_SUL!R868))</f>
        <v>*</v>
      </c>
      <c r="S865" s="145" t="str">
        <f>IF(SP_SUL!V868="","*",SP_SUL!V868)</f>
        <v>*</v>
      </c>
      <c r="T865" s="145" t="str">
        <f>IF(SP_SUL!W868="","*",SP_SUL!W868)</f>
        <v>*</v>
      </c>
      <c r="U865" s="137" t="str">
        <f ca="1">_xlfn.XLOOKUP(G865&amp;$U$2,BS_CONTROLE[CHAVE],BS_CONTROLE[Quantidade_11],"-")</f>
        <v>-</v>
      </c>
      <c r="V865" s="137" t="str">
        <f ca="1">_xlfn.XLOOKUP(G865&amp;$V$2,BS_CONTROLE[CHAVE],BS_CONTROLE[Quantidade_11],"-")</f>
        <v>-</v>
      </c>
      <c r="W865" s="137" t="str">
        <f ca="1">_xlfn.XLOOKUP(G865&amp;$W$2,BS_CONTROLE[CHAVE],BS_CONTROLE[Quantidade_11],"-")</f>
        <v>-</v>
      </c>
    </row>
    <row r="866" spans="1:23" hidden="1">
      <c r="A866" s="146" t="str">
        <f>IF(SP_SUL!Y869="","*",SP_SUL!Y869)</f>
        <v>*</v>
      </c>
      <c r="B866" s="146" t="str">
        <f>IF(SP_SUL!X869="","*",SP_SUL!X869)</f>
        <v>*</v>
      </c>
      <c r="C866" s="146" t="str">
        <f>IF(SP_SUL!Z869="","*",SP_SUL!Z869)</f>
        <v>*</v>
      </c>
      <c r="D866" s="139" t="str">
        <f>IF(SP_SUL!S869="","*",SP_SUL!S869)</f>
        <v>-</v>
      </c>
      <c r="E866" s="139" t="str">
        <f>IF(SP_SUL!T869="","*",SP_SUL!T869)</f>
        <v>-</v>
      </c>
      <c r="F866" s="145" t="str">
        <f>IF(SP_SUL!B869="","*",SP_SUL!B869)</f>
        <v>*</v>
      </c>
      <c r="G866" s="145" t="str">
        <f>IF(SP_SUL!D869="","*",SP_SUL!D869)</f>
        <v>*</v>
      </c>
      <c r="H866" s="145" t="str">
        <f>IF(SP_SUL!F869="","*",SP_SUL!F869)</f>
        <v>*</v>
      </c>
      <c r="I866" s="145" t="str">
        <f>IF(SP_SUL!H869="","*",SP_SUL!H869)</f>
        <v>*</v>
      </c>
      <c r="J866" s="145" t="str">
        <f>IF(SP_SUL!I869="","*",SP_SUL!I869)</f>
        <v>*</v>
      </c>
      <c r="K866" s="139" t="str">
        <f>IF(SP_SUL!M869="","*",SP_SUL!M869)</f>
        <v>-</v>
      </c>
      <c r="L866" s="139" t="str">
        <f>IF(SP_SUL!N869="","*",SP_SUL!N869)</f>
        <v>-</v>
      </c>
      <c r="M866" s="140" t="str">
        <f>IF(SP_SUL!J869="","*",SP_SUL!J869)</f>
        <v>*</v>
      </c>
      <c r="N866" s="144" t="str">
        <f>IF(SP_SUL!K869="","*",SP_SUL!K869)</f>
        <v>*</v>
      </c>
      <c r="O866" s="144" t="str">
        <f>IF(SP_SUL!L869="","*",SP_SUL!L869)</f>
        <v>*</v>
      </c>
      <c r="P866" s="143" t="str">
        <f>IF(SP_SUL!O869="","*",SP_SUL!O869)</f>
        <v>*</v>
      </c>
      <c r="Q866" s="143" t="str">
        <f>IF(SP_SUL!P869="","*",SP_SUL!P869)</f>
        <v>*</v>
      </c>
      <c r="R866" s="145" t="str">
        <f>IF(SP_SUL!Q869="","*",CONCATENATE(SP_SUL!Q869," ",SP_SUL!R869))</f>
        <v>*</v>
      </c>
      <c r="S866" s="145" t="str">
        <f>IF(SP_SUL!V869="","*",SP_SUL!V869)</f>
        <v>*</v>
      </c>
      <c r="T866" s="145" t="str">
        <f>IF(SP_SUL!W869="","*",SP_SUL!W869)</f>
        <v>*</v>
      </c>
      <c r="U866" s="137" t="str">
        <f ca="1">_xlfn.XLOOKUP(G866&amp;$U$2,BS_CONTROLE[CHAVE],BS_CONTROLE[Quantidade_11],"-")</f>
        <v>-</v>
      </c>
      <c r="V866" s="137" t="str">
        <f ca="1">_xlfn.XLOOKUP(G866&amp;$V$2,BS_CONTROLE[CHAVE],BS_CONTROLE[Quantidade_11],"-")</f>
        <v>-</v>
      </c>
      <c r="W866" s="137" t="str">
        <f ca="1">_xlfn.XLOOKUP(G866&amp;$W$2,BS_CONTROLE[CHAVE],BS_CONTROLE[Quantidade_11],"-")</f>
        <v>-</v>
      </c>
    </row>
    <row r="867" spans="1:23" hidden="1">
      <c r="A867" s="146" t="str">
        <f>IF(SP_SUL!Y870="","*",SP_SUL!Y870)</f>
        <v>*</v>
      </c>
      <c r="B867" s="146" t="str">
        <f>IF(SP_SUL!X870="","*",SP_SUL!X870)</f>
        <v>*</v>
      </c>
      <c r="C867" s="146" t="str">
        <f>IF(SP_SUL!Z870="","*",SP_SUL!Z870)</f>
        <v>*</v>
      </c>
      <c r="D867" s="139" t="str">
        <f>IF(SP_SUL!S870="","*",SP_SUL!S870)</f>
        <v>-</v>
      </c>
      <c r="E867" s="139" t="str">
        <f>IF(SP_SUL!T870="","*",SP_SUL!T870)</f>
        <v>-</v>
      </c>
      <c r="F867" s="145" t="str">
        <f>IF(SP_SUL!B870="","*",SP_SUL!B870)</f>
        <v>*</v>
      </c>
      <c r="G867" s="145" t="str">
        <f>IF(SP_SUL!D870="","*",SP_SUL!D870)</f>
        <v>*</v>
      </c>
      <c r="H867" s="145" t="str">
        <f>IF(SP_SUL!F870="","*",SP_SUL!F870)</f>
        <v>*</v>
      </c>
      <c r="I867" s="145" t="str">
        <f>IF(SP_SUL!H870="","*",SP_SUL!H870)</f>
        <v>*</v>
      </c>
      <c r="J867" s="145" t="str">
        <f>IF(SP_SUL!I870="","*",SP_SUL!I870)</f>
        <v>*</v>
      </c>
      <c r="K867" s="139" t="str">
        <f>IF(SP_SUL!M870="","*",SP_SUL!M870)</f>
        <v>-</v>
      </c>
      <c r="L867" s="139" t="str">
        <f>IF(SP_SUL!N870="","*",SP_SUL!N870)</f>
        <v>-</v>
      </c>
      <c r="M867" s="140" t="str">
        <f>IF(SP_SUL!J870="","*",SP_SUL!J870)</f>
        <v>*</v>
      </c>
      <c r="N867" s="144" t="str">
        <f>IF(SP_SUL!K870="","*",SP_SUL!K870)</f>
        <v>*</v>
      </c>
      <c r="O867" s="144" t="str">
        <f>IF(SP_SUL!L870="","*",SP_SUL!L870)</f>
        <v>*</v>
      </c>
      <c r="P867" s="143" t="str">
        <f>IF(SP_SUL!O870="","*",SP_SUL!O870)</f>
        <v>*</v>
      </c>
      <c r="Q867" s="143" t="str">
        <f>IF(SP_SUL!P870="","*",SP_SUL!P870)</f>
        <v>*</v>
      </c>
      <c r="R867" s="145" t="str">
        <f>IF(SP_SUL!Q870="","*",CONCATENATE(SP_SUL!Q870," ",SP_SUL!R870))</f>
        <v>*</v>
      </c>
      <c r="S867" s="145" t="str">
        <f>IF(SP_SUL!V870="","*",SP_SUL!V870)</f>
        <v>*</v>
      </c>
      <c r="T867" s="145" t="str">
        <f>IF(SP_SUL!W870="","*",SP_SUL!W870)</f>
        <v>*</v>
      </c>
      <c r="U867" s="137" t="str">
        <f ca="1">_xlfn.XLOOKUP(G867&amp;$U$2,BS_CONTROLE[CHAVE],BS_CONTROLE[Quantidade_11],"-")</f>
        <v>-</v>
      </c>
      <c r="V867" s="137" t="str">
        <f ca="1">_xlfn.XLOOKUP(G867&amp;$V$2,BS_CONTROLE[CHAVE],BS_CONTROLE[Quantidade_11],"-")</f>
        <v>-</v>
      </c>
      <c r="W867" s="137" t="str">
        <f ca="1">_xlfn.XLOOKUP(G867&amp;$W$2,BS_CONTROLE[CHAVE],BS_CONTROLE[Quantidade_11],"-")</f>
        <v>-</v>
      </c>
    </row>
    <row r="868" spans="1:23" hidden="1">
      <c r="A868" s="146" t="str">
        <f>IF(SP_SUL!Y871="","*",SP_SUL!Y871)</f>
        <v>*</v>
      </c>
      <c r="B868" s="146" t="str">
        <f>IF(SP_SUL!X871="","*",SP_SUL!X871)</f>
        <v>*</v>
      </c>
      <c r="C868" s="146" t="str">
        <f>IF(SP_SUL!Z871="","*",SP_SUL!Z871)</f>
        <v>*</v>
      </c>
      <c r="D868" s="139" t="str">
        <f>IF(SP_SUL!S871="","*",SP_SUL!S871)</f>
        <v>-</v>
      </c>
      <c r="E868" s="139" t="str">
        <f>IF(SP_SUL!T871="","*",SP_SUL!T871)</f>
        <v>-</v>
      </c>
      <c r="F868" s="145" t="str">
        <f>IF(SP_SUL!B871="","*",SP_SUL!B871)</f>
        <v>*</v>
      </c>
      <c r="G868" s="145" t="str">
        <f>IF(SP_SUL!D871="","*",SP_SUL!D871)</f>
        <v>*</v>
      </c>
      <c r="H868" s="145" t="str">
        <f>IF(SP_SUL!F871="","*",SP_SUL!F871)</f>
        <v>*</v>
      </c>
      <c r="I868" s="145" t="str">
        <f>IF(SP_SUL!H871="","*",SP_SUL!H871)</f>
        <v>*</v>
      </c>
      <c r="J868" s="145" t="str">
        <f>IF(SP_SUL!I871="","*",SP_SUL!I871)</f>
        <v>*</v>
      </c>
      <c r="K868" s="139" t="str">
        <f>IF(SP_SUL!M871="","*",SP_SUL!M871)</f>
        <v>-</v>
      </c>
      <c r="L868" s="139" t="str">
        <f>IF(SP_SUL!N871="","*",SP_SUL!N871)</f>
        <v>-</v>
      </c>
      <c r="M868" s="140" t="str">
        <f>IF(SP_SUL!J871="","*",SP_SUL!J871)</f>
        <v>*</v>
      </c>
      <c r="N868" s="144" t="str">
        <f>IF(SP_SUL!K871="","*",SP_SUL!K871)</f>
        <v>*</v>
      </c>
      <c r="O868" s="144" t="str">
        <f>IF(SP_SUL!L871="","*",SP_SUL!L871)</f>
        <v>*</v>
      </c>
      <c r="P868" s="143" t="str">
        <f>IF(SP_SUL!O871="","*",SP_SUL!O871)</f>
        <v>*</v>
      </c>
      <c r="Q868" s="143" t="str">
        <f>IF(SP_SUL!P871="","*",SP_SUL!P871)</f>
        <v>*</v>
      </c>
      <c r="R868" s="145" t="str">
        <f>IF(SP_SUL!Q871="","*",CONCATENATE(SP_SUL!Q871," ",SP_SUL!R871))</f>
        <v>*</v>
      </c>
      <c r="S868" s="145" t="str">
        <f>IF(SP_SUL!V871="","*",SP_SUL!V871)</f>
        <v>*</v>
      </c>
      <c r="T868" s="145" t="str">
        <f>IF(SP_SUL!W871="","*",SP_SUL!W871)</f>
        <v>*</v>
      </c>
      <c r="U868" s="137" t="str">
        <f ca="1">_xlfn.XLOOKUP(G868&amp;$U$2,BS_CONTROLE[CHAVE],BS_CONTROLE[Quantidade_11],"-")</f>
        <v>-</v>
      </c>
      <c r="V868" s="137" t="str">
        <f ca="1">_xlfn.XLOOKUP(G868&amp;$V$2,BS_CONTROLE[CHAVE],BS_CONTROLE[Quantidade_11],"-")</f>
        <v>-</v>
      </c>
      <c r="W868" s="137" t="str">
        <f ca="1">_xlfn.XLOOKUP(G868&amp;$W$2,BS_CONTROLE[CHAVE],BS_CONTROLE[Quantidade_11],"-")</f>
        <v>-</v>
      </c>
    </row>
    <row r="869" spans="1:23" hidden="1">
      <c r="A869" s="146" t="str">
        <f>IF(SP_SUL!Y872="","*",SP_SUL!Y872)</f>
        <v>*</v>
      </c>
      <c r="B869" s="146" t="str">
        <f>IF(SP_SUL!X872="","*",SP_SUL!X872)</f>
        <v>*</v>
      </c>
      <c r="C869" s="146" t="str">
        <f>IF(SP_SUL!Z872="","*",SP_SUL!Z872)</f>
        <v>*</v>
      </c>
      <c r="D869" s="139" t="str">
        <f>IF(SP_SUL!S872="","*",SP_SUL!S872)</f>
        <v>-</v>
      </c>
      <c r="E869" s="139" t="str">
        <f>IF(SP_SUL!T872="","*",SP_SUL!T872)</f>
        <v>-</v>
      </c>
      <c r="F869" s="145" t="str">
        <f>IF(SP_SUL!B872="","*",SP_SUL!B872)</f>
        <v>*</v>
      </c>
      <c r="G869" s="145" t="str">
        <f>IF(SP_SUL!D872="","*",SP_SUL!D872)</f>
        <v>*</v>
      </c>
      <c r="H869" s="145" t="str">
        <f>IF(SP_SUL!F872="","*",SP_SUL!F872)</f>
        <v>*</v>
      </c>
      <c r="I869" s="145" t="str">
        <f>IF(SP_SUL!H872="","*",SP_SUL!H872)</f>
        <v>*</v>
      </c>
      <c r="J869" s="145" t="str">
        <f>IF(SP_SUL!I872="","*",SP_SUL!I872)</f>
        <v>*</v>
      </c>
      <c r="K869" s="139" t="str">
        <f>IF(SP_SUL!M872="","*",SP_SUL!M872)</f>
        <v>-</v>
      </c>
      <c r="L869" s="139" t="str">
        <f>IF(SP_SUL!N872="","*",SP_SUL!N872)</f>
        <v>-</v>
      </c>
      <c r="M869" s="140" t="str">
        <f>IF(SP_SUL!J872="","*",SP_SUL!J872)</f>
        <v>*</v>
      </c>
      <c r="N869" s="144" t="str">
        <f>IF(SP_SUL!K872="","*",SP_SUL!K872)</f>
        <v>*</v>
      </c>
      <c r="O869" s="144" t="str">
        <f>IF(SP_SUL!L872="","*",SP_SUL!L872)</f>
        <v>*</v>
      </c>
      <c r="P869" s="143" t="str">
        <f>IF(SP_SUL!O872="","*",SP_SUL!O872)</f>
        <v>*</v>
      </c>
      <c r="Q869" s="143" t="str">
        <f>IF(SP_SUL!P872="","*",SP_SUL!P872)</f>
        <v>*</v>
      </c>
      <c r="R869" s="145" t="str">
        <f>IF(SP_SUL!Q872="","*",CONCATENATE(SP_SUL!Q872," ",SP_SUL!R872))</f>
        <v>*</v>
      </c>
      <c r="S869" s="145" t="str">
        <f>IF(SP_SUL!V872="","*",SP_SUL!V872)</f>
        <v>*</v>
      </c>
      <c r="T869" s="145" t="str">
        <f>IF(SP_SUL!W872="","*",SP_SUL!W872)</f>
        <v>*</v>
      </c>
      <c r="U869" s="137" t="str">
        <f ca="1">_xlfn.XLOOKUP(G869&amp;$U$2,BS_CONTROLE[CHAVE],BS_CONTROLE[Quantidade_11],"-")</f>
        <v>-</v>
      </c>
      <c r="V869" s="137" t="str">
        <f ca="1">_xlfn.XLOOKUP(G869&amp;$V$2,BS_CONTROLE[CHAVE],BS_CONTROLE[Quantidade_11],"-")</f>
        <v>-</v>
      </c>
      <c r="W869" s="137" t="str">
        <f ca="1">_xlfn.XLOOKUP(G869&amp;$W$2,BS_CONTROLE[CHAVE],BS_CONTROLE[Quantidade_11],"-")</f>
        <v>-</v>
      </c>
    </row>
    <row r="870" spans="1:23" hidden="1">
      <c r="A870" s="146" t="str">
        <f>IF(SP_SUL!Y873="","*",SP_SUL!Y873)</f>
        <v>*</v>
      </c>
      <c r="B870" s="146" t="str">
        <f>IF(SP_SUL!X873="","*",SP_SUL!X873)</f>
        <v>*</v>
      </c>
      <c r="C870" s="146" t="str">
        <f>IF(SP_SUL!Z873="","*",SP_SUL!Z873)</f>
        <v>*</v>
      </c>
      <c r="D870" s="139" t="str">
        <f>IF(SP_SUL!S873="","*",SP_SUL!S873)</f>
        <v>-</v>
      </c>
      <c r="E870" s="139" t="str">
        <f>IF(SP_SUL!T873="","*",SP_SUL!T873)</f>
        <v>-</v>
      </c>
      <c r="F870" s="145" t="str">
        <f>IF(SP_SUL!B873="","*",SP_SUL!B873)</f>
        <v>*</v>
      </c>
      <c r="G870" s="145" t="str">
        <f>IF(SP_SUL!D873="","*",SP_SUL!D873)</f>
        <v>*</v>
      </c>
      <c r="H870" s="145" t="str">
        <f>IF(SP_SUL!F873="","*",SP_SUL!F873)</f>
        <v>*</v>
      </c>
      <c r="I870" s="145" t="str">
        <f>IF(SP_SUL!H873="","*",SP_SUL!H873)</f>
        <v>*</v>
      </c>
      <c r="J870" s="145" t="str">
        <f>IF(SP_SUL!I873="","*",SP_SUL!I873)</f>
        <v>*</v>
      </c>
      <c r="K870" s="139" t="str">
        <f>IF(SP_SUL!M873="","*",SP_SUL!M873)</f>
        <v>-</v>
      </c>
      <c r="L870" s="139" t="str">
        <f>IF(SP_SUL!N873="","*",SP_SUL!N873)</f>
        <v>-</v>
      </c>
      <c r="M870" s="140" t="str">
        <f>IF(SP_SUL!J873="","*",SP_SUL!J873)</f>
        <v>*</v>
      </c>
      <c r="N870" s="144" t="str">
        <f>IF(SP_SUL!K873="","*",SP_SUL!K873)</f>
        <v>*</v>
      </c>
      <c r="O870" s="144" t="str">
        <f>IF(SP_SUL!L873="","*",SP_SUL!L873)</f>
        <v>*</v>
      </c>
      <c r="P870" s="143" t="str">
        <f>IF(SP_SUL!O873="","*",SP_SUL!O873)</f>
        <v>*</v>
      </c>
      <c r="Q870" s="143" t="str">
        <f>IF(SP_SUL!P873="","*",SP_SUL!P873)</f>
        <v>*</v>
      </c>
      <c r="R870" s="145" t="str">
        <f>IF(SP_SUL!Q873="","*",CONCATENATE(SP_SUL!Q873," ",SP_SUL!R873))</f>
        <v>*</v>
      </c>
      <c r="S870" s="145" t="str">
        <f>IF(SP_SUL!V873="","*",SP_SUL!V873)</f>
        <v>*</v>
      </c>
      <c r="T870" s="145" t="str">
        <f>IF(SP_SUL!W873="","*",SP_SUL!W873)</f>
        <v>*</v>
      </c>
      <c r="U870" s="137" t="str">
        <f ca="1">_xlfn.XLOOKUP(G870&amp;$U$2,BS_CONTROLE[CHAVE],BS_CONTROLE[Quantidade_11],"-")</f>
        <v>-</v>
      </c>
      <c r="V870" s="137" t="str">
        <f ca="1">_xlfn.XLOOKUP(G870&amp;$V$2,BS_CONTROLE[CHAVE],BS_CONTROLE[Quantidade_11],"-")</f>
        <v>-</v>
      </c>
      <c r="W870" s="137" t="str">
        <f ca="1">_xlfn.XLOOKUP(G870&amp;$W$2,BS_CONTROLE[CHAVE],BS_CONTROLE[Quantidade_11],"-")</f>
        <v>-</v>
      </c>
    </row>
    <row r="871" spans="1:23" hidden="1">
      <c r="A871" s="146" t="str">
        <f>IF(SP_SUL!Y874="","*",SP_SUL!Y874)</f>
        <v>*</v>
      </c>
      <c r="B871" s="146" t="str">
        <f>IF(SP_SUL!X874="","*",SP_SUL!X874)</f>
        <v>*</v>
      </c>
      <c r="C871" s="146" t="str">
        <f>IF(SP_SUL!Z874="","*",SP_SUL!Z874)</f>
        <v>*</v>
      </c>
      <c r="D871" s="139" t="str">
        <f>IF(SP_SUL!S874="","*",SP_SUL!S874)</f>
        <v>-</v>
      </c>
      <c r="E871" s="139" t="str">
        <f>IF(SP_SUL!T874="","*",SP_SUL!T874)</f>
        <v>-</v>
      </c>
      <c r="F871" s="145" t="str">
        <f>IF(SP_SUL!B874="","*",SP_SUL!B874)</f>
        <v>*</v>
      </c>
      <c r="G871" s="145" t="str">
        <f>IF(SP_SUL!D874="","*",SP_SUL!D874)</f>
        <v>*</v>
      </c>
      <c r="H871" s="145" t="str">
        <f>IF(SP_SUL!F874="","*",SP_SUL!F874)</f>
        <v>*</v>
      </c>
      <c r="I871" s="145" t="str">
        <f>IF(SP_SUL!H874="","*",SP_SUL!H874)</f>
        <v>*</v>
      </c>
      <c r="J871" s="145" t="str">
        <f>IF(SP_SUL!I874="","*",SP_SUL!I874)</f>
        <v>*</v>
      </c>
      <c r="K871" s="139" t="str">
        <f>IF(SP_SUL!M874="","*",SP_SUL!M874)</f>
        <v>-</v>
      </c>
      <c r="L871" s="139" t="str">
        <f>IF(SP_SUL!N874="","*",SP_SUL!N874)</f>
        <v>-</v>
      </c>
      <c r="M871" s="140" t="str">
        <f>IF(SP_SUL!J874="","*",SP_SUL!J874)</f>
        <v>*</v>
      </c>
      <c r="N871" s="144" t="str">
        <f>IF(SP_SUL!K874="","*",SP_SUL!K874)</f>
        <v>*</v>
      </c>
      <c r="O871" s="144" t="str">
        <f>IF(SP_SUL!L874="","*",SP_SUL!L874)</f>
        <v>*</v>
      </c>
      <c r="P871" s="143" t="str">
        <f>IF(SP_SUL!O874="","*",SP_SUL!O874)</f>
        <v>*</v>
      </c>
      <c r="Q871" s="143" t="str">
        <f>IF(SP_SUL!P874="","*",SP_SUL!P874)</f>
        <v>*</v>
      </c>
      <c r="R871" s="145" t="str">
        <f>IF(SP_SUL!Q874="","*",CONCATENATE(SP_SUL!Q874," ",SP_SUL!R874))</f>
        <v>*</v>
      </c>
      <c r="S871" s="145" t="str">
        <f>IF(SP_SUL!V874="","*",SP_SUL!V874)</f>
        <v>*</v>
      </c>
      <c r="T871" s="145" t="str">
        <f>IF(SP_SUL!W874="","*",SP_SUL!W874)</f>
        <v>*</v>
      </c>
      <c r="U871" s="137" t="str">
        <f ca="1">_xlfn.XLOOKUP(G871&amp;$U$2,BS_CONTROLE[CHAVE],BS_CONTROLE[Quantidade_11],"-")</f>
        <v>-</v>
      </c>
      <c r="V871" s="137" t="str">
        <f ca="1">_xlfn.XLOOKUP(G871&amp;$V$2,BS_CONTROLE[CHAVE],BS_CONTROLE[Quantidade_11],"-")</f>
        <v>-</v>
      </c>
      <c r="W871" s="137" t="str">
        <f ca="1">_xlfn.XLOOKUP(G871&amp;$W$2,BS_CONTROLE[CHAVE],BS_CONTROLE[Quantidade_11],"-")</f>
        <v>-</v>
      </c>
    </row>
    <row r="872" spans="1:23" hidden="1">
      <c r="A872" s="146" t="str">
        <f>IF(SP_SUL!Y875="","*",SP_SUL!Y875)</f>
        <v>*</v>
      </c>
      <c r="B872" s="146" t="str">
        <f>IF(SP_SUL!X875="","*",SP_SUL!X875)</f>
        <v>*</v>
      </c>
      <c r="C872" s="146" t="str">
        <f>IF(SP_SUL!Z875="","*",SP_SUL!Z875)</f>
        <v>*</v>
      </c>
      <c r="D872" s="139" t="str">
        <f>IF(SP_SUL!S875="","*",SP_SUL!S875)</f>
        <v>-</v>
      </c>
      <c r="E872" s="139" t="str">
        <f>IF(SP_SUL!T875="","*",SP_SUL!T875)</f>
        <v>-</v>
      </c>
      <c r="F872" s="145" t="str">
        <f>IF(SP_SUL!B875="","*",SP_SUL!B875)</f>
        <v>*</v>
      </c>
      <c r="G872" s="145" t="str">
        <f>IF(SP_SUL!D875="","*",SP_SUL!D875)</f>
        <v>*</v>
      </c>
      <c r="H872" s="145" t="str">
        <f>IF(SP_SUL!F875="","*",SP_SUL!F875)</f>
        <v>*</v>
      </c>
      <c r="I872" s="145" t="str">
        <f>IF(SP_SUL!H875="","*",SP_SUL!H875)</f>
        <v>*</v>
      </c>
      <c r="J872" s="145" t="str">
        <f>IF(SP_SUL!I875="","*",SP_SUL!I875)</f>
        <v>*</v>
      </c>
      <c r="K872" s="139" t="str">
        <f>IF(SP_SUL!M875="","*",SP_SUL!M875)</f>
        <v>-</v>
      </c>
      <c r="L872" s="139" t="str">
        <f>IF(SP_SUL!N875="","*",SP_SUL!N875)</f>
        <v>-</v>
      </c>
      <c r="M872" s="140" t="str">
        <f>IF(SP_SUL!J875="","*",SP_SUL!J875)</f>
        <v>*</v>
      </c>
      <c r="N872" s="144" t="str">
        <f>IF(SP_SUL!K875="","*",SP_SUL!K875)</f>
        <v>*</v>
      </c>
      <c r="O872" s="144" t="str">
        <f>IF(SP_SUL!L875="","*",SP_SUL!L875)</f>
        <v>*</v>
      </c>
      <c r="P872" s="143" t="str">
        <f>IF(SP_SUL!O875="","*",SP_SUL!O875)</f>
        <v>*</v>
      </c>
      <c r="Q872" s="143" t="str">
        <f>IF(SP_SUL!P875="","*",SP_SUL!P875)</f>
        <v>*</v>
      </c>
      <c r="R872" s="145" t="str">
        <f>IF(SP_SUL!Q875="","*",CONCATENATE(SP_SUL!Q875," ",SP_SUL!R875))</f>
        <v>*</v>
      </c>
      <c r="S872" s="145" t="str">
        <f>IF(SP_SUL!V875="","*",SP_SUL!V875)</f>
        <v>*</v>
      </c>
      <c r="T872" s="145" t="str">
        <f>IF(SP_SUL!W875="","*",SP_SUL!W875)</f>
        <v>*</v>
      </c>
      <c r="U872" s="137" t="str">
        <f ca="1">_xlfn.XLOOKUP(G872&amp;$U$2,BS_CONTROLE[CHAVE],BS_CONTROLE[Quantidade_11],"-")</f>
        <v>-</v>
      </c>
      <c r="V872" s="137" t="str">
        <f ca="1">_xlfn.XLOOKUP(G872&amp;$V$2,BS_CONTROLE[CHAVE],BS_CONTROLE[Quantidade_11],"-")</f>
        <v>-</v>
      </c>
      <c r="W872" s="137" t="str">
        <f ca="1">_xlfn.XLOOKUP(G872&amp;$W$2,BS_CONTROLE[CHAVE],BS_CONTROLE[Quantidade_11],"-")</f>
        <v>-</v>
      </c>
    </row>
    <row r="873" spans="1:23" hidden="1">
      <c r="A873" s="146" t="str">
        <f>IF(SP_SUL!Y876="","*",SP_SUL!Y876)</f>
        <v>*</v>
      </c>
      <c r="B873" s="146" t="str">
        <f>IF(SP_SUL!X876="","*",SP_SUL!X876)</f>
        <v>*</v>
      </c>
      <c r="C873" s="146" t="str">
        <f>IF(SP_SUL!Z876="","*",SP_SUL!Z876)</f>
        <v>*</v>
      </c>
      <c r="D873" s="139" t="str">
        <f>IF(SP_SUL!S876="","*",SP_SUL!S876)</f>
        <v>-</v>
      </c>
      <c r="E873" s="139" t="str">
        <f>IF(SP_SUL!T876="","*",SP_SUL!T876)</f>
        <v>-</v>
      </c>
      <c r="F873" s="145" t="str">
        <f>IF(SP_SUL!B876="","*",SP_SUL!B876)</f>
        <v>*</v>
      </c>
      <c r="G873" s="145" t="str">
        <f>IF(SP_SUL!D876="","*",SP_SUL!D876)</f>
        <v>*</v>
      </c>
      <c r="H873" s="145" t="str">
        <f>IF(SP_SUL!F876="","*",SP_SUL!F876)</f>
        <v>*</v>
      </c>
      <c r="I873" s="145" t="str">
        <f>IF(SP_SUL!H876="","*",SP_SUL!H876)</f>
        <v>*</v>
      </c>
      <c r="J873" s="145" t="str">
        <f>IF(SP_SUL!I876="","*",SP_SUL!I876)</f>
        <v>*</v>
      </c>
      <c r="K873" s="139" t="str">
        <f>IF(SP_SUL!M876="","*",SP_SUL!M876)</f>
        <v>-</v>
      </c>
      <c r="L873" s="139" t="str">
        <f>IF(SP_SUL!N876="","*",SP_SUL!N876)</f>
        <v>-</v>
      </c>
      <c r="M873" s="140" t="str">
        <f>IF(SP_SUL!J876="","*",SP_SUL!J876)</f>
        <v>*</v>
      </c>
      <c r="N873" s="144" t="str">
        <f>IF(SP_SUL!K876="","*",SP_SUL!K876)</f>
        <v>*</v>
      </c>
      <c r="O873" s="144" t="str">
        <f>IF(SP_SUL!L876="","*",SP_SUL!L876)</f>
        <v>*</v>
      </c>
      <c r="P873" s="143" t="str">
        <f>IF(SP_SUL!O876="","*",SP_SUL!O876)</f>
        <v>*</v>
      </c>
      <c r="Q873" s="143" t="str">
        <f>IF(SP_SUL!P876="","*",SP_SUL!P876)</f>
        <v>*</v>
      </c>
      <c r="R873" s="145" t="str">
        <f>IF(SP_SUL!Q876="","*",CONCATENATE(SP_SUL!Q876," ",SP_SUL!R876))</f>
        <v>*</v>
      </c>
      <c r="S873" s="145" t="str">
        <f>IF(SP_SUL!V876="","*",SP_SUL!V876)</f>
        <v>*</v>
      </c>
      <c r="T873" s="145" t="str">
        <f>IF(SP_SUL!W876="","*",SP_SUL!W876)</f>
        <v>*</v>
      </c>
      <c r="U873" s="137" t="str">
        <f ca="1">_xlfn.XLOOKUP(G873&amp;$U$2,BS_CONTROLE[CHAVE],BS_CONTROLE[Quantidade_11],"-")</f>
        <v>-</v>
      </c>
      <c r="V873" s="137" t="str">
        <f ca="1">_xlfn.XLOOKUP(G873&amp;$V$2,BS_CONTROLE[CHAVE],BS_CONTROLE[Quantidade_11],"-")</f>
        <v>-</v>
      </c>
      <c r="W873" s="137" t="str">
        <f ca="1">_xlfn.XLOOKUP(G873&amp;$W$2,BS_CONTROLE[CHAVE],BS_CONTROLE[Quantidade_11],"-")</f>
        <v>-</v>
      </c>
    </row>
    <row r="874" spans="1:23" hidden="1">
      <c r="A874" s="146" t="str">
        <f>IF(SP_SUL!Y877="","*",SP_SUL!Y877)</f>
        <v>*</v>
      </c>
      <c r="B874" s="146" t="str">
        <f>IF(SP_SUL!X877="","*",SP_SUL!X877)</f>
        <v>*</v>
      </c>
      <c r="C874" s="146" t="str">
        <f>IF(SP_SUL!Z877="","*",SP_SUL!Z877)</f>
        <v>*</v>
      </c>
      <c r="D874" s="139" t="str">
        <f>IF(SP_SUL!S877="","*",SP_SUL!S877)</f>
        <v>-</v>
      </c>
      <c r="E874" s="139" t="str">
        <f>IF(SP_SUL!T877="","*",SP_SUL!T877)</f>
        <v>-</v>
      </c>
      <c r="F874" s="145" t="str">
        <f>IF(SP_SUL!B877="","*",SP_SUL!B877)</f>
        <v>*</v>
      </c>
      <c r="G874" s="145" t="str">
        <f>IF(SP_SUL!D877="","*",SP_SUL!D877)</f>
        <v>*</v>
      </c>
      <c r="H874" s="145" t="str">
        <f>IF(SP_SUL!F877="","*",SP_SUL!F877)</f>
        <v>*</v>
      </c>
      <c r="I874" s="145" t="str">
        <f>IF(SP_SUL!H877="","*",SP_SUL!H877)</f>
        <v>*</v>
      </c>
      <c r="J874" s="145" t="str">
        <f>IF(SP_SUL!I877="","*",SP_SUL!I877)</f>
        <v>*</v>
      </c>
      <c r="K874" s="139" t="str">
        <f>IF(SP_SUL!M877="","*",SP_SUL!M877)</f>
        <v>-</v>
      </c>
      <c r="L874" s="139" t="str">
        <f>IF(SP_SUL!N877="","*",SP_SUL!N877)</f>
        <v>-</v>
      </c>
      <c r="M874" s="140" t="str">
        <f>IF(SP_SUL!J877="","*",SP_SUL!J877)</f>
        <v>*</v>
      </c>
      <c r="N874" s="144" t="str">
        <f>IF(SP_SUL!K877="","*",SP_SUL!K877)</f>
        <v>*</v>
      </c>
      <c r="O874" s="144" t="str">
        <f>IF(SP_SUL!L877="","*",SP_SUL!L877)</f>
        <v>*</v>
      </c>
      <c r="P874" s="143" t="str">
        <f>IF(SP_SUL!O877="","*",SP_SUL!O877)</f>
        <v>*</v>
      </c>
      <c r="Q874" s="143" t="str">
        <f>IF(SP_SUL!P877="","*",SP_SUL!P877)</f>
        <v>*</v>
      </c>
      <c r="R874" s="145" t="str">
        <f>IF(SP_SUL!Q877="","*",CONCATENATE(SP_SUL!Q877," ",SP_SUL!R877))</f>
        <v>*</v>
      </c>
      <c r="S874" s="145" t="str">
        <f>IF(SP_SUL!V877="","*",SP_SUL!V877)</f>
        <v>*</v>
      </c>
      <c r="T874" s="145" t="str">
        <f>IF(SP_SUL!W877="","*",SP_SUL!W877)</f>
        <v>*</v>
      </c>
      <c r="U874" s="137" t="str">
        <f ca="1">_xlfn.XLOOKUP(G874&amp;$U$2,BS_CONTROLE[CHAVE],BS_CONTROLE[Quantidade_11],"-")</f>
        <v>-</v>
      </c>
      <c r="V874" s="137" t="str">
        <f ca="1">_xlfn.XLOOKUP(G874&amp;$V$2,BS_CONTROLE[CHAVE],BS_CONTROLE[Quantidade_11],"-")</f>
        <v>-</v>
      </c>
      <c r="W874" s="137" t="str">
        <f ca="1">_xlfn.XLOOKUP(G874&amp;$W$2,BS_CONTROLE[CHAVE],BS_CONTROLE[Quantidade_11],"-")</f>
        <v>-</v>
      </c>
    </row>
    <row r="875" spans="1:23" hidden="1">
      <c r="A875" s="146" t="str">
        <f>IF(SP_SUL!Y878="","*",SP_SUL!Y878)</f>
        <v>*</v>
      </c>
      <c r="B875" s="146" t="str">
        <f>IF(SP_SUL!X878="","*",SP_SUL!X878)</f>
        <v>*</v>
      </c>
      <c r="C875" s="146" t="str">
        <f>IF(SP_SUL!Z878="","*",SP_SUL!Z878)</f>
        <v>*</v>
      </c>
      <c r="D875" s="139" t="str">
        <f>IF(SP_SUL!S878="","*",SP_SUL!S878)</f>
        <v>-</v>
      </c>
      <c r="E875" s="139" t="str">
        <f>IF(SP_SUL!T878="","*",SP_SUL!T878)</f>
        <v>-</v>
      </c>
      <c r="F875" s="145" t="str">
        <f>IF(SP_SUL!B878="","*",SP_SUL!B878)</f>
        <v>*</v>
      </c>
      <c r="G875" s="145" t="str">
        <f>IF(SP_SUL!D878="","*",SP_SUL!D878)</f>
        <v>*</v>
      </c>
      <c r="H875" s="145" t="str">
        <f>IF(SP_SUL!F878="","*",SP_SUL!F878)</f>
        <v>*</v>
      </c>
      <c r="I875" s="145" t="str">
        <f>IF(SP_SUL!H878="","*",SP_SUL!H878)</f>
        <v>*</v>
      </c>
      <c r="J875" s="145" t="str">
        <f>IF(SP_SUL!I878="","*",SP_SUL!I878)</f>
        <v>*</v>
      </c>
      <c r="K875" s="139" t="str">
        <f>IF(SP_SUL!M878="","*",SP_SUL!M878)</f>
        <v>-</v>
      </c>
      <c r="L875" s="139" t="str">
        <f>IF(SP_SUL!N878="","*",SP_SUL!N878)</f>
        <v>-</v>
      </c>
      <c r="M875" s="140" t="str">
        <f>IF(SP_SUL!J878="","*",SP_SUL!J878)</f>
        <v>*</v>
      </c>
      <c r="N875" s="144" t="str">
        <f>IF(SP_SUL!K878="","*",SP_SUL!K878)</f>
        <v>*</v>
      </c>
      <c r="O875" s="144" t="str">
        <f>IF(SP_SUL!L878="","*",SP_SUL!L878)</f>
        <v>*</v>
      </c>
      <c r="P875" s="143" t="str">
        <f>IF(SP_SUL!O878="","*",SP_SUL!O878)</f>
        <v>*</v>
      </c>
      <c r="Q875" s="143" t="str">
        <f>IF(SP_SUL!P878="","*",SP_SUL!P878)</f>
        <v>*</v>
      </c>
      <c r="R875" s="145" t="str">
        <f>IF(SP_SUL!Q878="","*",CONCATENATE(SP_SUL!Q878," ",SP_SUL!R878))</f>
        <v>*</v>
      </c>
      <c r="S875" s="145" t="str">
        <f>IF(SP_SUL!V878="","*",SP_SUL!V878)</f>
        <v>*</v>
      </c>
      <c r="T875" s="145" t="str">
        <f>IF(SP_SUL!W878="","*",SP_SUL!W878)</f>
        <v>*</v>
      </c>
      <c r="U875" s="137" t="str">
        <f ca="1">_xlfn.XLOOKUP(G875&amp;$U$2,BS_CONTROLE[CHAVE],BS_CONTROLE[Quantidade_11],"-")</f>
        <v>-</v>
      </c>
      <c r="V875" s="137" t="str">
        <f ca="1">_xlfn.XLOOKUP(G875&amp;$V$2,BS_CONTROLE[CHAVE],BS_CONTROLE[Quantidade_11],"-")</f>
        <v>-</v>
      </c>
      <c r="W875" s="137" t="str">
        <f ca="1">_xlfn.XLOOKUP(G875&amp;$W$2,BS_CONTROLE[CHAVE],BS_CONTROLE[Quantidade_11],"-")</f>
        <v>-</v>
      </c>
    </row>
    <row r="876" spans="1:23" hidden="1">
      <c r="A876" s="146" t="str">
        <f>IF(SP_SUL!Y879="","*",SP_SUL!Y879)</f>
        <v>*</v>
      </c>
      <c r="B876" s="146" t="str">
        <f>IF(SP_SUL!X879="","*",SP_SUL!X879)</f>
        <v>*</v>
      </c>
      <c r="C876" s="146" t="str">
        <f>IF(SP_SUL!Z879="","*",SP_SUL!Z879)</f>
        <v>*</v>
      </c>
      <c r="D876" s="139" t="str">
        <f>IF(SP_SUL!S879="","*",SP_SUL!S879)</f>
        <v>-</v>
      </c>
      <c r="E876" s="139" t="str">
        <f>IF(SP_SUL!T879="","*",SP_SUL!T879)</f>
        <v>-</v>
      </c>
      <c r="F876" s="145" t="str">
        <f>IF(SP_SUL!B879="","*",SP_SUL!B879)</f>
        <v>*</v>
      </c>
      <c r="G876" s="145" t="str">
        <f>IF(SP_SUL!D879="","*",SP_SUL!D879)</f>
        <v>*</v>
      </c>
      <c r="H876" s="145" t="str">
        <f>IF(SP_SUL!F879="","*",SP_SUL!F879)</f>
        <v>*</v>
      </c>
      <c r="I876" s="145" t="str">
        <f>IF(SP_SUL!H879="","*",SP_SUL!H879)</f>
        <v>*</v>
      </c>
      <c r="J876" s="145" t="str">
        <f>IF(SP_SUL!I879="","*",SP_SUL!I879)</f>
        <v>*</v>
      </c>
      <c r="K876" s="139" t="str">
        <f>IF(SP_SUL!M879="","*",SP_SUL!M879)</f>
        <v>-</v>
      </c>
      <c r="L876" s="139" t="str">
        <f>IF(SP_SUL!N879="","*",SP_SUL!N879)</f>
        <v>-</v>
      </c>
      <c r="M876" s="140" t="str">
        <f>IF(SP_SUL!J879="","*",SP_SUL!J879)</f>
        <v>*</v>
      </c>
      <c r="N876" s="144" t="str">
        <f>IF(SP_SUL!K879="","*",SP_SUL!K879)</f>
        <v>*</v>
      </c>
      <c r="O876" s="144" t="str">
        <f>IF(SP_SUL!L879="","*",SP_SUL!L879)</f>
        <v>*</v>
      </c>
      <c r="P876" s="143" t="str">
        <f>IF(SP_SUL!O879="","*",SP_SUL!O879)</f>
        <v>*</v>
      </c>
      <c r="Q876" s="143" t="str">
        <f>IF(SP_SUL!P879="","*",SP_SUL!P879)</f>
        <v>*</v>
      </c>
      <c r="R876" s="145" t="str">
        <f>IF(SP_SUL!Q879="","*",CONCATENATE(SP_SUL!Q879," ",SP_SUL!R879))</f>
        <v>*</v>
      </c>
      <c r="S876" s="145" t="str">
        <f>IF(SP_SUL!V879="","*",SP_SUL!V879)</f>
        <v>*</v>
      </c>
      <c r="T876" s="145" t="str">
        <f>IF(SP_SUL!W879="","*",SP_SUL!W879)</f>
        <v>*</v>
      </c>
      <c r="U876" s="137" t="str">
        <f ca="1">_xlfn.XLOOKUP(G876&amp;$U$2,BS_CONTROLE[CHAVE],BS_CONTROLE[Quantidade_11],"-")</f>
        <v>-</v>
      </c>
      <c r="V876" s="137" t="str">
        <f ca="1">_xlfn.XLOOKUP(G876&amp;$V$2,BS_CONTROLE[CHAVE],BS_CONTROLE[Quantidade_11],"-")</f>
        <v>-</v>
      </c>
      <c r="W876" s="137" t="str">
        <f ca="1">_xlfn.XLOOKUP(G876&amp;$W$2,BS_CONTROLE[CHAVE],BS_CONTROLE[Quantidade_11],"-")</f>
        <v>-</v>
      </c>
    </row>
    <row r="877" spans="1:23" hidden="1">
      <c r="A877" s="146" t="str">
        <f>IF(SP_SUL!Y880="","*",SP_SUL!Y880)</f>
        <v>*</v>
      </c>
      <c r="B877" s="146" t="str">
        <f>IF(SP_SUL!X880="","*",SP_SUL!X880)</f>
        <v>*</v>
      </c>
      <c r="C877" s="146" t="str">
        <f>IF(SP_SUL!Z880="","*",SP_SUL!Z880)</f>
        <v>*</v>
      </c>
      <c r="D877" s="139" t="str">
        <f>IF(SP_SUL!S880="","*",SP_SUL!S880)</f>
        <v>-</v>
      </c>
      <c r="E877" s="139" t="str">
        <f>IF(SP_SUL!T880="","*",SP_SUL!T880)</f>
        <v>-</v>
      </c>
      <c r="F877" s="145" t="str">
        <f>IF(SP_SUL!B880="","*",SP_SUL!B880)</f>
        <v>*</v>
      </c>
      <c r="G877" s="145" t="str">
        <f>IF(SP_SUL!D880="","*",SP_SUL!D880)</f>
        <v>*</v>
      </c>
      <c r="H877" s="145" t="str">
        <f>IF(SP_SUL!F880="","*",SP_SUL!F880)</f>
        <v>*</v>
      </c>
      <c r="I877" s="145" t="str">
        <f>IF(SP_SUL!H880="","*",SP_SUL!H880)</f>
        <v>*</v>
      </c>
      <c r="J877" s="145" t="str">
        <f>IF(SP_SUL!I880="","*",SP_SUL!I880)</f>
        <v>*</v>
      </c>
      <c r="K877" s="139" t="str">
        <f>IF(SP_SUL!M880="","*",SP_SUL!M880)</f>
        <v>-</v>
      </c>
      <c r="L877" s="139" t="str">
        <f>IF(SP_SUL!N880="","*",SP_SUL!N880)</f>
        <v>-</v>
      </c>
      <c r="M877" s="140" t="str">
        <f>IF(SP_SUL!J880="","*",SP_SUL!J880)</f>
        <v>*</v>
      </c>
      <c r="N877" s="144" t="str">
        <f>IF(SP_SUL!K880="","*",SP_SUL!K880)</f>
        <v>*</v>
      </c>
      <c r="O877" s="144" t="str">
        <f>IF(SP_SUL!L880="","*",SP_SUL!L880)</f>
        <v>*</v>
      </c>
      <c r="P877" s="143" t="str">
        <f>IF(SP_SUL!O880="","*",SP_SUL!O880)</f>
        <v>*</v>
      </c>
      <c r="Q877" s="143" t="str">
        <f>IF(SP_SUL!P880="","*",SP_SUL!P880)</f>
        <v>*</v>
      </c>
      <c r="R877" s="145" t="str">
        <f>IF(SP_SUL!Q880="","*",CONCATENATE(SP_SUL!Q880," ",SP_SUL!R880))</f>
        <v>*</v>
      </c>
      <c r="S877" s="145" t="str">
        <f>IF(SP_SUL!V880="","*",SP_SUL!V880)</f>
        <v>*</v>
      </c>
      <c r="T877" s="145" t="str">
        <f>IF(SP_SUL!W880="","*",SP_SUL!W880)</f>
        <v>*</v>
      </c>
      <c r="U877" s="137" t="str">
        <f ca="1">_xlfn.XLOOKUP(G877&amp;$U$2,BS_CONTROLE[CHAVE],BS_CONTROLE[Quantidade_11],"-")</f>
        <v>-</v>
      </c>
      <c r="V877" s="137" t="str">
        <f ca="1">_xlfn.XLOOKUP(G877&amp;$V$2,BS_CONTROLE[CHAVE],BS_CONTROLE[Quantidade_11],"-")</f>
        <v>-</v>
      </c>
      <c r="W877" s="137" t="str">
        <f ca="1">_xlfn.XLOOKUP(G877&amp;$W$2,BS_CONTROLE[CHAVE],BS_CONTROLE[Quantidade_11],"-")</f>
        <v>-</v>
      </c>
    </row>
    <row r="878" spans="1:23" hidden="1">
      <c r="A878" s="146" t="str">
        <f>IF(SP_SUL!Y881="","*",SP_SUL!Y881)</f>
        <v>*</v>
      </c>
      <c r="B878" s="146" t="str">
        <f>IF(SP_SUL!X881="","*",SP_SUL!X881)</f>
        <v>*</v>
      </c>
      <c r="C878" s="146" t="str">
        <f>IF(SP_SUL!Z881="","*",SP_SUL!Z881)</f>
        <v>*</v>
      </c>
      <c r="D878" s="139" t="str">
        <f>IF(SP_SUL!S881="","*",SP_SUL!S881)</f>
        <v>-</v>
      </c>
      <c r="E878" s="139" t="str">
        <f>IF(SP_SUL!T881="","*",SP_SUL!T881)</f>
        <v>-</v>
      </c>
      <c r="F878" s="145" t="str">
        <f>IF(SP_SUL!B881="","*",SP_SUL!B881)</f>
        <v>*</v>
      </c>
      <c r="G878" s="145" t="str">
        <f>IF(SP_SUL!D881="","*",SP_SUL!D881)</f>
        <v>*</v>
      </c>
      <c r="H878" s="145" t="str">
        <f>IF(SP_SUL!F881="","*",SP_SUL!F881)</f>
        <v>*</v>
      </c>
      <c r="I878" s="145" t="str">
        <f>IF(SP_SUL!H881="","*",SP_SUL!H881)</f>
        <v>*</v>
      </c>
      <c r="J878" s="145" t="str">
        <f>IF(SP_SUL!I881="","*",SP_SUL!I881)</f>
        <v>*</v>
      </c>
      <c r="K878" s="139" t="str">
        <f>IF(SP_SUL!M881="","*",SP_SUL!M881)</f>
        <v>-</v>
      </c>
      <c r="L878" s="139" t="str">
        <f>IF(SP_SUL!N881="","*",SP_SUL!N881)</f>
        <v>-</v>
      </c>
      <c r="M878" s="140" t="str">
        <f>IF(SP_SUL!J881="","*",SP_SUL!J881)</f>
        <v>*</v>
      </c>
      <c r="N878" s="144" t="str">
        <f>IF(SP_SUL!K881="","*",SP_SUL!K881)</f>
        <v>*</v>
      </c>
      <c r="O878" s="144" t="str">
        <f>IF(SP_SUL!L881="","*",SP_SUL!L881)</f>
        <v>*</v>
      </c>
      <c r="P878" s="143" t="str">
        <f>IF(SP_SUL!O881="","*",SP_SUL!O881)</f>
        <v>*</v>
      </c>
      <c r="Q878" s="143" t="str">
        <f>IF(SP_SUL!P881="","*",SP_SUL!P881)</f>
        <v>*</v>
      </c>
      <c r="R878" s="145" t="str">
        <f>IF(SP_SUL!Q881="","*",CONCATENATE(SP_SUL!Q881," ",SP_SUL!R881))</f>
        <v>*</v>
      </c>
      <c r="S878" s="145" t="str">
        <f>IF(SP_SUL!V881="","*",SP_SUL!V881)</f>
        <v>*</v>
      </c>
      <c r="T878" s="145" t="str">
        <f>IF(SP_SUL!W881="","*",SP_SUL!W881)</f>
        <v>*</v>
      </c>
      <c r="U878" s="137" t="str">
        <f ca="1">_xlfn.XLOOKUP(G878&amp;$U$2,BS_CONTROLE[CHAVE],BS_CONTROLE[Quantidade_11],"-")</f>
        <v>-</v>
      </c>
      <c r="V878" s="137" t="str">
        <f ca="1">_xlfn.XLOOKUP(G878&amp;$V$2,BS_CONTROLE[CHAVE],BS_CONTROLE[Quantidade_11],"-")</f>
        <v>-</v>
      </c>
      <c r="W878" s="137" t="str">
        <f ca="1">_xlfn.XLOOKUP(G878&amp;$W$2,BS_CONTROLE[CHAVE],BS_CONTROLE[Quantidade_11],"-")</f>
        <v>-</v>
      </c>
    </row>
    <row r="879" spans="1:23" hidden="1">
      <c r="A879" s="146" t="str">
        <f>IF(SP_SUL!Y882="","*",SP_SUL!Y882)</f>
        <v>*</v>
      </c>
      <c r="B879" s="146" t="str">
        <f>IF(SP_SUL!X882="","*",SP_SUL!X882)</f>
        <v>*</v>
      </c>
      <c r="C879" s="146" t="str">
        <f>IF(SP_SUL!Z882="","*",SP_SUL!Z882)</f>
        <v>*</v>
      </c>
      <c r="D879" s="139" t="str">
        <f>IF(SP_SUL!S882="","*",SP_SUL!S882)</f>
        <v>-</v>
      </c>
      <c r="E879" s="139" t="str">
        <f>IF(SP_SUL!T882="","*",SP_SUL!T882)</f>
        <v>-</v>
      </c>
      <c r="F879" s="145" t="str">
        <f>IF(SP_SUL!B882="","*",SP_SUL!B882)</f>
        <v>*</v>
      </c>
      <c r="G879" s="145" t="str">
        <f>IF(SP_SUL!D882="","*",SP_SUL!D882)</f>
        <v>*</v>
      </c>
      <c r="H879" s="145" t="str">
        <f>IF(SP_SUL!F882="","*",SP_SUL!F882)</f>
        <v>*</v>
      </c>
      <c r="I879" s="145" t="str">
        <f>IF(SP_SUL!H882="","*",SP_SUL!H882)</f>
        <v>*</v>
      </c>
      <c r="J879" s="145" t="str">
        <f>IF(SP_SUL!I882="","*",SP_SUL!I882)</f>
        <v>*</v>
      </c>
      <c r="K879" s="139" t="str">
        <f>IF(SP_SUL!M882="","*",SP_SUL!M882)</f>
        <v>-</v>
      </c>
      <c r="L879" s="139" t="str">
        <f>IF(SP_SUL!N882="","*",SP_SUL!N882)</f>
        <v>-</v>
      </c>
      <c r="M879" s="140" t="str">
        <f>IF(SP_SUL!J882="","*",SP_SUL!J882)</f>
        <v>*</v>
      </c>
      <c r="N879" s="144" t="str">
        <f>IF(SP_SUL!K882="","*",SP_SUL!K882)</f>
        <v>*</v>
      </c>
      <c r="O879" s="144" t="str">
        <f>IF(SP_SUL!L882="","*",SP_SUL!L882)</f>
        <v>*</v>
      </c>
      <c r="P879" s="143" t="str">
        <f>IF(SP_SUL!O882="","*",SP_SUL!O882)</f>
        <v>*</v>
      </c>
      <c r="Q879" s="143" t="str">
        <f>IF(SP_SUL!P882="","*",SP_SUL!P882)</f>
        <v>*</v>
      </c>
      <c r="R879" s="145" t="str">
        <f>IF(SP_SUL!Q882="","*",CONCATENATE(SP_SUL!Q882," ",SP_SUL!R882))</f>
        <v>*</v>
      </c>
      <c r="S879" s="145" t="str">
        <f>IF(SP_SUL!V882="","*",SP_SUL!V882)</f>
        <v>*</v>
      </c>
      <c r="T879" s="145" t="str">
        <f>IF(SP_SUL!W882="","*",SP_SUL!W882)</f>
        <v>*</v>
      </c>
      <c r="U879" s="137" t="str">
        <f ca="1">_xlfn.XLOOKUP(G879&amp;$U$2,BS_CONTROLE[CHAVE],BS_CONTROLE[Quantidade_11],"-")</f>
        <v>-</v>
      </c>
      <c r="V879" s="137" t="str">
        <f ca="1">_xlfn.XLOOKUP(G879&amp;$V$2,BS_CONTROLE[CHAVE],BS_CONTROLE[Quantidade_11],"-")</f>
        <v>-</v>
      </c>
      <c r="W879" s="137" t="str">
        <f ca="1">_xlfn.XLOOKUP(G879&amp;$W$2,BS_CONTROLE[CHAVE],BS_CONTROLE[Quantidade_11],"-")</f>
        <v>-</v>
      </c>
    </row>
    <row r="880" spans="1:23" hidden="1">
      <c r="A880" s="146" t="str">
        <f>IF(SP_SUL!Y883="","*",SP_SUL!Y883)</f>
        <v>*</v>
      </c>
      <c r="B880" s="146" t="str">
        <f>IF(SP_SUL!X883="","*",SP_SUL!X883)</f>
        <v>*</v>
      </c>
      <c r="C880" s="146" t="str">
        <f>IF(SP_SUL!Z883="","*",SP_SUL!Z883)</f>
        <v>*</v>
      </c>
      <c r="D880" s="139" t="str">
        <f>IF(SP_SUL!S883="","*",SP_SUL!S883)</f>
        <v>-</v>
      </c>
      <c r="E880" s="139" t="str">
        <f>IF(SP_SUL!T883="","*",SP_SUL!T883)</f>
        <v>-</v>
      </c>
      <c r="F880" s="145" t="str">
        <f>IF(SP_SUL!B883="","*",SP_SUL!B883)</f>
        <v>*</v>
      </c>
      <c r="G880" s="145" t="str">
        <f>IF(SP_SUL!D883="","*",SP_SUL!D883)</f>
        <v>*</v>
      </c>
      <c r="H880" s="145" t="str">
        <f>IF(SP_SUL!F883="","*",SP_SUL!F883)</f>
        <v>*</v>
      </c>
      <c r="I880" s="145" t="str">
        <f>IF(SP_SUL!H883="","*",SP_SUL!H883)</f>
        <v>*</v>
      </c>
      <c r="J880" s="145" t="str">
        <f>IF(SP_SUL!I883="","*",SP_SUL!I883)</f>
        <v>*</v>
      </c>
      <c r="K880" s="139" t="str">
        <f>IF(SP_SUL!M883="","*",SP_SUL!M883)</f>
        <v>-</v>
      </c>
      <c r="L880" s="139" t="str">
        <f>IF(SP_SUL!N883="","*",SP_SUL!N883)</f>
        <v>-</v>
      </c>
      <c r="M880" s="140" t="str">
        <f>IF(SP_SUL!J883="","*",SP_SUL!J883)</f>
        <v>*</v>
      </c>
      <c r="N880" s="144" t="str">
        <f>IF(SP_SUL!K883="","*",SP_SUL!K883)</f>
        <v>*</v>
      </c>
      <c r="O880" s="144" t="str">
        <f>IF(SP_SUL!L883="","*",SP_SUL!L883)</f>
        <v>*</v>
      </c>
      <c r="P880" s="143" t="str">
        <f>IF(SP_SUL!O883="","*",SP_SUL!O883)</f>
        <v>*</v>
      </c>
      <c r="Q880" s="143" t="str">
        <f>IF(SP_SUL!P883="","*",SP_SUL!P883)</f>
        <v>*</v>
      </c>
      <c r="R880" s="145" t="str">
        <f>IF(SP_SUL!Q883="","*",CONCATENATE(SP_SUL!Q883," ",SP_SUL!R883))</f>
        <v>*</v>
      </c>
      <c r="S880" s="145" t="str">
        <f>IF(SP_SUL!V883="","*",SP_SUL!V883)</f>
        <v>*</v>
      </c>
      <c r="T880" s="145" t="str">
        <f>IF(SP_SUL!W883="","*",SP_SUL!W883)</f>
        <v>*</v>
      </c>
      <c r="U880" s="137" t="str">
        <f ca="1">_xlfn.XLOOKUP(G880&amp;$U$2,BS_CONTROLE[CHAVE],BS_CONTROLE[Quantidade_11],"-")</f>
        <v>-</v>
      </c>
      <c r="V880" s="137" t="str">
        <f ca="1">_xlfn.XLOOKUP(G880&amp;$V$2,BS_CONTROLE[CHAVE],BS_CONTROLE[Quantidade_11],"-")</f>
        <v>-</v>
      </c>
      <c r="W880" s="137" t="str">
        <f ca="1">_xlfn.XLOOKUP(G880&amp;$W$2,BS_CONTROLE[CHAVE],BS_CONTROLE[Quantidade_11],"-")</f>
        <v>-</v>
      </c>
    </row>
    <row r="881" spans="1:23" hidden="1">
      <c r="A881" s="146" t="str">
        <f>IF(SP_SUL!Y884="","*",SP_SUL!Y884)</f>
        <v>*</v>
      </c>
      <c r="B881" s="146" t="str">
        <f>IF(SP_SUL!X884="","*",SP_SUL!X884)</f>
        <v>*</v>
      </c>
      <c r="C881" s="146" t="str">
        <f>IF(SP_SUL!Z884="","*",SP_SUL!Z884)</f>
        <v>*</v>
      </c>
      <c r="D881" s="139" t="str">
        <f>IF(SP_SUL!S884="","*",SP_SUL!S884)</f>
        <v>-</v>
      </c>
      <c r="E881" s="139" t="str">
        <f>IF(SP_SUL!T884="","*",SP_SUL!T884)</f>
        <v>-</v>
      </c>
      <c r="F881" s="145" t="str">
        <f>IF(SP_SUL!B884="","*",SP_SUL!B884)</f>
        <v>*</v>
      </c>
      <c r="G881" s="145" t="str">
        <f>IF(SP_SUL!D884="","*",SP_SUL!D884)</f>
        <v>*</v>
      </c>
      <c r="H881" s="145" t="str">
        <f>IF(SP_SUL!F884="","*",SP_SUL!F884)</f>
        <v>*</v>
      </c>
      <c r="I881" s="145" t="str">
        <f>IF(SP_SUL!H884="","*",SP_SUL!H884)</f>
        <v>*</v>
      </c>
      <c r="J881" s="145" t="str">
        <f>IF(SP_SUL!I884="","*",SP_SUL!I884)</f>
        <v>*</v>
      </c>
      <c r="K881" s="139" t="str">
        <f>IF(SP_SUL!M884="","*",SP_SUL!M884)</f>
        <v>-</v>
      </c>
      <c r="L881" s="139" t="str">
        <f>IF(SP_SUL!N884="","*",SP_SUL!N884)</f>
        <v>-</v>
      </c>
      <c r="M881" s="140" t="str">
        <f>IF(SP_SUL!J884="","*",SP_SUL!J884)</f>
        <v>*</v>
      </c>
      <c r="N881" s="144" t="str">
        <f>IF(SP_SUL!K884="","*",SP_SUL!K884)</f>
        <v>*</v>
      </c>
      <c r="O881" s="144" t="str">
        <f>IF(SP_SUL!L884="","*",SP_SUL!L884)</f>
        <v>*</v>
      </c>
      <c r="P881" s="143" t="str">
        <f>IF(SP_SUL!O884="","*",SP_SUL!O884)</f>
        <v>*</v>
      </c>
      <c r="Q881" s="143" t="str">
        <f>IF(SP_SUL!P884="","*",SP_SUL!P884)</f>
        <v>*</v>
      </c>
      <c r="R881" s="145" t="str">
        <f>IF(SP_SUL!Q884="","*",CONCATENATE(SP_SUL!Q884," ",SP_SUL!R884))</f>
        <v>*</v>
      </c>
      <c r="S881" s="145" t="str">
        <f>IF(SP_SUL!V884="","*",SP_SUL!V884)</f>
        <v>*</v>
      </c>
      <c r="T881" s="145" t="str">
        <f>IF(SP_SUL!W884="","*",SP_SUL!W884)</f>
        <v>*</v>
      </c>
      <c r="U881" s="137" t="str">
        <f ca="1">_xlfn.XLOOKUP(G881&amp;$U$2,BS_CONTROLE[CHAVE],BS_CONTROLE[Quantidade_11],"-")</f>
        <v>-</v>
      </c>
      <c r="V881" s="137" t="str">
        <f ca="1">_xlfn.XLOOKUP(G881&amp;$V$2,BS_CONTROLE[CHAVE],BS_CONTROLE[Quantidade_11],"-")</f>
        <v>-</v>
      </c>
      <c r="W881" s="137" t="str">
        <f ca="1">_xlfn.XLOOKUP(G881&amp;$W$2,BS_CONTROLE[CHAVE],BS_CONTROLE[Quantidade_11],"-")</f>
        <v>-</v>
      </c>
    </row>
    <row r="882" spans="1:23" hidden="1">
      <c r="A882" s="146" t="str">
        <f>IF(SP_SUL!Y885="","*",SP_SUL!Y885)</f>
        <v>*</v>
      </c>
      <c r="B882" s="146" t="str">
        <f>IF(SP_SUL!X885="","*",SP_SUL!X885)</f>
        <v>*</v>
      </c>
      <c r="C882" s="146" t="str">
        <f>IF(SP_SUL!Z885="","*",SP_SUL!Z885)</f>
        <v>*</v>
      </c>
      <c r="D882" s="139" t="str">
        <f>IF(SP_SUL!S885="","*",SP_SUL!S885)</f>
        <v>-</v>
      </c>
      <c r="E882" s="139" t="str">
        <f>IF(SP_SUL!T885="","*",SP_SUL!T885)</f>
        <v>-</v>
      </c>
      <c r="F882" s="145" t="str">
        <f>IF(SP_SUL!B885="","*",SP_SUL!B885)</f>
        <v>*</v>
      </c>
      <c r="G882" s="145" t="str">
        <f>IF(SP_SUL!D885="","*",SP_SUL!D885)</f>
        <v>*</v>
      </c>
      <c r="H882" s="145" t="str">
        <f>IF(SP_SUL!F885="","*",SP_SUL!F885)</f>
        <v>*</v>
      </c>
      <c r="I882" s="145" t="str">
        <f>IF(SP_SUL!H885="","*",SP_SUL!H885)</f>
        <v>*</v>
      </c>
      <c r="J882" s="145" t="str">
        <f>IF(SP_SUL!I885="","*",SP_SUL!I885)</f>
        <v>*</v>
      </c>
      <c r="K882" s="139" t="str">
        <f>IF(SP_SUL!M885="","*",SP_SUL!M885)</f>
        <v>-</v>
      </c>
      <c r="L882" s="139" t="str">
        <f>IF(SP_SUL!N885="","*",SP_SUL!N885)</f>
        <v>-</v>
      </c>
      <c r="M882" s="140" t="str">
        <f>IF(SP_SUL!J885="","*",SP_SUL!J885)</f>
        <v>*</v>
      </c>
      <c r="N882" s="144" t="str">
        <f>IF(SP_SUL!K885="","*",SP_SUL!K885)</f>
        <v>*</v>
      </c>
      <c r="O882" s="144" t="str">
        <f>IF(SP_SUL!L885="","*",SP_SUL!L885)</f>
        <v>*</v>
      </c>
      <c r="P882" s="143" t="str">
        <f>IF(SP_SUL!O885="","*",SP_SUL!O885)</f>
        <v>*</v>
      </c>
      <c r="Q882" s="143" t="str">
        <f>IF(SP_SUL!P885="","*",SP_SUL!P885)</f>
        <v>*</v>
      </c>
      <c r="R882" s="145" t="str">
        <f>IF(SP_SUL!Q885="","*",CONCATENATE(SP_SUL!Q885," ",SP_SUL!R885))</f>
        <v>*</v>
      </c>
      <c r="S882" s="145" t="str">
        <f>IF(SP_SUL!V885="","*",SP_SUL!V885)</f>
        <v>*</v>
      </c>
      <c r="T882" s="145" t="str">
        <f>IF(SP_SUL!W885="","*",SP_SUL!W885)</f>
        <v>*</v>
      </c>
      <c r="U882" s="137" t="str">
        <f ca="1">_xlfn.XLOOKUP(G882&amp;$U$2,BS_CONTROLE[CHAVE],BS_CONTROLE[Quantidade_11],"-")</f>
        <v>-</v>
      </c>
      <c r="V882" s="137" t="str">
        <f ca="1">_xlfn.XLOOKUP(G882&amp;$V$2,BS_CONTROLE[CHAVE],BS_CONTROLE[Quantidade_11],"-")</f>
        <v>-</v>
      </c>
      <c r="W882" s="137" t="str">
        <f ca="1">_xlfn.XLOOKUP(G882&amp;$W$2,BS_CONTROLE[CHAVE],BS_CONTROLE[Quantidade_11],"-")</f>
        <v>-</v>
      </c>
    </row>
    <row r="883" spans="1:23" hidden="1">
      <c r="A883" s="146" t="str">
        <f>IF(SP_SUL!Y886="","*",SP_SUL!Y886)</f>
        <v>*</v>
      </c>
      <c r="B883" s="146" t="str">
        <f>IF(SP_SUL!X886="","*",SP_SUL!X886)</f>
        <v>*</v>
      </c>
      <c r="C883" s="146" t="str">
        <f>IF(SP_SUL!Z886="","*",SP_SUL!Z886)</f>
        <v>*</v>
      </c>
      <c r="D883" s="139" t="str">
        <f>IF(SP_SUL!S886="","*",SP_SUL!S886)</f>
        <v>-</v>
      </c>
      <c r="E883" s="139" t="str">
        <f>IF(SP_SUL!T886="","*",SP_SUL!T886)</f>
        <v>-</v>
      </c>
      <c r="F883" s="145" t="str">
        <f>IF(SP_SUL!B886="","*",SP_SUL!B886)</f>
        <v>*</v>
      </c>
      <c r="G883" s="145" t="str">
        <f>IF(SP_SUL!D886="","*",SP_SUL!D886)</f>
        <v>*</v>
      </c>
      <c r="H883" s="145" t="str">
        <f>IF(SP_SUL!F886="","*",SP_SUL!F886)</f>
        <v>*</v>
      </c>
      <c r="I883" s="145" t="str">
        <f>IF(SP_SUL!H886="","*",SP_SUL!H886)</f>
        <v>*</v>
      </c>
      <c r="J883" s="145" t="str">
        <f>IF(SP_SUL!I886="","*",SP_SUL!I886)</f>
        <v>*</v>
      </c>
      <c r="K883" s="139" t="str">
        <f>IF(SP_SUL!M886="","*",SP_SUL!M886)</f>
        <v>-</v>
      </c>
      <c r="L883" s="139" t="str">
        <f>IF(SP_SUL!N886="","*",SP_SUL!N886)</f>
        <v>-</v>
      </c>
      <c r="M883" s="140" t="str">
        <f>IF(SP_SUL!J886="","*",SP_SUL!J886)</f>
        <v>*</v>
      </c>
      <c r="N883" s="144" t="str">
        <f>IF(SP_SUL!K886="","*",SP_SUL!K886)</f>
        <v>*</v>
      </c>
      <c r="O883" s="144" t="str">
        <f>IF(SP_SUL!L886="","*",SP_SUL!L886)</f>
        <v>*</v>
      </c>
      <c r="P883" s="143" t="str">
        <f>IF(SP_SUL!O886="","*",SP_SUL!O886)</f>
        <v>*</v>
      </c>
      <c r="Q883" s="143" t="str">
        <f>IF(SP_SUL!P886="","*",SP_SUL!P886)</f>
        <v>*</v>
      </c>
      <c r="R883" s="145" t="str">
        <f>IF(SP_SUL!Q886="","*",CONCATENATE(SP_SUL!Q886," ",SP_SUL!R886))</f>
        <v>*</v>
      </c>
      <c r="S883" s="145" t="str">
        <f>IF(SP_SUL!V886="","*",SP_SUL!V886)</f>
        <v>*</v>
      </c>
      <c r="T883" s="145" t="str">
        <f>IF(SP_SUL!W886="","*",SP_SUL!W886)</f>
        <v>*</v>
      </c>
      <c r="U883" s="137" t="str">
        <f ca="1">_xlfn.XLOOKUP(G883&amp;$U$2,BS_CONTROLE[CHAVE],BS_CONTROLE[Quantidade_11],"-")</f>
        <v>-</v>
      </c>
      <c r="V883" s="137" t="str">
        <f ca="1">_xlfn.XLOOKUP(G883&amp;$V$2,BS_CONTROLE[CHAVE],BS_CONTROLE[Quantidade_11],"-")</f>
        <v>-</v>
      </c>
      <c r="W883" s="137" t="str">
        <f ca="1">_xlfn.XLOOKUP(G883&amp;$W$2,BS_CONTROLE[CHAVE],BS_CONTROLE[Quantidade_11],"-")</f>
        <v>-</v>
      </c>
    </row>
    <row r="884" spans="1:23" hidden="1">
      <c r="A884" s="146" t="str">
        <f>IF(SP_SUL!Y887="","*",SP_SUL!Y887)</f>
        <v>*</v>
      </c>
      <c r="B884" s="146" t="str">
        <f>IF(SP_SUL!X887="","*",SP_SUL!X887)</f>
        <v>*</v>
      </c>
      <c r="C884" s="146" t="str">
        <f>IF(SP_SUL!Z887="","*",SP_SUL!Z887)</f>
        <v>*</v>
      </c>
      <c r="D884" s="139" t="str">
        <f>IF(SP_SUL!S887="","*",SP_SUL!S887)</f>
        <v>-</v>
      </c>
      <c r="E884" s="139" t="str">
        <f>IF(SP_SUL!T887="","*",SP_SUL!T887)</f>
        <v>-</v>
      </c>
      <c r="F884" s="145" t="str">
        <f>IF(SP_SUL!B887="","*",SP_SUL!B887)</f>
        <v>*</v>
      </c>
      <c r="G884" s="145" t="str">
        <f>IF(SP_SUL!D887="","*",SP_SUL!D887)</f>
        <v>*</v>
      </c>
      <c r="H884" s="145" t="str">
        <f>IF(SP_SUL!F887="","*",SP_SUL!F887)</f>
        <v>*</v>
      </c>
      <c r="I884" s="145" t="str">
        <f>IF(SP_SUL!H887="","*",SP_SUL!H887)</f>
        <v>*</v>
      </c>
      <c r="J884" s="145" t="str">
        <f>IF(SP_SUL!I887="","*",SP_SUL!I887)</f>
        <v>*</v>
      </c>
      <c r="K884" s="139" t="str">
        <f>IF(SP_SUL!M887="","*",SP_SUL!M887)</f>
        <v>-</v>
      </c>
      <c r="L884" s="139" t="str">
        <f>IF(SP_SUL!N887="","*",SP_SUL!N887)</f>
        <v>-</v>
      </c>
      <c r="M884" s="140" t="str">
        <f>IF(SP_SUL!J887="","*",SP_SUL!J887)</f>
        <v>*</v>
      </c>
      <c r="N884" s="144" t="str">
        <f>IF(SP_SUL!K887="","*",SP_SUL!K887)</f>
        <v>*</v>
      </c>
      <c r="O884" s="144" t="str">
        <f>IF(SP_SUL!L887="","*",SP_SUL!L887)</f>
        <v>*</v>
      </c>
      <c r="P884" s="143" t="str">
        <f>IF(SP_SUL!O887="","*",SP_SUL!O887)</f>
        <v>*</v>
      </c>
      <c r="Q884" s="143" t="str">
        <f>IF(SP_SUL!P887="","*",SP_SUL!P887)</f>
        <v>*</v>
      </c>
      <c r="R884" s="145" t="str">
        <f>IF(SP_SUL!Q887="","*",CONCATENATE(SP_SUL!Q887," ",SP_SUL!R887))</f>
        <v>*</v>
      </c>
      <c r="S884" s="145" t="str">
        <f>IF(SP_SUL!V887="","*",SP_SUL!V887)</f>
        <v>*</v>
      </c>
      <c r="T884" s="145" t="str">
        <f>IF(SP_SUL!W887="","*",SP_SUL!W887)</f>
        <v>*</v>
      </c>
      <c r="U884" s="137" t="str">
        <f ca="1">_xlfn.XLOOKUP(G884&amp;$U$2,BS_CONTROLE[CHAVE],BS_CONTROLE[Quantidade_11],"-")</f>
        <v>-</v>
      </c>
      <c r="V884" s="137" t="str">
        <f ca="1">_xlfn.XLOOKUP(G884&amp;$V$2,BS_CONTROLE[CHAVE],BS_CONTROLE[Quantidade_11],"-")</f>
        <v>-</v>
      </c>
      <c r="W884" s="137" t="str">
        <f ca="1">_xlfn.XLOOKUP(G884&amp;$W$2,BS_CONTROLE[CHAVE],BS_CONTROLE[Quantidade_11],"-")</f>
        <v>-</v>
      </c>
    </row>
    <row r="885" spans="1:23" hidden="1">
      <c r="A885" s="146" t="str">
        <f>IF(SP_SUL!Y888="","*",SP_SUL!Y888)</f>
        <v>*</v>
      </c>
      <c r="B885" s="146" t="str">
        <f>IF(SP_SUL!X888="","*",SP_SUL!X888)</f>
        <v>*</v>
      </c>
      <c r="C885" s="146" t="str">
        <f>IF(SP_SUL!Z888="","*",SP_SUL!Z888)</f>
        <v>*</v>
      </c>
      <c r="D885" s="139" t="str">
        <f>IF(SP_SUL!S888="","*",SP_SUL!S888)</f>
        <v>-</v>
      </c>
      <c r="E885" s="139" t="str">
        <f>IF(SP_SUL!T888="","*",SP_SUL!T888)</f>
        <v>-</v>
      </c>
      <c r="F885" s="145" t="str">
        <f>IF(SP_SUL!B888="","*",SP_SUL!B888)</f>
        <v>*</v>
      </c>
      <c r="G885" s="145" t="str">
        <f>IF(SP_SUL!D888="","*",SP_SUL!D888)</f>
        <v>*</v>
      </c>
      <c r="H885" s="145" t="str">
        <f>IF(SP_SUL!F888="","*",SP_SUL!F888)</f>
        <v>*</v>
      </c>
      <c r="I885" s="145" t="str">
        <f>IF(SP_SUL!H888="","*",SP_SUL!H888)</f>
        <v>*</v>
      </c>
      <c r="J885" s="145" t="str">
        <f>IF(SP_SUL!I888="","*",SP_SUL!I888)</f>
        <v>*</v>
      </c>
      <c r="K885" s="139" t="str">
        <f>IF(SP_SUL!M888="","*",SP_SUL!M888)</f>
        <v>-</v>
      </c>
      <c r="L885" s="139" t="str">
        <f>IF(SP_SUL!N888="","*",SP_SUL!N888)</f>
        <v>-</v>
      </c>
      <c r="M885" s="140" t="str">
        <f>IF(SP_SUL!J888="","*",SP_SUL!J888)</f>
        <v>*</v>
      </c>
      <c r="N885" s="144" t="str">
        <f>IF(SP_SUL!K888="","*",SP_SUL!K888)</f>
        <v>*</v>
      </c>
      <c r="O885" s="144" t="str">
        <f>IF(SP_SUL!L888="","*",SP_SUL!L888)</f>
        <v>*</v>
      </c>
      <c r="P885" s="143" t="str">
        <f>IF(SP_SUL!O888="","*",SP_SUL!O888)</f>
        <v>*</v>
      </c>
      <c r="Q885" s="143" t="str">
        <f>IF(SP_SUL!P888="","*",SP_SUL!P888)</f>
        <v>*</v>
      </c>
      <c r="R885" s="145" t="str">
        <f>IF(SP_SUL!Q888="","*",CONCATENATE(SP_SUL!Q888," ",SP_SUL!R888))</f>
        <v>*</v>
      </c>
      <c r="S885" s="145" t="str">
        <f>IF(SP_SUL!V888="","*",SP_SUL!V888)</f>
        <v>*</v>
      </c>
      <c r="T885" s="145" t="str">
        <f>IF(SP_SUL!W888="","*",SP_SUL!W888)</f>
        <v>*</v>
      </c>
      <c r="U885" s="137" t="str">
        <f ca="1">_xlfn.XLOOKUP(G885&amp;$U$2,BS_CONTROLE[CHAVE],BS_CONTROLE[Quantidade_11],"-")</f>
        <v>-</v>
      </c>
      <c r="V885" s="137" t="str">
        <f ca="1">_xlfn.XLOOKUP(G885&amp;$V$2,BS_CONTROLE[CHAVE],BS_CONTROLE[Quantidade_11],"-")</f>
        <v>-</v>
      </c>
      <c r="W885" s="137" t="str">
        <f ca="1">_xlfn.XLOOKUP(G885&amp;$W$2,BS_CONTROLE[CHAVE],BS_CONTROLE[Quantidade_11],"-")</f>
        <v>-</v>
      </c>
    </row>
    <row r="886" spans="1:23" hidden="1">
      <c r="A886" s="146" t="str">
        <f>IF(SP_SUL!Y889="","*",SP_SUL!Y889)</f>
        <v>*</v>
      </c>
      <c r="B886" s="146" t="str">
        <f>IF(SP_SUL!X889="","*",SP_SUL!X889)</f>
        <v>*</v>
      </c>
      <c r="C886" s="146" t="str">
        <f>IF(SP_SUL!Z889="","*",SP_SUL!Z889)</f>
        <v>*</v>
      </c>
      <c r="D886" s="139" t="str">
        <f>IF(SP_SUL!S889="","*",SP_SUL!S889)</f>
        <v>-</v>
      </c>
      <c r="E886" s="139" t="str">
        <f>IF(SP_SUL!T889="","*",SP_SUL!T889)</f>
        <v>-</v>
      </c>
      <c r="F886" s="145" t="str">
        <f>IF(SP_SUL!B889="","*",SP_SUL!B889)</f>
        <v>*</v>
      </c>
      <c r="G886" s="145" t="str">
        <f>IF(SP_SUL!D889="","*",SP_SUL!D889)</f>
        <v>*</v>
      </c>
      <c r="H886" s="145" t="str">
        <f>IF(SP_SUL!F889="","*",SP_SUL!F889)</f>
        <v>*</v>
      </c>
      <c r="I886" s="145" t="str">
        <f>IF(SP_SUL!H889="","*",SP_SUL!H889)</f>
        <v>*</v>
      </c>
      <c r="J886" s="145" t="str">
        <f>IF(SP_SUL!I889="","*",SP_SUL!I889)</f>
        <v>*</v>
      </c>
      <c r="K886" s="139" t="str">
        <f>IF(SP_SUL!M889="","*",SP_SUL!M889)</f>
        <v>-</v>
      </c>
      <c r="L886" s="139" t="str">
        <f>IF(SP_SUL!N889="","*",SP_SUL!N889)</f>
        <v>-</v>
      </c>
      <c r="M886" s="140" t="str">
        <f>IF(SP_SUL!J889="","*",SP_SUL!J889)</f>
        <v>*</v>
      </c>
      <c r="N886" s="144" t="str">
        <f>IF(SP_SUL!K889="","*",SP_SUL!K889)</f>
        <v>*</v>
      </c>
      <c r="O886" s="144" t="str">
        <f>IF(SP_SUL!L889="","*",SP_SUL!L889)</f>
        <v>*</v>
      </c>
      <c r="P886" s="143" t="str">
        <f>IF(SP_SUL!O889="","*",SP_SUL!O889)</f>
        <v>*</v>
      </c>
      <c r="Q886" s="143" t="str">
        <f>IF(SP_SUL!P889="","*",SP_SUL!P889)</f>
        <v>*</v>
      </c>
      <c r="R886" s="145" t="str">
        <f>IF(SP_SUL!Q889="","*",CONCATENATE(SP_SUL!Q889," ",SP_SUL!R889))</f>
        <v>*</v>
      </c>
      <c r="S886" s="145" t="str">
        <f>IF(SP_SUL!V889="","*",SP_SUL!V889)</f>
        <v>*</v>
      </c>
      <c r="T886" s="145" t="str">
        <f>IF(SP_SUL!W889="","*",SP_SUL!W889)</f>
        <v>*</v>
      </c>
      <c r="U886" s="137" t="str">
        <f ca="1">_xlfn.XLOOKUP(G886&amp;$U$2,BS_CONTROLE[CHAVE],BS_CONTROLE[Quantidade_11],"-")</f>
        <v>-</v>
      </c>
      <c r="V886" s="137" t="str">
        <f ca="1">_xlfn.XLOOKUP(G886&amp;$V$2,BS_CONTROLE[CHAVE],BS_CONTROLE[Quantidade_11],"-")</f>
        <v>-</v>
      </c>
      <c r="W886" s="137" t="str">
        <f ca="1">_xlfn.XLOOKUP(G886&amp;$W$2,BS_CONTROLE[CHAVE],BS_CONTROLE[Quantidade_11],"-")</f>
        <v>-</v>
      </c>
    </row>
    <row r="887" spans="1:23" hidden="1">
      <c r="A887" s="146" t="str">
        <f>IF(SP_SUL!Y890="","*",SP_SUL!Y890)</f>
        <v>*</v>
      </c>
      <c r="B887" s="146" t="str">
        <f>IF(SP_SUL!X890="","*",SP_SUL!X890)</f>
        <v>*</v>
      </c>
      <c r="C887" s="146" t="str">
        <f>IF(SP_SUL!Z890="","*",SP_SUL!Z890)</f>
        <v>*</v>
      </c>
      <c r="D887" s="139" t="str">
        <f>IF(SP_SUL!S890="","*",SP_SUL!S890)</f>
        <v>-</v>
      </c>
      <c r="E887" s="139" t="str">
        <f>IF(SP_SUL!T890="","*",SP_SUL!T890)</f>
        <v>-</v>
      </c>
      <c r="F887" s="145" t="str">
        <f>IF(SP_SUL!B890="","*",SP_SUL!B890)</f>
        <v>*</v>
      </c>
      <c r="G887" s="145" t="str">
        <f>IF(SP_SUL!D890="","*",SP_SUL!D890)</f>
        <v>*</v>
      </c>
      <c r="H887" s="145" t="str">
        <f>IF(SP_SUL!F890="","*",SP_SUL!F890)</f>
        <v>*</v>
      </c>
      <c r="I887" s="145" t="str">
        <f>IF(SP_SUL!H890="","*",SP_SUL!H890)</f>
        <v>*</v>
      </c>
      <c r="J887" s="145" t="str">
        <f>IF(SP_SUL!I890="","*",SP_SUL!I890)</f>
        <v>*</v>
      </c>
      <c r="K887" s="139" t="str">
        <f>IF(SP_SUL!M890="","*",SP_SUL!M890)</f>
        <v>-</v>
      </c>
      <c r="L887" s="139" t="str">
        <f>IF(SP_SUL!N890="","*",SP_SUL!N890)</f>
        <v>-</v>
      </c>
      <c r="M887" s="140" t="str">
        <f>IF(SP_SUL!J890="","*",SP_SUL!J890)</f>
        <v>*</v>
      </c>
      <c r="N887" s="144" t="str">
        <f>IF(SP_SUL!K890="","*",SP_SUL!K890)</f>
        <v>*</v>
      </c>
      <c r="O887" s="144" t="str">
        <f>IF(SP_SUL!L890="","*",SP_SUL!L890)</f>
        <v>*</v>
      </c>
      <c r="P887" s="143" t="str">
        <f>IF(SP_SUL!O890="","*",SP_SUL!O890)</f>
        <v>*</v>
      </c>
      <c r="Q887" s="143" t="str">
        <f>IF(SP_SUL!P890="","*",SP_SUL!P890)</f>
        <v>*</v>
      </c>
      <c r="R887" s="145" t="str">
        <f>IF(SP_SUL!Q890="","*",CONCATENATE(SP_SUL!Q890," ",SP_SUL!R890))</f>
        <v>*</v>
      </c>
      <c r="S887" s="145" t="str">
        <f>IF(SP_SUL!V890="","*",SP_SUL!V890)</f>
        <v>*</v>
      </c>
      <c r="T887" s="145" t="str">
        <f>IF(SP_SUL!W890="","*",SP_SUL!W890)</f>
        <v>*</v>
      </c>
      <c r="U887" s="137" t="str">
        <f ca="1">_xlfn.XLOOKUP(G887&amp;$U$2,BS_CONTROLE[CHAVE],BS_CONTROLE[Quantidade_11],"-")</f>
        <v>-</v>
      </c>
      <c r="V887" s="137" t="str">
        <f ca="1">_xlfn.XLOOKUP(G887&amp;$V$2,BS_CONTROLE[CHAVE],BS_CONTROLE[Quantidade_11],"-")</f>
        <v>-</v>
      </c>
      <c r="W887" s="137" t="str">
        <f ca="1">_xlfn.XLOOKUP(G887&amp;$W$2,BS_CONTROLE[CHAVE],BS_CONTROLE[Quantidade_11],"-")</f>
        <v>-</v>
      </c>
    </row>
    <row r="888" spans="1:23" hidden="1">
      <c r="A888" s="146" t="str">
        <f>IF(SP_SUL!Y891="","*",SP_SUL!Y891)</f>
        <v>*</v>
      </c>
      <c r="B888" s="146" t="str">
        <f>IF(SP_SUL!X891="","*",SP_SUL!X891)</f>
        <v>*</v>
      </c>
      <c r="C888" s="146" t="str">
        <f>IF(SP_SUL!Z891="","*",SP_SUL!Z891)</f>
        <v>*</v>
      </c>
      <c r="D888" s="139" t="str">
        <f>IF(SP_SUL!S891="","*",SP_SUL!S891)</f>
        <v>-</v>
      </c>
      <c r="E888" s="139" t="str">
        <f>IF(SP_SUL!T891="","*",SP_SUL!T891)</f>
        <v>-</v>
      </c>
      <c r="F888" s="145" t="str">
        <f>IF(SP_SUL!B891="","*",SP_SUL!B891)</f>
        <v>*</v>
      </c>
      <c r="G888" s="145" t="str">
        <f>IF(SP_SUL!D891="","*",SP_SUL!D891)</f>
        <v>*</v>
      </c>
      <c r="H888" s="145" t="str">
        <f>IF(SP_SUL!F891="","*",SP_SUL!F891)</f>
        <v>*</v>
      </c>
      <c r="I888" s="145" t="str">
        <f>IF(SP_SUL!H891="","*",SP_SUL!H891)</f>
        <v>*</v>
      </c>
      <c r="J888" s="145" t="str">
        <f>IF(SP_SUL!I891="","*",SP_SUL!I891)</f>
        <v>*</v>
      </c>
      <c r="K888" s="139" t="str">
        <f>IF(SP_SUL!M891="","*",SP_SUL!M891)</f>
        <v>-</v>
      </c>
      <c r="L888" s="139" t="str">
        <f>IF(SP_SUL!N891="","*",SP_SUL!N891)</f>
        <v>-</v>
      </c>
      <c r="M888" s="140" t="str">
        <f>IF(SP_SUL!J891="","*",SP_SUL!J891)</f>
        <v>*</v>
      </c>
      <c r="N888" s="144" t="str">
        <f>IF(SP_SUL!K891="","*",SP_SUL!K891)</f>
        <v>*</v>
      </c>
      <c r="O888" s="144" t="str">
        <f>IF(SP_SUL!L891="","*",SP_SUL!L891)</f>
        <v>*</v>
      </c>
      <c r="P888" s="143" t="str">
        <f>IF(SP_SUL!O891="","*",SP_SUL!O891)</f>
        <v>*</v>
      </c>
      <c r="Q888" s="143" t="str">
        <f>IF(SP_SUL!P891="","*",SP_SUL!P891)</f>
        <v>*</v>
      </c>
      <c r="R888" s="145" t="str">
        <f>IF(SP_SUL!Q891="","*",CONCATENATE(SP_SUL!Q891," ",SP_SUL!R891))</f>
        <v>*</v>
      </c>
      <c r="S888" s="145" t="str">
        <f>IF(SP_SUL!V891="","*",SP_SUL!V891)</f>
        <v>*</v>
      </c>
      <c r="T888" s="145" t="str">
        <f>IF(SP_SUL!W891="","*",SP_SUL!W891)</f>
        <v>*</v>
      </c>
      <c r="U888" s="137" t="str">
        <f ca="1">_xlfn.XLOOKUP(G888&amp;$U$2,BS_CONTROLE[CHAVE],BS_CONTROLE[Quantidade_11],"-")</f>
        <v>-</v>
      </c>
      <c r="V888" s="137" t="str">
        <f ca="1">_xlfn.XLOOKUP(G888&amp;$V$2,BS_CONTROLE[CHAVE],BS_CONTROLE[Quantidade_11],"-")</f>
        <v>-</v>
      </c>
      <c r="W888" s="137" t="str">
        <f ca="1">_xlfn.XLOOKUP(G888&amp;$W$2,BS_CONTROLE[CHAVE],BS_CONTROLE[Quantidade_11],"-")</f>
        <v>-</v>
      </c>
    </row>
    <row r="889" spans="1:23" hidden="1">
      <c r="A889" s="146" t="str">
        <f>IF(SP_SUL!Y892="","*",SP_SUL!Y892)</f>
        <v>*</v>
      </c>
      <c r="B889" s="146" t="str">
        <f>IF(SP_SUL!X892="","*",SP_SUL!X892)</f>
        <v>*</v>
      </c>
      <c r="C889" s="146" t="str">
        <f>IF(SP_SUL!Z892="","*",SP_SUL!Z892)</f>
        <v>*</v>
      </c>
      <c r="D889" s="139" t="str">
        <f>IF(SP_SUL!S892="","*",SP_SUL!S892)</f>
        <v>-</v>
      </c>
      <c r="E889" s="139" t="str">
        <f>IF(SP_SUL!T892="","*",SP_SUL!T892)</f>
        <v>-</v>
      </c>
      <c r="F889" s="145" t="str">
        <f>IF(SP_SUL!B892="","*",SP_SUL!B892)</f>
        <v>*</v>
      </c>
      <c r="G889" s="145" t="str">
        <f>IF(SP_SUL!D892="","*",SP_SUL!D892)</f>
        <v>*</v>
      </c>
      <c r="H889" s="145" t="str">
        <f>IF(SP_SUL!F892="","*",SP_SUL!F892)</f>
        <v>*</v>
      </c>
      <c r="I889" s="145" t="str">
        <f>IF(SP_SUL!H892="","*",SP_SUL!H892)</f>
        <v>*</v>
      </c>
      <c r="J889" s="145" t="str">
        <f>IF(SP_SUL!I892="","*",SP_SUL!I892)</f>
        <v>*</v>
      </c>
      <c r="K889" s="139" t="str">
        <f>IF(SP_SUL!M892="","*",SP_SUL!M892)</f>
        <v>-</v>
      </c>
      <c r="L889" s="139" t="str">
        <f>IF(SP_SUL!N892="","*",SP_SUL!N892)</f>
        <v>-</v>
      </c>
      <c r="M889" s="140" t="str">
        <f>IF(SP_SUL!J892="","*",SP_SUL!J892)</f>
        <v>*</v>
      </c>
      <c r="N889" s="144" t="str">
        <f>IF(SP_SUL!K892="","*",SP_SUL!K892)</f>
        <v>*</v>
      </c>
      <c r="O889" s="144" t="str">
        <f>IF(SP_SUL!L892="","*",SP_SUL!L892)</f>
        <v>*</v>
      </c>
      <c r="P889" s="143" t="str">
        <f>IF(SP_SUL!O892="","*",SP_SUL!O892)</f>
        <v>*</v>
      </c>
      <c r="Q889" s="143" t="str">
        <f>IF(SP_SUL!P892="","*",SP_SUL!P892)</f>
        <v>*</v>
      </c>
      <c r="R889" s="145" t="str">
        <f>IF(SP_SUL!Q892="","*",CONCATENATE(SP_SUL!Q892," ",SP_SUL!R892))</f>
        <v>*</v>
      </c>
      <c r="S889" s="145" t="str">
        <f>IF(SP_SUL!V892="","*",SP_SUL!V892)</f>
        <v>*</v>
      </c>
      <c r="T889" s="145" t="str">
        <f>IF(SP_SUL!W892="","*",SP_SUL!W892)</f>
        <v>*</v>
      </c>
      <c r="U889" s="137" t="str">
        <f ca="1">_xlfn.XLOOKUP(G889&amp;$U$2,BS_CONTROLE[CHAVE],BS_CONTROLE[Quantidade_11],"-")</f>
        <v>-</v>
      </c>
      <c r="V889" s="137" t="str">
        <f ca="1">_xlfn.XLOOKUP(G889&amp;$V$2,BS_CONTROLE[CHAVE],BS_CONTROLE[Quantidade_11],"-")</f>
        <v>-</v>
      </c>
      <c r="W889" s="137" t="str">
        <f ca="1">_xlfn.XLOOKUP(G889&amp;$W$2,BS_CONTROLE[CHAVE],BS_CONTROLE[Quantidade_11],"-")</f>
        <v>-</v>
      </c>
    </row>
    <row r="890" spans="1:23" hidden="1">
      <c r="A890" s="146" t="str">
        <f>IF(SP_SUL!Y893="","*",SP_SUL!Y893)</f>
        <v>*</v>
      </c>
      <c r="B890" s="146" t="str">
        <f>IF(SP_SUL!X893="","*",SP_SUL!X893)</f>
        <v>*</v>
      </c>
      <c r="C890" s="146" t="str">
        <f>IF(SP_SUL!Z893="","*",SP_SUL!Z893)</f>
        <v>*</v>
      </c>
      <c r="D890" s="139" t="str">
        <f>IF(SP_SUL!S893="","*",SP_SUL!S893)</f>
        <v>-</v>
      </c>
      <c r="E890" s="139" t="str">
        <f>IF(SP_SUL!T893="","*",SP_SUL!T893)</f>
        <v>-</v>
      </c>
      <c r="F890" s="145" t="str">
        <f>IF(SP_SUL!B893="","*",SP_SUL!B893)</f>
        <v>*</v>
      </c>
      <c r="G890" s="145" t="str">
        <f>IF(SP_SUL!D893="","*",SP_SUL!D893)</f>
        <v>*</v>
      </c>
      <c r="H890" s="145" t="str">
        <f>IF(SP_SUL!F893="","*",SP_SUL!F893)</f>
        <v>*</v>
      </c>
      <c r="I890" s="145" t="str">
        <f>IF(SP_SUL!H893="","*",SP_SUL!H893)</f>
        <v>*</v>
      </c>
      <c r="J890" s="145" t="str">
        <f>IF(SP_SUL!I893="","*",SP_SUL!I893)</f>
        <v>*</v>
      </c>
      <c r="K890" s="139" t="str">
        <f>IF(SP_SUL!M893="","*",SP_SUL!M893)</f>
        <v>-</v>
      </c>
      <c r="L890" s="139" t="str">
        <f>IF(SP_SUL!N893="","*",SP_SUL!N893)</f>
        <v>-</v>
      </c>
      <c r="M890" s="140" t="str">
        <f>IF(SP_SUL!J893="","*",SP_SUL!J893)</f>
        <v>*</v>
      </c>
      <c r="N890" s="144" t="str">
        <f>IF(SP_SUL!K893="","*",SP_SUL!K893)</f>
        <v>*</v>
      </c>
      <c r="O890" s="144" t="str">
        <f>IF(SP_SUL!L893="","*",SP_SUL!L893)</f>
        <v>*</v>
      </c>
      <c r="P890" s="143" t="str">
        <f>IF(SP_SUL!O893="","*",SP_SUL!O893)</f>
        <v>*</v>
      </c>
      <c r="Q890" s="143" t="str">
        <f>IF(SP_SUL!P893="","*",SP_SUL!P893)</f>
        <v>*</v>
      </c>
      <c r="R890" s="145" t="str">
        <f>IF(SP_SUL!Q893="","*",CONCATENATE(SP_SUL!Q893," ",SP_SUL!R893))</f>
        <v>*</v>
      </c>
      <c r="S890" s="145" t="str">
        <f>IF(SP_SUL!V893="","*",SP_SUL!V893)</f>
        <v>*</v>
      </c>
      <c r="T890" s="145" t="str">
        <f>IF(SP_SUL!W893="","*",SP_SUL!W893)</f>
        <v>*</v>
      </c>
      <c r="U890" s="137" t="str">
        <f ca="1">_xlfn.XLOOKUP(G890&amp;$U$2,BS_CONTROLE[CHAVE],BS_CONTROLE[Quantidade_11],"-")</f>
        <v>-</v>
      </c>
      <c r="V890" s="137" t="str">
        <f ca="1">_xlfn.XLOOKUP(G890&amp;$V$2,BS_CONTROLE[CHAVE],BS_CONTROLE[Quantidade_11],"-")</f>
        <v>-</v>
      </c>
      <c r="W890" s="137" t="str">
        <f ca="1">_xlfn.XLOOKUP(G890&amp;$W$2,BS_CONTROLE[CHAVE],BS_CONTROLE[Quantidade_11],"-")</f>
        <v>-</v>
      </c>
    </row>
    <row r="891" spans="1:23" hidden="1">
      <c r="A891" s="146" t="str">
        <f>IF(SP_SUL!Y894="","*",SP_SUL!Y894)</f>
        <v>*</v>
      </c>
      <c r="B891" s="146" t="str">
        <f>IF(SP_SUL!X894="","*",SP_SUL!X894)</f>
        <v>*</v>
      </c>
      <c r="C891" s="146" t="str">
        <f>IF(SP_SUL!Z894="","*",SP_SUL!Z894)</f>
        <v>*</v>
      </c>
      <c r="D891" s="139" t="str">
        <f>IF(SP_SUL!S894="","*",SP_SUL!S894)</f>
        <v>-</v>
      </c>
      <c r="E891" s="139" t="str">
        <f>IF(SP_SUL!T894="","*",SP_SUL!T894)</f>
        <v>-</v>
      </c>
      <c r="F891" s="145" t="str">
        <f>IF(SP_SUL!B894="","*",SP_SUL!B894)</f>
        <v>*</v>
      </c>
      <c r="G891" s="145" t="str">
        <f>IF(SP_SUL!D894="","*",SP_SUL!D894)</f>
        <v>*</v>
      </c>
      <c r="H891" s="145" t="str">
        <f>IF(SP_SUL!F894="","*",SP_SUL!F894)</f>
        <v>*</v>
      </c>
      <c r="I891" s="145" t="str">
        <f>IF(SP_SUL!H894="","*",SP_SUL!H894)</f>
        <v>*</v>
      </c>
      <c r="J891" s="145" t="str">
        <f>IF(SP_SUL!I894="","*",SP_SUL!I894)</f>
        <v>*</v>
      </c>
      <c r="K891" s="139" t="str">
        <f>IF(SP_SUL!M894="","*",SP_SUL!M894)</f>
        <v>-</v>
      </c>
      <c r="L891" s="139" t="str">
        <f>IF(SP_SUL!N894="","*",SP_SUL!N894)</f>
        <v>-</v>
      </c>
      <c r="M891" s="140" t="str">
        <f>IF(SP_SUL!J894="","*",SP_SUL!J894)</f>
        <v>*</v>
      </c>
      <c r="N891" s="144" t="str">
        <f>IF(SP_SUL!K894="","*",SP_SUL!K894)</f>
        <v>*</v>
      </c>
      <c r="O891" s="144" t="str">
        <f>IF(SP_SUL!L894="","*",SP_SUL!L894)</f>
        <v>*</v>
      </c>
      <c r="P891" s="143" t="str">
        <f>IF(SP_SUL!O894="","*",SP_SUL!O894)</f>
        <v>*</v>
      </c>
      <c r="Q891" s="143" t="str">
        <f>IF(SP_SUL!P894="","*",SP_SUL!P894)</f>
        <v>*</v>
      </c>
      <c r="R891" s="145" t="str">
        <f>IF(SP_SUL!Q894="","*",CONCATENATE(SP_SUL!Q894," ",SP_SUL!R894))</f>
        <v>*</v>
      </c>
      <c r="S891" s="145" t="str">
        <f>IF(SP_SUL!V894="","*",SP_SUL!V894)</f>
        <v>*</v>
      </c>
      <c r="T891" s="145" t="str">
        <f>IF(SP_SUL!W894="","*",SP_SUL!W894)</f>
        <v>*</v>
      </c>
      <c r="U891" s="137" t="str">
        <f ca="1">_xlfn.XLOOKUP(G891&amp;$U$2,BS_CONTROLE[CHAVE],BS_CONTROLE[Quantidade_11],"-")</f>
        <v>-</v>
      </c>
      <c r="V891" s="137" t="str">
        <f ca="1">_xlfn.XLOOKUP(G891&amp;$V$2,BS_CONTROLE[CHAVE],BS_CONTROLE[Quantidade_11],"-")</f>
        <v>-</v>
      </c>
      <c r="W891" s="137" t="str">
        <f ca="1">_xlfn.XLOOKUP(G891&amp;$W$2,BS_CONTROLE[CHAVE],BS_CONTROLE[Quantidade_11],"-")</f>
        <v>-</v>
      </c>
    </row>
    <row r="892" spans="1:23" hidden="1">
      <c r="A892" s="146" t="str">
        <f>IF(SP_SUL!Y895="","*",SP_SUL!Y895)</f>
        <v>*</v>
      </c>
      <c r="B892" s="146" t="str">
        <f>IF(SP_SUL!X895="","*",SP_SUL!X895)</f>
        <v>*</v>
      </c>
      <c r="C892" s="146" t="str">
        <f>IF(SP_SUL!Z895="","*",SP_SUL!Z895)</f>
        <v>*</v>
      </c>
      <c r="D892" s="139" t="str">
        <f>IF(SP_SUL!S895="","*",SP_SUL!S895)</f>
        <v>-</v>
      </c>
      <c r="E892" s="139" t="str">
        <f>IF(SP_SUL!T895="","*",SP_SUL!T895)</f>
        <v>-</v>
      </c>
      <c r="F892" s="145" t="str">
        <f>IF(SP_SUL!B895="","*",SP_SUL!B895)</f>
        <v>*</v>
      </c>
      <c r="G892" s="145" t="str">
        <f>IF(SP_SUL!D895="","*",SP_SUL!D895)</f>
        <v>*</v>
      </c>
      <c r="H892" s="145" t="str">
        <f>IF(SP_SUL!F895="","*",SP_SUL!F895)</f>
        <v>*</v>
      </c>
      <c r="I892" s="145" t="str">
        <f>IF(SP_SUL!H895="","*",SP_SUL!H895)</f>
        <v>*</v>
      </c>
      <c r="J892" s="145" t="str">
        <f>IF(SP_SUL!I895="","*",SP_SUL!I895)</f>
        <v>*</v>
      </c>
      <c r="K892" s="139" t="str">
        <f>IF(SP_SUL!M895="","*",SP_SUL!M895)</f>
        <v>-</v>
      </c>
      <c r="L892" s="139" t="str">
        <f>IF(SP_SUL!N895="","*",SP_SUL!N895)</f>
        <v>-</v>
      </c>
      <c r="M892" s="140" t="str">
        <f>IF(SP_SUL!J895="","*",SP_SUL!J895)</f>
        <v>*</v>
      </c>
      <c r="N892" s="144" t="str">
        <f>IF(SP_SUL!K895="","*",SP_SUL!K895)</f>
        <v>*</v>
      </c>
      <c r="O892" s="144" t="str">
        <f>IF(SP_SUL!L895="","*",SP_SUL!L895)</f>
        <v>*</v>
      </c>
      <c r="P892" s="143" t="str">
        <f>IF(SP_SUL!O895="","*",SP_SUL!O895)</f>
        <v>*</v>
      </c>
      <c r="Q892" s="143" t="str">
        <f>IF(SP_SUL!P895="","*",SP_SUL!P895)</f>
        <v>*</v>
      </c>
      <c r="R892" s="145" t="str">
        <f>IF(SP_SUL!Q895="","*",CONCATENATE(SP_SUL!Q895," ",SP_SUL!R895))</f>
        <v>*</v>
      </c>
      <c r="S892" s="145" t="str">
        <f>IF(SP_SUL!V895="","*",SP_SUL!V895)</f>
        <v>*</v>
      </c>
      <c r="T892" s="145" t="str">
        <f>IF(SP_SUL!W895="","*",SP_SUL!W895)</f>
        <v>*</v>
      </c>
      <c r="U892" s="137" t="str">
        <f ca="1">_xlfn.XLOOKUP(G892&amp;$U$2,BS_CONTROLE[CHAVE],BS_CONTROLE[Quantidade_11],"-")</f>
        <v>-</v>
      </c>
      <c r="V892" s="137" t="str">
        <f ca="1">_xlfn.XLOOKUP(G892&amp;$V$2,BS_CONTROLE[CHAVE],BS_CONTROLE[Quantidade_11],"-")</f>
        <v>-</v>
      </c>
      <c r="W892" s="137" t="str">
        <f ca="1">_xlfn.XLOOKUP(G892&amp;$W$2,BS_CONTROLE[CHAVE],BS_CONTROLE[Quantidade_11],"-")</f>
        <v>-</v>
      </c>
    </row>
    <row r="893" spans="1:23" hidden="1">
      <c r="A893" s="146" t="str">
        <f>IF(SP_SUL!Y896="","*",SP_SUL!Y896)</f>
        <v>*</v>
      </c>
      <c r="B893" s="146" t="str">
        <f>IF(SP_SUL!X896="","*",SP_SUL!X896)</f>
        <v>*</v>
      </c>
      <c r="C893" s="146" t="str">
        <f>IF(SP_SUL!Z896="","*",SP_SUL!Z896)</f>
        <v>*</v>
      </c>
      <c r="D893" s="139" t="str">
        <f>IF(SP_SUL!S896="","*",SP_SUL!S896)</f>
        <v>-</v>
      </c>
      <c r="E893" s="139" t="str">
        <f>IF(SP_SUL!T896="","*",SP_SUL!T896)</f>
        <v>-</v>
      </c>
      <c r="F893" s="145" t="str">
        <f>IF(SP_SUL!B896="","*",SP_SUL!B896)</f>
        <v>*</v>
      </c>
      <c r="G893" s="145" t="str">
        <f>IF(SP_SUL!D896="","*",SP_SUL!D896)</f>
        <v>*</v>
      </c>
      <c r="H893" s="145" t="str">
        <f>IF(SP_SUL!F896="","*",SP_SUL!F896)</f>
        <v>*</v>
      </c>
      <c r="I893" s="145" t="str">
        <f>IF(SP_SUL!H896="","*",SP_SUL!H896)</f>
        <v>*</v>
      </c>
      <c r="J893" s="145" t="str">
        <f>IF(SP_SUL!I896="","*",SP_SUL!I896)</f>
        <v>*</v>
      </c>
      <c r="K893" s="139" t="str">
        <f>IF(SP_SUL!M896="","*",SP_SUL!M896)</f>
        <v>-</v>
      </c>
      <c r="L893" s="139" t="str">
        <f>IF(SP_SUL!N896="","*",SP_SUL!N896)</f>
        <v>-</v>
      </c>
      <c r="M893" s="140" t="str">
        <f>IF(SP_SUL!J896="","*",SP_SUL!J896)</f>
        <v>*</v>
      </c>
      <c r="N893" s="144" t="str">
        <f>IF(SP_SUL!K896="","*",SP_SUL!K896)</f>
        <v>*</v>
      </c>
      <c r="O893" s="144" t="str">
        <f>IF(SP_SUL!L896="","*",SP_SUL!L896)</f>
        <v>*</v>
      </c>
      <c r="P893" s="143" t="str">
        <f>IF(SP_SUL!O896="","*",SP_SUL!O896)</f>
        <v>*</v>
      </c>
      <c r="Q893" s="143" t="str">
        <f>IF(SP_SUL!P896="","*",SP_SUL!P896)</f>
        <v>*</v>
      </c>
      <c r="R893" s="145" t="str">
        <f>IF(SP_SUL!Q896="","*",CONCATENATE(SP_SUL!Q896," ",SP_SUL!R896))</f>
        <v>*</v>
      </c>
      <c r="S893" s="145" t="str">
        <f>IF(SP_SUL!V896="","*",SP_SUL!V896)</f>
        <v>*</v>
      </c>
      <c r="T893" s="145" t="str">
        <f>IF(SP_SUL!W896="","*",SP_SUL!W896)</f>
        <v>*</v>
      </c>
      <c r="U893" s="137" t="str">
        <f ca="1">_xlfn.XLOOKUP(G893&amp;$U$2,BS_CONTROLE[CHAVE],BS_CONTROLE[Quantidade_11],"-")</f>
        <v>-</v>
      </c>
      <c r="V893" s="137" t="str">
        <f ca="1">_xlfn.XLOOKUP(G893&amp;$V$2,BS_CONTROLE[CHAVE],BS_CONTROLE[Quantidade_11],"-")</f>
        <v>-</v>
      </c>
      <c r="W893" s="137" t="str">
        <f ca="1">_xlfn.XLOOKUP(G893&amp;$W$2,BS_CONTROLE[CHAVE],BS_CONTROLE[Quantidade_11],"-")</f>
        <v>-</v>
      </c>
    </row>
    <row r="894" spans="1:23" hidden="1">
      <c r="A894" s="146" t="str">
        <f>IF(SP_SUL!Y897="","*",SP_SUL!Y897)</f>
        <v>*</v>
      </c>
      <c r="B894" s="146" t="str">
        <f>IF(SP_SUL!X897="","*",SP_SUL!X897)</f>
        <v>*</v>
      </c>
      <c r="C894" s="146" t="str">
        <f>IF(SP_SUL!Z897="","*",SP_SUL!Z897)</f>
        <v>*</v>
      </c>
      <c r="D894" s="139" t="str">
        <f>IF(SP_SUL!S897="","*",SP_SUL!S897)</f>
        <v>-</v>
      </c>
      <c r="E894" s="139" t="str">
        <f>IF(SP_SUL!T897="","*",SP_SUL!T897)</f>
        <v>-</v>
      </c>
      <c r="F894" s="145" t="str">
        <f>IF(SP_SUL!B897="","*",SP_SUL!B897)</f>
        <v>*</v>
      </c>
      <c r="G894" s="145" t="str">
        <f>IF(SP_SUL!D897="","*",SP_SUL!D897)</f>
        <v>*</v>
      </c>
      <c r="H894" s="145" t="str">
        <f>IF(SP_SUL!F897="","*",SP_SUL!F897)</f>
        <v>*</v>
      </c>
      <c r="I894" s="145" t="str">
        <f>IF(SP_SUL!H897="","*",SP_SUL!H897)</f>
        <v>*</v>
      </c>
      <c r="J894" s="145" t="str">
        <f>IF(SP_SUL!I897="","*",SP_SUL!I897)</f>
        <v>*</v>
      </c>
      <c r="K894" s="139" t="str">
        <f>IF(SP_SUL!M897="","*",SP_SUL!M897)</f>
        <v>-</v>
      </c>
      <c r="L894" s="139" t="str">
        <f>IF(SP_SUL!N897="","*",SP_SUL!N897)</f>
        <v>-</v>
      </c>
      <c r="M894" s="140" t="str">
        <f>IF(SP_SUL!J897="","*",SP_SUL!J897)</f>
        <v>*</v>
      </c>
      <c r="N894" s="144" t="str">
        <f>IF(SP_SUL!K897="","*",SP_SUL!K897)</f>
        <v>*</v>
      </c>
      <c r="O894" s="144" t="str">
        <f>IF(SP_SUL!L897="","*",SP_SUL!L897)</f>
        <v>*</v>
      </c>
      <c r="P894" s="143" t="str">
        <f>IF(SP_SUL!O897="","*",SP_SUL!O897)</f>
        <v>*</v>
      </c>
      <c r="Q894" s="143" t="str">
        <f>IF(SP_SUL!P897="","*",SP_SUL!P897)</f>
        <v>*</v>
      </c>
      <c r="R894" s="145" t="str">
        <f>IF(SP_SUL!Q897="","*",CONCATENATE(SP_SUL!Q897," ",SP_SUL!R897))</f>
        <v>*</v>
      </c>
      <c r="S894" s="145" t="str">
        <f>IF(SP_SUL!V897="","*",SP_SUL!V897)</f>
        <v>*</v>
      </c>
      <c r="T894" s="145" t="str">
        <f>IF(SP_SUL!W897="","*",SP_SUL!W897)</f>
        <v>*</v>
      </c>
      <c r="U894" s="137" t="str">
        <f ca="1">_xlfn.XLOOKUP(G894&amp;$U$2,BS_CONTROLE[CHAVE],BS_CONTROLE[Quantidade_11],"-")</f>
        <v>-</v>
      </c>
      <c r="V894" s="137" t="str">
        <f ca="1">_xlfn.XLOOKUP(G894&amp;$V$2,BS_CONTROLE[CHAVE],BS_CONTROLE[Quantidade_11],"-")</f>
        <v>-</v>
      </c>
      <c r="W894" s="137" t="str">
        <f ca="1">_xlfn.XLOOKUP(G894&amp;$W$2,BS_CONTROLE[CHAVE],BS_CONTROLE[Quantidade_11],"-")</f>
        <v>-</v>
      </c>
    </row>
    <row r="895" spans="1:23" hidden="1">
      <c r="A895" s="146" t="str">
        <f>IF(SP_SUL!Y898="","*",SP_SUL!Y898)</f>
        <v>*</v>
      </c>
      <c r="B895" s="146" t="str">
        <f>IF(SP_SUL!X898="","*",SP_SUL!X898)</f>
        <v>*</v>
      </c>
      <c r="C895" s="146" t="str">
        <f>IF(SP_SUL!Z898="","*",SP_SUL!Z898)</f>
        <v>*</v>
      </c>
      <c r="D895" s="139" t="str">
        <f>IF(SP_SUL!S898="","*",SP_SUL!S898)</f>
        <v>-</v>
      </c>
      <c r="E895" s="139" t="str">
        <f>IF(SP_SUL!T898="","*",SP_SUL!T898)</f>
        <v>-</v>
      </c>
      <c r="F895" s="145" t="str">
        <f>IF(SP_SUL!B898="","*",SP_SUL!B898)</f>
        <v>*</v>
      </c>
      <c r="G895" s="145" t="str">
        <f>IF(SP_SUL!D898="","*",SP_SUL!D898)</f>
        <v>*</v>
      </c>
      <c r="H895" s="145" t="str">
        <f>IF(SP_SUL!F898="","*",SP_SUL!F898)</f>
        <v>*</v>
      </c>
      <c r="I895" s="145" t="str">
        <f>IF(SP_SUL!H898="","*",SP_SUL!H898)</f>
        <v>*</v>
      </c>
      <c r="J895" s="145" t="str">
        <f>IF(SP_SUL!I898="","*",SP_SUL!I898)</f>
        <v>*</v>
      </c>
      <c r="K895" s="139" t="str">
        <f>IF(SP_SUL!M898="","*",SP_SUL!M898)</f>
        <v>-</v>
      </c>
      <c r="L895" s="139" t="str">
        <f>IF(SP_SUL!N898="","*",SP_SUL!N898)</f>
        <v>-</v>
      </c>
      <c r="M895" s="140" t="str">
        <f>IF(SP_SUL!J898="","*",SP_SUL!J898)</f>
        <v>*</v>
      </c>
      <c r="N895" s="144" t="str">
        <f>IF(SP_SUL!K898="","*",SP_SUL!K898)</f>
        <v>*</v>
      </c>
      <c r="O895" s="144" t="str">
        <f>IF(SP_SUL!L898="","*",SP_SUL!L898)</f>
        <v>*</v>
      </c>
      <c r="P895" s="143" t="str">
        <f>IF(SP_SUL!O898="","*",SP_SUL!O898)</f>
        <v>*</v>
      </c>
      <c r="Q895" s="143" t="str">
        <f>IF(SP_SUL!P898="","*",SP_SUL!P898)</f>
        <v>*</v>
      </c>
      <c r="R895" s="145" t="str">
        <f>IF(SP_SUL!Q898="","*",CONCATENATE(SP_SUL!Q898," ",SP_SUL!R898))</f>
        <v>*</v>
      </c>
      <c r="S895" s="145" t="str">
        <f>IF(SP_SUL!V898="","*",SP_SUL!V898)</f>
        <v>*</v>
      </c>
      <c r="T895" s="145" t="str">
        <f>IF(SP_SUL!W898="","*",SP_SUL!W898)</f>
        <v>*</v>
      </c>
      <c r="U895" s="137" t="str">
        <f ca="1">_xlfn.XLOOKUP(G895&amp;$U$2,BS_CONTROLE[CHAVE],BS_CONTROLE[Quantidade_11],"-")</f>
        <v>-</v>
      </c>
      <c r="V895" s="137" t="str">
        <f ca="1">_xlfn.XLOOKUP(G895&amp;$V$2,BS_CONTROLE[CHAVE],BS_CONTROLE[Quantidade_11],"-")</f>
        <v>-</v>
      </c>
      <c r="W895" s="137" t="str">
        <f ca="1">_xlfn.XLOOKUP(G895&amp;$W$2,BS_CONTROLE[CHAVE],BS_CONTROLE[Quantidade_11],"-")</f>
        <v>-</v>
      </c>
    </row>
    <row r="896" spans="1:23" hidden="1">
      <c r="A896" s="146" t="str">
        <f>IF(SP_SUL!Y899="","*",SP_SUL!Y899)</f>
        <v>*</v>
      </c>
      <c r="B896" s="146" t="str">
        <f>IF(SP_SUL!X899="","*",SP_SUL!X899)</f>
        <v>*</v>
      </c>
      <c r="C896" s="146" t="str">
        <f>IF(SP_SUL!Z899="","*",SP_SUL!Z899)</f>
        <v>*</v>
      </c>
      <c r="D896" s="139" t="str">
        <f>IF(SP_SUL!S899="","*",SP_SUL!S899)</f>
        <v>-</v>
      </c>
      <c r="E896" s="139" t="str">
        <f>IF(SP_SUL!T899="","*",SP_SUL!T899)</f>
        <v>-</v>
      </c>
      <c r="F896" s="145" t="str">
        <f>IF(SP_SUL!B899="","*",SP_SUL!B899)</f>
        <v>*</v>
      </c>
      <c r="G896" s="145" t="str">
        <f>IF(SP_SUL!D899="","*",SP_SUL!D899)</f>
        <v>*</v>
      </c>
      <c r="H896" s="145" t="str">
        <f>IF(SP_SUL!F899="","*",SP_SUL!F899)</f>
        <v>*</v>
      </c>
      <c r="I896" s="145" t="str">
        <f>IF(SP_SUL!H899="","*",SP_SUL!H899)</f>
        <v>*</v>
      </c>
      <c r="J896" s="145" t="str">
        <f>IF(SP_SUL!I899="","*",SP_SUL!I899)</f>
        <v>*</v>
      </c>
      <c r="K896" s="139" t="str">
        <f>IF(SP_SUL!M899="","*",SP_SUL!M899)</f>
        <v>-</v>
      </c>
      <c r="L896" s="139" t="str">
        <f>IF(SP_SUL!N899="","*",SP_SUL!N899)</f>
        <v>-</v>
      </c>
      <c r="M896" s="140" t="str">
        <f>IF(SP_SUL!J899="","*",SP_SUL!J899)</f>
        <v>*</v>
      </c>
      <c r="N896" s="144" t="str">
        <f>IF(SP_SUL!K899="","*",SP_SUL!K899)</f>
        <v>*</v>
      </c>
      <c r="O896" s="144" t="str">
        <f>IF(SP_SUL!L899="","*",SP_SUL!L899)</f>
        <v>*</v>
      </c>
      <c r="P896" s="143" t="str">
        <f>IF(SP_SUL!O899="","*",SP_SUL!O899)</f>
        <v>*</v>
      </c>
      <c r="Q896" s="143" t="str">
        <f>IF(SP_SUL!P899="","*",SP_SUL!P899)</f>
        <v>*</v>
      </c>
      <c r="R896" s="145" t="str">
        <f>IF(SP_SUL!Q899="","*",CONCATENATE(SP_SUL!Q899," ",SP_SUL!R899))</f>
        <v>*</v>
      </c>
      <c r="S896" s="145" t="str">
        <f>IF(SP_SUL!V899="","*",SP_SUL!V899)</f>
        <v>*</v>
      </c>
      <c r="T896" s="145" t="str">
        <f>IF(SP_SUL!W899="","*",SP_SUL!W899)</f>
        <v>*</v>
      </c>
      <c r="U896" s="137" t="str">
        <f ca="1">_xlfn.XLOOKUP(G896&amp;$U$2,BS_CONTROLE[CHAVE],BS_CONTROLE[Quantidade_11],"-")</f>
        <v>-</v>
      </c>
      <c r="V896" s="137" t="str">
        <f ca="1">_xlfn.XLOOKUP(G896&amp;$V$2,BS_CONTROLE[CHAVE],BS_CONTROLE[Quantidade_11],"-")</f>
        <v>-</v>
      </c>
      <c r="W896" s="137" t="str">
        <f ca="1">_xlfn.XLOOKUP(G896&amp;$W$2,BS_CONTROLE[CHAVE],BS_CONTROLE[Quantidade_11],"-")</f>
        <v>-</v>
      </c>
    </row>
    <row r="897" spans="1:23" hidden="1">
      <c r="A897" s="146" t="str">
        <f>IF(SP_SUL!Y900="","*",SP_SUL!Y900)</f>
        <v>*</v>
      </c>
      <c r="B897" s="146" t="str">
        <f>IF(SP_SUL!X900="","*",SP_SUL!X900)</f>
        <v>*</v>
      </c>
      <c r="C897" s="146" t="str">
        <f>IF(SP_SUL!Z900="","*",SP_SUL!Z900)</f>
        <v>*</v>
      </c>
      <c r="D897" s="139" t="str">
        <f>IF(SP_SUL!S900="","*",SP_SUL!S900)</f>
        <v>-</v>
      </c>
      <c r="E897" s="139" t="str">
        <f>IF(SP_SUL!T900="","*",SP_SUL!T900)</f>
        <v>-</v>
      </c>
      <c r="F897" s="145" t="str">
        <f>IF(SP_SUL!B900="","*",SP_SUL!B900)</f>
        <v>*</v>
      </c>
      <c r="G897" s="145" t="str">
        <f>IF(SP_SUL!D900="","*",SP_SUL!D900)</f>
        <v>*</v>
      </c>
      <c r="H897" s="145" t="str">
        <f>IF(SP_SUL!F900="","*",SP_SUL!F900)</f>
        <v>*</v>
      </c>
      <c r="I897" s="145" t="str">
        <f>IF(SP_SUL!H900="","*",SP_SUL!H900)</f>
        <v>*</v>
      </c>
      <c r="J897" s="145" t="str">
        <f>IF(SP_SUL!I900="","*",SP_SUL!I900)</f>
        <v>*</v>
      </c>
      <c r="K897" s="139" t="str">
        <f>IF(SP_SUL!M900="","*",SP_SUL!M900)</f>
        <v>-</v>
      </c>
      <c r="L897" s="139" t="str">
        <f>IF(SP_SUL!N900="","*",SP_SUL!N900)</f>
        <v>-</v>
      </c>
      <c r="M897" s="140" t="str">
        <f>IF(SP_SUL!J900="","*",SP_SUL!J900)</f>
        <v>*</v>
      </c>
      <c r="N897" s="144" t="str">
        <f>IF(SP_SUL!K900="","*",SP_SUL!K900)</f>
        <v>*</v>
      </c>
      <c r="O897" s="144" t="str">
        <f>IF(SP_SUL!L900="","*",SP_SUL!L900)</f>
        <v>*</v>
      </c>
      <c r="P897" s="143" t="str">
        <f>IF(SP_SUL!O900="","*",SP_SUL!O900)</f>
        <v>*</v>
      </c>
      <c r="Q897" s="143" t="str">
        <f>IF(SP_SUL!P900="","*",SP_SUL!P900)</f>
        <v>*</v>
      </c>
      <c r="R897" s="145" t="str">
        <f>IF(SP_SUL!Q900="","*",CONCATENATE(SP_SUL!Q900," ",SP_SUL!R900))</f>
        <v>*</v>
      </c>
      <c r="S897" s="145" t="str">
        <f>IF(SP_SUL!V900="","*",SP_SUL!V900)</f>
        <v>*</v>
      </c>
      <c r="T897" s="145" t="str">
        <f>IF(SP_SUL!W900="","*",SP_SUL!W900)</f>
        <v>*</v>
      </c>
      <c r="U897" s="137" t="str">
        <f ca="1">_xlfn.XLOOKUP(G897&amp;$U$2,BS_CONTROLE[CHAVE],BS_CONTROLE[Quantidade_11],"-")</f>
        <v>-</v>
      </c>
      <c r="V897" s="137" t="str">
        <f ca="1">_xlfn.XLOOKUP(G897&amp;$V$2,BS_CONTROLE[CHAVE],BS_CONTROLE[Quantidade_11],"-")</f>
        <v>-</v>
      </c>
      <c r="W897" s="137" t="str">
        <f ca="1">_xlfn.XLOOKUP(G897&amp;$W$2,BS_CONTROLE[CHAVE],BS_CONTROLE[Quantidade_11],"-")</f>
        <v>-</v>
      </c>
    </row>
    <row r="898" spans="1:23" hidden="1">
      <c r="A898" s="146" t="str">
        <f>IF(SP_SUL!Y901="","*",SP_SUL!Y901)</f>
        <v>*</v>
      </c>
      <c r="B898" s="146" t="str">
        <f>IF(SP_SUL!X901="","*",SP_SUL!X901)</f>
        <v>*</v>
      </c>
      <c r="C898" s="146" t="str">
        <f>IF(SP_SUL!Z901="","*",SP_SUL!Z901)</f>
        <v>*</v>
      </c>
      <c r="D898" s="139" t="str">
        <f>IF(SP_SUL!S901="","*",SP_SUL!S901)</f>
        <v>-</v>
      </c>
      <c r="E898" s="139" t="str">
        <f>IF(SP_SUL!T901="","*",SP_SUL!T901)</f>
        <v>-</v>
      </c>
      <c r="F898" s="145" t="str">
        <f>IF(SP_SUL!B901="","*",SP_SUL!B901)</f>
        <v>*</v>
      </c>
      <c r="G898" s="145" t="str">
        <f>IF(SP_SUL!D901="","*",SP_SUL!D901)</f>
        <v>*</v>
      </c>
      <c r="H898" s="145" t="str">
        <f>IF(SP_SUL!F901="","*",SP_SUL!F901)</f>
        <v>*</v>
      </c>
      <c r="I898" s="145" t="str">
        <f>IF(SP_SUL!H901="","*",SP_SUL!H901)</f>
        <v>*</v>
      </c>
      <c r="J898" s="145" t="str">
        <f>IF(SP_SUL!I901="","*",SP_SUL!I901)</f>
        <v>*</v>
      </c>
      <c r="K898" s="139" t="str">
        <f>IF(SP_SUL!M901="","*",SP_SUL!M901)</f>
        <v>-</v>
      </c>
      <c r="L898" s="139" t="str">
        <f>IF(SP_SUL!N901="","*",SP_SUL!N901)</f>
        <v>-</v>
      </c>
      <c r="M898" s="140" t="str">
        <f>IF(SP_SUL!J901="","*",SP_SUL!J901)</f>
        <v>*</v>
      </c>
      <c r="N898" s="144" t="str">
        <f>IF(SP_SUL!K901="","*",SP_SUL!K901)</f>
        <v>*</v>
      </c>
      <c r="O898" s="144" t="str">
        <f>IF(SP_SUL!L901="","*",SP_SUL!L901)</f>
        <v>*</v>
      </c>
      <c r="P898" s="143" t="str">
        <f>IF(SP_SUL!O901="","*",SP_SUL!O901)</f>
        <v>*</v>
      </c>
      <c r="Q898" s="143" t="str">
        <f>IF(SP_SUL!P901="","*",SP_SUL!P901)</f>
        <v>*</v>
      </c>
      <c r="R898" s="145" t="str">
        <f>IF(SP_SUL!Q901="","*",CONCATENATE(SP_SUL!Q901," ",SP_SUL!R901))</f>
        <v>*</v>
      </c>
      <c r="S898" s="145" t="str">
        <f>IF(SP_SUL!V901="","*",SP_SUL!V901)</f>
        <v>*</v>
      </c>
      <c r="T898" s="145" t="str">
        <f>IF(SP_SUL!W901="","*",SP_SUL!W901)</f>
        <v>*</v>
      </c>
      <c r="U898" s="137" t="str">
        <f ca="1">_xlfn.XLOOKUP(G898&amp;$U$2,BS_CONTROLE[CHAVE],BS_CONTROLE[Quantidade_11],"-")</f>
        <v>-</v>
      </c>
      <c r="V898" s="137" t="str">
        <f ca="1">_xlfn.XLOOKUP(G898&amp;$V$2,BS_CONTROLE[CHAVE],BS_CONTROLE[Quantidade_11],"-")</f>
        <v>-</v>
      </c>
      <c r="W898" s="137" t="str">
        <f ca="1">_xlfn.XLOOKUP(G898&amp;$W$2,BS_CONTROLE[CHAVE],BS_CONTROLE[Quantidade_11],"-")</f>
        <v>-</v>
      </c>
    </row>
    <row r="899" spans="1:23" hidden="1">
      <c r="A899" s="146" t="str">
        <f>IF(SP_SUL!Y902="","*",SP_SUL!Y902)</f>
        <v>*</v>
      </c>
      <c r="B899" s="146" t="str">
        <f>IF(SP_SUL!X902="","*",SP_SUL!X902)</f>
        <v>*</v>
      </c>
      <c r="C899" s="146" t="str">
        <f>IF(SP_SUL!Z902="","*",SP_SUL!Z902)</f>
        <v>*</v>
      </c>
      <c r="D899" s="139" t="str">
        <f>IF(SP_SUL!S902="","*",SP_SUL!S902)</f>
        <v>-</v>
      </c>
      <c r="E899" s="139" t="str">
        <f>IF(SP_SUL!T902="","*",SP_SUL!T902)</f>
        <v>-</v>
      </c>
      <c r="F899" s="145" t="str">
        <f>IF(SP_SUL!B902="","*",SP_SUL!B902)</f>
        <v>*</v>
      </c>
      <c r="G899" s="145" t="str">
        <f>IF(SP_SUL!D902="","*",SP_SUL!D902)</f>
        <v>*</v>
      </c>
      <c r="H899" s="145" t="str">
        <f>IF(SP_SUL!F902="","*",SP_SUL!F902)</f>
        <v>*</v>
      </c>
      <c r="I899" s="145" t="str">
        <f>IF(SP_SUL!H902="","*",SP_SUL!H902)</f>
        <v>*</v>
      </c>
      <c r="J899" s="145" t="str">
        <f>IF(SP_SUL!I902="","*",SP_SUL!I902)</f>
        <v>*</v>
      </c>
      <c r="K899" s="139" t="str">
        <f>IF(SP_SUL!M902="","*",SP_SUL!M902)</f>
        <v>-</v>
      </c>
      <c r="L899" s="139" t="str">
        <f>IF(SP_SUL!N902="","*",SP_SUL!N902)</f>
        <v>-</v>
      </c>
      <c r="M899" s="140" t="str">
        <f>IF(SP_SUL!J902="","*",SP_SUL!J902)</f>
        <v>*</v>
      </c>
      <c r="N899" s="144" t="str">
        <f>IF(SP_SUL!K902="","*",SP_SUL!K902)</f>
        <v>*</v>
      </c>
      <c r="O899" s="144" t="str">
        <f>IF(SP_SUL!L902="","*",SP_SUL!L902)</f>
        <v>*</v>
      </c>
      <c r="P899" s="143" t="str">
        <f>IF(SP_SUL!O902="","*",SP_SUL!O902)</f>
        <v>*</v>
      </c>
      <c r="Q899" s="143" t="str">
        <f>IF(SP_SUL!P902="","*",SP_SUL!P902)</f>
        <v>*</v>
      </c>
      <c r="R899" s="145" t="str">
        <f>IF(SP_SUL!Q902="","*",CONCATENATE(SP_SUL!Q902," ",SP_SUL!R902))</f>
        <v>*</v>
      </c>
      <c r="S899" s="145" t="str">
        <f>IF(SP_SUL!V902="","*",SP_SUL!V902)</f>
        <v>*</v>
      </c>
      <c r="T899" s="145" t="str">
        <f>IF(SP_SUL!W902="","*",SP_SUL!W902)</f>
        <v>*</v>
      </c>
      <c r="U899" s="137" t="str">
        <f ca="1">_xlfn.XLOOKUP(G899&amp;$U$2,BS_CONTROLE[CHAVE],BS_CONTROLE[Quantidade_11],"-")</f>
        <v>-</v>
      </c>
      <c r="V899" s="137" t="str">
        <f ca="1">_xlfn.XLOOKUP(G899&amp;$V$2,BS_CONTROLE[CHAVE],BS_CONTROLE[Quantidade_11],"-")</f>
        <v>-</v>
      </c>
      <c r="W899" s="137" t="str">
        <f ca="1">_xlfn.XLOOKUP(G899&amp;$W$2,BS_CONTROLE[CHAVE],BS_CONTROLE[Quantidade_11],"-")</f>
        <v>-</v>
      </c>
    </row>
    <row r="900" spans="1:23" hidden="1">
      <c r="A900" s="146" t="str">
        <f>IF(SP_SUL!Y903="","*",SP_SUL!Y903)</f>
        <v>*</v>
      </c>
      <c r="B900" s="146" t="str">
        <f>IF(SP_SUL!X903="","*",SP_SUL!X903)</f>
        <v>*</v>
      </c>
      <c r="C900" s="146" t="str">
        <f>IF(SP_SUL!Z903="","*",SP_SUL!Z903)</f>
        <v>*</v>
      </c>
      <c r="D900" s="139" t="str">
        <f>IF(SP_SUL!S903="","*",SP_SUL!S903)</f>
        <v>-</v>
      </c>
      <c r="E900" s="139" t="str">
        <f>IF(SP_SUL!T903="","*",SP_SUL!T903)</f>
        <v>-</v>
      </c>
      <c r="F900" s="145" t="str">
        <f>IF(SP_SUL!B903="","*",SP_SUL!B903)</f>
        <v>*</v>
      </c>
      <c r="G900" s="145" t="str">
        <f>IF(SP_SUL!D903="","*",SP_SUL!D903)</f>
        <v>*</v>
      </c>
      <c r="H900" s="145" t="str">
        <f>IF(SP_SUL!F903="","*",SP_SUL!F903)</f>
        <v>*</v>
      </c>
      <c r="I900" s="145" t="str">
        <f>IF(SP_SUL!H903="","*",SP_SUL!H903)</f>
        <v>*</v>
      </c>
      <c r="J900" s="145" t="str">
        <f>IF(SP_SUL!I903="","*",SP_SUL!I903)</f>
        <v>*</v>
      </c>
      <c r="K900" s="139" t="str">
        <f>IF(SP_SUL!M903="","*",SP_SUL!M903)</f>
        <v>-</v>
      </c>
      <c r="L900" s="139" t="str">
        <f>IF(SP_SUL!N903="","*",SP_SUL!N903)</f>
        <v>-</v>
      </c>
      <c r="M900" s="140" t="str">
        <f>IF(SP_SUL!J903="","*",SP_SUL!J903)</f>
        <v>*</v>
      </c>
      <c r="N900" s="144" t="str">
        <f>IF(SP_SUL!K903="","*",SP_SUL!K903)</f>
        <v>*</v>
      </c>
      <c r="O900" s="144" t="str">
        <f>IF(SP_SUL!L903="","*",SP_SUL!L903)</f>
        <v>*</v>
      </c>
      <c r="P900" s="143" t="str">
        <f>IF(SP_SUL!O903="","*",SP_SUL!O903)</f>
        <v>*</v>
      </c>
      <c r="Q900" s="143" t="str">
        <f>IF(SP_SUL!P903="","*",SP_SUL!P903)</f>
        <v>*</v>
      </c>
      <c r="R900" s="145" t="str">
        <f>IF(SP_SUL!Q903="","*",CONCATENATE(SP_SUL!Q903," ",SP_SUL!R903))</f>
        <v>*</v>
      </c>
      <c r="S900" s="145" t="str">
        <f>IF(SP_SUL!V903="","*",SP_SUL!V903)</f>
        <v>*</v>
      </c>
      <c r="T900" s="145" t="str">
        <f>IF(SP_SUL!W903="","*",SP_SUL!W903)</f>
        <v>*</v>
      </c>
      <c r="U900" s="137" t="str">
        <f ca="1">_xlfn.XLOOKUP(G900&amp;$U$2,BS_CONTROLE[CHAVE],BS_CONTROLE[Quantidade_11],"-")</f>
        <v>-</v>
      </c>
      <c r="V900" s="137" t="str">
        <f ca="1">_xlfn.XLOOKUP(G900&amp;$V$2,BS_CONTROLE[CHAVE],BS_CONTROLE[Quantidade_11],"-")</f>
        <v>-</v>
      </c>
      <c r="W900" s="137" t="str">
        <f ca="1">_xlfn.XLOOKUP(G900&amp;$W$2,BS_CONTROLE[CHAVE],BS_CONTROLE[Quantidade_11],"-")</f>
        <v>-</v>
      </c>
    </row>
    <row r="901" spans="1:23" hidden="1">
      <c r="A901" s="146" t="str">
        <f>IF(SP_SUL!Y904="","*",SP_SUL!Y904)</f>
        <v>*</v>
      </c>
      <c r="B901" s="146" t="str">
        <f>IF(SP_SUL!X904="","*",SP_SUL!X904)</f>
        <v>*</v>
      </c>
      <c r="C901" s="146" t="str">
        <f>IF(SP_SUL!Z904="","*",SP_SUL!Z904)</f>
        <v>*</v>
      </c>
      <c r="D901" s="139" t="str">
        <f>IF(SP_SUL!S904="","*",SP_SUL!S904)</f>
        <v>-</v>
      </c>
      <c r="E901" s="139" t="str">
        <f>IF(SP_SUL!T904="","*",SP_SUL!T904)</f>
        <v>-</v>
      </c>
      <c r="F901" s="145" t="str">
        <f>IF(SP_SUL!B904="","*",SP_SUL!B904)</f>
        <v>*</v>
      </c>
      <c r="G901" s="145" t="str">
        <f>IF(SP_SUL!D904="","*",SP_SUL!D904)</f>
        <v>*</v>
      </c>
      <c r="H901" s="145" t="str">
        <f>IF(SP_SUL!F904="","*",SP_SUL!F904)</f>
        <v>*</v>
      </c>
      <c r="I901" s="145" t="str">
        <f>IF(SP_SUL!H904="","*",SP_SUL!H904)</f>
        <v>*</v>
      </c>
      <c r="J901" s="145" t="str">
        <f>IF(SP_SUL!I904="","*",SP_SUL!I904)</f>
        <v>*</v>
      </c>
      <c r="K901" s="139" t="str">
        <f>IF(SP_SUL!M904="","*",SP_SUL!M904)</f>
        <v>-</v>
      </c>
      <c r="L901" s="139" t="str">
        <f>IF(SP_SUL!N904="","*",SP_SUL!N904)</f>
        <v>-</v>
      </c>
      <c r="M901" s="140" t="str">
        <f>IF(SP_SUL!J904="","*",SP_SUL!J904)</f>
        <v>*</v>
      </c>
      <c r="N901" s="144" t="str">
        <f>IF(SP_SUL!K904="","*",SP_SUL!K904)</f>
        <v>*</v>
      </c>
      <c r="O901" s="144" t="str">
        <f>IF(SP_SUL!L904="","*",SP_SUL!L904)</f>
        <v>*</v>
      </c>
      <c r="P901" s="143" t="str">
        <f>IF(SP_SUL!O904="","*",SP_SUL!O904)</f>
        <v>*</v>
      </c>
      <c r="Q901" s="143" t="str">
        <f>IF(SP_SUL!P904="","*",SP_SUL!P904)</f>
        <v>*</v>
      </c>
      <c r="R901" s="145" t="str">
        <f>IF(SP_SUL!Q904="","*",CONCATENATE(SP_SUL!Q904," ",SP_SUL!R904))</f>
        <v>*</v>
      </c>
      <c r="S901" s="145" t="str">
        <f>IF(SP_SUL!V904="","*",SP_SUL!V904)</f>
        <v>*</v>
      </c>
      <c r="T901" s="145" t="str">
        <f>IF(SP_SUL!W904="","*",SP_SUL!W904)</f>
        <v>*</v>
      </c>
      <c r="U901" s="137" t="str">
        <f ca="1">_xlfn.XLOOKUP(G901&amp;$U$2,BS_CONTROLE[CHAVE],BS_CONTROLE[Quantidade_11],"-")</f>
        <v>-</v>
      </c>
      <c r="V901" s="137" t="str">
        <f ca="1">_xlfn.XLOOKUP(G901&amp;$V$2,BS_CONTROLE[CHAVE],BS_CONTROLE[Quantidade_11],"-")</f>
        <v>-</v>
      </c>
      <c r="W901" s="137" t="str">
        <f ca="1">_xlfn.XLOOKUP(G901&amp;$W$2,BS_CONTROLE[CHAVE],BS_CONTROLE[Quantidade_11],"-")</f>
        <v>-</v>
      </c>
    </row>
    <row r="902" spans="1:23" hidden="1">
      <c r="A902" s="146" t="str">
        <f>IF(SP_SUL!Y905="","*",SP_SUL!Y905)</f>
        <v>*</v>
      </c>
      <c r="B902" s="146" t="str">
        <f>IF(SP_SUL!X905="","*",SP_SUL!X905)</f>
        <v>*</v>
      </c>
      <c r="C902" s="146" t="str">
        <f>IF(SP_SUL!Z905="","*",SP_SUL!Z905)</f>
        <v>*</v>
      </c>
      <c r="D902" s="139" t="str">
        <f>IF(SP_SUL!S905="","*",SP_SUL!S905)</f>
        <v>-</v>
      </c>
      <c r="E902" s="139" t="str">
        <f>IF(SP_SUL!T905="","*",SP_SUL!T905)</f>
        <v>-</v>
      </c>
      <c r="F902" s="145" t="str">
        <f>IF(SP_SUL!B905="","*",SP_SUL!B905)</f>
        <v>*</v>
      </c>
      <c r="G902" s="145" t="str">
        <f>IF(SP_SUL!D905="","*",SP_SUL!D905)</f>
        <v>*</v>
      </c>
      <c r="H902" s="145" t="str">
        <f>IF(SP_SUL!F905="","*",SP_SUL!F905)</f>
        <v>*</v>
      </c>
      <c r="I902" s="145" t="str">
        <f>IF(SP_SUL!H905="","*",SP_SUL!H905)</f>
        <v>*</v>
      </c>
      <c r="J902" s="145" t="str">
        <f>IF(SP_SUL!I905="","*",SP_SUL!I905)</f>
        <v>*</v>
      </c>
      <c r="K902" s="139" t="str">
        <f>IF(SP_SUL!M905="","*",SP_SUL!M905)</f>
        <v>-</v>
      </c>
      <c r="L902" s="139" t="str">
        <f>IF(SP_SUL!N905="","*",SP_SUL!N905)</f>
        <v>-</v>
      </c>
      <c r="M902" s="140" t="str">
        <f>IF(SP_SUL!J905="","*",SP_SUL!J905)</f>
        <v>*</v>
      </c>
      <c r="N902" s="144" t="str">
        <f>IF(SP_SUL!K905="","*",SP_SUL!K905)</f>
        <v>*</v>
      </c>
      <c r="O902" s="144" t="str">
        <f>IF(SP_SUL!L905="","*",SP_SUL!L905)</f>
        <v>*</v>
      </c>
      <c r="P902" s="143" t="str">
        <f>IF(SP_SUL!O905="","*",SP_SUL!O905)</f>
        <v>*</v>
      </c>
      <c r="Q902" s="143" t="str">
        <f>IF(SP_SUL!P905="","*",SP_SUL!P905)</f>
        <v>*</v>
      </c>
      <c r="R902" s="145" t="str">
        <f>IF(SP_SUL!Q905="","*",CONCATENATE(SP_SUL!Q905," ",SP_SUL!R905))</f>
        <v>*</v>
      </c>
      <c r="S902" s="145" t="str">
        <f>IF(SP_SUL!V905="","*",SP_SUL!V905)</f>
        <v>*</v>
      </c>
      <c r="T902" s="145" t="str">
        <f>IF(SP_SUL!W905="","*",SP_SUL!W905)</f>
        <v>*</v>
      </c>
      <c r="U902" s="137" t="str">
        <f ca="1">_xlfn.XLOOKUP(G902&amp;$U$2,BS_CONTROLE[CHAVE],BS_CONTROLE[Quantidade_11],"-")</f>
        <v>-</v>
      </c>
      <c r="V902" s="137" t="str">
        <f ca="1">_xlfn.XLOOKUP(G902&amp;$V$2,BS_CONTROLE[CHAVE],BS_CONTROLE[Quantidade_11],"-")</f>
        <v>-</v>
      </c>
      <c r="W902" s="137" t="str">
        <f ca="1">_xlfn.XLOOKUP(G902&amp;$W$2,BS_CONTROLE[CHAVE],BS_CONTROLE[Quantidade_11],"-")</f>
        <v>-</v>
      </c>
    </row>
    <row r="903" spans="1:23" hidden="1">
      <c r="A903" s="146" t="str">
        <f>IF(SP_SUL!Y906="","*",SP_SUL!Y906)</f>
        <v>*</v>
      </c>
      <c r="B903" s="146" t="str">
        <f>IF(SP_SUL!X906="","*",SP_SUL!X906)</f>
        <v>*</v>
      </c>
      <c r="C903" s="146" t="str">
        <f>IF(SP_SUL!Z906="","*",SP_SUL!Z906)</f>
        <v>*</v>
      </c>
      <c r="D903" s="139" t="str">
        <f>IF(SP_SUL!S906="","*",SP_SUL!S906)</f>
        <v>-</v>
      </c>
      <c r="E903" s="139" t="str">
        <f>IF(SP_SUL!T906="","*",SP_SUL!T906)</f>
        <v>-</v>
      </c>
      <c r="F903" s="145" t="str">
        <f>IF(SP_SUL!B906="","*",SP_SUL!B906)</f>
        <v>*</v>
      </c>
      <c r="G903" s="145" t="str">
        <f>IF(SP_SUL!D906="","*",SP_SUL!D906)</f>
        <v>*</v>
      </c>
      <c r="H903" s="145" t="str">
        <f>IF(SP_SUL!F906="","*",SP_SUL!F906)</f>
        <v>*</v>
      </c>
      <c r="I903" s="145" t="str">
        <f>IF(SP_SUL!H906="","*",SP_SUL!H906)</f>
        <v>*</v>
      </c>
      <c r="J903" s="145" t="str">
        <f>IF(SP_SUL!I906="","*",SP_SUL!I906)</f>
        <v>*</v>
      </c>
      <c r="K903" s="139" t="str">
        <f>IF(SP_SUL!M906="","*",SP_SUL!M906)</f>
        <v>-</v>
      </c>
      <c r="L903" s="139" t="str">
        <f>IF(SP_SUL!N906="","*",SP_SUL!N906)</f>
        <v>-</v>
      </c>
      <c r="M903" s="140" t="str">
        <f>IF(SP_SUL!J906="","*",SP_SUL!J906)</f>
        <v>*</v>
      </c>
      <c r="N903" s="144" t="str">
        <f>IF(SP_SUL!K906="","*",SP_SUL!K906)</f>
        <v>*</v>
      </c>
      <c r="O903" s="144" t="str">
        <f>IF(SP_SUL!L906="","*",SP_SUL!L906)</f>
        <v>*</v>
      </c>
      <c r="P903" s="143" t="str">
        <f>IF(SP_SUL!O906="","*",SP_SUL!O906)</f>
        <v>*</v>
      </c>
      <c r="Q903" s="143" t="str">
        <f>IF(SP_SUL!P906="","*",SP_SUL!P906)</f>
        <v>*</v>
      </c>
      <c r="R903" s="145" t="str">
        <f>IF(SP_SUL!Q906="","*",CONCATENATE(SP_SUL!Q906," ",SP_SUL!R906))</f>
        <v>*</v>
      </c>
      <c r="S903" s="145" t="str">
        <f>IF(SP_SUL!V906="","*",SP_SUL!V906)</f>
        <v>*</v>
      </c>
      <c r="T903" s="145" t="str">
        <f>IF(SP_SUL!W906="","*",SP_SUL!W906)</f>
        <v>*</v>
      </c>
      <c r="U903" s="137" t="str">
        <f ca="1">_xlfn.XLOOKUP(G903&amp;$U$2,BS_CONTROLE[CHAVE],BS_CONTROLE[Quantidade_11],"-")</f>
        <v>-</v>
      </c>
      <c r="V903" s="137" t="str">
        <f ca="1">_xlfn.XLOOKUP(G903&amp;$V$2,BS_CONTROLE[CHAVE],BS_CONTROLE[Quantidade_11],"-")</f>
        <v>-</v>
      </c>
      <c r="W903" s="137" t="str">
        <f ca="1">_xlfn.XLOOKUP(G903&amp;$W$2,BS_CONTROLE[CHAVE],BS_CONTROLE[Quantidade_11],"-")</f>
        <v>-</v>
      </c>
    </row>
    <row r="904" spans="1:23" hidden="1">
      <c r="A904" s="146" t="str">
        <f>IF(SP_SUL!Y907="","*",SP_SUL!Y907)</f>
        <v>*</v>
      </c>
      <c r="B904" s="146" t="str">
        <f>IF(SP_SUL!X907="","*",SP_SUL!X907)</f>
        <v>*</v>
      </c>
      <c r="C904" s="146" t="str">
        <f>IF(SP_SUL!Z907="","*",SP_SUL!Z907)</f>
        <v>*</v>
      </c>
      <c r="D904" s="139" t="str">
        <f>IF(SP_SUL!S907="","*",SP_SUL!S907)</f>
        <v>-</v>
      </c>
      <c r="E904" s="139" t="str">
        <f>IF(SP_SUL!T907="","*",SP_SUL!T907)</f>
        <v>-</v>
      </c>
      <c r="F904" s="145" t="str">
        <f>IF(SP_SUL!B907="","*",SP_SUL!B907)</f>
        <v>*</v>
      </c>
      <c r="G904" s="145" t="str">
        <f>IF(SP_SUL!D907="","*",SP_SUL!D907)</f>
        <v>*</v>
      </c>
      <c r="H904" s="145" t="str">
        <f>IF(SP_SUL!F907="","*",SP_SUL!F907)</f>
        <v>*</v>
      </c>
      <c r="I904" s="145" t="str">
        <f>IF(SP_SUL!H907="","*",SP_SUL!H907)</f>
        <v>*</v>
      </c>
      <c r="J904" s="145" t="str">
        <f>IF(SP_SUL!I907="","*",SP_SUL!I907)</f>
        <v>*</v>
      </c>
      <c r="K904" s="139" t="str">
        <f>IF(SP_SUL!M907="","*",SP_SUL!M907)</f>
        <v>-</v>
      </c>
      <c r="L904" s="139" t="str">
        <f>IF(SP_SUL!N907="","*",SP_SUL!N907)</f>
        <v>-</v>
      </c>
      <c r="M904" s="140" t="str">
        <f>IF(SP_SUL!J907="","*",SP_SUL!J907)</f>
        <v>*</v>
      </c>
      <c r="N904" s="144" t="str">
        <f>IF(SP_SUL!K907="","*",SP_SUL!K907)</f>
        <v>*</v>
      </c>
      <c r="O904" s="144" t="str">
        <f>IF(SP_SUL!L907="","*",SP_SUL!L907)</f>
        <v>*</v>
      </c>
      <c r="P904" s="143" t="str">
        <f>IF(SP_SUL!O907="","*",SP_SUL!O907)</f>
        <v>*</v>
      </c>
      <c r="Q904" s="143" t="str">
        <f>IF(SP_SUL!P907="","*",SP_SUL!P907)</f>
        <v>*</v>
      </c>
      <c r="R904" s="145" t="str">
        <f>IF(SP_SUL!Q907="","*",CONCATENATE(SP_SUL!Q907," ",SP_SUL!R907))</f>
        <v>*</v>
      </c>
      <c r="S904" s="145" t="str">
        <f>IF(SP_SUL!V907="","*",SP_SUL!V907)</f>
        <v>*</v>
      </c>
      <c r="T904" s="145" t="str">
        <f>IF(SP_SUL!W907="","*",SP_SUL!W907)</f>
        <v>*</v>
      </c>
      <c r="U904" s="137" t="str">
        <f ca="1">_xlfn.XLOOKUP(G904&amp;$U$2,BS_CONTROLE[CHAVE],BS_CONTROLE[Quantidade_11],"-")</f>
        <v>-</v>
      </c>
      <c r="V904" s="137" t="str">
        <f ca="1">_xlfn.XLOOKUP(G904&amp;$V$2,BS_CONTROLE[CHAVE],BS_CONTROLE[Quantidade_11],"-")</f>
        <v>-</v>
      </c>
      <c r="W904" s="137" t="str">
        <f ca="1">_xlfn.XLOOKUP(G904&amp;$W$2,BS_CONTROLE[CHAVE],BS_CONTROLE[Quantidade_11],"-")</f>
        <v>-</v>
      </c>
    </row>
    <row r="905" spans="1:23" hidden="1">
      <c r="A905" s="146" t="str">
        <f>IF(SP_SUL!Y908="","*",SP_SUL!Y908)</f>
        <v>*</v>
      </c>
      <c r="B905" s="146" t="str">
        <f>IF(SP_SUL!X908="","*",SP_SUL!X908)</f>
        <v>*</v>
      </c>
      <c r="C905" s="146" t="str">
        <f>IF(SP_SUL!Z908="","*",SP_SUL!Z908)</f>
        <v>*</v>
      </c>
      <c r="D905" s="139" t="str">
        <f>IF(SP_SUL!S908="","*",SP_SUL!S908)</f>
        <v>-</v>
      </c>
      <c r="E905" s="139" t="str">
        <f>IF(SP_SUL!T908="","*",SP_SUL!T908)</f>
        <v>-</v>
      </c>
      <c r="F905" s="145" t="str">
        <f>IF(SP_SUL!B908="","*",SP_SUL!B908)</f>
        <v>*</v>
      </c>
      <c r="G905" s="145" t="str">
        <f>IF(SP_SUL!D908="","*",SP_SUL!D908)</f>
        <v>*</v>
      </c>
      <c r="H905" s="145" t="str">
        <f>IF(SP_SUL!F908="","*",SP_SUL!F908)</f>
        <v>*</v>
      </c>
      <c r="I905" s="145" t="str">
        <f>IF(SP_SUL!H908="","*",SP_SUL!H908)</f>
        <v>*</v>
      </c>
      <c r="J905" s="145" t="str">
        <f>IF(SP_SUL!I908="","*",SP_SUL!I908)</f>
        <v>*</v>
      </c>
      <c r="K905" s="139" t="str">
        <f>IF(SP_SUL!M908="","*",SP_SUL!M908)</f>
        <v>-</v>
      </c>
      <c r="L905" s="139" t="str">
        <f>IF(SP_SUL!N908="","*",SP_SUL!N908)</f>
        <v>-</v>
      </c>
      <c r="M905" s="140" t="str">
        <f>IF(SP_SUL!J908="","*",SP_SUL!J908)</f>
        <v>*</v>
      </c>
      <c r="N905" s="144" t="str">
        <f>IF(SP_SUL!K908="","*",SP_SUL!K908)</f>
        <v>*</v>
      </c>
      <c r="O905" s="144" t="str">
        <f>IF(SP_SUL!L908="","*",SP_SUL!L908)</f>
        <v>*</v>
      </c>
      <c r="P905" s="143" t="str">
        <f>IF(SP_SUL!O908="","*",SP_SUL!O908)</f>
        <v>*</v>
      </c>
      <c r="Q905" s="143" t="str">
        <f>IF(SP_SUL!P908="","*",SP_SUL!P908)</f>
        <v>*</v>
      </c>
      <c r="R905" s="145" t="str">
        <f>IF(SP_SUL!Q908="","*",CONCATENATE(SP_SUL!Q908," ",SP_SUL!R908))</f>
        <v>*</v>
      </c>
      <c r="S905" s="145" t="str">
        <f>IF(SP_SUL!V908="","*",SP_SUL!V908)</f>
        <v>*</v>
      </c>
      <c r="T905" s="145" t="str">
        <f>IF(SP_SUL!W908="","*",SP_SUL!W908)</f>
        <v>*</v>
      </c>
      <c r="U905" s="137" t="str">
        <f ca="1">_xlfn.XLOOKUP(G905&amp;$U$2,BS_CONTROLE[CHAVE],BS_CONTROLE[Quantidade_11],"-")</f>
        <v>-</v>
      </c>
      <c r="V905" s="137" t="str">
        <f ca="1">_xlfn.XLOOKUP(G905&amp;$V$2,BS_CONTROLE[CHAVE],BS_CONTROLE[Quantidade_11],"-")</f>
        <v>-</v>
      </c>
      <c r="W905" s="137" t="str">
        <f ca="1">_xlfn.XLOOKUP(G905&amp;$W$2,BS_CONTROLE[CHAVE],BS_CONTROLE[Quantidade_11],"-")</f>
        <v>-</v>
      </c>
    </row>
    <row r="906" spans="1:23" hidden="1">
      <c r="A906" s="146" t="str">
        <f>IF(SP_SUL!Y909="","*",SP_SUL!Y909)</f>
        <v>*</v>
      </c>
      <c r="B906" s="146" t="str">
        <f>IF(SP_SUL!X909="","*",SP_SUL!X909)</f>
        <v>*</v>
      </c>
      <c r="C906" s="146" t="str">
        <f>IF(SP_SUL!Z909="","*",SP_SUL!Z909)</f>
        <v>*</v>
      </c>
      <c r="D906" s="139" t="str">
        <f>IF(SP_SUL!S909="","*",SP_SUL!S909)</f>
        <v>-</v>
      </c>
      <c r="E906" s="139" t="str">
        <f>IF(SP_SUL!T909="","*",SP_SUL!T909)</f>
        <v>-</v>
      </c>
      <c r="F906" s="145" t="str">
        <f>IF(SP_SUL!B909="","*",SP_SUL!B909)</f>
        <v>*</v>
      </c>
      <c r="G906" s="145" t="str">
        <f>IF(SP_SUL!D909="","*",SP_SUL!D909)</f>
        <v>*</v>
      </c>
      <c r="H906" s="145" t="str">
        <f>IF(SP_SUL!F909="","*",SP_SUL!F909)</f>
        <v>*</v>
      </c>
      <c r="I906" s="145" t="str">
        <f>IF(SP_SUL!H909="","*",SP_SUL!H909)</f>
        <v>*</v>
      </c>
      <c r="J906" s="145" t="str">
        <f>IF(SP_SUL!I909="","*",SP_SUL!I909)</f>
        <v>*</v>
      </c>
      <c r="K906" s="139" t="str">
        <f>IF(SP_SUL!M909="","*",SP_SUL!M909)</f>
        <v>-</v>
      </c>
      <c r="L906" s="139" t="str">
        <f>IF(SP_SUL!N909="","*",SP_SUL!N909)</f>
        <v>-</v>
      </c>
      <c r="M906" s="140" t="str">
        <f>IF(SP_SUL!J909="","*",SP_SUL!J909)</f>
        <v>*</v>
      </c>
      <c r="N906" s="144" t="str">
        <f>IF(SP_SUL!K909="","*",SP_SUL!K909)</f>
        <v>*</v>
      </c>
      <c r="O906" s="144" t="str">
        <f>IF(SP_SUL!L909="","*",SP_SUL!L909)</f>
        <v>*</v>
      </c>
      <c r="P906" s="143" t="str">
        <f>IF(SP_SUL!O909="","*",SP_SUL!O909)</f>
        <v>*</v>
      </c>
      <c r="Q906" s="143" t="str">
        <f>IF(SP_SUL!P909="","*",SP_SUL!P909)</f>
        <v>*</v>
      </c>
      <c r="R906" s="145" t="str">
        <f>IF(SP_SUL!Q909="","*",CONCATENATE(SP_SUL!Q909," ",SP_SUL!R909))</f>
        <v>*</v>
      </c>
      <c r="S906" s="145" t="str">
        <f>IF(SP_SUL!V909="","*",SP_SUL!V909)</f>
        <v>*</v>
      </c>
      <c r="T906" s="145" t="str">
        <f>IF(SP_SUL!W909="","*",SP_SUL!W909)</f>
        <v>*</v>
      </c>
      <c r="U906" s="137" t="str">
        <f ca="1">_xlfn.XLOOKUP(G906&amp;$U$2,BS_CONTROLE[CHAVE],BS_CONTROLE[Quantidade_11],"-")</f>
        <v>-</v>
      </c>
      <c r="V906" s="137" t="str">
        <f ca="1">_xlfn.XLOOKUP(G906&amp;$V$2,BS_CONTROLE[CHAVE],BS_CONTROLE[Quantidade_11],"-")</f>
        <v>-</v>
      </c>
      <c r="W906" s="137" t="str">
        <f ca="1">_xlfn.XLOOKUP(G906&amp;$W$2,BS_CONTROLE[CHAVE],BS_CONTROLE[Quantidade_11],"-")</f>
        <v>-</v>
      </c>
    </row>
    <row r="907" spans="1:23" hidden="1">
      <c r="A907" s="146" t="str">
        <f>IF(SP_SUL!Y910="","*",SP_SUL!Y910)</f>
        <v>*</v>
      </c>
      <c r="B907" s="146" t="str">
        <f>IF(SP_SUL!X910="","*",SP_SUL!X910)</f>
        <v>*</v>
      </c>
      <c r="C907" s="146" t="str">
        <f>IF(SP_SUL!Z910="","*",SP_SUL!Z910)</f>
        <v>*</v>
      </c>
      <c r="D907" s="139" t="str">
        <f>IF(SP_SUL!S910="","*",SP_SUL!S910)</f>
        <v>-</v>
      </c>
      <c r="E907" s="139" t="str">
        <f>IF(SP_SUL!T910="","*",SP_SUL!T910)</f>
        <v>-</v>
      </c>
      <c r="F907" s="145" t="str">
        <f>IF(SP_SUL!B910="","*",SP_SUL!B910)</f>
        <v>*</v>
      </c>
      <c r="G907" s="145" t="str">
        <f>IF(SP_SUL!D910="","*",SP_SUL!D910)</f>
        <v>*</v>
      </c>
      <c r="H907" s="145" t="str">
        <f>IF(SP_SUL!F910="","*",SP_SUL!F910)</f>
        <v>*</v>
      </c>
      <c r="I907" s="145" t="str">
        <f>IF(SP_SUL!H910="","*",SP_SUL!H910)</f>
        <v>*</v>
      </c>
      <c r="J907" s="145" t="str">
        <f>IF(SP_SUL!I910="","*",SP_SUL!I910)</f>
        <v>*</v>
      </c>
      <c r="K907" s="139" t="str">
        <f>IF(SP_SUL!M910="","*",SP_SUL!M910)</f>
        <v>-</v>
      </c>
      <c r="L907" s="139" t="str">
        <f>IF(SP_SUL!N910="","*",SP_SUL!N910)</f>
        <v>-</v>
      </c>
      <c r="M907" s="140" t="str">
        <f>IF(SP_SUL!J910="","*",SP_SUL!J910)</f>
        <v>*</v>
      </c>
      <c r="N907" s="144" t="str">
        <f>IF(SP_SUL!K910="","*",SP_SUL!K910)</f>
        <v>*</v>
      </c>
      <c r="O907" s="144" t="str">
        <f>IF(SP_SUL!L910="","*",SP_SUL!L910)</f>
        <v>*</v>
      </c>
      <c r="P907" s="143" t="str">
        <f>IF(SP_SUL!O910="","*",SP_SUL!O910)</f>
        <v>*</v>
      </c>
      <c r="Q907" s="143" t="str">
        <f>IF(SP_SUL!P910="","*",SP_SUL!P910)</f>
        <v>*</v>
      </c>
      <c r="R907" s="145" t="str">
        <f>IF(SP_SUL!Q910="","*",CONCATENATE(SP_SUL!Q910," ",SP_SUL!R910))</f>
        <v>*</v>
      </c>
      <c r="S907" s="145" t="str">
        <f>IF(SP_SUL!V910="","*",SP_SUL!V910)</f>
        <v>*</v>
      </c>
      <c r="T907" s="145" t="str">
        <f>IF(SP_SUL!W910="","*",SP_SUL!W910)</f>
        <v>*</v>
      </c>
      <c r="U907" s="137" t="str">
        <f ca="1">_xlfn.XLOOKUP(G907&amp;$U$2,BS_CONTROLE[CHAVE],BS_CONTROLE[Quantidade_11],"-")</f>
        <v>-</v>
      </c>
      <c r="V907" s="137" t="str">
        <f ca="1">_xlfn.XLOOKUP(G907&amp;$V$2,BS_CONTROLE[CHAVE],BS_CONTROLE[Quantidade_11],"-")</f>
        <v>-</v>
      </c>
      <c r="W907" s="137" t="str">
        <f ca="1">_xlfn.XLOOKUP(G907&amp;$W$2,BS_CONTROLE[CHAVE],BS_CONTROLE[Quantidade_11],"-")</f>
        <v>-</v>
      </c>
    </row>
    <row r="908" spans="1:23" hidden="1">
      <c r="A908" s="146" t="str">
        <f>IF(SP_SUL!Y911="","*",SP_SUL!Y911)</f>
        <v>*</v>
      </c>
      <c r="B908" s="146" t="str">
        <f>IF(SP_SUL!X911="","*",SP_SUL!X911)</f>
        <v>*</v>
      </c>
      <c r="C908" s="146" t="str">
        <f>IF(SP_SUL!Z911="","*",SP_SUL!Z911)</f>
        <v>*</v>
      </c>
      <c r="D908" s="139" t="str">
        <f>IF(SP_SUL!S911="","*",SP_SUL!S911)</f>
        <v>-</v>
      </c>
      <c r="E908" s="139" t="str">
        <f>IF(SP_SUL!T911="","*",SP_SUL!T911)</f>
        <v>-</v>
      </c>
      <c r="F908" s="145" t="str">
        <f>IF(SP_SUL!B911="","*",SP_SUL!B911)</f>
        <v>*</v>
      </c>
      <c r="G908" s="145" t="str">
        <f>IF(SP_SUL!D911="","*",SP_SUL!D911)</f>
        <v>*</v>
      </c>
      <c r="H908" s="145" t="str">
        <f>IF(SP_SUL!F911="","*",SP_SUL!F911)</f>
        <v>*</v>
      </c>
      <c r="I908" s="145" t="str">
        <f>IF(SP_SUL!H911="","*",SP_SUL!H911)</f>
        <v>*</v>
      </c>
      <c r="J908" s="145" t="str">
        <f>IF(SP_SUL!I911="","*",SP_SUL!I911)</f>
        <v>*</v>
      </c>
      <c r="K908" s="139" t="str">
        <f>IF(SP_SUL!M911="","*",SP_SUL!M911)</f>
        <v>-</v>
      </c>
      <c r="L908" s="139" t="str">
        <f>IF(SP_SUL!N911="","*",SP_SUL!N911)</f>
        <v>-</v>
      </c>
      <c r="M908" s="140" t="str">
        <f>IF(SP_SUL!J911="","*",SP_SUL!J911)</f>
        <v>*</v>
      </c>
      <c r="N908" s="144" t="str">
        <f>IF(SP_SUL!K911="","*",SP_SUL!K911)</f>
        <v>*</v>
      </c>
      <c r="O908" s="144" t="str">
        <f>IF(SP_SUL!L911="","*",SP_SUL!L911)</f>
        <v>*</v>
      </c>
      <c r="P908" s="143" t="str">
        <f>IF(SP_SUL!O911="","*",SP_SUL!O911)</f>
        <v>*</v>
      </c>
      <c r="Q908" s="143" t="str">
        <f>IF(SP_SUL!P911="","*",SP_SUL!P911)</f>
        <v>*</v>
      </c>
      <c r="R908" s="145" t="str">
        <f>IF(SP_SUL!Q911="","*",CONCATENATE(SP_SUL!Q911," ",SP_SUL!R911))</f>
        <v>*</v>
      </c>
      <c r="S908" s="145" t="str">
        <f>IF(SP_SUL!V911="","*",SP_SUL!V911)</f>
        <v>*</v>
      </c>
      <c r="T908" s="145" t="str">
        <f>IF(SP_SUL!W911="","*",SP_SUL!W911)</f>
        <v>*</v>
      </c>
      <c r="U908" s="137" t="str">
        <f ca="1">_xlfn.XLOOKUP(G908&amp;$U$2,BS_CONTROLE[CHAVE],BS_CONTROLE[Quantidade_11],"-")</f>
        <v>-</v>
      </c>
      <c r="V908" s="137" t="str">
        <f ca="1">_xlfn.XLOOKUP(G908&amp;$V$2,BS_CONTROLE[CHAVE],BS_CONTROLE[Quantidade_11],"-")</f>
        <v>-</v>
      </c>
      <c r="W908" s="137" t="str">
        <f ca="1">_xlfn.XLOOKUP(G908&amp;$W$2,BS_CONTROLE[CHAVE],BS_CONTROLE[Quantidade_11],"-")</f>
        <v>-</v>
      </c>
    </row>
    <row r="909" spans="1:23" hidden="1">
      <c r="A909" s="146" t="str">
        <f>IF(SP_SUL!Y912="","*",SP_SUL!Y912)</f>
        <v>*</v>
      </c>
      <c r="B909" s="146" t="str">
        <f>IF(SP_SUL!X912="","*",SP_SUL!X912)</f>
        <v>*</v>
      </c>
      <c r="C909" s="146" t="str">
        <f>IF(SP_SUL!Z912="","*",SP_SUL!Z912)</f>
        <v>*</v>
      </c>
      <c r="D909" s="139" t="str">
        <f>IF(SP_SUL!S912="","*",SP_SUL!S912)</f>
        <v>-</v>
      </c>
      <c r="E909" s="139" t="str">
        <f>IF(SP_SUL!T912="","*",SP_SUL!T912)</f>
        <v>-</v>
      </c>
      <c r="F909" s="145" t="str">
        <f>IF(SP_SUL!B912="","*",SP_SUL!B912)</f>
        <v>*</v>
      </c>
      <c r="G909" s="145" t="str">
        <f>IF(SP_SUL!D912="","*",SP_SUL!D912)</f>
        <v>*</v>
      </c>
      <c r="H909" s="145" t="str">
        <f>IF(SP_SUL!F912="","*",SP_SUL!F912)</f>
        <v>*</v>
      </c>
      <c r="I909" s="145" t="str">
        <f>IF(SP_SUL!H912="","*",SP_SUL!H912)</f>
        <v>*</v>
      </c>
      <c r="J909" s="145" t="str">
        <f>IF(SP_SUL!I912="","*",SP_SUL!I912)</f>
        <v>*</v>
      </c>
      <c r="K909" s="139" t="str">
        <f>IF(SP_SUL!M912="","*",SP_SUL!M912)</f>
        <v>-</v>
      </c>
      <c r="L909" s="139" t="str">
        <f>IF(SP_SUL!N912="","*",SP_SUL!N912)</f>
        <v>-</v>
      </c>
      <c r="M909" s="140" t="str">
        <f>IF(SP_SUL!J912="","*",SP_SUL!J912)</f>
        <v>*</v>
      </c>
      <c r="N909" s="144" t="str">
        <f>IF(SP_SUL!K912="","*",SP_SUL!K912)</f>
        <v>*</v>
      </c>
      <c r="O909" s="144" t="str">
        <f>IF(SP_SUL!L912="","*",SP_SUL!L912)</f>
        <v>*</v>
      </c>
      <c r="P909" s="143" t="str">
        <f>IF(SP_SUL!O912="","*",SP_SUL!O912)</f>
        <v>*</v>
      </c>
      <c r="Q909" s="143" t="str">
        <f>IF(SP_SUL!P912="","*",SP_SUL!P912)</f>
        <v>*</v>
      </c>
      <c r="R909" s="145" t="str">
        <f>IF(SP_SUL!Q912="","*",CONCATENATE(SP_SUL!Q912," ",SP_SUL!R912))</f>
        <v>*</v>
      </c>
      <c r="S909" s="145" t="str">
        <f>IF(SP_SUL!V912="","*",SP_SUL!V912)</f>
        <v>*</v>
      </c>
      <c r="T909" s="145" t="str">
        <f>IF(SP_SUL!W912="","*",SP_SUL!W912)</f>
        <v>*</v>
      </c>
      <c r="U909" s="137" t="str">
        <f ca="1">_xlfn.XLOOKUP(G909&amp;$U$2,BS_CONTROLE[CHAVE],BS_CONTROLE[Quantidade_11],"-")</f>
        <v>-</v>
      </c>
      <c r="V909" s="137" t="str">
        <f ca="1">_xlfn.XLOOKUP(G909&amp;$V$2,BS_CONTROLE[CHAVE],BS_CONTROLE[Quantidade_11],"-")</f>
        <v>-</v>
      </c>
      <c r="W909" s="137" t="str">
        <f ca="1">_xlfn.XLOOKUP(G909&amp;$W$2,BS_CONTROLE[CHAVE],BS_CONTROLE[Quantidade_11],"-")</f>
        <v>-</v>
      </c>
    </row>
    <row r="910" spans="1:23" hidden="1">
      <c r="A910" s="146" t="str">
        <f>IF(SP_SUL!Y913="","*",SP_SUL!Y913)</f>
        <v>*</v>
      </c>
      <c r="B910" s="146" t="str">
        <f>IF(SP_SUL!X913="","*",SP_SUL!X913)</f>
        <v>*</v>
      </c>
      <c r="C910" s="146" t="str">
        <f>IF(SP_SUL!Z913="","*",SP_SUL!Z913)</f>
        <v>*</v>
      </c>
      <c r="D910" s="139" t="str">
        <f>IF(SP_SUL!S913="","*",SP_SUL!S913)</f>
        <v>-</v>
      </c>
      <c r="E910" s="139" t="str">
        <f>IF(SP_SUL!T913="","*",SP_SUL!T913)</f>
        <v>-</v>
      </c>
      <c r="F910" s="145" t="str">
        <f>IF(SP_SUL!B913="","*",SP_SUL!B913)</f>
        <v>*</v>
      </c>
      <c r="G910" s="145" t="str">
        <f>IF(SP_SUL!D913="","*",SP_SUL!D913)</f>
        <v>*</v>
      </c>
      <c r="H910" s="145" t="str">
        <f>IF(SP_SUL!F913="","*",SP_SUL!F913)</f>
        <v>*</v>
      </c>
      <c r="I910" s="145" t="str">
        <f>IF(SP_SUL!H913="","*",SP_SUL!H913)</f>
        <v>*</v>
      </c>
      <c r="J910" s="145" t="str">
        <f>IF(SP_SUL!I913="","*",SP_SUL!I913)</f>
        <v>*</v>
      </c>
      <c r="K910" s="139" t="str">
        <f>IF(SP_SUL!M913="","*",SP_SUL!M913)</f>
        <v>-</v>
      </c>
      <c r="L910" s="139" t="str">
        <f>IF(SP_SUL!N913="","*",SP_SUL!N913)</f>
        <v>-</v>
      </c>
      <c r="M910" s="140" t="str">
        <f>IF(SP_SUL!J913="","*",SP_SUL!J913)</f>
        <v>*</v>
      </c>
      <c r="N910" s="144" t="str">
        <f>IF(SP_SUL!K913="","*",SP_SUL!K913)</f>
        <v>*</v>
      </c>
      <c r="O910" s="144" t="str">
        <f>IF(SP_SUL!L913="","*",SP_SUL!L913)</f>
        <v>*</v>
      </c>
      <c r="P910" s="143" t="str">
        <f>IF(SP_SUL!O913="","*",SP_SUL!O913)</f>
        <v>*</v>
      </c>
      <c r="Q910" s="143" t="str">
        <f>IF(SP_SUL!P913="","*",SP_SUL!P913)</f>
        <v>*</v>
      </c>
      <c r="R910" s="145" t="str">
        <f>IF(SP_SUL!Q913="","*",CONCATENATE(SP_SUL!Q913," ",SP_SUL!R913))</f>
        <v>*</v>
      </c>
      <c r="S910" s="145" t="str">
        <f>IF(SP_SUL!V913="","*",SP_SUL!V913)</f>
        <v>*</v>
      </c>
      <c r="T910" s="145" t="str">
        <f>IF(SP_SUL!W913="","*",SP_SUL!W913)</f>
        <v>*</v>
      </c>
      <c r="U910" s="137" t="str">
        <f ca="1">_xlfn.XLOOKUP(G910&amp;$U$2,BS_CONTROLE[CHAVE],BS_CONTROLE[Quantidade_11],"-")</f>
        <v>-</v>
      </c>
      <c r="V910" s="137" t="str">
        <f ca="1">_xlfn.XLOOKUP(G910&amp;$V$2,BS_CONTROLE[CHAVE],BS_CONTROLE[Quantidade_11],"-")</f>
        <v>-</v>
      </c>
      <c r="W910" s="137" t="str">
        <f ca="1">_xlfn.XLOOKUP(G910&amp;$W$2,BS_CONTROLE[CHAVE],BS_CONTROLE[Quantidade_11],"-")</f>
        <v>-</v>
      </c>
    </row>
    <row r="911" spans="1:23" hidden="1">
      <c r="A911" s="146" t="str">
        <f>IF(SP_SUL!Y914="","*",SP_SUL!Y914)</f>
        <v>*</v>
      </c>
      <c r="B911" s="146" t="str">
        <f>IF(SP_SUL!X914="","*",SP_SUL!X914)</f>
        <v>*</v>
      </c>
      <c r="C911" s="146" t="str">
        <f>IF(SP_SUL!Z914="","*",SP_SUL!Z914)</f>
        <v>*</v>
      </c>
      <c r="D911" s="139" t="str">
        <f>IF(SP_SUL!S914="","*",SP_SUL!S914)</f>
        <v>-</v>
      </c>
      <c r="E911" s="139" t="str">
        <f>IF(SP_SUL!T914="","*",SP_SUL!T914)</f>
        <v>-</v>
      </c>
      <c r="F911" s="145" t="str">
        <f>IF(SP_SUL!B914="","*",SP_SUL!B914)</f>
        <v>*</v>
      </c>
      <c r="G911" s="145" t="str">
        <f>IF(SP_SUL!D914="","*",SP_SUL!D914)</f>
        <v>*</v>
      </c>
      <c r="H911" s="145" t="str">
        <f>IF(SP_SUL!F914="","*",SP_SUL!F914)</f>
        <v>*</v>
      </c>
      <c r="I911" s="145" t="str">
        <f>IF(SP_SUL!H914="","*",SP_SUL!H914)</f>
        <v>*</v>
      </c>
      <c r="J911" s="145" t="str">
        <f>IF(SP_SUL!I914="","*",SP_SUL!I914)</f>
        <v>*</v>
      </c>
      <c r="K911" s="139" t="str">
        <f>IF(SP_SUL!M914="","*",SP_SUL!M914)</f>
        <v>-</v>
      </c>
      <c r="L911" s="139" t="str">
        <f>IF(SP_SUL!N914="","*",SP_SUL!N914)</f>
        <v>-</v>
      </c>
      <c r="M911" s="140" t="str">
        <f>IF(SP_SUL!J914="","*",SP_SUL!J914)</f>
        <v>*</v>
      </c>
      <c r="N911" s="144" t="str">
        <f>IF(SP_SUL!K914="","*",SP_SUL!K914)</f>
        <v>*</v>
      </c>
      <c r="O911" s="144" t="str">
        <f>IF(SP_SUL!L914="","*",SP_SUL!L914)</f>
        <v>*</v>
      </c>
      <c r="P911" s="143" t="str">
        <f>IF(SP_SUL!O914="","*",SP_SUL!O914)</f>
        <v>*</v>
      </c>
      <c r="Q911" s="143" t="str">
        <f>IF(SP_SUL!P914="","*",SP_SUL!P914)</f>
        <v>*</v>
      </c>
      <c r="R911" s="145" t="str">
        <f>IF(SP_SUL!Q914="","*",CONCATENATE(SP_SUL!Q914," ",SP_SUL!R914))</f>
        <v>*</v>
      </c>
      <c r="S911" s="145" t="str">
        <f>IF(SP_SUL!V914="","*",SP_SUL!V914)</f>
        <v>*</v>
      </c>
      <c r="T911" s="145" t="str">
        <f>IF(SP_SUL!W914="","*",SP_SUL!W914)</f>
        <v>*</v>
      </c>
      <c r="U911" s="137" t="str">
        <f ca="1">_xlfn.XLOOKUP(G911&amp;$U$2,BS_CONTROLE[CHAVE],BS_CONTROLE[Quantidade_11],"-")</f>
        <v>-</v>
      </c>
      <c r="V911" s="137" t="str">
        <f ca="1">_xlfn.XLOOKUP(G911&amp;$V$2,BS_CONTROLE[CHAVE],BS_CONTROLE[Quantidade_11],"-")</f>
        <v>-</v>
      </c>
      <c r="W911" s="137" t="str">
        <f ca="1">_xlfn.XLOOKUP(G911&amp;$W$2,BS_CONTROLE[CHAVE],BS_CONTROLE[Quantidade_11],"-")</f>
        <v>-</v>
      </c>
    </row>
    <row r="912" spans="1:23" hidden="1">
      <c r="A912" s="146" t="str">
        <f>IF(SP_SUL!Y915="","*",SP_SUL!Y915)</f>
        <v>*</v>
      </c>
      <c r="B912" s="146" t="str">
        <f>IF(SP_SUL!X915="","*",SP_SUL!X915)</f>
        <v>*</v>
      </c>
      <c r="C912" s="146" t="str">
        <f>IF(SP_SUL!Z915="","*",SP_SUL!Z915)</f>
        <v>*</v>
      </c>
      <c r="D912" s="139" t="str">
        <f>IF(SP_SUL!S915="","*",SP_SUL!S915)</f>
        <v>-</v>
      </c>
      <c r="E912" s="139" t="str">
        <f>IF(SP_SUL!T915="","*",SP_SUL!T915)</f>
        <v>-</v>
      </c>
      <c r="F912" s="145" t="str">
        <f>IF(SP_SUL!B915="","*",SP_SUL!B915)</f>
        <v>*</v>
      </c>
      <c r="G912" s="145" t="str">
        <f>IF(SP_SUL!D915="","*",SP_SUL!D915)</f>
        <v>*</v>
      </c>
      <c r="H912" s="145" t="str">
        <f>IF(SP_SUL!F915="","*",SP_SUL!F915)</f>
        <v>*</v>
      </c>
      <c r="I912" s="145" t="str">
        <f>IF(SP_SUL!H915="","*",SP_SUL!H915)</f>
        <v>*</v>
      </c>
      <c r="J912" s="145" t="str">
        <f>IF(SP_SUL!I915="","*",SP_SUL!I915)</f>
        <v>*</v>
      </c>
      <c r="K912" s="139" t="str">
        <f>IF(SP_SUL!M915="","*",SP_SUL!M915)</f>
        <v>-</v>
      </c>
      <c r="L912" s="139" t="str">
        <f>IF(SP_SUL!N915="","*",SP_SUL!N915)</f>
        <v>-</v>
      </c>
      <c r="M912" s="140" t="str">
        <f>IF(SP_SUL!J915="","*",SP_SUL!J915)</f>
        <v>*</v>
      </c>
      <c r="N912" s="144" t="str">
        <f>IF(SP_SUL!K915="","*",SP_SUL!K915)</f>
        <v>*</v>
      </c>
      <c r="O912" s="144" t="str">
        <f>IF(SP_SUL!L915="","*",SP_SUL!L915)</f>
        <v>*</v>
      </c>
      <c r="P912" s="143" t="str">
        <f>IF(SP_SUL!O915="","*",SP_SUL!O915)</f>
        <v>*</v>
      </c>
      <c r="Q912" s="143" t="str">
        <f>IF(SP_SUL!P915="","*",SP_SUL!P915)</f>
        <v>*</v>
      </c>
      <c r="R912" s="145" t="str">
        <f>IF(SP_SUL!Q915="","*",CONCATENATE(SP_SUL!Q915," ",SP_SUL!R915))</f>
        <v>*</v>
      </c>
      <c r="S912" s="145" t="str">
        <f>IF(SP_SUL!V915="","*",SP_SUL!V915)</f>
        <v>*</v>
      </c>
      <c r="T912" s="145" t="str">
        <f>IF(SP_SUL!W915="","*",SP_SUL!W915)</f>
        <v>*</v>
      </c>
      <c r="U912" s="137" t="str">
        <f ca="1">_xlfn.XLOOKUP(G912&amp;$U$2,BS_CONTROLE[CHAVE],BS_CONTROLE[Quantidade_11],"-")</f>
        <v>-</v>
      </c>
      <c r="V912" s="137" t="str">
        <f ca="1">_xlfn.XLOOKUP(G912&amp;$V$2,BS_CONTROLE[CHAVE],BS_CONTROLE[Quantidade_11],"-")</f>
        <v>-</v>
      </c>
      <c r="W912" s="137" t="str">
        <f ca="1">_xlfn.XLOOKUP(G912&amp;$W$2,BS_CONTROLE[CHAVE],BS_CONTROLE[Quantidade_11],"-")</f>
        <v>-</v>
      </c>
    </row>
    <row r="913" spans="1:23" hidden="1">
      <c r="A913" s="146" t="str">
        <f>IF(SP_SUL!Y916="","*",SP_SUL!Y916)</f>
        <v>*</v>
      </c>
      <c r="B913" s="146" t="str">
        <f>IF(SP_SUL!X916="","*",SP_SUL!X916)</f>
        <v>*</v>
      </c>
      <c r="C913" s="146" t="str">
        <f>IF(SP_SUL!Z916="","*",SP_SUL!Z916)</f>
        <v>*</v>
      </c>
      <c r="D913" s="139" t="str">
        <f>IF(SP_SUL!S916="","*",SP_SUL!S916)</f>
        <v>-</v>
      </c>
      <c r="E913" s="139" t="str">
        <f>IF(SP_SUL!T916="","*",SP_SUL!T916)</f>
        <v>-</v>
      </c>
      <c r="F913" s="145" t="str">
        <f>IF(SP_SUL!B916="","*",SP_SUL!B916)</f>
        <v>*</v>
      </c>
      <c r="G913" s="145" t="str">
        <f>IF(SP_SUL!D916="","*",SP_SUL!D916)</f>
        <v>*</v>
      </c>
      <c r="H913" s="145" t="str">
        <f>IF(SP_SUL!F916="","*",SP_SUL!F916)</f>
        <v>*</v>
      </c>
      <c r="I913" s="145" t="str">
        <f>IF(SP_SUL!H916="","*",SP_SUL!H916)</f>
        <v>*</v>
      </c>
      <c r="J913" s="145" t="str">
        <f>IF(SP_SUL!I916="","*",SP_SUL!I916)</f>
        <v>*</v>
      </c>
      <c r="K913" s="139" t="str">
        <f>IF(SP_SUL!M916="","*",SP_SUL!M916)</f>
        <v>-</v>
      </c>
      <c r="L913" s="139" t="str">
        <f>IF(SP_SUL!N916="","*",SP_SUL!N916)</f>
        <v>-</v>
      </c>
      <c r="M913" s="140" t="str">
        <f>IF(SP_SUL!J916="","*",SP_SUL!J916)</f>
        <v>*</v>
      </c>
      <c r="N913" s="144" t="str">
        <f>IF(SP_SUL!K916="","*",SP_SUL!K916)</f>
        <v>*</v>
      </c>
      <c r="O913" s="144" t="str">
        <f>IF(SP_SUL!L916="","*",SP_SUL!L916)</f>
        <v>*</v>
      </c>
      <c r="P913" s="143" t="str">
        <f>IF(SP_SUL!O916="","*",SP_SUL!O916)</f>
        <v>*</v>
      </c>
      <c r="Q913" s="143" t="str">
        <f>IF(SP_SUL!P916="","*",SP_SUL!P916)</f>
        <v>*</v>
      </c>
      <c r="R913" s="145" t="str">
        <f>IF(SP_SUL!Q916="","*",CONCATENATE(SP_SUL!Q916," ",SP_SUL!R916))</f>
        <v>*</v>
      </c>
      <c r="S913" s="145" t="str">
        <f>IF(SP_SUL!V916="","*",SP_SUL!V916)</f>
        <v>*</v>
      </c>
      <c r="T913" s="145" t="str">
        <f>IF(SP_SUL!W916="","*",SP_SUL!W916)</f>
        <v>*</v>
      </c>
      <c r="U913" s="137" t="str">
        <f ca="1">_xlfn.XLOOKUP(G913&amp;$U$2,BS_CONTROLE[CHAVE],BS_CONTROLE[Quantidade_11],"-")</f>
        <v>-</v>
      </c>
      <c r="V913" s="137" t="str">
        <f ca="1">_xlfn.XLOOKUP(G913&amp;$V$2,BS_CONTROLE[CHAVE],BS_CONTROLE[Quantidade_11],"-")</f>
        <v>-</v>
      </c>
      <c r="W913" s="137" t="str">
        <f ca="1">_xlfn.XLOOKUP(G913&amp;$W$2,BS_CONTROLE[CHAVE],BS_CONTROLE[Quantidade_11],"-")</f>
        <v>-</v>
      </c>
    </row>
    <row r="914" spans="1:23" hidden="1">
      <c r="A914" s="146" t="str">
        <f>IF(SP_SUL!Y917="","*",SP_SUL!Y917)</f>
        <v>*</v>
      </c>
      <c r="B914" s="146" t="str">
        <f>IF(SP_SUL!X917="","*",SP_SUL!X917)</f>
        <v>*</v>
      </c>
      <c r="C914" s="146" t="str">
        <f>IF(SP_SUL!Z917="","*",SP_SUL!Z917)</f>
        <v>*</v>
      </c>
      <c r="D914" s="139" t="str">
        <f>IF(SP_SUL!S917="","*",SP_SUL!S917)</f>
        <v>-</v>
      </c>
      <c r="E914" s="139" t="str">
        <f>IF(SP_SUL!T917="","*",SP_SUL!T917)</f>
        <v>-</v>
      </c>
      <c r="F914" s="145" t="str">
        <f>IF(SP_SUL!B917="","*",SP_SUL!B917)</f>
        <v>*</v>
      </c>
      <c r="G914" s="145" t="str">
        <f>IF(SP_SUL!D917="","*",SP_SUL!D917)</f>
        <v>*</v>
      </c>
      <c r="H914" s="145" t="str">
        <f>IF(SP_SUL!F917="","*",SP_SUL!F917)</f>
        <v>*</v>
      </c>
      <c r="I914" s="145" t="str">
        <f>IF(SP_SUL!H917="","*",SP_SUL!H917)</f>
        <v>*</v>
      </c>
      <c r="J914" s="145" t="str">
        <f>IF(SP_SUL!I917="","*",SP_SUL!I917)</f>
        <v>*</v>
      </c>
      <c r="K914" s="139" t="str">
        <f>IF(SP_SUL!M917="","*",SP_SUL!M917)</f>
        <v>-</v>
      </c>
      <c r="L914" s="139" t="str">
        <f>IF(SP_SUL!N917="","*",SP_SUL!N917)</f>
        <v>-</v>
      </c>
      <c r="M914" s="140" t="str">
        <f>IF(SP_SUL!J917="","*",SP_SUL!J917)</f>
        <v>*</v>
      </c>
      <c r="N914" s="144" t="str">
        <f>IF(SP_SUL!K917="","*",SP_SUL!K917)</f>
        <v>*</v>
      </c>
      <c r="O914" s="144" t="str">
        <f>IF(SP_SUL!L917="","*",SP_SUL!L917)</f>
        <v>*</v>
      </c>
      <c r="P914" s="143" t="str">
        <f>IF(SP_SUL!O917="","*",SP_SUL!O917)</f>
        <v>*</v>
      </c>
      <c r="Q914" s="143" t="str">
        <f>IF(SP_SUL!P917="","*",SP_SUL!P917)</f>
        <v>*</v>
      </c>
      <c r="R914" s="145" t="str">
        <f>IF(SP_SUL!Q917="","*",CONCATENATE(SP_SUL!Q917," ",SP_SUL!R917))</f>
        <v>*</v>
      </c>
      <c r="S914" s="145" t="str">
        <f>IF(SP_SUL!V917="","*",SP_SUL!V917)</f>
        <v>*</v>
      </c>
      <c r="T914" s="145" t="str">
        <f>IF(SP_SUL!W917="","*",SP_SUL!W917)</f>
        <v>*</v>
      </c>
      <c r="U914" s="137" t="str">
        <f ca="1">_xlfn.XLOOKUP(G914&amp;$U$2,BS_CONTROLE[CHAVE],BS_CONTROLE[Quantidade_11],"-")</f>
        <v>-</v>
      </c>
      <c r="V914" s="137" t="str">
        <f ca="1">_xlfn.XLOOKUP(G914&amp;$V$2,BS_CONTROLE[CHAVE],BS_CONTROLE[Quantidade_11],"-")</f>
        <v>-</v>
      </c>
      <c r="W914" s="137" t="str">
        <f ca="1">_xlfn.XLOOKUP(G914&amp;$W$2,BS_CONTROLE[CHAVE],BS_CONTROLE[Quantidade_11],"-")</f>
        <v>-</v>
      </c>
    </row>
    <row r="915" spans="1:23" hidden="1">
      <c r="A915" s="146" t="str">
        <f>IF(SP_SUL!Y918="","*",SP_SUL!Y918)</f>
        <v>*</v>
      </c>
      <c r="B915" s="146" t="str">
        <f>IF(SP_SUL!X918="","*",SP_SUL!X918)</f>
        <v>*</v>
      </c>
      <c r="C915" s="146" t="str">
        <f>IF(SP_SUL!Z918="","*",SP_SUL!Z918)</f>
        <v>*</v>
      </c>
      <c r="D915" s="139" t="str">
        <f>IF(SP_SUL!S918="","*",SP_SUL!S918)</f>
        <v>-</v>
      </c>
      <c r="E915" s="139" t="str">
        <f>IF(SP_SUL!T918="","*",SP_SUL!T918)</f>
        <v>-</v>
      </c>
      <c r="F915" s="145" t="str">
        <f>IF(SP_SUL!B918="","*",SP_SUL!B918)</f>
        <v>*</v>
      </c>
      <c r="G915" s="145" t="str">
        <f>IF(SP_SUL!D918="","*",SP_SUL!D918)</f>
        <v>*</v>
      </c>
      <c r="H915" s="145" t="str">
        <f>IF(SP_SUL!F918="","*",SP_SUL!F918)</f>
        <v>*</v>
      </c>
      <c r="I915" s="145" t="str">
        <f>IF(SP_SUL!H918="","*",SP_SUL!H918)</f>
        <v>*</v>
      </c>
      <c r="J915" s="145" t="str">
        <f>IF(SP_SUL!I918="","*",SP_SUL!I918)</f>
        <v>*</v>
      </c>
      <c r="K915" s="139" t="str">
        <f>IF(SP_SUL!M918="","*",SP_SUL!M918)</f>
        <v>-</v>
      </c>
      <c r="L915" s="139" t="str">
        <f>IF(SP_SUL!N918="","*",SP_SUL!N918)</f>
        <v>-</v>
      </c>
      <c r="M915" s="140" t="str">
        <f>IF(SP_SUL!J918="","*",SP_SUL!J918)</f>
        <v>*</v>
      </c>
      <c r="N915" s="144" t="str">
        <f>IF(SP_SUL!K918="","*",SP_SUL!K918)</f>
        <v>*</v>
      </c>
      <c r="O915" s="144" t="str">
        <f>IF(SP_SUL!L918="","*",SP_SUL!L918)</f>
        <v>*</v>
      </c>
      <c r="P915" s="143" t="str">
        <f>IF(SP_SUL!O918="","*",SP_SUL!O918)</f>
        <v>*</v>
      </c>
      <c r="Q915" s="143" t="str">
        <f>IF(SP_SUL!P918="","*",SP_SUL!P918)</f>
        <v>*</v>
      </c>
      <c r="R915" s="145" t="str">
        <f>IF(SP_SUL!Q918="","*",CONCATENATE(SP_SUL!Q918," ",SP_SUL!R918))</f>
        <v>*</v>
      </c>
      <c r="S915" s="145" t="str">
        <f>IF(SP_SUL!V918="","*",SP_SUL!V918)</f>
        <v>*</v>
      </c>
      <c r="T915" s="145" t="str">
        <f>IF(SP_SUL!W918="","*",SP_SUL!W918)</f>
        <v>*</v>
      </c>
      <c r="U915" s="137" t="str">
        <f ca="1">_xlfn.XLOOKUP(G915&amp;$U$2,BS_CONTROLE[CHAVE],BS_CONTROLE[Quantidade_11],"-")</f>
        <v>-</v>
      </c>
      <c r="V915" s="137" t="str">
        <f ca="1">_xlfn.XLOOKUP(G915&amp;$V$2,BS_CONTROLE[CHAVE],BS_CONTROLE[Quantidade_11],"-")</f>
        <v>-</v>
      </c>
      <c r="W915" s="137" t="str">
        <f ca="1">_xlfn.XLOOKUP(G915&amp;$W$2,BS_CONTROLE[CHAVE],BS_CONTROLE[Quantidade_11],"-")</f>
        <v>-</v>
      </c>
    </row>
    <row r="916" spans="1:23" hidden="1">
      <c r="A916" s="146" t="str">
        <f>IF(SP_SUL!Y919="","*",SP_SUL!Y919)</f>
        <v>*</v>
      </c>
      <c r="B916" s="146" t="str">
        <f>IF(SP_SUL!X919="","*",SP_SUL!X919)</f>
        <v>*</v>
      </c>
      <c r="C916" s="146" t="str">
        <f>IF(SP_SUL!Z919="","*",SP_SUL!Z919)</f>
        <v>*</v>
      </c>
      <c r="D916" s="139" t="str">
        <f>IF(SP_SUL!S919="","*",SP_SUL!S919)</f>
        <v>-</v>
      </c>
      <c r="E916" s="139" t="str">
        <f>IF(SP_SUL!T919="","*",SP_SUL!T919)</f>
        <v>-</v>
      </c>
      <c r="F916" s="145" t="str">
        <f>IF(SP_SUL!B919="","*",SP_SUL!B919)</f>
        <v>*</v>
      </c>
      <c r="G916" s="145" t="str">
        <f>IF(SP_SUL!D919="","*",SP_SUL!D919)</f>
        <v>*</v>
      </c>
      <c r="H916" s="145" t="str">
        <f>IF(SP_SUL!F919="","*",SP_SUL!F919)</f>
        <v>*</v>
      </c>
      <c r="I916" s="145" t="str">
        <f>IF(SP_SUL!H919="","*",SP_SUL!H919)</f>
        <v>*</v>
      </c>
      <c r="J916" s="145" t="str">
        <f>IF(SP_SUL!I919="","*",SP_SUL!I919)</f>
        <v>*</v>
      </c>
      <c r="K916" s="139" t="str">
        <f>IF(SP_SUL!M919="","*",SP_SUL!M919)</f>
        <v>-</v>
      </c>
      <c r="L916" s="139" t="str">
        <f>IF(SP_SUL!N919="","*",SP_SUL!N919)</f>
        <v>-</v>
      </c>
      <c r="M916" s="140" t="str">
        <f>IF(SP_SUL!J919="","*",SP_SUL!J919)</f>
        <v>*</v>
      </c>
      <c r="N916" s="144" t="str">
        <f>IF(SP_SUL!K919="","*",SP_SUL!K919)</f>
        <v>*</v>
      </c>
      <c r="O916" s="144" t="str">
        <f>IF(SP_SUL!L919="","*",SP_SUL!L919)</f>
        <v>*</v>
      </c>
      <c r="P916" s="143" t="str">
        <f>IF(SP_SUL!O919="","*",SP_SUL!O919)</f>
        <v>*</v>
      </c>
      <c r="Q916" s="143" t="str">
        <f>IF(SP_SUL!P919="","*",SP_SUL!P919)</f>
        <v>*</v>
      </c>
      <c r="R916" s="145" t="str">
        <f>IF(SP_SUL!Q919="","*",CONCATENATE(SP_SUL!Q919," ",SP_SUL!R919))</f>
        <v>*</v>
      </c>
      <c r="S916" s="145" t="str">
        <f>IF(SP_SUL!V919="","*",SP_SUL!V919)</f>
        <v>*</v>
      </c>
      <c r="T916" s="145" t="str">
        <f>IF(SP_SUL!W919="","*",SP_SUL!W919)</f>
        <v>*</v>
      </c>
      <c r="U916" s="137" t="str">
        <f ca="1">_xlfn.XLOOKUP(G916&amp;$U$2,BS_CONTROLE[CHAVE],BS_CONTROLE[Quantidade_11],"-")</f>
        <v>-</v>
      </c>
      <c r="V916" s="137" t="str">
        <f ca="1">_xlfn.XLOOKUP(G916&amp;$V$2,BS_CONTROLE[CHAVE],BS_CONTROLE[Quantidade_11],"-")</f>
        <v>-</v>
      </c>
      <c r="W916" s="137" t="str">
        <f ca="1">_xlfn.XLOOKUP(G916&amp;$W$2,BS_CONTROLE[CHAVE],BS_CONTROLE[Quantidade_11],"-")</f>
        <v>-</v>
      </c>
    </row>
    <row r="917" spans="1:23" hidden="1">
      <c r="A917" s="146" t="str">
        <f>IF(SP_SUL!Y920="","*",SP_SUL!Y920)</f>
        <v>*</v>
      </c>
      <c r="B917" s="146" t="str">
        <f>IF(SP_SUL!X920="","*",SP_SUL!X920)</f>
        <v>*</v>
      </c>
      <c r="C917" s="146" t="str">
        <f>IF(SP_SUL!Z920="","*",SP_SUL!Z920)</f>
        <v>*</v>
      </c>
      <c r="D917" s="139" t="str">
        <f>IF(SP_SUL!S920="","*",SP_SUL!S920)</f>
        <v>-</v>
      </c>
      <c r="E917" s="139" t="str">
        <f>IF(SP_SUL!T920="","*",SP_SUL!T920)</f>
        <v>-</v>
      </c>
      <c r="F917" s="145" t="str">
        <f>IF(SP_SUL!B920="","*",SP_SUL!B920)</f>
        <v>*</v>
      </c>
      <c r="G917" s="145" t="str">
        <f>IF(SP_SUL!D920="","*",SP_SUL!D920)</f>
        <v>*</v>
      </c>
      <c r="H917" s="145" t="str">
        <f>IF(SP_SUL!F920="","*",SP_SUL!F920)</f>
        <v>*</v>
      </c>
      <c r="I917" s="145" t="str">
        <f>IF(SP_SUL!H920="","*",SP_SUL!H920)</f>
        <v>*</v>
      </c>
      <c r="J917" s="145" t="str">
        <f>IF(SP_SUL!I920="","*",SP_SUL!I920)</f>
        <v>*</v>
      </c>
      <c r="K917" s="139" t="str">
        <f>IF(SP_SUL!M920="","*",SP_SUL!M920)</f>
        <v>-</v>
      </c>
      <c r="L917" s="139" t="str">
        <f>IF(SP_SUL!N920="","*",SP_SUL!N920)</f>
        <v>-</v>
      </c>
      <c r="M917" s="140" t="str">
        <f>IF(SP_SUL!J920="","*",SP_SUL!J920)</f>
        <v>*</v>
      </c>
      <c r="N917" s="144" t="str">
        <f>IF(SP_SUL!K920="","*",SP_SUL!K920)</f>
        <v>*</v>
      </c>
      <c r="O917" s="144" t="str">
        <f>IF(SP_SUL!L920="","*",SP_SUL!L920)</f>
        <v>*</v>
      </c>
      <c r="P917" s="143" t="str">
        <f>IF(SP_SUL!O920="","*",SP_SUL!O920)</f>
        <v>*</v>
      </c>
      <c r="Q917" s="143" t="str">
        <f>IF(SP_SUL!P920="","*",SP_SUL!P920)</f>
        <v>*</v>
      </c>
      <c r="R917" s="145" t="str">
        <f>IF(SP_SUL!Q920="","*",CONCATENATE(SP_SUL!Q920," ",SP_SUL!R920))</f>
        <v>*</v>
      </c>
      <c r="S917" s="145" t="str">
        <f>IF(SP_SUL!V920="","*",SP_SUL!V920)</f>
        <v>*</v>
      </c>
      <c r="T917" s="145" t="str">
        <f>IF(SP_SUL!W920="","*",SP_SUL!W920)</f>
        <v>*</v>
      </c>
      <c r="U917" s="137" t="str">
        <f ca="1">_xlfn.XLOOKUP(G917&amp;$U$2,BS_CONTROLE[CHAVE],BS_CONTROLE[Quantidade_11],"-")</f>
        <v>-</v>
      </c>
      <c r="V917" s="137" t="str">
        <f ca="1">_xlfn.XLOOKUP(G917&amp;$V$2,BS_CONTROLE[CHAVE],BS_CONTROLE[Quantidade_11],"-")</f>
        <v>-</v>
      </c>
      <c r="W917" s="137" t="str">
        <f ca="1">_xlfn.XLOOKUP(G917&amp;$W$2,BS_CONTROLE[CHAVE],BS_CONTROLE[Quantidade_11],"-")</f>
        <v>-</v>
      </c>
    </row>
    <row r="918" spans="1:23" hidden="1">
      <c r="A918" s="146" t="str">
        <f>IF(SP_SUL!Y921="","*",SP_SUL!Y921)</f>
        <v>*</v>
      </c>
      <c r="B918" s="146" t="str">
        <f>IF(SP_SUL!X921="","*",SP_SUL!X921)</f>
        <v>*</v>
      </c>
      <c r="C918" s="146" t="str">
        <f>IF(SP_SUL!Z921="","*",SP_SUL!Z921)</f>
        <v>*</v>
      </c>
      <c r="D918" s="139" t="str">
        <f>IF(SP_SUL!S921="","*",SP_SUL!S921)</f>
        <v>-</v>
      </c>
      <c r="E918" s="139" t="str">
        <f>IF(SP_SUL!T921="","*",SP_SUL!T921)</f>
        <v>-</v>
      </c>
      <c r="F918" s="145" t="str">
        <f>IF(SP_SUL!B921="","*",SP_SUL!B921)</f>
        <v>*</v>
      </c>
      <c r="G918" s="145" t="str">
        <f>IF(SP_SUL!D921="","*",SP_SUL!D921)</f>
        <v>*</v>
      </c>
      <c r="H918" s="145" t="str">
        <f>IF(SP_SUL!F921="","*",SP_SUL!F921)</f>
        <v>*</v>
      </c>
      <c r="I918" s="145" t="str">
        <f>IF(SP_SUL!H921="","*",SP_SUL!H921)</f>
        <v>*</v>
      </c>
      <c r="J918" s="145" t="str">
        <f>IF(SP_SUL!I921="","*",SP_SUL!I921)</f>
        <v>*</v>
      </c>
      <c r="K918" s="139" t="str">
        <f>IF(SP_SUL!M921="","*",SP_SUL!M921)</f>
        <v>-</v>
      </c>
      <c r="L918" s="139" t="str">
        <f>IF(SP_SUL!N921="","*",SP_SUL!N921)</f>
        <v>-</v>
      </c>
      <c r="M918" s="140" t="str">
        <f>IF(SP_SUL!J921="","*",SP_SUL!J921)</f>
        <v>*</v>
      </c>
      <c r="N918" s="144" t="str">
        <f>IF(SP_SUL!K921="","*",SP_SUL!K921)</f>
        <v>*</v>
      </c>
      <c r="O918" s="144" t="str">
        <f>IF(SP_SUL!L921="","*",SP_SUL!L921)</f>
        <v>*</v>
      </c>
      <c r="P918" s="143" t="str">
        <f>IF(SP_SUL!O921="","*",SP_SUL!O921)</f>
        <v>*</v>
      </c>
      <c r="Q918" s="143" t="str">
        <f>IF(SP_SUL!P921="","*",SP_SUL!P921)</f>
        <v>*</v>
      </c>
      <c r="R918" s="145" t="str">
        <f>IF(SP_SUL!Q921="","*",CONCATENATE(SP_SUL!Q921," ",SP_SUL!R921))</f>
        <v>*</v>
      </c>
      <c r="S918" s="145" t="str">
        <f>IF(SP_SUL!V921="","*",SP_SUL!V921)</f>
        <v>*</v>
      </c>
      <c r="T918" s="145" t="str">
        <f>IF(SP_SUL!W921="","*",SP_SUL!W921)</f>
        <v>*</v>
      </c>
      <c r="U918" s="137" t="str">
        <f ca="1">_xlfn.XLOOKUP(G918&amp;$U$2,BS_CONTROLE[CHAVE],BS_CONTROLE[Quantidade_11],"-")</f>
        <v>-</v>
      </c>
      <c r="V918" s="137" t="str">
        <f ca="1">_xlfn.XLOOKUP(G918&amp;$V$2,BS_CONTROLE[CHAVE],BS_CONTROLE[Quantidade_11],"-")</f>
        <v>-</v>
      </c>
      <c r="W918" s="137" t="str">
        <f ca="1">_xlfn.XLOOKUP(G918&amp;$W$2,BS_CONTROLE[CHAVE],BS_CONTROLE[Quantidade_11],"-")</f>
        <v>-</v>
      </c>
    </row>
    <row r="919" spans="1:23" hidden="1">
      <c r="A919" s="146" t="str">
        <f>IF(SP_SUL!Y922="","*",SP_SUL!Y922)</f>
        <v>*</v>
      </c>
      <c r="B919" s="146" t="str">
        <f>IF(SP_SUL!X922="","*",SP_SUL!X922)</f>
        <v>*</v>
      </c>
      <c r="C919" s="146" t="str">
        <f>IF(SP_SUL!Z922="","*",SP_SUL!Z922)</f>
        <v>*</v>
      </c>
      <c r="D919" s="139" t="str">
        <f>IF(SP_SUL!S922="","*",SP_SUL!S922)</f>
        <v>-</v>
      </c>
      <c r="E919" s="139" t="str">
        <f>IF(SP_SUL!T922="","*",SP_SUL!T922)</f>
        <v>-</v>
      </c>
      <c r="F919" s="145" t="str">
        <f>IF(SP_SUL!B922="","*",SP_SUL!B922)</f>
        <v>*</v>
      </c>
      <c r="G919" s="145" t="str">
        <f>IF(SP_SUL!D922="","*",SP_SUL!D922)</f>
        <v>*</v>
      </c>
      <c r="H919" s="145" t="str">
        <f>IF(SP_SUL!F922="","*",SP_SUL!F922)</f>
        <v>*</v>
      </c>
      <c r="I919" s="145" t="str">
        <f>IF(SP_SUL!H922="","*",SP_SUL!H922)</f>
        <v>*</v>
      </c>
      <c r="J919" s="145" t="str">
        <f>IF(SP_SUL!I922="","*",SP_SUL!I922)</f>
        <v>*</v>
      </c>
      <c r="K919" s="139" t="str">
        <f>IF(SP_SUL!M922="","*",SP_SUL!M922)</f>
        <v>-</v>
      </c>
      <c r="L919" s="139" t="str">
        <f>IF(SP_SUL!N922="","*",SP_SUL!N922)</f>
        <v>-</v>
      </c>
      <c r="M919" s="140" t="str">
        <f>IF(SP_SUL!J922="","*",SP_SUL!J922)</f>
        <v>*</v>
      </c>
      <c r="N919" s="144" t="str">
        <f>IF(SP_SUL!K922="","*",SP_SUL!K922)</f>
        <v>*</v>
      </c>
      <c r="O919" s="144" t="str">
        <f>IF(SP_SUL!L922="","*",SP_SUL!L922)</f>
        <v>*</v>
      </c>
      <c r="P919" s="143" t="str">
        <f>IF(SP_SUL!O922="","*",SP_SUL!O922)</f>
        <v>*</v>
      </c>
      <c r="Q919" s="143" t="str">
        <f>IF(SP_SUL!P922="","*",SP_SUL!P922)</f>
        <v>*</v>
      </c>
      <c r="R919" s="145" t="str">
        <f>IF(SP_SUL!Q922="","*",CONCATENATE(SP_SUL!Q922," ",SP_SUL!R922))</f>
        <v>*</v>
      </c>
      <c r="S919" s="145" t="str">
        <f>IF(SP_SUL!V922="","*",SP_SUL!V922)</f>
        <v>*</v>
      </c>
      <c r="T919" s="145" t="str">
        <f>IF(SP_SUL!W922="","*",SP_SUL!W922)</f>
        <v>*</v>
      </c>
      <c r="U919" s="137" t="str">
        <f ca="1">_xlfn.XLOOKUP(G919&amp;$U$2,BS_CONTROLE[CHAVE],BS_CONTROLE[Quantidade_11],"-")</f>
        <v>-</v>
      </c>
      <c r="V919" s="137" t="str">
        <f ca="1">_xlfn.XLOOKUP(G919&amp;$V$2,BS_CONTROLE[CHAVE],BS_CONTROLE[Quantidade_11],"-")</f>
        <v>-</v>
      </c>
      <c r="W919" s="137" t="str">
        <f ca="1">_xlfn.XLOOKUP(G919&amp;$W$2,BS_CONTROLE[CHAVE],BS_CONTROLE[Quantidade_11],"-")</f>
        <v>-</v>
      </c>
    </row>
    <row r="920" spans="1:23" hidden="1">
      <c r="A920" s="146" t="str">
        <f>IF(SP_SUL!Y923="","*",SP_SUL!Y923)</f>
        <v>*</v>
      </c>
      <c r="B920" s="146" t="str">
        <f>IF(SP_SUL!X923="","*",SP_SUL!X923)</f>
        <v>*</v>
      </c>
      <c r="C920" s="146" t="str">
        <f>IF(SP_SUL!Z923="","*",SP_SUL!Z923)</f>
        <v>*</v>
      </c>
      <c r="D920" s="139" t="str">
        <f>IF(SP_SUL!S923="","*",SP_SUL!S923)</f>
        <v>-</v>
      </c>
      <c r="E920" s="139" t="str">
        <f>IF(SP_SUL!T923="","*",SP_SUL!T923)</f>
        <v>-</v>
      </c>
      <c r="F920" s="145" t="str">
        <f>IF(SP_SUL!B923="","*",SP_SUL!B923)</f>
        <v>*</v>
      </c>
      <c r="G920" s="145" t="str">
        <f>IF(SP_SUL!D923="","*",SP_SUL!D923)</f>
        <v>*</v>
      </c>
      <c r="H920" s="145" t="str">
        <f>IF(SP_SUL!F923="","*",SP_SUL!F923)</f>
        <v>*</v>
      </c>
      <c r="I920" s="145" t="str">
        <f>IF(SP_SUL!H923="","*",SP_SUL!H923)</f>
        <v>*</v>
      </c>
      <c r="J920" s="145" t="str">
        <f>IF(SP_SUL!I923="","*",SP_SUL!I923)</f>
        <v>*</v>
      </c>
      <c r="K920" s="139" t="str">
        <f>IF(SP_SUL!M923="","*",SP_SUL!M923)</f>
        <v>-</v>
      </c>
      <c r="L920" s="139" t="str">
        <f>IF(SP_SUL!N923="","*",SP_SUL!N923)</f>
        <v>-</v>
      </c>
      <c r="M920" s="140" t="str">
        <f>IF(SP_SUL!J923="","*",SP_SUL!J923)</f>
        <v>*</v>
      </c>
      <c r="N920" s="144" t="str">
        <f>IF(SP_SUL!K923="","*",SP_SUL!K923)</f>
        <v>*</v>
      </c>
      <c r="O920" s="144" t="str">
        <f>IF(SP_SUL!L923="","*",SP_SUL!L923)</f>
        <v>*</v>
      </c>
      <c r="P920" s="143" t="str">
        <f>IF(SP_SUL!O923="","*",SP_SUL!O923)</f>
        <v>*</v>
      </c>
      <c r="Q920" s="143" t="str">
        <f>IF(SP_SUL!P923="","*",SP_SUL!P923)</f>
        <v>*</v>
      </c>
      <c r="R920" s="145" t="str">
        <f>IF(SP_SUL!Q923="","*",CONCATENATE(SP_SUL!Q923," ",SP_SUL!R923))</f>
        <v>*</v>
      </c>
      <c r="S920" s="145" t="str">
        <f>IF(SP_SUL!V923="","*",SP_SUL!V923)</f>
        <v>*</v>
      </c>
      <c r="T920" s="145" t="str">
        <f>IF(SP_SUL!W923="","*",SP_SUL!W923)</f>
        <v>*</v>
      </c>
      <c r="U920" s="137" t="str">
        <f ca="1">_xlfn.XLOOKUP(G920&amp;$U$2,BS_CONTROLE[CHAVE],BS_CONTROLE[Quantidade_11],"-")</f>
        <v>-</v>
      </c>
      <c r="V920" s="137" t="str">
        <f ca="1">_xlfn.XLOOKUP(G920&amp;$V$2,BS_CONTROLE[CHAVE],BS_CONTROLE[Quantidade_11],"-")</f>
        <v>-</v>
      </c>
      <c r="W920" s="137" t="str">
        <f ca="1">_xlfn.XLOOKUP(G920&amp;$W$2,BS_CONTROLE[CHAVE],BS_CONTROLE[Quantidade_11],"-")</f>
        <v>-</v>
      </c>
    </row>
    <row r="921" spans="1:23" hidden="1">
      <c r="A921" s="146" t="str">
        <f>IF(SP_SUL!Y924="","*",SP_SUL!Y924)</f>
        <v>*</v>
      </c>
      <c r="B921" s="146" t="str">
        <f>IF(SP_SUL!X924="","*",SP_SUL!X924)</f>
        <v>*</v>
      </c>
      <c r="C921" s="146" t="str">
        <f>IF(SP_SUL!Z924="","*",SP_SUL!Z924)</f>
        <v>*</v>
      </c>
      <c r="D921" s="139" t="str">
        <f>IF(SP_SUL!S924="","*",SP_SUL!S924)</f>
        <v>-</v>
      </c>
      <c r="E921" s="139" t="str">
        <f>IF(SP_SUL!T924="","*",SP_SUL!T924)</f>
        <v>-</v>
      </c>
      <c r="F921" s="145" t="str">
        <f>IF(SP_SUL!B924="","*",SP_SUL!B924)</f>
        <v>*</v>
      </c>
      <c r="G921" s="145" t="str">
        <f>IF(SP_SUL!D924="","*",SP_SUL!D924)</f>
        <v>*</v>
      </c>
      <c r="H921" s="145" t="str">
        <f>IF(SP_SUL!F924="","*",SP_SUL!F924)</f>
        <v>*</v>
      </c>
      <c r="I921" s="145" t="str">
        <f>IF(SP_SUL!H924="","*",SP_SUL!H924)</f>
        <v>*</v>
      </c>
      <c r="J921" s="145" t="str">
        <f>IF(SP_SUL!I924="","*",SP_SUL!I924)</f>
        <v>*</v>
      </c>
      <c r="K921" s="139" t="str">
        <f>IF(SP_SUL!M924="","*",SP_SUL!M924)</f>
        <v>-</v>
      </c>
      <c r="L921" s="139" t="str">
        <f>IF(SP_SUL!N924="","*",SP_SUL!N924)</f>
        <v>-</v>
      </c>
      <c r="M921" s="140" t="str">
        <f>IF(SP_SUL!J924="","*",SP_SUL!J924)</f>
        <v>*</v>
      </c>
      <c r="N921" s="144" t="str">
        <f>IF(SP_SUL!K924="","*",SP_SUL!K924)</f>
        <v>*</v>
      </c>
      <c r="O921" s="144" t="str">
        <f>IF(SP_SUL!L924="","*",SP_SUL!L924)</f>
        <v>*</v>
      </c>
      <c r="P921" s="143" t="str">
        <f>IF(SP_SUL!O924="","*",SP_SUL!O924)</f>
        <v>*</v>
      </c>
      <c r="Q921" s="143" t="str">
        <f>IF(SP_SUL!P924="","*",SP_SUL!P924)</f>
        <v>*</v>
      </c>
      <c r="R921" s="145" t="str">
        <f>IF(SP_SUL!Q924="","*",CONCATENATE(SP_SUL!Q924," ",SP_SUL!R924))</f>
        <v>*</v>
      </c>
      <c r="S921" s="145" t="str">
        <f>IF(SP_SUL!V924="","*",SP_SUL!V924)</f>
        <v>*</v>
      </c>
      <c r="T921" s="145" t="str">
        <f>IF(SP_SUL!W924="","*",SP_SUL!W924)</f>
        <v>*</v>
      </c>
      <c r="U921" s="137" t="str">
        <f ca="1">_xlfn.XLOOKUP(G921&amp;$U$2,BS_CONTROLE[CHAVE],BS_CONTROLE[Quantidade_11],"-")</f>
        <v>-</v>
      </c>
      <c r="V921" s="137" t="str">
        <f ca="1">_xlfn.XLOOKUP(G921&amp;$V$2,BS_CONTROLE[CHAVE],BS_CONTROLE[Quantidade_11],"-")</f>
        <v>-</v>
      </c>
      <c r="W921" s="137" t="str">
        <f ca="1">_xlfn.XLOOKUP(G921&amp;$W$2,BS_CONTROLE[CHAVE],BS_CONTROLE[Quantidade_11],"-")</f>
        <v>-</v>
      </c>
    </row>
    <row r="922" spans="1:23" hidden="1">
      <c r="A922" s="146" t="str">
        <f>IF(SP_SUL!Y925="","*",SP_SUL!Y925)</f>
        <v>*</v>
      </c>
      <c r="B922" s="146" t="str">
        <f>IF(SP_SUL!X925="","*",SP_SUL!X925)</f>
        <v>*</v>
      </c>
      <c r="C922" s="146" t="str">
        <f>IF(SP_SUL!Z925="","*",SP_SUL!Z925)</f>
        <v>*</v>
      </c>
      <c r="D922" s="139" t="str">
        <f>IF(SP_SUL!S925="","*",SP_SUL!S925)</f>
        <v>-</v>
      </c>
      <c r="E922" s="139" t="str">
        <f>IF(SP_SUL!T925="","*",SP_SUL!T925)</f>
        <v>-</v>
      </c>
      <c r="F922" s="145" t="str">
        <f>IF(SP_SUL!B925="","*",SP_SUL!B925)</f>
        <v>*</v>
      </c>
      <c r="G922" s="145" t="str">
        <f>IF(SP_SUL!D925="","*",SP_SUL!D925)</f>
        <v>*</v>
      </c>
      <c r="H922" s="145" t="str">
        <f>IF(SP_SUL!F925="","*",SP_SUL!F925)</f>
        <v>*</v>
      </c>
      <c r="I922" s="145" t="str">
        <f>IF(SP_SUL!H925="","*",SP_SUL!H925)</f>
        <v>*</v>
      </c>
      <c r="J922" s="145" t="str">
        <f>IF(SP_SUL!I925="","*",SP_SUL!I925)</f>
        <v>*</v>
      </c>
      <c r="K922" s="139" t="str">
        <f>IF(SP_SUL!M925="","*",SP_SUL!M925)</f>
        <v>-</v>
      </c>
      <c r="L922" s="139" t="str">
        <f>IF(SP_SUL!N925="","*",SP_SUL!N925)</f>
        <v>-</v>
      </c>
      <c r="M922" s="140" t="str">
        <f>IF(SP_SUL!J925="","*",SP_SUL!J925)</f>
        <v>*</v>
      </c>
      <c r="N922" s="144" t="str">
        <f>IF(SP_SUL!K925="","*",SP_SUL!K925)</f>
        <v>*</v>
      </c>
      <c r="O922" s="144" t="str">
        <f>IF(SP_SUL!L925="","*",SP_SUL!L925)</f>
        <v>*</v>
      </c>
      <c r="P922" s="143" t="str">
        <f>IF(SP_SUL!O925="","*",SP_SUL!O925)</f>
        <v>*</v>
      </c>
      <c r="Q922" s="143" t="str">
        <f>IF(SP_SUL!P925="","*",SP_SUL!P925)</f>
        <v>*</v>
      </c>
      <c r="R922" s="145" t="str">
        <f>IF(SP_SUL!Q925="","*",CONCATENATE(SP_SUL!Q925," ",SP_SUL!R925))</f>
        <v>*</v>
      </c>
      <c r="S922" s="145" t="str">
        <f>IF(SP_SUL!V925="","*",SP_SUL!V925)</f>
        <v>*</v>
      </c>
      <c r="T922" s="145" t="str">
        <f>IF(SP_SUL!W925="","*",SP_SUL!W925)</f>
        <v>*</v>
      </c>
      <c r="U922" s="137" t="str">
        <f ca="1">_xlfn.XLOOKUP(G922&amp;$U$2,BS_CONTROLE[CHAVE],BS_CONTROLE[Quantidade_11],"-")</f>
        <v>-</v>
      </c>
      <c r="V922" s="137" t="str">
        <f ca="1">_xlfn.XLOOKUP(G922&amp;$V$2,BS_CONTROLE[CHAVE],BS_CONTROLE[Quantidade_11],"-")</f>
        <v>-</v>
      </c>
      <c r="W922" s="137" t="str">
        <f ca="1">_xlfn.XLOOKUP(G922&amp;$W$2,BS_CONTROLE[CHAVE],BS_CONTROLE[Quantidade_11],"-")</f>
        <v>-</v>
      </c>
    </row>
    <row r="923" spans="1:23" hidden="1">
      <c r="A923" s="146" t="str">
        <f>IF(SP_SUL!Y926="","*",SP_SUL!Y926)</f>
        <v>*</v>
      </c>
      <c r="B923" s="146" t="str">
        <f>IF(SP_SUL!X926="","*",SP_SUL!X926)</f>
        <v>*</v>
      </c>
      <c r="C923" s="146" t="str">
        <f>IF(SP_SUL!Z926="","*",SP_SUL!Z926)</f>
        <v>*</v>
      </c>
      <c r="D923" s="139" t="str">
        <f>IF(SP_SUL!S926="","*",SP_SUL!S926)</f>
        <v>-</v>
      </c>
      <c r="E923" s="139" t="str">
        <f>IF(SP_SUL!T926="","*",SP_SUL!T926)</f>
        <v>-</v>
      </c>
      <c r="F923" s="145" t="str">
        <f>IF(SP_SUL!B926="","*",SP_SUL!B926)</f>
        <v>*</v>
      </c>
      <c r="G923" s="145" t="str">
        <f>IF(SP_SUL!D926="","*",SP_SUL!D926)</f>
        <v>*</v>
      </c>
      <c r="H923" s="145" t="str">
        <f>IF(SP_SUL!F926="","*",SP_SUL!F926)</f>
        <v>*</v>
      </c>
      <c r="I923" s="145" t="str">
        <f>IF(SP_SUL!H926="","*",SP_SUL!H926)</f>
        <v>*</v>
      </c>
      <c r="J923" s="145" t="str">
        <f>IF(SP_SUL!I926="","*",SP_SUL!I926)</f>
        <v>*</v>
      </c>
      <c r="K923" s="139" t="str">
        <f>IF(SP_SUL!M926="","*",SP_SUL!M926)</f>
        <v>-</v>
      </c>
      <c r="L923" s="139" t="str">
        <f>IF(SP_SUL!N926="","*",SP_SUL!N926)</f>
        <v>-</v>
      </c>
      <c r="M923" s="140" t="str">
        <f>IF(SP_SUL!J926="","*",SP_SUL!J926)</f>
        <v>*</v>
      </c>
      <c r="N923" s="144" t="str">
        <f>IF(SP_SUL!K926="","*",SP_SUL!K926)</f>
        <v>*</v>
      </c>
      <c r="O923" s="144" t="str">
        <f>IF(SP_SUL!L926="","*",SP_SUL!L926)</f>
        <v>*</v>
      </c>
      <c r="P923" s="143" t="str">
        <f>IF(SP_SUL!O926="","*",SP_SUL!O926)</f>
        <v>*</v>
      </c>
      <c r="Q923" s="143" t="str">
        <f>IF(SP_SUL!P926="","*",SP_SUL!P926)</f>
        <v>*</v>
      </c>
      <c r="R923" s="145" t="str">
        <f>IF(SP_SUL!Q926="","*",CONCATENATE(SP_SUL!Q926," ",SP_SUL!R926))</f>
        <v>*</v>
      </c>
      <c r="S923" s="145" t="str">
        <f>IF(SP_SUL!V926="","*",SP_SUL!V926)</f>
        <v>*</v>
      </c>
      <c r="T923" s="145" t="str">
        <f>IF(SP_SUL!W926="","*",SP_SUL!W926)</f>
        <v>*</v>
      </c>
      <c r="U923" s="137" t="str">
        <f ca="1">_xlfn.XLOOKUP(G923&amp;$U$2,BS_CONTROLE[CHAVE],BS_CONTROLE[Quantidade_11],"-")</f>
        <v>-</v>
      </c>
      <c r="V923" s="137" t="str">
        <f ca="1">_xlfn.XLOOKUP(G923&amp;$V$2,BS_CONTROLE[CHAVE],BS_CONTROLE[Quantidade_11],"-")</f>
        <v>-</v>
      </c>
      <c r="W923" s="137" t="str">
        <f ca="1">_xlfn.XLOOKUP(G923&amp;$W$2,BS_CONTROLE[CHAVE],BS_CONTROLE[Quantidade_11],"-")</f>
        <v>-</v>
      </c>
    </row>
    <row r="924" spans="1:23" hidden="1">
      <c r="A924" s="146" t="str">
        <f>IF(SP_SUL!Y927="","*",SP_SUL!Y927)</f>
        <v>*</v>
      </c>
      <c r="B924" s="146" t="str">
        <f>IF(SP_SUL!X927="","*",SP_SUL!X927)</f>
        <v>*</v>
      </c>
      <c r="C924" s="146" t="str">
        <f>IF(SP_SUL!Z927="","*",SP_SUL!Z927)</f>
        <v>*</v>
      </c>
      <c r="D924" s="139" t="str">
        <f>IF(SP_SUL!S927="","*",SP_SUL!S927)</f>
        <v>-</v>
      </c>
      <c r="E924" s="139" t="str">
        <f>IF(SP_SUL!T927="","*",SP_SUL!T927)</f>
        <v>-</v>
      </c>
      <c r="F924" s="145" t="str">
        <f>IF(SP_SUL!B927="","*",SP_SUL!B927)</f>
        <v>*</v>
      </c>
      <c r="G924" s="145" t="str">
        <f>IF(SP_SUL!D927="","*",SP_SUL!D927)</f>
        <v>*</v>
      </c>
      <c r="H924" s="145" t="str">
        <f>IF(SP_SUL!F927="","*",SP_SUL!F927)</f>
        <v>*</v>
      </c>
      <c r="I924" s="145" t="str">
        <f>IF(SP_SUL!H927="","*",SP_SUL!H927)</f>
        <v>*</v>
      </c>
      <c r="J924" s="145" t="str">
        <f>IF(SP_SUL!I927="","*",SP_SUL!I927)</f>
        <v>*</v>
      </c>
      <c r="K924" s="139" t="str">
        <f>IF(SP_SUL!M927="","*",SP_SUL!M927)</f>
        <v>-</v>
      </c>
      <c r="L924" s="139" t="str">
        <f>IF(SP_SUL!N927="","*",SP_SUL!N927)</f>
        <v>-</v>
      </c>
      <c r="M924" s="140" t="str">
        <f>IF(SP_SUL!J927="","*",SP_SUL!J927)</f>
        <v>*</v>
      </c>
      <c r="N924" s="144" t="str">
        <f>IF(SP_SUL!K927="","*",SP_SUL!K927)</f>
        <v>*</v>
      </c>
      <c r="O924" s="144" t="str">
        <f>IF(SP_SUL!L927="","*",SP_SUL!L927)</f>
        <v>*</v>
      </c>
      <c r="P924" s="143" t="str">
        <f>IF(SP_SUL!O927="","*",SP_SUL!O927)</f>
        <v>*</v>
      </c>
      <c r="Q924" s="143" t="str">
        <f>IF(SP_SUL!P927="","*",SP_SUL!P927)</f>
        <v>*</v>
      </c>
      <c r="R924" s="145" t="str">
        <f>IF(SP_SUL!Q927="","*",CONCATENATE(SP_SUL!Q927," ",SP_SUL!R927))</f>
        <v>*</v>
      </c>
      <c r="S924" s="145" t="str">
        <f>IF(SP_SUL!V927="","*",SP_SUL!V927)</f>
        <v>*</v>
      </c>
      <c r="T924" s="145" t="str">
        <f>IF(SP_SUL!W927="","*",SP_SUL!W927)</f>
        <v>*</v>
      </c>
      <c r="U924" s="137" t="str">
        <f ca="1">_xlfn.XLOOKUP(G924&amp;$U$2,BS_CONTROLE[CHAVE],BS_CONTROLE[Quantidade_11],"-")</f>
        <v>-</v>
      </c>
      <c r="V924" s="137" t="str">
        <f ca="1">_xlfn.XLOOKUP(G924&amp;$V$2,BS_CONTROLE[CHAVE],BS_CONTROLE[Quantidade_11],"-")</f>
        <v>-</v>
      </c>
      <c r="W924" s="137" t="str">
        <f ca="1">_xlfn.XLOOKUP(G924&amp;$W$2,BS_CONTROLE[CHAVE],BS_CONTROLE[Quantidade_11],"-")</f>
        <v>-</v>
      </c>
    </row>
    <row r="925" spans="1:23" hidden="1">
      <c r="A925" s="146" t="str">
        <f>IF(SP_SUL!Y928="","*",SP_SUL!Y928)</f>
        <v>*</v>
      </c>
      <c r="B925" s="146" t="str">
        <f>IF(SP_SUL!X928="","*",SP_SUL!X928)</f>
        <v>*</v>
      </c>
      <c r="C925" s="146" t="str">
        <f>IF(SP_SUL!Z928="","*",SP_SUL!Z928)</f>
        <v>*</v>
      </c>
      <c r="D925" s="139" t="str">
        <f>IF(SP_SUL!S928="","*",SP_SUL!S928)</f>
        <v>-</v>
      </c>
      <c r="E925" s="139" t="str">
        <f>IF(SP_SUL!T928="","*",SP_SUL!T928)</f>
        <v>-</v>
      </c>
      <c r="F925" s="145" t="str">
        <f>IF(SP_SUL!B928="","*",SP_SUL!B928)</f>
        <v>*</v>
      </c>
      <c r="G925" s="145" t="str">
        <f>IF(SP_SUL!D928="","*",SP_SUL!D928)</f>
        <v>*</v>
      </c>
      <c r="H925" s="145" t="str">
        <f>IF(SP_SUL!F928="","*",SP_SUL!F928)</f>
        <v>*</v>
      </c>
      <c r="I925" s="145" t="str">
        <f>IF(SP_SUL!H928="","*",SP_SUL!H928)</f>
        <v>*</v>
      </c>
      <c r="J925" s="145" t="str">
        <f>IF(SP_SUL!I928="","*",SP_SUL!I928)</f>
        <v>*</v>
      </c>
      <c r="K925" s="139" t="str">
        <f>IF(SP_SUL!M928="","*",SP_SUL!M928)</f>
        <v>-</v>
      </c>
      <c r="L925" s="139" t="str">
        <f>IF(SP_SUL!N928="","*",SP_SUL!N928)</f>
        <v>-</v>
      </c>
      <c r="M925" s="140" t="str">
        <f>IF(SP_SUL!J928="","*",SP_SUL!J928)</f>
        <v>*</v>
      </c>
      <c r="N925" s="144" t="str">
        <f>IF(SP_SUL!K928="","*",SP_SUL!K928)</f>
        <v>*</v>
      </c>
      <c r="O925" s="144" t="str">
        <f>IF(SP_SUL!L928="","*",SP_SUL!L928)</f>
        <v>*</v>
      </c>
      <c r="P925" s="143" t="str">
        <f>IF(SP_SUL!O928="","*",SP_SUL!O928)</f>
        <v>*</v>
      </c>
      <c r="Q925" s="143" t="str">
        <f>IF(SP_SUL!P928="","*",SP_SUL!P928)</f>
        <v>*</v>
      </c>
      <c r="R925" s="145" t="str">
        <f>IF(SP_SUL!Q928="","*",CONCATENATE(SP_SUL!Q928," ",SP_SUL!R928))</f>
        <v>*</v>
      </c>
      <c r="S925" s="145" t="str">
        <f>IF(SP_SUL!V928="","*",SP_SUL!V928)</f>
        <v>*</v>
      </c>
      <c r="T925" s="145" t="str">
        <f>IF(SP_SUL!W928="","*",SP_SUL!W928)</f>
        <v>*</v>
      </c>
      <c r="U925" s="137" t="str">
        <f ca="1">_xlfn.XLOOKUP(G925&amp;$U$2,BS_CONTROLE[CHAVE],BS_CONTROLE[Quantidade_11],"-")</f>
        <v>-</v>
      </c>
      <c r="V925" s="137" t="str">
        <f ca="1">_xlfn.XLOOKUP(G925&amp;$V$2,BS_CONTROLE[CHAVE],BS_CONTROLE[Quantidade_11],"-")</f>
        <v>-</v>
      </c>
      <c r="W925" s="137" t="str">
        <f ca="1">_xlfn.XLOOKUP(G925&amp;$W$2,BS_CONTROLE[CHAVE],BS_CONTROLE[Quantidade_11],"-")</f>
        <v>-</v>
      </c>
    </row>
    <row r="926" spans="1:23" hidden="1">
      <c r="A926" s="146" t="str">
        <f>IF(SP_SUL!Y929="","*",SP_SUL!Y929)</f>
        <v>*</v>
      </c>
      <c r="B926" s="146" t="str">
        <f>IF(SP_SUL!X929="","*",SP_SUL!X929)</f>
        <v>*</v>
      </c>
      <c r="C926" s="146" t="str">
        <f>IF(SP_SUL!Z929="","*",SP_SUL!Z929)</f>
        <v>*</v>
      </c>
      <c r="D926" s="139" t="str">
        <f>IF(SP_SUL!S929="","*",SP_SUL!S929)</f>
        <v>-</v>
      </c>
      <c r="E926" s="139" t="str">
        <f>IF(SP_SUL!T929="","*",SP_SUL!T929)</f>
        <v>-</v>
      </c>
      <c r="F926" s="145" t="str">
        <f>IF(SP_SUL!B929="","*",SP_SUL!B929)</f>
        <v>*</v>
      </c>
      <c r="G926" s="145" t="str">
        <f>IF(SP_SUL!D929="","*",SP_SUL!D929)</f>
        <v>*</v>
      </c>
      <c r="H926" s="145" t="str">
        <f>IF(SP_SUL!F929="","*",SP_SUL!F929)</f>
        <v>*</v>
      </c>
      <c r="I926" s="145" t="str">
        <f>IF(SP_SUL!H929="","*",SP_SUL!H929)</f>
        <v>*</v>
      </c>
      <c r="J926" s="145" t="str">
        <f>IF(SP_SUL!I929="","*",SP_SUL!I929)</f>
        <v>*</v>
      </c>
      <c r="K926" s="139" t="str">
        <f>IF(SP_SUL!M929="","*",SP_SUL!M929)</f>
        <v>-</v>
      </c>
      <c r="L926" s="139" t="str">
        <f>IF(SP_SUL!N929="","*",SP_SUL!N929)</f>
        <v>-</v>
      </c>
      <c r="M926" s="140" t="str">
        <f>IF(SP_SUL!J929="","*",SP_SUL!J929)</f>
        <v>*</v>
      </c>
      <c r="N926" s="144" t="str">
        <f>IF(SP_SUL!K929="","*",SP_SUL!K929)</f>
        <v>*</v>
      </c>
      <c r="O926" s="144" t="str">
        <f>IF(SP_SUL!L929="","*",SP_SUL!L929)</f>
        <v>*</v>
      </c>
      <c r="P926" s="143" t="str">
        <f>IF(SP_SUL!O929="","*",SP_SUL!O929)</f>
        <v>*</v>
      </c>
      <c r="Q926" s="143" t="str">
        <f>IF(SP_SUL!P929="","*",SP_SUL!P929)</f>
        <v>*</v>
      </c>
      <c r="R926" s="145" t="str">
        <f>IF(SP_SUL!Q929="","*",CONCATENATE(SP_SUL!Q929," ",SP_SUL!R929))</f>
        <v>*</v>
      </c>
      <c r="S926" s="145" t="str">
        <f>IF(SP_SUL!V929="","*",SP_SUL!V929)</f>
        <v>*</v>
      </c>
      <c r="T926" s="145" t="str">
        <f>IF(SP_SUL!W929="","*",SP_SUL!W929)</f>
        <v>*</v>
      </c>
      <c r="U926" s="137" t="str">
        <f ca="1">_xlfn.XLOOKUP(G926&amp;$U$2,BS_CONTROLE[CHAVE],BS_CONTROLE[Quantidade_11],"-")</f>
        <v>-</v>
      </c>
      <c r="V926" s="137" t="str">
        <f ca="1">_xlfn.XLOOKUP(G926&amp;$V$2,BS_CONTROLE[CHAVE],BS_CONTROLE[Quantidade_11],"-")</f>
        <v>-</v>
      </c>
      <c r="W926" s="137" t="str">
        <f ca="1">_xlfn.XLOOKUP(G926&amp;$W$2,BS_CONTROLE[CHAVE],BS_CONTROLE[Quantidade_11],"-")</f>
        <v>-</v>
      </c>
    </row>
    <row r="927" spans="1:23" hidden="1">
      <c r="A927" s="146" t="str">
        <f>IF(SP_SUL!Y930="","*",SP_SUL!Y930)</f>
        <v>*</v>
      </c>
      <c r="B927" s="146" t="str">
        <f>IF(SP_SUL!X930="","*",SP_SUL!X930)</f>
        <v>*</v>
      </c>
      <c r="C927" s="146" t="str">
        <f>IF(SP_SUL!Z930="","*",SP_SUL!Z930)</f>
        <v>*</v>
      </c>
      <c r="D927" s="139" t="str">
        <f>IF(SP_SUL!S930="","*",SP_SUL!S930)</f>
        <v>-</v>
      </c>
      <c r="E927" s="139" t="str">
        <f>IF(SP_SUL!T930="","*",SP_SUL!T930)</f>
        <v>-</v>
      </c>
      <c r="F927" s="145" t="str">
        <f>IF(SP_SUL!B930="","*",SP_SUL!B930)</f>
        <v>*</v>
      </c>
      <c r="G927" s="145" t="str">
        <f>IF(SP_SUL!D930="","*",SP_SUL!D930)</f>
        <v>*</v>
      </c>
      <c r="H927" s="145" t="str">
        <f>IF(SP_SUL!F930="","*",SP_SUL!F930)</f>
        <v>*</v>
      </c>
      <c r="I927" s="145" t="str">
        <f>IF(SP_SUL!H930="","*",SP_SUL!H930)</f>
        <v>*</v>
      </c>
      <c r="J927" s="145" t="str">
        <f>IF(SP_SUL!I930="","*",SP_SUL!I930)</f>
        <v>*</v>
      </c>
      <c r="K927" s="139" t="str">
        <f>IF(SP_SUL!M930="","*",SP_SUL!M930)</f>
        <v>-</v>
      </c>
      <c r="L927" s="139" t="str">
        <f>IF(SP_SUL!N930="","*",SP_SUL!N930)</f>
        <v>-</v>
      </c>
      <c r="M927" s="140" t="str">
        <f>IF(SP_SUL!J930="","*",SP_SUL!J930)</f>
        <v>*</v>
      </c>
      <c r="N927" s="144" t="str">
        <f>IF(SP_SUL!K930="","*",SP_SUL!K930)</f>
        <v>*</v>
      </c>
      <c r="O927" s="144" t="str">
        <f>IF(SP_SUL!L930="","*",SP_SUL!L930)</f>
        <v>*</v>
      </c>
      <c r="P927" s="143" t="str">
        <f>IF(SP_SUL!O930="","*",SP_SUL!O930)</f>
        <v>*</v>
      </c>
      <c r="Q927" s="143" t="str">
        <f>IF(SP_SUL!P930="","*",SP_SUL!P930)</f>
        <v>*</v>
      </c>
      <c r="R927" s="145" t="str">
        <f>IF(SP_SUL!Q930="","*",CONCATENATE(SP_SUL!Q930," ",SP_SUL!R930))</f>
        <v>*</v>
      </c>
      <c r="S927" s="145" t="str">
        <f>IF(SP_SUL!V930="","*",SP_SUL!V930)</f>
        <v>*</v>
      </c>
      <c r="T927" s="145" t="str">
        <f>IF(SP_SUL!W930="","*",SP_SUL!W930)</f>
        <v>*</v>
      </c>
      <c r="U927" s="137" t="str">
        <f ca="1">_xlfn.XLOOKUP(G927&amp;$U$2,BS_CONTROLE[CHAVE],BS_CONTROLE[Quantidade_11],"-")</f>
        <v>-</v>
      </c>
      <c r="V927" s="137" t="str">
        <f ca="1">_xlfn.XLOOKUP(G927&amp;$V$2,BS_CONTROLE[CHAVE],BS_CONTROLE[Quantidade_11],"-")</f>
        <v>-</v>
      </c>
      <c r="W927" s="137" t="str">
        <f ca="1">_xlfn.XLOOKUP(G927&amp;$W$2,BS_CONTROLE[CHAVE],BS_CONTROLE[Quantidade_11],"-")</f>
        <v>-</v>
      </c>
    </row>
    <row r="928" spans="1:23" hidden="1">
      <c r="A928" s="146" t="str">
        <f>IF(SP_SUL!Y931="","*",SP_SUL!Y931)</f>
        <v>*</v>
      </c>
      <c r="B928" s="146" t="str">
        <f>IF(SP_SUL!X931="","*",SP_SUL!X931)</f>
        <v>*</v>
      </c>
      <c r="C928" s="146" t="str">
        <f>IF(SP_SUL!Z931="","*",SP_SUL!Z931)</f>
        <v>*</v>
      </c>
      <c r="D928" s="139" t="str">
        <f>IF(SP_SUL!S931="","*",SP_SUL!S931)</f>
        <v>-</v>
      </c>
      <c r="E928" s="139" t="str">
        <f>IF(SP_SUL!T931="","*",SP_SUL!T931)</f>
        <v>-</v>
      </c>
      <c r="F928" s="145" t="str">
        <f>IF(SP_SUL!B931="","*",SP_SUL!B931)</f>
        <v>*</v>
      </c>
      <c r="G928" s="145" t="str">
        <f>IF(SP_SUL!D931="","*",SP_SUL!D931)</f>
        <v>*</v>
      </c>
      <c r="H928" s="145" t="str">
        <f>IF(SP_SUL!F931="","*",SP_SUL!F931)</f>
        <v>*</v>
      </c>
      <c r="I928" s="145" t="str">
        <f>IF(SP_SUL!H931="","*",SP_SUL!H931)</f>
        <v>*</v>
      </c>
      <c r="J928" s="145" t="str">
        <f>IF(SP_SUL!I931="","*",SP_SUL!I931)</f>
        <v>*</v>
      </c>
      <c r="K928" s="139" t="str">
        <f>IF(SP_SUL!M931="","*",SP_SUL!M931)</f>
        <v>-</v>
      </c>
      <c r="L928" s="139" t="str">
        <f>IF(SP_SUL!N931="","*",SP_SUL!N931)</f>
        <v>-</v>
      </c>
      <c r="M928" s="140" t="str">
        <f>IF(SP_SUL!J931="","*",SP_SUL!J931)</f>
        <v>*</v>
      </c>
      <c r="N928" s="144" t="str">
        <f>IF(SP_SUL!K931="","*",SP_SUL!K931)</f>
        <v>*</v>
      </c>
      <c r="O928" s="144" t="str">
        <f>IF(SP_SUL!L931="","*",SP_SUL!L931)</f>
        <v>*</v>
      </c>
      <c r="P928" s="143" t="str">
        <f>IF(SP_SUL!O931="","*",SP_SUL!O931)</f>
        <v>*</v>
      </c>
      <c r="Q928" s="143" t="str">
        <f>IF(SP_SUL!P931="","*",SP_SUL!P931)</f>
        <v>*</v>
      </c>
      <c r="R928" s="145" t="str">
        <f>IF(SP_SUL!Q931="","*",CONCATENATE(SP_SUL!Q931," ",SP_SUL!R931))</f>
        <v>*</v>
      </c>
      <c r="S928" s="145" t="str">
        <f>IF(SP_SUL!V931="","*",SP_SUL!V931)</f>
        <v>*</v>
      </c>
      <c r="T928" s="145" t="str">
        <f>IF(SP_SUL!W931="","*",SP_SUL!W931)</f>
        <v>*</v>
      </c>
      <c r="U928" s="137" t="str">
        <f ca="1">_xlfn.XLOOKUP(G928&amp;$U$2,BS_CONTROLE[CHAVE],BS_CONTROLE[Quantidade_11],"-")</f>
        <v>-</v>
      </c>
      <c r="V928" s="137" t="str">
        <f ca="1">_xlfn.XLOOKUP(G928&amp;$V$2,BS_CONTROLE[CHAVE],BS_CONTROLE[Quantidade_11],"-")</f>
        <v>-</v>
      </c>
      <c r="W928" s="137" t="str">
        <f ca="1">_xlfn.XLOOKUP(G928&amp;$W$2,BS_CONTROLE[CHAVE],BS_CONTROLE[Quantidade_11],"-")</f>
        <v>-</v>
      </c>
    </row>
    <row r="929" spans="1:23" hidden="1">
      <c r="A929" s="146" t="str">
        <f>IF(SP_SUL!Y932="","*",SP_SUL!Y932)</f>
        <v>*</v>
      </c>
      <c r="B929" s="146" t="str">
        <f>IF(SP_SUL!X932="","*",SP_SUL!X932)</f>
        <v>*</v>
      </c>
      <c r="C929" s="146" t="str">
        <f>IF(SP_SUL!Z932="","*",SP_SUL!Z932)</f>
        <v>*</v>
      </c>
      <c r="D929" s="139" t="str">
        <f>IF(SP_SUL!S932="","*",SP_SUL!S932)</f>
        <v>-</v>
      </c>
      <c r="E929" s="139" t="str">
        <f>IF(SP_SUL!T932="","*",SP_SUL!T932)</f>
        <v>-</v>
      </c>
      <c r="F929" s="145" t="str">
        <f>IF(SP_SUL!B932="","*",SP_SUL!B932)</f>
        <v>*</v>
      </c>
      <c r="G929" s="145" t="str">
        <f>IF(SP_SUL!D932="","*",SP_SUL!D932)</f>
        <v>*</v>
      </c>
      <c r="H929" s="145" t="str">
        <f>IF(SP_SUL!F932="","*",SP_SUL!F932)</f>
        <v>*</v>
      </c>
      <c r="I929" s="145" t="str">
        <f>IF(SP_SUL!H932="","*",SP_SUL!H932)</f>
        <v>*</v>
      </c>
      <c r="J929" s="145" t="str">
        <f>IF(SP_SUL!I932="","*",SP_SUL!I932)</f>
        <v>*</v>
      </c>
      <c r="K929" s="139" t="str">
        <f>IF(SP_SUL!M932="","*",SP_SUL!M932)</f>
        <v>-</v>
      </c>
      <c r="L929" s="139" t="str">
        <f>IF(SP_SUL!N932="","*",SP_SUL!N932)</f>
        <v>-</v>
      </c>
      <c r="M929" s="140" t="str">
        <f>IF(SP_SUL!J932="","*",SP_SUL!J932)</f>
        <v>*</v>
      </c>
      <c r="N929" s="144" t="str">
        <f>IF(SP_SUL!K932="","*",SP_SUL!K932)</f>
        <v>*</v>
      </c>
      <c r="O929" s="144" t="str">
        <f>IF(SP_SUL!L932="","*",SP_SUL!L932)</f>
        <v>*</v>
      </c>
      <c r="P929" s="143" t="str">
        <f>IF(SP_SUL!O932="","*",SP_SUL!O932)</f>
        <v>*</v>
      </c>
      <c r="Q929" s="143" t="str">
        <f>IF(SP_SUL!P932="","*",SP_SUL!P932)</f>
        <v>*</v>
      </c>
      <c r="R929" s="145" t="str">
        <f>IF(SP_SUL!Q932="","*",CONCATENATE(SP_SUL!Q932," ",SP_SUL!R932))</f>
        <v>*</v>
      </c>
      <c r="S929" s="145" t="str">
        <f>IF(SP_SUL!V932="","*",SP_SUL!V932)</f>
        <v>*</v>
      </c>
      <c r="T929" s="145" t="str">
        <f>IF(SP_SUL!W932="","*",SP_SUL!W932)</f>
        <v>*</v>
      </c>
      <c r="U929" s="137" t="str">
        <f ca="1">_xlfn.XLOOKUP(G929&amp;$U$2,BS_CONTROLE[CHAVE],BS_CONTROLE[Quantidade_11],"-")</f>
        <v>-</v>
      </c>
      <c r="V929" s="137" t="str">
        <f ca="1">_xlfn.XLOOKUP(G929&amp;$V$2,BS_CONTROLE[CHAVE],BS_CONTROLE[Quantidade_11],"-")</f>
        <v>-</v>
      </c>
      <c r="W929" s="137" t="str">
        <f ca="1">_xlfn.XLOOKUP(G929&amp;$W$2,BS_CONTROLE[CHAVE],BS_CONTROLE[Quantidade_11],"-")</f>
        <v>-</v>
      </c>
    </row>
    <row r="930" spans="1:23" hidden="1">
      <c r="A930" s="146" t="str">
        <f>IF(SP_SUL!Y933="","*",SP_SUL!Y933)</f>
        <v>*</v>
      </c>
      <c r="B930" s="146" t="str">
        <f>IF(SP_SUL!X933="","*",SP_SUL!X933)</f>
        <v>*</v>
      </c>
      <c r="C930" s="146" t="str">
        <f>IF(SP_SUL!Z933="","*",SP_SUL!Z933)</f>
        <v>*</v>
      </c>
      <c r="D930" s="139" t="str">
        <f>IF(SP_SUL!S933="","*",SP_SUL!S933)</f>
        <v>-</v>
      </c>
      <c r="E930" s="139" t="str">
        <f>IF(SP_SUL!T933="","*",SP_SUL!T933)</f>
        <v>-</v>
      </c>
      <c r="F930" s="145" t="str">
        <f>IF(SP_SUL!B933="","*",SP_SUL!B933)</f>
        <v>*</v>
      </c>
      <c r="G930" s="145" t="str">
        <f>IF(SP_SUL!D933="","*",SP_SUL!D933)</f>
        <v>*</v>
      </c>
      <c r="H930" s="145" t="str">
        <f>IF(SP_SUL!F933="","*",SP_SUL!F933)</f>
        <v>*</v>
      </c>
      <c r="I930" s="145" t="str">
        <f>IF(SP_SUL!H933="","*",SP_SUL!H933)</f>
        <v>*</v>
      </c>
      <c r="J930" s="145" t="str">
        <f>IF(SP_SUL!I933="","*",SP_SUL!I933)</f>
        <v>*</v>
      </c>
      <c r="K930" s="139" t="str">
        <f>IF(SP_SUL!M933="","*",SP_SUL!M933)</f>
        <v>-</v>
      </c>
      <c r="L930" s="139" t="str">
        <f>IF(SP_SUL!N933="","*",SP_SUL!N933)</f>
        <v>-</v>
      </c>
      <c r="M930" s="140" t="str">
        <f>IF(SP_SUL!J933="","*",SP_SUL!J933)</f>
        <v>*</v>
      </c>
      <c r="N930" s="144" t="str">
        <f>IF(SP_SUL!K933="","*",SP_SUL!K933)</f>
        <v>*</v>
      </c>
      <c r="O930" s="144" t="str">
        <f>IF(SP_SUL!L933="","*",SP_SUL!L933)</f>
        <v>*</v>
      </c>
      <c r="P930" s="143" t="str">
        <f>IF(SP_SUL!O933="","*",SP_SUL!O933)</f>
        <v>*</v>
      </c>
      <c r="Q930" s="143" t="str">
        <f>IF(SP_SUL!P933="","*",SP_SUL!P933)</f>
        <v>*</v>
      </c>
      <c r="R930" s="145" t="str">
        <f>IF(SP_SUL!Q933="","*",CONCATENATE(SP_SUL!Q933," ",SP_SUL!R933))</f>
        <v>*</v>
      </c>
      <c r="S930" s="145" t="str">
        <f>IF(SP_SUL!V933="","*",SP_SUL!V933)</f>
        <v>*</v>
      </c>
      <c r="T930" s="145" t="str">
        <f>IF(SP_SUL!W933="","*",SP_SUL!W933)</f>
        <v>*</v>
      </c>
      <c r="U930" s="137" t="str">
        <f ca="1">_xlfn.XLOOKUP(G930&amp;$U$2,BS_CONTROLE[CHAVE],BS_CONTROLE[Quantidade_11],"-")</f>
        <v>-</v>
      </c>
      <c r="V930" s="137" t="str">
        <f ca="1">_xlfn.XLOOKUP(G930&amp;$V$2,BS_CONTROLE[CHAVE],BS_CONTROLE[Quantidade_11],"-")</f>
        <v>-</v>
      </c>
      <c r="W930" s="137" t="str">
        <f ca="1">_xlfn.XLOOKUP(G930&amp;$W$2,BS_CONTROLE[CHAVE],BS_CONTROLE[Quantidade_11],"-")</f>
        <v>-</v>
      </c>
    </row>
    <row r="931" spans="1:23" hidden="1">
      <c r="A931" s="146" t="str">
        <f>IF(SP_SUL!Y934="","*",SP_SUL!Y934)</f>
        <v>*</v>
      </c>
      <c r="B931" s="146" t="str">
        <f>IF(SP_SUL!X934="","*",SP_SUL!X934)</f>
        <v>*</v>
      </c>
      <c r="C931" s="146" t="str">
        <f>IF(SP_SUL!Z934="","*",SP_SUL!Z934)</f>
        <v>*</v>
      </c>
      <c r="D931" s="139" t="str">
        <f>IF(SP_SUL!S934="","*",SP_SUL!S934)</f>
        <v>-</v>
      </c>
      <c r="E931" s="139" t="str">
        <f>IF(SP_SUL!T934="","*",SP_SUL!T934)</f>
        <v>-</v>
      </c>
      <c r="F931" s="145" t="str">
        <f>IF(SP_SUL!B934="","*",SP_SUL!B934)</f>
        <v>*</v>
      </c>
      <c r="G931" s="145" t="str">
        <f>IF(SP_SUL!D934="","*",SP_SUL!D934)</f>
        <v>*</v>
      </c>
      <c r="H931" s="145" t="str">
        <f>IF(SP_SUL!F934="","*",SP_SUL!F934)</f>
        <v>*</v>
      </c>
      <c r="I931" s="145" t="str">
        <f>IF(SP_SUL!H934="","*",SP_SUL!H934)</f>
        <v>*</v>
      </c>
      <c r="J931" s="145" t="str">
        <f>IF(SP_SUL!I934="","*",SP_SUL!I934)</f>
        <v>*</v>
      </c>
      <c r="K931" s="139" t="str">
        <f>IF(SP_SUL!M934="","*",SP_SUL!M934)</f>
        <v>-</v>
      </c>
      <c r="L931" s="139" t="str">
        <f>IF(SP_SUL!N934="","*",SP_SUL!N934)</f>
        <v>-</v>
      </c>
      <c r="M931" s="140" t="str">
        <f>IF(SP_SUL!J934="","*",SP_SUL!J934)</f>
        <v>*</v>
      </c>
      <c r="N931" s="144" t="str">
        <f>IF(SP_SUL!K934="","*",SP_SUL!K934)</f>
        <v>*</v>
      </c>
      <c r="O931" s="144" t="str">
        <f>IF(SP_SUL!L934="","*",SP_SUL!L934)</f>
        <v>*</v>
      </c>
      <c r="P931" s="143" t="str">
        <f>IF(SP_SUL!O934="","*",SP_SUL!O934)</f>
        <v>*</v>
      </c>
      <c r="Q931" s="143" t="str">
        <f>IF(SP_SUL!P934="","*",SP_SUL!P934)</f>
        <v>*</v>
      </c>
      <c r="R931" s="145" t="str">
        <f>IF(SP_SUL!Q934="","*",CONCATENATE(SP_SUL!Q934," ",SP_SUL!R934))</f>
        <v>*</v>
      </c>
      <c r="S931" s="145" t="str">
        <f>IF(SP_SUL!V934="","*",SP_SUL!V934)</f>
        <v>*</v>
      </c>
      <c r="T931" s="145" t="str">
        <f>IF(SP_SUL!W934="","*",SP_SUL!W934)</f>
        <v>*</v>
      </c>
      <c r="U931" s="137" t="str">
        <f ca="1">_xlfn.XLOOKUP(G931&amp;$U$2,BS_CONTROLE[CHAVE],BS_CONTROLE[Quantidade_11],"-")</f>
        <v>-</v>
      </c>
      <c r="V931" s="137" t="str">
        <f ca="1">_xlfn.XLOOKUP(G931&amp;$V$2,BS_CONTROLE[CHAVE],BS_CONTROLE[Quantidade_11],"-")</f>
        <v>-</v>
      </c>
      <c r="W931" s="137" t="str">
        <f ca="1">_xlfn.XLOOKUP(G931&amp;$W$2,BS_CONTROLE[CHAVE],BS_CONTROLE[Quantidade_11],"-")</f>
        <v>-</v>
      </c>
    </row>
    <row r="932" spans="1:23" hidden="1">
      <c r="A932" s="146" t="str">
        <f>IF(SP_SUL!Y935="","*",SP_SUL!Y935)</f>
        <v>*</v>
      </c>
      <c r="B932" s="146" t="str">
        <f>IF(SP_SUL!X935="","*",SP_SUL!X935)</f>
        <v>*</v>
      </c>
      <c r="C932" s="146" t="str">
        <f>IF(SP_SUL!Z935="","*",SP_SUL!Z935)</f>
        <v>*</v>
      </c>
      <c r="D932" s="139" t="str">
        <f>IF(SP_SUL!S935="","*",SP_SUL!S935)</f>
        <v>-</v>
      </c>
      <c r="E932" s="139" t="str">
        <f>IF(SP_SUL!T935="","*",SP_SUL!T935)</f>
        <v>-</v>
      </c>
      <c r="F932" s="145" t="str">
        <f>IF(SP_SUL!B935="","*",SP_SUL!B935)</f>
        <v>*</v>
      </c>
      <c r="G932" s="145" t="str">
        <f>IF(SP_SUL!D935="","*",SP_SUL!D935)</f>
        <v>*</v>
      </c>
      <c r="H932" s="145" t="str">
        <f>IF(SP_SUL!F935="","*",SP_SUL!F935)</f>
        <v>*</v>
      </c>
      <c r="I932" s="145" t="str">
        <f>IF(SP_SUL!H935="","*",SP_SUL!H935)</f>
        <v>*</v>
      </c>
      <c r="J932" s="145" t="str">
        <f>IF(SP_SUL!I935="","*",SP_SUL!I935)</f>
        <v>*</v>
      </c>
      <c r="K932" s="139" t="str">
        <f>IF(SP_SUL!M935="","*",SP_SUL!M935)</f>
        <v>-</v>
      </c>
      <c r="L932" s="139" t="str">
        <f>IF(SP_SUL!N935="","*",SP_SUL!N935)</f>
        <v>-</v>
      </c>
      <c r="M932" s="140" t="str">
        <f>IF(SP_SUL!J935="","*",SP_SUL!J935)</f>
        <v>*</v>
      </c>
      <c r="N932" s="144" t="str">
        <f>IF(SP_SUL!K935="","*",SP_SUL!K935)</f>
        <v>*</v>
      </c>
      <c r="O932" s="144" t="str">
        <f>IF(SP_SUL!L935="","*",SP_SUL!L935)</f>
        <v>*</v>
      </c>
      <c r="P932" s="143" t="str">
        <f>IF(SP_SUL!O935="","*",SP_SUL!O935)</f>
        <v>*</v>
      </c>
      <c r="Q932" s="143" t="str">
        <f>IF(SP_SUL!P935="","*",SP_SUL!P935)</f>
        <v>*</v>
      </c>
      <c r="R932" s="145" t="str">
        <f>IF(SP_SUL!Q935="","*",CONCATENATE(SP_SUL!Q935," ",SP_SUL!R935))</f>
        <v>*</v>
      </c>
      <c r="S932" s="145" t="str">
        <f>IF(SP_SUL!V935="","*",SP_SUL!V935)</f>
        <v>*</v>
      </c>
      <c r="T932" s="145" t="str">
        <f>IF(SP_SUL!W935="","*",SP_SUL!W935)</f>
        <v>*</v>
      </c>
      <c r="U932" s="137" t="str">
        <f ca="1">_xlfn.XLOOKUP(G932&amp;$U$2,BS_CONTROLE[CHAVE],BS_CONTROLE[Quantidade_11],"-")</f>
        <v>-</v>
      </c>
      <c r="V932" s="137" t="str">
        <f ca="1">_xlfn.XLOOKUP(G932&amp;$V$2,BS_CONTROLE[CHAVE],BS_CONTROLE[Quantidade_11],"-")</f>
        <v>-</v>
      </c>
      <c r="W932" s="137" t="str">
        <f ca="1">_xlfn.XLOOKUP(G932&amp;$W$2,BS_CONTROLE[CHAVE],BS_CONTROLE[Quantidade_11],"-")</f>
        <v>-</v>
      </c>
    </row>
    <row r="933" spans="1:23" hidden="1">
      <c r="A933" s="146" t="str">
        <f>IF(SP_SUL!Y936="","*",SP_SUL!Y936)</f>
        <v>*</v>
      </c>
      <c r="B933" s="146" t="str">
        <f>IF(SP_SUL!X936="","*",SP_SUL!X936)</f>
        <v>*</v>
      </c>
      <c r="C933" s="146" t="str">
        <f>IF(SP_SUL!Z936="","*",SP_SUL!Z936)</f>
        <v>*</v>
      </c>
      <c r="D933" s="139" t="str">
        <f>IF(SP_SUL!S936="","*",SP_SUL!S936)</f>
        <v>-</v>
      </c>
      <c r="E933" s="139" t="str">
        <f>IF(SP_SUL!T936="","*",SP_SUL!T936)</f>
        <v>-</v>
      </c>
      <c r="F933" s="145" t="str">
        <f>IF(SP_SUL!B936="","*",SP_SUL!B936)</f>
        <v>*</v>
      </c>
      <c r="G933" s="145" t="str">
        <f>IF(SP_SUL!D936="","*",SP_SUL!D936)</f>
        <v>*</v>
      </c>
      <c r="H933" s="145" t="str">
        <f>IF(SP_SUL!F936="","*",SP_SUL!F936)</f>
        <v>*</v>
      </c>
      <c r="I933" s="145" t="str">
        <f>IF(SP_SUL!H936="","*",SP_SUL!H936)</f>
        <v>*</v>
      </c>
      <c r="J933" s="145" t="str">
        <f>IF(SP_SUL!I936="","*",SP_SUL!I936)</f>
        <v>*</v>
      </c>
      <c r="K933" s="139" t="str">
        <f>IF(SP_SUL!M936="","*",SP_SUL!M936)</f>
        <v>-</v>
      </c>
      <c r="L933" s="139" t="str">
        <f>IF(SP_SUL!N936="","*",SP_SUL!N936)</f>
        <v>-</v>
      </c>
      <c r="M933" s="140" t="str">
        <f>IF(SP_SUL!J936="","*",SP_SUL!J936)</f>
        <v>*</v>
      </c>
      <c r="N933" s="144" t="str">
        <f>IF(SP_SUL!K936="","*",SP_SUL!K936)</f>
        <v>*</v>
      </c>
      <c r="O933" s="144" t="str">
        <f>IF(SP_SUL!L936="","*",SP_SUL!L936)</f>
        <v>*</v>
      </c>
      <c r="P933" s="143" t="str">
        <f>IF(SP_SUL!O936="","*",SP_SUL!O936)</f>
        <v>*</v>
      </c>
      <c r="Q933" s="143" t="str">
        <f>IF(SP_SUL!P936="","*",SP_SUL!P936)</f>
        <v>*</v>
      </c>
      <c r="R933" s="145" t="str">
        <f>IF(SP_SUL!Q936="","*",CONCATENATE(SP_SUL!Q936," ",SP_SUL!R936))</f>
        <v>*</v>
      </c>
      <c r="S933" s="145" t="str">
        <f>IF(SP_SUL!V936="","*",SP_SUL!V936)</f>
        <v>*</v>
      </c>
      <c r="T933" s="145" t="str">
        <f>IF(SP_SUL!W936="","*",SP_SUL!W936)</f>
        <v>*</v>
      </c>
      <c r="U933" s="137" t="str">
        <f ca="1">_xlfn.XLOOKUP(G933&amp;$U$2,BS_CONTROLE[CHAVE],BS_CONTROLE[Quantidade_11],"-")</f>
        <v>-</v>
      </c>
      <c r="V933" s="137" t="str">
        <f ca="1">_xlfn.XLOOKUP(G933&amp;$V$2,BS_CONTROLE[CHAVE],BS_CONTROLE[Quantidade_11],"-")</f>
        <v>-</v>
      </c>
      <c r="W933" s="137" t="str">
        <f ca="1">_xlfn.XLOOKUP(G933&amp;$W$2,BS_CONTROLE[CHAVE],BS_CONTROLE[Quantidade_11],"-")</f>
        <v>-</v>
      </c>
    </row>
    <row r="934" spans="1:23" hidden="1">
      <c r="A934" s="146" t="str">
        <f>IF(SP_SUL!Y937="","*",SP_SUL!Y937)</f>
        <v>*</v>
      </c>
      <c r="B934" s="146" t="str">
        <f>IF(SP_SUL!X937="","*",SP_SUL!X937)</f>
        <v>*</v>
      </c>
      <c r="C934" s="146" t="str">
        <f>IF(SP_SUL!Z937="","*",SP_SUL!Z937)</f>
        <v>*</v>
      </c>
      <c r="D934" s="139" t="str">
        <f>IF(SP_SUL!S937="","*",SP_SUL!S937)</f>
        <v>-</v>
      </c>
      <c r="E934" s="139" t="str">
        <f>IF(SP_SUL!T937="","*",SP_SUL!T937)</f>
        <v>-</v>
      </c>
      <c r="F934" s="145" t="str">
        <f>IF(SP_SUL!B937="","*",SP_SUL!B937)</f>
        <v>*</v>
      </c>
      <c r="G934" s="145" t="str">
        <f>IF(SP_SUL!D937="","*",SP_SUL!D937)</f>
        <v>*</v>
      </c>
      <c r="H934" s="145" t="str">
        <f>IF(SP_SUL!F937="","*",SP_SUL!F937)</f>
        <v>*</v>
      </c>
      <c r="I934" s="145" t="str">
        <f>IF(SP_SUL!H937="","*",SP_SUL!H937)</f>
        <v>*</v>
      </c>
      <c r="J934" s="145" t="str">
        <f>IF(SP_SUL!I937="","*",SP_SUL!I937)</f>
        <v>*</v>
      </c>
      <c r="K934" s="139" t="str">
        <f>IF(SP_SUL!M937="","*",SP_SUL!M937)</f>
        <v>-</v>
      </c>
      <c r="L934" s="139" t="str">
        <f>IF(SP_SUL!N937="","*",SP_SUL!N937)</f>
        <v>-</v>
      </c>
      <c r="M934" s="140" t="str">
        <f>IF(SP_SUL!J937="","*",SP_SUL!J937)</f>
        <v>*</v>
      </c>
      <c r="N934" s="144" t="str">
        <f>IF(SP_SUL!K937="","*",SP_SUL!K937)</f>
        <v>*</v>
      </c>
      <c r="O934" s="144" t="str">
        <f>IF(SP_SUL!L937="","*",SP_SUL!L937)</f>
        <v>*</v>
      </c>
      <c r="P934" s="143" t="str">
        <f>IF(SP_SUL!O937="","*",SP_SUL!O937)</f>
        <v>*</v>
      </c>
      <c r="Q934" s="143" t="str">
        <f>IF(SP_SUL!P937="","*",SP_SUL!P937)</f>
        <v>*</v>
      </c>
      <c r="R934" s="145" t="str">
        <f>IF(SP_SUL!Q937="","*",CONCATENATE(SP_SUL!Q937," ",SP_SUL!R937))</f>
        <v>*</v>
      </c>
      <c r="S934" s="145" t="str">
        <f>IF(SP_SUL!V937="","*",SP_SUL!V937)</f>
        <v>*</v>
      </c>
      <c r="T934" s="145" t="str">
        <f>IF(SP_SUL!W937="","*",SP_SUL!W937)</f>
        <v>*</v>
      </c>
      <c r="U934" s="137" t="str">
        <f ca="1">_xlfn.XLOOKUP(G934&amp;$U$2,BS_CONTROLE[CHAVE],BS_CONTROLE[Quantidade_11],"-")</f>
        <v>-</v>
      </c>
      <c r="V934" s="137" t="str">
        <f ca="1">_xlfn.XLOOKUP(G934&amp;$V$2,BS_CONTROLE[CHAVE],BS_CONTROLE[Quantidade_11],"-")</f>
        <v>-</v>
      </c>
      <c r="W934" s="137" t="str">
        <f ca="1">_xlfn.XLOOKUP(G934&amp;$W$2,BS_CONTROLE[CHAVE],BS_CONTROLE[Quantidade_11],"-")</f>
        <v>-</v>
      </c>
    </row>
    <row r="935" spans="1:23" hidden="1">
      <c r="A935" s="146" t="str">
        <f>IF(SP_SUL!Y938="","*",SP_SUL!Y938)</f>
        <v>*</v>
      </c>
      <c r="B935" s="146" t="str">
        <f>IF(SP_SUL!X938="","*",SP_SUL!X938)</f>
        <v>*</v>
      </c>
      <c r="C935" s="146" t="str">
        <f>IF(SP_SUL!Z938="","*",SP_SUL!Z938)</f>
        <v>*</v>
      </c>
      <c r="D935" s="139" t="str">
        <f>IF(SP_SUL!S938="","*",SP_SUL!S938)</f>
        <v>-</v>
      </c>
      <c r="E935" s="139" t="str">
        <f>IF(SP_SUL!T938="","*",SP_SUL!T938)</f>
        <v>-</v>
      </c>
      <c r="F935" s="145" t="str">
        <f>IF(SP_SUL!B938="","*",SP_SUL!B938)</f>
        <v>*</v>
      </c>
      <c r="G935" s="145" t="str">
        <f>IF(SP_SUL!D938="","*",SP_SUL!D938)</f>
        <v>*</v>
      </c>
      <c r="H935" s="145" t="str">
        <f>IF(SP_SUL!F938="","*",SP_SUL!F938)</f>
        <v>*</v>
      </c>
      <c r="I935" s="145" t="str">
        <f>IF(SP_SUL!H938="","*",SP_SUL!H938)</f>
        <v>*</v>
      </c>
      <c r="J935" s="145" t="str">
        <f>IF(SP_SUL!I938="","*",SP_SUL!I938)</f>
        <v>*</v>
      </c>
      <c r="K935" s="139" t="str">
        <f>IF(SP_SUL!M938="","*",SP_SUL!M938)</f>
        <v>-</v>
      </c>
      <c r="L935" s="139" t="str">
        <f>IF(SP_SUL!N938="","*",SP_SUL!N938)</f>
        <v>-</v>
      </c>
      <c r="M935" s="140" t="str">
        <f>IF(SP_SUL!J938="","*",SP_SUL!J938)</f>
        <v>*</v>
      </c>
      <c r="N935" s="144" t="str">
        <f>IF(SP_SUL!K938="","*",SP_SUL!K938)</f>
        <v>*</v>
      </c>
      <c r="O935" s="144" t="str">
        <f>IF(SP_SUL!L938="","*",SP_SUL!L938)</f>
        <v>*</v>
      </c>
      <c r="P935" s="143" t="str">
        <f>IF(SP_SUL!O938="","*",SP_SUL!O938)</f>
        <v>*</v>
      </c>
      <c r="Q935" s="143" t="str">
        <f>IF(SP_SUL!P938="","*",SP_SUL!P938)</f>
        <v>*</v>
      </c>
      <c r="R935" s="145" t="str">
        <f>IF(SP_SUL!Q938="","*",CONCATENATE(SP_SUL!Q938," ",SP_SUL!R938))</f>
        <v>*</v>
      </c>
      <c r="S935" s="145" t="str">
        <f>IF(SP_SUL!V938="","*",SP_SUL!V938)</f>
        <v>*</v>
      </c>
      <c r="T935" s="145" t="str">
        <f>IF(SP_SUL!W938="","*",SP_SUL!W938)</f>
        <v>*</v>
      </c>
      <c r="U935" s="137" t="str">
        <f ca="1">_xlfn.XLOOKUP(G935&amp;$U$2,BS_CONTROLE[CHAVE],BS_CONTROLE[Quantidade_11],"-")</f>
        <v>-</v>
      </c>
      <c r="V935" s="137" t="str">
        <f ca="1">_xlfn.XLOOKUP(G935&amp;$V$2,BS_CONTROLE[CHAVE],BS_CONTROLE[Quantidade_11],"-")</f>
        <v>-</v>
      </c>
      <c r="W935" s="137" t="str">
        <f ca="1">_xlfn.XLOOKUP(G935&amp;$W$2,BS_CONTROLE[CHAVE],BS_CONTROLE[Quantidade_11],"-")</f>
        <v>-</v>
      </c>
    </row>
    <row r="936" spans="1:23" hidden="1">
      <c r="A936" s="146" t="str">
        <f>IF(SP_SUL!Y939="","*",SP_SUL!Y939)</f>
        <v>*</v>
      </c>
      <c r="B936" s="146" t="str">
        <f>IF(SP_SUL!X939="","*",SP_SUL!X939)</f>
        <v>*</v>
      </c>
      <c r="C936" s="146" t="str">
        <f>IF(SP_SUL!Z939="","*",SP_SUL!Z939)</f>
        <v>*</v>
      </c>
      <c r="D936" s="139" t="str">
        <f>IF(SP_SUL!S939="","*",SP_SUL!S939)</f>
        <v>-</v>
      </c>
      <c r="E936" s="139" t="str">
        <f>IF(SP_SUL!T939="","*",SP_SUL!T939)</f>
        <v>-</v>
      </c>
      <c r="F936" s="145" t="str">
        <f>IF(SP_SUL!B939="","*",SP_SUL!B939)</f>
        <v>*</v>
      </c>
      <c r="G936" s="145" t="str">
        <f>IF(SP_SUL!D939="","*",SP_SUL!D939)</f>
        <v>*</v>
      </c>
      <c r="H936" s="145" t="str">
        <f>IF(SP_SUL!F939="","*",SP_SUL!F939)</f>
        <v>*</v>
      </c>
      <c r="I936" s="145" t="str">
        <f>IF(SP_SUL!H939="","*",SP_SUL!H939)</f>
        <v>*</v>
      </c>
      <c r="J936" s="145" t="str">
        <f>IF(SP_SUL!I939="","*",SP_SUL!I939)</f>
        <v>*</v>
      </c>
      <c r="K936" s="139" t="str">
        <f>IF(SP_SUL!M939="","*",SP_SUL!M939)</f>
        <v>-</v>
      </c>
      <c r="L936" s="139" t="str">
        <f>IF(SP_SUL!N939="","*",SP_SUL!N939)</f>
        <v>-</v>
      </c>
      <c r="M936" s="140" t="str">
        <f>IF(SP_SUL!J939="","*",SP_SUL!J939)</f>
        <v>*</v>
      </c>
      <c r="N936" s="144" t="str">
        <f>IF(SP_SUL!K939="","*",SP_SUL!K939)</f>
        <v>*</v>
      </c>
      <c r="O936" s="144" t="str">
        <f>IF(SP_SUL!L939="","*",SP_SUL!L939)</f>
        <v>*</v>
      </c>
      <c r="P936" s="143" t="str">
        <f>IF(SP_SUL!O939="","*",SP_SUL!O939)</f>
        <v>*</v>
      </c>
      <c r="Q936" s="143" t="str">
        <f>IF(SP_SUL!P939="","*",SP_SUL!P939)</f>
        <v>*</v>
      </c>
      <c r="R936" s="145" t="str">
        <f>IF(SP_SUL!Q939="","*",CONCATENATE(SP_SUL!Q939," ",SP_SUL!R939))</f>
        <v>*</v>
      </c>
      <c r="S936" s="145" t="str">
        <f>IF(SP_SUL!V939="","*",SP_SUL!V939)</f>
        <v>*</v>
      </c>
      <c r="T936" s="145" t="str">
        <f>IF(SP_SUL!W939="","*",SP_SUL!W939)</f>
        <v>*</v>
      </c>
      <c r="U936" s="137" t="str">
        <f ca="1">_xlfn.XLOOKUP(G936&amp;$U$2,BS_CONTROLE[CHAVE],BS_CONTROLE[Quantidade_11],"-")</f>
        <v>-</v>
      </c>
      <c r="V936" s="137" t="str">
        <f ca="1">_xlfn.XLOOKUP(G936&amp;$V$2,BS_CONTROLE[CHAVE],BS_CONTROLE[Quantidade_11],"-")</f>
        <v>-</v>
      </c>
      <c r="W936" s="137" t="str">
        <f ca="1">_xlfn.XLOOKUP(G936&amp;$W$2,BS_CONTROLE[CHAVE],BS_CONTROLE[Quantidade_11],"-")</f>
        <v>-</v>
      </c>
    </row>
    <row r="937" spans="1:23" hidden="1">
      <c r="A937" s="146" t="str">
        <f>IF(SP_SUL!Y940="","*",SP_SUL!Y940)</f>
        <v>*</v>
      </c>
      <c r="B937" s="146" t="str">
        <f>IF(SP_SUL!X940="","*",SP_SUL!X940)</f>
        <v>*</v>
      </c>
      <c r="C937" s="146" t="str">
        <f>IF(SP_SUL!Z940="","*",SP_SUL!Z940)</f>
        <v>*</v>
      </c>
      <c r="D937" s="139" t="str">
        <f>IF(SP_SUL!S940="","*",SP_SUL!S940)</f>
        <v>-</v>
      </c>
      <c r="E937" s="139" t="str">
        <f>IF(SP_SUL!T940="","*",SP_SUL!T940)</f>
        <v>-</v>
      </c>
      <c r="F937" s="145" t="str">
        <f>IF(SP_SUL!B940="","*",SP_SUL!B940)</f>
        <v>*</v>
      </c>
      <c r="G937" s="145" t="str">
        <f>IF(SP_SUL!D940="","*",SP_SUL!D940)</f>
        <v>*</v>
      </c>
      <c r="H937" s="145" t="str">
        <f>IF(SP_SUL!F940="","*",SP_SUL!F940)</f>
        <v>*</v>
      </c>
      <c r="I937" s="145" t="str">
        <f>IF(SP_SUL!H940="","*",SP_SUL!H940)</f>
        <v>*</v>
      </c>
      <c r="J937" s="145" t="str">
        <f>IF(SP_SUL!I940="","*",SP_SUL!I940)</f>
        <v>*</v>
      </c>
      <c r="K937" s="139" t="str">
        <f>IF(SP_SUL!M940="","*",SP_SUL!M940)</f>
        <v>-</v>
      </c>
      <c r="L937" s="139" t="str">
        <f>IF(SP_SUL!N940="","*",SP_SUL!N940)</f>
        <v>-</v>
      </c>
      <c r="M937" s="140" t="str">
        <f>IF(SP_SUL!J940="","*",SP_SUL!J940)</f>
        <v>*</v>
      </c>
      <c r="N937" s="144" t="str">
        <f>IF(SP_SUL!K940="","*",SP_SUL!K940)</f>
        <v>*</v>
      </c>
      <c r="O937" s="144" t="str">
        <f>IF(SP_SUL!L940="","*",SP_SUL!L940)</f>
        <v>*</v>
      </c>
      <c r="P937" s="143" t="str">
        <f>IF(SP_SUL!O940="","*",SP_SUL!O940)</f>
        <v>*</v>
      </c>
      <c r="Q937" s="143" t="str">
        <f>IF(SP_SUL!P940="","*",SP_SUL!P940)</f>
        <v>*</v>
      </c>
      <c r="R937" s="145" t="str">
        <f>IF(SP_SUL!Q940="","*",CONCATENATE(SP_SUL!Q940," ",SP_SUL!R940))</f>
        <v>*</v>
      </c>
      <c r="S937" s="145" t="str">
        <f>IF(SP_SUL!V940="","*",SP_SUL!V940)</f>
        <v>*</v>
      </c>
      <c r="T937" s="145" t="str">
        <f>IF(SP_SUL!W940="","*",SP_SUL!W940)</f>
        <v>*</v>
      </c>
      <c r="U937" s="137" t="str">
        <f ca="1">_xlfn.XLOOKUP(G937&amp;$U$2,BS_CONTROLE[CHAVE],BS_CONTROLE[Quantidade_11],"-")</f>
        <v>-</v>
      </c>
      <c r="V937" s="137" t="str">
        <f ca="1">_xlfn.XLOOKUP(G937&amp;$V$2,BS_CONTROLE[CHAVE],BS_CONTROLE[Quantidade_11],"-")</f>
        <v>-</v>
      </c>
      <c r="W937" s="137" t="str">
        <f ca="1">_xlfn.XLOOKUP(G937&amp;$W$2,BS_CONTROLE[CHAVE],BS_CONTROLE[Quantidade_11],"-")</f>
        <v>-</v>
      </c>
    </row>
    <row r="938" spans="1:23" hidden="1">
      <c r="A938" s="146" t="str">
        <f>IF(SP_SUL!Y941="","*",SP_SUL!Y941)</f>
        <v>*</v>
      </c>
      <c r="B938" s="146" t="str">
        <f>IF(SP_SUL!X941="","*",SP_SUL!X941)</f>
        <v>*</v>
      </c>
      <c r="C938" s="146" t="str">
        <f>IF(SP_SUL!Z941="","*",SP_SUL!Z941)</f>
        <v>*</v>
      </c>
      <c r="D938" s="139" t="str">
        <f>IF(SP_SUL!S941="","*",SP_SUL!S941)</f>
        <v>-</v>
      </c>
      <c r="E938" s="139" t="str">
        <f>IF(SP_SUL!T941="","*",SP_SUL!T941)</f>
        <v>-</v>
      </c>
      <c r="F938" s="145" t="str">
        <f>IF(SP_SUL!B941="","*",SP_SUL!B941)</f>
        <v>*</v>
      </c>
      <c r="G938" s="145" t="str">
        <f>IF(SP_SUL!D941="","*",SP_SUL!D941)</f>
        <v>*</v>
      </c>
      <c r="H938" s="145" t="str">
        <f>IF(SP_SUL!F941="","*",SP_SUL!F941)</f>
        <v>*</v>
      </c>
      <c r="I938" s="145" t="str">
        <f>IF(SP_SUL!H941="","*",SP_SUL!H941)</f>
        <v>*</v>
      </c>
      <c r="J938" s="145" t="str">
        <f>IF(SP_SUL!I941="","*",SP_SUL!I941)</f>
        <v>*</v>
      </c>
      <c r="K938" s="139" t="str">
        <f>IF(SP_SUL!M941="","*",SP_SUL!M941)</f>
        <v>-</v>
      </c>
      <c r="L938" s="139" t="str">
        <f>IF(SP_SUL!N941="","*",SP_SUL!N941)</f>
        <v>-</v>
      </c>
      <c r="M938" s="140" t="str">
        <f>IF(SP_SUL!J941="","*",SP_SUL!J941)</f>
        <v>*</v>
      </c>
      <c r="N938" s="144" t="str">
        <f>IF(SP_SUL!K941="","*",SP_SUL!K941)</f>
        <v>*</v>
      </c>
      <c r="O938" s="144" t="str">
        <f>IF(SP_SUL!L941="","*",SP_SUL!L941)</f>
        <v>*</v>
      </c>
      <c r="P938" s="143" t="str">
        <f>IF(SP_SUL!O941="","*",SP_SUL!O941)</f>
        <v>*</v>
      </c>
      <c r="Q938" s="143" t="str">
        <f>IF(SP_SUL!P941="","*",SP_SUL!P941)</f>
        <v>*</v>
      </c>
      <c r="R938" s="145" t="str">
        <f>IF(SP_SUL!Q941="","*",CONCATENATE(SP_SUL!Q941," ",SP_SUL!R941))</f>
        <v>*</v>
      </c>
      <c r="S938" s="145" t="str">
        <f>IF(SP_SUL!V941="","*",SP_SUL!V941)</f>
        <v>*</v>
      </c>
      <c r="T938" s="145" t="str">
        <f>IF(SP_SUL!W941="","*",SP_SUL!W941)</f>
        <v>*</v>
      </c>
      <c r="U938" s="137" t="str">
        <f ca="1">_xlfn.XLOOKUP(G938&amp;$U$2,BS_CONTROLE[CHAVE],BS_CONTROLE[Quantidade_11],"-")</f>
        <v>-</v>
      </c>
      <c r="V938" s="137" t="str">
        <f ca="1">_xlfn.XLOOKUP(G938&amp;$V$2,BS_CONTROLE[CHAVE],BS_CONTROLE[Quantidade_11],"-")</f>
        <v>-</v>
      </c>
      <c r="W938" s="137" t="str">
        <f ca="1">_xlfn.XLOOKUP(G938&amp;$W$2,BS_CONTROLE[CHAVE],BS_CONTROLE[Quantidade_11],"-")</f>
        <v>-</v>
      </c>
    </row>
    <row r="939" spans="1:23" hidden="1">
      <c r="A939" s="146" t="str">
        <f>IF(SP_SUL!Y942="","*",SP_SUL!Y942)</f>
        <v>*</v>
      </c>
      <c r="B939" s="146" t="str">
        <f>IF(SP_SUL!X942="","*",SP_SUL!X942)</f>
        <v>*</v>
      </c>
      <c r="C939" s="146" t="str">
        <f>IF(SP_SUL!Z942="","*",SP_SUL!Z942)</f>
        <v>*</v>
      </c>
      <c r="D939" s="139" t="str">
        <f>IF(SP_SUL!S942="","*",SP_SUL!S942)</f>
        <v>-</v>
      </c>
      <c r="E939" s="139" t="str">
        <f>IF(SP_SUL!T942="","*",SP_SUL!T942)</f>
        <v>-</v>
      </c>
      <c r="F939" s="145" t="str">
        <f>IF(SP_SUL!B942="","*",SP_SUL!B942)</f>
        <v>*</v>
      </c>
      <c r="G939" s="145" t="str">
        <f>IF(SP_SUL!D942="","*",SP_SUL!D942)</f>
        <v>*</v>
      </c>
      <c r="H939" s="145" t="str">
        <f>IF(SP_SUL!F942="","*",SP_SUL!F942)</f>
        <v>*</v>
      </c>
      <c r="I939" s="145" t="str">
        <f>IF(SP_SUL!H942="","*",SP_SUL!H942)</f>
        <v>*</v>
      </c>
      <c r="J939" s="145" t="str">
        <f>IF(SP_SUL!I942="","*",SP_SUL!I942)</f>
        <v>*</v>
      </c>
      <c r="K939" s="139" t="str">
        <f>IF(SP_SUL!M942="","*",SP_SUL!M942)</f>
        <v>-</v>
      </c>
      <c r="L939" s="139" t="str">
        <f>IF(SP_SUL!N942="","*",SP_SUL!N942)</f>
        <v>-</v>
      </c>
      <c r="M939" s="140" t="str">
        <f>IF(SP_SUL!J942="","*",SP_SUL!J942)</f>
        <v>*</v>
      </c>
      <c r="N939" s="144" t="str">
        <f>IF(SP_SUL!K942="","*",SP_SUL!K942)</f>
        <v>*</v>
      </c>
      <c r="O939" s="144" t="str">
        <f>IF(SP_SUL!L942="","*",SP_SUL!L942)</f>
        <v>*</v>
      </c>
      <c r="P939" s="143" t="str">
        <f>IF(SP_SUL!O942="","*",SP_SUL!O942)</f>
        <v>*</v>
      </c>
      <c r="Q939" s="143" t="str">
        <f>IF(SP_SUL!P942="","*",SP_SUL!P942)</f>
        <v>*</v>
      </c>
      <c r="R939" s="145" t="str">
        <f>IF(SP_SUL!Q942="","*",CONCATENATE(SP_SUL!Q942," ",SP_SUL!R942))</f>
        <v>*</v>
      </c>
      <c r="S939" s="145" t="str">
        <f>IF(SP_SUL!V942="","*",SP_SUL!V942)</f>
        <v>*</v>
      </c>
      <c r="T939" s="145" t="str">
        <f>IF(SP_SUL!W942="","*",SP_SUL!W942)</f>
        <v>*</v>
      </c>
      <c r="U939" s="137" t="str">
        <f ca="1">_xlfn.XLOOKUP(G939&amp;$U$2,BS_CONTROLE[CHAVE],BS_CONTROLE[Quantidade_11],"-")</f>
        <v>-</v>
      </c>
      <c r="V939" s="137" t="str">
        <f ca="1">_xlfn.XLOOKUP(G939&amp;$V$2,BS_CONTROLE[CHAVE],BS_CONTROLE[Quantidade_11],"-")</f>
        <v>-</v>
      </c>
      <c r="W939" s="137" t="str">
        <f ca="1">_xlfn.XLOOKUP(G939&amp;$W$2,BS_CONTROLE[CHAVE],BS_CONTROLE[Quantidade_11],"-")</f>
        <v>-</v>
      </c>
    </row>
    <row r="940" spans="1:23" hidden="1">
      <c r="A940" s="146" t="str">
        <f>IF(SP_SUL!Y943="","*",SP_SUL!Y943)</f>
        <v>*</v>
      </c>
      <c r="B940" s="146" t="str">
        <f>IF(SP_SUL!X943="","*",SP_SUL!X943)</f>
        <v>*</v>
      </c>
      <c r="C940" s="146" t="str">
        <f>IF(SP_SUL!Z943="","*",SP_SUL!Z943)</f>
        <v>*</v>
      </c>
      <c r="D940" s="139" t="str">
        <f>IF(SP_SUL!S943="","*",SP_SUL!S943)</f>
        <v>-</v>
      </c>
      <c r="E940" s="139" t="str">
        <f>IF(SP_SUL!T943="","*",SP_SUL!T943)</f>
        <v>-</v>
      </c>
      <c r="F940" s="145" t="str">
        <f>IF(SP_SUL!B943="","*",SP_SUL!B943)</f>
        <v>*</v>
      </c>
      <c r="G940" s="145" t="str">
        <f>IF(SP_SUL!D943="","*",SP_SUL!D943)</f>
        <v>*</v>
      </c>
      <c r="H940" s="145" t="str">
        <f>IF(SP_SUL!F943="","*",SP_SUL!F943)</f>
        <v>*</v>
      </c>
      <c r="I940" s="145" t="str">
        <f>IF(SP_SUL!H943="","*",SP_SUL!H943)</f>
        <v>*</v>
      </c>
      <c r="J940" s="145" t="str">
        <f>IF(SP_SUL!I943="","*",SP_SUL!I943)</f>
        <v>*</v>
      </c>
      <c r="K940" s="139" t="str">
        <f>IF(SP_SUL!M943="","*",SP_SUL!M943)</f>
        <v>-</v>
      </c>
      <c r="L940" s="139" t="str">
        <f>IF(SP_SUL!N943="","*",SP_SUL!N943)</f>
        <v>-</v>
      </c>
      <c r="M940" s="140" t="str">
        <f>IF(SP_SUL!J943="","*",SP_SUL!J943)</f>
        <v>*</v>
      </c>
      <c r="N940" s="144" t="str">
        <f>IF(SP_SUL!K943="","*",SP_SUL!K943)</f>
        <v>*</v>
      </c>
      <c r="O940" s="144" t="str">
        <f>IF(SP_SUL!L943="","*",SP_SUL!L943)</f>
        <v>*</v>
      </c>
      <c r="P940" s="143" t="str">
        <f>IF(SP_SUL!O943="","*",SP_SUL!O943)</f>
        <v>*</v>
      </c>
      <c r="Q940" s="143" t="str">
        <f>IF(SP_SUL!P943="","*",SP_SUL!P943)</f>
        <v>*</v>
      </c>
      <c r="R940" s="145" t="str">
        <f>IF(SP_SUL!Q943="","*",CONCATENATE(SP_SUL!Q943," ",SP_SUL!R943))</f>
        <v>*</v>
      </c>
      <c r="S940" s="145" t="str">
        <f>IF(SP_SUL!V943="","*",SP_SUL!V943)</f>
        <v>*</v>
      </c>
      <c r="T940" s="145" t="str">
        <f>IF(SP_SUL!W943="","*",SP_SUL!W943)</f>
        <v>*</v>
      </c>
      <c r="U940" s="137" t="str">
        <f ca="1">_xlfn.XLOOKUP(G940&amp;$U$2,BS_CONTROLE[CHAVE],BS_CONTROLE[Quantidade_11],"-")</f>
        <v>-</v>
      </c>
      <c r="V940" s="137" t="str">
        <f ca="1">_xlfn.XLOOKUP(G940&amp;$V$2,BS_CONTROLE[CHAVE],BS_CONTROLE[Quantidade_11],"-")</f>
        <v>-</v>
      </c>
      <c r="W940" s="137" t="str">
        <f ca="1">_xlfn.XLOOKUP(G940&amp;$W$2,BS_CONTROLE[CHAVE],BS_CONTROLE[Quantidade_11],"-")</f>
        <v>-</v>
      </c>
    </row>
    <row r="941" spans="1:23" hidden="1">
      <c r="A941" s="146" t="str">
        <f>IF(SP_SUL!Y944="","*",SP_SUL!Y944)</f>
        <v>*</v>
      </c>
      <c r="B941" s="146" t="str">
        <f>IF(SP_SUL!X944="","*",SP_SUL!X944)</f>
        <v>*</v>
      </c>
      <c r="C941" s="146" t="str">
        <f>IF(SP_SUL!Z944="","*",SP_SUL!Z944)</f>
        <v>*</v>
      </c>
      <c r="D941" s="139" t="str">
        <f>IF(SP_SUL!S944="","*",SP_SUL!S944)</f>
        <v>-</v>
      </c>
      <c r="E941" s="139" t="str">
        <f>IF(SP_SUL!T944="","*",SP_SUL!T944)</f>
        <v>-</v>
      </c>
      <c r="F941" s="145" t="str">
        <f>IF(SP_SUL!B944="","*",SP_SUL!B944)</f>
        <v>*</v>
      </c>
      <c r="G941" s="145" t="str">
        <f>IF(SP_SUL!D944="","*",SP_SUL!D944)</f>
        <v>*</v>
      </c>
      <c r="H941" s="145" t="str">
        <f>IF(SP_SUL!F944="","*",SP_SUL!F944)</f>
        <v>*</v>
      </c>
      <c r="I941" s="145" t="str">
        <f>IF(SP_SUL!H944="","*",SP_SUL!H944)</f>
        <v>*</v>
      </c>
      <c r="J941" s="145" t="str">
        <f>IF(SP_SUL!I944="","*",SP_SUL!I944)</f>
        <v>*</v>
      </c>
      <c r="K941" s="139" t="str">
        <f>IF(SP_SUL!M944="","*",SP_SUL!M944)</f>
        <v>-</v>
      </c>
      <c r="L941" s="139" t="str">
        <f>IF(SP_SUL!N944="","*",SP_SUL!N944)</f>
        <v>-</v>
      </c>
      <c r="M941" s="140" t="str">
        <f>IF(SP_SUL!J944="","*",SP_SUL!J944)</f>
        <v>*</v>
      </c>
      <c r="N941" s="144" t="str">
        <f>IF(SP_SUL!K944="","*",SP_SUL!K944)</f>
        <v>*</v>
      </c>
      <c r="O941" s="144" t="str">
        <f>IF(SP_SUL!L944="","*",SP_SUL!L944)</f>
        <v>*</v>
      </c>
      <c r="P941" s="143" t="str">
        <f>IF(SP_SUL!O944="","*",SP_SUL!O944)</f>
        <v>*</v>
      </c>
      <c r="Q941" s="143" t="str">
        <f>IF(SP_SUL!P944="","*",SP_SUL!P944)</f>
        <v>*</v>
      </c>
      <c r="R941" s="145" t="str">
        <f>IF(SP_SUL!Q944="","*",CONCATENATE(SP_SUL!Q944," ",SP_SUL!R944))</f>
        <v>*</v>
      </c>
      <c r="S941" s="145" t="str">
        <f>IF(SP_SUL!V944="","*",SP_SUL!V944)</f>
        <v>*</v>
      </c>
      <c r="T941" s="145" t="str">
        <f>IF(SP_SUL!W944="","*",SP_SUL!W944)</f>
        <v>*</v>
      </c>
      <c r="U941" s="137" t="str">
        <f ca="1">_xlfn.XLOOKUP(G941&amp;$U$2,BS_CONTROLE[CHAVE],BS_CONTROLE[Quantidade_11],"-")</f>
        <v>-</v>
      </c>
      <c r="V941" s="137" t="str">
        <f ca="1">_xlfn.XLOOKUP(G941&amp;$V$2,BS_CONTROLE[CHAVE],BS_CONTROLE[Quantidade_11],"-")</f>
        <v>-</v>
      </c>
      <c r="W941" s="137" t="str">
        <f ca="1">_xlfn.XLOOKUP(G941&amp;$W$2,BS_CONTROLE[CHAVE],BS_CONTROLE[Quantidade_11],"-")</f>
        <v>-</v>
      </c>
    </row>
    <row r="942" spans="1:23" hidden="1">
      <c r="A942" s="146" t="str">
        <f>IF(SP_SUL!Y945="","*",SP_SUL!Y945)</f>
        <v>*</v>
      </c>
      <c r="B942" s="146" t="str">
        <f>IF(SP_SUL!X945="","*",SP_SUL!X945)</f>
        <v>*</v>
      </c>
      <c r="C942" s="146" t="str">
        <f>IF(SP_SUL!Z945="","*",SP_SUL!Z945)</f>
        <v>*</v>
      </c>
      <c r="D942" s="139" t="str">
        <f>IF(SP_SUL!S945="","*",SP_SUL!S945)</f>
        <v>-</v>
      </c>
      <c r="E942" s="139" t="str">
        <f>IF(SP_SUL!T945="","*",SP_SUL!T945)</f>
        <v>-</v>
      </c>
      <c r="F942" s="145" t="str">
        <f>IF(SP_SUL!B945="","*",SP_SUL!B945)</f>
        <v>*</v>
      </c>
      <c r="G942" s="145" t="str">
        <f>IF(SP_SUL!D945="","*",SP_SUL!D945)</f>
        <v>*</v>
      </c>
      <c r="H942" s="145" t="str">
        <f>IF(SP_SUL!F945="","*",SP_SUL!F945)</f>
        <v>*</v>
      </c>
      <c r="I942" s="145" t="str">
        <f>IF(SP_SUL!H945="","*",SP_SUL!H945)</f>
        <v>*</v>
      </c>
      <c r="J942" s="145" t="str">
        <f>IF(SP_SUL!I945="","*",SP_SUL!I945)</f>
        <v>*</v>
      </c>
      <c r="K942" s="139" t="str">
        <f>IF(SP_SUL!M945="","*",SP_SUL!M945)</f>
        <v>-</v>
      </c>
      <c r="L942" s="139" t="str">
        <f>IF(SP_SUL!N945="","*",SP_SUL!N945)</f>
        <v>-</v>
      </c>
      <c r="M942" s="140" t="str">
        <f>IF(SP_SUL!J945="","*",SP_SUL!J945)</f>
        <v>*</v>
      </c>
      <c r="N942" s="144" t="str">
        <f>IF(SP_SUL!K945="","*",SP_SUL!K945)</f>
        <v>*</v>
      </c>
      <c r="O942" s="144" t="str">
        <f>IF(SP_SUL!L945="","*",SP_SUL!L945)</f>
        <v>*</v>
      </c>
      <c r="P942" s="143" t="str">
        <f>IF(SP_SUL!O945="","*",SP_SUL!O945)</f>
        <v>*</v>
      </c>
      <c r="Q942" s="143" t="str">
        <f>IF(SP_SUL!P945="","*",SP_SUL!P945)</f>
        <v>*</v>
      </c>
      <c r="R942" s="145" t="str">
        <f>IF(SP_SUL!Q945="","*",CONCATENATE(SP_SUL!Q945," ",SP_SUL!R945))</f>
        <v>*</v>
      </c>
      <c r="S942" s="145" t="str">
        <f>IF(SP_SUL!V945="","*",SP_SUL!V945)</f>
        <v>*</v>
      </c>
      <c r="T942" s="145" t="str">
        <f>IF(SP_SUL!W945="","*",SP_SUL!W945)</f>
        <v>*</v>
      </c>
      <c r="U942" s="137" t="str">
        <f ca="1">_xlfn.XLOOKUP(G942&amp;$U$2,BS_CONTROLE[CHAVE],BS_CONTROLE[Quantidade_11],"-")</f>
        <v>-</v>
      </c>
      <c r="V942" s="137" t="str">
        <f ca="1">_xlfn.XLOOKUP(G942&amp;$V$2,BS_CONTROLE[CHAVE],BS_CONTROLE[Quantidade_11],"-")</f>
        <v>-</v>
      </c>
      <c r="W942" s="137" t="str">
        <f ca="1">_xlfn.XLOOKUP(G942&amp;$W$2,BS_CONTROLE[CHAVE],BS_CONTROLE[Quantidade_11],"-")</f>
        <v>-</v>
      </c>
    </row>
    <row r="943" spans="1:23" hidden="1">
      <c r="A943" s="146" t="str">
        <f>IF(SP_SUL!Y946="","*",SP_SUL!Y946)</f>
        <v>*</v>
      </c>
      <c r="B943" s="146" t="str">
        <f>IF(SP_SUL!X946="","*",SP_SUL!X946)</f>
        <v>*</v>
      </c>
      <c r="C943" s="146" t="str">
        <f>IF(SP_SUL!Z946="","*",SP_SUL!Z946)</f>
        <v>*</v>
      </c>
      <c r="D943" s="139" t="str">
        <f>IF(SP_SUL!S946="","*",SP_SUL!S946)</f>
        <v>-</v>
      </c>
      <c r="E943" s="139" t="str">
        <f>IF(SP_SUL!T946="","*",SP_SUL!T946)</f>
        <v>-</v>
      </c>
      <c r="F943" s="145" t="str">
        <f>IF(SP_SUL!B946="","*",SP_SUL!B946)</f>
        <v>*</v>
      </c>
      <c r="G943" s="145" t="str">
        <f>IF(SP_SUL!D946="","*",SP_SUL!D946)</f>
        <v>*</v>
      </c>
      <c r="H943" s="145" t="str">
        <f>IF(SP_SUL!F946="","*",SP_SUL!F946)</f>
        <v>*</v>
      </c>
      <c r="I943" s="145" t="str">
        <f>IF(SP_SUL!H946="","*",SP_SUL!H946)</f>
        <v>*</v>
      </c>
      <c r="J943" s="145" t="str">
        <f>IF(SP_SUL!I946="","*",SP_SUL!I946)</f>
        <v>*</v>
      </c>
      <c r="K943" s="139" t="str">
        <f>IF(SP_SUL!M946="","*",SP_SUL!M946)</f>
        <v>-</v>
      </c>
      <c r="L943" s="139" t="str">
        <f>IF(SP_SUL!N946="","*",SP_SUL!N946)</f>
        <v>-</v>
      </c>
      <c r="M943" s="140" t="str">
        <f>IF(SP_SUL!J946="","*",SP_SUL!J946)</f>
        <v>*</v>
      </c>
      <c r="N943" s="144" t="str">
        <f>IF(SP_SUL!K946="","*",SP_SUL!K946)</f>
        <v>*</v>
      </c>
      <c r="O943" s="144" t="str">
        <f>IF(SP_SUL!L946="","*",SP_SUL!L946)</f>
        <v>*</v>
      </c>
      <c r="P943" s="143" t="str">
        <f>IF(SP_SUL!O946="","*",SP_SUL!O946)</f>
        <v>*</v>
      </c>
      <c r="Q943" s="143" t="str">
        <f>IF(SP_SUL!P946="","*",SP_SUL!P946)</f>
        <v>*</v>
      </c>
      <c r="R943" s="145" t="str">
        <f>IF(SP_SUL!Q946="","*",CONCATENATE(SP_SUL!Q946," ",SP_SUL!R946))</f>
        <v>*</v>
      </c>
      <c r="S943" s="145" t="str">
        <f>IF(SP_SUL!V946="","*",SP_SUL!V946)</f>
        <v>*</v>
      </c>
      <c r="T943" s="145" t="str">
        <f>IF(SP_SUL!W946="","*",SP_SUL!W946)</f>
        <v>*</v>
      </c>
      <c r="U943" s="137" t="str">
        <f ca="1">_xlfn.XLOOKUP(G943&amp;$U$2,BS_CONTROLE[CHAVE],BS_CONTROLE[Quantidade_11],"-")</f>
        <v>-</v>
      </c>
      <c r="V943" s="137" t="str">
        <f ca="1">_xlfn.XLOOKUP(G943&amp;$V$2,BS_CONTROLE[CHAVE],BS_CONTROLE[Quantidade_11],"-")</f>
        <v>-</v>
      </c>
      <c r="W943" s="137" t="str">
        <f ca="1">_xlfn.XLOOKUP(G943&amp;$W$2,BS_CONTROLE[CHAVE],BS_CONTROLE[Quantidade_11],"-")</f>
        <v>-</v>
      </c>
    </row>
    <row r="944" spans="1:23" hidden="1">
      <c r="A944" s="146" t="str">
        <f>IF(SP_SUL!Y947="","*",SP_SUL!Y947)</f>
        <v>*</v>
      </c>
      <c r="B944" s="146" t="str">
        <f>IF(SP_SUL!X947="","*",SP_SUL!X947)</f>
        <v>*</v>
      </c>
      <c r="C944" s="146" t="str">
        <f>IF(SP_SUL!Z947="","*",SP_SUL!Z947)</f>
        <v>*</v>
      </c>
      <c r="D944" s="139" t="str">
        <f>IF(SP_SUL!S947="","*",SP_SUL!S947)</f>
        <v>-</v>
      </c>
      <c r="E944" s="139" t="str">
        <f>IF(SP_SUL!T947="","*",SP_SUL!T947)</f>
        <v>-</v>
      </c>
      <c r="F944" s="145" t="str">
        <f>IF(SP_SUL!B947="","*",SP_SUL!B947)</f>
        <v>*</v>
      </c>
      <c r="G944" s="145" t="str">
        <f>IF(SP_SUL!D947="","*",SP_SUL!D947)</f>
        <v>*</v>
      </c>
      <c r="H944" s="145" t="str">
        <f>IF(SP_SUL!F947="","*",SP_SUL!F947)</f>
        <v>*</v>
      </c>
      <c r="I944" s="145" t="str">
        <f>IF(SP_SUL!H947="","*",SP_SUL!H947)</f>
        <v>*</v>
      </c>
      <c r="J944" s="145" t="str">
        <f>IF(SP_SUL!I947="","*",SP_SUL!I947)</f>
        <v>*</v>
      </c>
      <c r="K944" s="139" t="str">
        <f>IF(SP_SUL!M947="","*",SP_SUL!M947)</f>
        <v>-</v>
      </c>
      <c r="L944" s="139" t="str">
        <f>IF(SP_SUL!N947="","*",SP_SUL!N947)</f>
        <v>-</v>
      </c>
      <c r="M944" s="140" t="str">
        <f>IF(SP_SUL!J947="","*",SP_SUL!J947)</f>
        <v>*</v>
      </c>
      <c r="N944" s="144" t="str">
        <f>IF(SP_SUL!K947="","*",SP_SUL!K947)</f>
        <v>*</v>
      </c>
      <c r="O944" s="144" t="str">
        <f>IF(SP_SUL!L947="","*",SP_SUL!L947)</f>
        <v>*</v>
      </c>
      <c r="P944" s="143" t="str">
        <f>IF(SP_SUL!O947="","*",SP_SUL!O947)</f>
        <v>*</v>
      </c>
      <c r="Q944" s="143" t="str">
        <f>IF(SP_SUL!P947="","*",SP_SUL!P947)</f>
        <v>*</v>
      </c>
      <c r="R944" s="145" t="str">
        <f>IF(SP_SUL!Q947="","*",CONCATENATE(SP_SUL!Q947," ",SP_SUL!R947))</f>
        <v>*</v>
      </c>
      <c r="S944" s="145" t="str">
        <f>IF(SP_SUL!V947="","*",SP_SUL!V947)</f>
        <v>*</v>
      </c>
      <c r="T944" s="145" t="str">
        <f>IF(SP_SUL!W947="","*",SP_SUL!W947)</f>
        <v>*</v>
      </c>
      <c r="U944" s="137" t="str">
        <f ca="1">_xlfn.XLOOKUP(G944&amp;$U$2,BS_CONTROLE[CHAVE],BS_CONTROLE[Quantidade_11],"-")</f>
        <v>-</v>
      </c>
      <c r="V944" s="137" t="str">
        <f ca="1">_xlfn.XLOOKUP(G944&amp;$V$2,BS_CONTROLE[CHAVE],BS_CONTROLE[Quantidade_11],"-")</f>
        <v>-</v>
      </c>
      <c r="W944" s="137" t="str">
        <f ca="1">_xlfn.XLOOKUP(G944&amp;$W$2,BS_CONTROLE[CHAVE],BS_CONTROLE[Quantidade_11],"-")</f>
        <v>-</v>
      </c>
    </row>
    <row r="945" spans="1:23" hidden="1">
      <c r="A945" s="146" t="str">
        <f>IF(SP_SUL!Y948="","*",SP_SUL!Y948)</f>
        <v>*</v>
      </c>
      <c r="B945" s="146" t="str">
        <f>IF(SP_SUL!X948="","*",SP_SUL!X948)</f>
        <v>*</v>
      </c>
      <c r="C945" s="146" t="str">
        <f>IF(SP_SUL!Z948="","*",SP_SUL!Z948)</f>
        <v>*</v>
      </c>
      <c r="D945" s="139" t="str">
        <f>IF(SP_SUL!S948="","*",SP_SUL!S948)</f>
        <v>-</v>
      </c>
      <c r="E945" s="139" t="str">
        <f>IF(SP_SUL!T948="","*",SP_SUL!T948)</f>
        <v>-</v>
      </c>
      <c r="F945" s="145" t="str">
        <f>IF(SP_SUL!B948="","*",SP_SUL!B948)</f>
        <v>*</v>
      </c>
      <c r="G945" s="145" t="str">
        <f>IF(SP_SUL!D948="","*",SP_SUL!D948)</f>
        <v>*</v>
      </c>
      <c r="H945" s="145" t="str">
        <f>IF(SP_SUL!F948="","*",SP_SUL!F948)</f>
        <v>*</v>
      </c>
      <c r="I945" s="145" t="str">
        <f>IF(SP_SUL!H948="","*",SP_SUL!H948)</f>
        <v>*</v>
      </c>
      <c r="J945" s="145" t="str">
        <f>IF(SP_SUL!I948="","*",SP_SUL!I948)</f>
        <v>*</v>
      </c>
      <c r="K945" s="139" t="str">
        <f>IF(SP_SUL!M948="","*",SP_SUL!M948)</f>
        <v>-</v>
      </c>
      <c r="L945" s="139" t="str">
        <f>IF(SP_SUL!N948="","*",SP_SUL!N948)</f>
        <v>-</v>
      </c>
      <c r="M945" s="140" t="str">
        <f>IF(SP_SUL!J948="","*",SP_SUL!J948)</f>
        <v>*</v>
      </c>
      <c r="N945" s="144" t="str">
        <f>IF(SP_SUL!K948="","*",SP_SUL!K948)</f>
        <v>*</v>
      </c>
      <c r="O945" s="144" t="str">
        <f>IF(SP_SUL!L948="","*",SP_SUL!L948)</f>
        <v>*</v>
      </c>
      <c r="P945" s="143" t="str">
        <f>IF(SP_SUL!O948="","*",SP_SUL!O948)</f>
        <v>*</v>
      </c>
      <c r="Q945" s="143" t="str">
        <f>IF(SP_SUL!P948="","*",SP_SUL!P948)</f>
        <v>*</v>
      </c>
      <c r="R945" s="145" t="str">
        <f>IF(SP_SUL!Q948="","*",CONCATENATE(SP_SUL!Q948," ",SP_SUL!R948))</f>
        <v>*</v>
      </c>
      <c r="S945" s="145" t="str">
        <f>IF(SP_SUL!V948="","*",SP_SUL!V948)</f>
        <v>*</v>
      </c>
      <c r="T945" s="145" t="str">
        <f>IF(SP_SUL!W948="","*",SP_SUL!W948)</f>
        <v>*</v>
      </c>
      <c r="U945" s="137" t="str">
        <f ca="1">_xlfn.XLOOKUP(G945&amp;$U$2,BS_CONTROLE[CHAVE],BS_CONTROLE[Quantidade_11],"-")</f>
        <v>-</v>
      </c>
      <c r="V945" s="137" t="str">
        <f ca="1">_xlfn.XLOOKUP(G945&amp;$V$2,BS_CONTROLE[CHAVE],BS_CONTROLE[Quantidade_11],"-")</f>
        <v>-</v>
      </c>
      <c r="W945" s="137" t="str">
        <f ca="1">_xlfn.XLOOKUP(G945&amp;$W$2,BS_CONTROLE[CHAVE],BS_CONTROLE[Quantidade_11],"-")</f>
        <v>-</v>
      </c>
    </row>
    <row r="946" spans="1:23" hidden="1">
      <c r="A946" s="146" t="str">
        <f>IF(SP_SUL!Y949="","*",SP_SUL!Y949)</f>
        <v>*</v>
      </c>
      <c r="B946" s="146" t="str">
        <f>IF(SP_SUL!X949="","*",SP_SUL!X949)</f>
        <v>*</v>
      </c>
      <c r="C946" s="146" t="str">
        <f>IF(SP_SUL!Z949="","*",SP_SUL!Z949)</f>
        <v>*</v>
      </c>
      <c r="D946" s="139" t="str">
        <f>IF(SP_SUL!S949="","*",SP_SUL!S949)</f>
        <v>-</v>
      </c>
      <c r="E946" s="139" t="str">
        <f>IF(SP_SUL!T949="","*",SP_SUL!T949)</f>
        <v>-</v>
      </c>
      <c r="F946" s="145" t="str">
        <f>IF(SP_SUL!B949="","*",SP_SUL!B949)</f>
        <v>*</v>
      </c>
      <c r="G946" s="145" t="str">
        <f>IF(SP_SUL!D949="","*",SP_SUL!D949)</f>
        <v>*</v>
      </c>
      <c r="H946" s="145" t="str">
        <f>IF(SP_SUL!F949="","*",SP_SUL!F949)</f>
        <v>*</v>
      </c>
      <c r="I946" s="145" t="str">
        <f>IF(SP_SUL!H949="","*",SP_SUL!H949)</f>
        <v>*</v>
      </c>
      <c r="J946" s="145" t="str">
        <f>IF(SP_SUL!I949="","*",SP_SUL!I949)</f>
        <v>*</v>
      </c>
      <c r="K946" s="139" t="str">
        <f>IF(SP_SUL!M949="","*",SP_SUL!M949)</f>
        <v>-</v>
      </c>
      <c r="L946" s="139" t="str">
        <f>IF(SP_SUL!N949="","*",SP_SUL!N949)</f>
        <v>-</v>
      </c>
      <c r="M946" s="140" t="str">
        <f>IF(SP_SUL!J949="","*",SP_SUL!J949)</f>
        <v>*</v>
      </c>
      <c r="N946" s="144" t="str">
        <f>IF(SP_SUL!K949="","*",SP_SUL!K949)</f>
        <v>*</v>
      </c>
      <c r="O946" s="144" t="str">
        <f>IF(SP_SUL!L949="","*",SP_SUL!L949)</f>
        <v>*</v>
      </c>
      <c r="P946" s="143" t="str">
        <f>IF(SP_SUL!O949="","*",SP_SUL!O949)</f>
        <v>*</v>
      </c>
      <c r="Q946" s="143" t="str">
        <f>IF(SP_SUL!P949="","*",SP_SUL!P949)</f>
        <v>*</v>
      </c>
      <c r="R946" s="145" t="str">
        <f>IF(SP_SUL!Q949="","*",CONCATENATE(SP_SUL!Q949," ",SP_SUL!R949))</f>
        <v>*</v>
      </c>
      <c r="S946" s="145" t="str">
        <f>IF(SP_SUL!V949="","*",SP_SUL!V949)</f>
        <v>*</v>
      </c>
      <c r="T946" s="145" t="str">
        <f>IF(SP_SUL!W949="","*",SP_SUL!W949)</f>
        <v>*</v>
      </c>
      <c r="U946" s="137" t="str">
        <f ca="1">_xlfn.XLOOKUP(G946&amp;$U$2,BS_CONTROLE[CHAVE],BS_CONTROLE[Quantidade_11],"-")</f>
        <v>-</v>
      </c>
      <c r="V946" s="137" t="str">
        <f ca="1">_xlfn.XLOOKUP(G946&amp;$V$2,BS_CONTROLE[CHAVE],BS_CONTROLE[Quantidade_11],"-")</f>
        <v>-</v>
      </c>
      <c r="W946" s="137" t="str">
        <f ca="1">_xlfn.XLOOKUP(G946&amp;$W$2,BS_CONTROLE[CHAVE],BS_CONTROLE[Quantidade_11],"-")</f>
        <v>-</v>
      </c>
    </row>
    <row r="947" spans="1:23" hidden="1">
      <c r="A947" s="146" t="str">
        <f>IF(SP_SUL!Y950="","*",SP_SUL!Y950)</f>
        <v>*</v>
      </c>
      <c r="B947" s="146" t="str">
        <f>IF(SP_SUL!X950="","*",SP_SUL!X950)</f>
        <v>*</v>
      </c>
      <c r="C947" s="146" t="str">
        <f>IF(SP_SUL!Z950="","*",SP_SUL!Z950)</f>
        <v>*</v>
      </c>
      <c r="D947" s="139" t="str">
        <f>IF(SP_SUL!S950="","*",SP_SUL!S950)</f>
        <v>-</v>
      </c>
      <c r="E947" s="139" t="str">
        <f>IF(SP_SUL!T950="","*",SP_SUL!T950)</f>
        <v>-</v>
      </c>
      <c r="F947" s="145" t="str">
        <f>IF(SP_SUL!B950="","*",SP_SUL!B950)</f>
        <v>*</v>
      </c>
      <c r="G947" s="145" t="str">
        <f>IF(SP_SUL!D950="","*",SP_SUL!D950)</f>
        <v>*</v>
      </c>
      <c r="H947" s="145" t="str">
        <f>IF(SP_SUL!F950="","*",SP_SUL!F950)</f>
        <v>*</v>
      </c>
      <c r="I947" s="145" t="str">
        <f>IF(SP_SUL!H950="","*",SP_SUL!H950)</f>
        <v>*</v>
      </c>
      <c r="J947" s="145" t="str">
        <f>IF(SP_SUL!I950="","*",SP_SUL!I950)</f>
        <v>*</v>
      </c>
      <c r="K947" s="139" t="str">
        <f>IF(SP_SUL!M950="","*",SP_SUL!M950)</f>
        <v>-</v>
      </c>
      <c r="L947" s="139" t="str">
        <f>IF(SP_SUL!N950="","*",SP_SUL!N950)</f>
        <v>-</v>
      </c>
      <c r="M947" s="140" t="str">
        <f>IF(SP_SUL!J950="","*",SP_SUL!J950)</f>
        <v>*</v>
      </c>
      <c r="N947" s="144" t="str">
        <f>IF(SP_SUL!K950="","*",SP_SUL!K950)</f>
        <v>*</v>
      </c>
      <c r="O947" s="144" t="str">
        <f>IF(SP_SUL!L950="","*",SP_SUL!L950)</f>
        <v>*</v>
      </c>
      <c r="P947" s="143" t="str">
        <f>IF(SP_SUL!O950="","*",SP_SUL!O950)</f>
        <v>*</v>
      </c>
      <c r="Q947" s="143" t="str">
        <f>IF(SP_SUL!P950="","*",SP_SUL!P950)</f>
        <v>*</v>
      </c>
      <c r="R947" s="145" t="str">
        <f>IF(SP_SUL!Q950="","*",CONCATENATE(SP_SUL!Q950," ",SP_SUL!R950))</f>
        <v>*</v>
      </c>
      <c r="S947" s="145" t="str">
        <f>IF(SP_SUL!V950="","*",SP_SUL!V950)</f>
        <v>*</v>
      </c>
      <c r="T947" s="145" t="str">
        <f>IF(SP_SUL!W950="","*",SP_SUL!W950)</f>
        <v>*</v>
      </c>
      <c r="U947" s="137" t="str">
        <f ca="1">_xlfn.XLOOKUP(G947&amp;$U$2,BS_CONTROLE[CHAVE],BS_CONTROLE[Quantidade_11],"-")</f>
        <v>-</v>
      </c>
      <c r="V947" s="137" t="str">
        <f ca="1">_xlfn.XLOOKUP(G947&amp;$V$2,BS_CONTROLE[CHAVE],BS_CONTROLE[Quantidade_11],"-")</f>
        <v>-</v>
      </c>
      <c r="W947" s="137" t="str">
        <f ca="1">_xlfn.XLOOKUP(G947&amp;$W$2,BS_CONTROLE[CHAVE],BS_CONTROLE[Quantidade_11],"-")</f>
        <v>-</v>
      </c>
    </row>
    <row r="948" spans="1:23" hidden="1">
      <c r="A948" s="146" t="str">
        <f>IF(SP_SUL!Y951="","*",SP_SUL!Y951)</f>
        <v>*</v>
      </c>
      <c r="B948" s="146" t="str">
        <f>IF(SP_SUL!X951="","*",SP_SUL!X951)</f>
        <v>*</v>
      </c>
      <c r="C948" s="146" t="str">
        <f>IF(SP_SUL!Z951="","*",SP_SUL!Z951)</f>
        <v>*</v>
      </c>
      <c r="D948" s="139" t="str">
        <f>IF(SP_SUL!S951="","*",SP_SUL!S951)</f>
        <v>-</v>
      </c>
      <c r="E948" s="139" t="str">
        <f>IF(SP_SUL!T951="","*",SP_SUL!T951)</f>
        <v>-</v>
      </c>
      <c r="F948" s="145" t="str">
        <f>IF(SP_SUL!B951="","*",SP_SUL!B951)</f>
        <v>*</v>
      </c>
      <c r="G948" s="145" t="str">
        <f>IF(SP_SUL!D951="","*",SP_SUL!D951)</f>
        <v>*</v>
      </c>
      <c r="H948" s="145" t="str">
        <f>IF(SP_SUL!F951="","*",SP_SUL!F951)</f>
        <v>*</v>
      </c>
      <c r="I948" s="145" t="str">
        <f>IF(SP_SUL!H951="","*",SP_SUL!H951)</f>
        <v>*</v>
      </c>
      <c r="J948" s="145" t="str">
        <f>IF(SP_SUL!I951="","*",SP_SUL!I951)</f>
        <v>*</v>
      </c>
      <c r="K948" s="139" t="str">
        <f>IF(SP_SUL!M951="","*",SP_SUL!M951)</f>
        <v>-</v>
      </c>
      <c r="L948" s="139" t="str">
        <f>IF(SP_SUL!N951="","*",SP_SUL!N951)</f>
        <v>-</v>
      </c>
      <c r="M948" s="140" t="str">
        <f>IF(SP_SUL!J951="","*",SP_SUL!J951)</f>
        <v>*</v>
      </c>
      <c r="N948" s="144" t="str">
        <f>IF(SP_SUL!K951="","*",SP_SUL!K951)</f>
        <v>*</v>
      </c>
      <c r="O948" s="144" t="str">
        <f>IF(SP_SUL!L951="","*",SP_SUL!L951)</f>
        <v>*</v>
      </c>
      <c r="P948" s="143" t="str">
        <f>IF(SP_SUL!O951="","*",SP_SUL!O951)</f>
        <v>*</v>
      </c>
      <c r="Q948" s="143" t="str">
        <f>IF(SP_SUL!P951="","*",SP_SUL!P951)</f>
        <v>*</v>
      </c>
      <c r="R948" s="145" t="str">
        <f>IF(SP_SUL!Q951="","*",CONCATENATE(SP_SUL!Q951," ",SP_SUL!R951))</f>
        <v>*</v>
      </c>
      <c r="S948" s="145" t="str">
        <f>IF(SP_SUL!V951="","*",SP_SUL!V951)</f>
        <v>*</v>
      </c>
      <c r="T948" s="145" t="str">
        <f>IF(SP_SUL!W951="","*",SP_SUL!W951)</f>
        <v>*</v>
      </c>
      <c r="U948" s="137" t="str">
        <f ca="1">_xlfn.XLOOKUP(G948&amp;$U$2,BS_CONTROLE[CHAVE],BS_CONTROLE[Quantidade_11],"-")</f>
        <v>-</v>
      </c>
      <c r="V948" s="137" t="str">
        <f ca="1">_xlfn.XLOOKUP(G948&amp;$V$2,BS_CONTROLE[CHAVE],BS_CONTROLE[Quantidade_11],"-")</f>
        <v>-</v>
      </c>
      <c r="W948" s="137" t="str">
        <f ca="1">_xlfn.XLOOKUP(G948&amp;$W$2,BS_CONTROLE[CHAVE],BS_CONTROLE[Quantidade_11],"-")</f>
        <v>-</v>
      </c>
    </row>
    <row r="949" spans="1:23" hidden="1">
      <c r="A949" s="146" t="str">
        <f>IF(SP_SUL!Y952="","*",SP_SUL!Y952)</f>
        <v>*</v>
      </c>
      <c r="B949" s="146" t="str">
        <f>IF(SP_SUL!X952="","*",SP_SUL!X952)</f>
        <v>*</v>
      </c>
      <c r="C949" s="146" t="str">
        <f>IF(SP_SUL!Z952="","*",SP_SUL!Z952)</f>
        <v>*</v>
      </c>
      <c r="D949" s="139" t="str">
        <f>IF(SP_SUL!S952="","*",SP_SUL!S952)</f>
        <v>-</v>
      </c>
      <c r="E949" s="139" t="str">
        <f>IF(SP_SUL!T952="","*",SP_SUL!T952)</f>
        <v>-</v>
      </c>
      <c r="F949" s="145" t="str">
        <f>IF(SP_SUL!B952="","*",SP_SUL!B952)</f>
        <v>*</v>
      </c>
      <c r="G949" s="145" t="str">
        <f>IF(SP_SUL!D952="","*",SP_SUL!D952)</f>
        <v>*</v>
      </c>
      <c r="H949" s="145" t="str">
        <f>IF(SP_SUL!F952="","*",SP_SUL!F952)</f>
        <v>*</v>
      </c>
      <c r="I949" s="145" t="str">
        <f>IF(SP_SUL!H952="","*",SP_SUL!H952)</f>
        <v>*</v>
      </c>
      <c r="J949" s="145" t="str">
        <f>IF(SP_SUL!I952="","*",SP_SUL!I952)</f>
        <v>*</v>
      </c>
      <c r="K949" s="139" t="str">
        <f>IF(SP_SUL!M952="","*",SP_SUL!M952)</f>
        <v>-</v>
      </c>
      <c r="L949" s="139" t="str">
        <f>IF(SP_SUL!N952="","*",SP_SUL!N952)</f>
        <v>-</v>
      </c>
      <c r="M949" s="140" t="str">
        <f>IF(SP_SUL!J952="","*",SP_SUL!J952)</f>
        <v>*</v>
      </c>
      <c r="N949" s="144" t="str">
        <f>IF(SP_SUL!K952="","*",SP_SUL!K952)</f>
        <v>*</v>
      </c>
      <c r="O949" s="144" t="str">
        <f>IF(SP_SUL!L952="","*",SP_SUL!L952)</f>
        <v>*</v>
      </c>
      <c r="P949" s="143" t="str">
        <f>IF(SP_SUL!O952="","*",SP_SUL!O952)</f>
        <v>*</v>
      </c>
      <c r="Q949" s="143" t="str">
        <f>IF(SP_SUL!P952="","*",SP_SUL!P952)</f>
        <v>*</v>
      </c>
      <c r="R949" s="145" t="str">
        <f>IF(SP_SUL!Q952="","*",CONCATENATE(SP_SUL!Q952," ",SP_SUL!R952))</f>
        <v>*</v>
      </c>
      <c r="S949" s="145" t="str">
        <f>IF(SP_SUL!V952="","*",SP_SUL!V952)</f>
        <v>*</v>
      </c>
      <c r="T949" s="145" t="str">
        <f>IF(SP_SUL!W952="","*",SP_SUL!W952)</f>
        <v>*</v>
      </c>
      <c r="U949" s="137" t="str">
        <f ca="1">_xlfn.XLOOKUP(G949&amp;$U$2,BS_CONTROLE[CHAVE],BS_CONTROLE[Quantidade_11],"-")</f>
        <v>-</v>
      </c>
      <c r="V949" s="137" t="str">
        <f ca="1">_xlfn.XLOOKUP(G949&amp;$V$2,BS_CONTROLE[CHAVE],BS_CONTROLE[Quantidade_11],"-")</f>
        <v>-</v>
      </c>
      <c r="W949" s="137" t="str">
        <f ca="1">_xlfn.XLOOKUP(G949&amp;$W$2,BS_CONTROLE[CHAVE],BS_CONTROLE[Quantidade_11],"-")</f>
        <v>-</v>
      </c>
    </row>
    <row r="950" spans="1:23" hidden="1">
      <c r="A950" s="146" t="str">
        <f>IF(SP_SUL!Y953="","*",SP_SUL!Y953)</f>
        <v>*</v>
      </c>
      <c r="B950" s="146" t="str">
        <f>IF(SP_SUL!X953="","*",SP_SUL!X953)</f>
        <v>*</v>
      </c>
      <c r="C950" s="146" t="str">
        <f>IF(SP_SUL!Z953="","*",SP_SUL!Z953)</f>
        <v>*</v>
      </c>
      <c r="D950" s="139" t="str">
        <f>IF(SP_SUL!S953="","*",SP_SUL!S953)</f>
        <v>-</v>
      </c>
      <c r="E950" s="139" t="str">
        <f>IF(SP_SUL!T953="","*",SP_SUL!T953)</f>
        <v>-</v>
      </c>
      <c r="F950" s="145" t="str">
        <f>IF(SP_SUL!B953="","*",SP_SUL!B953)</f>
        <v>*</v>
      </c>
      <c r="G950" s="145" t="str">
        <f>IF(SP_SUL!D953="","*",SP_SUL!D953)</f>
        <v>*</v>
      </c>
      <c r="H950" s="145" t="str">
        <f>IF(SP_SUL!F953="","*",SP_SUL!F953)</f>
        <v>*</v>
      </c>
      <c r="I950" s="145" t="str">
        <f>IF(SP_SUL!H953="","*",SP_SUL!H953)</f>
        <v>*</v>
      </c>
      <c r="J950" s="145" t="str">
        <f>IF(SP_SUL!I953="","*",SP_SUL!I953)</f>
        <v>*</v>
      </c>
      <c r="K950" s="139" t="str">
        <f>IF(SP_SUL!M953="","*",SP_SUL!M953)</f>
        <v>-</v>
      </c>
      <c r="L950" s="139" t="str">
        <f>IF(SP_SUL!N953="","*",SP_SUL!N953)</f>
        <v>-</v>
      </c>
      <c r="M950" s="140" t="str">
        <f>IF(SP_SUL!J953="","*",SP_SUL!J953)</f>
        <v>*</v>
      </c>
      <c r="N950" s="144" t="str">
        <f>IF(SP_SUL!K953="","*",SP_SUL!K953)</f>
        <v>*</v>
      </c>
      <c r="O950" s="144" t="str">
        <f>IF(SP_SUL!L953="","*",SP_SUL!L953)</f>
        <v>*</v>
      </c>
      <c r="P950" s="143" t="str">
        <f>IF(SP_SUL!O953="","*",SP_SUL!O953)</f>
        <v>*</v>
      </c>
      <c r="Q950" s="143" t="str">
        <f>IF(SP_SUL!P953="","*",SP_SUL!P953)</f>
        <v>*</v>
      </c>
      <c r="R950" s="145" t="str">
        <f>IF(SP_SUL!Q953="","*",CONCATENATE(SP_SUL!Q953," ",SP_SUL!R953))</f>
        <v>*</v>
      </c>
      <c r="S950" s="145" t="str">
        <f>IF(SP_SUL!V953="","*",SP_SUL!V953)</f>
        <v>*</v>
      </c>
      <c r="T950" s="145" t="str">
        <f>IF(SP_SUL!W953="","*",SP_SUL!W953)</f>
        <v>*</v>
      </c>
      <c r="U950" s="137" t="str">
        <f ca="1">_xlfn.XLOOKUP(G950&amp;$U$2,BS_CONTROLE[CHAVE],BS_CONTROLE[Quantidade_11],"-")</f>
        <v>-</v>
      </c>
      <c r="V950" s="137" t="str">
        <f ca="1">_xlfn.XLOOKUP(G950&amp;$V$2,BS_CONTROLE[CHAVE],BS_CONTROLE[Quantidade_11],"-")</f>
        <v>-</v>
      </c>
      <c r="W950" s="137" t="str">
        <f ca="1">_xlfn.XLOOKUP(G950&amp;$W$2,BS_CONTROLE[CHAVE],BS_CONTROLE[Quantidade_11],"-")</f>
        <v>-</v>
      </c>
    </row>
    <row r="951" spans="1:23" hidden="1">
      <c r="A951" s="146" t="str">
        <f>IF(SP_SUL!Y954="","*",SP_SUL!Y954)</f>
        <v>*</v>
      </c>
      <c r="B951" s="146" t="str">
        <f>IF(SP_SUL!X954="","*",SP_SUL!X954)</f>
        <v>*</v>
      </c>
      <c r="C951" s="146" t="str">
        <f>IF(SP_SUL!Z954="","*",SP_SUL!Z954)</f>
        <v>*</v>
      </c>
      <c r="D951" s="139" t="str">
        <f>IF(SP_SUL!S954="","*",SP_SUL!S954)</f>
        <v>-</v>
      </c>
      <c r="E951" s="139" t="str">
        <f>IF(SP_SUL!T954="","*",SP_SUL!T954)</f>
        <v>-</v>
      </c>
      <c r="F951" s="145" t="str">
        <f>IF(SP_SUL!B954="","*",SP_SUL!B954)</f>
        <v>*</v>
      </c>
      <c r="G951" s="145" t="str">
        <f>IF(SP_SUL!D954="","*",SP_SUL!D954)</f>
        <v>*</v>
      </c>
      <c r="H951" s="145" t="str">
        <f>IF(SP_SUL!F954="","*",SP_SUL!F954)</f>
        <v>*</v>
      </c>
      <c r="I951" s="145" t="str">
        <f>IF(SP_SUL!H954="","*",SP_SUL!H954)</f>
        <v>*</v>
      </c>
      <c r="J951" s="145" t="str">
        <f>IF(SP_SUL!I954="","*",SP_SUL!I954)</f>
        <v>*</v>
      </c>
      <c r="K951" s="139" t="str">
        <f>IF(SP_SUL!M954="","*",SP_SUL!M954)</f>
        <v>-</v>
      </c>
      <c r="L951" s="139" t="str">
        <f>IF(SP_SUL!N954="","*",SP_SUL!N954)</f>
        <v>-</v>
      </c>
      <c r="M951" s="140" t="str">
        <f>IF(SP_SUL!J954="","*",SP_SUL!J954)</f>
        <v>*</v>
      </c>
      <c r="N951" s="144" t="str">
        <f>IF(SP_SUL!K954="","*",SP_SUL!K954)</f>
        <v>*</v>
      </c>
      <c r="O951" s="144" t="str">
        <f>IF(SP_SUL!L954="","*",SP_SUL!L954)</f>
        <v>*</v>
      </c>
      <c r="P951" s="143" t="str">
        <f>IF(SP_SUL!O954="","*",SP_SUL!O954)</f>
        <v>*</v>
      </c>
      <c r="Q951" s="143" t="str">
        <f>IF(SP_SUL!P954="","*",SP_SUL!P954)</f>
        <v>*</v>
      </c>
      <c r="R951" s="145" t="str">
        <f>IF(SP_SUL!Q954="","*",CONCATENATE(SP_SUL!Q954," ",SP_SUL!R954))</f>
        <v>*</v>
      </c>
      <c r="S951" s="145" t="str">
        <f>IF(SP_SUL!V954="","*",SP_SUL!V954)</f>
        <v>*</v>
      </c>
      <c r="T951" s="145" t="str">
        <f>IF(SP_SUL!W954="","*",SP_SUL!W954)</f>
        <v>*</v>
      </c>
      <c r="U951" s="137" t="str">
        <f ca="1">_xlfn.XLOOKUP(G951&amp;$U$2,BS_CONTROLE[CHAVE],BS_CONTROLE[Quantidade_11],"-")</f>
        <v>-</v>
      </c>
      <c r="V951" s="137" t="str">
        <f ca="1">_xlfn.XLOOKUP(G951&amp;$V$2,BS_CONTROLE[CHAVE],BS_CONTROLE[Quantidade_11],"-")</f>
        <v>-</v>
      </c>
      <c r="W951" s="137" t="str">
        <f ca="1">_xlfn.XLOOKUP(G951&amp;$W$2,BS_CONTROLE[CHAVE],BS_CONTROLE[Quantidade_11],"-")</f>
        <v>-</v>
      </c>
    </row>
    <row r="952" spans="1:23" hidden="1">
      <c r="A952" s="146" t="str">
        <f>IF(SP_SUL!Y955="","*",SP_SUL!Y955)</f>
        <v>*</v>
      </c>
      <c r="B952" s="146" t="str">
        <f>IF(SP_SUL!X955="","*",SP_SUL!X955)</f>
        <v>*</v>
      </c>
      <c r="C952" s="146" t="str">
        <f>IF(SP_SUL!Z955="","*",SP_SUL!Z955)</f>
        <v>*</v>
      </c>
      <c r="D952" s="139" t="str">
        <f>IF(SP_SUL!S955="","*",SP_SUL!S955)</f>
        <v>-</v>
      </c>
      <c r="E952" s="139" t="str">
        <f>IF(SP_SUL!T955="","*",SP_SUL!T955)</f>
        <v>-</v>
      </c>
      <c r="F952" s="145" t="str">
        <f>IF(SP_SUL!B955="","*",SP_SUL!B955)</f>
        <v>*</v>
      </c>
      <c r="G952" s="145" t="str">
        <f>IF(SP_SUL!D955="","*",SP_SUL!D955)</f>
        <v>*</v>
      </c>
      <c r="H952" s="145" t="str">
        <f>IF(SP_SUL!F955="","*",SP_SUL!F955)</f>
        <v>*</v>
      </c>
      <c r="I952" s="145" t="str">
        <f>IF(SP_SUL!H955="","*",SP_SUL!H955)</f>
        <v>*</v>
      </c>
      <c r="J952" s="145" t="str">
        <f>IF(SP_SUL!I955="","*",SP_SUL!I955)</f>
        <v>*</v>
      </c>
      <c r="K952" s="139" t="str">
        <f>IF(SP_SUL!M955="","*",SP_SUL!M955)</f>
        <v>-</v>
      </c>
      <c r="L952" s="139" t="str">
        <f>IF(SP_SUL!N955="","*",SP_SUL!N955)</f>
        <v>-</v>
      </c>
      <c r="M952" s="140" t="str">
        <f>IF(SP_SUL!J955="","*",SP_SUL!J955)</f>
        <v>*</v>
      </c>
      <c r="N952" s="144" t="str">
        <f>IF(SP_SUL!K955="","*",SP_SUL!K955)</f>
        <v>*</v>
      </c>
      <c r="O952" s="144" t="str">
        <f>IF(SP_SUL!L955="","*",SP_SUL!L955)</f>
        <v>*</v>
      </c>
      <c r="P952" s="143" t="str">
        <f>IF(SP_SUL!O955="","*",SP_SUL!O955)</f>
        <v>*</v>
      </c>
      <c r="Q952" s="143" t="str">
        <f>IF(SP_SUL!P955="","*",SP_SUL!P955)</f>
        <v>*</v>
      </c>
      <c r="R952" s="145" t="str">
        <f>IF(SP_SUL!Q955="","*",CONCATENATE(SP_SUL!Q955," ",SP_SUL!R955))</f>
        <v>*</v>
      </c>
      <c r="S952" s="145" t="str">
        <f>IF(SP_SUL!V955="","*",SP_SUL!V955)</f>
        <v>*</v>
      </c>
      <c r="T952" s="145" t="str">
        <f>IF(SP_SUL!W955="","*",SP_SUL!W955)</f>
        <v>*</v>
      </c>
      <c r="U952" s="137" t="str">
        <f ca="1">_xlfn.XLOOKUP(G952&amp;$U$2,BS_CONTROLE[CHAVE],BS_CONTROLE[Quantidade_11],"-")</f>
        <v>-</v>
      </c>
      <c r="V952" s="137" t="str">
        <f ca="1">_xlfn.XLOOKUP(G952&amp;$V$2,BS_CONTROLE[CHAVE],BS_CONTROLE[Quantidade_11],"-")</f>
        <v>-</v>
      </c>
      <c r="W952" s="137" t="str">
        <f ca="1">_xlfn.XLOOKUP(G952&amp;$W$2,BS_CONTROLE[CHAVE],BS_CONTROLE[Quantidade_11],"-")</f>
        <v>-</v>
      </c>
    </row>
    <row r="953" spans="1:23" hidden="1">
      <c r="A953" s="146" t="str">
        <f>IF(SP_SUL!Y956="","*",SP_SUL!Y956)</f>
        <v>*</v>
      </c>
      <c r="B953" s="146" t="str">
        <f>IF(SP_SUL!X956="","*",SP_SUL!X956)</f>
        <v>*</v>
      </c>
      <c r="C953" s="146" t="str">
        <f>IF(SP_SUL!Z956="","*",SP_SUL!Z956)</f>
        <v>*</v>
      </c>
      <c r="D953" s="139" t="str">
        <f>IF(SP_SUL!S956="","*",SP_SUL!S956)</f>
        <v>-</v>
      </c>
      <c r="E953" s="139" t="str">
        <f>IF(SP_SUL!T956="","*",SP_SUL!T956)</f>
        <v>-</v>
      </c>
      <c r="F953" s="145" t="str">
        <f>IF(SP_SUL!B956="","*",SP_SUL!B956)</f>
        <v>*</v>
      </c>
      <c r="G953" s="145" t="str">
        <f>IF(SP_SUL!D956="","*",SP_SUL!D956)</f>
        <v>*</v>
      </c>
      <c r="H953" s="145" t="str">
        <f>IF(SP_SUL!F956="","*",SP_SUL!F956)</f>
        <v>*</v>
      </c>
      <c r="I953" s="145" t="str">
        <f>IF(SP_SUL!H956="","*",SP_SUL!H956)</f>
        <v>*</v>
      </c>
      <c r="J953" s="145" t="str">
        <f>IF(SP_SUL!I956="","*",SP_SUL!I956)</f>
        <v>*</v>
      </c>
      <c r="K953" s="139" t="str">
        <f>IF(SP_SUL!M956="","*",SP_SUL!M956)</f>
        <v>-</v>
      </c>
      <c r="L953" s="139" t="str">
        <f>IF(SP_SUL!N956="","*",SP_SUL!N956)</f>
        <v>-</v>
      </c>
      <c r="M953" s="140" t="str">
        <f>IF(SP_SUL!J956="","*",SP_SUL!J956)</f>
        <v>*</v>
      </c>
      <c r="N953" s="144" t="str">
        <f>IF(SP_SUL!K956="","*",SP_SUL!K956)</f>
        <v>*</v>
      </c>
      <c r="O953" s="144" t="str">
        <f>IF(SP_SUL!L956="","*",SP_SUL!L956)</f>
        <v>*</v>
      </c>
      <c r="P953" s="143" t="str">
        <f>IF(SP_SUL!O956="","*",SP_SUL!O956)</f>
        <v>*</v>
      </c>
      <c r="Q953" s="143" t="str">
        <f>IF(SP_SUL!P956="","*",SP_SUL!P956)</f>
        <v>*</v>
      </c>
      <c r="R953" s="145" t="str">
        <f>IF(SP_SUL!Q956="","*",CONCATENATE(SP_SUL!Q956," ",SP_SUL!R956))</f>
        <v>*</v>
      </c>
      <c r="S953" s="145" t="str">
        <f>IF(SP_SUL!V956="","*",SP_SUL!V956)</f>
        <v>*</v>
      </c>
      <c r="T953" s="145" t="str">
        <f>IF(SP_SUL!W956="","*",SP_SUL!W956)</f>
        <v>*</v>
      </c>
      <c r="U953" s="137" t="str">
        <f ca="1">_xlfn.XLOOKUP(G953&amp;$U$2,BS_CONTROLE[CHAVE],BS_CONTROLE[Quantidade_11],"-")</f>
        <v>-</v>
      </c>
      <c r="V953" s="137" t="str">
        <f ca="1">_xlfn.XLOOKUP(G953&amp;$V$2,BS_CONTROLE[CHAVE],BS_CONTROLE[Quantidade_11],"-")</f>
        <v>-</v>
      </c>
      <c r="W953" s="137" t="str">
        <f ca="1">_xlfn.XLOOKUP(G953&amp;$W$2,BS_CONTROLE[CHAVE],BS_CONTROLE[Quantidade_11],"-")</f>
        <v>-</v>
      </c>
    </row>
    <row r="954" spans="1:23" hidden="1">
      <c r="A954" s="146" t="str">
        <f>IF(SP_SUL!Y957="","*",SP_SUL!Y957)</f>
        <v>*</v>
      </c>
      <c r="B954" s="146" t="str">
        <f>IF(SP_SUL!X957="","*",SP_SUL!X957)</f>
        <v>*</v>
      </c>
      <c r="C954" s="146" t="str">
        <f>IF(SP_SUL!Z957="","*",SP_SUL!Z957)</f>
        <v>*</v>
      </c>
      <c r="D954" s="139" t="str">
        <f>IF(SP_SUL!S957="","*",SP_SUL!S957)</f>
        <v>-</v>
      </c>
      <c r="E954" s="139" t="str">
        <f>IF(SP_SUL!T957="","*",SP_SUL!T957)</f>
        <v>-</v>
      </c>
      <c r="F954" s="145" t="str">
        <f>IF(SP_SUL!B957="","*",SP_SUL!B957)</f>
        <v>*</v>
      </c>
      <c r="G954" s="145" t="str">
        <f>IF(SP_SUL!D957="","*",SP_SUL!D957)</f>
        <v>*</v>
      </c>
      <c r="H954" s="145" t="str">
        <f>IF(SP_SUL!F957="","*",SP_SUL!F957)</f>
        <v>*</v>
      </c>
      <c r="I954" s="145" t="str">
        <f>IF(SP_SUL!H957="","*",SP_SUL!H957)</f>
        <v>*</v>
      </c>
      <c r="J954" s="145" t="str">
        <f>IF(SP_SUL!I957="","*",SP_SUL!I957)</f>
        <v>*</v>
      </c>
      <c r="K954" s="139" t="str">
        <f>IF(SP_SUL!M957="","*",SP_SUL!M957)</f>
        <v>-</v>
      </c>
      <c r="L954" s="139" t="str">
        <f>IF(SP_SUL!N957="","*",SP_SUL!N957)</f>
        <v>-</v>
      </c>
      <c r="M954" s="140" t="str">
        <f>IF(SP_SUL!J957="","*",SP_SUL!J957)</f>
        <v>*</v>
      </c>
      <c r="N954" s="144" t="str">
        <f>IF(SP_SUL!K957="","*",SP_SUL!K957)</f>
        <v>*</v>
      </c>
      <c r="O954" s="144" t="str">
        <f>IF(SP_SUL!L957="","*",SP_SUL!L957)</f>
        <v>*</v>
      </c>
      <c r="P954" s="143" t="str">
        <f>IF(SP_SUL!O957="","*",SP_SUL!O957)</f>
        <v>*</v>
      </c>
      <c r="Q954" s="143" t="str">
        <f>IF(SP_SUL!P957="","*",SP_SUL!P957)</f>
        <v>*</v>
      </c>
      <c r="R954" s="145" t="str">
        <f>IF(SP_SUL!Q957="","*",CONCATENATE(SP_SUL!Q957," ",SP_SUL!R957))</f>
        <v>*</v>
      </c>
      <c r="S954" s="145" t="str">
        <f>IF(SP_SUL!V957="","*",SP_SUL!V957)</f>
        <v>*</v>
      </c>
      <c r="T954" s="145" t="str">
        <f>IF(SP_SUL!W957="","*",SP_SUL!W957)</f>
        <v>*</v>
      </c>
      <c r="U954" s="137" t="str">
        <f ca="1">_xlfn.XLOOKUP(G954&amp;$U$2,BS_CONTROLE[CHAVE],BS_CONTROLE[Quantidade_11],"-")</f>
        <v>-</v>
      </c>
      <c r="V954" s="137" t="str">
        <f ca="1">_xlfn.XLOOKUP(G954&amp;$V$2,BS_CONTROLE[CHAVE],BS_CONTROLE[Quantidade_11],"-")</f>
        <v>-</v>
      </c>
      <c r="W954" s="137" t="str">
        <f ca="1">_xlfn.XLOOKUP(G954&amp;$W$2,BS_CONTROLE[CHAVE],BS_CONTROLE[Quantidade_11],"-")</f>
        <v>-</v>
      </c>
    </row>
    <row r="955" spans="1:23" hidden="1">
      <c r="A955" s="146" t="str">
        <f>IF(SP_SUL!Y958="","*",SP_SUL!Y958)</f>
        <v>*</v>
      </c>
      <c r="B955" s="146" t="str">
        <f>IF(SP_SUL!X958="","*",SP_SUL!X958)</f>
        <v>*</v>
      </c>
      <c r="C955" s="146" t="str">
        <f>IF(SP_SUL!Z958="","*",SP_SUL!Z958)</f>
        <v>*</v>
      </c>
      <c r="D955" s="139" t="str">
        <f>IF(SP_SUL!S958="","*",SP_SUL!S958)</f>
        <v>-</v>
      </c>
      <c r="E955" s="139" t="str">
        <f>IF(SP_SUL!T958="","*",SP_SUL!T958)</f>
        <v>-</v>
      </c>
      <c r="F955" s="145" t="str">
        <f>IF(SP_SUL!B958="","*",SP_SUL!B958)</f>
        <v>*</v>
      </c>
      <c r="G955" s="145" t="str">
        <f>IF(SP_SUL!D958="","*",SP_SUL!D958)</f>
        <v>*</v>
      </c>
      <c r="H955" s="145" t="str">
        <f>IF(SP_SUL!F958="","*",SP_SUL!F958)</f>
        <v>*</v>
      </c>
      <c r="I955" s="145" t="str">
        <f>IF(SP_SUL!H958="","*",SP_SUL!H958)</f>
        <v>*</v>
      </c>
      <c r="J955" s="145" t="str">
        <f>IF(SP_SUL!I958="","*",SP_SUL!I958)</f>
        <v>*</v>
      </c>
      <c r="K955" s="139" t="str">
        <f>IF(SP_SUL!M958="","*",SP_SUL!M958)</f>
        <v>-</v>
      </c>
      <c r="L955" s="139" t="str">
        <f>IF(SP_SUL!N958="","*",SP_SUL!N958)</f>
        <v>-</v>
      </c>
      <c r="M955" s="140" t="str">
        <f>IF(SP_SUL!J958="","*",SP_SUL!J958)</f>
        <v>*</v>
      </c>
      <c r="N955" s="144" t="str">
        <f>IF(SP_SUL!K958="","*",SP_SUL!K958)</f>
        <v>*</v>
      </c>
      <c r="O955" s="144" t="str">
        <f>IF(SP_SUL!L958="","*",SP_SUL!L958)</f>
        <v>*</v>
      </c>
      <c r="P955" s="143" t="str">
        <f>IF(SP_SUL!O958="","*",SP_SUL!O958)</f>
        <v>*</v>
      </c>
      <c r="Q955" s="143" t="str">
        <f>IF(SP_SUL!P958="","*",SP_SUL!P958)</f>
        <v>*</v>
      </c>
      <c r="R955" s="145" t="str">
        <f>IF(SP_SUL!Q958="","*",CONCATENATE(SP_SUL!Q958," ",SP_SUL!R958))</f>
        <v>*</v>
      </c>
      <c r="S955" s="145" t="str">
        <f>IF(SP_SUL!V958="","*",SP_SUL!V958)</f>
        <v>*</v>
      </c>
      <c r="T955" s="145" t="str">
        <f>IF(SP_SUL!W958="","*",SP_SUL!W958)</f>
        <v>*</v>
      </c>
      <c r="U955" s="137" t="str">
        <f ca="1">_xlfn.XLOOKUP(G955&amp;$U$2,BS_CONTROLE[CHAVE],BS_CONTROLE[Quantidade_11],"-")</f>
        <v>-</v>
      </c>
      <c r="V955" s="137" t="str">
        <f ca="1">_xlfn.XLOOKUP(G955&amp;$V$2,BS_CONTROLE[CHAVE],BS_CONTROLE[Quantidade_11],"-")</f>
        <v>-</v>
      </c>
      <c r="W955" s="137" t="str">
        <f ca="1">_xlfn.XLOOKUP(G955&amp;$W$2,BS_CONTROLE[CHAVE],BS_CONTROLE[Quantidade_11],"-")</f>
        <v>-</v>
      </c>
    </row>
    <row r="956" spans="1:23" hidden="1">
      <c r="A956" s="146" t="str">
        <f>IF(SP_SUL!Y959="","*",SP_SUL!Y959)</f>
        <v>*</v>
      </c>
      <c r="B956" s="146" t="str">
        <f>IF(SP_SUL!X959="","*",SP_SUL!X959)</f>
        <v>*</v>
      </c>
      <c r="C956" s="146" t="str">
        <f>IF(SP_SUL!Z959="","*",SP_SUL!Z959)</f>
        <v>*</v>
      </c>
      <c r="D956" s="139" t="str">
        <f>IF(SP_SUL!S959="","*",SP_SUL!S959)</f>
        <v>-</v>
      </c>
      <c r="E956" s="139" t="str">
        <f>IF(SP_SUL!T959="","*",SP_SUL!T959)</f>
        <v>-</v>
      </c>
      <c r="F956" s="145" t="str">
        <f>IF(SP_SUL!B959="","*",SP_SUL!B959)</f>
        <v>*</v>
      </c>
      <c r="G956" s="145" t="str">
        <f>IF(SP_SUL!D959="","*",SP_SUL!D959)</f>
        <v>*</v>
      </c>
      <c r="H956" s="145" t="str">
        <f>IF(SP_SUL!F959="","*",SP_SUL!F959)</f>
        <v>*</v>
      </c>
      <c r="I956" s="145" t="str">
        <f>IF(SP_SUL!H959="","*",SP_SUL!H959)</f>
        <v>*</v>
      </c>
      <c r="J956" s="145" t="str">
        <f>IF(SP_SUL!I959="","*",SP_SUL!I959)</f>
        <v>*</v>
      </c>
      <c r="K956" s="139" t="str">
        <f>IF(SP_SUL!M959="","*",SP_SUL!M959)</f>
        <v>-</v>
      </c>
      <c r="L956" s="139" t="str">
        <f>IF(SP_SUL!N959="","*",SP_SUL!N959)</f>
        <v>-</v>
      </c>
      <c r="M956" s="140" t="str">
        <f>IF(SP_SUL!J959="","*",SP_SUL!J959)</f>
        <v>*</v>
      </c>
      <c r="N956" s="144" t="str">
        <f>IF(SP_SUL!K959="","*",SP_SUL!K959)</f>
        <v>*</v>
      </c>
      <c r="O956" s="144" t="str">
        <f>IF(SP_SUL!L959="","*",SP_SUL!L959)</f>
        <v>*</v>
      </c>
      <c r="P956" s="143" t="str">
        <f>IF(SP_SUL!O959="","*",SP_SUL!O959)</f>
        <v>*</v>
      </c>
      <c r="Q956" s="143" t="str">
        <f>IF(SP_SUL!P959="","*",SP_SUL!P959)</f>
        <v>*</v>
      </c>
      <c r="R956" s="145" t="str">
        <f>IF(SP_SUL!Q959="","*",CONCATENATE(SP_SUL!Q959," ",SP_SUL!R959))</f>
        <v>*</v>
      </c>
      <c r="S956" s="145" t="str">
        <f>IF(SP_SUL!V959="","*",SP_SUL!V959)</f>
        <v>*</v>
      </c>
      <c r="T956" s="145" t="str">
        <f>IF(SP_SUL!W959="","*",SP_SUL!W959)</f>
        <v>*</v>
      </c>
      <c r="U956" s="137" t="str">
        <f ca="1">_xlfn.XLOOKUP(G956&amp;$U$2,BS_CONTROLE[CHAVE],BS_CONTROLE[Quantidade_11],"-")</f>
        <v>-</v>
      </c>
      <c r="V956" s="137" t="str">
        <f ca="1">_xlfn.XLOOKUP(G956&amp;$V$2,BS_CONTROLE[CHAVE],BS_CONTROLE[Quantidade_11],"-")</f>
        <v>-</v>
      </c>
      <c r="W956" s="137" t="str">
        <f ca="1">_xlfn.XLOOKUP(G956&amp;$W$2,BS_CONTROLE[CHAVE],BS_CONTROLE[Quantidade_11],"-")</f>
        <v>-</v>
      </c>
    </row>
    <row r="957" spans="1:23" hidden="1">
      <c r="A957" s="146" t="str">
        <f>IF(SP_SUL!Y960="","*",SP_SUL!Y960)</f>
        <v>*</v>
      </c>
      <c r="B957" s="146" t="str">
        <f>IF(SP_SUL!X960="","*",SP_SUL!X960)</f>
        <v>*</v>
      </c>
      <c r="C957" s="146" t="str">
        <f>IF(SP_SUL!Z960="","*",SP_SUL!Z960)</f>
        <v>*</v>
      </c>
      <c r="D957" s="139" t="str">
        <f>IF(SP_SUL!S960="","*",SP_SUL!S960)</f>
        <v>-</v>
      </c>
      <c r="E957" s="139" t="str">
        <f>IF(SP_SUL!T960="","*",SP_SUL!T960)</f>
        <v>-</v>
      </c>
      <c r="F957" s="145" t="str">
        <f>IF(SP_SUL!B960="","*",SP_SUL!B960)</f>
        <v>*</v>
      </c>
      <c r="G957" s="145" t="str">
        <f>IF(SP_SUL!D960="","*",SP_SUL!D960)</f>
        <v>*</v>
      </c>
      <c r="H957" s="145" t="str">
        <f>IF(SP_SUL!F960="","*",SP_SUL!F960)</f>
        <v>*</v>
      </c>
      <c r="I957" s="145" t="str">
        <f>IF(SP_SUL!H960="","*",SP_SUL!H960)</f>
        <v>*</v>
      </c>
      <c r="J957" s="145" t="str">
        <f>IF(SP_SUL!I960="","*",SP_SUL!I960)</f>
        <v>*</v>
      </c>
      <c r="K957" s="139" t="str">
        <f>IF(SP_SUL!M960="","*",SP_SUL!M960)</f>
        <v>-</v>
      </c>
      <c r="L957" s="139" t="str">
        <f>IF(SP_SUL!N960="","*",SP_SUL!N960)</f>
        <v>-</v>
      </c>
      <c r="M957" s="140" t="str">
        <f>IF(SP_SUL!J960="","*",SP_SUL!J960)</f>
        <v>*</v>
      </c>
      <c r="N957" s="144" t="str">
        <f>IF(SP_SUL!K960="","*",SP_SUL!K960)</f>
        <v>*</v>
      </c>
      <c r="O957" s="144" t="str">
        <f>IF(SP_SUL!L960="","*",SP_SUL!L960)</f>
        <v>*</v>
      </c>
      <c r="P957" s="143" t="str">
        <f>IF(SP_SUL!O960="","*",SP_SUL!O960)</f>
        <v>*</v>
      </c>
      <c r="Q957" s="143" t="str">
        <f>IF(SP_SUL!P960="","*",SP_SUL!P960)</f>
        <v>*</v>
      </c>
      <c r="R957" s="145" t="str">
        <f>IF(SP_SUL!Q960="","*",CONCATENATE(SP_SUL!Q960," ",SP_SUL!R960))</f>
        <v>*</v>
      </c>
      <c r="S957" s="145" t="str">
        <f>IF(SP_SUL!V960="","*",SP_SUL!V960)</f>
        <v>*</v>
      </c>
      <c r="T957" s="145" t="str">
        <f>IF(SP_SUL!W960="","*",SP_SUL!W960)</f>
        <v>*</v>
      </c>
      <c r="U957" s="137" t="str">
        <f ca="1">_xlfn.XLOOKUP(G957&amp;$U$2,BS_CONTROLE[CHAVE],BS_CONTROLE[Quantidade_11],"-")</f>
        <v>-</v>
      </c>
      <c r="V957" s="137" t="str">
        <f ca="1">_xlfn.XLOOKUP(G957&amp;$V$2,BS_CONTROLE[CHAVE],BS_CONTROLE[Quantidade_11],"-")</f>
        <v>-</v>
      </c>
      <c r="W957" s="137" t="str">
        <f ca="1">_xlfn.XLOOKUP(G957&amp;$W$2,BS_CONTROLE[CHAVE],BS_CONTROLE[Quantidade_11],"-")</f>
        <v>-</v>
      </c>
    </row>
    <row r="958" spans="1:23" hidden="1">
      <c r="A958" s="146" t="str">
        <f>IF(SP_SUL!Y961="","*",SP_SUL!Y961)</f>
        <v>*</v>
      </c>
      <c r="B958" s="146" t="str">
        <f>IF(SP_SUL!X961="","*",SP_SUL!X961)</f>
        <v>*</v>
      </c>
      <c r="C958" s="146" t="str">
        <f>IF(SP_SUL!Z961="","*",SP_SUL!Z961)</f>
        <v>*</v>
      </c>
      <c r="D958" s="139" t="str">
        <f>IF(SP_SUL!S961="","*",SP_SUL!S961)</f>
        <v>-</v>
      </c>
      <c r="E958" s="139" t="str">
        <f>IF(SP_SUL!T961="","*",SP_SUL!T961)</f>
        <v>-</v>
      </c>
      <c r="F958" s="145" t="str">
        <f>IF(SP_SUL!B961="","*",SP_SUL!B961)</f>
        <v>*</v>
      </c>
      <c r="G958" s="145" t="str">
        <f>IF(SP_SUL!D961="","*",SP_SUL!D961)</f>
        <v>*</v>
      </c>
      <c r="H958" s="145" t="str">
        <f>IF(SP_SUL!F961="","*",SP_SUL!F961)</f>
        <v>*</v>
      </c>
      <c r="I958" s="145" t="str">
        <f>IF(SP_SUL!H961="","*",SP_SUL!H961)</f>
        <v>*</v>
      </c>
      <c r="J958" s="145" t="str">
        <f>IF(SP_SUL!I961="","*",SP_SUL!I961)</f>
        <v>*</v>
      </c>
      <c r="K958" s="139" t="str">
        <f>IF(SP_SUL!M961="","*",SP_SUL!M961)</f>
        <v>-</v>
      </c>
      <c r="L958" s="139" t="str">
        <f>IF(SP_SUL!N961="","*",SP_SUL!N961)</f>
        <v>-</v>
      </c>
      <c r="M958" s="140" t="str">
        <f>IF(SP_SUL!J961="","*",SP_SUL!J961)</f>
        <v>*</v>
      </c>
      <c r="N958" s="144" t="str">
        <f>IF(SP_SUL!K961="","*",SP_SUL!K961)</f>
        <v>*</v>
      </c>
      <c r="O958" s="144" t="str">
        <f>IF(SP_SUL!L961="","*",SP_SUL!L961)</f>
        <v>*</v>
      </c>
      <c r="P958" s="143" t="str">
        <f>IF(SP_SUL!O961="","*",SP_SUL!O961)</f>
        <v>*</v>
      </c>
      <c r="Q958" s="143" t="str">
        <f>IF(SP_SUL!P961="","*",SP_SUL!P961)</f>
        <v>*</v>
      </c>
      <c r="R958" s="145" t="str">
        <f>IF(SP_SUL!Q961="","*",CONCATENATE(SP_SUL!Q961," ",SP_SUL!R961))</f>
        <v>*</v>
      </c>
      <c r="S958" s="145" t="str">
        <f>IF(SP_SUL!V961="","*",SP_SUL!V961)</f>
        <v>*</v>
      </c>
      <c r="T958" s="145" t="str">
        <f>IF(SP_SUL!W961="","*",SP_SUL!W961)</f>
        <v>*</v>
      </c>
      <c r="U958" s="137" t="str">
        <f ca="1">_xlfn.XLOOKUP(G958&amp;$U$2,BS_CONTROLE[CHAVE],BS_CONTROLE[Quantidade_11],"-")</f>
        <v>-</v>
      </c>
      <c r="V958" s="137" t="str">
        <f ca="1">_xlfn.XLOOKUP(G958&amp;$V$2,BS_CONTROLE[CHAVE],BS_CONTROLE[Quantidade_11],"-")</f>
        <v>-</v>
      </c>
      <c r="W958" s="137" t="str">
        <f ca="1">_xlfn.XLOOKUP(G958&amp;$W$2,BS_CONTROLE[CHAVE],BS_CONTROLE[Quantidade_11],"-")</f>
        <v>-</v>
      </c>
    </row>
    <row r="959" spans="1:23" hidden="1">
      <c r="A959" s="146" t="str">
        <f>IF(SP_SUL!Y962="","*",SP_SUL!Y962)</f>
        <v>*</v>
      </c>
      <c r="B959" s="146" t="str">
        <f>IF(SP_SUL!X962="","*",SP_SUL!X962)</f>
        <v>*</v>
      </c>
      <c r="C959" s="146" t="str">
        <f>IF(SP_SUL!Z962="","*",SP_SUL!Z962)</f>
        <v>*</v>
      </c>
      <c r="D959" s="139" t="str">
        <f>IF(SP_SUL!S962="","*",SP_SUL!S962)</f>
        <v>-</v>
      </c>
      <c r="E959" s="139" t="str">
        <f>IF(SP_SUL!T962="","*",SP_SUL!T962)</f>
        <v>-</v>
      </c>
      <c r="F959" s="145" t="str">
        <f>IF(SP_SUL!B962="","*",SP_SUL!B962)</f>
        <v>*</v>
      </c>
      <c r="G959" s="145" t="str">
        <f>IF(SP_SUL!D962="","*",SP_SUL!D962)</f>
        <v>*</v>
      </c>
      <c r="H959" s="145" t="str">
        <f>IF(SP_SUL!F962="","*",SP_SUL!F962)</f>
        <v>*</v>
      </c>
      <c r="I959" s="145" t="str">
        <f>IF(SP_SUL!H962="","*",SP_SUL!H962)</f>
        <v>*</v>
      </c>
      <c r="J959" s="145" t="str">
        <f>IF(SP_SUL!I962="","*",SP_SUL!I962)</f>
        <v>*</v>
      </c>
      <c r="K959" s="139" t="str">
        <f>IF(SP_SUL!M962="","*",SP_SUL!M962)</f>
        <v>-</v>
      </c>
      <c r="L959" s="139" t="str">
        <f>IF(SP_SUL!N962="","*",SP_SUL!N962)</f>
        <v>-</v>
      </c>
      <c r="M959" s="140" t="str">
        <f>IF(SP_SUL!J962="","*",SP_SUL!J962)</f>
        <v>*</v>
      </c>
      <c r="N959" s="144" t="str">
        <f>IF(SP_SUL!K962="","*",SP_SUL!K962)</f>
        <v>*</v>
      </c>
      <c r="O959" s="144" t="str">
        <f>IF(SP_SUL!L962="","*",SP_SUL!L962)</f>
        <v>*</v>
      </c>
      <c r="P959" s="143" t="str">
        <f>IF(SP_SUL!O962="","*",SP_SUL!O962)</f>
        <v>*</v>
      </c>
      <c r="Q959" s="143" t="str">
        <f>IF(SP_SUL!P962="","*",SP_SUL!P962)</f>
        <v>*</v>
      </c>
      <c r="R959" s="145" t="str">
        <f>IF(SP_SUL!Q962="","*",CONCATENATE(SP_SUL!Q962," ",SP_SUL!R962))</f>
        <v>*</v>
      </c>
      <c r="S959" s="145" t="str">
        <f>IF(SP_SUL!V962="","*",SP_SUL!V962)</f>
        <v>*</v>
      </c>
      <c r="T959" s="145" t="str">
        <f>IF(SP_SUL!W962="","*",SP_SUL!W962)</f>
        <v>*</v>
      </c>
      <c r="U959" s="137" t="str">
        <f ca="1">_xlfn.XLOOKUP(G959&amp;$U$2,BS_CONTROLE[CHAVE],BS_CONTROLE[Quantidade_11],"-")</f>
        <v>-</v>
      </c>
      <c r="V959" s="137" t="str">
        <f ca="1">_xlfn.XLOOKUP(G959&amp;$V$2,BS_CONTROLE[CHAVE],BS_CONTROLE[Quantidade_11],"-")</f>
        <v>-</v>
      </c>
      <c r="W959" s="137" t="str">
        <f ca="1">_xlfn.XLOOKUP(G959&amp;$W$2,BS_CONTROLE[CHAVE],BS_CONTROLE[Quantidade_11],"-")</f>
        <v>-</v>
      </c>
    </row>
    <row r="960" spans="1:23" hidden="1">
      <c r="A960" s="146" t="str">
        <f>IF(SP_SUL!Y963="","*",SP_SUL!Y963)</f>
        <v>*</v>
      </c>
      <c r="B960" s="146" t="str">
        <f>IF(SP_SUL!X963="","*",SP_SUL!X963)</f>
        <v>*</v>
      </c>
      <c r="C960" s="146" t="str">
        <f>IF(SP_SUL!Z963="","*",SP_SUL!Z963)</f>
        <v>*</v>
      </c>
      <c r="D960" s="139" t="str">
        <f>IF(SP_SUL!S963="","*",SP_SUL!S963)</f>
        <v>-</v>
      </c>
      <c r="E960" s="139" t="str">
        <f>IF(SP_SUL!T963="","*",SP_SUL!T963)</f>
        <v>-</v>
      </c>
      <c r="F960" s="145" t="str">
        <f>IF(SP_SUL!B963="","*",SP_SUL!B963)</f>
        <v>*</v>
      </c>
      <c r="G960" s="145" t="str">
        <f>IF(SP_SUL!D963="","*",SP_SUL!D963)</f>
        <v>*</v>
      </c>
      <c r="H960" s="145" t="str">
        <f>IF(SP_SUL!F963="","*",SP_SUL!F963)</f>
        <v>*</v>
      </c>
      <c r="I960" s="145" t="str">
        <f>IF(SP_SUL!H963="","*",SP_SUL!H963)</f>
        <v>*</v>
      </c>
      <c r="J960" s="145" t="str">
        <f>IF(SP_SUL!I963="","*",SP_SUL!I963)</f>
        <v>*</v>
      </c>
      <c r="K960" s="139" t="str">
        <f>IF(SP_SUL!M963="","*",SP_SUL!M963)</f>
        <v>-</v>
      </c>
      <c r="L960" s="139" t="str">
        <f>IF(SP_SUL!N963="","*",SP_SUL!N963)</f>
        <v>-</v>
      </c>
      <c r="M960" s="140" t="str">
        <f>IF(SP_SUL!J963="","*",SP_SUL!J963)</f>
        <v>*</v>
      </c>
      <c r="N960" s="144" t="str">
        <f>IF(SP_SUL!K963="","*",SP_SUL!K963)</f>
        <v>*</v>
      </c>
      <c r="O960" s="144" t="str">
        <f>IF(SP_SUL!L963="","*",SP_SUL!L963)</f>
        <v>*</v>
      </c>
      <c r="P960" s="143" t="str">
        <f>IF(SP_SUL!O963="","*",SP_SUL!O963)</f>
        <v>*</v>
      </c>
      <c r="Q960" s="143" t="str">
        <f>IF(SP_SUL!P963="","*",SP_SUL!P963)</f>
        <v>*</v>
      </c>
      <c r="R960" s="145" t="str">
        <f>IF(SP_SUL!Q963="","*",CONCATENATE(SP_SUL!Q963," ",SP_SUL!R963))</f>
        <v>*</v>
      </c>
      <c r="S960" s="145" t="str">
        <f>IF(SP_SUL!V963="","*",SP_SUL!V963)</f>
        <v>*</v>
      </c>
      <c r="T960" s="145" t="str">
        <f>IF(SP_SUL!W963="","*",SP_SUL!W963)</f>
        <v>*</v>
      </c>
      <c r="U960" s="137" t="str">
        <f ca="1">_xlfn.XLOOKUP(G960&amp;$U$2,BS_CONTROLE[CHAVE],BS_CONTROLE[Quantidade_11],"-")</f>
        <v>-</v>
      </c>
      <c r="V960" s="137" t="str">
        <f ca="1">_xlfn.XLOOKUP(G960&amp;$V$2,BS_CONTROLE[CHAVE],BS_CONTROLE[Quantidade_11],"-")</f>
        <v>-</v>
      </c>
      <c r="W960" s="137" t="str">
        <f ca="1">_xlfn.XLOOKUP(G960&amp;$W$2,BS_CONTROLE[CHAVE],BS_CONTROLE[Quantidade_11],"-")</f>
        <v>-</v>
      </c>
    </row>
    <row r="961" spans="1:23" hidden="1">
      <c r="A961" s="146" t="str">
        <f>IF(SP_SUL!Y964="","*",SP_SUL!Y964)</f>
        <v>*</v>
      </c>
      <c r="B961" s="146" t="str">
        <f>IF(SP_SUL!X964="","*",SP_SUL!X964)</f>
        <v>*</v>
      </c>
      <c r="C961" s="146" t="str">
        <f>IF(SP_SUL!Z964="","*",SP_SUL!Z964)</f>
        <v>*</v>
      </c>
      <c r="D961" s="139" t="str">
        <f>IF(SP_SUL!S964="","*",SP_SUL!S964)</f>
        <v>-</v>
      </c>
      <c r="E961" s="139" t="str">
        <f>IF(SP_SUL!T964="","*",SP_SUL!T964)</f>
        <v>-</v>
      </c>
      <c r="F961" s="145" t="str">
        <f>IF(SP_SUL!B964="","*",SP_SUL!B964)</f>
        <v>*</v>
      </c>
      <c r="G961" s="145" t="str">
        <f>IF(SP_SUL!D964="","*",SP_SUL!D964)</f>
        <v>*</v>
      </c>
      <c r="H961" s="145" t="str">
        <f>IF(SP_SUL!F964="","*",SP_SUL!F964)</f>
        <v>*</v>
      </c>
      <c r="I961" s="145" t="str">
        <f>IF(SP_SUL!H964="","*",SP_SUL!H964)</f>
        <v>*</v>
      </c>
      <c r="J961" s="145" t="str">
        <f>IF(SP_SUL!I964="","*",SP_SUL!I964)</f>
        <v>*</v>
      </c>
      <c r="K961" s="139" t="str">
        <f>IF(SP_SUL!M964="","*",SP_SUL!M964)</f>
        <v>-</v>
      </c>
      <c r="L961" s="139" t="str">
        <f>IF(SP_SUL!N964="","*",SP_SUL!N964)</f>
        <v>-</v>
      </c>
      <c r="M961" s="140" t="str">
        <f>IF(SP_SUL!J964="","*",SP_SUL!J964)</f>
        <v>*</v>
      </c>
      <c r="N961" s="144" t="str">
        <f>IF(SP_SUL!K964="","*",SP_SUL!K964)</f>
        <v>*</v>
      </c>
      <c r="O961" s="144" t="str">
        <f>IF(SP_SUL!L964="","*",SP_SUL!L964)</f>
        <v>*</v>
      </c>
      <c r="P961" s="143" t="str">
        <f>IF(SP_SUL!O964="","*",SP_SUL!O964)</f>
        <v>*</v>
      </c>
      <c r="Q961" s="143" t="str">
        <f>IF(SP_SUL!P964="","*",SP_SUL!P964)</f>
        <v>*</v>
      </c>
      <c r="R961" s="145" t="str">
        <f>IF(SP_SUL!Q964="","*",CONCATENATE(SP_SUL!Q964," ",SP_SUL!R964))</f>
        <v>*</v>
      </c>
      <c r="S961" s="145" t="str">
        <f>IF(SP_SUL!V964="","*",SP_SUL!V964)</f>
        <v>*</v>
      </c>
      <c r="T961" s="145" t="str">
        <f>IF(SP_SUL!W964="","*",SP_SUL!W964)</f>
        <v>*</v>
      </c>
      <c r="U961" s="137" t="str">
        <f ca="1">_xlfn.XLOOKUP(G961&amp;$U$2,BS_CONTROLE[CHAVE],BS_CONTROLE[Quantidade_11],"-")</f>
        <v>-</v>
      </c>
      <c r="V961" s="137" t="str">
        <f ca="1">_xlfn.XLOOKUP(G961&amp;$V$2,BS_CONTROLE[CHAVE],BS_CONTROLE[Quantidade_11],"-")</f>
        <v>-</v>
      </c>
      <c r="W961" s="137" t="str">
        <f ca="1">_xlfn.XLOOKUP(G961&amp;$W$2,BS_CONTROLE[CHAVE],BS_CONTROLE[Quantidade_11],"-")</f>
        <v>-</v>
      </c>
    </row>
    <row r="962" spans="1:23" hidden="1">
      <c r="A962" s="146" t="str">
        <f>IF(SP_SUL!Y965="","*",SP_SUL!Y965)</f>
        <v>*</v>
      </c>
      <c r="B962" s="146" t="str">
        <f>IF(SP_SUL!X965="","*",SP_SUL!X965)</f>
        <v>*</v>
      </c>
      <c r="C962" s="146" t="str">
        <f>IF(SP_SUL!Z965="","*",SP_SUL!Z965)</f>
        <v>*</v>
      </c>
      <c r="D962" s="139" t="str">
        <f>IF(SP_SUL!S965="","*",SP_SUL!S965)</f>
        <v>-</v>
      </c>
      <c r="E962" s="139" t="str">
        <f>IF(SP_SUL!T965="","*",SP_SUL!T965)</f>
        <v>-</v>
      </c>
      <c r="F962" s="145" t="str">
        <f>IF(SP_SUL!B965="","*",SP_SUL!B965)</f>
        <v>*</v>
      </c>
      <c r="G962" s="145" t="str">
        <f>IF(SP_SUL!D965="","*",SP_SUL!D965)</f>
        <v>*</v>
      </c>
      <c r="H962" s="145" t="str">
        <f>IF(SP_SUL!F965="","*",SP_SUL!F965)</f>
        <v>*</v>
      </c>
      <c r="I962" s="145" t="str">
        <f>IF(SP_SUL!H965="","*",SP_SUL!H965)</f>
        <v>*</v>
      </c>
      <c r="J962" s="145" t="str">
        <f>IF(SP_SUL!I965="","*",SP_SUL!I965)</f>
        <v>*</v>
      </c>
      <c r="K962" s="139" t="str">
        <f>IF(SP_SUL!M965="","*",SP_SUL!M965)</f>
        <v>-</v>
      </c>
      <c r="L962" s="139" t="str">
        <f>IF(SP_SUL!N965="","*",SP_SUL!N965)</f>
        <v>-</v>
      </c>
      <c r="M962" s="140" t="str">
        <f>IF(SP_SUL!J965="","*",SP_SUL!J965)</f>
        <v>*</v>
      </c>
      <c r="N962" s="144" t="str">
        <f>IF(SP_SUL!K965="","*",SP_SUL!K965)</f>
        <v>*</v>
      </c>
      <c r="O962" s="144" t="str">
        <f>IF(SP_SUL!L965="","*",SP_SUL!L965)</f>
        <v>*</v>
      </c>
      <c r="P962" s="143" t="str">
        <f>IF(SP_SUL!O965="","*",SP_SUL!O965)</f>
        <v>*</v>
      </c>
      <c r="Q962" s="143" t="str">
        <f>IF(SP_SUL!P965="","*",SP_SUL!P965)</f>
        <v>*</v>
      </c>
      <c r="R962" s="145" t="str">
        <f>IF(SP_SUL!Q965="","*",CONCATENATE(SP_SUL!Q965," ",SP_SUL!R965))</f>
        <v>*</v>
      </c>
      <c r="S962" s="145" t="str">
        <f>IF(SP_SUL!V965="","*",SP_SUL!V965)</f>
        <v>*</v>
      </c>
      <c r="T962" s="145" t="str">
        <f>IF(SP_SUL!W965="","*",SP_SUL!W965)</f>
        <v>*</v>
      </c>
      <c r="U962" s="137" t="str">
        <f ca="1">_xlfn.XLOOKUP(G962&amp;$U$2,BS_CONTROLE[CHAVE],BS_CONTROLE[Quantidade_11],"-")</f>
        <v>-</v>
      </c>
      <c r="V962" s="137" t="str">
        <f ca="1">_xlfn.XLOOKUP(G962&amp;$V$2,BS_CONTROLE[CHAVE],BS_CONTROLE[Quantidade_11],"-")</f>
        <v>-</v>
      </c>
      <c r="W962" s="137" t="str">
        <f ca="1">_xlfn.XLOOKUP(G962&amp;$W$2,BS_CONTROLE[CHAVE],BS_CONTROLE[Quantidade_11],"-")</f>
        <v>-</v>
      </c>
    </row>
    <row r="963" spans="1:23" hidden="1">
      <c r="A963" s="146" t="str">
        <f>IF(SP_SUL!Y966="","*",SP_SUL!Y966)</f>
        <v>*</v>
      </c>
      <c r="B963" s="146" t="str">
        <f>IF(SP_SUL!X966="","*",SP_SUL!X966)</f>
        <v>*</v>
      </c>
      <c r="C963" s="146" t="str">
        <f>IF(SP_SUL!Z966="","*",SP_SUL!Z966)</f>
        <v>*</v>
      </c>
      <c r="D963" s="139" t="str">
        <f>IF(SP_SUL!S966="","*",SP_SUL!S966)</f>
        <v>-</v>
      </c>
      <c r="E963" s="139" t="str">
        <f>IF(SP_SUL!T966="","*",SP_SUL!T966)</f>
        <v>-</v>
      </c>
      <c r="F963" s="145" t="str">
        <f>IF(SP_SUL!B966="","*",SP_SUL!B966)</f>
        <v>*</v>
      </c>
      <c r="G963" s="145" t="str">
        <f>IF(SP_SUL!D966="","*",SP_SUL!D966)</f>
        <v>*</v>
      </c>
      <c r="H963" s="145" t="str">
        <f>IF(SP_SUL!F966="","*",SP_SUL!F966)</f>
        <v>*</v>
      </c>
      <c r="I963" s="145" t="str">
        <f>IF(SP_SUL!H966="","*",SP_SUL!H966)</f>
        <v>*</v>
      </c>
      <c r="J963" s="145" t="str">
        <f>IF(SP_SUL!I966="","*",SP_SUL!I966)</f>
        <v>*</v>
      </c>
      <c r="K963" s="139" t="str">
        <f>IF(SP_SUL!M966="","*",SP_SUL!M966)</f>
        <v>-</v>
      </c>
      <c r="L963" s="139" t="str">
        <f>IF(SP_SUL!N966="","*",SP_SUL!N966)</f>
        <v>-</v>
      </c>
      <c r="M963" s="140" t="str">
        <f>IF(SP_SUL!J966="","*",SP_SUL!J966)</f>
        <v>*</v>
      </c>
      <c r="N963" s="144" t="str">
        <f>IF(SP_SUL!K966="","*",SP_SUL!K966)</f>
        <v>*</v>
      </c>
      <c r="O963" s="144" t="str">
        <f>IF(SP_SUL!L966="","*",SP_SUL!L966)</f>
        <v>*</v>
      </c>
      <c r="P963" s="143" t="str">
        <f>IF(SP_SUL!O966="","*",SP_SUL!O966)</f>
        <v>*</v>
      </c>
      <c r="Q963" s="143" t="str">
        <f>IF(SP_SUL!P966="","*",SP_SUL!P966)</f>
        <v>*</v>
      </c>
      <c r="R963" s="145" t="str">
        <f>IF(SP_SUL!Q966="","*",CONCATENATE(SP_SUL!Q966," ",SP_SUL!R966))</f>
        <v>*</v>
      </c>
      <c r="S963" s="145" t="str">
        <f>IF(SP_SUL!V966="","*",SP_SUL!V966)</f>
        <v>*</v>
      </c>
      <c r="T963" s="145" t="str">
        <f>IF(SP_SUL!W966="","*",SP_SUL!W966)</f>
        <v>*</v>
      </c>
      <c r="U963" s="137" t="str">
        <f ca="1">_xlfn.XLOOKUP(G963&amp;$U$2,BS_CONTROLE[CHAVE],BS_CONTROLE[Quantidade_11],"-")</f>
        <v>-</v>
      </c>
      <c r="V963" s="137" t="str">
        <f ca="1">_xlfn.XLOOKUP(G963&amp;$V$2,BS_CONTROLE[CHAVE],BS_CONTROLE[Quantidade_11],"-")</f>
        <v>-</v>
      </c>
      <c r="W963" s="137" t="str">
        <f ca="1">_xlfn.XLOOKUP(G963&amp;$W$2,BS_CONTROLE[CHAVE],BS_CONTROLE[Quantidade_11],"-")</f>
        <v>-</v>
      </c>
    </row>
    <row r="964" spans="1:23" hidden="1">
      <c r="A964" s="146" t="str">
        <f>IF(SP_SUL!Y967="","*",SP_SUL!Y967)</f>
        <v>*</v>
      </c>
      <c r="B964" s="146" t="str">
        <f>IF(SP_SUL!X967="","*",SP_SUL!X967)</f>
        <v>*</v>
      </c>
      <c r="C964" s="146" t="str">
        <f>IF(SP_SUL!Z967="","*",SP_SUL!Z967)</f>
        <v>*</v>
      </c>
      <c r="D964" s="139" t="str">
        <f>IF(SP_SUL!S967="","*",SP_SUL!S967)</f>
        <v>-</v>
      </c>
      <c r="E964" s="139" t="str">
        <f>IF(SP_SUL!T967="","*",SP_SUL!T967)</f>
        <v>-</v>
      </c>
      <c r="F964" s="145" t="str">
        <f>IF(SP_SUL!B967="","*",SP_SUL!B967)</f>
        <v>*</v>
      </c>
      <c r="G964" s="145" t="str">
        <f>IF(SP_SUL!D967="","*",SP_SUL!D967)</f>
        <v>*</v>
      </c>
      <c r="H964" s="145" t="str">
        <f>IF(SP_SUL!F967="","*",SP_SUL!F967)</f>
        <v>*</v>
      </c>
      <c r="I964" s="145" t="str">
        <f>IF(SP_SUL!H967="","*",SP_SUL!H967)</f>
        <v>*</v>
      </c>
      <c r="J964" s="145" t="str">
        <f>IF(SP_SUL!I967="","*",SP_SUL!I967)</f>
        <v>*</v>
      </c>
      <c r="K964" s="139" t="str">
        <f>IF(SP_SUL!M967="","*",SP_SUL!M967)</f>
        <v>-</v>
      </c>
      <c r="L964" s="139" t="str">
        <f>IF(SP_SUL!N967="","*",SP_SUL!N967)</f>
        <v>-</v>
      </c>
      <c r="M964" s="140" t="str">
        <f>IF(SP_SUL!J967="","*",SP_SUL!J967)</f>
        <v>*</v>
      </c>
      <c r="N964" s="144" t="str">
        <f>IF(SP_SUL!K967="","*",SP_SUL!K967)</f>
        <v>*</v>
      </c>
      <c r="O964" s="144" t="str">
        <f>IF(SP_SUL!L967="","*",SP_SUL!L967)</f>
        <v>*</v>
      </c>
      <c r="P964" s="143" t="str">
        <f>IF(SP_SUL!O967="","*",SP_SUL!O967)</f>
        <v>*</v>
      </c>
      <c r="Q964" s="143" t="str">
        <f>IF(SP_SUL!P967="","*",SP_SUL!P967)</f>
        <v>*</v>
      </c>
      <c r="R964" s="145" t="str">
        <f>IF(SP_SUL!Q967="","*",CONCATENATE(SP_SUL!Q967," ",SP_SUL!R967))</f>
        <v>*</v>
      </c>
      <c r="S964" s="145" t="str">
        <f>IF(SP_SUL!V967="","*",SP_SUL!V967)</f>
        <v>*</v>
      </c>
      <c r="T964" s="145" t="str">
        <f>IF(SP_SUL!W967="","*",SP_SUL!W967)</f>
        <v>*</v>
      </c>
      <c r="U964" s="137" t="str">
        <f ca="1">_xlfn.XLOOKUP(G964&amp;$U$2,BS_CONTROLE[CHAVE],BS_CONTROLE[Quantidade_11],"-")</f>
        <v>-</v>
      </c>
      <c r="V964" s="137" t="str">
        <f ca="1">_xlfn.XLOOKUP(G964&amp;$V$2,BS_CONTROLE[CHAVE],BS_CONTROLE[Quantidade_11],"-")</f>
        <v>-</v>
      </c>
      <c r="W964" s="137" t="str">
        <f ca="1">_xlfn.XLOOKUP(G964&amp;$W$2,BS_CONTROLE[CHAVE],BS_CONTROLE[Quantidade_11],"-")</f>
        <v>-</v>
      </c>
    </row>
    <row r="965" spans="1:23" hidden="1">
      <c r="A965" s="146" t="str">
        <f>IF(SP_SUL!Y968="","*",SP_SUL!Y968)</f>
        <v>*</v>
      </c>
      <c r="B965" s="146" t="str">
        <f>IF(SP_SUL!X968="","*",SP_SUL!X968)</f>
        <v>*</v>
      </c>
      <c r="C965" s="146" t="str">
        <f>IF(SP_SUL!Z968="","*",SP_SUL!Z968)</f>
        <v>*</v>
      </c>
      <c r="D965" s="139" t="str">
        <f>IF(SP_SUL!S968="","*",SP_SUL!S968)</f>
        <v>-</v>
      </c>
      <c r="E965" s="139" t="str">
        <f>IF(SP_SUL!T968="","*",SP_SUL!T968)</f>
        <v>-</v>
      </c>
      <c r="F965" s="145" t="str">
        <f>IF(SP_SUL!B968="","*",SP_SUL!B968)</f>
        <v>*</v>
      </c>
      <c r="G965" s="145" t="str">
        <f>IF(SP_SUL!D968="","*",SP_SUL!D968)</f>
        <v>*</v>
      </c>
      <c r="H965" s="145" t="str">
        <f>IF(SP_SUL!F968="","*",SP_SUL!F968)</f>
        <v>*</v>
      </c>
      <c r="I965" s="145" t="str">
        <f>IF(SP_SUL!H968="","*",SP_SUL!H968)</f>
        <v>*</v>
      </c>
      <c r="J965" s="145" t="str">
        <f>IF(SP_SUL!I968="","*",SP_SUL!I968)</f>
        <v>*</v>
      </c>
      <c r="K965" s="139" t="str">
        <f>IF(SP_SUL!M968="","*",SP_SUL!M968)</f>
        <v>-</v>
      </c>
      <c r="L965" s="139" t="str">
        <f>IF(SP_SUL!N968="","*",SP_SUL!N968)</f>
        <v>-</v>
      </c>
      <c r="M965" s="140" t="str">
        <f>IF(SP_SUL!J968="","*",SP_SUL!J968)</f>
        <v>*</v>
      </c>
      <c r="N965" s="144" t="str">
        <f>IF(SP_SUL!K968="","*",SP_SUL!K968)</f>
        <v>*</v>
      </c>
      <c r="O965" s="144" t="str">
        <f>IF(SP_SUL!L968="","*",SP_SUL!L968)</f>
        <v>*</v>
      </c>
      <c r="P965" s="143" t="str">
        <f>IF(SP_SUL!O968="","*",SP_SUL!O968)</f>
        <v>*</v>
      </c>
      <c r="Q965" s="143" t="str">
        <f>IF(SP_SUL!P968="","*",SP_SUL!P968)</f>
        <v>*</v>
      </c>
      <c r="R965" s="145" t="str">
        <f>IF(SP_SUL!Q968="","*",CONCATENATE(SP_SUL!Q968," ",SP_SUL!R968))</f>
        <v>*</v>
      </c>
      <c r="S965" s="145" t="str">
        <f>IF(SP_SUL!V968="","*",SP_SUL!V968)</f>
        <v>*</v>
      </c>
      <c r="T965" s="145" t="str">
        <f>IF(SP_SUL!W968="","*",SP_SUL!W968)</f>
        <v>*</v>
      </c>
      <c r="U965" s="137" t="str">
        <f ca="1">_xlfn.XLOOKUP(G965&amp;$U$2,BS_CONTROLE[CHAVE],BS_CONTROLE[Quantidade_11],"-")</f>
        <v>-</v>
      </c>
      <c r="V965" s="137" t="str">
        <f ca="1">_xlfn.XLOOKUP(G965&amp;$V$2,BS_CONTROLE[CHAVE],BS_CONTROLE[Quantidade_11],"-")</f>
        <v>-</v>
      </c>
      <c r="W965" s="137" t="str">
        <f ca="1">_xlfn.XLOOKUP(G965&amp;$W$2,BS_CONTROLE[CHAVE],BS_CONTROLE[Quantidade_11],"-")</f>
        <v>-</v>
      </c>
    </row>
    <row r="966" spans="1:23" hidden="1">
      <c r="A966" s="146" t="str">
        <f>IF(SP_SUL!Y969="","*",SP_SUL!Y969)</f>
        <v>*</v>
      </c>
      <c r="B966" s="146" t="str">
        <f>IF(SP_SUL!X969="","*",SP_SUL!X969)</f>
        <v>*</v>
      </c>
      <c r="C966" s="146" t="str">
        <f>IF(SP_SUL!Z969="","*",SP_SUL!Z969)</f>
        <v>*</v>
      </c>
      <c r="D966" s="139" t="str">
        <f>IF(SP_SUL!S969="","*",SP_SUL!S969)</f>
        <v>-</v>
      </c>
      <c r="E966" s="139" t="str">
        <f>IF(SP_SUL!T969="","*",SP_SUL!T969)</f>
        <v>-</v>
      </c>
      <c r="F966" s="145" t="str">
        <f>IF(SP_SUL!B969="","*",SP_SUL!B969)</f>
        <v>*</v>
      </c>
      <c r="G966" s="145" t="str">
        <f>IF(SP_SUL!D969="","*",SP_SUL!D969)</f>
        <v>*</v>
      </c>
      <c r="H966" s="145" t="str">
        <f>IF(SP_SUL!F969="","*",SP_SUL!F969)</f>
        <v>*</v>
      </c>
      <c r="I966" s="145" t="str">
        <f>IF(SP_SUL!H969="","*",SP_SUL!H969)</f>
        <v>*</v>
      </c>
      <c r="J966" s="145" t="str">
        <f>IF(SP_SUL!I969="","*",SP_SUL!I969)</f>
        <v>*</v>
      </c>
      <c r="K966" s="139" t="str">
        <f>IF(SP_SUL!M969="","*",SP_SUL!M969)</f>
        <v>-</v>
      </c>
      <c r="L966" s="139" t="str">
        <f>IF(SP_SUL!N969="","*",SP_SUL!N969)</f>
        <v>-</v>
      </c>
      <c r="M966" s="140" t="str">
        <f>IF(SP_SUL!J969="","*",SP_SUL!J969)</f>
        <v>*</v>
      </c>
      <c r="N966" s="144" t="str">
        <f>IF(SP_SUL!K969="","*",SP_SUL!K969)</f>
        <v>*</v>
      </c>
      <c r="O966" s="144" t="str">
        <f>IF(SP_SUL!L969="","*",SP_SUL!L969)</f>
        <v>*</v>
      </c>
      <c r="P966" s="143" t="str">
        <f>IF(SP_SUL!O969="","*",SP_SUL!O969)</f>
        <v>*</v>
      </c>
      <c r="Q966" s="143" t="str">
        <f>IF(SP_SUL!P969="","*",SP_SUL!P969)</f>
        <v>*</v>
      </c>
      <c r="R966" s="145" t="str">
        <f>IF(SP_SUL!Q969="","*",CONCATENATE(SP_SUL!Q969," ",SP_SUL!R969))</f>
        <v>*</v>
      </c>
      <c r="S966" s="145" t="str">
        <f>IF(SP_SUL!V969="","*",SP_SUL!V969)</f>
        <v>*</v>
      </c>
      <c r="T966" s="145" t="str">
        <f>IF(SP_SUL!W969="","*",SP_SUL!W969)</f>
        <v>*</v>
      </c>
      <c r="U966" s="137" t="str">
        <f ca="1">_xlfn.XLOOKUP(G966&amp;$U$2,BS_CONTROLE[CHAVE],BS_CONTROLE[Quantidade_11],"-")</f>
        <v>-</v>
      </c>
      <c r="V966" s="137" t="str">
        <f ca="1">_xlfn.XLOOKUP(G966&amp;$V$2,BS_CONTROLE[CHAVE],BS_CONTROLE[Quantidade_11],"-")</f>
        <v>-</v>
      </c>
      <c r="W966" s="137" t="str">
        <f ca="1">_xlfn.XLOOKUP(G966&amp;$W$2,BS_CONTROLE[CHAVE],BS_CONTROLE[Quantidade_11],"-")</f>
        <v>-</v>
      </c>
    </row>
    <row r="967" spans="1:23" hidden="1">
      <c r="A967" s="146" t="str">
        <f>IF(SP_SUL!Y970="","*",SP_SUL!Y970)</f>
        <v>*</v>
      </c>
      <c r="B967" s="146" t="str">
        <f>IF(SP_SUL!X970="","*",SP_SUL!X970)</f>
        <v>*</v>
      </c>
      <c r="C967" s="146" t="str">
        <f>IF(SP_SUL!Z970="","*",SP_SUL!Z970)</f>
        <v>*</v>
      </c>
      <c r="D967" s="139" t="str">
        <f>IF(SP_SUL!S970="","*",SP_SUL!S970)</f>
        <v>-</v>
      </c>
      <c r="E967" s="139" t="str">
        <f>IF(SP_SUL!T970="","*",SP_SUL!T970)</f>
        <v>-</v>
      </c>
      <c r="F967" s="145" t="str">
        <f>IF(SP_SUL!B970="","*",SP_SUL!B970)</f>
        <v>*</v>
      </c>
      <c r="G967" s="145" t="str">
        <f>IF(SP_SUL!D970="","*",SP_SUL!D970)</f>
        <v>*</v>
      </c>
      <c r="H967" s="145" t="str">
        <f>IF(SP_SUL!F970="","*",SP_SUL!F970)</f>
        <v>*</v>
      </c>
      <c r="I967" s="145" t="str">
        <f>IF(SP_SUL!H970="","*",SP_SUL!H970)</f>
        <v>*</v>
      </c>
      <c r="J967" s="145" t="str">
        <f>IF(SP_SUL!I970="","*",SP_SUL!I970)</f>
        <v>*</v>
      </c>
      <c r="K967" s="139" t="str">
        <f>IF(SP_SUL!M970="","*",SP_SUL!M970)</f>
        <v>-</v>
      </c>
      <c r="L967" s="139" t="str">
        <f>IF(SP_SUL!N970="","*",SP_SUL!N970)</f>
        <v>-</v>
      </c>
      <c r="M967" s="140" t="str">
        <f>IF(SP_SUL!J970="","*",SP_SUL!J970)</f>
        <v>*</v>
      </c>
      <c r="N967" s="144" t="str">
        <f>IF(SP_SUL!K970="","*",SP_SUL!K970)</f>
        <v>*</v>
      </c>
      <c r="O967" s="144" t="str">
        <f>IF(SP_SUL!L970="","*",SP_SUL!L970)</f>
        <v>*</v>
      </c>
      <c r="P967" s="143" t="str">
        <f>IF(SP_SUL!O970="","*",SP_SUL!O970)</f>
        <v>*</v>
      </c>
      <c r="Q967" s="143" t="str">
        <f>IF(SP_SUL!P970="","*",SP_SUL!P970)</f>
        <v>*</v>
      </c>
      <c r="R967" s="145" t="str">
        <f>IF(SP_SUL!Q970="","*",CONCATENATE(SP_SUL!Q970," ",SP_SUL!R970))</f>
        <v>*</v>
      </c>
      <c r="S967" s="145" t="str">
        <f>IF(SP_SUL!V970="","*",SP_SUL!V970)</f>
        <v>*</v>
      </c>
      <c r="T967" s="145" t="str">
        <f>IF(SP_SUL!W970="","*",SP_SUL!W970)</f>
        <v>*</v>
      </c>
      <c r="U967" s="137" t="str">
        <f ca="1">_xlfn.XLOOKUP(G967&amp;$U$2,BS_CONTROLE[CHAVE],BS_CONTROLE[Quantidade_11],"-")</f>
        <v>-</v>
      </c>
      <c r="V967" s="137" t="str">
        <f ca="1">_xlfn.XLOOKUP(G967&amp;$V$2,BS_CONTROLE[CHAVE],BS_CONTROLE[Quantidade_11],"-")</f>
        <v>-</v>
      </c>
      <c r="W967" s="137" t="str">
        <f ca="1">_xlfn.XLOOKUP(G967&amp;$W$2,BS_CONTROLE[CHAVE],BS_CONTROLE[Quantidade_11],"-")</f>
        <v>-</v>
      </c>
    </row>
    <row r="968" spans="1:23" hidden="1">
      <c r="A968" s="146" t="str">
        <f>IF(SP_SUL!Y971="","*",SP_SUL!Y971)</f>
        <v>*</v>
      </c>
      <c r="B968" s="146" t="str">
        <f>IF(SP_SUL!X971="","*",SP_SUL!X971)</f>
        <v>*</v>
      </c>
      <c r="C968" s="146" t="str">
        <f>IF(SP_SUL!Z971="","*",SP_SUL!Z971)</f>
        <v>*</v>
      </c>
      <c r="D968" s="139" t="str">
        <f>IF(SP_SUL!S971="","*",SP_SUL!S971)</f>
        <v>-</v>
      </c>
      <c r="E968" s="139" t="str">
        <f>IF(SP_SUL!T971="","*",SP_SUL!T971)</f>
        <v>-</v>
      </c>
      <c r="F968" s="145" t="str">
        <f>IF(SP_SUL!B971="","*",SP_SUL!B971)</f>
        <v>*</v>
      </c>
      <c r="G968" s="145" t="str">
        <f>IF(SP_SUL!D971="","*",SP_SUL!D971)</f>
        <v>*</v>
      </c>
      <c r="H968" s="145" t="str">
        <f>IF(SP_SUL!F971="","*",SP_SUL!F971)</f>
        <v>*</v>
      </c>
      <c r="I968" s="145" t="str">
        <f>IF(SP_SUL!H971="","*",SP_SUL!H971)</f>
        <v>*</v>
      </c>
      <c r="J968" s="145" t="str">
        <f>IF(SP_SUL!I971="","*",SP_SUL!I971)</f>
        <v>*</v>
      </c>
      <c r="K968" s="139" t="str">
        <f>IF(SP_SUL!M971="","*",SP_SUL!M971)</f>
        <v>-</v>
      </c>
      <c r="L968" s="139" t="str">
        <f>IF(SP_SUL!N971="","*",SP_SUL!N971)</f>
        <v>-</v>
      </c>
      <c r="M968" s="140" t="str">
        <f>IF(SP_SUL!J971="","*",SP_SUL!J971)</f>
        <v>*</v>
      </c>
      <c r="N968" s="144" t="str">
        <f>IF(SP_SUL!K971="","*",SP_SUL!K971)</f>
        <v>*</v>
      </c>
      <c r="O968" s="144" t="str">
        <f>IF(SP_SUL!L971="","*",SP_SUL!L971)</f>
        <v>*</v>
      </c>
      <c r="P968" s="143" t="str">
        <f>IF(SP_SUL!O971="","*",SP_SUL!O971)</f>
        <v>*</v>
      </c>
      <c r="Q968" s="143" t="str">
        <f>IF(SP_SUL!P971="","*",SP_SUL!P971)</f>
        <v>*</v>
      </c>
      <c r="R968" s="145" t="str">
        <f>IF(SP_SUL!Q971="","*",CONCATENATE(SP_SUL!Q971," ",SP_SUL!R971))</f>
        <v>*</v>
      </c>
      <c r="S968" s="145" t="str">
        <f>IF(SP_SUL!V971="","*",SP_SUL!V971)</f>
        <v>*</v>
      </c>
      <c r="T968" s="145" t="str">
        <f>IF(SP_SUL!W971="","*",SP_SUL!W971)</f>
        <v>*</v>
      </c>
      <c r="U968" s="137" t="str">
        <f ca="1">_xlfn.XLOOKUP(G968&amp;$U$2,BS_CONTROLE[CHAVE],BS_CONTROLE[Quantidade_11],"-")</f>
        <v>-</v>
      </c>
      <c r="V968" s="137" t="str">
        <f ca="1">_xlfn.XLOOKUP(G968&amp;$V$2,BS_CONTROLE[CHAVE],BS_CONTROLE[Quantidade_11],"-")</f>
        <v>-</v>
      </c>
      <c r="W968" s="137" t="str">
        <f ca="1">_xlfn.XLOOKUP(G968&amp;$W$2,BS_CONTROLE[CHAVE],BS_CONTROLE[Quantidade_11],"-")</f>
        <v>-</v>
      </c>
    </row>
    <row r="969" spans="1:23" hidden="1">
      <c r="A969" s="146" t="str">
        <f>IF(SP_SUL!Y972="","*",SP_SUL!Y972)</f>
        <v>*</v>
      </c>
      <c r="B969" s="146" t="str">
        <f>IF(SP_SUL!X972="","*",SP_SUL!X972)</f>
        <v>*</v>
      </c>
      <c r="C969" s="146" t="str">
        <f>IF(SP_SUL!Z972="","*",SP_SUL!Z972)</f>
        <v>*</v>
      </c>
      <c r="D969" s="139" t="str">
        <f>IF(SP_SUL!S972="","*",SP_SUL!S972)</f>
        <v>-</v>
      </c>
      <c r="E969" s="139" t="str">
        <f>IF(SP_SUL!T972="","*",SP_SUL!T972)</f>
        <v>-</v>
      </c>
      <c r="F969" s="145" t="str">
        <f>IF(SP_SUL!B972="","*",SP_SUL!B972)</f>
        <v>*</v>
      </c>
      <c r="G969" s="145" t="str">
        <f>IF(SP_SUL!D972="","*",SP_SUL!D972)</f>
        <v>*</v>
      </c>
      <c r="H969" s="145" t="str">
        <f>IF(SP_SUL!F972="","*",SP_SUL!F972)</f>
        <v>*</v>
      </c>
      <c r="I969" s="145" t="str">
        <f>IF(SP_SUL!H972="","*",SP_SUL!H972)</f>
        <v>*</v>
      </c>
      <c r="J969" s="145" t="str">
        <f>IF(SP_SUL!I972="","*",SP_SUL!I972)</f>
        <v>*</v>
      </c>
      <c r="K969" s="139" t="str">
        <f>IF(SP_SUL!M972="","*",SP_SUL!M972)</f>
        <v>-</v>
      </c>
      <c r="L969" s="139" t="str">
        <f>IF(SP_SUL!N972="","*",SP_SUL!N972)</f>
        <v>-</v>
      </c>
      <c r="M969" s="140" t="str">
        <f>IF(SP_SUL!J972="","*",SP_SUL!J972)</f>
        <v>*</v>
      </c>
      <c r="N969" s="144" t="str">
        <f>IF(SP_SUL!K972="","*",SP_SUL!K972)</f>
        <v>*</v>
      </c>
      <c r="O969" s="144" t="str">
        <f>IF(SP_SUL!L972="","*",SP_SUL!L972)</f>
        <v>*</v>
      </c>
      <c r="P969" s="143" t="str">
        <f>IF(SP_SUL!O972="","*",SP_SUL!O972)</f>
        <v>*</v>
      </c>
      <c r="Q969" s="143" t="str">
        <f>IF(SP_SUL!P972="","*",SP_SUL!P972)</f>
        <v>*</v>
      </c>
      <c r="R969" s="145" t="str">
        <f>IF(SP_SUL!Q972="","*",CONCATENATE(SP_SUL!Q972," ",SP_SUL!R972))</f>
        <v>*</v>
      </c>
      <c r="S969" s="145" t="str">
        <f>IF(SP_SUL!V972="","*",SP_SUL!V972)</f>
        <v>*</v>
      </c>
      <c r="T969" s="145" t="str">
        <f>IF(SP_SUL!W972="","*",SP_SUL!W972)</f>
        <v>*</v>
      </c>
      <c r="U969" s="137" t="str">
        <f ca="1">_xlfn.XLOOKUP(G969&amp;$U$2,BS_CONTROLE[CHAVE],BS_CONTROLE[Quantidade_11],"-")</f>
        <v>-</v>
      </c>
      <c r="V969" s="137" t="str">
        <f ca="1">_xlfn.XLOOKUP(G969&amp;$V$2,BS_CONTROLE[CHAVE],BS_CONTROLE[Quantidade_11],"-")</f>
        <v>-</v>
      </c>
      <c r="W969" s="137" t="str">
        <f ca="1">_xlfn.XLOOKUP(G969&amp;$W$2,BS_CONTROLE[CHAVE],BS_CONTROLE[Quantidade_11],"-")</f>
        <v>-</v>
      </c>
    </row>
    <row r="970" spans="1:23" hidden="1">
      <c r="A970" s="146" t="str">
        <f>IF(SP_SUL!Y973="","*",SP_SUL!Y973)</f>
        <v>*</v>
      </c>
      <c r="B970" s="146" t="str">
        <f>IF(SP_SUL!X973="","*",SP_SUL!X973)</f>
        <v>*</v>
      </c>
      <c r="C970" s="146" t="str">
        <f>IF(SP_SUL!Z973="","*",SP_SUL!Z973)</f>
        <v>*</v>
      </c>
      <c r="D970" s="139" t="str">
        <f>IF(SP_SUL!S973="","*",SP_SUL!S973)</f>
        <v>-</v>
      </c>
      <c r="E970" s="139" t="str">
        <f>IF(SP_SUL!T973="","*",SP_SUL!T973)</f>
        <v>-</v>
      </c>
      <c r="F970" s="145" t="str">
        <f>IF(SP_SUL!B973="","*",SP_SUL!B973)</f>
        <v>*</v>
      </c>
      <c r="G970" s="145" t="str">
        <f>IF(SP_SUL!D973="","*",SP_SUL!D973)</f>
        <v>*</v>
      </c>
      <c r="H970" s="145" t="str">
        <f>IF(SP_SUL!F973="","*",SP_SUL!F973)</f>
        <v>*</v>
      </c>
      <c r="I970" s="145" t="str">
        <f>IF(SP_SUL!H973="","*",SP_SUL!H973)</f>
        <v>*</v>
      </c>
      <c r="J970" s="145" t="str">
        <f>IF(SP_SUL!I973="","*",SP_SUL!I973)</f>
        <v>*</v>
      </c>
      <c r="K970" s="139" t="str">
        <f>IF(SP_SUL!M973="","*",SP_SUL!M973)</f>
        <v>-</v>
      </c>
      <c r="L970" s="139" t="str">
        <f>IF(SP_SUL!N973="","*",SP_SUL!N973)</f>
        <v>-</v>
      </c>
      <c r="M970" s="140" t="str">
        <f>IF(SP_SUL!J973="","*",SP_SUL!J973)</f>
        <v>*</v>
      </c>
      <c r="N970" s="144" t="str">
        <f>IF(SP_SUL!K973="","*",SP_SUL!K973)</f>
        <v>*</v>
      </c>
      <c r="O970" s="144" t="str">
        <f>IF(SP_SUL!L973="","*",SP_SUL!L973)</f>
        <v>*</v>
      </c>
      <c r="P970" s="143" t="str">
        <f>IF(SP_SUL!O973="","*",SP_SUL!O973)</f>
        <v>*</v>
      </c>
      <c r="Q970" s="143" t="str">
        <f>IF(SP_SUL!P973="","*",SP_SUL!P973)</f>
        <v>*</v>
      </c>
      <c r="R970" s="145" t="str">
        <f>IF(SP_SUL!Q973="","*",CONCATENATE(SP_SUL!Q973," ",SP_SUL!R973))</f>
        <v>*</v>
      </c>
      <c r="S970" s="145" t="str">
        <f>IF(SP_SUL!V973="","*",SP_SUL!V973)</f>
        <v>*</v>
      </c>
      <c r="T970" s="145" t="str">
        <f>IF(SP_SUL!W973="","*",SP_SUL!W973)</f>
        <v>*</v>
      </c>
      <c r="U970" s="137" t="str">
        <f ca="1">_xlfn.XLOOKUP(G970&amp;$U$2,BS_CONTROLE[CHAVE],BS_CONTROLE[Quantidade_11],"-")</f>
        <v>-</v>
      </c>
      <c r="V970" s="137" t="str">
        <f ca="1">_xlfn.XLOOKUP(G970&amp;$V$2,BS_CONTROLE[CHAVE],BS_CONTROLE[Quantidade_11],"-")</f>
        <v>-</v>
      </c>
      <c r="W970" s="137" t="str">
        <f ca="1">_xlfn.XLOOKUP(G970&amp;$W$2,BS_CONTROLE[CHAVE],BS_CONTROLE[Quantidade_11],"-")</f>
        <v>-</v>
      </c>
    </row>
    <row r="971" spans="1:23" hidden="1">
      <c r="A971" s="146" t="str">
        <f>IF(SP_SUL!Y974="","*",SP_SUL!Y974)</f>
        <v>*</v>
      </c>
      <c r="B971" s="146" t="str">
        <f>IF(SP_SUL!X974="","*",SP_SUL!X974)</f>
        <v>*</v>
      </c>
      <c r="C971" s="146" t="str">
        <f>IF(SP_SUL!Z974="","*",SP_SUL!Z974)</f>
        <v>*</v>
      </c>
      <c r="D971" s="139" t="str">
        <f>IF(SP_SUL!S974="","*",SP_SUL!S974)</f>
        <v>-</v>
      </c>
      <c r="E971" s="139" t="str">
        <f>IF(SP_SUL!T974="","*",SP_SUL!T974)</f>
        <v>-</v>
      </c>
      <c r="F971" s="145" t="str">
        <f>IF(SP_SUL!B974="","*",SP_SUL!B974)</f>
        <v>*</v>
      </c>
      <c r="G971" s="145" t="str">
        <f>IF(SP_SUL!D974="","*",SP_SUL!D974)</f>
        <v>*</v>
      </c>
      <c r="H971" s="145" t="str">
        <f>IF(SP_SUL!F974="","*",SP_SUL!F974)</f>
        <v>*</v>
      </c>
      <c r="I971" s="145" t="str">
        <f>IF(SP_SUL!H974="","*",SP_SUL!H974)</f>
        <v>*</v>
      </c>
      <c r="J971" s="145" t="str">
        <f>IF(SP_SUL!I974="","*",SP_SUL!I974)</f>
        <v>*</v>
      </c>
      <c r="K971" s="139" t="str">
        <f>IF(SP_SUL!M974="","*",SP_SUL!M974)</f>
        <v>-</v>
      </c>
      <c r="L971" s="139" t="str">
        <f>IF(SP_SUL!N974="","*",SP_SUL!N974)</f>
        <v>-</v>
      </c>
      <c r="M971" s="140" t="str">
        <f>IF(SP_SUL!J974="","*",SP_SUL!J974)</f>
        <v>*</v>
      </c>
      <c r="N971" s="144" t="str">
        <f>IF(SP_SUL!K974="","*",SP_SUL!K974)</f>
        <v>*</v>
      </c>
      <c r="O971" s="144" t="str">
        <f>IF(SP_SUL!L974="","*",SP_SUL!L974)</f>
        <v>*</v>
      </c>
      <c r="P971" s="143" t="str">
        <f>IF(SP_SUL!O974="","*",SP_SUL!O974)</f>
        <v>*</v>
      </c>
      <c r="Q971" s="143" t="str">
        <f>IF(SP_SUL!P974="","*",SP_SUL!P974)</f>
        <v>*</v>
      </c>
      <c r="R971" s="145" t="str">
        <f>IF(SP_SUL!Q974="","*",CONCATENATE(SP_SUL!Q974," ",SP_SUL!R974))</f>
        <v>*</v>
      </c>
      <c r="S971" s="145" t="str">
        <f>IF(SP_SUL!V974="","*",SP_SUL!V974)</f>
        <v>*</v>
      </c>
      <c r="T971" s="145" t="str">
        <f>IF(SP_SUL!W974="","*",SP_SUL!W974)</f>
        <v>*</v>
      </c>
      <c r="U971" s="137" t="str">
        <f ca="1">_xlfn.XLOOKUP(G971&amp;$U$2,BS_CONTROLE[CHAVE],BS_CONTROLE[Quantidade_11],"-")</f>
        <v>-</v>
      </c>
      <c r="V971" s="137" t="str">
        <f ca="1">_xlfn.XLOOKUP(G971&amp;$V$2,BS_CONTROLE[CHAVE],BS_CONTROLE[Quantidade_11],"-")</f>
        <v>-</v>
      </c>
      <c r="W971" s="137" t="str">
        <f ca="1">_xlfn.XLOOKUP(G971&amp;$W$2,BS_CONTROLE[CHAVE],BS_CONTROLE[Quantidade_11],"-")</f>
        <v>-</v>
      </c>
    </row>
    <row r="972" spans="1:23" hidden="1">
      <c r="A972" s="146" t="str">
        <f>IF(SP_SUL!Y975="","*",SP_SUL!Y975)</f>
        <v>*</v>
      </c>
      <c r="B972" s="146" t="str">
        <f>IF(SP_SUL!X975="","*",SP_SUL!X975)</f>
        <v>*</v>
      </c>
      <c r="C972" s="146" t="str">
        <f>IF(SP_SUL!Z975="","*",SP_SUL!Z975)</f>
        <v>*</v>
      </c>
      <c r="D972" s="139" t="str">
        <f>IF(SP_SUL!S975="","*",SP_SUL!S975)</f>
        <v>-</v>
      </c>
      <c r="E972" s="139" t="str">
        <f>IF(SP_SUL!T975="","*",SP_SUL!T975)</f>
        <v>-</v>
      </c>
      <c r="F972" s="145" t="str">
        <f>IF(SP_SUL!B975="","*",SP_SUL!B975)</f>
        <v>*</v>
      </c>
      <c r="G972" s="145" t="str">
        <f>IF(SP_SUL!D975="","*",SP_SUL!D975)</f>
        <v>*</v>
      </c>
      <c r="H972" s="145" t="str">
        <f>IF(SP_SUL!F975="","*",SP_SUL!F975)</f>
        <v>*</v>
      </c>
      <c r="I972" s="145" t="str">
        <f>IF(SP_SUL!H975="","*",SP_SUL!H975)</f>
        <v>*</v>
      </c>
      <c r="J972" s="145" t="str">
        <f>IF(SP_SUL!I975="","*",SP_SUL!I975)</f>
        <v>*</v>
      </c>
      <c r="K972" s="139" t="str">
        <f>IF(SP_SUL!M975="","*",SP_SUL!M975)</f>
        <v>-</v>
      </c>
      <c r="L972" s="139" t="str">
        <f>IF(SP_SUL!N975="","*",SP_SUL!N975)</f>
        <v>-</v>
      </c>
      <c r="M972" s="140" t="str">
        <f>IF(SP_SUL!J975="","*",SP_SUL!J975)</f>
        <v>*</v>
      </c>
      <c r="N972" s="144" t="str">
        <f>IF(SP_SUL!K975="","*",SP_SUL!K975)</f>
        <v>*</v>
      </c>
      <c r="O972" s="144" t="str">
        <f>IF(SP_SUL!L975="","*",SP_SUL!L975)</f>
        <v>*</v>
      </c>
      <c r="P972" s="143" t="str">
        <f>IF(SP_SUL!O975="","*",SP_SUL!O975)</f>
        <v>*</v>
      </c>
      <c r="Q972" s="143" t="str">
        <f>IF(SP_SUL!P975="","*",SP_SUL!P975)</f>
        <v>*</v>
      </c>
      <c r="R972" s="145" t="str">
        <f>IF(SP_SUL!Q975="","*",CONCATENATE(SP_SUL!Q975," ",SP_SUL!R975))</f>
        <v>*</v>
      </c>
      <c r="S972" s="145" t="str">
        <f>IF(SP_SUL!V975="","*",SP_SUL!V975)</f>
        <v>*</v>
      </c>
      <c r="T972" s="145" t="str">
        <f>IF(SP_SUL!W975="","*",SP_SUL!W975)</f>
        <v>*</v>
      </c>
      <c r="U972" s="137" t="str">
        <f ca="1">_xlfn.XLOOKUP(G972&amp;$U$2,BS_CONTROLE[CHAVE],BS_CONTROLE[Quantidade_11],"-")</f>
        <v>-</v>
      </c>
      <c r="V972" s="137" t="str">
        <f ca="1">_xlfn.XLOOKUP(G972&amp;$V$2,BS_CONTROLE[CHAVE],BS_CONTROLE[Quantidade_11],"-")</f>
        <v>-</v>
      </c>
      <c r="W972" s="137" t="str">
        <f ca="1">_xlfn.XLOOKUP(G972&amp;$W$2,BS_CONTROLE[CHAVE],BS_CONTROLE[Quantidade_11],"-")</f>
        <v>-</v>
      </c>
    </row>
    <row r="973" spans="1:23" hidden="1">
      <c r="A973" s="146" t="str">
        <f>IF(SP_SUL!Y976="","*",SP_SUL!Y976)</f>
        <v>*</v>
      </c>
      <c r="B973" s="146" t="str">
        <f>IF(SP_SUL!X976="","*",SP_SUL!X976)</f>
        <v>*</v>
      </c>
      <c r="C973" s="146" t="str">
        <f>IF(SP_SUL!Z976="","*",SP_SUL!Z976)</f>
        <v>*</v>
      </c>
      <c r="D973" s="139" t="str">
        <f>IF(SP_SUL!S976="","*",SP_SUL!S976)</f>
        <v>-</v>
      </c>
      <c r="E973" s="139" t="str">
        <f>IF(SP_SUL!T976="","*",SP_SUL!T976)</f>
        <v>-</v>
      </c>
      <c r="F973" s="145" t="str">
        <f>IF(SP_SUL!B976="","*",SP_SUL!B976)</f>
        <v>*</v>
      </c>
      <c r="G973" s="145" t="str">
        <f>IF(SP_SUL!D976="","*",SP_SUL!D976)</f>
        <v>*</v>
      </c>
      <c r="H973" s="145" t="str">
        <f>IF(SP_SUL!F976="","*",SP_SUL!F976)</f>
        <v>*</v>
      </c>
      <c r="I973" s="145" t="str">
        <f>IF(SP_SUL!H976="","*",SP_SUL!H976)</f>
        <v>*</v>
      </c>
      <c r="J973" s="145" t="str">
        <f>IF(SP_SUL!I976="","*",SP_SUL!I976)</f>
        <v>*</v>
      </c>
      <c r="K973" s="139" t="str">
        <f>IF(SP_SUL!M976="","*",SP_SUL!M976)</f>
        <v>-</v>
      </c>
      <c r="L973" s="139" t="str">
        <f>IF(SP_SUL!N976="","*",SP_SUL!N976)</f>
        <v>-</v>
      </c>
      <c r="M973" s="140" t="str">
        <f>IF(SP_SUL!J976="","*",SP_SUL!J976)</f>
        <v>*</v>
      </c>
      <c r="N973" s="144" t="str">
        <f>IF(SP_SUL!K976="","*",SP_SUL!K976)</f>
        <v>*</v>
      </c>
      <c r="O973" s="144" t="str">
        <f>IF(SP_SUL!L976="","*",SP_SUL!L976)</f>
        <v>*</v>
      </c>
      <c r="P973" s="143" t="str">
        <f>IF(SP_SUL!O976="","*",SP_SUL!O976)</f>
        <v>*</v>
      </c>
      <c r="Q973" s="143" t="str">
        <f>IF(SP_SUL!P976="","*",SP_SUL!P976)</f>
        <v>*</v>
      </c>
      <c r="R973" s="145" t="str">
        <f>IF(SP_SUL!Q976="","*",CONCATENATE(SP_SUL!Q976," ",SP_SUL!R976))</f>
        <v>*</v>
      </c>
      <c r="S973" s="145" t="str">
        <f>IF(SP_SUL!V976="","*",SP_SUL!V976)</f>
        <v>*</v>
      </c>
      <c r="T973" s="145" t="str">
        <f>IF(SP_SUL!W976="","*",SP_SUL!W976)</f>
        <v>*</v>
      </c>
      <c r="U973" s="137" t="str">
        <f ca="1">_xlfn.XLOOKUP(G973&amp;$U$2,BS_CONTROLE[CHAVE],BS_CONTROLE[Quantidade_11],"-")</f>
        <v>-</v>
      </c>
      <c r="V973" s="137" t="str">
        <f ca="1">_xlfn.XLOOKUP(G973&amp;$V$2,BS_CONTROLE[CHAVE],BS_CONTROLE[Quantidade_11],"-")</f>
        <v>-</v>
      </c>
      <c r="W973" s="137" t="str">
        <f ca="1">_xlfn.XLOOKUP(G973&amp;$W$2,BS_CONTROLE[CHAVE],BS_CONTROLE[Quantidade_11],"-")</f>
        <v>-</v>
      </c>
    </row>
    <row r="974" spans="1:23" hidden="1">
      <c r="A974" s="146" t="str">
        <f>IF(SP_SUL!Y977="","*",SP_SUL!Y977)</f>
        <v>*</v>
      </c>
      <c r="B974" s="146" t="str">
        <f>IF(SP_SUL!X977="","*",SP_SUL!X977)</f>
        <v>*</v>
      </c>
      <c r="C974" s="146" t="str">
        <f>IF(SP_SUL!Z977="","*",SP_SUL!Z977)</f>
        <v>*</v>
      </c>
      <c r="D974" s="139" t="str">
        <f>IF(SP_SUL!S977="","*",SP_SUL!S977)</f>
        <v>-</v>
      </c>
      <c r="E974" s="139" t="str">
        <f>IF(SP_SUL!T977="","*",SP_SUL!T977)</f>
        <v>-</v>
      </c>
      <c r="F974" s="145" t="str">
        <f>IF(SP_SUL!B977="","*",SP_SUL!B977)</f>
        <v>*</v>
      </c>
      <c r="G974" s="145" t="str">
        <f>IF(SP_SUL!D977="","*",SP_SUL!D977)</f>
        <v>*</v>
      </c>
      <c r="H974" s="145" t="str">
        <f>IF(SP_SUL!F977="","*",SP_SUL!F977)</f>
        <v>*</v>
      </c>
      <c r="I974" s="145" t="str">
        <f>IF(SP_SUL!H977="","*",SP_SUL!H977)</f>
        <v>*</v>
      </c>
      <c r="J974" s="145" t="str">
        <f>IF(SP_SUL!I977="","*",SP_SUL!I977)</f>
        <v>*</v>
      </c>
      <c r="K974" s="139" t="str">
        <f>IF(SP_SUL!M977="","*",SP_SUL!M977)</f>
        <v>-</v>
      </c>
      <c r="L974" s="139" t="str">
        <f>IF(SP_SUL!N977="","*",SP_SUL!N977)</f>
        <v>-</v>
      </c>
      <c r="M974" s="140" t="str">
        <f>IF(SP_SUL!J977="","*",SP_SUL!J977)</f>
        <v>*</v>
      </c>
      <c r="N974" s="144" t="str">
        <f>IF(SP_SUL!K977="","*",SP_SUL!K977)</f>
        <v>*</v>
      </c>
      <c r="O974" s="144" t="str">
        <f>IF(SP_SUL!L977="","*",SP_SUL!L977)</f>
        <v>*</v>
      </c>
      <c r="P974" s="143" t="str">
        <f>IF(SP_SUL!O977="","*",SP_SUL!O977)</f>
        <v>*</v>
      </c>
      <c r="Q974" s="143" t="str">
        <f>IF(SP_SUL!P977="","*",SP_SUL!P977)</f>
        <v>*</v>
      </c>
      <c r="R974" s="145" t="str">
        <f>IF(SP_SUL!Q977="","*",CONCATENATE(SP_SUL!Q977," ",SP_SUL!R977))</f>
        <v>*</v>
      </c>
      <c r="S974" s="145" t="str">
        <f>IF(SP_SUL!V977="","*",SP_SUL!V977)</f>
        <v>*</v>
      </c>
      <c r="T974" s="145" t="str">
        <f>IF(SP_SUL!W977="","*",SP_SUL!W977)</f>
        <v>*</v>
      </c>
      <c r="U974" s="137" t="str">
        <f ca="1">_xlfn.XLOOKUP(G974&amp;$U$2,BS_CONTROLE[CHAVE],BS_CONTROLE[Quantidade_11],"-")</f>
        <v>-</v>
      </c>
      <c r="V974" s="137" t="str">
        <f ca="1">_xlfn.XLOOKUP(G974&amp;$V$2,BS_CONTROLE[CHAVE],BS_CONTROLE[Quantidade_11],"-")</f>
        <v>-</v>
      </c>
      <c r="W974" s="137" t="str">
        <f ca="1">_xlfn.XLOOKUP(G974&amp;$W$2,BS_CONTROLE[CHAVE],BS_CONTROLE[Quantidade_11],"-")</f>
        <v>-</v>
      </c>
    </row>
    <row r="975" spans="1:23" hidden="1">
      <c r="A975" s="146" t="str">
        <f>IF(SP_SUL!Y978="","*",SP_SUL!Y978)</f>
        <v>*</v>
      </c>
      <c r="B975" s="146" t="str">
        <f>IF(SP_SUL!X978="","*",SP_SUL!X978)</f>
        <v>*</v>
      </c>
      <c r="C975" s="146" t="str">
        <f>IF(SP_SUL!Z978="","*",SP_SUL!Z978)</f>
        <v>*</v>
      </c>
      <c r="D975" s="139" t="str">
        <f>IF(SP_SUL!S978="","*",SP_SUL!S978)</f>
        <v>-</v>
      </c>
      <c r="E975" s="139" t="str">
        <f>IF(SP_SUL!T978="","*",SP_SUL!T978)</f>
        <v>-</v>
      </c>
      <c r="F975" s="145" t="str">
        <f>IF(SP_SUL!B978="","*",SP_SUL!B978)</f>
        <v>*</v>
      </c>
      <c r="G975" s="145" t="str">
        <f>IF(SP_SUL!D978="","*",SP_SUL!D978)</f>
        <v>*</v>
      </c>
      <c r="H975" s="145" t="str">
        <f>IF(SP_SUL!F978="","*",SP_SUL!F978)</f>
        <v>*</v>
      </c>
      <c r="I975" s="145" t="str">
        <f>IF(SP_SUL!H978="","*",SP_SUL!H978)</f>
        <v>*</v>
      </c>
      <c r="J975" s="145" t="str">
        <f>IF(SP_SUL!I978="","*",SP_SUL!I978)</f>
        <v>*</v>
      </c>
      <c r="K975" s="139" t="str">
        <f>IF(SP_SUL!M978="","*",SP_SUL!M978)</f>
        <v>-</v>
      </c>
      <c r="L975" s="139" t="str">
        <f>IF(SP_SUL!N978="","*",SP_SUL!N978)</f>
        <v>-</v>
      </c>
      <c r="M975" s="140" t="str">
        <f>IF(SP_SUL!J978="","*",SP_SUL!J978)</f>
        <v>*</v>
      </c>
      <c r="N975" s="144" t="str">
        <f>IF(SP_SUL!K978="","*",SP_SUL!K978)</f>
        <v>*</v>
      </c>
      <c r="O975" s="144" t="str">
        <f>IF(SP_SUL!L978="","*",SP_SUL!L978)</f>
        <v>*</v>
      </c>
      <c r="P975" s="143" t="str">
        <f>IF(SP_SUL!O978="","*",SP_SUL!O978)</f>
        <v>*</v>
      </c>
      <c r="Q975" s="143" t="str">
        <f>IF(SP_SUL!P978="","*",SP_SUL!P978)</f>
        <v>*</v>
      </c>
      <c r="R975" s="145" t="str">
        <f>IF(SP_SUL!Q978="","*",CONCATENATE(SP_SUL!Q978," ",SP_SUL!R978))</f>
        <v>*</v>
      </c>
      <c r="S975" s="145" t="str">
        <f>IF(SP_SUL!V978="","*",SP_SUL!V978)</f>
        <v>*</v>
      </c>
      <c r="T975" s="145" t="str">
        <f>IF(SP_SUL!W978="","*",SP_SUL!W978)</f>
        <v>*</v>
      </c>
      <c r="U975" s="137" t="str">
        <f ca="1">_xlfn.XLOOKUP(G975&amp;$U$2,BS_CONTROLE[CHAVE],BS_CONTROLE[Quantidade_11],"-")</f>
        <v>-</v>
      </c>
      <c r="V975" s="137" t="str">
        <f ca="1">_xlfn.XLOOKUP(G975&amp;$V$2,BS_CONTROLE[CHAVE],BS_CONTROLE[Quantidade_11],"-")</f>
        <v>-</v>
      </c>
      <c r="W975" s="137" t="str">
        <f ca="1">_xlfn.XLOOKUP(G975&amp;$W$2,BS_CONTROLE[CHAVE],BS_CONTROLE[Quantidade_11],"-")</f>
        <v>-</v>
      </c>
    </row>
    <row r="976" spans="1:23" hidden="1">
      <c r="A976" s="146" t="str">
        <f>IF(SP_SUL!Y979="","*",SP_SUL!Y979)</f>
        <v>*</v>
      </c>
      <c r="B976" s="146" t="str">
        <f>IF(SP_SUL!X979="","*",SP_SUL!X979)</f>
        <v>*</v>
      </c>
      <c r="C976" s="146" t="str">
        <f>IF(SP_SUL!Z979="","*",SP_SUL!Z979)</f>
        <v>*</v>
      </c>
      <c r="D976" s="139" t="str">
        <f>IF(SP_SUL!S979="","*",SP_SUL!S979)</f>
        <v>-</v>
      </c>
      <c r="E976" s="139" t="str">
        <f>IF(SP_SUL!T979="","*",SP_SUL!T979)</f>
        <v>-</v>
      </c>
      <c r="F976" s="145" t="str">
        <f>IF(SP_SUL!B979="","*",SP_SUL!B979)</f>
        <v>*</v>
      </c>
      <c r="G976" s="145" t="str">
        <f>IF(SP_SUL!D979="","*",SP_SUL!D979)</f>
        <v>*</v>
      </c>
      <c r="H976" s="145" t="str">
        <f>IF(SP_SUL!F979="","*",SP_SUL!F979)</f>
        <v>*</v>
      </c>
      <c r="I976" s="145" t="str">
        <f>IF(SP_SUL!H979="","*",SP_SUL!H979)</f>
        <v>*</v>
      </c>
      <c r="J976" s="145" t="str">
        <f>IF(SP_SUL!I979="","*",SP_SUL!I979)</f>
        <v>*</v>
      </c>
      <c r="K976" s="139" t="str">
        <f>IF(SP_SUL!M979="","*",SP_SUL!M979)</f>
        <v>-</v>
      </c>
      <c r="L976" s="139" t="str">
        <f>IF(SP_SUL!N979="","*",SP_SUL!N979)</f>
        <v>-</v>
      </c>
      <c r="M976" s="140" t="str">
        <f>IF(SP_SUL!J979="","*",SP_SUL!J979)</f>
        <v>*</v>
      </c>
      <c r="N976" s="144" t="str">
        <f>IF(SP_SUL!K979="","*",SP_SUL!K979)</f>
        <v>*</v>
      </c>
      <c r="O976" s="144" t="str">
        <f>IF(SP_SUL!L979="","*",SP_SUL!L979)</f>
        <v>*</v>
      </c>
      <c r="P976" s="143" t="str">
        <f>IF(SP_SUL!O979="","*",SP_SUL!O979)</f>
        <v>*</v>
      </c>
      <c r="Q976" s="143" t="str">
        <f>IF(SP_SUL!P979="","*",SP_SUL!P979)</f>
        <v>*</v>
      </c>
      <c r="R976" s="145" t="str">
        <f>IF(SP_SUL!Q979="","*",CONCATENATE(SP_SUL!Q979," ",SP_SUL!R979))</f>
        <v>*</v>
      </c>
      <c r="S976" s="145" t="str">
        <f>IF(SP_SUL!V979="","*",SP_SUL!V979)</f>
        <v>*</v>
      </c>
      <c r="T976" s="145" t="str">
        <f>IF(SP_SUL!W979="","*",SP_SUL!W979)</f>
        <v>*</v>
      </c>
      <c r="U976" s="137" t="str">
        <f ca="1">_xlfn.XLOOKUP(G976&amp;$U$2,BS_CONTROLE[CHAVE],BS_CONTROLE[Quantidade_11],"-")</f>
        <v>-</v>
      </c>
      <c r="V976" s="137" t="str">
        <f ca="1">_xlfn.XLOOKUP(G976&amp;$V$2,BS_CONTROLE[CHAVE],BS_CONTROLE[Quantidade_11],"-")</f>
        <v>-</v>
      </c>
      <c r="W976" s="137" t="str">
        <f ca="1">_xlfn.XLOOKUP(G976&amp;$W$2,BS_CONTROLE[CHAVE],BS_CONTROLE[Quantidade_11],"-")</f>
        <v>-</v>
      </c>
    </row>
    <row r="977" spans="1:23" hidden="1">
      <c r="A977" s="146" t="str">
        <f>IF(SP_SUL!Y980="","*",SP_SUL!Y980)</f>
        <v>*</v>
      </c>
      <c r="B977" s="146" t="str">
        <f>IF(SP_SUL!X980="","*",SP_SUL!X980)</f>
        <v>*</v>
      </c>
      <c r="C977" s="146" t="str">
        <f>IF(SP_SUL!Z980="","*",SP_SUL!Z980)</f>
        <v>*</v>
      </c>
      <c r="D977" s="139" t="str">
        <f>IF(SP_SUL!S980="","*",SP_SUL!S980)</f>
        <v>-</v>
      </c>
      <c r="E977" s="139" t="str">
        <f>IF(SP_SUL!T980="","*",SP_SUL!T980)</f>
        <v>-</v>
      </c>
      <c r="F977" s="145" t="str">
        <f>IF(SP_SUL!B980="","*",SP_SUL!B980)</f>
        <v>*</v>
      </c>
      <c r="G977" s="145" t="str">
        <f>IF(SP_SUL!D980="","*",SP_SUL!D980)</f>
        <v>*</v>
      </c>
      <c r="H977" s="145" t="str">
        <f>IF(SP_SUL!F980="","*",SP_SUL!F980)</f>
        <v>*</v>
      </c>
      <c r="I977" s="145" t="str">
        <f>IF(SP_SUL!H980="","*",SP_SUL!H980)</f>
        <v>*</v>
      </c>
      <c r="J977" s="145" t="str">
        <f>IF(SP_SUL!I980="","*",SP_SUL!I980)</f>
        <v>*</v>
      </c>
      <c r="K977" s="139" t="str">
        <f>IF(SP_SUL!M980="","*",SP_SUL!M980)</f>
        <v>-</v>
      </c>
      <c r="L977" s="139" t="str">
        <f>IF(SP_SUL!N980="","*",SP_SUL!N980)</f>
        <v>-</v>
      </c>
      <c r="M977" s="140" t="str">
        <f>IF(SP_SUL!J980="","*",SP_SUL!J980)</f>
        <v>*</v>
      </c>
      <c r="N977" s="144" t="str">
        <f>IF(SP_SUL!K980="","*",SP_SUL!K980)</f>
        <v>*</v>
      </c>
      <c r="O977" s="144" t="str">
        <f>IF(SP_SUL!L980="","*",SP_SUL!L980)</f>
        <v>*</v>
      </c>
      <c r="P977" s="143" t="str">
        <f>IF(SP_SUL!O980="","*",SP_SUL!O980)</f>
        <v>*</v>
      </c>
      <c r="Q977" s="143" t="str">
        <f>IF(SP_SUL!P980="","*",SP_SUL!P980)</f>
        <v>*</v>
      </c>
      <c r="R977" s="145" t="str">
        <f>IF(SP_SUL!Q980="","*",CONCATENATE(SP_SUL!Q980," ",SP_SUL!R980))</f>
        <v>*</v>
      </c>
      <c r="S977" s="145" t="str">
        <f>IF(SP_SUL!V980="","*",SP_SUL!V980)</f>
        <v>*</v>
      </c>
      <c r="T977" s="145" t="str">
        <f>IF(SP_SUL!W980="","*",SP_SUL!W980)</f>
        <v>*</v>
      </c>
      <c r="U977" s="137" t="str">
        <f ca="1">_xlfn.XLOOKUP(G977&amp;$U$2,BS_CONTROLE[CHAVE],BS_CONTROLE[Quantidade_11],"-")</f>
        <v>-</v>
      </c>
      <c r="V977" s="137" t="str">
        <f ca="1">_xlfn.XLOOKUP(G977&amp;$V$2,BS_CONTROLE[CHAVE],BS_CONTROLE[Quantidade_11],"-")</f>
        <v>-</v>
      </c>
      <c r="W977" s="137" t="str">
        <f ca="1">_xlfn.XLOOKUP(G977&amp;$W$2,BS_CONTROLE[CHAVE],BS_CONTROLE[Quantidade_11],"-")</f>
        <v>-</v>
      </c>
    </row>
    <row r="978" spans="1:23" hidden="1">
      <c r="A978" s="146" t="str">
        <f>IF(SP_SUL!Y981="","*",SP_SUL!Y981)</f>
        <v>*</v>
      </c>
      <c r="B978" s="146" t="str">
        <f>IF(SP_SUL!X981="","*",SP_SUL!X981)</f>
        <v>*</v>
      </c>
      <c r="C978" s="146" t="str">
        <f>IF(SP_SUL!Z981="","*",SP_SUL!Z981)</f>
        <v>*</v>
      </c>
      <c r="D978" s="139" t="str">
        <f>IF(SP_SUL!S981="","*",SP_SUL!S981)</f>
        <v>-</v>
      </c>
      <c r="E978" s="139" t="str">
        <f>IF(SP_SUL!T981="","*",SP_SUL!T981)</f>
        <v>-</v>
      </c>
      <c r="F978" s="145" t="str">
        <f>IF(SP_SUL!B981="","*",SP_SUL!B981)</f>
        <v>*</v>
      </c>
      <c r="G978" s="145" t="str">
        <f>IF(SP_SUL!D981="","*",SP_SUL!D981)</f>
        <v>*</v>
      </c>
      <c r="H978" s="145" t="str">
        <f>IF(SP_SUL!F981="","*",SP_SUL!F981)</f>
        <v>*</v>
      </c>
      <c r="I978" s="145" t="str">
        <f>IF(SP_SUL!H981="","*",SP_SUL!H981)</f>
        <v>*</v>
      </c>
      <c r="J978" s="145" t="str">
        <f>IF(SP_SUL!I981="","*",SP_SUL!I981)</f>
        <v>*</v>
      </c>
      <c r="K978" s="139" t="str">
        <f>IF(SP_SUL!M981="","*",SP_SUL!M981)</f>
        <v>-</v>
      </c>
      <c r="L978" s="139" t="str">
        <f>IF(SP_SUL!N981="","*",SP_SUL!N981)</f>
        <v>-</v>
      </c>
      <c r="M978" s="140" t="str">
        <f>IF(SP_SUL!J981="","*",SP_SUL!J981)</f>
        <v>*</v>
      </c>
      <c r="N978" s="144" t="str">
        <f>IF(SP_SUL!K981="","*",SP_SUL!K981)</f>
        <v>*</v>
      </c>
      <c r="O978" s="144" t="str">
        <f>IF(SP_SUL!L981="","*",SP_SUL!L981)</f>
        <v>*</v>
      </c>
      <c r="P978" s="143" t="str">
        <f>IF(SP_SUL!O981="","*",SP_SUL!O981)</f>
        <v>*</v>
      </c>
      <c r="Q978" s="143" t="str">
        <f>IF(SP_SUL!P981="","*",SP_SUL!P981)</f>
        <v>*</v>
      </c>
      <c r="R978" s="145" t="str">
        <f>IF(SP_SUL!Q981="","*",CONCATENATE(SP_SUL!Q981," ",SP_SUL!R981))</f>
        <v>*</v>
      </c>
      <c r="S978" s="145" t="str">
        <f>IF(SP_SUL!V981="","*",SP_SUL!V981)</f>
        <v>*</v>
      </c>
      <c r="T978" s="145" t="str">
        <f>IF(SP_SUL!W981="","*",SP_SUL!W981)</f>
        <v>*</v>
      </c>
      <c r="U978" s="137" t="str">
        <f ca="1">_xlfn.XLOOKUP(G978&amp;$U$2,BS_CONTROLE[CHAVE],BS_CONTROLE[Quantidade_11],"-")</f>
        <v>-</v>
      </c>
      <c r="V978" s="137" t="str">
        <f ca="1">_xlfn.XLOOKUP(G978&amp;$V$2,BS_CONTROLE[CHAVE],BS_CONTROLE[Quantidade_11],"-")</f>
        <v>-</v>
      </c>
      <c r="W978" s="137" t="str">
        <f ca="1">_xlfn.XLOOKUP(G978&amp;$W$2,BS_CONTROLE[CHAVE],BS_CONTROLE[Quantidade_11],"-")</f>
        <v>-</v>
      </c>
    </row>
    <row r="979" spans="1:23" hidden="1">
      <c r="A979" s="146" t="str">
        <f>IF(SP_SUL!Y982="","*",SP_SUL!Y982)</f>
        <v>*</v>
      </c>
      <c r="B979" s="146" t="str">
        <f>IF(SP_SUL!X982="","*",SP_SUL!X982)</f>
        <v>*</v>
      </c>
      <c r="C979" s="146" t="str">
        <f>IF(SP_SUL!Z982="","*",SP_SUL!Z982)</f>
        <v>*</v>
      </c>
      <c r="D979" s="139" t="str">
        <f>IF(SP_SUL!S982="","*",SP_SUL!S982)</f>
        <v>-</v>
      </c>
      <c r="E979" s="139" t="str">
        <f>IF(SP_SUL!T982="","*",SP_SUL!T982)</f>
        <v>-</v>
      </c>
      <c r="F979" s="145" t="str">
        <f>IF(SP_SUL!B982="","*",SP_SUL!B982)</f>
        <v>*</v>
      </c>
      <c r="G979" s="145" t="str">
        <f>IF(SP_SUL!D982="","*",SP_SUL!D982)</f>
        <v>*</v>
      </c>
      <c r="H979" s="145" t="str">
        <f>IF(SP_SUL!F982="","*",SP_SUL!F982)</f>
        <v>*</v>
      </c>
      <c r="I979" s="145" t="str">
        <f>IF(SP_SUL!H982="","*",SP_SUL!H982)</f>
        <v>*</v>
      </c>
      <c r="J979" s="145" t="str">
        <f>IF(SP_SUL!I982="","*",SP_SUL!I982)</f>
        <v>*</v>
      </c>
      <c r="K979" s="139" t="str">
        <f>IF(SP_SUL!M982="","*",SP_SUL!M982)</f>
        <v>-</v>
      </c>
      <c r="L979" s="139" t="str">
        <f>IF(SP_SUL!N982="","*",SP_SUL!N982)</f>
        <v>-</v>
      </c>
      <c r="M979" s="140" t="str">
        <f>IF(SP_SUL!J982="","*",SP_SUL!J982)</f>
        <v>*</v>
      </c>
      <c r="N979" s="144" t="str">
        <f>IF(SP_SUL!K982="","*",SP_SUL!K982)</f>
        <v>*</v>
      </c>
      <c r="O979" s="144" t="str">
        <f>IF(SP_SUL!L982="","*",SP_SUL!L982)</f>
        <v>*</v>
      </c>
      <c r="P979" s="143" t="str">
        <f>IF(SP_SUL!O982="","*",SP_SUL!O982)</f>
        <v>*</v>
      </c>
      <c r="Q979" s="143" t="str">
        <f>IF(SP_SUL!P982="","*",SP_SUL!P982)</f>
        <v>*</v>
      </c>
      <c r="R979" s="145" t="str">
        <f>IF(SP_SUL!Q982="","*",CONCATENATE(SP_SUL!Q982," ",SP_SUL!R982))</f>
        <v>*</v>
      </c>
      <c r="S979" s="145" t="str">
        <f>IF(SP_SUL!V982="","*",SP_SUL!V982)</f>
        <v>*</v>
      </c>
      <c r="T979" s="145" t="str">
        <f>IF(SP_SUL!W982="","*",SP_SUL!W982)</f>
        <v>*</v>
      </c>
      <c r="U979" s="137" t="str">
        <f ca="1">_xlfn.XLOOKUP(G979&amp;$U$2,BS_CONTROLE[CHAVE],BS_CONTROLE[Quantidade_11],"-")</f>
        <v>-</v>
      </c>
      <c r="V979" s="137" t="str">
        <f ca="1">_xlfn.XLOOKUP(G979&amp;$V$2,BS_CONTROLE[CHAVE],BS_CONTROLE[Quantidade_11],"-")</f>
        <v>-</v>
      </c>
      <c r="W979" s="137" t="str">
        <f ca="1">_xlfn.XLOOKUP(G979&amp;$W$2,BS_CONTROLE[CHAVE],BS_CONTROLE[Quantidade_11],"-")</f>
        <v>-</v>
      </c>
    </row>
    <row r="980" spans="1:23" hidden="1">
      <c r="A980" s="146" t="str">
        <f>IF(SP_SUL!Y983="","*",SP_SUL!Y983)</f>
        <v>*</v>
      </c>
      <c r="B980" s="146" t="str">
        <f>IF(SP_SUL!X983="","*",SP_SUL!X983)</f>
        <v>*</v>
      </c>
      <c r="C980" s="146" t="str">
        <f>IF(SP_SUL!Z983="","*",SP_SUL!Z983)</f>
        <v>*</v>
      </c>
      <c r="D980" s="139" t="str">
        <f>IF(SP_SUL!S983="","*",SP_SUL!S983)</f>
        <v>-</v>
      </c>
      <c r="E980" s="139" t="str">
        <f>IF(SP_SUL!T983="","*",SP_SUL!T983)</f>
        <v>-</v>
      </c>
      <c r="F980" s="145" t="str">
        <f>IF(SP_SUL!B983="","*",SP_SUL!B983)</f>
        <v>*</v>
      </c>
      <c r="G980" s="145" t="str">
        <f>IF(SP_SUL!D983="","*",SP_SUL!D983)</f>
        <v>*</v>
      </c>
      <c r="H980" s="145" t="str">
        <f>IF(SP_SUL!F983="","*",SP_SUL!F983)</f>
        <v>*</v>
      </c>
      <c r="I980" s="145" t="str">
        <f>IF(SP_SUL!H983="","*",SP_SUL!H983)</f>
        <v>*</v>
      </c>
      <c r="J980" s="145" t="str">
        <f>IF(SP_SUL!I983="","*",SP_SUL!I983)</f>
        <v>*</v>
      </c>
      <c r="K980" s="139" t="str">
        <f>IF(SP_SUL!M983="","*",SP_SUL!M983)</f>
        <v>-</v>
      </c>
      <c r="L980" s="139" t="str">
        <f>IF(SP_SUL!N983="","*",SP_SUL!N983)</f>
        <v>-</v>
      </c>
      <c r="M980" s="140" t="str">
        <f>IF(SP_SUL!J983="","*",SP_SUL!J983)</f>
        <v>*</v>
      </c>
      <c r="N980" s="144" t="str">
        <f>IF(SP_SUL!K983="","*",SP_SUL!K983)</f>
        <v>*</v>
      </c>
      <c r="O980" s="144" t="str">
        <f>IF(SP_SUL!L983="","*",SP_SUL!L983)</f>
        <v>*</v>
      </c>
      <c r="P980" s="143" t="str">
        <f>IF(SP_SUL!O983="","*",SP_SUL!O983)</f>
        <v>*</v>
      </c>
      <c r="Q980" s="143" t="str">
        <f>IF(SP_SUL!P983="","*",SP_SUL!P983)</f>
        <v>*</v>
      </c>
      <c r="R980" s="145" t="str">
        <f>IF(SP_SUL!Q983="","*",CONCATENATE(SP_SUL!Q983," ",SP_SUL!R983))</f>
        <v>*</v>
      </c>
      <c r="S980" s="145" t="str">
        <f>IF(SP_SUL!V983="","*",SP_SUL!V983)</f>
        <v>*</v>
      </c>
      <c r="T980" s="145" t="str">
        <f>IF(SP_SUL!W983="","*",SP_SUL!W983)</f>
        <v>*</v>
      </c>
      <c r="U980" s="137" t="str">
        <f ca="1">_xlfn.XLOOKUP(G980&amp;$U$2,BS_CONTROLE[CHAVE],BS_CONTROLE[Quantidade_11],"-")</f>
        <v>-</v>
      </c>
      <c r="V980" s="137" t="str">
        <f ca="1">_xlfn.XLOOKUP(G980&amp;$V$2,BS_CONTROLE[CHAVE],BS_CONTROLE[Quantidade_11],"-")</f>
        <v>-</v>
      </c>
      <c r="W980" s="137" t="str">
        <f ca="1">_xlfn.XLOOKUP(G980&amp;$W$2,BS_CONTROLE[CHAVE],BS_CONTROLE[Quantidade_11],"-")</f>
        <v>-</v>
      </c>
    </row>
    <row r="981" spans="1:23" hidden="1">
      <c r="A981" s="146" t="str">
        <f>IF(SP_SUL!Y984="","*",SP_SUL!Y984)</f>
        <v>*</v>
      </c>
      <c r="B981" s="146" t="str">
        <f>IF(SP_SUL!X984="","*",SP_SUL!X984)</f>
        <v>*</v>
      </c>
      <c r="C981" s="146" t="str">
        <f>IF(SP_SUL!Z984="","*",SP_SUL!Z984)</f>
        <v>*</v>
      </c>
      <c r="D981" s="139" t="str">
        <f>IF(SP_SUL!S984="","*",SP_SUL!S984)</f>
        <v>-</v>
      </c>
      <c r="E981" s="139" t="str">
        <f>IF(SP_SUL!T984="","*",SP_SUL!T984)</f>
        <v>-</v>
      </c>
      <c r="F981" s="145" t="str">
        <f>IF(SP_SUL!B984="","*",SP_SUL!B984)</f>
        <v>*</v>
      </c>
      <c r="G981" s="145" t="str">
        <f>IF(SP_SUL!D984="","*",SP_SUL!D984)</f>
        <v>*</v>
      </c>
      <c r="H981" s="145" t="str">
        <f>IF(SP_SUL!F984="","*",SP_SUL!F984)</f>
        <v>*</v>
      </c>
      <c r="I981" s="145" t="str">
        <f>IF(SP_SUL!H984="","*",SP_SUL!H984)</f>
        <v>*</v>
      </c>
      <c r="J981" s="145" t="str">
        <f>IF(SP_SUL!I984="","*",SP_SUL!I984)</f>
        <v>*</v>
      </c>
      <c r="K981" s="139" t="str">
        <f>IF(SP_SUL!M984="","*",SP_SUL!M984)</f>
        <v>-</v>
      </c>
      <c r="L981" s="139" t="str">
        <f>IF(SP_SUL!N984="","*",SP_SUL!N984)</f>
        <v>-</v>
      </c>
      <c r="M981" s="140" t="str">
        <f>IF(SP_SUL!J984="","*",SP_SUL!J984)</f>
        <v>*</v>
      </c>
      <c r="N981" s="144" t="str">
        <f>IF(SP_SUL!K984="","*",SP_SUL!K984)</f>
        <v>*</v>
      </c>
      <c r="O981" s="144" t="str">
        <f>IF(SP_SUL!L984="","*",SP_SUL!L984)</f>
        <v>*</v>
      </c>
      <c r="P981" s="143" t="str">
        <f>IF(SP_SUL!O984="","*",SP_SUL!O984)</f>
        <v>*</v>
      </c>
      <c r="Q981" s="143" t="str">
        <f>IF(SP_SUL!P984="","*",SP_SUL!P984)</f>
        <v>*</v>
      </c>
      <c r="R981" s="145" t="str">
        <f>IF(SP_SUL!Q984="","*",CONCATENATE(SP_SUL!Q984," ",SP_SUL!R984))</f>
        <v>*</v>
      </c>
      <c r="S981" s="145" t="str">
        <f>IF(SP_SUL!V984="","*",SP_SUL!V984)</f>
        <v>*</v>
      </c>
      <c r="T981" s="145" t="str">
        <f>IF(SP_SUL!W984="","*",SP_SUL!W984)</f>
        <v>*</v>
      </c>
      <c r="U981" s="137" t="str">
        <f ca="1">_xlfn.XLOOKUP(G981&amp;$U$2,BS_CONTROLE[CHAVE],BS_CONTROLE[Quantidade_11],"-")</f>
        <v>-</v>
      </c>
      <c r="V981" s="137" t="str">
        <f ca="1">_xlfn.XLOOKUP(G981&amp;$V$2,BS_CONTROLE[CHAVE],BS_CONTROLE[Quantidade_11],"-")</f>
        <v>-</v>
      </c>
      <c r="W981" s="137" t="str">
        <f ca="1">_xlfn.XLOOKUP(G981&amp;$W$2,BS_CONTROLE[CHAVE],BS_CONTROLE[Quantidade_11],"-")</f>
        <v>-</v>
      </c>
    </row>
    <row r="982" spans="1:23" hidden="1">
      <c r="A982" s="146" t="str">
        <f>IF(SP_SUL!Y985="","*",SP_SUL!Y985)</f>
        <v>*</v>
      </c>
      <c r="B982" s="146" t="str">
        <f>IF(SP_SUL!X985="","*",SP_SUL!X985)</f>
        <v>*</v>
      </c>
      <c r="C982" s="146" t="str">
        <f>IF(SP_SUL!Z985="","*",SP_SUL!Z985)</f>
        <v>*</v>
      </c>
      <c r="D982" s="139" t="str">
        <f>IF(SP_SUL!S985="","*",SP_SUL!S985)</f>
        <v>-</v>
      </c>
      <c r="E982" s="139" t="str">
        <f>IF(SP_SUL!T985="","*",SP_SUL!T985)</f>
        <v>-</v>
      </c>
      <c r="F982" s="145" t="str">
        <f>IF(SP_SUL!B985="","*",SP_SUL!B985)</f>
        <v>*</v>
      </c>
      <c r="G982" s="145" t="str">
        <f>IF(SP_SUL!D985="","*",SP_SUL!D985)</f>
        <v>*</v>
      </c>
      <c r="H982" s="145" t="str">
        <f>IF(SP_SUL!F985="","*",SP_SUL!F985)</f>
        <v>*</v>
      </c>
      <c r="I982" s="145" t="str">
        <f>IF(SP_SUL!H985="","*",SP_SUL!H985)</f>
        <v>*</v>
      </c>
      <c r="J982" s="145" t="str">
        <f>IF(SP_SUL!I985="","*",SP_SUL!I985)</f>
        <v>*</v>
      </c>
      <c r="K982" s="139" t="str">
        <f>IF(SP_SUL!M985="","*",SP_SUL!M985)</f>
        <v>-</v>
      </c>
      <c r="L982" s="139" t="str">
        <f>IF(SP_SUL!N985="","*",SP_SUL!N985)</f>
        <v>-</v>
      </c>
      <c r="M982" s="140" t="str">
        <f>IF(SP_SUL!J985="","*",SP_SUL!J985)</f>
        <v>*</v>
      </c>
      <c r="N982" s="144" t="str">
        <f>IF(SP_SUL!K985="","*",SP_SUL!K985)</f>
        <v>*</v>
      </c>
      <c r="O982" s="144" t="str">
        <f>IF(SP_SUL!L985="","*",SP_SUL!L985)</f>
        <v>*</v>
      </c>
      <c r="P982" s="143" t="str">
        <f>IF(SP_SUL!O985="","*",SP_SUL!O985)</f>
        <v>*</v>
      </c>
      <c r="Q982" s="143" t="str">
        <f>IF(SP_SUL!P985="","*",SP_SUL!P985)</f>
        <v>*</v>
      </c>
      <c r="R982" s="145" t="str">
        <f>IF(SP_SUL!Q985="","*",CONCATENATE(SP_SUL!Q985," ",SP_SUL!R985))</f>
        <v>*</v>
      </c>
      <c r="S982" s="145" t="str">
        <f>IF(SP_SUL!V985="","*",SP_SUL!V985)</f>
        <v>*</v>
      </c>
      <c r="T982" s="145" t="str">
        <f>IF(SP_SUL!W985="","*",SP_SUL!W985)</f>
        <v>*</v>
      </c>
      <c r="U982" s="137" t="str">
        <f ca="1">_xlfn.XLOOKUP(G982&amp;$U$2,BS_CONTROLE[CHAVE],BS_CONTROLE[Quantidade_11],"-")</f>
        <v>-</v>
      </c>
      <c r="V982" s="137" t="str">
        <f ca="1">_xlfn.XLOOKUP(G982&amp;$V$2,BS_CONTROLE[CHAVE],BS_CONTROLE[Quantidade_11],"-")</f>
        <v>-</v>
      </c>
      <c r="W982" s="137" t="str">
        <f ca="1">_xlfn.XLOOKUP(G982&amp;$W$2,BS_CONTROLE[CHAVE],BS_CONTROLE[Quantidade_11],"-")</f>
        <v>-</v>
      </c>
    </row>
    <row r="983" spans="1:23" hidden="1">
      <c r="A983" s="146" t="str">
        <f>IF(SP_SUL!Y986="","*",SP_SUL!Y986)</f>
        <v>*</v>
      </c>
      <c r="B983" s="146" t="str">
        <f>IF(SP_SUL!X986="","*",SP_SUL!X986)</f>
        <v>*</v>
      </c>
      <c r="C983" s="146" t="str">
        <f>IF(SP_SUL!Z986="","*",SP_SUL!Z986)</f>
        <v>*</v>
      </c>
      <c r="D983" s="139" t="str">
        <f>IF(SP_SUL!S986="","*",SP_SUL!S986)</f>
        <v>-</v>
      </c>
      <c r="E983" s="139" t="str">
        <f>IF(SP_SUL!T986="","*",SP_SUL!T986)</f>
        <v>-</v>
      </c>
      <c r="F983" s="145" t="str">
        <f>IF(SP_SUL!B986="","*",SP_SUL!B986)</f>
        <v>*</v>
      </c>
      <c r="G983" s="145" t="str">
        <f>IF(SP_SUL!D986="","*",SP_SUL!D986)</f>
        <v>*</v>
      </c>
      <c r="H983" s="145" t="str">
        <f>IF(SP_SUL!F986="","*",SP_SUL!F986)</f>
        <v>*</v>
      </c>
      <c r="I983" s="145" t="str">
        <f>IF(SP_SUL!H986="","*",SP_SUL!H986)</f>
        <v>*</v>
      </c>
      <c r="J983" s="145" t="str">
        <f>IF(SP_SUL!I986="","*",SP_SUL!I986)</f>
        <v>*</v>
      </c>
      <c r="K983" s="139" t="str">
        <f>IF(SP_SUL!M986="","*",SP_SUL!M986)</f>
        <v>-</v>
      </c>
      <c r="L983" s="139" t="str">
        <f>IF(SP_SUL!N986="","*",SP_SUL!N986)</f>
        <v>-</v>
      </c>
      <c r="M983" s="140" t="str">
        <f>IF(SP_SUL!J986="","*",SP_SUL!J986)</f>
        <v>*</v>
      </c>
      <c r="N983" s="144" t="str">
        <f>IF(SP_SUL!K986="","*",SP_SUL!K986)</f>
        <v>*</v>
      </c>
      <c r="O983" s="144" t="str">
        <f>IF(SP_SUL!L986="","*",SP_SUL!L986)</f>
        <v>*</v>
      </c>
      <c r="P983" s="143" t="str">
        <f>IF(SP_SUL!O986="","*",SP_SUL!O986)</f>
        <v>*</v>
      </c>
      <c r="Q983" s="143" t="str">
        <f>IF(SP_SUL!P986="","*",SP_SUL!P986)</f>
        <v>*</v>
      </c>
      <c r="R983" s="145" t="str">
        <f>IF(SP_SUL!Q986="","*",CONCATENATE(SP_SUL!Q986," ",SP_SUL!R986))</f>
        <v>*</v>
      </c>
      <c r="S983" s="145" t="str">
        <f>IF(SP_SUL!V986="","*",SP_SUL!V986)</f>
        <v>*</v>
      </c>
      <c r="T983" s="145" t="str">
        <f>IF(SP_SUL!W986="","*",SP_SUL!W986)</f>
        <v>*</v>
      </c>
      <c r="U983" s="137" t="str">
        <f ca="1">_xlfn.XLOOKUP(G983&amp;$U$2,BS_CONTROLE[CHAVE],BS_CONTROLE[Quantidade_11],"-")</f>
        <v>-</v>
      </c>
      <c r="V983" s="137" t="str">
        <f ca="1">_xlfn.XLOOKUP(G983&amp;$V$2,BS_CONTROLE[CHAVE],BS_CONTROLE[Quantidade_11],"-")</f>
        <v>-</v>
      </c>
      <c r="W983" s="137" t="str">
        <f ca="1">_xlfn.XLOOKUP(G983&amp;$W$2,BS_CONTROLE[CHAVE],BS_CONTROLE[Quantidade_11],"-")</f>
        <v>-</v>
      </c>
    </row>
    <row r="984" spans="1:23" hidden="1">
      <c r="A984" s="146" t="str">
        <f>IF(SP_SUL!Y987="","*",SP_SUL!Y987)</f>
        <v>*</v>
      </c>
      <c r="B984" s="146" t="str">
        <f>IF(SP_SUL!X987="","*",SP_SUL!X987)</f>
        <v>*</v>
      </c>
      <c r="C984" s="146" t="str">
        <f>IF(SP_SUL!Z987="","*",SP_SUL!Z987)</f>
        <v>*</v>
      </c>
      <c r="D984" s="139" t="str">
        <f>IF(SP_SUL!S987="","*",SP_SUL!S987)</f>
        <v>-</v>
      </c>
      <c r="E984" s="139" t="str">
        <f>IF(SP_SUL!T987="","*",SP_SUL!T987)</f>
        <v>-</v>
      </c>
      <c r="F984" s="145" t="str">
        <f>IF(SP_SUL!B987="","*",SP_SUL!B987)</f>
        <v>*</v>
      </c>
      <c r="G984" s="145" t="str">
        <f>IF(SP_SUL!D987="","*",SP_SUL!D987)</f>
        <v>*</v>
      </c>
      <c r="H984" s="145" t="str">
        <f>IF(SP_SUL!F987="","*",SP_SUL!F987)</f>
        <v>*</v>
      </c>
      <c r="I984" s="145" t="str">
        <f>IF(SP_SUL!H987="","*",SP_SUL!H987)</f>
        <v>*</v>
      </c>
      <c r="J984" s="145" t="str">
        <f>IF(SP_SUL!I987="","*",SP_SUL!I987)</f>
        <v>*</v>
      </c>
      <c r="K984" s="139" t="str">
        <f>IF(SP_SUL!M987="","*",SP_SUL!M987)</f>
        <v>-</v>
      </c>
      <c r="L984" s="139" t="str">
        <f>IF(SP_SUL!N987="","*",SP_SUL!N987)</f>
        <v>-</v>
      </c>
      <c r="M984" s="140" t="str">
        <f>IF(SP_SUL!J987="","*",SP_SUL!J987)</f>
        <v>*</v>
      </c>
      <c r="N984" s="144" t="str">
        <f>IF(SP_SUL!K987="","*",SP_SUL!K987)</f>
        <v>*</v>
      </c>
      <c r="O984" s="144" t="str">
        <f>IF(SP_SUL!L987="","*",SP_SUL!L987)</f>
        <v>*</v>
      </c>
      <c r="P984" s="143" t="str">
        <f>IF(SP_SUL!O987="","*",SP_SUL!O987)</f>
        <v>*</v>
      </c>
      <c r="Q984" s="143" t="str">
        <f>IF(SP_SUL!P987="","*",SP_SUL!P987)</f>
        <v>*</v>
      </c>
      <c r="R984" s="145" t="str">
        <f>IF(SP_SUL!Q987="","*",CONCATENATE(SP_SUL!Q987," ",SP_SUL!R987))</f>
        <v>*</v>
      </c>
      <c r="S984" s="145" t="str">
        <f>IF(SP_SUL!V987="","*",SP_SUL!V987)</f>
        <v>*</v>
      </c>
      <c r="T984" s="145" t="str">
        <f>IF(SP_SUL!W987="","*",SP_SUL!W987)</f>
        <v>*</v>
      </c>
      <c r="U984" s="137" t="str">
        <f ca="1">_xlfn.XLOOKUP(G984&amp;$U$2,BS_CONTROLE[CHAVE],BS_CONTROLE[Quantidade_11],"-")</f>
        <v>-</v>
      </c>
      <c r="V984" s="137" t="str">
        <f ca="1">_xlfn.XLOOKUP(G984&amp;$V$2,BS_CONTROLE[CHAVE],BS_CONTROLE[Quantidade_11],"-")</f>
        <v>-</v>
      </c>
      <c r="W984" s="137" t="str">
        <f ca="1">_xlfn.XLOOKUP(G984&amp;$W$2,BS_CONTROLE[CHAVE],BS_CONTROLE[Quantidade_11],"-")</f>
        <v>-</v>
      </c>
    </row>
    <row r="985" spans="1:23" hidden="1">
      <c r="A985" s="146" t="str">
        <f>IF(SP_SUL!Y988="","*",SP_SUL!Y988)</f>
        <v>*</v>
      </c>
      <c r="B985" s="146" t="str">
        <f>IF(SP_SUL!X988="","*",SP_SUL!X988)</f>
        <v>*</v>
      </c>
      <c r="C985" s="146" t="str">
        <f>IF(SP_SUL!Z988="","*",SP_SUL!Z988)</f>
        <v>*</v>
      </c>
      <c r="D985" s="139" t="str">
        <f>IF(SP_SUL!S988="","*",SP_SUL!S988)</f>
        <v>-</v>
      </c>
      <c r="E985" s="139" t="str">
        <f>IF(SP_SUL!T988="","*",SP_SUL!T988)</f>
        <v>-</v>
      </c>
      <c r="F985" s="145" t="str">
        <f>IF(SP_SUL!B988="","*",SP_SUL!B988)</f>
        <v>*</v>
      </c>
      <c r="G985" s="145" t="str">
        <f>IF(SP_SUL!D988="","*",SP_SUL!D988)</f>
        <v>*</v>
      </c>
      <c r="H985" s="145" t="str">
        <f>IF(SP_SUL!F988="","*",SP_SUL!F988)</f>
        <v>*</v>
      </c>
      <c r="I985" s="145" t="str">
        <f>IF(SP_SUL!H988="","*",SP_SUL!H988)</f>
        <v>*</v>
      </c>
      <c r="J985" s="145" t="str">
        <f>IF(SP_SUL!I988="","*",SP_SUL!I988)</f>
        <v>*</v>
      </c>
      <c r="K985" s="139" t="str">
        <f>IF(SP_SUL!M988="","*",SP_SUL!M988)</f>
        <v>-</v>
      </c>
      <c r="L985" s="139" t="str">
        <f>IF(SP_SUL!N988="","*",SP_SUL!N988)</f>
        <v>-</v>
      </c>
      <c r="M985" s="140" t="str">
        <f>IF(SP_SUL!J988="","*",SP_SUL!J988)</f>
        <v>*</v>
      </c>
      <c r="N985" s="144" t="str">
        <f>IF(SP_SUL!K988="","*",SP_SUL!K988)</f>
        <v>*</v>
      </c>
      <c r="O985" s="144" t="str">
        <f>IF(SP_SUL!L988="","*",SP_SUL!L988)</f>
        <v>*</v>
      </c>
      <c r="P985" s="143" t="str">
        <f>IF(SP_SUL!O988="","*",SP_SUL!O988)</f>
        <v>*</v>
      </c>
      <c r="Q985" s="143" t="str">
        <f>IF(SP_SUL!P988="","*",SP_SUL!P988)</f>
        <v>*</v>
      </c>
      <c r="R985" s="145" t="str">
        <f>IF(SP_SUL!Q988="","*",CONCATENATE(SP_SUL!Q988," ",SP_SUL!R988))</f>
        <v>*</v>
      </c>
      <c r="S985" s="145" t="str">
        <f>IF(SP_SUL!V988="","*",SP_SUL!V988)</f>
        <v>*</v>
      </c>
      <c r="T985" s="145" t="str">
        <f>IF(SP_SUL!W988="","*",SP_SUL!W988)</f>
        <v>*</v>
      </c>
      <c r="U985" s="137" t="str">
        <f ca="1">_xlfn.XLOOKUP(G985&amp;$U$2,BS_CONTROLE[CHAVE],BS_CONTROLE[Quantidade_11],"-")</f>
        <v>-</v>
      </c>
      <c r="V985" s="137" t="str">
        <f ca="1">_xlfn.XLOOKUP(G985&amp;$V$2,BS_CONTROLE[CHAVE],BS_CONTROLE[Quantidade_11],"-")</f>
        <v>-</v>
      </c>
      <c r="W985" s="137" t="str">
        <f ca="1">_xlfn.XLOOKUP(G985&amp;$W$2,BS_CONTROLE[CHAVE],BS_CONTROLE[Quantidade_11],"-")</f>
        <v>-</v>
      </c>
    </row>
    <row r="986" spans="1:23" hidden="1">
      <c r="A986" s="146" t="str">
        <f>IF(SP_SUL!Y989="","*",SP_SUL!Y989)</f>
        <v>*</v>
      </c>
      <c r="B986" s="146" t="str">
        <f>IF(SP_SUL!X989="","*",SP_SUL!X989)</f>
        <v>*</v>
      </c>
      <c r="C986" s="146" t="str">
        <f>IF(SP_SUL!Z989="","*",SP_SUL!Z989)</f>
        <v>*</v>
      </c>
      <c r="D986" s="139" t="str">
        <f>IF(SP_SUL!S989="","*",SP_SUL!S989)</f>
        <v>-</v>
      </c>
      <c r="E986" s="139" t="str">
        <f>IF(SP_SUL!T989="","*",SP_SUL!T989)</f>
        <v>-</v>
      </c>
      <c r="F986" s="145" t="str">
        <f>IF(SP_SUL!B989="","*",SP_SUL!B989)</f>
        <v>*</v>
      </c>
      <c r="G986" s="145" t="str">
        <f>IF(SP_SUL!D989="","*",SP_SUL!D989)</f>
        <v>*</v>
      </c>
      <c r="H986" s="145" t="str">
        <f>IF(SP_SUL!F989="","*",SP_SUL!F989)</f>
        <v>*</v>
      </c>
      <c r="I986" s="145" t="str">
        <f>IF(SP_SUL!H989="","*",SP_SUL!H989)</f>
        <v>*</v>
      </c>
      <c r="J986" s="145" t="str">
        <f>IF(SP_SUL!I989="","*",SP_SUL!I989)</f>
        <v>*</v>
      </c>
      <c r="K986" s="139" t="str">
        <f>IF(SP_SUL!M989="","*",SP_SUL!M989)</f>
        <v>-</v>
      </c>
      <c r="L986" s="139" t="str">
        <f>IF(SP_SUL!N989="","*",SP_SUL!N989)</f>
        <v>-</v>
      </c>
      <c r="M986" s="140" t="str">
        <f>IF(SP_SUL!J989="","*",SP_SUL!J989)</f>
        <v>*</v>
      </c>
      <c r="N986" s="144" t="str">
        <f>IF(SP_SUL!K989="","*",SP_SUL!K989)</f>
        <v>*</v>
      </c>
      <c r="O986" s="144" t="str">
        <f>IF(SP_SUL!L989="","*",SP_SUL!L989)</f>
        <v>*</v>
      </c>
      <c r="P986" s="143" t="str">
        <f>IF(SP_SUL!O989="","*",SP_SUL!O989)</f>
        <v>*</v>
      </c>
      <c r="Q986" s="143" t="str">
        <f>IF(SP_SUL!P989="","*",SP_SUL!P989)</f>
        <v>*</v>
      </c>
      <c r="R986" s="145" t="str">
        <f>IF(SP_SUL!Q989="","*",CONCATENATE(SP_SUL!Q989," ",SP_SUL!R989))</f>
        <v>*</v>
      </c>
      <c r="S986" s="145" t="str">
        <f>IF(SP_SUL!V989="","*",SP_SUL!V989)</f>
        <v>*</v>
      </c>
      <c r="T986" s="145" t="str">
        <f>IF(SP_SUL!W989="","*",SP_SUL!W989)</f>
        <v>*</v>
      </c>
      <c r="U986" s="137" t="str">
        <f ca="1">_xlfn.XLOOKUP(G986&amp;$U$2,BS_CONTROLE[CHAVE],BS_CONTROLE[Quantidade_11],"-")</f>
        <v>-</v>
      </c>
      <c r="V986" s="137" t="str">
        <f ca="1">_xlfn.XLOOKUP(G986&amp;$V$2,BS_CONTROLE[CHAVE],BS_CONTROLE[Quantidade_11],"-")</f>
        <v>-</v>
      </c>
      <c r="W986" s="137" t="str">
        <f ca="1">_xlfn.XLOOKUP(G986&amp;$W$2,BS_CONTROLE[CHAVE],BS_CONTROLE[Quantidade_11],"-")</f>
        <v>-</v>
      </c>
    </row>
    <row r="987" spans="1:23" hidden="1">
      <c r="A987" s="146" t="str">
        <f>IF(SP_SUL!Y990="","*",SP_SUL!Y990)</f>
        <v>*</v>
      </c>
      <c r="B987" s="146" t="str">
        <f>IF(SP_SUL!X990="","*",SP_SUL!X990)</f>
        <v>*</v>
      </c>
      <c r="C987" s="146" t="str">
        <f>IF(SP_SUL!Z990="","*",SP_SUL!Z990)</f>
        <v>*</v>
      </c>
      <c r="D987" s="139" t="str">
        <f>IF(SP_SUL!S990="","*",SP_SUL!S990)</f>
        <v>-</v>
      </c>
      <c r="E987" s="139" t="str">
        <f>IF(SP_SUL!T990="","*",SP_SUL!T990)</f>
        <v>-</v>
      </c>
      <c r="F987" s="145" t="str">
        <f>IF(SP_SUL!B990="","*",SP_SUL!B990)</f>
        <v>*</v>
      </c>
      <c r="G987" s="145" t="str">
        <f>IF(SP_SUL!D990="","*",SP_SUL!D990)</f>
        <v>*</v>
      </c>
      <c r="H987" s="145" t="str">
        <f>IF(SP_SUL!F990="","*",SP_SUL!F990)</f>
        <v>*</v>
      </c>
      <c r="I987" s="145" t="str">
        <f>IF(SP_SUL!H990="","*",SP_SUL!H990)</f>
        <v>*</v>
      </c>
      <c r="J987" s="145" t="str">
        <f>IF(SP_SUL!I990="","*",SP_SUL!I990)</f>
        <v>*</v>
      </c>
      <c r="K987" s="139" t="str">
        <f>IF(SP_SUL!M990="","*",SP_SUL!M990)</f>
        <v>-</v>
      </c>
      <c r="L987" s="139" t="str">
        <f>IF(SP_SUL!N990="","*",SP_SUL!N990)</f>
        <v>-</v>
      </c>
      <c r="M987" s="140" t="str">
        <f>IF(SP_SUL!J990="","*",SP_SUL!J990)</f>
        <v>*</v>
      </c>
      <c r="N987" s="144" t="str">
        <f>IF(SP_SUL!K990="","*",SP_SUL!K990)</f>
        <v>*</v>
      </c>
      <c r="O987" s="144" t="str">
        <f>IF(SP_SUL!L990="","*",SP_SUL!L990)</f>
        <v>*</v>
      </c>
      <c r="P987" s="143" t="str">
        <f>IF(SP_SUL!O990="","*",SP_SUL!O990)</f>
        <v>*</v>
      </c>
      <c r="Q987" s="143" t="str">
        <f>IF(SP_SUL!P990="","*",SP_SUL!P990)</f>
        <v>*</v>
      </c>
      <c r="R987" s="145" t="str">
        <f>IF(SP_SUL!Q990="","*",CONCATENATE(SP_SUL!Q990," ",SP_SUL!R990))</f>
        <v>*</v>
      </c>
      <c r="S987" s="145" t="str">
        <f>IF(SP_SUL!V990="","*",SP_SUL!V990)</f>
        <v>*</v>
      </c>
      <c r="T987" s="145" t="str">
        <f>IF(SP_SUL!W990="","*",SP_SUL!W990)</f>
        <v>*</v>
      </c>
      <c r="U987" s="137" t="str">
        <f ca="1">_xlfn.XLOOKUP(G987&amp;$U$2,BS_CONTROLE[CHAVE],BS_CONTROLE[Quantidade_11],"-")</f>
        <v>-</v>
      </c>
      <c r="V987" s="137" t="str">
        <f ca="1">_xlfn.XLOOKUP(G987&amp;$V$2,BS_CONTROLE[CHAVE],BS_CONTROLE[Quantidade_11],"-")</f>
        <v>-</v>
      </c>
      <c r="W987" s="137" t="str">
        <f ca="1">_xlfn.XLOOKUP(G987&amp;$W$2,BS_CONTROLE[CHAVE],BS_CONTROLE[Quantidade_11],"-")</f>
        <v>-</v>
      </c>
    </row>
    <row r="988" spans="1:23" hidden="1">
      <c r="A988" s="146" t="str">
        <f>IF(SP_SUL!Y991="","*",SP_SUL!Y991)</f>
        <v>*</v>
      </c>
      <c r="B988" s="146" t="str">
        <f>IF(SP_SUL!X991="","*",SP_SUL!X991)</f>
        <v>*</v>
      </c>
      <c r="C988" s="146" t="str">
        <f>IF(SP_SUL!Z991="","*",SP_SUL!Z991)</f>
        <v>*</v>
      </c>
      <c r="D988" s="139" t="str">
        <f>IF(SP_SUL!S991="","*",SP_SUL!S991)</f>
        <v>-</v>
      </c>
      <c r="E988" s="139" t="str">
        <f>IF(SP_SUL!T991="","*",SP_SUL!T991)</f>
        <v>-</v>
      </c>
      <c r="F988" s="145" t="str">
        <f>IF(SP_SUL!B991="","*",SP_SUL!B991)</f>
        <v>*</v>
      </c>
      <c r="G988" s="145" t="str">
        <f>IF(SP_SUL!D991="","*",SP_SUL!D991)</f>
        <v>*</v>
      </c>
      <c r="H988" s="145" t="str">
        <f>IF(SP_SUL!F991="","*",SP_SUL!F991)</f>
        <v>*</v>
      </c>
      <c r="I988" s="145" t="str">
        <f>IF(SP_SUL!H991="","*",SP_SUL!H991)</f>
        <v>*</v>
      </c>
      <c r="J988" s="145" t="str">
        <f>IF(SP_SUL!I991="","*",SP_SUL!I991)</f>
        <v>*</v>
      </c>
      <c r="K988" s="139" t="str">
        <f>IF(SP_SUL!M991="","*",SP_SUL!M991)</f>
        <v>-</v>
      </c>
      <c r="L988" s="139" t="str">
        <f>IF(SP_SUL!N991="","*",SP_SUL!N991)</f>
        <v>-</v>
      </c>
      <c r="M988" s="140" t="str">
        <f>IF(SP_SUL!J991="","*",SP_SUL!J991)</f>
        <v>*</v>
      </c>
      <c r="N988" s="144" t="str">
        <f>IF(SP_SUL!K991="","*",SP_SUL!K991)</f>
        <v>*</v>
      </c>
      <c r="O988" s="144" t="str">
        <f>IF(SP_SUL!L991="","*",SP_SUL!L991)</f>
        <v>*</v>
      </c>
      <c r="P988" s="143" t="str">
        <f>IF(SP_SUL!O991="","*",SP_SUL!O991)</f>
        <v>*</v>
      </c>
      <c r="Q988" s="143" t="str">
        <f>IF(SP_SUL!P991="","*",SP_SUL!P991)</f>
        <v>*</v>
      </c>
      <c r="R988" s="145" t="str">
        <f>IF(SP_SUL!Q991="","*",CONCATENATE(SP_SUL!Q991," ",SP_SUL!R991))</f>
        <v>*</v>
      </c>
      <c r="S988" s="145" t="str">
        <f>IF(SP_SUL!V991="","*",SP_SUL!V991)</f>
        <v>*</v>
      </c>
      <c r="T988" s="145" t="str">
        <f>IF(SP_SUL!W991="","*",SP_SUL!W991)</f>
        <v>*</v>
      </c>
      <c r="U988" s="137" t="str">
        <f ca="1">_xlfn.XLOOKUP(G988&amp;$U$2,BS_CONTROLE[CHAVE],BS_CONTROLE[Quantidade_11],"-")</f>
        <v>-</v>
      </c>
      <c r="V988" s="137" t="str">
        <f ca="1">_xlfn.XLOOKUP(G988&amp;$V$2,BS_CONTROLE[CHAVE],BS_CONTROLE[Quantidade_11],"-")</f>
        <v>-</v>
      </c>
      <c r="W988" s="137" t="str">
        <f ca="1">_xlfn.XLOOKUP(G988&amp;$W$2,BS_CONTROLE[CHAVE],BS_CONTROLE[Quantidade_11],"-")</f>
        <v>-</v>
      </c>
    </row>
    <row r="989" spans="1:23" hidden="1">
      <c r="A989" s="146" t="str">
        <f>IF(SP_SUL!Y992="","*",SP_SUL!Y992)</f>
        <v>*</v>
      </c>
      <c r="B989" s="146" t="str">
        <f>IF(SP_SUL!X992="","*",SP_SUL!X992)</f>
        <v>*</v>
      </c>
      <c r="C989" s="146" t="str">
        <f>IF(SP_SUL!Z992="","*",SP_SUL!Z992)</f>
        <v>*</v>
      </c>
      <c r="D989" s="139" t="str">
        <f>IF(SP_SUL!S992="","*",SP_SUL!S992)</f>
        <v>-</v>
      </c>
      <c r="E989" s="139" t="str">
        <f>IF(SP_SUL!T992="","*",SP_SUL!T992)</f>
        <v>-</v>
      </c>
      <c r="F989" s="145" t="str">
        <f>IF(SP_SUL!B992="","*",SP_SUL!B992)</f>
        <v>*</v>
      </c>
      <c r="G989" s="145" t="str">
        <f>IF(SP_SUL!D992="","*",SP_SUL!D992)</f>
        <v>*</v>
      </c>
      <c r="H989" s="145" t="str">
        <f>IF(SP_SUL!F992="","*",SP_SUL!F992)</f>
        <v>*</v>
      </c>
      <c r="I989" s="145" t="str">
        <f>IF(SP_SUL!H992="","*",SP_SUL!H992)</f>
        <v>*</v>
      </c>
      <c r="J989" s="145" t="str">
        <f>IF(SP_SUL!I992="","*",SP_SUL!I992)</f>
        <v>*</v>
      </c>
      <c r="K989" s="139" t="str">
        <f>IF(SP_SUL!M992="","*",SP_SUL!M992)</f>
        <v>-</v>
      </c>
      <c r="L989" s="139" t="str">
        <f>IF(SP_SUL!N992="","*",SP_SUL!N992)</f>
        <v>-</v>
      </c>
      <c r="M989" s="140" t="str">
        <f>IF(SP_SUL!J992="","*",SP_SUL!J992)</f>
        <v>*</v>
      </c>
      <c r="N989" s="144" t="str">
        <f>IF(SP_SUL!K992="","*",SP_SUL!K992)</f>
        <v>*</v>
      </c>
      <c r="O989" s="144" t="str">
        <f>IF(SP_SUL!L992="","*",SP_SUL!L992)</f>
        <v>*</v>
      </c>
      <c r="P989" s="143" t="str">
        <f>IF(SP_SUL!O992="","*",SP_SUL!O992)</f>
        <v>*</v>
      </c>
      <c r="Q989" s="143" t="str">
        <f>IF(SP_SUL!P992="","*",SP_SUL!P992)</f>
        <v>*</v>
      </c>
      <c r="R989" s="145" t="str">
        <f>IF(SP_SUL!Q992="","*",CONCATENATE(SP_SUL!Q992," ",SP_SUL!R992))</f>
        <v>*</v>
      </c>
      <c r="S989" s="145" t="str">
        <f>IF(SP_SUL!V992="","*",SP_SUL!V992)</f>
        <v>*</v>
      </c>
      <c r="T989" s="145" t="str">
        <f>IF(SP_SUL!W992="","*",SP_SUL!W992)</f>
        <v>*</v>
      </c>
      <c r="U989" s="137" t="str">
        <f ca="1">_xlfn.XLOOKUP(G989&amp;$U$2,BS_CONTROLE[CHAVE],BS_CONTROLE[Quantidade_11],"-")</f>
        <v>-</v>
      </c>
      <c r="V989" s="137" t="str">
        <f ca="1">_xlfn.XLOOKUP(G989&amp;$V$2,BS_CONTROLE[CHAVE],BS_CONTROLE[Quantidade_11],"-")</f>
        <v>-</v>
      </c>
      <c r="W989" s="137" t="str">
        <f ca="1">_xlfn.XLOOKUP(G989&amp;$W$2,BS_CONTROLE[CHAVE],BS_CONTROLE[Quantidade_11],"-")</f>
        <v>-</v>
      </c>
    </row>
    <row r="990" spans="1:23" hidden="1">
      <c r="A990" s="146" t="str">
        <f>IF(SP_SUL!Y993="","*",SP_SUL!Y993)</f>
        <v>*</v>
      </c>
      <c r="B990" s="146" t="str">
        <f>IF(SP_SUL!X993="","*",SP_SUL!X993)</f>
        <v>*</v>
      </c>
      <c r="C990" s="146" t="str">
        <f>IF(SP_SUL!Z993="","*",SP_SUL!Z993)</f>
        <v>*</v>
      </c>
      <c r="D990" s="139" t="str">
        <f>IF(SP_SUL!S993="","*",SP_SUL!S993)</f>
        <v>-</v>
      </c>
      <c r="E990" s="139" t="str">
        <f>IF(SP_SUL!T993="","*",SP_SUL!T993)</f>
        <v>-</v>
      </c>
      <c r="F990" s="145" t="str">
        <f>IF(SP_SUL!B993="","*",SP_SUL!B993)</f>
        <v>*</v>
      </c>
      <c r="G990" s="145" t="str">
        <f>IF(SP_SUL!D993="","*",SP_SUL!D993)</f>
        <v>*</v>
      </c>
      <c r="H990" s="145" t="str">
        <f>IF(SP_SUL!F993="","*",SP_SUL!F993)</f>
        <v>*</v>
      </c>
      <c r="I990" s="145" t="str">
        <f>IF(SP_SUL!H993="","*",SP_SUL!H993)</f>
        <v>*</v>
      </c>
      <c r="J990" s="145" t="str">
        <f>IF(SP_SUL!I993="","*",SP_SUL!I993)</f>
        <v>*</v>
      </c>
      <c r="K990" s="139" t="str">
        <f>IF(SP_SUL!M993="","*",SP_SUL!M993)</f>
        <v>-</v>
      </c>
      <c r="L990" s="139" t="str">
        <f>IF(SP_SUL!N993="","*",SP_SUL!N993)</f>
        <v>-</v>
      </c>
      <c r="M990" s="140" t="str">
        <f>IF(SP_SUL!J993="","*",SP_SUL!J993)</f>
        <v>*</v>
      </c>
      <c r="N990" s="144" t="str">
        <f>IF(SP_SUL!K993="","*",SP_SUL!K993)</f>
        <v>*</v>
      </c>
      <c r="O990" s="144" t="str">
        <f>IF(SP_SUL!L993="","*",SP_SUL!L993)</f>
        <v>*</v>
      </c>
      <c r="P990" s="143" t="str">
        <f>IF(SP_SUL!O993="","*",SP_SUL!O993)</f>
        <v>*</v>
      </c>
      <c r="Q990" s="143" t="str">
        <f>IF(SP_SUL!P993="","*",SP_SUL!P993)</f>
        <v>*</v>
      </c>
      <c r="R990" s="145" t="str">
        <f>IF(SP_SUL!Q993="","*",CONCATENATE(SP_SUL!Q993," ",SP_SUL!R993))</f>
        <v>*</v>
      </c>
      <c r="S990" s="145" t="str">
        <f>IF(SP_SUL!V993="","*",SP_SUL!V993)</f>
        <v>*</v>
      </c>
      <c r="T990" s="145" t="str">
        <f>IF(SP_SUL!W993="","*",SP_SUL!W993)</f>
        <v>*</v>
      </c>
      <c r="U990" s="137" t="str">
        <f ca="1">_xlfn.XLOOKUP(G990&amp;$U$2,BS_CONTROLE[CHAVE],BS_CONTROLE[Quantidade_11],"-")</f>
        <v>-</v>
      </c>
      <c r="V990" s="137" t="str">
        <f ca="1">_xlfn.XLOOKUP(G990&amp;$V$2,BS_CONTROLE[CHAVE],BS_CONTROLE[Quantidade_11],"-")</f>
        <v>-</v>
      </c>
      <c r="W990" s="137" t="str">
        <f ca="1">_xlfn.XLOOKUP(G990&amp;$W$2,BS_CONTROLE[CHAVE],BS_CONTROLE[Quantidade_11],"-")</f>
        <v>-</v>
      </c>
    </row>
    <row r="991" spans="1:23" hidden="1">
      <c r="A991" s="146" t="str">
        <f>IF(SP_SUL!Y994="","*",SP_SUL!Y994)</f>
        <v>*</v>
      </c>
      <c r="B991" s="146" t="str">
        <f>IF(SP_SUL!X994="","*",SP_SUL!X994)</f>
        <v>*</v>
      </c>
      <c r="C991" s="146" t="str">
        <f>IF(SP_SUL!Z994="","*",SP_SUL!Z994)</f>
        <v>*</v>
      </c>
      <c r="D991" s="139" t="str">
        <f>IF(SP_SUL!S994="","*",SP_SUL!S994)</f>
        <v>-</v>
      </c>
      <c r="E991" s="139" t="str">
        <f>IF(SP_SUL!T994="","*",SP_SUL!T994)</f>
        <v>-</v>
      </c>
      <c r="F991" s="145" t="str">
        <f>IF(SP_SUL!B994="","*",SP_SUL!B994)</f>
        <v>*</v>
      </c>
      <c r="G991" s="145" t="str">
        <f>IF(SP_SUL!D994="","*",SP_SUL!D994)</f>
        <v>*</v>
      </c>
      <c r="H991" s="145" t="str">
        <f>IF(SP_SUL!F994="","*",SP_SUL!F994)</f>
        <v>*</v>
      </c>
      <c r="I991" s="145" t="str">
        <f>IF(SP_SUL!H994="","*",SP_SUL!H994)</f>
        <v>*</v>
      </c>
      <c r="J991" s="145" t="str">
        <f>IF(SP_SUL!I994="","*",SP_SUL!I994)</f>
        <v>*</v>
      </c>
      <c r="K991" s="139" t="str">
        <f>IF(SP_SUL!M994="","*",SP_SUL!M994)</f>
        <v>-</v>
      </c>
      <c r="L991" s="139" t="str">
        <f>IF(SP_SUL!N994="","*",SP_SUL!N994)</f>
        <v>-</v>
      </c>
      <c r="M991" s="140" t="str">
        <f>IF(SP_SUL!J994="","*",SP_SUL!J994)</f>
        <v>*</v>
      </c>
      <c r="N991" s="144" t="str">
        <f>IF(SP_SUL!K994="","*",SP_SUL!K994)</f>
        <v>*</v>
      </c>
      <c r="O991" s="144" t="str">
        <f>IF(SP_SUL!L994="","*",SP_SUL!L994)</f>
        <v>*</v>
      </c>
      <c r="P991" s="143" t="str">
        <f>IF(SP_SUL!O994="","*",SP_SUL!O994)</f>
        <v>*</v>
      </c>
      <c r="Q991" s="143" t="str">
        <f>IF(SP_SUL!P994="","*",SP_SUL!P994)</f>
        <v>*</v>
      </c>
      <c r="R991" s="145" t="str">
        <f>IF(SP_SUL!Q994="","*",CONCATENATE(SP_SUL!Q994," ",SP_SUL!R994))</f>
        <v>*</v>
      </c>
      <c r="S991" s="145" t="str">
        <f>IF(SP_SUL!V994="","*",SP_SUL!V994)</f>
        <v>*</v>
      </c>
      <c r="T991" s="145" t="str">
        <f>IF(SP_SUL!W994="","*",SP_SUL!W994)</f>
        <v>*</v>
      </c>
      <c r="U991" s="137" t="str">
        <f ca="1">_xlfn.XLOOKUP(G991&amp;$U$2,BS_CONTROLE[CHAVE],BS_CONTROLE[Quantidade_11],"-")</f>
        <v>-</v>
      </c>
      <c r="V991" s="137" t="str">
        <f ca="1">_xlfn.XLOOKUP(G991&amp;$V$2,BS_CONTROLE[CHAVE],BS_CONTROLE[Quantidade_11],"-")</f>
        <v>-</v>
      </c>
      <c r="W991" s="137" t="str">
        <f ca="1">_xlfn.XLOOKUP(G991&amp;$W$2,BS_CONTROLE[CHAVE],BS_CONTROLE[Quantidade_11],"-")</f>
        <v>-</v>
      </c>
    </row>
    <row r="992" spans="1:23" hidden="1">
      <c r="A992" s="146" t="str">
        <f>IF(SP_SUL!Y995="","*",SP_SUL!Y995)</f>
        <v>*</v>
      </c>
      <c r="B992" s="146" t="str">
        <f>IF(SP_SUL!X995="","*",SP_SUL!X995)</f>
        <v>*</v>
      </c>
      <c r="C992" s="146" t="str">
        <f>IF(SP_SUL!Z995="","*",SP_SUL!Z995)</f>
        <v>*</v>
      </c>
      <c r="D992" s="139" t="str">
        <f>IF(SP_SUL!S995="","*",SP_SUL!S995)</f>
        <v>-</v>
      </c>
      <c r="E992" s="139" t="str">
        <f>IF(SP_SUL!T995="","*",SP_SUL!T995)</f>
        <v>-</v>
      </c>
      <c r="F992" s="145" t="str">
        <f>IF(SP_SUL!B995="","*",SP_SUL!B995)</f>
        <v>*</v>
      </c>
      <c r="G992" s="145" t="str">
        <f>IF(SP_SUL!D995="","*",SP_SUL!D995)</f>
        <v>*</v>
      </c>
      <c r="H992" s="145" t="str">
        <f>IF(SP_SUL!F995="","*",SP_SUL!F995)</f>
        <v>*</v>
      </c>
      <c r="I992" s="145" t="str">
        <f>IF(SP_SUL!H995="","*",SP_SUL!H995)</f>
        <v>*</v>
      </c>
      <c r="J992" s="145" t="str">
        <f>IF(SP_SUL!I995="","*",SP_SUL!I995)</f>
        <v>*</v>
      </c>
      <c r="K992" s="139" t="str">
        <f>IF(SP_SUL!M995="","*",SP_SUL!M995)</f>
        <v>-</v>
      </c>
      <c r="L992" s="139" t="str">
        <f>IF(SP_SUL!N995="","*",SP_SUL!N995)</f>
        <v>-</v>
      </c>
      <c r="M992" s="140" t="str">
        <f>IF(SP_SUL!J995="","*",SP_SUL!J995)</f>
        <v>*</v>
      </c>
      <c r="N992" s="144" t="str">
        <f>IF(SP_SUL!K995="","*",SP_SUL!K995)</f>
        <v>*</v>
      </c>
      <c r="O992" s="144" t="str">
        <f>IF(SP_SUL!L995="","*",SP_SUL!L995)</f>
        <v>*</v>
      </c>
      <c r="P992" s="143" t="str">
        <f>IF(SP_SUL!O995="","*",SP_SUL!O995)</f>
        <v>*</v>
      </c>
      <c r="Q992" s="143" t="str">
        <f>IF(SP_SUL!P995="","*",SP_SUL!P995)</f>
        <v>*</v>
      </c>
      <c r="R992" s="145" t="str">
        <f>IF(SP_SUL!Q995="","*",CONCATENATE(SP_SUL!Q995," ",SP_SUL!R995))</f>
        <v>*</v>
      </c>
      <c r="S992" s="145" t="str">
        <f>IF(SP_SUL!V995="","*",SP_SUL!V995)</f>
        <v>*</v>
      </c>
      <c r="T992" s="145" t="str">
        <f>IF(SP_SUL!W995="","*",SP_SUL!W995)</f>
        <v>*</v>
      </c>
      <c r="U992" s="137" t="str">
        <f ca="1">_xlfn.XLOOKUP(G992&amp;$U$2,BS_CONTROLE[CHAVE],BS_CONTROLE[Quantidade_11],"-")</f>
        <v>-</v>
      </c>
      <c r="V992" s="137" t="str">
        <f ca="1">_xlfn.XLOOKUP(G992&amp;$V$2,BS_CONTROLE[CHAVE],BS_CONTROLE[Quantidade_11],"-")</f>
        <v>-</v>
      </c>
      <c r="W992" s="137" t="str">
        <f ca="1">_xlfn.XLOOKUP(G992&amp;$W$2,BS_CONTROLE[CHAVE],BS_CONTROLE[Quantidade_11],"-")</f>
        <v>-</v>
      </c>
    </row>
    <row r="993" spans="1:23" hidden="1">
      <c r="A993" s="146" t="str">
        <f>IF(SP_SUL!Y996="","*",SP_SUL!Y996)</f>
        <v>*</v>
      </c>
      <c r="B993" s="146" t="str">
        <f>IF(SP_SUL!X996="","*",SP_SUL!X996)</f>
        <v>*</v>
      </c>
      <c r="C993" s="146" t="str">
        <f>IF(SP_SUL!Z996="","*",SP_SUL!Z996)</f>
        <v>*</v>
      </c>
      <c r="D993" s="139" t="str">
        <f>IF(SP_SUL!S996="","*",SP_SUL!S996)</f>
        <v>-</v>
      </c>
      <c r="E993" s="139" t="str">
        <f>IF(SP_SUL!T996="","*",SP_SUL!T996)</f>
        <v>-</v>
      </c>
      <c r="F993" s="145" t="str">
        <f>IF(SP_SUL!B996="","*",SP_SUL!B996)</f>
        <v>*</v>
      </c>
      <c r="G993" s="145" t="str">
        <f>IF(SP_SUL!D996="","*",SP_SUL!D996)</f>
        <v>*</v>
      </c>
      <c r="H993" s="145" t="str">
        <f>IF(SP_SUL!F996="","*",SP_SUL!F996)</f>
        <v>*</v>
      </c>
      <c r="I993" s="145" t="str">
        <f>IF(SP_SUL!H996="","*",SP_SUL!H996)</f>
        <v>*</v>
      </c>
      <c r="J993" s="145" t="str">
        <f>IF(SP_SUL!I996="","*",SP_SUL!I996)</f>
        <v>*</v>
      </c>
      <c r="K993" s="139" t="str">
        <f>IF(SP_SUL!M996="","*",SP_SUL!M996)</f>
        <v>-</v>
      </c>
      <c r="L993" s="139" t="str">
        <f>IF(SP_SUL!N996="","*",SP_SUL!N996)</f>
        <v>-</v>
      </c>
      <c r="M993" s="140" t="str">
        <f>IF(SP_SUL!J996="","*",SP_SUL!J996)</f>
        <v>*</v>
      </c>
      <c r="N993" s="144" t="str">
        <f>IF(SP_SUL!K996="","*",SP_SUL!K996)</f>
        <v>*</v>
      </c>
      <c r="O993" s="144" t="str">
        <f>IF(SP_SUL!L996="","*",SP_SUL!L996)</f>
        <v>*</v>
      </c>
      <c r="P993" s="143" t="str">
        <f>IF(SP_SUL!O996="","*",SP_SUL!O996)</f>
        <v>*</v>
      </c>
      <c r="Q993" s="143" t="str">
        <f>IF(SP_SUL!P996="","*",SP_SUL!P996)</f>
        <v>*</v>
      </c>
      <c r="R993" s="145" t="str">
        <f>IF(SP_SUL!Q996="","*",CONCATENATE(SP_SUL!Q996," ",SP_SUL!R996))</f>
        <v>*</v>
      </c>
      <c r="S993" s="145" t="str">
        <f>IF(SP_SUL!V996="","*",SP_SUL!V996)</f>
        <v>*</v>
      </c>
      <c r="T993" s="145" t="str">
        <f>IF(SP_SUL!W996="","*",SP_SUL!W996)</f>
        <v>*</v>
      </c>
      <c r="U993" s="137" t="str">
        <f ca="1">_xlfn.XLOOKUP(G993&amp;$U$2,BS_CONTROLE[CHAVE],BS_CONTROLE[Quantidade_11],"-")</f>
        <v>-</v>
      </c>
      <c r="V993" s="137" t="str">
        <f ca="1">_xlfn.XLOOKUP(G993&amp;$V$2,BS_CONTROLE[CHAVE],BS_CONTROLE[Quantidade_11],"-")</f>
        <v>-</v>
      </c>
      <c r="W993" s="137" t="str">
        <f ca="1">_xlfn.XLOOKUP(G993&amp;$W$2,BS_CONTROLE[CHAVE],BS_CONTROLE[Quantidade_11],"-")</f>
        <v>-</v>
      </c>
    </row>
    <row r="994" spans="1:23" hidden="1">
      <c r="A994" s="146" t="str">
        <f>IF(SP_SUL!Y997="","*",SP_SUL!Y997)</f>
        <v>*</v>
      </c>
      <c r="B994" s="146" t="str">
        <f>IF(SP_SUL!X997="","*",SP_SUL!X997)</f>
        <v>*</v>
      </c>
      <c r="C994" s="146" t="str">
        <f>IF(SP_SUL!Z997="","*",SP_SUL!Z997)</f>
        <v>*</v>
      </c>
      <c r="D994" s="139" t="str">
        <f>IF(SP_SUL!S997="","*",SP_SUL!S997)</f>
        <v>-</v>
      </c>
      <c r="E994" s="139" t="str">
        <f>IF(SP_SUL!T997="","*",SP_SUL!T997)</f>
        <v>-</v>
      </c>
      <c r="F994" s="145" t="str">
        <f>IF(SP_SUL!B997="","*",SP_SUL!B997)</f>
        <v>*</v>
      </c>
      <c r="G994" s="145" t="str">
        <f>IF(SP_SUL!D997="","*",SP_SUL!D997)</f>
        <v>*</v>
      </c>
      <c r="H994" s="145" t="str">
        <f>IF(SP_SUL!F997="","*",SP_SUL!F997)</f>
        <v>*</v>
      </c>
      <c r="I994" s="145" t="str">
        <f>IF(SP_SUL!H997="","*",SP_SUL!H997)</f>
        <v>*</v>
      </c>
      <c r="J994" s="145" t="str">
        <f>IF(SP_SUL!I997="","*",SP_SUL!I997)</f>
        <v>*</v>
      </c>
      <c r="K994" s="139" t="str">
        <f>IF(SP_SUL!M997="","*",SP_SUL!M997)</f>
        <v>-</v>
      </c>
      <c r="L994" s="139" t="str">
        <f>IF(SP_SUL!N997="","*",SP_SUL!N997)</f>
        <v>-</v>
      </c>
      <c r="M994" s="140" t="str">
        <f>IF(SP_SUL!J997="","*",SP_SUL!J997)</f>
        <v>*</v>
      </c>
      <c r="N994" s="144" t="str">
        <f>IF(SP_SUL!K997="","*",SP_SUL!K997)</f>
        <v>*</v>
      </c>
      <c r="O994" s="144" t="str">
        <f>IF(SP_SUL!L997="","*",SP_SUL!L997)</f>
        <v>*</v>
      </c>
      <c r="P994" s="143" t="str">
        <f>IF(SP_SUL!O997="","*",SP_SUL!O997)</f>
        <v>*</v>
      </c>
      <c r="Q994" s="143" t="str">
        <f>IF(SP_SUL!P997="","*",SP_SUL!P997)</f>
        <v>*</v>
      </c>
      <c r="R994" s="145" t="str">
        <f>IF(SP_SUL!Q997="","*",CONCATENATE(SP_SUL!Q997," ",SP_SUL!R997))</f>
        <v>*</v>
      </c>
      <c r="S994" s="145" t="str">
        <f>IF(SP_SUL!V997="","*",SP_SUL!V997)</f>
        <v>*</v>
      </c>
      <c r="T994" s="145" t="str">
        <f>IF(SP_SUL!W997="","*",SP_SUL!W997)</f>
        <v>*</v>
      </c>
      <c r="U994" s="137" t="str">
        <f ca="1">_xlfn.XLOOKUP(G994&amp;$U$2,BS_CONTROLE[CHAVE],BS_CONTROLE[Quantidade_11],"-")</f>
        <v>-</v>
      </c>
      <c r="V994" s="137" t="str">
        <f ca="1">_xlfn.XLOOKUP(G994&amp;$V$2,BS_CONTROLE[CHAVE],BS_CONTROLE[Quantidade_11],"-")</f>
        <v>-</v>
      </c>
      <c r="W994" s="137" t="str">
        <f ca="1">_xlfn.XLOOKUP(G994&amp;$W$2,BS_CONTROLE[CHAVE],BS_CONTROLE[Quantidade_11],"-")</f>
        <v>-</v>
      </c>
    </row>
    <row r="995" spans="1:23" hidden="1">
      <c r="A995" s="146" t="str">
        <f>IF(SP_SUL!Y998="","*",SP_SUL!Y998)</f>
        <v>*</v>
      </c>
      <c r="B995" s="146" t="str">
        <f>IF(SP_SUL!X998="","*",SP_SUL!X998)</f>
        <v>*</v>
      </c>
      <c r="C995" s="146" t="str">
        <f>IF(SP_SUL!Z998="","*",SP_SUL!Z998)</f>
        <v>*</v>
      </c>
      <c r="D995" s="139" t="str">
        <f>IF(SP_SUL!S998="","*",SP_SUL!S998)</f>
        <v>-</v>
      </c>
      <c r="E995" s="139" t="str">
        <f>IF(SP_SUL!T998="","*",SP_SUL!T998)</f>
        <v>-</v>
      </c>
      <c r="F995" s="145" t="str">
        <f>IF(SP_SUL!B998="","*",SP_SUL!B998)</f>
        <v>*</v>
      </c>
      <c r="G995" s="145" t="str">
        <f>IF(SP_SUL!D998="","*",SP_SUL!D998)</f>
        <v>*</v>
      </c>
      <c r="H995" s="145" t="str">
        <f>IF(SP_SUL!F998="","*",SP_SUL!F998)</f>
        <v>*</v>
      </c>
      <c r="I995" s="145" t="str">
        <f>IF(SP_SUL!H998="","*",SP_SUL!H998)</f>
        <v>*</v>
      </c>
      <c r="J995" s="145" t="str">
        <f>IF(SP_SUL!I998="","*",SP_SUL!I998)</f>
        <v>*</v>
      </c>
      <c r="K995" s="139" t="str">
        <f>IF(SP_SUL!M998="","*",SP_SUL!M998)</f>
        <v>-</v>
      </c>
      <c r="L995" s="139" t="str">
        <f>IF(SP_SUL!N998="","*",SP_SUL!N998)</f>
        <v>-</v>
      </c>
      <c r="M995" s="140" t="str">
        <f>IF(SP_SUL!J998="","*",SP_SUL!J998)</f>
        <v>*</v>
      </c>
      <c r="N995" s="144" t="str">
        <f>IF(SP_SUL!K998="","*",SP_SUL!K998)</f>
        <v>*</v>
      </c>
      <c r="O995" s="144" t="str">
        <f>IF(SP_SUL!L998="","*",SP_SUL!L998)</f>
        <v>*</v>
      </c>
      <c r="P995" s="143" t="str">
        <f>IF(SP_SUL!O998="","*",SP_SUL!O998)</f>
        <v>*</v>
      </c>
      <c r="Q995" s="143" t="str">
        <f>IF(SP_SUL!P998="","*",SP_SUL!P998)</f>
        <v>*</v>
      </c>
      <c r="R995" s="145" t="str">
        <f>IF(SP_SUL!Q998="","*",CONCATENATE(SP_SUL!Q998," ",SP_SUL!R998))</f>
        <v>*</v>
      </c>
      <c r="S995" s="145" t="str">
        <f>IF(SP_SUL!V998="","*",SP_SUL!V998)</f>
        <v>*</v>
      </c>
      <c r="T995" s="145" t="str">
        <f>IF(SP_SUL!W998="","*",SP_SUL!W998)</f>
        <v>*</v>
      </c>
      <c r="U995" s="137" t="str">
        <f ca="1">_xlfn.XLOOKUP(G995&amp;$U$2,BS_CONTROLE[CHAVE],BS_CONTROLE[Quantidade_11],"-")</f>
        <v>-</v>
      </c>
      <c r="V995" s="137" t="str">
        <f ca="1">_xlfn.XLOOKUP(G995&amp;$V$2,BS_CONTROLE[CHAVE],BS_CONTROLE[Quantidade_11],"-")</f>
        <v>-</v>
      </c>
      <c r="W995" s="137" t="str">
        <f ca="1">_xlfn.XLOOKUP(G995&amp;$W$2,BS_CONTROLE[CHAVE],BS_CONTROLE[Quantidade_11],"-")</f>
        <v>-</v>
      </c>
    </row>
    <row r="996" spans="1:23" hidden="1">
      <c r="A996" s="146" t="str">
        <f>IF(SP_SUL!Y999="","*",SP_SUL!Y999)</f>
        <v>*</v>
      </c>
      <c r="B996" s="146" t="str">
        <f>IF(SP_SUL!X999="","*",SP_SUL!X999)</f>
        <v>*</v>
      </c>
      <c r="C996" s="146" t="str">
        <f>IF(SP_SUL!Z999="","*",SP_SUL!Z999)</f>
        <v>*</v>
      </c>
      <c r="D996" s="139" t="str">
        <f>IF(SP_SUL!S999="","*",SP_SUL!S999)</f>
        <v>-</v>
      </c>
      <c r="E996" s="139" t="str">
        <f>IF(SP_SUL!T999="","*",SP_SUL!T999)</f>
        <v>-</v>
      </c>
      <c r="F996" s="145" t="str">
        <f>IF(SP_SUL!B999="","*",SP_SUL!B999)</f>
        <v>*</v>
      </c>
      <c r="G996" s="145" t="str">
        <f>IF(SP_SUL!D999="","*",SP_SUL!D999)</f>
        <v>*</v>
      </c>
      <c r="H996" s="145" t="str">
        <f>IF(SP_SUL!F999="","*",SP_SUL!F999)</f>
        <v>*</v>
      </c>
      <c r="I996" s="145" t="str">
        <f>IF(SP_SUL!H999="","*",SP_SUL!H999)</f>
        <v>*</v>
      </c>
      <c r="J996" s="145" t="str">
        <f>IF(SP_SUL!I999="","*",SP_SUL!I999)</f>
        <v>*</v>
      </c>
      <c r="K996" s="139" t="str">
        <f>IF(SP_SUL!M999="","*",SP_SUL!M999)</f>
        <v>-</v>
      </c>
      <c r="L996" s="139" t="str">
        <f>IF(SP_SUL!N999="","*",SP_SUL!N999)</f>
        <v>-</v>
      </c>
      <c r="M996" s="140" t="str">
        <f>IF(SP_SUL!J999="","*",SP_SUL!J999)</f>
        <v>*</v>
      </c>
      <c r="N996" s="144" t="str">
        <f>IF(SP_SUL!K999="","*",SP_SUL!K999)</f>
        <v>*</v>
      </c>
      <c r="O996" s="144" t="str">
        <f>IF(SP_SUL!L999="","*",SP_SUL!L999)</f>
        <v>*</v>
      </c>
      <c r="P996" s="143" t="str">
        <f>IF(SP_SUL!O999="","*",SP_SUL!O999)</f>
        <v>*</v>
      </c>
      <c r="Q996" s="143" t="str">
        <f>IF(SP_SUL!P999="","*",SP_SUL!P999)</f>
        <v>*</v>
      </c>
      <c r="R996" s="145" t="str">
        <f>IF(SP_SUL!Q999="","*",CONCATENATE(SP_SUL!Q999," ",SP_SUL!R999))</f>
        <v>*</v>
      </c>
      <c r="S996" s="145" t="str">
        <f>IF(SP_SUL!V999="","*",SP_SUL!V999)</f>
        <v>*</v>
      </c>
      <c r="T996" s="145" t="str">
        <f>IF(SP_SUL!W999="","*",SP_SUL!W999)</f>
        <v>*</v>
      </c>
      <c r="U996" s="137" t="str">
        <f ca="1">_xlfn.XLOOKUP(G996&amp;$U$2,BS_CONTROLE[CHAVE],BS_CONTROLE[Quantidade_11],"-")</f>
        <v>-</v>
      </c>
      <c r="V996" s="137" t="str">
        <f ca="1">_xlfn.XLOOKUP(G996&amp;$V$2,BS_CONTROLE[CHAVE],BS_CONTROLE[Quantidade_11],"-")</f>
        <v>-</v>
      </c>
      <c r="W996" s="137" t="str">
        <f ca="1">_xlfn.XLOOKUP(G996&amp;$W$2,BS_CONTROLE[CHAVE],BS_CONTROLE[Quantidade_11],"-")</f>
        <v>-</v>
      </c>
    </row>
    <row r="997" spans="1:23" hidden="1">
      <c r="A997" s="146" t="str">
        <f>IF(SP_SUL!Y1000="","*",SP_SUL!Y1000)</f>
        <v>*</v>
      </c>
      <c r="B997" s="146" t="str">
        <f>IF(SP_SUL!X1000="","*",SP_SUL!X1000)</f>
        <v>*</v>
      </c>
      <c r="C997" s="146" t="str">
        <f>IF(SP_SUL!Z1000="","*",SP_SUL!Z1000)</f>
        <v>*</v>
      </c>
      <c r="D997" s="139" t="str">
        <f>IF(SP_SUL!S1000="","*",SP_SUL!S1000)</f>
        <v>-</v>
      </c>
      <c r="E997" s="139" t="str">
        <f>IF(SP_SUL!T1000="","*",SP_SUL!T1000)</f>
        <v>-</v>
      </c>
      <c r="F997" s="145" t="str">
        <f>IF(SP_SUL!B1000="","*",SP_SUL!B1000)</f>
        <v>*</v>
      </c>
      <c r="G997" s="145" t="str">
        <f>IF(SP_SUL!D1000="","*",SP_SUL!D1000)</f>
        <v>*</v>
      </c>
      <c r="H997" s="145" t="str">
        <f>IF(SP_SUL!F1000="","*",SP_SUL!F1000)</f>
        <v>*</v>
      </c>
      <c r="I997" s="145" t="str">
        <f>IF(SP_SUL!H1000="","*",SP_SUL!H1000)</f>
        <v>*</v>
      </c>
      <c r="J997" s="145" t="str">
        <f>IF(SP_SUL!I1000="","*",SP_SUL!I1000)</f>
        <v>*</v>
      </c>
      <c r="K997" s="139" t="str">
        <f>IF(SP_SUL!M1000="","*",SP_SUL!M1000)</f>
        <v>-</v>
      </c>
      <c r="L997" s="139" t="str">
        <f>IF(SP_SUL!N1000="","*",SP_SUL!N1000)</f>
        <v>-</v>
      </c>
      <c r="M997" s="140" t="str">
        <f>IF(SP_SUL!J1000="","*",SP_SUL!J1000)</f>
        <v>*</v>
      </c>
      <c r="N997" s="144" t="str">
        <f>IF(SP_SUL!K1000="","*",SP_SUL!K1000)</f>
        <v>*</v>
      </c>
      <c r="O997" s="144" t="str">
        <f>IF(SP_SUL!L1000="","*",SP_SUL!L1000)</f>
        <v>*</v>
      </c>
      <c r="P997" s="143" t="str">
        <f>IF(SP_SUL!O1000="","*",SP_SUL!O1000)</f>
        <v>*</v>
      </c>
      <c r="Q997" s="143" t="str">
        <f>IF(SP_SUL!P1000="","*",SP_SUL!P1000)</f>
        <v>*</v>
      </c>
      <c r="R997" s="145" t="str">
        <f>IF(SP_SUL!Q1000="","*",CONCATENATE(SP_SUL!Q1000," ",SP_SUL!R1000))</f>
        <v>*</v>
      </c>
      <c r="S997" s="145" t="str">
        <f>IF(SP_SUL!V1000="","*",SP_SUL!V1000)</f>
        <v>*</v>
      </c>
      <c r="T997" s="145" t="str">
        <f>IF(SP_SUL!W1000="","*",SP_SUL!W1000)</f>
        <v>*</v>
      </c>
      <c r="U997" s="137" t="str">
        <f ca="1">_xlfn.XLOOKUP(G997&amp;$U$2,BS_CONTROLE[CHAVE],BS_CONTROLE[Quantidade_11],"-")</f>
        <v>-</v>
      </c>
      <c r="V997" s="137" t="str">
        <f ca="1">_xlfn.XLOOKUP(G997&amp;$V$2,BS_CONTROLE[CHAVE],BS_CONTROLE[Quantidade_11],"-")</f>
        <v>-</v>
      </c>
      <c r="W997" s="137" t="str">
        <f ca="1">_xlfn.XLOOKUP(G997&amp;$W$2,BS_CONTROLE[CHAVE],BS_CONTROLE[Quantidade_11],"-")</f>
        <v>-</v>
      </c>
    </row>
    <row r="998" spans="1:23" hidden="1">
      <c r="A998" s="146" t="str">
        <f>IF(SP_SUL!Y1001="","*",SP_SUL!Y1001)</f>
        <v>*</v>
      </c>
      <c r="B998" s="146" t="str">
        <f>IF(SP_SUL!X1001="","*",SP_SUL!X1001)</f>
        <v>*</v>
      </c>
      <c r="C998" s="146" t="str">
        <f>IF(SP_SUL!Z1001="","*",SP_SUL!Z1001)</f>
        <v>*</v>
      </c>
      <c r="D998" s="139" t="str">
        <f>IF(SP_SUL!S1001="","*",SP_SUL!S1001)</f>
        <v>-</v>
      </c>
      <c r="E998" s="139" t="str">
        <f>IF(SP_SUL!T1001="","*",SP_SUL!T1001)</f>
        <v>-</v>
      </c>
      <c r="F998" s="145" t="str">
        <f>IF(SP_SUL!B1001="","*",SP_SUL!B1001)</f>
        <v>*</v>
      </c>
      <c r="G998" s="145" t="str">
        <f>IF(SP_SUL!D1001="","*",SP_SUL!D1001)</f>
        <v>*</v>
      </c>
      <c r="H998" s="145" t="str">
        <f>IF(SP_SUL!F1001="","*",SP_SUL!F1001)</f>
        <v>*</v>
      </c>
      <c r="I998" s="145" t="str">
        <f>IF(SP_SUL!H1001="","*",SP_SUL!H1001)</f>
        <v>*</v>
      </c>
      <c r="J998" s="145" t="str">
        <f>IF(SP_SUL!I1001="","*",SP_SUL!I1001)</f>
        <v>*</v>
      </c>
      <c r="K998" s="139" t="str">
        <f>IF(SP_SUL!M1001="","*",SP_SUL!M1001)</f>
        <v>-</v>
      </c>
      <c r="L998" s="139" t="str">
        <f>IF(SP_SUL!N1001="","*",SP_SUL!N1001)</f>
        <v>-</v>
      </c>
      <c r="M998" s="140" t="str">
        <f>IF(SP_SUL!J1001="","*",SP_SUL!J1001)</f>
        <v>*</v>
      </c>
      <c r="N998" s="144" t="str">
        <f>IF(SP_SUL!K1001="","*",SP_SUL!K1001)</f>
        <v>*</v>
      </c>
      <c r="O998" s="144" t="str">
        <f>IF(SP_SUL!L1001="","*",SP_SUL!L1001)</f>
        <v>*</v>
      </c>
      <c r="P998" s="143" t="str">
        <f>IF(SP_SUL!O1001="","*",SP_SUL!O1001)</f>
        <v>*</v>
      </c>
      <c r="Q998" s="143" t="str">
        <f>IF(SP_SUL!P1001="","*",SP_SUL!P1001)</f>
        <v>*</v>
      </c>
      <c r="R998" s="145" t="str">
        <f>IF(SP_SUL!Q1001="","*",CONCATENATE(SP_SUL!Q1001," ",SP_SUL!R1001))</f>
        <v>*</v>
      </c>
      <c r="S998" s="145" t="str">
        <f>IF(SP_SUL!V1001="","*",SP_SUL!V1001)</f>
        <v>*</v>
      </c>
      <c r="T998" s="145" t="str">
        <f>IF(SP_SUL!W1001="","*",SP_SUL!W1001)</f>
        <v>*</v>
      </c>
      <c r="U998" s="137" t="str">
        <f ca="1">_xlfn.XLOOKUP(G998&amp;$U$2,BS_CONTROLE[CHAVE],BS_CONTROLE[Quantidade_11],"-")</f>
        <v>-</v>
      </c>
      <c r="V998" s="137" t="str">
        <f ca="1">_xlfn.XLOOKUP(G998&amp;$V$2,BS_CONTROLE[CHAVE],BS_CONTROLE[Quantidade_11],"-")</f>
        <v>-</v>
      </c>
      <c r="W998" s="137" t="str">
        <f ca="1">_xlfn.XLOOKUP(G998&amp;$W$2,BS_CONTROLE[CHAVE],BS_CONTROLE[Quantidade_11],"-")</f>
        <v>-</v>
      </c>
    </row>
    <row r="999" spans="1:23" hidden="1">
      <c r="A999" s="146" t="str">
        <f>IF(SP_SUL!Y1002="","*",SP_SUL!Y1002)</f>
        <v>*</v>
      </c>
      <c r="B999" s="146" t="str">
        <f>IF(SP_SUL!X1002="","*",SP_SUL!X1002)</f>
        <v>*</v>
      </c>
      <c r="C999" s="146" t="str">
        <f>IF(SP_SUL!Z1002="","*",SP_SUL!Z1002)</f>
        <v>*</v>
      </c>
      <c r="D999" s="139" t="str">
        <f>IF(SP_SUL!S1002="","*",SP_SUL!S1002)</f>
        <v>*</v>
      </c>
      <c r="E999" s="139" t="str">
        <f>IF(SP_SUL!T1002="","*",SP_SUL!T1002)</f>
        <v>*</v>
      </c>
      <c r="F999" s="145" t="str">
        <f>IF(SP_SUL!B1002="","*",SP_SUL!B1002)</f>
        <v>*</v>
      </c>
      <c r="G999" s="145" t="str">
        <f>IF(SP_SUL!D1002="","*",SP_SUL!D1002)</f>
        <v>*</v>
      </c>
      <c r="H999" s="145" t="str">
        <f>IF(SP_SUL!F1002="","*",SP_SUL!F1002)</f>
        <v>*</v>
      </c>
      <c r="I999" s="145" t="str">
        <f>IF(SP_SUL!H1002="","*",SP_SUL!H1002)</f>
        <v>*</v>
      </c>
      <c r="J999" s="145" t="str">
        <f>IF(SP_SUL!I1002="","*",SP_SUL!I1002)</f>
        <v>*</v>
      </c>
      <c r="K999" s="139" t="str">
        <f>IF(SP_SUL!M1002="","*",SP_SUL!M1002)</f>
        <v>*</v>
      </c>
      <c r="L999" s="139" t="str">
        <f>IF(SP_SUL!N1002="","*",SP_SUL!N1002)</f>
        <v>*</v>
      </c>
      <c r="M999" s="140" t="str">
        <f>IF(SP_SUL!J1002="","*",SP_SUL!J1002)</f>
        <v>*</v>
      </c>
      <c r="N999" s="144" t="str">
        <f>IF(SP_SUL!K1002="","*",SP_SUL!K1002)</f>
        <v>*</v>
      </c>
      <c r="O999" s="144" t="str">
        <f>IF(SP_SUL!L1002="","*",SP_SUL!L1002)</f>
        <v>*</v>
      </c>
      <c r="P999" s="143" t="str">
        <f>IF(SP_SUL!O1002="","*",SP_SUL!O1002)</f>
        <v>*</v>
      </c>
      <c r="Q999" s="143" t="str">
        <f>IF(SP_SUL!P1002="","*",SP_SUL!P1002)</f>
        <v>*</v>
      </c>
      <c r="R999" s="145" t="str">
        <f>IF(SP_SUL!Q1002="","*",CONCATENATE(SP_SUL!Q1002," ",SP_SUL!R1002))</f>
        <v>*</v>
      </c>
      <c r="S999" s="145" t="str">
        <f>IF(SP_SUL!V1002="","*",SP_SUL!V1002)</f>
        <v>*</v>
      </c>
      <c r="T999" s="145" t="str">
        <f>IF(SP_SUL!W1002="","*",SP_SUL!W1002)</f>
        <v>*</v>
      </c>
      <c r="U999" s="137" t="str">
        <f ca="1">_xlfn.XLOOKUP(G999&amp;$U$2,BS_CONTROLE[CHAVE],BS_CONTROLE[Quantidade_11],"-")</f>
        <v>-</v>
      </c>
      <c r="V999" s="137" t="str">
        <f ca="1">_xlfn.XLOOKUP(G999&amp;$V$2,BS_CONTROLE[CHAVE],BS_CONTROLE[Quantidade_11],"-")</f>
        <v>-</v>
      </c>
      <c r="W999" s="137" t="str">
        <f ca="1">_xlfn.XLOOKUP(G999&amp;$W$2,BS_CONTROLE[CHAVE],BS_CONTROLE[Quantidade_11],"-")</f>
        <v>-</v>
      </c>
    </row>
    <row r="1000" spans="1:23" hidden="1">
      <c r="A1000" s="146" t="str">
        <f>IF(SP_SUL!Y1003="","*",SP_SUL!Y1003)</f>
        <v>*</v>
      </c>
      <c r="B1000" s="146" t="str">
        <f>IF(SP_SUL!X1003="","*",SP_SUL!X1003)</f>
        <v>*</v>
      </c>
      <c r="C1000" s="146" t="str">
        <f>IF(SP_SUL!Z1003="","*",SP_SUL!Z1003)</f>
        <v>*</v>
      </c>
      <c r="D1000" s="139" t="str">
        <f>IF(SP_SUL!S1003="","*",SP_SUL!S1003)</f>
        <v>*</v>
      </c>
      <c r="E1000" s="139" t="str">
        <f>IF(SP_SUL!T1003="","*",SP_SUL!T1003)</f>
        <v>*</v>
      </c>
      <c r="F1000" s="145" t="str">
        <f>IF(SP_SUL!B1003="","*",SP_SUL!B1003)</f>
        <v>*</v>
      </c>
      <c r="G1000" s="145" t="str">
        <f>IF(SP_SUL!D1003="","*",SP_SUL!D1003)</f>
        <v>*</v>
      </c>
      <c r="H1000" s="145" t="str">
        <f>IF(SP_SUL!F1003="","*",SP_SUL!F1003)</f>
        <v>*</v>
      </c>
      <c r="I1000" s="145" t="str">
        <f>IF(SP_SUL!H1003="","*",SP_SUL!H1003)</f>
        <v>*</v>
      </c>
      <c r="J1000" s="145" t="str">
        <f>IF(SP_SUL!I1003="","*",SP_SUL!I1003)</f>
        <v>*</v>
      </c>
      <c r="K1000" s="139" t="str">
        <f>IF(SP_SUL!M1003="","*",SP_SUL!M1003)</f>
        <v>*</v>
      </c>
      <c r="L1000" s="139" t="str">
        <f>IF(SP_SUL!N1003="","*",SP_SUL!N1003)</f>
        <v>*</v>
      </c>
      <c r="M1000" s="140" t="str">
        <f>IF(SP_SUL!J1003="","*",SP_SUL!J1003)</f>
        <v>*</v>
      </c>
      <c r="N1000" s="144" t="str">
        <f>IF(SP_SUL!K1003="","*",SP_SUL!K1003)</f>
        <v>*</v>
      </c>
      <c r="O1000" s="144" t="str">
        <f>IF(SP_SUL!L1003="","*",SP_SUL!L1003)</f>
        <v>*</v>
      </c>
      <c r="P1000" s="143" t="str">
        <f>IF(SP_SUL!O1003="","*",SP_SUL!O1003)</f>
        <v>*</v>
      </c>
      <c r="Q1000" s="143" t="str">
        <f>IF(SP_SUL!P1003="","*",SP_SUL!P1003)</f>
        <v>*</v>
      </c>
      <c r="R1000" s="145" t="str">
        <f>IF(SP_SUL!Q1003="","*",CONCATENATE(SP_SUL!Q1003," ",SP_SUL!R1003))</f>
        <v>*</v>
      </c>
      <c r="S1000" s="145" t="str">
        <f>IF(SP_SUL!V1003="","*",SP_SUL!V1003)</f>
        <v>*</v>
      </c>
      <c r="T1000" s="145" t="str">
        <f>IF(SP_SUL!W1003="","*",SP_SUL!W1003)</f>
        <v>*</v>
      </c>
      <c r="U1000" s="137" t="str">
        <f ca="1">_xlfn.XLOOKUP(G1000&amp;$U$2,BS_CONTROLE[CHAVE],BS_CONTROLE[Quantidade_11],"-")</f>
        <v>-</v>
      </c>
      <c r="V1000" s="137" t="str">
        <f ca="1">_xlfn.XLOOKUP(G1000&amp;$V$2,BS_CONTROLE[CHAVE],BS_CONTROLE[Quantidade_11],"-")</f>
        <v>-</v>
      </c>
      <c r="W1000" s="137" t="str">
        <f ca="1">_xlfn.XLOOKUP(G1000&amp;$W$2,BS_CONTROLE[CHAVE],BS_CONTROLE[Quantidade_11],"-")</f>
        <v>-</v>
      </c>
    </row>
    <row r="1001" spans="1:23" hidden="1">
      <c r="A1001" s="146" t="str">
        <f>IF(SP_SUL!Y1004="","*",SP_SUL!Y1004)</f>
        <v>*</v>
      </c>
      <c r="B1001" s="146" t="str">
        <f>IF(SP_SUL!X1004="","*",SP_SUL!X1004)</f>
        <v>*</v>
      </c>
      <c r="C1001" s="146" t="str">
        <f>IF(SP_SUL!Z1004="","*",SP_SUL!Z1004)</f>
        <v>*</v>
      </c>
      <c r="D1001" s="139" t="str">
        <f>IF(SP_SUL!S1004="","*",SP_SUL!S1004)</f>
        <v>*</v>
      </c>
      <c r="E1001" s="139" t="str">
        <f>IF(SP_SUL!T1004="","*",SP_SUL!T1004)</f>
        <v>*</v>
      </c>
      <c r="F1001" s="145" t="str">
        <f>IF(SP_SUL!B1004="","*",SP_SUL!B1004)</f>
        <v>*</v>
      </c>
      <c r="G1001" s="145" t="str">
        <f>IF(SP_SUL!D1004="","*",SP_SUL!D1004)</f>
        <v>*</v>
      </c>
      <c r="H1001" s="145" t="str">
        <f>IF(SP_SUL!F1004="","*",SP_SUL!F1004)</f>
        <v>*</v>
      </c>
      <c r="I1001" s="145" t="str">
        <f>IF(SP_SUL!H1004="","*",SP_SUL!H1004)</f>
        <v>*</v>
      </c>
      <c r="J1001" s="145" t="str">
        <f>IF(SP_SUL!I1004="","*",SP_SUL!I1004)</f>
        <v>*</v>
      </c>
      <c r="K1001" s="139" t="str">
        <f>IF(SP_SUL!M1004="","*",SP_SUL!M1004)</f>
        <v>*</v>
      </c>
      <c r="L1001" s="139" t="str">
        <f>IF(SP_SUL!N1004="","*",SP_SUL!N1004)</f>
        <v>*</v>
      </c>
      <c r="M1001" s="140" t="str">
        <f>IF(SP_SUL!J1004="","*",SP_SUL!J1004)</f>
        <v>*</v>
      </c>
      <c r="N1001" s="144" t="str">
        <f>IF(SP_SUL!K1004="","*",SP_SUL!K1004)</f>
        <v>*</v>
      </c>
      <c r="O1001" s="144" t="str">
        <f>IF(SP_SUL!L1004="","*",SP_SUL!L1004)</f>
        <v>*</v>
      </c>
      <c r="P1001" s="143" t="str">
        <f>IF(SP_SUL!O1004="","*",SP_SUL!O1004)</f>
        <v>*</v>
      </c>
      <c r="Q1001" s="143" t="str">
        <f>IF(SP_SUL!P1004="","*",SP_SUL!P1004)</f>
        <v>*</v>
      </c>
      <c r="R1001" s="145" t="str">
        <f>IF(SP_SUL!Q1004="","*",CONCATENATE(SP_SUL!Q1004," ",SP_SUL!R1004))</f>
        <v>*</v>
      </c>
      <c r="S1001" s="145" t="str">
        <f>IF(SP_SUL!V1004="","*",SP_SUL!V1004)</f>
        <v>*</v>
      </c>
      <c r="T1001" s="145" t="str">
        <f>IF(SP_SUL!W1004="","*",SP_SUL!W1004)</f>
        <v>*</v>
      </c>
      <c r="U1001" s="137" t="str">
        <f ca="1">_xlfn.XLOOKUP(G1001&amp;$U$2,BS_CONTROLE[CHAVE],BS_CONTROLE[Quantidade_11],"-")</f>
        <v>-</v>
      </c>
      <c r="V1001" s="137" t="str">
        <f ca="1">_xlfn.XLOOKUP(G1001&amp;$V$2,BS_CONTROLE[CHAVE],BS_CONTROLE[Quantidade_11],"-")</f>
        <v>-</v>
      </c>
      <c r="W1001" s="137" t="str">
        <f ca="1">_xlfn.XLOOKUP(G1001&amp;$W$2,BS_CONTROLE[CHAVE],BS_CONTROLE[Quantidade_11],"-")</f>
        <v>-</v>
      </c>
    </row>
    <row r="1002" spans="1:23" hidden="1">
      <c r="A1002" s="146" t="str">
        <f>IF(SP_SUL!Y1005="","*",SP_SUL!Y1005)</f>
        <v>*</v>
      </c>
      <c r="B1002" s="146" t="str">
        <f>IF(SP_SUL!X1005="","*",SP_SUL!X1005)</f>
        <v>*</v>
      </c>
      <c r="C1002" s="146" t="str">
        <f>IF(SP_SUL!Z1005="","*",SP_SUL!Z1005)</f>
        <v>*</v>
      </c>
      <c r="D1002" s="139" t="str">
        <f>IF(SP_SUL!S1005="","*",SP_SUL!S1005)</f>
        <v>*</v>
      </c>
      <c r="E1002" s="139" t="str">
        <f>IF(SP_SUL!T1005="","*",SP_SUL!T1005)</f>
        <v>*</v>
      </c>
      <c r="F1002" s="145" t="str">
        <f>IF(SP_SUL!B1005="","*",SP_SUL!B1005)</f>
        <v>*</v>
      </c>
      <c r="G1002" s="145" t="str">
        <f>IF(SP_SUL!D1005="","*",SP_SUL!D1005)</f>
        <v>*</v>
      </c>
      <c r="H1002" s="145" t="str">
        <f>IF(SP_SUL!F1005="","*",SP_SUL!F1005)</f>
        <v>*</v>
      </c>
      <c r="I1002" s="145" t="str">
        <f>IF(SP_SUL!H1005="","*",SP_SUL!H1005)</f>
        <v>*</v>
      </c>
      <c r="J1002" s="145" t="str">
        <f>IF(SP_SUL!I1005="","*",SP_SUL!I1005)</f>
        <v>*</v>
      </c>
      <c r="K1002" s="139" t="str">
        <f>IF(SP_SUL!M1005="","*",SP_SUL!M1005)</f>
        <v>*</v>
      </c>
      <c r="L1002" s="139" t="str">
        <f>IF(SP_SUL!N1005="","*",SP_SUL!N1005)</f>
        <v>*</v>
      </c>
      <c r="M1002" s="140" t="str">
        <f>IF(SP_SUL!J1005="","*",SP_SUL!J1005)</f>
        <v>*</v>
      </c>
      <c r="N1002" s="144" t="str">
        <f>IF(SP_SUL!K1005="","*",SP_SUL!K1005)</f>
        <v>*</v>
      </c>
      <c r="O1002" s="144" t="str">
        <f>IF(SP_SUL!L1005="","*",SP_SUL!L1005)</f>
        <v>*</v>
      </c>
      <c r="P1002" s="143" t="str">
        <f>IF(SP_SUL!O1005="","*",SP_SUL!O1005)</f>
        <v>*</v>
      </c>
      <c r="Q1002" s="143" t="str">
        <f>IF(SP_SUL!P1005="","*",SP_SUL!P1005)</f>
        <v>*</v>
      </c>
      <c r="R1002" s="145" t="str">
        <f>IF(SP_SUL!Q1005="","*",CONCATENATE(SP_SUL!Q1005," ",SP_SUL!R1005))</f>
        <v>*</v>
      </c>
      <c r="S1002" s="145" t="str">
        <f>IF(SP_SUL!V1005="","*",SP_SUL!V1005)</f>
        <v>*</v>
      </c>
      <c r="T1002" s="145" t="str">
        <f>IF(SP_SUL!W1005="","*",SP_SUL!W1005)</f>
        <v>*</v>
      </c>
      <c r="U1002" s="137" t="str">
        <f ca="1">_xlfn.XLOOKUP(G1002&amp;$U$2,BS_CONTROLE[CHAVE],BS_CONTROLE[Quantidade_11],"-")</f>
        <v>-</v>
      </c>
      <c r="V1002" s="137" t="str">
        <f ca="1">_xlfn.XLOOKUP(G1002&amp;$V$2,BS_CONTROLE[CHAVE],BS_CONTROLE[Quantidade_11],"-")</f>
        <v>-</v>
      </c>
      <c r="W1002" s="137" t="str">
        <f ca="1">_xlfn.XLOOKUP(G1002&amp;$W$2,BS_CONTROLE[CHAVE],BS_CONTROLE[Quantidade_11],"-")</f>
        <v>-</v>
      </c>
    </row>
    <row r="1003" spans="1:23" hidden="1">
      <c r="A1003" s="146" t="str">
        <f>IF(SP_SUL!Y1006="","*",SP_SUL!Y1006)</f>
        <v>*</v>
      </c>
      <c r="B1003" s="146" t="str">
        <f>IF(SP_SUL!X1006="","*",SP_SUL!X1006)</f>
        <v>*</v>
      </c>
      <c r="C1003" s="146" t="str">
        <f>IF(SP_SUL!Z1006="","*",SP_SUL!Z1006)</f>
        <v>*</v>
      </c>
      <c r="D1003" s="139" t="str">
        <f>IF(SP_SUL!S1006="","*",SP_SUL!S1006)</f>
        <v>*</v>
      </c>
      <c r="E1003" s="139" t="str">
        <f>IF(SP_SUL!T1006="","*",SP_SUL!T1006)</f>
        <v>*</v>
      </c>
      <c r="F1003" s="145" t="str">
        <f>IF(SP_SUL!B1006="","*",SP_SUL!B1006)</f>
        <v>*</v>
      </c>
      <c r="G1003" s="145" t="str">
        <f>IF(SP_SUL!D1006="","*",SP_SUL!D1006)</f>
        <v>*</v>
      </c>
      <c r="H1003" s="145" t="str">
        <f>IF(SP_SUL!F1006="","*",SP_SUL!F1006)</f>
        <v>*</v>
      </c>
      <c r="I1003" s="145" t="str">
        <f>IF(SP_SUL!H1006="","*",SP_SUL!H1006)</f>
        <v>*</v>
      </c>
      <c r="J1003" s="145" t="str">
        <f>IF(SP_SUL!I1006="","*",SP_SUL!I1006)</f>
        <v>*</v>
      </c>
      <c r="K1003" s="139" t="str">
        <f>IF(SP_SUL!M1006="","*",SP_SUL!M1006)</f>
        <v>*</v>
      </c>
      <c r="L1003" s="139" t="str">
        <f>IF(SP_SUL!N1006="","*",SP_SUL!N1006)</f>
        <v>*</v>
      </c>
      <c r="M1003" s="140" t="str">
        <f>IF(SP_SUL!J1006="","*",SP_SUL!J1006)</f>
        <v>*</v>
      </c>
      <c r="N1003" s="144" t="str">
        <f>IF(SP_SUL!K1006="","*",SP_SUL!K1006)</f>
        <v>*</v>
      </c>
      <c r="O1003" s="144" t="str">
        <f>IF(SP_SUL!L1006="","*",SP_SUL!L1006)</f>
        <v>*</v>
      </c>
      <c r="P1003" s="143" t="str">
        <f>IF(SP_SUL!O1006="","*",SP_SUL!O1006)</f>
        <v>*</v>
      </c>
      <c r="Q1003" s="143" t="str">
        <f>IF(SP_SUL!P1006="","*",SP_SUL!P1006)</f>
        <v>*</v>
      </c>
      <c r="R1003" s="145" t="str">
        <f>IF(SP_SUL!Q1006="","*",CONCATENATE(SP_SUL!Q1006," ",SP_SUL!R1006))</f>
        <v>*</v>
      </c>
      <c r="S1003" s="145" t="str">
        <f>IF(SP_SUL!V1006="","*",SP_SUL!V1006)</f>
        <v>*</v>
      </c>
      <c r="T1003" s="145" t="str">
        <f>IF(SP_SUL!W1006="","*",SP_SUL!W1006)</f>
        <v>*</v>
      </c>
      <c r="U1003" s="137" t="str">
        <f ca="1">_xlfn.XLOOKUP(G1003&amp;$U$2,BS_CONTROLE[CHAVE],BS_CONTROLE[Quantidade_11],"-")</f>
        <v>-</v>
      </c>
      <c r="V1003" s="137" t="str">
        <f ca="1">_xlfn.XLOOKUP(G1003&amp;$V$2,BS_CONTROLE[CHAVE],BS_CONTROLE[Quantidade_11],"-")</f>
        <v>-</v>
      </c>
      <c r="W1003" s="137" t="str">
        <f ca="1">_xlfn.XLOOKUP(G1003&amp;$W$2,BS_CONTROLE[CHAVE],BS_CONTROLE[Quantidade_11],"-")</f>
        <v>-</v>
      </c>
    </row>
    <row r="1004" spans="1:23" hidden="1">
      <c r="A1004" s="146" t="str">
        <f>IF(SP_SUL!Y1007="","*",SP_SUL!Y1007)</f>
        <v>*</v>
      </c>
      <c r="B1004" s="146" t="str">
        <f>IF(SP_SUL!X1007="","*",SP_SUL!X1007)</f>
        <v>*</v>
      </c>
      <c r="C1004" s="146" t="str">
        <f>IF(SP_SUL!Z1007="","*",SP_SUL!Z1007)</f>
        <v>*</v>
      </c>
      <c r="D1004" s="139" t="str">
        <f>IF(SP_SUL!S1007="","*",SP_SUL!S1007)</f>
        <v>*</v>
      </c>
      <c r="E1004" s="139" t="str">
        <f>IF(SP_SUL!T1007="","*",SP_SUL!T1007)</f>
        <v>*</v>
      </c>
      <c r="F1004" s="145" t="str">
        <f>IF(SP_SUL!B1007="","*",SP_SUL!B1007)</f>
        <v>*</v>
      </c>
      <c r="G1004" s="145" t="str">
        <f>IF(SP_SUL!D1007="","*",SP_SUL!D1007)</f>
        <v>*</v>
      </c>
      <c r="H1004" s="145" t="str">
        <f>IF(SP_SUL!F1007="","*",SP_SUL!F1007)</f>
        <v>*</v>
      </c>
      <c r="I1004" s="145" t="str">
        <f>IF(SP_SUL!H1007="","*",SP_SUL!H1007)</f>
        <v>*</v>
      </c>
      <c r="J1004" s="145" t="str">
        <f>IF(SP_SUL!I1007="","*",SP_SUL!I1007)</f>
        <v>*</v>
      </c>
      <c r="K1004" s="139" t="str">
        <f>IF(SP_SUL!M1007="","*",SP_SUL!M1007)</f>
        <v>*</v>
      </c>
      <c r="L1004" s="139" t="str">
        <f>IF(SP_SUL!N1007="","*",SP_SUL!N1007)</f>
        <v>*</v>
      </c>
      <c r="M1004" s="140" t="str">
        <f>IF(SP_SUL!J1007="","*",SP_SUL!J1007)</f>
        <v>*</v>
      </c>
      <c r="N1004" s="144" t="str">
        <f>IF(SP_SUL!K1007="","*",SP_SUL!K1007)</f>
        <v>*</v>
      </c>
      <c r="O1004" s="144" t="str">
        <f>IF(SP_SUL!L1007="","*",SP_SUL!L1007)</f>
        <v>*</v>
      </c>
      <c r="P1004" s="143" t="str">
        <f>IF(SP_SUL!O1007="","*",SP_SUL!O1007)</f>
        <v>*</v>
      </c>
      <c r="Q1004" s="143" t="str">
        <f>IF(SP_SUL!P1007="","*",SP_SUL!P1007)</f>
        <v>*</v>
      </c>
      <c r="R1004" s="145" t="str">
        <f>IF(SP_SUL!Q1007="","*",CONCATENATE(SP_SUL!Q1007," ",SP_SUL!R1007))</f>
        <v>*</v>
      </c>
      <c r="S1004" s="145" t="str">
        <f>IF(SP_SUL!V1007="","*",SP_SUL!V1007)</f>
        <v>*</v>
      </c>
      <c r="T1004" s="145" t="str">
        <f>IF(SP_SUL!W1007="","*",SP_SUL!W1007)</f>
        <v>*</v>
      </c>
      <c r="U1004" s="137" t="str">
        <f ca="1">_xlfn.XLOOKUP(G1004&amp;$U$2,BS_CONTROLE[CHAVE],BS_CONTROLE[Quantidade_11],"-")</f>
        <v>-</v>
      </c>
      <c r="V1004" s="137" t="str">
        <f ca="1">_xlfn.XLOOKUP(G1004&amp;$V$2,BS_CONTROLE[CHAVE],BS_CONTROLE[Quantidade_11],"-")</f>
        <v>-</v>
      </c>
      <c r="W1004" s="137" t="str">
        <f ca="1">_xlfn.XLOOKUP(G1004&amp;$W$2,BS_CONTROLE[CHAVE],BS_CONTROLE[Quantidade_11],"-")</f>
        <v>-</v>
      </c>
    </row>
    <row r="1005" spans="1:23" hidden="1">
      <c r="A1005" s="146" t="str">
        <f>IF(SP_SUL!Y1008="","*",SP_SUL!Y1008)</f>
        <v>*</v>
      </c>
      <c r="B1005" s="146" t="str">
        <f>IF(SP_SUL!X1008="","*",SP_SUL!X1008)</f>
        <v>*</v>
      </c>
      <c r="C1005" s="146" t="str">
        <f>IF(SP_SUL!Z1008="","*",SP_SUL!Z1008)</f>
        <v>*</v>
      </c>
      <c r="D1005" s="139" t="str">
        <f>IF(SP_SUL!S1008="","*",SP_SUL!S1008)</f>
        <v>*</v>
      </c>
      <c r="E1005" s="139" t="str">
        <f>IF(SP_SUL!T1008="","*",SP_SUL!T1008)</f>
        <v>*</v>
      </c>
      <c r="F1005" s="145" t="str">
        <f>IF(SP_SUL!B1008="","*",SP_SUL!B1008)</f>
        <v>*</v>
      </c>
      <c r="G1005" s="145" t="str">
        <f>IF(SP_SUL!D1008="","*",SP_SUL!D1008)</f>
        <v>*</v>
      </c>
      <c r="H1005" s="145" t="str">
        <f>IF(SP_SUL!F1008="","*",SP_SUL!F1008)</f>
        <v>*</v>
      </c>
      <c r="I1005" s="145" t="str">
        <f>IF(SP_SUL!H1008="","*",SP_SUL!H1008)</f>
        <v>*</v>
      </c>
      <c r="J1005" s="145" t="str">
        <f>IF(SP_SUL!I1008="","*",SP_SUL!I1008)</f>
        <v>*</v>
      </c>
      <c r="K1005" s="139" t="str">
        <f>IF(SP_SUL!M1008="","*",SP_SUL!M1008)</f>
        <v>*</v>
      </c>
      <c r="L1005" s="139" t="str">
        <f>IF(SP_SUL!N1008="","*",SP_SUL!N1008)</f>
        <v>*</v>
      </c>
      <c r="M1005" s="140" t="str">
        <f>IF(SP_SUL!J1008="","*",SP_SUL!J1008)</f>
        <v>*</v>
      </c>
      <c r="N1005" s="144" t="str">
        <f>IF(SP_SUL!K1008="","*",SP_SUL!K1008)</f>
        <v>*</v>
      </c>
      <c r="O1005" s="144" t="str">
        <f>IF(SP_SUL!L1008="","*",SP_SUL!L1008)</f>
        <v>*</v>
      </c>
      <c r="P1005" s="143" t="str">
        <f>IF(SP_SUL!O1008="","*",SP_SUL!O1008)</f>
        <v>*</v>
      </c>
      <c r="Q1005" s="143" t="str">
        <f>IF(SP_SUL!P1008="","*",SP_SUL!P1008)</f>
        <v>*</v>
      </c>
      <c r="R1005" s="145" t="str">
        <f>IF(SP_SUL!Q1008="","*",CONCATENATE(SP_SUL!Q1008," ",SP_SUL!R1008))</f>
        <v>*</v>
      </c>
      <c r="S1005" s="145" t="str">
        <f>IF(SP_SUL!V1008="","*",SP_SUL!V1008)</f>
        <v>*</v>
      </c>
      <c r="T1005" s="145" t="str">
        <f>IF(SP_SUL!W1008="","*",SP_SUL!W1008)</f>
        <v>*</v>
      </c>
      <c r="U1005" s="137" t="str">
        <f ca="1">_xlfn.XLOOKUP(G1005&amp;$U$2,BS_CONTROLE[CHAVE],BS_CONTROLE[Quantidade_11],"-")</f>
        <v>-</v>
      </c>
      <c r="V1005" s="137" t="str">
        <f ca="1">_xlfn.XLOOKUP(G1005&amp;$V$2,BS_CONTROLE[CHAVE],BS_CONTROLE[Quantidade_11],"-")</f>
        <v>-</v>
      </c>
      <c r="W1005" s="137" t="str">
        <f ca="1">_xlfn.XLOOKUP(G1005&amp;$W$2,BS_CONTROLE[CHAVE],BS_CONTROLE[Quantidade_11],"-")</f>
        <v>-</v>
      </c>
    </row>
    <row r="1006" spans="1:23" hidden="1">
      <c r="A1006" s="146" t="str">
        <f>IF(SP_SUL!Y1009="","*",SP_SUL!Y1009)</f>
        <v>*</v>
      </c>
      <c r="B1006" s="146" t="str">
        <f>IF(SP_SUL!X1009="","*",SP_SUL!X1009)</f>
        <v>*</v>
      </c>
      <c r="C1006" s="146" t="str">
        <f>IF(SP_SUL!Z1009="","*",SP_SUL!Z1009)</f>
        <v>*</v>
      </c>
      <c r="D1006" s="139" t="str">
        <f>IF(SP_SUL!S1009="","*",SP_SUL!S1009)</f>
        <v>*</v>
      </c>
      <c r="E1006" s="139" t="str">
        <f>IF(SP_SUL!T1009="","*",SP_SUL!T1009)</f>
        <v>*</v>
      </c>
      <c r="F1006" s="145" t="str">
        <f>IF(SP_SUL!B1009="","*",SP_SUL!B1009)</f>
        <v>*</v>
      </c>
      <c r="G1006" s="145" t="str">
        <f>IF(SP_SUL!D1009="","*",SP_SUL!D1009)</f>
        <v>*</v>
      </c>
      <c r="H1006" s="145" t="str">
        <f>IF(SP_SUL!F1009="","*",SP_SUL!F1009)</f>
        <v>*</v>
      </c>
      <c r="I1006" s="145" t="str">
        <f>IF(SP_SUL!H1009="","*",SP_SUL!H1009)</f>
        <v>*</v>
      </c>
      <c r="J1006" s="145" t="str">
        <f>IF(SP_SUL!I1009="","*",SP_SUL!I1009)</f>
        <v>*</v>
      </c>
      <c r="K1006" s="139" t="str">
        <f>IF(SP_SUL!M1009="","*",SP_SUL!M1009)</f>
        <v>*</v>
      </c>
      <c r="L1006" s="139" t="str">
        <f>IF(SP_SUL!N1009="","*",SP_SUL!N1009)</f>
        <v>*</v>
      </c>
      <c r="M1006" s="140" t="str">
        <f>IF(SP_SUL!J1009="","*",SP_SUL!J1009)</f>
        <v>*</v>
      </c>
      <c r="N1006" s="144" t="str">
        <f>IF(SP_SUL!K1009="","*",SP_SUL!K1009)</f>
        <v>*</v>
      </c>
      <c r="O1006" s="144" t="str">
        <f>IF(SP_SUL!L1009="","*",SP_SUL!L1009)</f>
        <v>*</v>
      </c>
      <c r="P1006" s="143" t="str">
        <f>IF(SP_SUL!O1009="","*",SP_SUL!O1009)</f>
        <v>*</v>
      </c>
      <c r="Q1006" s="143" t="str">
        <f>IF(SP_SUL!P1009="","*",SP_SUL!P1009)</f>
        <v>*</v>
      </c>
      <c r="R1006" s="145" t="str">
        <f>IF(SP_SUL!Q1009="","*",CONCATENATE(SP_SUL!Q1009," ",SP_SUL!R1009))</f>
        <v>*</v>
      </c>
      <c r="S1006" s="145" t="str">
        <f>IF(SP_SUL!V1009="","*",SP_SUL!V1009)</f>
        <v>*</v>
      </c>
      <c r="T1006" s="145" t="str">
        <f>IF(SP_SUL!W1009="","*",SP_SUL!W1009)</f>
        <v>*</v>
      </c>
      <c r="U1006" s="137" t="str">
        <f ca="1">_xlfn.XLOOKUP(G1006&amp;$U$2,BS_CONTROLE[CHAVE],BS_CONTROLE[Quantidade_11],"-")</f>
        <v>-</v>
      </c>
      <c r="V1006" s="137" t="str">
        <f ca="1">_xlfn.XLOOKUP(G1006&amp;$V$2,BS_CONTROLE[CHAVE],BS_CONTROLE[Quantidade_11],"-")</f>
        <v>-</v>
      </c>
      <c r="W1006" s="137" t="str">
        <f ca="1">_xlfn.XLOOKUP(G1006&amp;$W$2,BS_CONTROLE[CHAVE],BS_CONTROLE[Quantidade_11],"-")</f>
        <v>-</v>
      </c>
    </row>
    <row r="1007" spans="1:23" hidden="1">
      <c r="A1007" s="146" t="str">
        <f>IF(SP_SUL!Y1010="","*",SP_SUL!Y1010)</f>
        <v>*</v>
      </c>
      <c r="B1007" s="146" t="str">
        <f>IF(SP_SUL!X1010="","*",SP_SUL!X1010)</f>
        <v>*</v>
      </c>
      <c r="C1007" s="146" t="str">
        <f>IF(SP_SUL!Z1010="","*",SP_SUL!Z1010)</f>
        <v>*</v>
      </c>
      <c r="D1007" s="139" t="str">
        <f>IF(SP_SUL!S1010="","*",SP_SUL!S1010)</f>
        <v>*</v>
      </c>
      <c r="E1007" s="139" t="str">
        <f>IF(SP_SUL!T1010="","*",SP_SUL!T1010)</f>
        <v>*</v>
      </c>
      <c r="F1007" s="145" t="str">
        <f>IF(SP_SUL!B1010="","*",SP_SUL!B1010)</f>
        <v>*</v>
      </c>
      <c r="G1007" s="145" t="str">
        <f>IF(SP_SUL!D1010="","*",SP_SUL!D1010)</f>
        <v>*</v>
      </c>
      <c r="H1007" s="145" t="str">
        <f>IF(SP_SUL!F1010="","*",SP_SUL!F1010)</f>
        <v>*</v>
      </c>
      <c r="I1007" s="145" t="str">
        <f>IF(SP_SUL!H1010="","*",SP_SUL!H1010)</f>
        <v>*</v>
      </c>
      <c r="J1007" s="145" t="str">
        <f>IF(SP_SUL!I1010="","*",SP_SUL!I1010)</f>
        <v>*</v>
      </c>
      <c r="K1007" s="139" t="str">
        <f>IF(SP_SUL!M1010="","*",SP_SUL!M1010)</f>
        <v>*</v>
      </c>
      <c r="L1007" s="139" t="str">
        <f>IF(SP_SUL!N1010="","*",SP_SUL!N1010)</f>
        <v>*</v>
      </c>
      <c r="M1007" s="140" t="str">
        <f>IF(SP_SUL!J1010="","*",SP_SUL!J1010)</f>
        <v>*</v>
      </c>
      <c r="N1007" s="144" t="str">
        <f>IF(SP_SUL!K1010="","*",SP_SUL!K1010)</f>
        <v>*</v>
      </c>
      <c r="O1007" s="144" t="str">
        <f>IF(SP_SUL!L1010="","*",SP_SUL!L1010)</f>
        <v>*</v>
      </c>
      <c r="P1007" s="143" t="str">
        <f>IF(SP_SUL!O1010="","*",SP_SUL!O1010)</f>
        <v>*</v>
      </c>
      <c r="Q1007" s="143" t="str">
        <f>IF(SP_SUL!P1010="","*",SP_SUL!P1010)</f>
        <v>*</v>
      </c>
      <c r="R1007" s="145" t="str">
        <f>IF(SP_SUL!Q1010="","*",CONCATENATE(SP_SUL!Q1010," ",SP_SUL!R1010))</f>
        <v>*</v>
      </c>
      <c r="S1007" s="145" t="str">
        <f>IF(SP_SUL!V1010="","*",SP_SUL!V1010)</f>
        <v>*</v>
      </c>
      <c r="T1007" s="145" t="str">
        <f>IF(SP_SUL!W1010="","*",SP_SUL!W1010)</f>
        <v>*</v>
      </c>
      <c r="U1007" s="137" t="str">
        <f ca="1">_xlfn.XLOOKUP(G1007&amp;$U$2,BS_CONTROLE[CHAVE],BS_CONTROLE[Quantidade_11],"-")</f>
        <v>-</v>
      </c>
      <c r="V1007" s="137" t="str">
        <f ca="1">_xlfn.XLOOKUP(G1007&amp;$V$2,BS_CONTROLE[CHAVE],BS_CONTROLE[Quantidade_11],"-")</f>
        <v>-</v>
      </c>
      <c r="W1007" s="137" t="str">
        <f ca="1">_xlfn.XLOOKUP(G1007&amp;$W$2,BS_CONTROLE[CHAVE],BS_CONTROLE[Quantidade_11],"-")</f>
        <v>-</v>
      </c>
    </row>
    <row r="1008" spans="1:23" hidden="1">
      <c r="A1008" s="146" t="str">
        <f>IF(SP_SUL!Y1011="","*",SP_SUL!Y1011)</f>
        <v>*</v>
      </c>
      <c r="B1008" s="146" t="str">
        <f>IF(SP_SUL!X1011="","*",SP_SUL!X1011)</f>
        <v>*</v>
      </c>
      <c r="C1008" s="146" t="str">
        <f>IF(SP_SUL!Z1011="","*",SP_SUL!Z1011)</f>
        <v>*</v>
      </c>
      <c r="D1008" s="139" t="str">
        <f>IF(SP_SUL!S1011="","*",SP_SUL!S1011)</f>
        <v>*</v>
      </c>
      <c r="E1008" s="139" t="str">
        <f>IF(SP_SUL!T1011="","*",SP_SUL!T1011)</f>
        <v>*</v>
      </c>
      <c r="F1008" s="145" t="str">
        <f>IF(SP_SUL!B1011="","*",SP_SUL!B1011)</f>
        <v>*</v>
      </c>
      <c r="G1008" s="145" t="str">
        <f>IF(SP_SUL!D1011="","*",SP_SUL!D1011)</f>
        <v>*</v>
      </c>
      <c r="H1008" s="145" t="str">
        <f>IF(SP_SUL!F1011="","*",SP_SUL!F1011)</f>
        <v>*</v>
      </c>
      <c r="I1008" s="145" t="str">
        <f>IF(SP_SUL!H1011="","*",SP_SUL!H1011)</f>
        <v>*</v>
      </c>
      <c r="J1008" s="145" t="str">
        <f>IF(SP_SUL!I1011="","*",SP_SUL!I1011)</f>
        <v>*</v>
      </c>
      <c r="K1008" s="139" t="str">
        <f>IF(SP_SUL!M1011="","*",SP_SUL!M1011)</f>
        <v>*</v>
      </c>
      <c r="L1008" s="139" t="str">
        <f>IF(SP_SUL!N1011="","*",SP_SUL!N1011)</f>
        <v>*</v>
      </c>
      <c r="M1008" s="140" t="str">
        <f>IF(SP_SUL!J1011="","*",SP_SUL!J1011)</f>
        <v>*</v>
      </c>
      <c r="N1008" s="144" t="str">
        <f>IF(SP_SUL!K1011="","*",SP_SUL!K1011)</f>
        <v>*</v>
      </c>
      <c r="O1008" s="144" t="str">
        <f>IF(SP_SUL!L1011="","*",SP_SUL!L1011)</f>
        <v>*</v>
      </c>
      <c r="P1008" s="143" t="str">
        <f>IF(SP_SUL!O1011="","*",SP_SUL!O1011)</f>
        <v>*</v>
      </c>
      <c r="Q1008" s="143" t="str">
        <f>IF(SP_SUL!P1011="","*",SP_SUL!P1011)</f>
        <v>*</v>
      </c>
      <c r="R1008" s="145" t="str">
        <f>IF(SP_SUL!Q1011="","*",CONCATENATE(SP_SUL!Q1011," ",SP_SUL!R1011))</f>
        <v>*</v>
      </c>
      <c r="S1008" s="145" t="str">
        <f>IF(SP_SUL!V1011="","*",SP_SUL!V1011)</f>
        <v>*</v>
      </c>
      <c r="T1008" s="145" t="str">
        <f>IF(SP_SUL!W1011="","*",SP_SUL!W1011)</f>
        <v>*</v>
      </c>
      <c r="U1008" s="137" t="str">
        <f ca="1">_xlfn.XLOOKUP(G1008&amp;$U$2,BS_CONTROLE[CHAVE],BS_CONTROLE[Quantidade_11],"-")</f>
        <v>-</v>
      </c>
      <c r="V1008" s="137" t="str">
        <f ca="1">_xlfn.XLOOKUP(G1008&amp;$V$2,BS_CONTROLE[CHAVE],BS_CONTROLE[Quantidade_11],"-")</f>
        <v>-</v>
      </c>
      <c r="W1008" s="137" t="str">
        <f ca="1">_xlfn.XLOOKUP(G1008&amp;$W$2,BS_CONTROLE[CHAVE],BS_CONTROLE[Quantidade_11],"-")</f>
        <v>-</v>
      </c>
    </row>
    <row r="1009" spans="1:23" hidden="1">
      <c r="A1009" s="146" t="str">
        <f>IF(SP_SUL!Y1012="","*",SP_SUL!Y1012)</f>
        <v>*</v>
      </c>
      <c r="B1009" s="146" t="str">
        <f>IF(SP_SUL!X1012="","*",SP_SUL!X1012)</f>
        <v>*</v>
      </c>
      <c r="C1009" s="146" t="str">
        <f>IF(SP_SUL!Z1012="","*",SP_SUL!Z1012)</f>
        <v>*</v>
      </c>
      <c r="D1009" s="139" t="str">
        <f>IF(SP_SUL!S1012="","*",SP_SUL!S1012)</f>
        <v>*</v>
      </c>
      <c r="E1009" s="139" t="str">
        <f>IF(SP_SUL!T1012="","*",SP_SUL!T1012)</f>
        <v>*</v>
      </c>
      <c r="F1009" s="145" t="str">
        <f>IF(SP_SUL!B1012="","*",SP_SUL!B1012)</f>
        <v>*</v>
      </c>
      <c r="G1009" s="145" t="str">
        <f>IF(SP_SUL!D1012="","*",SP_SUL!D1012)</f>
        <v>*</v>
      </c>
      <c r="H1009" s="145" t="str">
        <f>IF(SP_SUL!F1012="","*",SP_SUL!F1012)</f>
        <v>*</v>
      </c>
      <c r="I1009" s="145" t="str">
        <f>IF(SP_SUL!H1012="","*",SP_SUL!H1012)</f>
        <v>*</v>
      </c>
      <c r="J1009" s="145" t="str">
        <f>IF(SP_SUL!I1012="","*",SP_SUL!I1012)</f>
        <v>*</v>
      </c>
      <c r="K1009" s="139" t="str">
        <f>IF(SP_SUL!M1012="","*",SP_SUL!M1012)</f>
        <v>*</v>
      </c>
      <c r="L1009" s="139" t="str">
        <f>IF(SP_SUL!N1012="","*",SP_SUL!N1012)</f>
        <v>*</v>
      </c>
      <c r="M1009" s="140" t="str">
        <f>IF(SP_SUL!J1012="","*",SP_SUL!J1012)</f>
        <v>*</v>
      </c>
      <c r="N1009" s="144" t="str">
        <f>IF(SP_SUL!K1012="","*",SP_SUL!K1012)</f>
        <v>*</v>
      </c>
      <c r="O1009" s="144" t="str">
        <f>IF(SP_SUL!L1012="","*",SP_SUL!L1012)</f>
        <v>*</v>
      </c>
      <c r="P1009" s="143" t="str">
        <f>IF(SP_SUL!O1012="","*",SP_SUL!O1012)</f>
        <v>*</v>
      </c>
      <c r="Q1009" s="143" t="str">
        <f>IF(SP_SUL!P1012="","*",SP_SUL!P1012)</f>
        <v>*</v>
      </c>
      <c r="R1009" s="145" t="str">
        <f>IF(SP_SUL!Q1012="","*",CONCATENATE(SP_SUL!Q1012," ",SP_SUL!R1012))</f>
        <v>*</v>
      </c>
      <c r="S1009" s="145" t="str">
        <f>IF(SP_SUL!V1012="","*",SP_SUL!V1012)</f>
        <v>*</v>
      </c>
      <c r="T1009" s="145" t="str">
        <f>IF(SP_SUL!W1012="","*",SP_SUL!W1012)</f>
        <v>*</v>
      </c>
      <c r="U1009" s="137" t="str">
        <f ca="1">_xlfn.XLOOKUP(G1009&amp;$U$2,BS_CONTROLE[CHAVE],BS_CONTROLE[Quantidade_11],"-")</f>
        <v>-</v>
      </c>
      <c r="V1009" s="137" t="str">
        <f ca="1">_xlfn.XLOOKUP(G1009&amp;$V$2,BS_CONTROLE[CHAVE],BS_CONTROLE[Quantidade_11],"-")</f>
        <v>-</v>
      </c>
      <c r="W1009" s="137" t="str">
        <f ca="1">_xlfn.XLOOKUP(G1009&amp;$W$2,BS_CONTROLE[CHAVE],BS_CONTROLE[Quantidade_11],"-")</f>
        <v>-</v>
      </c>
    </row>
    <row r="1010" spans="1:23" hidden="1">
      <c r="A1010" s="146" t="str">
        <f>IF(SP_SUL!Y1013="","*",SP_SUL!Y1013)</f>
        <v>*</v>
      </c>
      <c r="B1010" s="146" t="str">
        <f>IF(SP_SUL!X1013="","*",SP_SUL!X1013)</f>
        <v>*</v>
      </c>
      <c r="C1010" s="146" t="str">
        <f>IF(SP_SUL!Z1013="","*",SP_SUL!Z1013)</f>
        <v>*</v>
      </c>
      <c r="D1010" s="139" t="str">
        <f>IF(SP_SUL!S1013="","*",SP_SUL!S1013)</f>
        <v>*</v>
      </c>
      <c r="E1010" s="139" t="str">
        <f>IF(SP_SUL!T1013="","*",SP_SUL!T1013)</f>
        <v>*</v>
      </c>
      <c r="F1010" s="145" t="str">
        <f>IF(SP_SUL!B1013="","*",SP_SUL!B1013)</f>
        <v>*</v>
      </c>
      <c r="G1010" s="145" t="str">
        <f>IF(SP_SUL!D1013="","*",SP_SUL!D1013)</f>
        <v>*</v>
      </c>
      <c r="H1010" s="145" t="str">
        <f>IF(SP_SUL!F1013="","*",SP_SUL!F1013)</f>
        <v>*</v>
      </c>
      <c r="I1010" s="145" t="str">
        <f>IF(SP_SUL!H1013="","*",SP_SUL!H1013)</f>
        <v>*</v>
      </c>
      <c r="J1010" s="145" t="str">
        <f>IF(SP_SUL!I1013="","*",SP_SUL!I1013)</f>
        <v>*</v>
      </c>
      <c r="K1010" s="139" t="str">
        <f>IF(SP_SUL!M1013="","*",SP_SUL!M1013)</f>
        <v>*</v>
      </c>
      <c r="L1010" s="139" t="str">
        <f>IF(SP_SUL!N1013="","*",SP_SUL!N1013)</f>
        <v>*</v>
      </c>
      <c r="M1010" s="140" t="str">
        <f>IF(SP_SUL!J1013="","*",SP_SUL!J1013)</f>
        <v>*</v>
      </c>
      <c r="N1010" s="144" t="str">
        <f>IF(SP_SUL!K1013="","*",SP_SUL!K1013)</f>
        <v>*</v>
      </c>
      <c r="O1010" s="144" t="str">
        <f>IF(SP_SUL!L1013="","*",SP_SUL!L1013)</f>
        <v>*</v>
      </c>
      <c r="P1010" s="143" t="str">
        <f>IF(SP_SUL!O1013="","*",SP_SUL!O1013)</f>
        <v>*</v>
      </c>
      <c r="Q1010" s="143" t="str">
        <f>IF(SP_SUL!P1013="","*",SP_SUL!P1013)</f>
        <v>*</v>
      </c>
      <c r="R1010" s="145" t="str">
        <f>IF(SP_SUL!Q1013="","*",CONCATENATE(SP_SUL!Q1013," ",SP_SUL!R1013))</f>
        <v>*</v>
      </c>
      <c r="S1010" s="145" t="str">
        <f>IF(SP_SUL!V1013="","*",SP_SUL!V1013)</f>
        <v>*</v>
      </c>
      <c r="T1010" s="145" t="str">
        <f>IF(SP_SUL!W1013="","*",SP_SUL!W1013)</f>
        <v>*</v>
      </c>
      <c r="U1010" s="137" t="str">
        <f ca="1">_xlfn.XLOOKUP(G1010&amp;$U$2,BS_CONTROLE[CHAVE],BS_CONTROLE[Quantidade_11],"-")</f>
        <v>-</v>
      </c>
      <c r="V1010" s="137" t="str">
        <f ca="1">_xlfn.XLOOKUP(G1010&amp;$V$2,BS_CONTROLE[CHAVE],BS_CONTROLE[Quantidade_11],"-")</f>
        <v>-</v>
      </c>
      <c r="W1010" s="137" t="str">
        <f ca="1">_xlfn.XLOOKUP(G1010&amp;$W$2,BS_CONTROLE[CHAVE],BS_CONTROLE[Quantidade_11],"-")</f>
        <v>-</v>
      </c>
    </row>
    <row r="1011" spans="1:23" hidden="1">
      <c r="A1011" s="146" t="str">
        <f>IF(SP_SUL!Y1014="","*",SP_SUL!Y1014)</f>
        <v>*</v>
      </c>
      <c r="B1011" s="146" t="str">
        <f>IF(SP_SUL!X1014="","*",SP_SUL!X1014)</f>
        <v>*</v>
      </c>
      <c r="C1011" s="146" t="str">
        <f>IF(SP_SUL!Z1014="","*",SP_SUL!Z1014)</f>
        <v>*</v>
      </c>
      <c r="D1011" s="139" t="str">
        <f>IF(SP_SUL!S1014="","*",SP_SUL!S1014)</f>
        <v>*</v>
      </c>
      <c r="E1011" s="139" t="str">
        <f>IF(SP_SUL!T1014="","*",SP_SUL!T1014)</f>
        <v>*</v>
      </c>
      <c r="F1011" s="145" t="str">
        <f>IF(SP_SUL!B1014="","*",SP_SUL!B1014)</f>
        <v>*</v>
      </c>
      <c r="G1011" s="145" t="str">
        <f>IF(SP_SUL!D1014="","*",SP_SUL!D1014)</f>
        <v>*</v>
      </c>
      <c r="H1011" s="145" t="str">
        <f>IF(SP_SUL!F1014="","*",SP_SUL!F1014)</f>
        <v>*</v>
      </c>
      <c r="I1011" s="145" t="str">
        <f>IF(SP_SUL!H1014="","*",SP_SUL!H1014)</f>
        <v>*</v>
      </c>
      <c r="J1011" s="145" t="str">
        <f>IF(SP_SUL!I1014="","*",SP_SUL!I1014)</f>
        <v>*</v>
      </c>
      <c r="K1011" s="139" t="str">
        <f>IF(SP_SUL!M1014="","*",SP_SUL!M1014)</f>
        <v>*</v>
      </c>
      <c r="L1011" s="139" t="str">
        <f>IF(SP_SUL!N1014="","*",SP_SUL!N1014)</f>
        <v>*</v>
      </c>
      <c r="M1011" s="140" t="str">
        <f>IF(SP_SUL!J1014="","*",SP_SUL!J1014)</f>
        <v>*</v>
      </c>
      <c r="N1011" s="144" t="str">
        <f>IF(SP_SUL!K1014="","*",SP_SUL!K1014)</f>
        <v>*</v>
      </c>
      <c r="O1011" s="144" t="str">
        <f>IF(SP_SUL!L1014="","*",SP_SUL!L1014)</f>
        <v>*</v>
      </c>
      <c r="P1011" s="143" t="str">
        <f>IF(SP_SUL!O1014="","*",SP_SUL!O1014)</f>
        <v>*</v>
      </c>
      <c r="Q1011" s="143" t="str">
        <f>IF(SP_SUL!P1014="","*",SP_SUL!P1014)</f>
        <v>*</v>
      </c>
      <c r="R1011" s="145" t="str">
        <f>IF(SP_SUL!Q1014="","*",CONCATENATE(SP_SUL!Q1014," ",SP_SUL!R1014))</f>
        <v>*</v>
      </c>
      <c r="S1011" s="145" t="str">
        <f>IF(SP_SUL!V1014="","*",SP_SUL!V1014)</f>
        <v>*</v>
      </c>
      <c r="T1011" s="145" t="str">
        <f>IF(SP_SUL!W1014="","*",SP_SUL!W1014)</f>
        <v>*</v>
      </c>
      <c r="U1011" s="137" t="str">
        <f ca="1">_xlfn.XLOOKUP(G1011&amp;$U$2,BS_CONTROLE[CHAVE],BS_CONTROLE[Quantidade_11],"-")</f>
        <v>-</v>
      </c>
      <c r="V1011" s="137" t="str">
        <f ca="1">_xlfn.XLOOKUP(G1011&amp;$V$2,BS_CONTROLE[CHAVE],BS_CONTROLE[Quantidade_11],"-")</f>
        <v>-</v>
      </c>
      <c r="W1011" s="137" t="str">
        <f ca="1">_xlfn.XLOOKUP(G1011&amp;$W$2,BS_CONTROLE[CHAVE],BS_CONTROLE[Quantidade_11],"-")</f>
        <v>-</v>
      </c>
    </row>
    <row r="1012" spans="1:23" hidden="1">
      <c r="A1012" s="146" t="str">
        <f>IF(SP_SUL!Y1015="","*",SP_SUL!Y1015)</f>
        <v>*</v>
      </c>
      <c r="B1012" s="146" t="str">
        <f>IF(SP_SUL!X1015="","*",SP_SUL!X1015)</f>
        <v>*</v>
      </c>
      <c r="C1012" s="146" t="str">
        <f>IF(SP_SUL!Z1015="","*",SP_SUL!Z1015)</f>
        <v>*</v>
      </c>
      <c r="D1012" s="139" t="str">
        <f>IF(SP_SUL!S1015="","*",SP_SUL!S1015)</f>
        <v>*</v>
      </c>
      <c r="E1012" s="139" t="str">
        <f>IF(SP_SUL!T1015="","*",SP_SUL!T1015)</f>
        <v>*</v>
      </c>
      <c r="F1012" s="145" t="str">
        <f>IF(SP_SUL!B1015="","*",SP_SUL!B1015)</f>
        <v>*</v>
      </c>
      <c r="G1012" s="145" t="str">
        <f>IF(SP_SUL!D1015="","*",SP_SUL!D1015)</f>
        <v>*</v>
      </c>
      <c r="H1012" s="145" t="str">
        <f>IF(SP_SUL!F1015="","*",SP_SUL!F1015)</f>
        <v>*</v>
      </c>
      <c r="I1012" s="145" t="str">
        <f>IF(SP_SUL!H1015="","*",SP_SUL!H1015)</f>
        <v>*</v>
      </c>
      <c r="J1012" s="145" t="str">
        <f>IF(SP_SUL!I1015="","*",SP_SUL!I1015)</f>
        <v>*</v>
      </c>
      <c r="K1012" s="139" t="str">
        <f>IF(SP_SUL!M1015="","*",SP_SUL!M1015)</f>
        <v>*</v>
      </c>
      <c r="L1012" s="139" t="str">
        <f>IF(SP_SUL!N1015="","*",SP_SUL!N1015)</f>
        <v>*</v>
      </c>
      <c r="M1012" s="140" t="str">
        <f>IF(SP_SUL!J1015="","*",SP_SUL!J1015)</f>
        <v>*</v>
      </c>
      <c r="N1012" s="144" t="str">
        <f>IF(SP_SUL!K1015="","*",SP_SUL!K1015)</f>
        <v>*</v>
      </c>
      <c r="O1012" s="144" t="str">
        <f>IF(SP_SUL!L1015="","*",SP_SUL!L1015)</f>
        <v>*</v>
      </c>
      <c r="P1012" s="143" t="str">
        <f>IF(SP_SUL!O1015="","*",SP_SUL!O1015)</f>
        <v>*</v>
      </c>
      <c r="Q1012" s="143" t="str">
        <f>IF(SP_SUL!P1015="","*",SP_SUL!P1015)</f>
        <v>*</v>
      </c>
      <c r="R1012" s="145" t="str">
        <f>IF(SP_SUL!Q1015="","*",CONCATENATE(SP_SUL!Q1015," ",SP_SUL!R1015))</f>
        <v>*</v>
      </c>
      <c r="S1012" s="145" t="str">
        <f>IF(SP_SUL!V1015="","*",SP_SUL!V1015)</f>
        <v>*</v>
      </c>
      <c r="T1012" s="145" t="str">
        <f>IF(SP_SUL!W1015="","*",SP_SUL!W1015)</f>
        <v>*</v>
      </c>
      <c r="U1012" s="137" t="str">
        <f ca="1">_xlfn.XLOOKUP(G1012&amp;$U$2,BS_CONTROLE[CHAVE],BS_CONTROLE[Quantidade_11],"-")</f>
        <v>-</v>
      </c>
      <c r="V1012" s="137" t="str">
        <f ca="1">_xlfn.XLOOKUP(G1012&amp;$V$2,BS_CONTROLE[CHAVE],BS_CONTROLE[Quantidade_11],"-")</f>
        <v>-</v>
      </c>
      <c r="W1012" s="137" t="str">
        <f ca="1">_xlfn.XLOOKUP(G1012&amp;$W$2,BS_CONTROLE[CHAVE],BS_CONTROLE[Quantidade_11],"-")</f>
        <v>-</v>
      </c>
    </row>
    <row r="1013" spans="1:23" hidden="1">
      <c r="A1013" s="146" t="str">
        <f>IF(SP_SUL!Y1016="","*",SP_SUL!Y1016)</f>
        <v>*</v>
      </c>
      <c r="B1013" s="146" t="str">
        <f>IF(SP_SUL!X1016="","*",SP_SUL!X1016)</f>
        <v>*</v>
      </c>
      <c r="C1013" s="146" t="str">
        <f>IF(SP_SUL!Z1016="","*",SP_SUL!Z1016)</f>
        <v>*</v>
      </c>
      <c r="D1013" s="139" t="str">
        <f>IF(SP_SUL!S1016="","*",SP_SUL!S1016)</f>
        <v>*</v>
      </c>
      <c r="E1013" s="139" t="str">
        <f>IF(SP_SUL!T1016="","*",SP_SUL!T1016)</f>
        <v>*</v>
      </c>
      <c r="F1013" s="145" t="str">
        <f>IF(SP_SUL!B1016="","*",SP_SUL!B1016)</f>
        <v>*</v>
      </c>
      <c r="G1013" s="145" t="str">
        <f>IF(SP_SUL!D1016="","*",SP_SUL!D1016)</f>
        <v>*</v>
      </c>
      <c r="H1013" s="145" t="str">
        <f>IF(SP_SUL!F1016="","*",SP_SUL!F1016)</f>
        <v>*</v>
      </c>
      <c r="I1013" s="145" t="str">
        <f>IF(SP_SUL!H1016="","*",SP_SUL!H1016)</f>
        <v>*</v>
      </c>
      <c r="J1013" s="145" t="str">
        <f>IF(SP_SUL!I1016="","*",SP_SUL!I1016)</f>
        <v>*</v>
      </c>
      <c r="K1013" s="139" t="str">
        <f>IF(SP_SUL!M1016="","*",SP_SUL!M1016)</f>
        <v>*</v>
      </c>
      <c r="L1013" s="139" t="str">
        <f>IF(SP_SUL!N1016="","*",SP_SUL!N1016)</f>
        <v>*</v>
      </c>
      <c r="M1013" s="140" t="str">
        <f>IF(SP_SUL!J1016="","*",SP_SUL!J1016)</f>
        <v>*</v>
      </c>
      <c r="N1013" s="144" t="str">
        <f>IF(SP_SUL!K1016="","*",SP_SUL!K1016)</f>
        <v>*</v>
      </c>
      <c r="O1013" s="144" t="str">
        <f>IF(SP_SUL!L1016="","*",SP_SUL!L1016)</f>
        <v>*</v>
      </c>
      <c r="P1013" s="143" t="str">
        <f>IF(SP_SUL!O1016="","*",SP_SUL!O1016)</f>
        <v>*</v>
      </c>
      <c r="Q1013" s="143" t="str">
        <f>IF(SP_SUL!P1016="","*",SP_SUL!P1016)</f>
        <v>*</v>
      </c>
      <c r="R1013" s="145" t="str">
        <f>IF(SP_SUL!Q1016="","*",CONCATENATE(SP_SUL!Q1016," ",SP_SUL!R1016))</f>
        <v>*</v>
      </c>
      <c r="S1013" s="145" t="str">
        <f>IF(SP_SUL!V1016="","*",SP_SUL!V1016)</f>
        <v>*</v>
      </c>
      <c r="T1013" s="145" t="str">
        <f>IF(SP_SUL!W1016="","*",SP_SUL!W1016)</f>
        <v>*</v>
      </c>
      <c r="U1013" s="137" t="str">
        <f ca="1">_xlfn.XLOOKUP(G1013&amp;$U$2,BS_CONTROLE[CHAVE],BS_CONTROLE[Quantidade_11],"-")</f>
        <v>-</v>
      </c>
      <c r="V1013" s="137" t="str">
        <f ca="1">_xlfn.XLOOKUP(G1013&amp;$V$2,BS_CONTROLE[CHAVE],BS_CONTROLE[Quantidade_11],"-")</f>
        <v>-</v>
      </c>
      <c r="W1013" s="137" t="str">
        <f ca="1">_xlfn.XLOOKUP(G1013&amp;$W$2,BS_CONTROLE[CHAVE],BS_CONTROLE[Quantidade_11],"-")</f>
        <v>-</v>
      </c>
    </row>
    <row r="1014" spans="1:23" hidden="1">
      <c r="A1014" s="146" t="str">
        <f>IF(SP_SUL!Y1017="","*",SP_SUL!Y1017)</f>
        <v>*</v>
      </c>
      <c r="B1014" s="146" t="str">
        <f>IF(SP_SUL!X1017="","*",SP_SUL!X1017)</f>
        <v>*</v>
      </c>
      <c r="C1014" s="146" t="str">
        <f>IF(SP_SUL!Z1017="","*",SP_SUL!Z1017)</f>
        <v>*</v>
      </c>
      <c r="D1014" s="139" t="str">
        <f>IF(SP_SUL!S1017="","*",SP_SUL!S1017)</f>
        <v>*</v>
      </c>
      <c r="E1014" s="139" t="str">
        <f>IF(SP_SUL!T1017="","*",SP_SUL!T1017)</f>
        <v>*</v>
      </c>
      <c r="F1014" s="145" t="str">
        <f>IF(SP_SUL!B1017="","*",SP_SUL!B1017)</f>
        <v>*</v>
      </c>
      <c r="G1014" s="145" t="str">
        <f>IF(SP_SUL!D1017="","*",SP_SUL!D1017)</f>
        <v>*</v>
      </c>
      <c r="H1014" s="145" t="str">
        <f>IF(SP_SUL!F1017="","*",SP_SUL!F1017)</f>
        <v>*</v>
      </c>
      <c r="I1014" s="145" t="str">
        <f>IF(SP_SUL!H1017="","*",SP_SUL!H1017)</f>
        <v>*</v>
      </c>
      <c r="J1014" s="145" t="str">
        <f>IF(SP_SUL!I1017="","*",SP_SUL!I1017)</f>
        <v>*</v>
      </c>
      <c r="K1014" s="139" t="str">
        <f>IF(SP_SUL!M1017="","*",SP_SUL!M1017)</f>
        <v>*</v>
      </c>
      <c r="L1014" s="139" t="str">
        <f>IF(SP_SUL!N1017="","*",SP_SUL!N1017)</f>
        <v>*</v>
      </c>
      <c r="M1014" s="140" t="str">
        <f>IF(SP_SUL!J1017="","*",SP_SUL!J1017)</f>
        <v>*</v>
      </c>
      <c r="N1014" s="144" t="str">
        <f>IF(SP_SUL!K1017="","*",SP_SUL!K1017)</f>
        <v>*</v>
      </c>
      <c r="O1014" s="144" t="str">
        <f>IF(SP_SUL!L1017="","*",SP_SUL!L1017)</f>
        <v>*</v>
      </c>
      <c r="P1014" s="143" t="str">
        <f>IF(SP_SUL!O1017="","*",SP_SUL!O1017)</f>
        <v>*</v>
      </c>
      <c r="Q1014" s="143" t="str">
        <f>IF(SP_SUL!P1017="","*",SP_SUL!P1017)</f>
        <v>*</v>
      </c>
      <c r="R1014" s="145" t="str">
        <f>IF(SP_SUL!Q1017="","*",CONCATENATE(SP_SUL!Q1017," ",SP_SUL!R1017))</f>
        <v>*</v>
      </c>
      <c r="S1014" s="145" t="str">
        <f>IF(SP_SUL!V1017="","*",SP_SUL!V1017)</f>
        <v>*</v>
      </c>
      <c r="T1014" s="145" t="str">
        <f>IF(SP_SUL!W1017="","*",SP_SUL!W1017)</f>
        <v>*</v>
      </c>
      <c r="U1014" s="137" t="str">
        <f ca="1">_xlfn.XLOOKUP(G1014&amp;$U$2,BS_CONTROLE[CHAVE],BS_CONTROLE[Quantidade_11],"-")</f>
        <v>-</v>
      </c>
      <c r="V1014" s="137" t="str">
        <f ca="1">_xlfn.XLOOKUP(G1014&amp;$V$2,BS_CONTROLE[CHAVE],BS_CONTROLE[Quantidade_11],"-")</f>
        <v>-</v>
      </c>
      <c r="W1014" s="137" t="str">
        <f ca="1">_xlfn.XLOOKUP(G1014&amp;$W$2,BS_CONTROLE[CHAVE],BS_CONTROLE[Quantidade_11],"-")</f>
        <v>-</v>
      </c>
    </row>
    <row r="1015" spans="1:23" hidden="1">
      <c r="A1015" s="146" t="str">
        <f>IF(SP_SUL!Y1018="","*",SP_SUL!Y1018)</f>
        <v>*</v>
      </c>
      <c r="B1015" s="146" t="str">
        <f>IF(SP_SUL!X1018="","*",SP_SUL!X1018)</f>
        <v>*</v>
      </c>
      <c r="C1015" s="146" t="str">
        <f>IF(SP_SUL!Z1018="","*",SP_SUL!Z1018)</f>
        <v>*</v>
      </c>
      <c r="D1015" s="139" t="str">
        <f>IF(SP_SUL!S1018="","*",SP_SUL!S1018)</f>
        <v>*</v>
      </c>
      <c r="E1015" s="139" t="str">
        <f>IF(SP_SUL!T1018="","*",SP_SUL!T1018)</f>
        <v>*</v>
      </c>
      <c r="F1015" s="145" t="str">
        <f>IF(SP_SUL!B1018="","*",SP_SUL!B1018)</f>
        <v>*</v>
      </c>
      <c r="G1015" s="145" t="str">
        <f>IF(SP_SUL!D1018="","*",SP_SUL!D1018)</f>
        <v>*</v>
      </c>
      <c r="H1015" s="145" t="str">
        <f>IF(SP_SUL!F1018="","*",SP_SUL!F1018)</f>
        <v>*</v>
      </c>
      <c r="I1015" s="145" t="str">
        <f>IF(SP_SUL!H1018="","*",SP_SUL!H1018)</f>
        <v>*</v>
      </c>
      <c r="J1015" s="145" t="str">
        <f>IF(SP_SUL!I1018="","*",SP_SUL!I1018)</f>
        <v>*</v>
      </c>
      <c r="K1015" s="139" t="str">
        <f>IF(SP_SUL!M1018="","*",SP_SUL!M1018)</f>
        <v>*</v>
      </c>
      <c r="L1015" s="139" t="str">
        <f>IF(SP_SUL!N1018="","*",SP_SUL!N1018)</f>
        <v>*</v>
      </c>
      <c r="M1015" s="140" t="str">
        <f>IF(SP_SUL!J1018="","*",SP_SUL!J1018)</f>
        <v>*</v>
      </c>
      <c r="N1015" s="144" t="str">
        <f>IF(SP_SUL!K1018="","*",SP_SUL!K1018)</f>
        <v>*</v>
      </c>
      <c r="O1015" s="144" t="str">
        <f>IF(SP_SUL!L1018="","*",SP_SUL!L1018)</f>
        <v>*</v>
      </c>
      <c r="P1015" s="143" t="str">
        <f>IF(SP_SUL!O1018="","*",SP_SUL!O1018)</f>
        <v>*</v>
      </c>
      <c r="Q1015" s="143" t="str">
        <f>IF(SP_SUL!P1018="","*",SP_SUL!P1018)</f>
        <v>*</v>
      </c>
      <c r="R1015" s="145" t="str">
        <f>IF(SP_SUL!Q1018="","*",CONCATENATE(SP_SUL!Q1018," ",SP_SUL!R1018))</f>
        <v>*</v>
      </c>
      <c r="S1015" s="145" t="str">
        <f>IF(SP_SUL!V1018="","*",SP_SUL!V1018)</f>
        <v>*</v>
      </c>
      <c r="T1015" s="145" t="str">
        <f>IF(SP_SUL!W1018="","*",SP_SUL!W1018)</f>
        <v>*</v>
      </c>
      <c r="U1015" s="137" t="str">
        <f ca="1">_xlfn.XLOOKUP(G1015&amp;$U$2,BS_CONTROLE[CHAVE],BS_CONTROLE[Quantidade_11],"-")</f>
        <v>-</v>
      </c>
      <c r="V1015" s="137" t="str">
        <f ca="1">_xlfn.XLOOKUP(G1015&amp;$V$2,BS_CONTROLE[CHAVE],BS_CONTROLE[Quantidade_11],"-")</f>
        <v>-</v>
      </c>
      <c r="W1015" s="137" t="str">
        <f ca="1">_xlfn.XLOOKUP(G1015&amp;$W$2,BS_CONTROLE[CHAVE],BS_CONTROLE[Quantidade_11],"-")</f>
        <v>-</v>
      </c>
    </row>
    <row r="1016" spans="1:23" hidden="1">
      <c r="A1016" s="146" t="str">
        <f>IF(SP_SUL!Y1019="","*",SP_SUL!Y1019)</f>
        <v>*</v>
      </c>
      <c r="B1016" s="146" t="str">
        <f>IF(SP_SUL!X1019="","*",SP_SUL!X1019)</f>
        <v>*</v>
      </c>
      <c r="C1016" s="146" t="str">
        <f>IF(SP_SUL!Z1019="","*",SP_SUL!Z1019)</f>
        <v>*</v>
      </c>
      <c r="D1016" s="139" t="str">
        <f>IF(SP_SUL!S1019="","*",SP_SUL!S1019)</f>
        <v>*</v>
      </c>
      <c r="E1016" s="139" t="str">
        <f>IF(SP_SUL!T1019="","*",SP_SUL!T1019)</f>
        <v>*</v>
      </c>
      <c r="F1016" s="145" t="str">
        <f>IF(SP_SUL!B1019="","*",SP_SUL!B1019)</f>
        <v>*</v>
      </c>
      <c r="G1016" s="145" t="str">
        <f>IF(SP_SUL!D1019="","*",SP_SUL!D1019)</f>
        <v>*</v>
      </c>
      <c r="H1016" s="145" t="str">
        <f>IF(SP_SUL!F1019="","*",SP_SUL!F1019)</f>
        <v>*</v>
      </c>
      <c r="I1016" s="145" t="str">
        <f>IF(SP_SUL!H1019="","*",SP_SUL!H1019)</f>
        <v>*</v>
      </c>
      <c r="J1016" s="145" t="str">
        <f>IF(SP_SUL!I1019="","*",SP_SUL!I1019)</f>
        <v>*</v>
      </c>
      <c r="K1016" s="139" t="str">
        <f>IF(SP_SUL!M1019="","*",SP_SUL!M1019)</f>
        <v>*</v>
      </c>
      <c r="L1016" s="139" t="str">
        <f>IF(SP_SUL!N1019="","*",SP_SUL!N1019)</f>
        <v>*</v>
      </c>
      <c r="M1016" s="140" t="str">
        <f>IF(SP_SUL!J1019="","*",SP_SUL!J1019)</f>
        <v>*</v>
      </c>
      <c r="N1016" s="144" t="str">
        <f>IF(SP_SUL!K1019="","*",SP_SUL!K1019)</f>
        <v>*</v>
      </c>
      <c r="O1016" s="144" t="str">
        <f>IF(SP_SUL!L1019="","*",SP_SUL!L1019)</f>
        <v>*</v>
      </c>
      <c r="P1016" s="143" t="str">
        <f>IF(SP_SUL!O1019="","*",SP_SUL!O1019)</f>
        <v>*</v>
      </c>
      <c r="Q1016" s="143" t="str">
        <f>IF(SP_SUL!P1019="","*",SP_SUL!P1019)</f>
        <v>*</v>
      </c>
      <c r="R1016" s="145" t="str">
        <f>IF(SP_SUL!Q1019="","*",CONCATENATE(SP_SUL!Q1019," ",SP_SUL!R1019))</f>
        <v>*</v>
      </c>
      <c r="S1016" s="145" t="str">
        <f>IF(SP_SUL!V1019="","*",SP_SUL!V1019)</f>
        <v>*</v>
      </c>
      <c r="T1016" s="145" t="str">
        <f>IF(SP_SUL!W1019="","*",SP_SUL!W1019)</f>
        <v>*</v>
      </c>
      <c r="U1016" s="137" t="str">
        <f ca="1">_xlfn.XLOOKUP(G1016&amp;$U$2,BS_CONTROLE[CHAVE],BS_CONTROLE[Quantidade_11],"-")</f>
        <v>-</v>
      </c>
      <c r="V1016" s="137" t="str">
        <f ca="1">_xlfn.XLOOKUP(G1016&amp;$V$2,BS_CONTROLE[CHAVE],BS_CONTROLE[Quantidade_11],"-")</f>
        <v>-</v>
      </c>
      <c r="W1016" s="137" t="str">
        <f ca="1">_xlfn.XLOOKUP(G1016&amp;$W$2,BS_CONTROLE[CHAVE],BS_CONTROLE[Quantidade_11],"-")</f>
        <v>-</v>
      </c>
    </row>
    <row r="1017" spans="1:23" hidden="1">
      <c r="A1017" s="146" t="str">
        <f>IF(SP_SUL!Y1020="","*",SP_SUL!Y1020)</f>
        <v>*</v>
      </c>
      <c r="B1017" s="146" t="str">
        <f>IF(SP_SUL!X1020="","*",SP_SUL!X1020)</f>
        <v>*</v>
      </c>
      <c r="C1017" s="146" t="str">
        <f>IF(SP_SUL!Z1020="","*",SP_SUL!Z1020)</f>
        <v>*</v>
      </c>
      <c r="D1017" s="139" t="str">
        <f>IF(SP_SUL!S1020="","*",SP_SUL!S1020)</f>
        <v>*</v>
      </c>
      <c r="E1017" s="139" t="str">
        <f>IF(SP_SUL!T1020="","*",SP_SUL!T1020)</f>
        <v>*</v>
      </c>
      <c r="F1017" s="145" t="str">
        <f>IF(SP_SUL!B1020="","*",SP_SUL!B1020)</f>
        <v>*</v>
      </c>
      <c r="G1017" s="145" t="str">
        <f>IF(SP_SUL!D1020="","*",SP_SUL!D1020)</f>
        <v>*</v>
      </c>
      <c r="H1017" s="145" t="str">
        <f>IF(SP_SUL!F1020="","*",SP_SUL!F1020)</f>
        <v>*</v>
      </c>
      <c r="I1017" s="145" t="str">
        <f>IF(SP_SUL!H1020="","*",SP_SUL!H1020)</f>
        <v>*</v>
      </c>
      <c r="J1017" s="145" t="str">
        <f>IF(SP_SUL!I1020="","*",SP_SUL!I1020)</f>
        <v>*</v>
      </c>
      <c r="K1017" s="139" t="str">
        <f>IF(SP_SUL!M1020="","*",SP_SUL!M1020)</f>
        <v>*</v>
      </c>
      <c r="L1017" s="139" t="str">
        <f>IF(SP_SUL!N1020="","*",SP_SUL!N1020)</f>
        <v>*</v>
      </c>
      <c r="M1017" s="140" t="str">
        <f>IF(SP_SUL!J1020="","*",SP_SUL!J1020)</f>
        <v>*</v>
      </c>
      <c r="N1017" s="144" t="str">
        <f>IF(SP_SUL!K1020="","*",SP_SUL!K1020)</f>
        <v>*</v>
      </c>
      <c r="O1017" s="144" t="str">
        <f>IF(SP_SUL!L1020="","*",SP_SUL!L1020)</f>
        <v>*</v>
      </c>
      <c r="P1017" s="143" t="str">
        <f>IF(SP_SUL!O1020="","*",SP_SUL!O1020)</f>
        <v>*</v>
      </c>
      <c r="Q1017" s="143" t="str">
        <f>IF(SP_SUL!P1020="","*",SP_SUL!P1020)</f>
        <v>*</v>
      </c>
      <c r="R1017" s="145" t="str">
        <f>IF(SP_SUL!Q1020="","*",CONCATENATE(SP_SUL!Q1020," ",SP_SUL!R1020))</f>
        <v>*</v>
      </c>
      <c r="S1017" s="145" t="str">
        <f>IF(SP_SUL!V1020="","*",SP_SUL!V1020)</f>
        <v>*</v>
      </c>
      <c r="T1017" s="145" t="str">
        <f>IF(SP_SUL!W1020="","*",SP_SUL!W1020)</f>
        <v>*</v>
      </c>
      <c r="U1017" s="137" t="str">
        <f ca="1">_xlfn.XLOOKUP(G1017&amp;$U$2,BS_CONTROLE[CHAVE],BS_CONTROLE[Quantidade_11],"-")</f>
        <v>-</v>
      </c>
      <c r="V1017" s="137" t="str">
        <f ca="1">_xlfn.XLOOKUP(G1017&amp;$V$2,BS_CONTROLE[CHAVE],BS_CONTROLE[Quantidade_11],"-")</f>
        <v>-</v>
      </c>
      <c r="W1017" s="137" t="str">
        <f ca="1">_xlfn.XLOOKUP(G1017&amp;$W$2,BS_CONTROLE[CHAVE],BS_CONTROLE[Quantidade_11],"-")</f>
        <v>-</v>
      </c>
    </row>
    <row r="1018" spans="1:23" hidden="1">
      <c r="A1018" s="146" t="str">
        <f>IF(SP_SUL!Y1021="","*",SP_SUL!Y1021)</f>
        <v>*</v>
      </c>
      <c r="B1018" s="146" t="str">
        <f>IF(SP_SUL!X1021="","*",SP_SUL!X1021)</f>
        <v>*</v>
      </c>
      <c r="C1018" s="146" t="str">
        <f>IF(SP_SUL!Z1021="","*",SP_SUL!Z1021)</f>
        <v>*</v>
      </c>
      <c r="D1018" s="139" t="str">
        <f>IF(SP_SUL!S1021="","*",SP_SUL!S1021)</f>
        <v>*</v>
      </c>
      <c r="E1018" s="139" t="str">
        <f>IF(SP_SUL!T1021="","*",SP_SUL!T1021)</f>
        <v>*</v>
      </c>
      <c r="F1018" s="145" t="str">
        <f>IF(SP_SUL!B1021="","*",SP_SUL!B1021)</f>
        <v>*</v>
      </c>
      <c r="G1018" s="145" t="str">
        <f>IF(SP_SUL!D1021="","*",SP_SUL!D1021)</f>
        <v>*</v>
      </c>
      <c r="H1018" s="145" t="str">
        <f>IF(SP_SUL!F1021="","*",SP_SUL!F1021)</f>
        <v>*</v>
      </c>
      <c r="I1018" s="145" t="str">
        <f>IF(SP_SUL!H1021="","*",SP_SUL!H1021)</f>
        <v>*</v>
      </c>
      <c r="J1018" s="145" t="str">
        <f>IF(SP_SUL!I1021="","*",SP_SUL!I1021)</f>
        <v>*</v>
      </c>
      <c r="K1018" s="139" t="str">
        <f>IF(SP_SUL!M1021="","*",SP_SUL!M1021)</f>
        <v>*</v>
      </c>
      <c r="L1018" s="139" t="str">
        <f>IF(SP_SUL!N1021="","*",SP_SUL!N1021)</f>
        <v>*</v>
      </c>
      <c r="M1018" s="140" t="str">
        <f>IF(SP_SUL!J1021="","*",SP_SUL!J1021)</f>
        <v>*</v>
      </c>
      <c r="N1018" s="144" t="str">
        <f>IF(SP_SUL!K1021="","*",SP_SUL!K1021)</f>
        <v>*</v>
      </c>
      <c r="O1018" s="144" t="str">
        <f>IF(SP_SUL!L1021="","*",SP_SUL!L1021)</f>
        <v>*</v>
      </c>
      <c r="P1018" s="143" t="str">
        <f>IF(SP_SUL!O1021="","*",SP_SUL!O1021)</f>
        <v>*</v>
      </c>
      <c r="Q1018" s="143" t="str">
        <f>IF(SP_SUL!P1021="","*",SP_SUL!P1021)</f>
        <v>*</v>
      </c>
      <c r="R1018" s="145" t="str">
        <f>IF(SP_SUL!Q1021="","*",CONCATENATE(SP_SUL!Q1021," ",SP_SUL!R1021))</f>
        <v>*</v>
      </c>
      <c r="S1018" s="145" t="str">
        <f>IF(SP_SUL!V1021="","*",SP_SUL!V1021)</f>
        <v>*</v>
      </c>
      <c r="T1018" s="145" t="str">
        <f>IF(SP_SUL!W1021="","*",SP_SUL!W1021)</f>
        <v>*</v>
      </c>
      <c r="U1018" s="137" t="str">
        <f ca="1">_xlfn.XLOOKUP(G1018&amp;$U$2,BS_CONTROLE[CHAVE],BS_CONTROLE[Quantidade_11],"-")</f>
        <v>-</v>
      </c>
      <c r="V1018" s="137" t="str">
        <f ca="1">_xlfn.XLOOKUP(G1018&amp;$V$2,BS_CONTROLE[CHAVE],BS_CONTROLE[Quantidade_11],"-")</f>
        <v>-</v>
      </c>
      <c r="W1018" s="137" t="str">
        <f ca="1">_xlfn.XLOOKUP(G1018&amp;$W$2,BS_CONTROLE[CHAVE],BS_CONTROLE[Quantidade_11],"-")</f>
        <v>-</v>
      </c>
    </row>
    <row r="1019" spans="1:23" hidden="1">
      <c r="A1019" s="146" t="str">
        <f>IF(SP_SUL!Y1022="","*",SP_SUL!Y1022)</f>
        <v>*</v>
      </c>
      <c r="B1019" s="146" t="str">
        <f>IF(SP_SUL!X1022="","*",SP_SUL!X1022)</f>
        <v>*</v>
      </c>
      <c r="C1019" s="146" t="str">
        <f>IF(SP_SUL!Z1022="","*",SP_SUL!Z1022)</f>
        <v>*</v>
      </c>
      <c r="D1019" s="139" t="str">
        <f>IF(SP_SUL!S1022="","*",SP_SUL!S1022)</f>
        <v>*</v>
      </c>
      <c r="E1019" s="139" t="str">
        <f>IF(SP_SUL!T1022="","*",SP_SUL!T1022)</f>
        <v>*</v>
      </c>
      <c r="F1019" s="145" t="str">
        <f>IF(SP_SUL!B1022="","*",SP_SUL!B1022)</f>
        <v>*</v>
      </c>
      <c r="G1019" s="145" t="str">
        <f>IF(SP_SUL!D1022="","*",SP_SUL!D1022)</f>
        <v>*</v>
      </c>
      <c r="H1019" s="145" t="str">
        <f>IF(SP_SUL!F1022="","*",SP_SUL!F1022)</f>
        <v>*</v>
      </c>
      <c r="I1019" s="145" t="str">
        <f>IF(SP_SUL!H1022="","*",SP_SUL!H1022)</f>
        <v>*</v>
      </c>
      <c r="J1019" s="145" t="str">
        <f>IF(SP_SUL!I1022="","*",SP_SUL!I1022)</f>
        <v>*</v>
      </c>
      <c r="K1019" s="139" t="str">
        <f>IF(SP_SUL!M1022="","*",SP_SUL!M1022)</f>
        <v>*</v>
      </c>
      <c r="L1019" s="139" t="str">
        <f>IF(SP_SUL!N1022="","*",SP_SUL!N1022)</f>
        <v>*</v>
      </c>
      <c r="M1019" s="140" t="str">
        <f>IF(SP_SUL!J1022="","*",SP_SUL!J1022)</f>
        <v>*</v>
      </c>
      <c r="N1019" s="144" t="str">
        <f>IF(SP_SUL!K1022="","*",SP_SUL!K1022)</f>
        <v>*</v>
      </c>
      <c r="O1019" s="144" t="str">
        <f>IF(SP_SUL!L1022="","*",SP_SUL!L1022)</f>
        <v>*</v>
      </c>
      <c r="P1019" s="143" t="str">
        <f>IF(SP_SUL!O1022="","*",SP_SUL!O1022)</f>
        <v>*</v>
      </c>
      <c r="Q1019" s="143" t="str">
        <f>IF(SP_SUL!P1022="","*",SP_SUL!P1022)</f>
        <v>*</v>
      </c>
      <c r="R1019" s="145" t="str">
        <f>IF(SP_SUL!Q1022="","*",CONCATENATE(SP_SUL!Q1022," ",SP_SUL!R1022))</f>
        <v>*</v>
      </c>
      <c r="S1019" s="145" t="str">
        <f>IF(SP_SUL!V1022="","*",SP_SUL!V1022)</f>
        <v>*</v>
      </c>
      <c r="T1019" s="145" t="str">
        <f>IF(SP_SUL!W1022="","*",SP_SUL!W1022)</f>
        <v>*</v>
      </c>
      <c r="U1019" s="137" t="str">
        <f ca="1">_xlfn.XLOOKUP(G1019&amp;$U$2,BS_CONTROLE[CHAVE],BS_CONTROLE[Quantidade_11],"-")</f>
        <v>-</v>
      </c>
      <c r="V1019" s="137" t="str">
        <f ca="1">_xlfn.XLOOKUP(G1019&amp;$V$2,BS_CONTROLE[CHAVE],BS_CONTROLE[Quantidade_11],"-")</f>
        <v>-</v>
      </c>
      <c r="W1019" s="137" t="str">
        <f ca="1">_xlfn.XLOOKUP(G1019&amp;$W$2,BS_CONTROLE[CHAVE],BS_CONTROLE[Quantidade_11],"-")</f>
        <v>-</v>
      </c>
    </row>
    <row r="1020" spans="1:23" hidden="1">
      <c r="A1020" s="146" t="str">
        <f>IF(SP_SUL!Y1023="","*",SP_SUL!Y1023)</f>
        <v>*</v>
      </c>
      <c r="B1020" s="146" t="str">
        <f>IF(SP_SUL!X1023="","*",SP_SUL!X1023)</f>
        <v>*</v>
      </c>
      <c r="C1020" s="146" t="str">
        <f>IF(SP_SUL!Z1023="","*",SP_SUL!Z1023)</f>
        <v>*</v>
      </c>
      <c r="D1020" s="139" t="str">
        <f>IF(SP_SUL!S1023="","*",SP_SUL!S1023)</f>
        <v>*</v>
      </c>
      <c r="E1020" s="139" t="str">
        <f>IF(SP_SUL!T1023="","*",SP_SUL!T1023)</f>
        <v>*</v>
      </c>
      <c r="F1020" s="145" t="str">
        <f>IF(SP_SUL!B1023="","*",SP_SUL!B1023)</f>
        <v>*</v>
      </c>
      <c r="G1020" s="145" t="str">
        <f>IF(SP_SUL!D1023="","*",SP_SUL!D1023)</f>
        <v>*</v>
      </c>
      <c r="H1020" s="145" t="str">
        <f>IF(SP_SUL!F1023="","*",SP_SUL!F1023)</f>
        <v>*</v>
      </c>
      <c r="I1020" s="145" t="str">
        <f>IF(SP_SUL!H1023="","*",SP_SUL!H1023)</f>
        <v>*</v>
      </c>
      <c r="J1020" s="145" t="str">
        <f>IF(SP_SUL!I1023="","*",SP_SUL!I1023)</f>
        <v>*</v>
      </c>
      <c r="K1020" s="139" t="str">
        <f>IF(SP_SUL!M1023="","*",SP_SUL!M1023)</f>
        <v>*</v>
      </c>
      <c r="L1020" s="139" t="str">
        <f>IF(SP_SUL!N1023="","*",SP_SUL!N1023)</f>
        <v>*</v>
      </c>
      <c r="M1020" s="140" t="str">
        <f>IF(SP_SUL!J1023="","*",SP_SUL!J1023)</f>
        <v>*</v>
      </c>
      <c r="N1020" s="144" t="str">
        <f>IF(SP_SUL!K1023="","*",SP_SUL!K1023)</f>
        <v>*</v>
      </c>
      <c r="O1020" s="144" t="str">
        <f>IF(SP_SUL!L1023="","*",SP_SUL!L1023)</f>
        <v>*</v>
      </c>
      <c r="P1020" s="143" t="str">
        <f>IF(SP_SUL!O1023="","*",SP_SUL!O1023)</f>
        <v>*</v>
      </c>
      <c r="Q1020" s="143" t="str">
        <f>IF(SP_SUL!P1023="","*",SP_SUL!P1023)</f>
        <v>*</v>
      </c>
      <c r="R1020" s="145" t="str">
        <f>IF(SP_SUL!Q1023="","*",CONCATENATE(SP_SUL!Q1023," ",SP_SUL!R1023))</f>
        <v>*</v>
      </c>
      <c r="S1020" s="145" t="str">
        <f>IF(SP_SUL!V1023="","*",SP_SUL!V1023)</f>
        <v>*</v>
      </c>
      <c r="T1020" s="145" t="str">
        <f>IF(SP_SUL!W1023="","*",SP_SUL!W1023)</f>
        <v>*</v>
      </c>
      <c r="U1020" s="137" t="str">
        <f ca="1">_xlfn.XLOOKUP(G1020&amp;$U$2,BS_CONTROLE[CHAVE],BS_CONTROLE[Quantidade_11],"-")</f>
        <v>-</v>
      </c>
      <c r="V1020" s="137" t="str">
        <f ca="1">_xlfn.XLOOKUP(G1020&amp;$V$2,BS_CONTROLE[CHAVE],BS_CONTROLE[Quantidade_11],"-")</f>
        <v>-</v>
      </c>
      <c r="W1020" s="137" t="str">
        <f ca="1">_xlfn.XLOOKUP(G1020&amp;$W$2,BS_CONTROLE[CHAVE],BS_CONTROLE[Quantidade_11],"-")</f>
        <v>-</v>
      </c>
    </row>
    <row r="1021" spans="1:23" hidden="1">
      <c r="A1021" s="146" t="str">
        <f>IF(SP_SUL!Y1024="","*",SP_SUL!Y1024)</f>
        <v>*</v>
      </c>
      <c r="B1021" s="146" t="str">
        <f>IF(SP_SUL!X1024="","*",SP_SUL!X1024)</f>
        <v>*</v>
      </c>
      <c r="C1021" s="146" t="str">
        <f>IF(SP_SUL!Z1024="","*",SP_SUL!Z1024)</f>
        <v>*</v>
      </c>
      <c r="D1021" s="139" t="str">
        <f>IF(SP_SUL!S1024="","*",SP_SUL!S1024)</f>
        <v>*</v>
      </c>
      <c r="E1021" s="139" t="str">
        <f>IF(SP_SUL!T1024="","*",SP_SUL!T1024)</f>
        <v>*</v>
      </c>
      <c r="F1021" s="145" t="str">
        <f>IF(SP_SUL!B1024="","*",SP_SUL!B1024)</f>
        <v>*</v>
      </c>
      <c r="G1021" s="145" t="str">
        <f>IF(SP_SUL!D1024="","*",SP_SUL!D1024)</f>
        <v>*</v>
      </c>
      <c r="H1021" s="145" t="str">
        <f>IF(SP_SUL!F1024="","*",SP_SUL!F1024)</f>
        <v>*</v>
      </c>
      <c r="I1021" s="145" t="str">
        <f>IF(SP_SUL!H1024="","*",SP_SUL!H1024)</f>
        <v>*</v>
      </c>
      <c r="J1021" s="145" t="str">
        <f>IF(SP_SUL!I1024="","*",SP_SUL!I1024)</f>
        <v>*</v>
      </c>
      <c r="K1021" s="139" t="str">
        <f>IF(SP_SUL!M1024="","*",SP_SUL!M1024)</f>
        <v>*</v>
      </c>
      <c r="L1021" s="139" t="str">
        <f>IF(SP_SUL!N1024="","*",SP_SUL!N1024)</f>
        <v>*</v>
      </c>
      <c r="M1021" s="140" t="str">
        <f>IF(SP_SUL!J1024="","*",SP_SUL!J1024)</f>
        <v>*</v>
      </c>
      <c r="N1021" s="144" t="str">
        <f>IF(SP_SUL!K1024="","*",SP_SUL!K1024)</f>
        <v>*</v>
      </c>
      <c r="O1021" s="144" t="str">
        <f>IF(SP_SUL!L1024="","*",SP_SUL!L1024)</f>
        <v>*</v>
      </c>
      <c r="P1021" s="143" t="str">
        <f>IF(SP_SUL!O1024="","*",SP_SUL!O1024)</f>
        <v>*</v>
      </c>
      <c r="Q1021" s="143" t="str">
        <f>IF(SP_SUL!P1024="","*",SP_SUL!P1024)</f>
        <v>*</v>
      </c>
      <c r="R1021" s="145" t="str">
        <f>IF(SP_SUL!Q1024="","*",CONCATENATE(SP_SUL!Q1024," ",SP_SUL!R1024))</f>
        <v>*</v>
      </c>
      <c r="S1021" s="145" t="str">
        <f>IF(SP_SUL!V1024="","*",SP_SUL!V1024)</f>
        <v>*</v>
      </c>
      <c r="T1021" s="145" t="str">
        <f>IF(SP_SUL!W1024="","*",SP_SUL!W1024)</f>
        <v>*</v>
      </c>
      <c r="U1021" s="137" t="str">
        <f ca="1">_xlfn.XLOOKUP(G1021&amp;$U$2,BS_CONTROLE[CHAVE],BS_CONTROLE[Quantidade_11],"-")</f>
        <v>-</v>
      </c>
      <c r="V1021" s="137" t="str">
        <f ca="1">_xlfn.XLOOKUP(G1021&amp;$V$2,BS_CONTROLE[CHAVE],BS_CONTROLE[Quantidade_11],"-")</f>
        <v>-</v>
      </c>
      <c r="W1021" s="137" t="str">
        <f ca="1">_xlfn.XLOOKUP(G1021&amp;$W$2,BS_CONTROLE[CHAVE],BS_CONTROLE[Quantidade_11],"-")</f>
        <v>-</v>
      </c>
    </row>
    <row r="1022" spans="1:23" hidden="1">
      <c r="A1022" s="146" t="str">
        <f>IF(SP_SUL!Y1025="","*",SP_SUL!Y1025)</f>
        <v>*</v>
      </c>
      <c r="B1022" s="146" t="str">
        <f>IF(SP_SUL!X1025="","*",SP_SUL!X1025)</f>
        <v>*</v>
      </c>
      <c r="C1022" s="146" t="str">
        <f>IF(SP_SUL!Z1025="","*",SP_SUL!Z1025)</f>
        <v>*</v>
      </c>
      <c r="D1022" s="139" t="str">
        <f>IF(SP_SUL!S1025="","*",SP_SUL!S1025)</f>
        <v>*</v>
      </c>
      <c r="E1022" s="139" t="str">
        <f>IF(SP_SUL!T1025="","*",SP_SUL!T1025)</f>
        <v>*</v>
      </c>
      <c r="F1022" s="145" t="str">
        <f>IF(SP_SUL!B1025="","*",SP_SUL!B1025)</f>
        <v>*</v>
      </c>
      <c r="G1022" s="145" t="str">
        <f>IF(SP_SUL!D1025="","*",SP_SUL!D1025)</f>
        <v>*</v>
      </c>
      <c r="H1022" s="145" t="str">
        <f>IF(SP_SUL!F1025="","*",SP_SUL!F1025)</f>
        <v>*</v>
      </c>
      <c r="I1022" s="145" t="str">
        <f>IF(SP_SUL!H1025="","*",SP_SUL!H1025)</f>
        <v>*</v>
      </c>
      <c r="J1022" s="145" t="str">
        <f>IF(SP_SUL!I1025="","*",SP_SUL!I1025)</f>
        <v>*</v>
      </c>
      <c r="K1022" s="139" t="str">
        <f>IF(SP_SUL!M1025="","*",SP_SUL!M1025)</f>
        <v>*</v>
      </c>
      <c r="L1022" s="139" t="str">
        <f>IF(SP_SUL!N1025="","*",SP_SUL!N1025)</f>
        <v>*</v>
      </c>
      <c r="M1022" s="140" t="str">
        <f>IF(SP_SUL!J1025="","*",SP_SUL!J1025)</f>
        <v>*</v>
      </c>
      <c r="N1022" s="144" t="str">
        <f>IF(SP_SUL!K1025="","*",SP_SUL!K1025)</f>
        <v>*</v>
      </c>
      <c r="O1022" s="144" t="str">
        <f>IF(SP_SUL!L1025="","*",SP_SUL!L1025)</f>
        <v>*</v>
      </c>
      <c r="P1022" s="143" t="str">
        <f>IF(SP_SUL!O1025="","*",SP_SUL!O1025)</f>
        <v>*</v>
      </c>
      <c r="Q1022" s="143" t="str">
        <f>IF(SP_SUL!P1025="","*",SP_SUL!P1025)</f>
        <v>*</v>
      </c>
      <c r="R1022" s="145" t="str">
        <f>IF(SP_SUL!Q1025="","*",CONCATENATE(SP_SUL!Q1025," ",SP_SUL!R1025))</f>
        <v>*</v>
      </c>
      <c r="S1022" s="145" t="str">
        <f>IF(SP_SUL!V1025="","*",SP_SUL!V1025)</f>
        <v>*</v>
      </c>
      <c r="T1022" s="145" t="str">
        <f>IF(SP_SUL!W1025="","*",SP_SUL!W1025)</f>
        <v>*</v>
      </c>
      <c r="U1022" s="137" t="str">
        <f ca="1">_xlfn.XLOOKUP(G1022&amp;$U$2,BS_CONTROLE[CHAVE],BS_CONTROLE[Quantidade_11],"-")</f>
        <v>-</v>
      </c>
      <c r="V1022" s="137" t="str">
        <f ca="1">_xlfn.XLOOKUP(G1022&amp;$V$2,BS_CONTROLE[CHAVE],BS_CONTROLE[Quantidade_11],"-")</f>
        <v>-</v>
      </c>
      <c r="W1022" s="137" t="str">
        <f ca="1">_xlfn.XLOOKUP(G1022&amp;$W$2,BS_CONTROLE[CHAVE],BS_CONTROLE[Quantidade_11],"-")</f>
        <v>-</v>
      </c>
    </row>
    <row r="1023" spans="1:23" hidden="1">
      <c r="A1023" s="146" t="str">
        <f>IF(SP_SUL!Y1026="","*",SP_SUL!Y1026)</f>
        <v>*</v>
      </c>
      <c r="B1023" s="146" t="str">
        <f>IF(SP_SUL!X1026="","*",SP_SUL!X1026)</f>
        <v>*</v>
      </c>
      <c r="C1023" s="146" t="str">
        <f>IF(SP_SUL!Z1026="","*",SP_SUL!Z1026)</f>
        <v>*</v>
      </c>
      <c r="D1023" s="139" t="str">
        <f>IF(SP_SUL!S1026="","*",SP_SUL!S1026)</f>
        <v>*</v>
      </c>
      <c r="E1023" s="139" t="str">
        <f>IF(SP_SUL!T1026="","*",SP_SUL!T1026)</f>
        <v>*</v>
      </c>
      <c r="F1023" s="145" t="str">
        <f>IF(SP_SUL!B1026="","*",SP_SUL!B1026)</f>
        <v>*</v>
      </c>
      <c r="G1023" s="145" t="str">
        <f>IF(SP_SUL!D1026="","*",SP_SUL!D1026)</f>
        <v>*</v>
      </c>
      <c r="H1023" s="145" t="str">
        <f>IF(SP_SUL!F1026="","*",SP_SUL!F1026)</f>
        <v>*</v>
      </c>
      <c r="I1023" s="145" t="str">
        <f>IF(SP_SUL!H1026="","*",SP_SUL!H1026)</f>
        <v>*</v>
      </c>
      <c r="J1023" s="145" t="str">
        <f>IF(SP_SUL!I1026="","*",SP_SUL!I1026)</f>
        <v>*</v>
      </c>
      <c r="K1023" s="139" t="str">
        <f>IF(SP_SUL!M1026="","*",SP_SUL!M1026)</f>
        <v>*</v>
      </c>
      <c r="L1023" s="139" t="str">
        <f>IF(SP_SUL!N1026="","*",SP_SUL!N1026)</f>
        <v>*</v>
      </c>
      <c r="M1023" s="140" t="str">
        <f>IF(SP_SUL!J1026="","*",SP_SUL!J1026)</f>
        <v>*</v>
      </c>
      <c r="N1023" s="144" t="str">
        <f>IF(SP_SUL!K1026="","*",SP_SUL!K1026)</f>
        <v>*</v>
      </c>
      <c r="O1023" s="144" t="str">
        <f>IF(SP_SUL!L1026="","*",SP_SUL!L1026)</f>
        <v>*</v>
      </c>
      <c r="P1023" s="143" t="str">
        <f>IF(SP_SUL!O1026="","*",SP_SUL!O1026)</f>
        <v>*</v>
      </c>
      <c r="Q1023" s="143" t="str">
        <f>IF(SP_SUL!P1026="","*",SP_SUL!P1026)</f>
        <v>*</v>
      </c>
      <c r="R1023" s="145" t="str">
        <f>IF(SP_SUL!Q1026="","*",CONCATENATE(SP_SUL!Q1026," ",SP_SUL!R1026))</f>
        <v>*</v>
      </c>
      <c r="S1023" s="145" t="str">
        <f>IF(SP_SUL!V1026="","*",SP_SUL!V1026)</f>
        <v>*</v>
      </c>
      <c r="T1023" s="145" t="str">
        <f>IF(SP_SUL!W1026="","*",SP_SUL!W1026)</f>
        <v>*</v>
      </c>
      <c r="U1023" s="137" t="str">
        <f ca="1">_xlfn.XLOOKUP(G1023&amp;$U$2,BS_CONTROLE[CHAVE],BS_CONTROLE[Quantidade_11],"-")</f>
        <v>-</v>
      </c>
      <c r="V1023" s="137" t="str">
        <f ca="1">_xlfn.XLOOKUP(G1023&amp;$V$2,BS_CONTROLE[CHAVE],BS_CONTROLE[Quantidade_11],"-")</f>
        <v>-</v>
      </c>
      <c r="W1023" s="137" t="str">
        <f ca="1">_xlfn.XLOOKUP(G1023&amp;$W$2,BS_CONTROLE[CHAVE],BS_CONTROLE[Quantidade_11],"-")</f>
        <v>-</v>
      </c>
    </row>
    <row r="1024" spans="1:23" hidden="1">
      <c r="A1024" s="146" t="str">
        <f>IF(SP_SUL!Y1027="","*",SP_SUL!Y1027)</f>
        <v>*</v>
      </c>
      <c r="B1024" s="146" t="str">
        <f>IF(SP_SUL!X1027="","*",SP_SUL!X1027)</f>
        <v>*</v>
      </c>
      <c r="C1024" s="146" t="str">
        <f>IF(SP_SUL!Z1027="","*",SP_SUL!Z1027)</f>
        <v>*</v>
      </c>
      <c r="D1024" s="139" t="str">
        <f>IF(SP_SUL!S1027="","*",SP_SUL!S1027)</f>
        <v>*</v>
      </c>
      <c r="E1024" s="139" t="str">
        <f>IF(SP_SUL!T1027="","*",SP_SUL!T1027)</f>
        <v>*</v>
      </c>
      <c r="F1024" s="145" t="str">
        <f>IF(SP_SUL!B1027="","*",SP_SUL!B1027)</f>
        <v>*</v>
      </c>
      <c r="G1024" s="145" t="str">
        <f>IF(SP_SUL!D1027="","*",SP_SUL!D1027)</f>
        <v>*</v>
      </c>
      <c r="H1024" s="145" t="str">
        <f>IF(SP_SUL!F1027="","*",SP_SUL!F1027)</f>
        <v>*</v>
      </c>
      <c r="I1024" s="145" t="str">
        <f>IF(SP_SUL!H1027="","*",SP_SUL!H1027)</f>
        <v>*</v>
      </c>
      <c r="J1024" s="145" t="str">
        <f>IF(SP_SUL!I1027="","*",SP_SUL!I1027)</f>
        <v>*</v>
      </c>
      <c r="K1024" s="139" t="str">
        <f>IF(SP_SUL!M1027="","*",SP_SUL!M1027)</f>
        <v>*</v>
      </c>
      <c r="L1024" s="139" t="str">
        <f>IF(SP_SUL!N1027="","*",SP_SUL!N1027)</f>
        <v>*</v>
      </c>
      <c r="M1024" s="140" t="str">
        <f>IF(SP_SUL!J1027="","*",SP_SUL!J1027)</f>
        <v>*</v>
      </c>
      <c r="N1024" s="144" t="str">
        <f>IF(SP_SUL!K1027="","*",SP_SUL!K1027)</f>
        <v>*</v>
      </c>
      <c r="O1024" s="144" t="str">
        <f>IF(SP_SUL!L1027="","*",SP_SUL!L1027)</f>
        <v>*</v>
      </c>
      <c r="P1024" s="143" t="str">
        <f>IF(SP_SUL!O1027="","*",SP_SUL!O1027)</f>
        <v>*</v>
      </c>
      <c r="Q1024" s="143" t="str">
        <f>IF(SP_SUL!P1027="","*",SP_SUL!P1027)</f>
        <v>*</v>
      </c>
      <c r="R1024" s="145" t="str">
        <f>IF(SP_SUL!Q1027="","*",CONCATENATE(SP_SUL!Q1027," ",SP_SUL!R1027))</f>
        <v>*</v>
      </c>
      <c r="S1024" s="145" t="str">
        <f>IF(SP_SUL!V1027="","*",SP_SUL!V1027)</f>
        <v>*</v>
      </c>
      <c r="T1024" s="145" t="str">
        <f>IF(SP_SUL!W1027="","*",SP_SUL!W1027)</f>
        <v>*</v>
      </c>
      <c r="U1024" s="137" t="str">
        <f ca="1">_xlfn.XLOOKUP(G1024&amp;$U$2,BS_CONTROLE[CHAVE],BS_CONTROLE[Quantidade_11],"-")</f>
        <v>-</v>
      </c>
      <c r="V1024" s="137" t="str">
        <f ca="1">_xlfn.XLOOKUP(G1024&amp;$V$2,BS_CONTROLE[CHAVE],BS_CONTROLE[Quantidade_11],"-")</f>
        <v>-</v>
      </c>
      <c r="W1024" s="137" t="str">
        <f ca="1">_xlfn.XLOOKUP(G1024&amp;$W$2,BS_CONTROLE[CHAVE],BS_CONTROLE[Quantidade_11],"-")</f>
        <v>-</v>
      </c>
    </row>
    <row r="1025" spans="1:23" hidden="1">
      <c r="A1025" s="146" t="str">
        <f>IF(SP_SUL!Y1028="","*",SP_SUL!Y1028)</f>
        <v>*</v>
      </c>
      <c r="B1025" s="146" t="str">
        <f>IF(SP_SUL!X1028="","*",SP_SUL!X1028)</f>
        <v>*</v>
      </c>
      <c r="C1025" s="146" t="str">
        <f>IF(SP_SUL!Z1028="","*",SP_SUL!Z1028)</f>
        <v>*</v>
      </c>
      <c r="D1025" s="139" t="str">
        <f>IF(SP_SUL!S1028="","*",SP_SUL!S1028)</f>
        <v>*</v>
      </c>
      <c r="E1025" s="139" t="str">
        <f>IF(SP_SUL!T1028="","*",SP_SUL!T1028)</f>
        <v>*</v>
      </c>
      <c r="F1025" s="145" t="str">
        <f>IF(SP_SUL!B1028="","*",SP_SUL!B1028)</f>
        <v>*</v>
      </c>
      <c r="G1025" s="145" t="str">
        <f>IF(SP_SUL!D1028="","*",SP_SUL!D1028)</f>
        <v>*</v>
      </c>
      <c r="H1025" s="145" t="str">
        <f>IF(SP_SUL!F1028="","*",SP_SUL!F1028)</f>
        <v>*</v>
      </c>
      <c r="I1025" s="145" t="str">
        <f>IF(SP_SUL!H1028="","*",SP_SUL!H1028)</f>
        <v>*</v>
      </c>
      <c r="J1025" s="145" t="str">
        <f>IF(SP_SUL!I1028="","*",SP_SUL!I1028)</f>
        <v>*</v>
      </c>
      <c r="K1025" s="139" t="str">
        <f>IF(SP_SUL!M1028="","*",SP_SUL!M1028)</f>
        <v>*</v>
      </c>
      <c r="L1025" s="139" t="str">
        <f>IF(SP_SUL!N1028="","*",SP_SUL!N1028)</f>
        <v>*</v>
      </c>
      <c r="M1025" s="140" t="str">
        <f>IF(SP_SUL!J1028="","*",SP_SUL!J1028)</f>
        <v>*</v>
      </c>
      <c r="N1025" s="144" t="str">
        <f>IF(SP_SUL!K1028="","*",SP_SUL!K1028)</f>
        <v>*</v>
      </c>
      <c r="O1025" s="144" t="str">
        <f>IF(SP_SUL!L1028="","*",SP_SUL!L1028)</f>
        <v>*</v>
      </c>
      <c r="P1025" s="143" t="str">
        <f>IF(SP_SUL!O1028="","*",SP_SUL!O1028)</f>
        <v>*</v>
      </c>
      <c r="Q1025" s="143" t="str">
        <f>IF(SP_SUL!P1028="","*",SP_SUL!P1028)</f>
        <v>*</v>
      </c>
      <c r="R1025" s="145" t="str">
        <f>IF(SP_SUL!Q1028="","*",CONCATENATE(SP_SUL!Q1028," ",SP_SUL!R1028))</f>
        <v>*</v>
      </c>
      <c r="S1025" s="145" t="str">
        <f>IF(SP_SUL!V1028="","*",SP_SUL!V1028)</f>
        <v>*</v>
      </c>
      <c r="T1025" s="145" t="str">
        <f>IF(SP_SUL!W1028="","*",SP_SUL!W1028)</f>
        <v>*</v>
      </c>
      <c r="U1025" s="137" t="str">
        <f ca="1">_xlfn.XLOOKUP(G1025&amp;$U$2,BS_CONTROLE[CHAVE],BS_CONTROLE[Quantidade_11],"-")</f>
        <v>-</v>
      </c>
      <c r="V1025" s="137" t="str">
        <f ca="1">_xlfn.XLOOKUP(G1025&amp;$V$2,BS_CONTROLE[CHAVE],BS_CONTROLE[Quantidade_11],"-")</f>
        <v>-</v>
      </c>
      <c r="W1025" s="137" t="str">
        <f ca="1">_xlfn.XLOOKUP(G1025&amp;$W$2,BS_CONTROLE[CHAVE],BS_CONTROLE[Quantidade_11],"-")</f>
        <v>-</v>
      </c>
    </row>
    <row r="1026" spans="1:23" hidden="1">
      <c r="A1026" s="146" t="str">
        <f>IF(SP_SUL!Y1029="","*",SP_SUL!Y1029)</f>
        <v>*</v>
      </c>
      <c r="B1026" s="146" t="str">
        <f>IF(SP_SUL!X1029="","*",SP_SUL!X1029)</f>
        <v>*</v>
      </c>
      <c r="C1026" s="146" t="str">
        <f>IF(SP_SUL!Z1029="","*",SP_SUL!Z1029)</f>
        <v>*</v>
      </c>
      <c r="D1026" s="139" t="str">
        <f>IF(SP_SUL!S1029="","*",SP_SUL!S1029)</f>
        <v>*</v>
      </c>
      <c r="E1026" s="139" t="str">
        <f>IF(SP_SUL!T1029="","*",SP_SUL!T1029)</f>
        <v>*</v>
      </c>
      <c r="F1026" s="145" t="str">
        <f>IF(SP_SUL!B1029="","*",SP_SUL!B1029)</f>
        <v>*</v>
      </c>
      <c r="G1026" s="145" t="str">
        <f>IF(SP_SUL!D1029="","*",SP_SUL!D1029)</f>
        <v>*</v>
      </c>
      <c r="H1026" s="145" t="str">
        <f>IF(SP_SUL!F1029="","*",SP_SUL!F1029)</f>
        <v>*</v>
      </c>
      <c r="I1026" s="145" t="str">
        <f>IF(SP_SUL!H1029="","*",SP_SUL!H1029)</f>
        <v>*</v>
      </c>
      <c r="J1026" s="145" t="str">
        <f>IF(SP_SUL!I1029="","*",SP_SUL!I1029)</f>
        <v>*</v>
      </c>
      <c r="K1026" s="139" t="str">
        <f>IF(SP_SUL!M1029="","*",SP_SUL!M1029)</f>
        <v>*</v>
      </c>
      <c r="L1026" s="139" t="str">
        <f>IF(SP_SUL!N1029="","*",SP_SUL!N1029)</f>
        <v>*</v>
      </c>
      <c r="M1026" s="140" t="str">
        <f>IF(SP_SUL!J1029="","*",SP_SUL!J1029)</f>
        <v>*</v>
      </c>
      <c r="N1026" s="144" t="str">
        <f>IF(SP_SUL!K1029="","*",SP_SUL!K1029)</f>
        <v>*</v>
      </c>
      <c r="O1026" s="144" t="str">
        <f>IF(SP_SUL!L1029="","*",SP_SUL!L1029)</f>
        <v>*</v>
      </c>
      <c r="P1026" s="143" t="str">
        <f>IF(SP_SUL!O1029="","*",SP_SUL!O1029)</f>
        <v>*</v>
      </c>
      <c r="Q1026" s="143" t="str">
        <f>IF(SP_SUL!P1029="","*",SP_SUL!P1029)</f>
        <v>*</v>
      </c>
      <c r="R1026" s="145" t="str">
        <f>IF(SP_SUL!Q1029="","*",CONCATENATE(SP_SUL!Q1029," ",SP_SUL!R1029))</f>
        <v>*</v>
      </c>
      <c r="S1026" s="145" t="str">
        <f>IF(SP_SUL!V1029="","*",SP_SUL!V1029)</f>
        <v>*</v>
      </c>
      <c r="T1026" s="145" t="str">
        <f>IF(SP_SUL!W1029="","*",SP_SUL!W1029)</f>
        <v>*</v>
      </c>
      <c r="U1026" s="137" t="str">
        <f ca="1">_xlfn.XLOOKUP(G1026&amp;$U$2,BS_CONTROLE[CHAVE],BS_CONTROLE[Quantidade_11],"-")</f>
        <v>-</v>
      </c>
      <c r="V1026" s="137" t="str">
        <f ca="1">_xlfn.XLOOKUP(G1026&amp;$V$2,BS_CONTROLE[CHAVE],BS_CONTROLE[Quantidade_11],"-")</f>
        <v>-</v>
      </c>
      <c r="W1026" s="137" t="str">
        <f ca="1">_xlfn.XLOOKUP(G1026&amp;$W$2,BS_CONTROLE[CHAVE],BS_CONTROLE[Quantidade_11],"-")</f>
        <v>-</v>
      </c>
    </row>
    <row r="1027" spans="1:23" hidden="1">
      <c r="A1027" s="146" t="str">
        <f>IF(SP_SUL!Y1030="","*",SP_SUL!Y1030)</f>
        <v>*</v>
      </c>
      <c r="B1027" s="146" t="str">
        <f>IF(SP_SUL!X1030="","*",SP_SUL!X1030)</f>
        <v>*</v>
      </c>
      <c r="C1027" s="146" t="str">
        <f>IF(SP_SUL!Z1030="","*",SP_SUL!Z1030)</f>
        <v>*</v>
      </c>
      <c r="D1027" s="139" t="str">
        <f>IF(SP_SUL!S1030="","*",SP_SUL!S1030)</f>
        <v>*</v>
      </c>
      <c r="E1027" s="139" t="str">
        <f>IF(SP_SUL!T1030="","*",SP_SUL!T1030)</f>
        <v>*</v>
      </c>
      <c r="F1027" s="145" t="str">
        <f>IF(SP_SUL!B1030="","*",SP_SUL!B1030)</f>
        <v>*</v>
      </c>
      <c r="G1027" s="145" t="str">
        <f>IF(SP_SUL!D1030="","*",SP_SUL!D1030)</f>
        <v>*</v>
      </c>
      <c r="H1027" s="145" t="str">
        <f>IF(SP_SUL!F1030="","*",SP_SUL!F1030)</f>
        <v>*</v>
      </c>
      <c r="I1027" s="145" t="str">
        <f>IF(SP_SUL!H1030="","*",SP_SUL!H1030)</f>
        <v>*</v>
      </c>
      <c r="J1027" s="145" t="str">
        <f>IF(SP_SUL!I1030="","*",SP_SUL!I1030)</f>
        <v>*</v>
      </c>
      <c r="K1027" s="139" t="str">
        <f>IF(SP_SUL!M1030="","*",SP_SUL!M1030)</f>
        <v>*</v>
      </c>
      <c r="L1027" s="139" t="str">
        <f>IF(SP_SUL!N1030="","*",SP_SUL!N1030)</f>
        <v>*</v>
      </c>
      <c r="M1027" s="140" t="str">
        <f>IF(SP_SUL!J1030="","*",SP_SUL!J1030)</f>
        <v>*</v>
      </c>
      <c r="N1027" s="144" t="str">
        <f>IF(SP_SUL!K1030="","*",SP_SUL!K1030)</f>
        <v>*</v>
      </c>
      <c r="O1027" s="144" t="str">
        <f>IF(SP_SUL!L1030="","*",SP_SUL!L1030)</f>
        <v>*</v>
      </c>
      <c r="P1027" s="143" t="str">
        <f>IF(SP_SUL!O1030="","*",SP_SUL!O1030)</f>
        <v>*</v>
      </c>
      <c r="Q1027" s="143" t="str">
        <f>IF(SP_SUL!P1030="","*",SP_SUL!P1030)</f>
        <v>*</v>
      </c>
      <c r="R1027" s="145" t="str">
        <f>IF(SP_SUL!Q1030="","*",CONCATENATE(SP_SUL!Q1030," ",SP_SUL!R1030))</f>
        <v>*</v>
      </c>
      <c r="S1027" s="145" t="str">
        <f>IF(SP_SUL!V1030="","*",SP_SUL!V1030)</f>
        <v>*</v>
      </c>
      <c r="T1027" s="145" t="str">
        <f>IF(SP_SUL!W1030="","*",SP_SUL!W1030)</f>
        <v>*</v>
      </c>
      <c r="U1027" s="137" t="str">
        <f ca="1">_xlfn.XLOOKUP(G1027&amp;$U$2,BS_CONTROLE[CHAVE],BS_CONTROLE[Quantidade_11],"-")</f>
        <v>-</v>
      </c>
      <c r="V1027" s="137" t="str">
        <f ca="1">_xlfn.XLOOKUP(G1027&amp;$V$2,BS_CONTROLE[CHAVE],BS_CONTROLE[Quantidade_11],"-")</f>
        <v>-</v>
      </c>
      <c r="W1027" s="137" t="str">
        <f ca="1">_xlfn.XLOOKUP(G1027&amp;$W$2,BS_CONTROLE[CHAVE],BS_CONTROLE[Quantidade_11],"-")</f>
        <v>-</v>
      </c>
    </row>
    <row r="1028" spans="1:23" hidden="1">
      <c r="A1028" s="146" t="str">
        <f>IF(SP_SUL!Y1031="","*",SP_SUL!Y1031)</f>
        <v>*</v>
      </c>
      <c r="B1028" s="146" t="str">
        <f>IF(SP_SUL!X1031="","*",SP_SUL!X1031)</f>
        <v>*</v>
      </c>
      <c r="C1028" s="146" t="str">
        <f>IF(SP_SUL!Z1031="","*",SP_SUL!Z1031)</f>
        <v>*</v>
      </c>
      <c r="D1028" s="139" t="str">
        <f>IF(SP_SUL!S1031="","*",SP_SUL!S1031)</f>
        <v>*</v>
      </c>
      <c r="E1028" s="139" t="str">
        <f>IF(SP_SUL!T1031="","*",SP_SUL!T1031)</f>
        <v>*</v>
      </c>
      <c r="F1028" s="145" t="str">
        <f>IF(SP_SUL!B1031="","*",SP_SUL!B1031)</f>
        <v>*</v>
      </c>
      <c r="G1028" s="145" t="str">
        <f>IF(SP_SUL!D1031="","*",SP_SUL!D1031)</f>
        <v>*</v>
      </c>
      <c r="H1028" s="145" t="str">
        <f>IF(SP_SUL!F1031="","*",SP_SUL!F1031)</f>
        <v>*</v>
      </c>
      <c r="I1028" s="145" t="str">
        <f>IF(SP_SUL!H1031="","*",SP_SUL!H1031)</f>
        <v>*</v>
      </c>
      <c r="J1028" s="145" t="str">
        <f>IF(SP_SUL!I1031="","*",SP_SUL!I1031)</f>
        <v>*</v>
      </c>
      <c r="K1028" s="139" t="str">
        <f>IF(SP_SUL!M1031="","*",SP_SUL!M1031)</f>
        <v>*</v>
      </c>
      <c r="L1028" s="139" t="str">
        <f>IF(SP_SUL!N1031="","*",SP_SUL!N1031)</f>
        <v>*</v>
      </c>
      <c r="M1028" s="140" t="str">
        <f>IF(SP_SUL!J1031="","*",SP_SUL!J1031)</f>
        <v>*</v>
      </c>
      <c r="N1028" s="144" t="str">
        <f>IF(SP_SUL!K1031="","*",SP_SUL!K1031)</f>
        <v>*</v>
      </c>
      <c r="O1028" s="144" t="str">
        <f>IF(SP_SUL!L1031="","*",SP_SUL!L1031)</f>
        <v>*</v>
      </c>
      <c r="P1028" s="143" t="str">
        <f>IF(SP_SUL!O1031="","*",SP_SUL!O1031)</f>
        <v>*</v>
      </c>
      <c r="Q1028" s="143" t="str">
        <f>IF(SP_SUL!P1031="","*",SP_SUL!P1031)</f>
        <v>*</v>
      </c>
      <c r="R1028" s="145" t="str">
        <f>IF(SP_SUL!Q1031="","*",CONCATENATE(SP_SUL!Q1031," ",SP_SUL!R1031))</f>
        <v>*</v>
      </c>
      <c r="S1028" s="145" t="str">
        <f>IF(SP_SUL!V1031="","*",SP_SUL!V1031)</f>
        <v>*</v>
      </c>
      <c r="T1028" s="145" t="str">
        <f>IF(SP_SUL!W1031="","*",SP_SUL!W1031)</f>
        <v>*</v>
      </c>
      <c r="U1028" s="137" t="str">
        <f ca="1">_xlfn.XLOOKUP(G1028&amp;$U$2,BS_CONTROLE[CHAVE],BS_CONTROLE[Quantidade_11],"-")</f>
        <v>-</v>
      </c>
      <c r="V1028" s="137" t="str">
        <f ca="1">_xlfn.XLOOKUP(G1028&amp;$V$2,BS_CONTROLE[CHAVE],BS_CONTROLE[Quantidade_11],"-")</f>
        <v>-</v>
      </c>
      <c r="W1028" s="137" t="str">
        <f ca="1">_xlfn.XLOOKUP(G1028&amp;$W$2,BS_CONTROLE[CHAVE],BS_CONTROLE[Quantidade_11],"-")</f>
        <v>-</v>
      </c>
    </row>
    <row r="1029" spans="1:23" hidden="1">
      <c r="A1029" s="146" t="str">
        <f>IF(SP_SUL!Y1032="","*",SP_SUL!Y1032)</f>
        <v>*</v>
      </c>
      <c r="B1029" s="146" t="str">
        <f>IF(SP_SUL!X1032="","*",SP_SUL!X1032)</f>
        <v>*</v>
      </c>
      <c r="C1029" s="146" t="str">
        <f>IF(SP_SUL!Z1032="","*",SP_SUL!Z1032)</f>
        <v>*</v>
      </c>
      <c r="D1029" s="139" t="str">
        <f>IF(SP_SUL!S1032="","*",SP_SUL!S1032)</f>
        <v>*</v>
      </c>
      <c r="E1029" s="139" t="str">
        <f>IF(SP_SUL!T1032="","*",SP_SUL!T1032)</f>
        <v>*</v>
      </c>
      <c r="F1029" s="145" t="str">
        <f>IF(SP_SUL!B1032="","*",SP_SUL!B1032)</f>
        <v>*</v>
      </c>
      <c r="G1029" s="145" t="str">
        <f>IF(SP_SUL!D1032="","*",SP_SUL!D1032)</f>
        <v>*</v>
      </c>
      <c r="H1029" s="145" t="str">
        <f>IF(SP_SUL!F1032="","*",SP_SUL!F1032)</f>
        <v>*</v>
      </c>
      <c r="I1029" s="145" t="str">
        <f>IF(SP_SUL!H1032="","*",SP_SUL!H1032)</f>
        <v>*</v>
      </c>
      <c r="J1029" s="145" t="str">
        <f>IF(SP_SUL!I1032="","*",SP_SUL!I1032)</f>
        <v>*</v>
      </c>
      <c r="K1029" s="139" t="str">
        <f>IF(SP_SUL!M1032="","*",SP_SUL!M1032)</f>
        <v>*</v>
      </c>
      <c r="L1029" s="139" t="str">
        <f>IF(SP_SUL!N1032="","*",SP_SUL!N1032)</f>
        <v>*</v>
      </c>
      <c r="M1029" s="140" t="str">
        <f>IF(SP_SUL!J1032="","*",SP_SUL!J1032)</f>
        <v>*</v>
      </c>
      <c r="N1029" s="144" t="str">
        <f>IF(SP_SUL!K1032="","*",SP_SUL!K1032)</f>
        <v>*</v>
      </c>
      <c r="O1029" s="144" t="str">
        <f>IF(SP_SUL!L1032="","*",SP_SUL!L1032)</f>
        <v>*</v>
      </c>
      <c r="P1029" s="143" t="str">
        <f>IF(SP_SUL!O1032="","*",SP_SUL!O1032)</f>
        <v>*</v>
      </c>
      <c r="Q1029" s="143" t="str">
        <f>IF(SP_SUL!P1032="","*",SP_SUL!P1032)</f>
        <v>*</v>
      </c>
      <c r="R1029" s="145" t="str">
        <f>IF(SP_SUL!Q1032="","*",CONCATENATE(SP_SUL!Q1032," ",SP_SUL!R1032))</f>
        <v>*</v>
      </c>
      <c r="S1029" s="145" t="str">
        <f>IF(SP_SUL!V1032="","*",SP_SUL!V1032)</f>
        <v>*</v>
      </c>
      <c r="T1029" s="145" t="str">
        <f>IF(SP_SUL!W1032="","*",SP_SUL!W1032)</f>
        <v>*</v>
      </c>
      <c r="U1029" s="137" t="str">
        <f ca="1">_xlfn.XLOOKUP(G1029&amp;$U$2,BS_CONTROLE[CHAVE],BS_CONTROLE[Quantidade_11],"-")</f>
        <v>-</v>
      </c>
      <c r="V1029" s="137" t="str">
        <f ca="1">_xlfn.XLOOKUP(G1029&amp;$V$2,BS_CONTROLE[CHAVE],BS_CONTROLE[Quantidade_11],"-")</f>
        <v>-</v>
      </c>
      <c r="W1029" s="137" t="str">
        <f ca="1">_xlfn.XLOOKUP(G1029&amp;$W$2,BS_CONTROLE[CHAVE],BS_CONTROLE[Quantidade_11],"-")</f>
        <v>-</v>
      </c>
    </row>
    <row r="1030" spans="1:23" hidden="1">
      <c r="A1030" s="146" t="str">
        <f>IF(SP_SUL!Y1033="","*",SP_SUL!Y1033)</f>
        <v>*</v>
      </c>
      <c r="B1030" s="146" t="str">
        <f>IF(SP_SUL!X1033="","*",SP_SUL!X1033)</f>
        <v>*</v>
      </c>
      <c r="C1030" s="146" t="str">
        <f>IF(SP_SUL!Z1033="","*",SP_SUL!Z1033)</f>
        <v>*</v>
      </c>
      <c r="D1030" s="139" t="str">
        <f>IF(SP_SUL!S1033="","*",SP_SUL!S1033)</f>
        <v>*</v>
      </c>
      <c r="E1030" s="139" t="str">
        <f>IF(SP_SUL!T1033="","*",SP_SUL!T1033)</f>
        <v>*</v>
      </c>
      <c r="F1030" s="145" t="str">
        <f>IF(SP_SUL!B1033="","*",SP_SUL!B1033)</f>
        <v>*</v>
      </c>
      <c r="G1030" s="145" t="str">
        <f>IF(SP_SUL!D1033="","*",SP_SUL!D1033)</f>
        <v>*</v>
      </c>
      <c r="H1030" s="145" t="str">
        <f>IF(SP_SUL!F1033="","*",SP_SUL!F1033)</f>
        <v>*</v>
      </c>
      <c r="I1030" s="145" t="str">
        <f>IF(SP_SUL!H1033="","*",SP_SUL!H1033)</f>
        <v>*</v>
      </c>
      <c r="J1030" s="145" t="str">
        <f>IF(SP_SUL!I1033="","*",SP_SUL!I1033)</f>
        <v>*</v>
      </c>
      <c r="K1030" s="139" t="str">
        <f>IF(SP_SUL!M1033="","*",SP_SUL!M1033)</f>
        <v>*</v>
      </c>
      <c r="L1030" s="139" t="str">
        <f>IF(SP_SUL!N1033="","*",SP_SUL!N1033)</f>
        <v>*</v>
      </c>
      <c r="M1030" s="140" t="str">
        <f>IF(SP_SUL!J1033="","*",SP_SUL!J1033)</f>
        <v>*</v>
      </c>
      <c r="N1030" s="144" t="str">
        <f>IF(SP_SUL!K1033="","*",SP_SUL!K1033)</f>
        <v>*</v>
      </c>
      <c r="O1030" s="144" t="str">
        <f>IF(SP_SUL!L1033="","*",SP_SUL!L1033)</f>
        <v>*</v>
      </c>
      <c r="P1030" s="143" t="str">
        <f>IF(SP_SUL!O1033="","*",SP_SUL!O1033)</f>
        <v>*</v>
      </c>
      <c r="Q1030" s="143" t="str">
        <f>IF(SP_SUL!P1033="","*",SP_SUL!P1033)</f>
        <v>*</v>
      </c>
      <c r="R1030" s="145" t="str">
        <f>IF(SP_SUL!Q1033="","*",CONCATENATE(SP_SUL!Q1033," ",SP_SUL!R1033))</f>
        <v>*</v>
      </c>
      <c r="S1030" s="145" t="str">
        <f>IF(SP_SUL!V1033="","*",SP_SUL!V1033)</f>
        <v>*</v>
      </c>
      <c r="T1030" s="145" t="str">
        <f>IF(SP_SUL!W1033="","*",SP_SUL!W1033)</f>
        <v>*</v>
      </c>
      <c r="U1030" s="137" t="str">
        <f ca="1">_xlfn.XLOOKUP(G1030&amp;$U$2,BS_CONTROLE[CHAVE],BS_CONTROLE[Quantidade_11],"-")</f>
        <v>-</v>
      </c>
      <c r="V1030" s="137" t="str">
        <f ca="1">_xlfn.XLOOKUP(G1030&amp;$V$2,BS_CONTROLE[CHAVE],BS_CONTROLE[Quantidade_11],"-")</f>
        <v>-</v>
      </c>
      <c r="W1030" s="137" t="str">
        <f ca="1">_xlfn.XLOOKUP(G1030&amp;$W$2,BS_CONTROLE[CHAVE],BS_CONTROLE[Quantidade_11],"-")</f>
        <v>-</v>
      </c>
    </row>
    <row r="1031" spans="1:23" hidden="1">
      <c r="A1031" s="146" t="str">
        <f>IF(SP_SUL!Y1034="","*",SP_SUL!Y1034)</f>
        <v>*</v>
      </c>
      <c r="B1031" s="146" t="str">
        <f>IF(SP_SUL!X1034="","*",SP_SUL!X1034)</f>
        <v>*</v>
      </c>
      <c r="C1031" s="146" t="str">
        <f>IF(SP_SUL!Z1034="","*",SP_SUL!Z1034)</f>
        <v>*</v>
      </c>
      <c r="D1031" s="139" t="str">
        <f>IF(SP_SUL!S1034="","*",SP_SUL!S1034)</f>
        <v>*</v>
      </c>
      <c r="E1031" s="139" t="str">
        <f>IF(SP_SUL!T1034="","*",SP_SUL!T1034)</f>
        <v>*</v>
      </c>
      <c r="F1031" s="145" t="str">
        <f>IF(SP_SUL!B1034="","*",SP_SUL!B1034)</f>
        <v>*</v>
      </c>
      <c r="G1031" s="145" t="str">
        <f>IF(SP_SUL!D1034="","*",SP_SUL!D1034)</f>
        <v>*</v>
      </c>
      <c r="H1031" s="145" t="str">
        <f>IF(SP_SUL!F1034="","*",SP_SUL!F1034)</f>
        <v>*</v>
      </c>
      <c r="I1031" s="145" t="str">
        <f>IF(SP_SUL!H1034="","*",SP_SUL!H1034)</f>
        <v>*</v>
      </c>
      <c r="J1031" s="145" t="str">
        <f>IF(SP_SUL!I1034="","*",SP_SUL!I1034)</f>
        <v>*</v>
      </c>
      <c r="K1031" s="139" t="str">
        <f>IF(SP_SUL!M1034="","*",SP_SUL!M1034)</f>
        <v>*</v>
      </c>
      <c r="L1031" s="139" t="str">
        <f>IF(SP_SUL!N1034="","*",SP_SUL!N1034)</f>
        <v>*</v>
      </c>
      <c r="M1031" s="140" t="str">
        <f>IF(SP_SUL!J1034="","*",SP_SUL!J1034)</f>
        <v>*</v>
      </c>
      <c r="N1031" s="144" t="str">
        <f>IF(SP_SUL!K1034="","*",SP_SUL!K1034)</f>
        <v>*</v>
      </c>
      <c r="O1031" s="144" t="str">
        <f>IF(SP_SUL!L1034="","*",SP_SUL!L1034)</f>
        <v>*</v>
      </c>
      <c r="P1031" s="143" t="str">
        <f>IF(SP_SUL!O1034="","*",SP_SUL!O1034)</f>
        <v>*</v>
      </c>
      <c r="Q1031" s="143" t="str">
        <f>IF(SP_SUL!P1034="","*",SP_SUL!P1034)</f>
        <v>*</v>
      </c>
      <c r="R1031" s="145" t="str">
        <f>IF(SP_SUL!Q1034="","*",CONCATENATE(SP_SUL!Q1034," ",SP_SUL!R1034))</f>
        <v>*</v>
      </c>
      <c r="S1031" s="145" t="str">
        <f>IF(SP_SUL!V1034="","*",SP_SUL!V1034)</f>
        <v>*</v>
      </c>
      <c r="T1031" s="145" t="str">
        <f>IF(SP_SUL!W1034="","*",SP_SUL!W1034)</f>
        <v>*</v>
      </c>
      <c r="U1031" s="137" t="str">
        <f ca="1">_xlfn.XLOOKUP(G1031&amp;$U$2,BS_CONTROLE[CHAVE],BS_CONTROLE[Quantidade_11],"-")</f>
        <v>-</v>
      </c>
      <c r="V1031" s="137" t="str">
        <f ca="1">_xlfn.XLOOKUP(G1031&amp;$V$2,BS_CONTROLE[CHAVE],BS_CONTROLE[Quantidade_11],"-")</f>
        <v>-</v>
      </c>
      <c r="W1031" s="137" t="str">
        <f ca="1">_xlfn.XLOOKUP(G1031&amp;$W$2,BS_CONTROLE[CHAVE],BS_CONTROLE[Quantidade_11],"-")</f>
        <v>-</v>
      </c>
    </row>
    <row r="1032" spans="1:23" hidden="1">
      <c r="A1032" s="146" t="str">
        <f>IF(SP_SUL!Y1035="","*",SP_SUL!Y1035)</f>
        <v>*</v>
      </c>
      <c r="B1032" s="146" t="str">
        <f>IF(SP_SUL!X1035="","*",SP_SUL!X1035)</f>
        <v>*</v>
      </c>
      <c r="C1032" s="146" t="str">
        <f>IF(SP_SUL!Z1035="","*",SP_SUL!Z1035)</f>
        <v>*</v>
      </c>
      <c r="D1032" s="139" t="str">
        <f>IF(SP_SUL!S1035="","*",SP_SUL!S1035)</f>
        <v>*</v>
      </c>
      <c r="E1032" s="139" t="str">
        <f>IF(SP_SUL!T1035="","*",SP_SUL!T1035)</f>
        <v>*</v>
      </c>
      <c r="F1032" s="145" t="str">
        <f>IF(SP_SUL!B1035="","*",SP_SUL!B1035)</f>
        <v>*</v>
      </c>
      <c r="G1032" s="145" t="str">
        <f>IF(SP_SUL!D1035="","*",SP_SUL!D1035)</f>
        <v>*</v>
      </c>
      <c r="H1032" s="145" t="str">
        <f>IF(SP_SUL!F1035="","*",SP_SUL!F1035)</f>
        <v>*</v>
      </c>
      <c r="I1032" s="145" t="str">
        <f>IF(SP_SUL!H1035="","*",SP_SUL!H1035)</f>
        <v>*</v>
      </c>
      <c r="J1032" s="145" t="str">
        <f>IF(SP_SUL!I1035="","*",SP_SUL!I1035)</f>
        <v>*</v>
      </c>
      <c r="K1032" s="139" t="str">
        <f>IF(SP_SUL!M1035="","*",SP_SUL!M1035)</f>
        <v>*</v>
      </c>
      <c r="L1032" s="139" t="str">
        <f>IF(SP_SUL!N1035="","*",SP_SUL!N1035)</f>
        <v>*</v>
      </c>
      <c r="M1032" s="140" t="str">
        <f>IF(SP_SUL!J1035="","*",SP_SUL!J1035)</f>
        <v>*</v>
      </c>
      <c r="N1032" s="144" t="str">
        <f>IF(SP_SUL!K1035="","*",SP_SUL!K1035)</f>
        <v>*</v>
      </c>
      <c r="O1032" s="144" t="str">
        <f>IF(SP_SUL!L1035="","*",SP_SUL!L1035)</f>
        <v>*</v>
      </c>
      <c r="P1032" s="143" t="str">
        <f>IF(SP_SUL!O1035="","*",SP_SUL!O1035)</f>
        <v>*</v>
      </c>
      <c r="Q1032" s="143" t="str">
        <f>IF(SP_SUL!P1035="","*",SP_SUL!P1035)</f>
        <v>*</v>
      </c>
      <c r="R1032" s="145" t="str">
        <f>IF(SP_SUL!Q1035="","*",CONCATENATE(SP_SUL!Q1035," ",SP_SUL!R1035))</f>
        <v>*</v>
      </c>
      <c r="S1032" s="145" t="str">
        <f>IF(SP_SUL!V1035="","*",SP_SUL!V1035)</f>
        <v>*</v>
      </c>
      <c r="T1032" s="145" t="str">
        <f>IF(SP_SUL!W1035="","*",SP_SUL!W1035)</f>
        <v>*</v>
      </c>
      <c r="U1032" s="137" t="str">
        <f ca="1">_xlfn.XLOOKUP(G1032&amp;$U$2,BS_CONTROLE[CHAVE],BS_CONTROLE[Quantidade_11],"-")</f>
        <v>-</v>
      </c>
      <c r="V1032" s="137" t="str">
        <f ca="1">_xlfn.XLOOKUP(G1032&amp;$V$2,BS_CONTROLE[CHAVE],BS_CONTROLE[Quantidade_11],"-")</f>
        <v>-</v>
      </c>
      <c r="W1032" s="137" t="str">
        <f ca="1">_xlfn.XLOOKUP(G1032&amp;$W$2,BS_CONTROLE[CHAVE],BS_CONTROLE[Quantidade_11],"-")</f>
        <v>-</v>
      </c>
    </row>
    <row r="1033" spans="1:23" hidden="1">
      <c r="A1033" s="146" t="str">
        <f>IF(SP_SUL!Y1036="","*",SP_SUL!Y1036)</f>
        <v>*</v>
      </c>
      <c r="B1033" s="146" t="str">
        <f>IF(SP_SUL!X1036="","*",SP_SUL!X1036)</f>
        <v>*</v>
      </c>
      <c r="C1033" s="146" t="str">
        <f>IF(SP_SUL!Z1036="","*",SP_SUL!Z1036)</f>
        <v>*</v>
      </c>
      <c r="D1033" s="139" t="str">
        <f>IF(SP_SUL!S1036="","*",SP_SUL!S1036)</f>
        <v>*</v>
      </c>
      <c r="E1033" s="139" t="str">
        <f>IF(SP_SUL!T1036="","*",SP_SUL!T1036)</f>
        <v>*</v>
      </c>
      <c r="F1033" s="145" t="str">
        <f>IF(SP_SUL!B1036="","*",SP_SUL!B1036)</f>
        <v>*</v>
      </c>
      <c r="G1033" s="145" t="str">
        <f>IF(SP_SUL!D1036="","*",SP_SUL!D1036)</f>
        <v>*</v>
      </c>
      <c r="H1033" s="145" t="str">
        <f>IF(SP_SUL!F1036="","*",SP_SUL!F1036)</f>
        <v>*</v>
      </c>
      <c r="I1033" s="145" t="str">
        <f>IF(SP_SUL!H1036="","*",SP_SUL!H1036)</f>
        <v>*</v>
      </c>
      <c r="J1033" s="145" t="str">
        <f>IF(SP_SUL!I1036="","*",SP_SUL!I1036)</f>
        <v>*</v>
      </c>
      <c r="K1033" s="139" t="str">
        <f>IF(SP_SUL!M1036="","*",SP_SUL!M1036)</f>
        <v>*</v>
      </c>
      <c r="L1033" s="139" t="str">
        <f>IF(SP_SUL!N1036="","*",SP_SUL!N1036)</f>
        <v>*</v>
      </c>
      <c r="M1033" s="140" t="str">
        <f>IF(SP_SUL!J1036="","*",SP_SUL!J1036)</f>
        <v>*</v>
      </c>
      <c r="N1033" s="144" t="str">
        <f>IF(SP_SUL!K1036="","*",SP_SUL!K1036)</f>
        <v>*</v>
      </c>
      <c r="O1033" s="144" t="str">
        <f>IF(SP_SUL!L1036="","*",SP_SUL!L1036)</f>
        <v>*</v>
      </c>
      <c r="P1033" s="143" t="str">
        <f>IF(SP_SUL!O1036="","*",SP_SUL!O1036)</f>
        <v>*</v>
      </c>
      <c r="Q1033" s="143" t="str">
        <f>IF(SP_SUL!P1036="","*",SP_SUL!P1036)</f>
        <v>*</v>
      </c>
      <c r="R1033" s="145" t="str">
        <f>IF(SP_SUL!Q1036="","*",CONCATENATE(SP_SUL!Q1036," ",SP_SUL!R1036))</f>
        <v>*</v>
      </c>
      <c r="S1033" s="145" t="str">
        <f>IF(SP_SUL!V1036="","*",SP_SUL!V1036)</f>
        <v>*</v>
      </c>
      <c r="T1033" s="145" t="str">
        <f>IF(SP_SUL!W1036="","*",SP_SUL!W1036)</f>
        <v>*</v>
      </c>
      <c r="U1033" s="137" t="str">
        <f ca="1">_xlfn.XLOOKUP(G1033&amp;$U$2,BS_CONTROLE[CHAVE],BS_CONTROLE[Quantidade_11],"-")</f>
        <v>-</v>
      </c>
      <c r="V1033" s="137" t="str">
        <f ca="1">_xlfn.XLOOKUP(G1033&amp;$V$2,BS_CONTROLE[CHAVE],BS_CONTROLE[Quantidade_11],"-")</f>
        <v>-</v>
      </c>
      <c r="W1033" s="137" t="str">
        <f ca="1">_xlfn.XLOOKUP(G1033&amp;$W$2,BS_CONTROLE[CHAVE],BS_CONTROLE[Quantidade_11],"-")</f>
        <v>-</v>
      </c>
    </row>
    <row r="1034" spans="1:23" hidden="1">
      <c r="A1034" s="146" t="str">
        <f>IF(SP_SUL!Y1037="","*",SP_SUL!Y1037)</f>
        <v>*</v>
      </c>
      <c r="B1034" s="146" t="str">
        <f>IF(SP_SUL!X1037="","*",SP_SUL!X1037)</f>
        <v>*</v>
      </c>
      <c r="C1034" s="146" t="str">
        <f>IF(SP_SUL!Z1037="","*",SP_SUL!Z1037)</f>
        <v>*</v>
      </c>
      <c r="D1034" s="139" t="str">
        <f>IF(SP_SUL!S1037="","*",SP_SUL!S1037)</f>
        <v>*</v>
      </c>
      <c r="E1034" s="139" t="str">
        <f>IF(SP_SUL!T1037="","*",SP_SUL!T1037)</f>
        <v>*</v>
      </c>
      <c r="F1034" s="145" t="str">
        <f>IF(SP_SUL!B1037="","*",SP_SUL!B1037)</f>
        <v>*</v>
      </c>
      <c r="G1034" s="145" t="str">
        <f>IF(SP_SUL!D1037="","*",SP_SUL!D1037)</f>
        <v>*</v>
      </c>
      <c r="H1034" s="145" t="str">
        <f>IF(SP_SUL!F1037="","*",SP_SUL!F1037)</f>
        <v>*</v>
      </c>
      <c r="I1034" s="145" t="str">
        <f>IF(SP_SUL!H1037="","*",SP_SUL!H1037)</f>
        <v>*</v>
      </c>
      <c r="J1034" s="145" t="str">
        <f>IF(SP_SUL!I1037="","*",SP_SUL!I1037)</f>
        <v>*</v>
      </c>
      <c r="K1034" s="139" t="str">
        <f>IF(SP_SUL!M1037="","*",SP_SUL!M1037)</f>
        <v>*</v>
      </c>
      <c r="L1034" s="139" t="str">
        <f>IF(SP_SUL!N1037="","*",SP_SUL!N1037)</f>
        <v>*</v>
      </c>
      <c r="M1034" s="140" t="str">
        <f>IF(SP_SUL!J1037="","*",SP_SUL!J1037)</f>
        <v>*</v>
      </c>
      <c r="N1034" s="144" t="str">
        <f>IF(SP_SUL!K1037="","*",SP_SUL!K1037)</f>
        <v>*</v>
      </c>
      <c r="O1034" s="144" t="str">
        <f>IF(SP_SUL!L1037="","*",SP_SUL!L1037)</f>
        <v>*</v>
      </c>
      <c r="P1034" s="143" t="str">
        <f>IF(SP_SUL!O1037="","*",SP_SUL!O1037)</f>
        <v>*</v>
      </c>
      <c r="Q1034" s="143" t="str">
        <f>IF(SP_SUL!P1037="","*",SP_SUL!P1037)</f>
        <v>*</v>
      </c>
      <c r="R1034" s="145" t="str">
        <f>IF(SP_SUL!Q1037="","*",CONCATENATE(SP_SUL!Q1037," ",SP_SUL!R1037))</f>
        <v>*</v>
      </c>
      <c r="S1034" s="145" t="str">
        <f>IF(SP_SUL!V1037="","*",SP_SUL!V1037)</f>
        <v>*</v>
      </c>
      <c r="T1034" s="145" t="str">
        <f>IF(SP_SUL!W1037="","*",SP_SUL!W1037)</f>
        <v>*</v>
      </c>
      <c r="U1034" s="137" t="str">
        <f ca="1">_xlfn.XLOOKUP(G1034&amp;$U$2,BS_CONTROLE[CHAVE],BS_CONTROLE[Quantidade_11],"-")</f>
        <v>-</v>
      </c>
      <c r="V1034" s="137" t="str">
        <f ca="1">_xlfn.XLOOKUP(G1034&amp;$V$2,BS_CONTROLE[CHAVE],BS_CONTROLE[Quantidade_11],"-")</f>
        <v>-</v>
      </c>
      <c r="W1034" s="137" t="str">
        <f ca="1">_xlfn.XLOOKUP(G1034&amp;$W$2,BS_CONTROLE[CHAVE],BS_CONTROLE[Quantidade_11],"-")</f>
        <v>-</v>
      </c>
    </row>
    <row r="1035" spans="1:23" hidden="1">
      <c r="A1035" s="146" t="str">
        <f>IF(SP_SUL!Y1038="","*",SP_SUL!Y1038)</f>
        <v>*</v>
      </c>
      <c r="B1035" s="146" t="str">
        <f>IF(SP_SUL!X1038="","*",SP_SUL!X1038)</f>
        <v>*</v>
      </c>
      <c r="C1035" s="146" t="str">
        <f>IF(SP_SUL!Z1038="","*",SP_SUL!Z1038)</f>
        <v>*</v>
      </c>
      <c r="D1035" s="139" t="str">
        <f>IF(SP_SUL!S1038="","*",SP_SUL!S1038)</f>
        <v>*</v>
      </c>
      <c r="E1035" s="139" t="str">
        <f>IF(SP_SUL!T1038="","*",SP_SUL!T1038)</f>
        <v>*</v>
      </c>
      <c r="F1035" s="145" t="str">
        <f>IF(SP_SUL!B1038="","*",SP_SUL!B1038)</f>
        <v>*</v>
      </c>
      <c r="G1035" s="145" t="str">
        <f>IF(SP_SUL!D1038="","*",SP_SUL!D1038)</f>
        <v>*</v>
      </c>
      <c r="H1035" s="145" t="str">
        <f>IF(SP_SUL!F1038="","*",SP_SUL!F1038)</f>
        <v>*</v>
      </c>
      <c r="I1035" s="145" t="str">
        <f>IF(SP_SUL!H1038="","*",SP_SUL!H1038)</f>
        <v>*</v>
      </c>
      <c r="J1035" s="145" t="str">
        <f>IF(SP_SUL!I1038="","*",SP_SUL!I1038)</f>
        <v>*</v>
      </c>
      <c r="K1035" s="139" t="str">
        <f>IF(SP_SUL!M1038="","*",SP_SUL!M1038)</f>
        <v>*</v>
      </c>
      <c r="L1035" s="139" t="str">
        <f>IF(SP_SUL!N1038="","*",SP_SUL!N1038)</f>
        <v>*</v>
      </c>
      <c r="M1035" s="140" t="str">
        <f>IF(SP_SUL!J1038="","*",SP_SUL!J1038)</f>
        <v>*</v>
      </c>
      <c r="N1035" s="144" t="str">
        <f>IF(SP_SUL!K1038="","*",SP_SUL!K1038)</f>
        <v>*</v>
      </c>
      <c r="O1035" s="144" t="str">
        <f>IF(SP_SUL!L1038="","*",SP_SUL!L1038)</f>
        <v>*</v>
      </c>
      <c r="P1035" s="143" t="str">
        <f>IF(SP_SUL!O1038="","*",SP_SUL!O1038)</f>
        <v>*</v>
      </c>
      <c r="Q1035" s="143" t="str">
        <f>IF(SP_SUL!P1038="","*",SP_SUL!P1038)</f>
        <v>*</v>
      </c>
      <c r="R1035" s="145" t="str">
        <f>IF(SP_SUL!Q1038="","*",CONCATENATE(SP_SUL!Q1038," ",SP_SUL!R1038))</f>
        <v>*</v>
      </c>
      <c r="S1035" s="145" t="str">
        <f>IF(SP_SUL!V1038="","*",SP_SUL!V1038)</f>
        <v>*</v>
      </c>
      <c r="T1035" s="145" t="str">
        <f>IF(SP_SUL!W1038="","*",SP_SUL!W1038)</f>
        <v>*</v>
      </c>
      <c r="U1035" s="137" t="str">
        <f ca="1">_xlfn.XLOOKUP(G1035&amp;$U$2,BS_CONTROLE[CHAVE],BS_CONTROLE[Quantidade_11],"-")</f>
        <v>-</v>
      </c>
      <c r="V1035" s="137" t="str">
        <f ca="1">_xlfn.XLOOKUP(G1035&amp;$V$2,BS_CONTROLE[CHAVE],BS_CONTROLE[Quantidade_11],"-")</f>
        <v>-</v>
      </c>
      <c r="W1035" s="137" t="str">
        <f ca="1">_xlfn.XLOOKUP(G1035&amp;$W$2,BS_CONTROLE[CHAVE],BS_CONTROLE[Quantidade_11],"-")</f>
        <v>-</v>
      </c>
    </row>
    <row r="1036" spans="1:23" hidden="1">
      <c r="A1036" s="146" t="str">
        <f>IF(SP_SUL!Y1039="","*",SP_SUL!Y1039)</f>
        <v>*</v>
      </c>
      <c r="B1036" s="146" t="str">
        <f>IF(SP_SUL!X1039="","*",SP_SUL!X1039)</f>
        <v>*</v>
      </c>
      <c r="C1036" s="146" t="str">
        <f>IF(SP_SUL!Z1039="","*",SP_SUL!Z1039)</f>
        <v>*</v>
      </c>
      <c r="D1036" s="139" t="str">
        <f>IF(SP_SUL!S1039="","*",SP_SUL!S1039)</f>
        <v>*</v>
      </c>
      <c r="E1036" s="139" t="str">
        <f>IF(SP_SUL!T1039="","*",SP_SUL!T1039)</f>
        <v>*</v>
      </c>
      <c r="F1036" s="145" t="str">
        <f>IF(SP_SUL!B1039="","*",SP_SUL!B1039)</f>
        <v>*</v>
      </c>
      <c r="G1036" s="145" t="str">
        <f>IF(SP_SUL!D1039="","*",SP_SUL!D1039)</f>
        <v>*</v>
      </c>
      <c r="H1036" s="145" t="str">
        <f>IF(SP_SUL!F1039="","*",SP_SUL!F1039)</f>
        <v>*</v>
      </c>
      <c r="I1036" s="145" t="str">
        <f>IF(SP_SUL!H1039="","*",SP_SUL!H1039)</f>
        <v>*</v>
      </c>
      <c r="J1036" s="145" t="str">
        <f>IF(SP_SUL!I1039="","*",SP_SUL!I1039)</f>
        <v>*</v>
      </c>
      <c r="K1036" s="139" t="str">
        <f>IF(SP_SUL!M1039="","*",SP_SUL!M1039)</f>
        <v>*</v>
      </c>
      <c r="L1036" s="139" t="str">
        <f>IF(SP_SUL!N1039="","*",SP_SUL!N1039)</f>
        <v>*</v>
      </c>
      <c r="M1036" s="140" t="str">
        <f>IF(SP_SUL!J1039="","*",SP_SUL!J1039)</f>
        <v>*</v>
      </c>
      <c r="N1036" s="144" t="str">
        <f>IF(SP_SUL!K1039="","*",SP_SUL!K1039)</f>
        <v>*</v>
      </c>
      <c r="O1036" s="144" t="str">
        <f>IF(SP_SUL!L1039="","*",SP_SUL!L1039)</f>
        <v>*</v>
      </c>
      <c r="P1036" s="143" t="str">
        <f>IF(SP_SUL!O1039="","*",SP_SUL!O1039)</f>
        <v>*</v>
      </c>
      <c r="Q1036" s="143" t="str">
        <f>IF(SP_SUL!P1039="","*",SP_SUL!P1039)</f>
        <v>*</v>
      </c>
      <c r="R1036" s="145" t="str">
        <f>IF(SP_SUL!Q1039="","*",CONCATENATE(SP_SUL!Q1039," ",SP_SUL!R1039))</f>
        <v>*</v>
      </c>
      <c r="S1036" s="145" t="str">
        <f>IF(SP_SUL!V1039="","*",SP_SUL!V1039)</f>
        <v>*</v>
      </c>
      <c r="T1036" s="145" t="str">
        <f>IF(SP_SUL!W1039="","*",SP_SUL!W1039)</f>
        <v>*</v>
      </c>
      <c r="U1036" s="137" t="str">
        <f ca="1">_xlfn.XLOOKUP(G1036&amp;$U$2,BS_CONTROLE[CHAVE],BS_CONTROLE[Quantidade_11],"-")</f>
        <v>-</v>
      </c>
      <c r="V1036" s="137" t="str">
        <f ca="1">_xlfn.XLOOKUP(G1036&amp;$V$2,BS_CONTROLE[CHAVE],BS_CONTROLE[Quantidade_11],"-")</f>
        <v>-</v>
      </c>
      <c r="W1036" s="137" t="str">
        <f ca="1">_xlfn.XLOOKUP(G1036&amp;$W$2,BS_CONTROLE[CHAVE],BS_CONTROLE[Quantidade_11],"-")</f>
        <v>-</v>
      </c>
    </row>
    <row r="1037" spans="1:23" hidden="1">
      <c r="A1037" s="146" t="str">
        <f>IF(SP_SUL!Y1040="","*",SP_SUL!Y1040)</f>
        <v>*</v>
      </c>
      <c r="B1037" s="146" t="str">
        <f>IF(SP_SUL!X1040="","*",SP_SUL!X1040)</f>
        <v>*</v>
      </c>
      <c r="C1037" s="146" t="str">
        <f>IF(SP_SUL!Z1040="","*",SP_SUL!Z1040)</f>
        <v>*</v>
      </c>
      <c r="D1037" s="139" t="str">
        <f>IF(SP_SUL!S1040="","*",SP_SUL!S1040)</f>
        <v>*</v>
      </c>
      <c r="E1037" s="139" t="str">
        <f>IF(SP_SUL!T1040="","*",SP_SUL!T1040)</f>
        <v>*</v>
      </c>
      <c r="F1037" s="145" t="str">
        <f>IF(SP_SUL!B1040="","*",SP_SUL!B1040)</f>
        <v>*</v>
      </c>
      <c r="G1037" s="145" t="str">
        <f>IF(SP_SUL!D1040="","*",SP_SUL!D1040)</f>
        <v>*</v>
      </c>
      <c r="H1037" s="145" t="str">
        <f>IF(SP_SUL!F1040="","*",SP_SUL!F1040)</f>
        <v>*</v>
      </c>
      <c r="I1037" s="145" t="str">
        <f>IF(SP_SUL!H1040="","*",SP_SUL!H1040)</f>
        <v>*</v>
      </c>
      <c r="J1037" s="145" t="str">
        <f>IF(SP_SUL!I1040="","*",SP_SUL!I1040)</f>
        <v>*</v>
      </c>
      <c r="K1037" s="139" t="str">
        <f>IF(SP_SUL!M1040="","*",SP_SUL!M1040)</f>
        <v>*</v>
      </c>
      <c r="L1037" s="139" t="str">
        <f>IF(SP_SUL!N1040="","*",SP_SUL!N1040)</f>
        <v>*</v>
      </c>
      <c r="M1037" s="140" t="str">
        <f>IF(SP_SUL!J1040="","*",SP_SUL!J1040)</f>
        <v>*</v>
      </c>
      <c r="N1037" s="144" t="str">
        <f>IF(SP_SUL!K1040="","*",SP_SUL!K1040)</f>
        <v>*</v>
      </c>
      <c r="O1037" s="144" t="str">
        <f>IF(SP_SUL!L1040="","*",SP_SUL!L1040)</f>
        <v>*</v>
      </c>
      <c r="P1037" s="143" t="str">
        <f>IF(SP_SUL!O1040="","*",SP_SUL!O1040)</f>
        <v>*</v>
      </c>
      <c r="Q1037" s="143" t="str">
        <f>IF(SP_SUL!P1040="","*",SP_SUL!P1040)</f>
        <v>*</v>
      </c>
      <c r="R1037" s="145" t="str">
        <f>IF(SP_SUL!Q1040="","*",CONCATENATE(SP_SUL!Q1040," ",SP_SUL!R1040))</f>
        <v>*</v>
      </c>
      <c r="S1037" s="145" t="str">
        <f>IF(SP_SUL!V1040="","*",SP_SUL!V1040)</f>
        <v>*</v>
      </c>
      <c r="T1037" s="145" t="str">
        <f>IF(SP_SUL!W1040="","*",SP_SUL!W1040)</f>
        <v>*</v>
      </c>
      <c r="U1037" s="137" t="str">
        <f ca="1">_xlfn.XLOOKUP(G1037&amp;$U$2,BS_CONTROLE[CHAVE],BS_CONTROLE[Quantidade_11],"-")</f>
        <v>-</v>
      </c>
      <c r="V1037" s="137" t="str">
        <f ca="1">_xlfn.XLOOKUP(G1037&amp;$V$2,BS_CONTROLE[CHAVE],BS_CONTROLE[Quantidade_11],"-")</f>
        <v>-</v>
      </c>
      <c r="W1037" s="137" t="str">
        <f ca="1">_xlfn.XLOOKUP(G1037&amp;$W$2,BS_CONTROLE[CHAVE],BS_CONTROLE[Quantidade_11],"-")</f>
        <v>-</v>
      </c>
    </row>
    <row r="1038" spans="1:23" hidden="1">
      <c r="A1038" s="146" t="str">
        <f>IF(SP_SUL!Y1041="","*",SP_SUL!Y1041)</f>
        <v>*</v>
      </c>
      <c r="B1038" s="146" t="str">
        <f>IF(SP_SUL!X1041="","*",SP_SUL!X1041)</f>
        <v>*</v>
      </c>
      <c r="C1038" s="146" t="str">
        <f>IF(SP_SUL!Z1041="","*",SP_SUL!Z1041)</f>
        <v>*</v>
      </c>
      <c r="D1038" s="139" t="str">
        <f>IF(SP_SUL!S1041="","*",SP_SUL!S1041)</f>
        <v>*</v>
      </c>
      <c r="E1038" s="139" t="str">
        <f>IF(SP_SUL!T1041="","*",SP_SUL!T1041)</f>
        <v>*</v>
      </c>
      <c r="F1038" s="145" t="str">
        <f>IF(SP_SUL!B1041="","*",SP_SUL!B1041)</f>
        <v>*</v>
      </c>
      <c r="G1038" s="145" t="str">
        <f>IF(SP_SUL!D1041="","*",SP_SUL!D1041)</f>
        <v>*</v>
      </c>
      <c r="H1038" s="145" t="str">
        <f>IF(SP_SUL!F1041="","*",SP_SUL!F1041)</f>
        <v>*</v>
      </c>
      <c r="I1038" s="145" t="str">
        <f>IF(SP_SUL!H1041="","*",SP_SUL!H1041)</f>
        <v>*</v>
      </c>
      <c r="J1038" s="145" t="str">
        <f>IF(SP_SUL!I1041="","*",SP_SUL!I1041)</f>
        <v>*</v>
      </c>
      <c r="K1038" s="139" t="str">
        <f>IF(SP_SUL!M1041="","*",SP_SUL!M1041)</f>
        <v>*</v>
      </c>
      <c r="L1038" s="139" t="str">
        <f>IF(SP_SUL!N1041="","*",SP_SUL!N1041)</f>
        <v>*</v>
      </c>
      <c r="M1038" s="140" t="str">
        <f>IF(SP_SUL!J1041="","*",SP_SUL!J1041)</f>
        <v>*</v>
      </c>
      <c r="N1038" s="144" t="str">
        <f>IF(SP_SUL!K1041="","*",SP_SUL!K1041)</f>
        <v>*</v>
      </c>
      <c r="O1038" s="144" t="str">
        <f>IF(SP_SUL!L1041="","*",SP_SUL!L1041)</f>
        <v>*</v>
      </c>
      <c r="P1038" s="143" t="str">
        <f>IF(SP_SUL!O1041="","*",SP_SUL!O1041)</f>
        <v>*</v>
      </c>
      <c r="Q1038" s="143" t="str">
        <f>IF(SP_SUL!P1041="","*",SP_SUL!P1041)</f>
        <v>*</v>
      </c>
      <c r="R1038" s="145" t="str">
        <f>IF(SP_SUL!Q1041="","*",CONCATENATE(SP_SUL!Q1041," ",SP_SUL!R1041))</f>
        <v>*</v>
      </c>
      <c r="S1038" s="145" t="str">
        <f>IF(SP_SUL!V1041="","*",SP_SUL!V1041)</f>
        <v>*</v>
      </c>
      <c r="T1038" s="145" t="str">
        <f>IF(SP_SUL!W1041="","*",SP_SUL!W1041)</f>
        <v>*</v>
      </c>
      <c r="U1038" s="137" t="str">
        <f ca="1">_xlfn.XLOOKUP(G1038&amp;$U$2,BS_CONTROLE[CHAVE],BS_CONTROLE[Quantidade_11],"-")</f>
        <v>-</v>
      </c>
      <c r="V1038" s="137" t="str">
        <f ca="1">_xlfn.XLOOKUP(G1038&amp;$V$2,BS_CONTROLE[CHAVE],BS_CONTROLE[Quantidade_11],"-")</f>
        <v>-</v>
      </c>
      <c r="W1038" s="137" t="str">
        <f ca="1">_xlfn.XLOOKUP(G1038&amp;$W$2,BS_CONTROLE[CHAVE],BS_CONTROLE[Quantidade_11],"-")</f>
        <v>-</v>
      </c>
    </row>
    <row r="1039" spans="1:23" hidden="1">
      <c r="A1039" s="146" t="str">
        <f>IF(SP_SUL!Y1042="","*",SP_SUL!Y1042)</f>
        <v>*</v>
      </c>
      <c r="B1039" s="146" t="str">
        <f>IF(SP_SUL!X1042="","*",SP_SUL!X1042)</f>
        <v>*</v>
      </c>
      <c r="C1039" s="146" t="str">
        <f>IF(SP_SUL!Z1042="","*",SP_SUL!Z1042)</f>
        <v>*</v>
      </c>
      <c r="D1039" s="139" t="str">
        <f>IF(SP_SUL!S1042="","*",SP_SUL!S1042)</f>
        <v>*</v>
      </c>
      <c r="E1039" s="139" t="str">
        <f>IF(SP_SUL!T1042="","*",SP_SUL!T1042)</f>
        <v>*</v>
      </c>
      <c r="F1039" s="145" t="str">
        <f>IF(SP_SUL!B1042="","*",SP_SUL!B1042)</f>
        <v>*</v>
      </c>
      <c r="G1039" s="145" t="str">
        <f>IF(SP_SUL!D1042="","*",SP_SUL!D1042)</f>
        <v>*</v>
      </c>
      <c r="H1039" s="145" t="str">
        <f>IF(SP_SUL!F1042="","*",SP_SUL!F1042)</f>
        <v>*</v>
      </c>
      <c r="I1039" s="145" t="str">
        <f>IF(SP_SUL!H1042="","*",SP_SUL!H1042)</f>
        <v>*</v>
      </c>
      <c r="J1039" s="145" t="str">
        <f>IF(SP_SUL!I1042="","*",SP_SUL!I1042)</f>
        <v>*</v>
      </c>
      <c r="K1039" s="139" t="str">
        <f>IF(SP_SUL!M1042="","*",SP_SUL!M1042)</f>
        <v>*</v>
      </c>
      <c r="L1039" s="139" t="str">
        <f>IF(SP_SUL!N1042="","*",SP_SUL!N1042)</f>
        <v>*</v>
      </c>
      <c r="M1039" s="140" t="str">
        <f>IF(SP_SUL!J1042="","*",SP_SUL!J1042)</f>
        <v>*</v>
      </c>
      <c r="N1039" s="144" t="str">
        <f>IF(SP_SUL!K1042="","*",SP_SUL!K1042)</f>
        <v>*</v>
      </c>
      <c r="O1039" s="144" t="str">
        <f>IF(SP_SUL!L1042="","*",SP_SUL!L1042)</f>
        <v>*</v>
      </c>
      <c r="P1039" s="143" t="str">
        <f>IF(SP_SUL!O1042="","*",SP_SUL!O1042)</f>
        <v>*</v>
      </c>
      <c r="Q1039" s="143" t="str">
        <f>IF(SP_SUL!P1042="","*",SP_SUL!P1042)</f>
        <v>*</v>
      </c>
      <c r="R1039" s="145" t="str">
        <f>IF(SP_SUL!Q1042="","*",CONCATENATE(SP_SUL!Q1042," ",SP_SUL!R1042))</f>
        <v>*</v>
      </c>
      <c r="S1039" s="145" t="str">
        <f>IF(SP_SUL!V1042="","*",SP_SUL!V1042)</f>
        <v>*</v>
      </c>
      <c r="T1039" s="145" t="str">
        <f>IF(SP_SUL!W1042="","*",SP_SUL!W1042)</f>
        <v>*</v>
      </c>
      <c r="U1039" s="137" t="str">
        <f ca="1">_xlfn.XLOOKUP(G1039&amp;$U$2,BS_CONTROLE[CHAVE],BS_CONTROLE[Quantidade_11],"-")</f>
        <v>-</v>
      </c>
      <c r="V1039" s="137" t="str">
        <f ca="1">_xlfn.XLOOKUP(G1039&amp;$V$2,BS_CONTROLE[CHAVE],BS_CONTROLE[Quantidade_11],"-")</f>
        <v>-</v>
      </c>
      <c r="W1039" s="137" t="str">
        <f ca="1">_xlfn.XLOOKUP(G1039&amp;$W$2,BS_CONTROLE[CHAVE],BS_CONTROLE[Quantidade_11],"-")</f>
        <v>-</v>
      </c>
    </row>
    <row r="1040" spans="1:23" hidden="1">
      <c r="A1040" s="146" t="str">
        <f>IF(SP_SUL!Y1043="","*",SP_SUL!Y1043)</f>
        <v>*</v>
      </c>
      <c r="B1040" s="146" t="str">
        <f>IF(SP_SUL!X1043="","*",SP_SUL!X1043)</f>
        <v>*</v>
      </c>
      <c r="C1040" s="146" t="str">
        <f>IF(SP_SUL!Z1043="","*",SP_SUL!Z1043)</f>
        <v>*</v>
      </c>
      <c r="D1040" s="139" t="str">
        <f>IF(SP_SUL!S1043="","*",SP_SUL!S1043)</f>
        <v>*</v>
      </c>
      <c r="E1040" s="139" t="str">
        <f>IF(SP_SUL!T1043="","*",SP_SUL!T1043)</f>
        <v>*</v>
      </c>
      <c r="F1040" s="145" t="str">
        <f>IF(SP_SUL!B1043="","*",SP_SUL!B1043)</f>
        <v>*</v>
      </c>
      <c r="G1040" s="145" t="str">
        <f>IF(SP_SUL!D1043="","*",SP_SUL!D1043)</f>
        <v>*</v>
      </c>
      <c r="H1040" s="145" t="str">
        <f>IF(SP_SUL!F1043="","*",SP_SUL!F1043)</f>
        <v>*</v>
      </c>
      <c r="I1040" s="145" t="str">
        <f>IF(SP_SUL!H1043="","*",SP_SUL!H1043)</f>
        <v>*</v>
      </c>
      <c r="J1040" s="145" t="str">
        <f>IF(SP_SUL!I1043="","*",SP_SUL!I1043)</f>
        <v>*</v>
      </c>
      <c r="K1040" s="139" t="str">
        <f>IF(SP_SUL!M1043="","*",SP_SUL!M1043)</f>
        <v>*</v>
      </c>
      <c r="L1040" s="139" t="str">
        <f>IF(SP_SUL!N1043="","*",SP_SUL!N1043)</f>
        <v>*</v>
      </c>
      <c r="M1040" s="140" t="str">
        <f>IF(SP_SUL!J1043="","*",SP_SUL!J1043)</f>
        <v>*</v>
      </c>
      <c r="N1040" s="144" t="str">
        <f>IF(SP_SUL!K1043="","*",SP_SUL!K1043)</f>
        <v>*</v>
      </c>
      <c r="O1040" s="144" t="str">
        <f>IF(SP_SUL!L1043="","*",SP_SUL!L1043)</f>
        <v>*</v>
      </c>
      <c r="P1040" s="143" t="str">
        <f>IF(SP_SUL!O1043="","*",SP_SUL!O1043)</f>
        <v>*</v>
      </c>
      <c r="Q1040" s="143" t="str">
        <f>IF(SP_SUL!P1043="","*",SP_SUL!P1043)</f>
        <v>*</v>
      </c>
      <c r="R1040" s="145" t="str">
        <f>IF(SP_SUL!Q1043="","*",CONCATENATE(SP_SUL!Q1043," ",SP_SUL!R1043))</f>
        <v>*</v>
      </c>
      <c r="S1040" s="145" t="str">
        <f>IF(SP_SUL!V1043="","*",SP_SUL!V1043)</f>
        <v>*</v>
      </c>
      <c r="T1040" s="145" t="str">
        <f>IF(SP_SUL!W1043="","*",SP_SUL!W1043)</f>
        <v>*</v>
      </c>
      <c r="U1040" s="137" t="str">
        <f ca="1">_xlfn.XLOOKUP(G1040&amp;$U$2,BS_CONTROLE[CHAVE],BS_CONTROLE[Quantidade_11],"-")</f>
        <v>-</v>
      </c>
      <c r="V1040" s="137" t="str">
        <f ca="1">_xlfn.XLOOKUP(G1040&amp;$V$2,BS_CONTROLE[CHAVE],BS_CONTROLE[Quantidade_11],"-")</f>
        <v>-</v>
      </c>
      <c r="W1040" s="137" t="str">
        <f ca="1">_xlfn.XLOOKUP(G1040&amp;$W$2,BS_CONTROLE[CHAVE],BS_CONTROLE[Quantidade_11],"-")</f>
        <v>-</v>
      </c>
    </row>
    <row r="1041" spans="1:23" hidden="1">
      <c r="A1041" s="146" t="str">
        <f>IF(SP_SUL!Y1044="","*",SP_SUL!Y1044)</f>
        <v>*</v>
      </c>
      <c r="B1041" s="146" t="str">
        <f>IF(SP_SUL!X1044="","*",SP_SUL!X1044)</f>
        <v>*</v>
      </c>
      <c r="C1041" s="146" t="str">
        <f>IF(SP_SUL!Z1044="","*",SP_SUL!Z1044)</f>
        <v>*</v>
      </c>
      <c r="D1041" s="139" t="str">
        <f>IF(SP_SUL!S1044="","*",SP_SUL!S1044)</f>
        <v>*</v>
      </c>
      <c r="E1041" s="139" t="str">
        <f>IF(SP_SUL!T1044="","*",SP_SUL!T1044)</f>
        <v>*</v>
      </c>
      <c r="F1041" s="145" t="str">
        <f>IF(SP_SUL!B1044="","*",SP_SUL!B1044)</f>
        <v>*</v>
      </c>
      <c r="G1041" s="145" t="str">
        <f>IF(SP_SUL!D1044="","*",SP_SUL!D1044)</f>
        <v>*</v>
      </c>
      <c r="H1041" s="145" t="str">
        <f>IF(SP_SUL!F1044="","*",SP_SUL!F1044)</f>
        <v>*</v>
      </c>
      <c r="I1041" s="145" t="str">
        <f>IF(SP_SUL!H1044="","*",SP_SUL!H1044)</f>
        <v>*</v>
      </c>
      <c r="J1041" s="145" t="str">
        <f>IF(SP_SUL!I1044="","*",SP_SUL!I1044)</f>
        <v>*</v>
      </c>
      <c r="K1041" s="139" t="str">
        <f>IF(SP_SUL!M1044="","*",SP_SUL!M1044)</f>
        <v>*</v>
      </c>
      <c r="L1041" s="139" t="str">
        <f>IF(SP_SUL!N1044="","*",SP_SUL!N1044)</f>
        <v>*</v>
      </c>
      <c r="M1041" s="140" t="str">
        <f>IF(SP_SUL!J1044="","*",SP_SUL!J1044)</f>
        <v>*</v>
      </c>
      <c r="N1041" s="144" t="str">
        <f>IF(SP_SUL!K1044="","*",SP_SUL!K1044)</f>
        <v>*</v>
      </c>
      <c r="O1041" s="144" t="str">
        <f>IF(SP_SUL!L1044="","*",SP_SUL!L1044)</f>
        <v>*</v>
      </c>
      <c r="P1041" s="143" t="str">
        <f>IF(SP_SUL!O1044="","*",SP_SUL!O1044)</f>
        <v>*</v>
      </c>
      <c r="Q1041" s="143" t="str">
        <f>IF(SP_SUL!P1044="","*",SP_SUL!P1044)</f>
        <v>*</v>
      </c>
      <c r="R1041" s="145" t="str">
        <f>IF(SP_SUL!Q1044="","*",CONCATENATE(SP_SUL!Q1044," ",SP_SUL!R1044))</f>
        <v>*</v>
      </c>
      <c r="S1041" s="145" t="str">
        <f>IF(SP_SUL!V1044="","*",SP_SUL!V1044)</f>
        <v>*</v>
      </c>
      <c r="T1041" s="145" t="str">
        <f>IF(SP_SUL!W1044="","*",SP_SUL!W1044)</f>
        <v>*</v>
      </c>
      <c r="U1041" s="137" t="str">
        <f ca="1">_xlfn.XLOOKUP(G1041&amp;$U$2,BS_CONTROLE[CHAVE],BS_CONTROLE[Quantidade_11],"-")</f>
        <v>-</v>
      </c>
      <c r="V1041" s="137" t="str">
        <f ca="1">_xlfn.XLOOKUP(G1041&amp;$V$2,BS_CONTROLE[CHAVE],BS_CONTROLE[Quantidade_11],"-")</f>
        <v>-</v>
      </c>
      <c r="W1041" s="137" t="str">
        <f ca="1">_xlfn.XLOOKUP(G1041&amp;$W$2,BS_CONTROLE[CHAVE],BS_CONTROLE[Quantidade_11],"-")</f>
        <v>-</v>
      </c>
    </row>
    <row r="1042" spans="1:23" hidden="1">
      <c r="A1042" s="146" t="str">
        <f>IF(SP_SUL!Y1045="","*",SP_SUL!Y1045)</f>
        <v>*</v>
      </c>
      <c r="B1042" s="146" t="str">
        <f>IF(SP_SUL!X1045="","*",SP_SUL!X1045)</f>
        <v>*</v>
      </c>
      <c r="C1042" s="146" t="str">
        <f>IF(SP_SUL!Z1045="","*",SP_SUL!Z1045)</f>
        <v>*</v>
      </c>
      <c r="D1042" s="139" t="str">
        <f>IF(SP_SUL!S1045="","*",SP_SUL!S1045)</f>
        <v>*</v>
      </c>
      <c r="E1042" s="139" t="str">
        <f>IF(SP_SUL!T1045="","*",SP_SUL!T1045)</f>
        <v>*</v>
      </c>
      <c r="F1042" s="145" t="str">
        <f>IF(SP_SUL!B1045="","*",SP_SUL!B1045)</f>
        <v>*</v>
      </c>
      <c r="G1042" s="145" t="str">
        <f>IF(SP_SUL!D1045="","*",SP_SUL!D1045)</f>
        <v>*</v>
      </c>
      <c r="H1042" s="145" t="str">
        <f>IF(SP_SUL!F1045="","*",SP_SUL!F1045)</f>
        <v>*</v>
      </c>
      <c r="I1042" s="145" t="str">
        <f>IF(SP_SUL!H1045="","*",SP_SUL!H1045)</f>
        <v>*</v>
      </c>
      <c r="J1042" s="145" t="str">
        <f>IF(SP_SUL!I1045="","*",SP_SUL!I1045)</f>
        <v>*</v>
      </c>
      <c r="K1042" s="139" t="str">
        <f>IF(SP_SUL!M1045="","*",SP_SUL!M1045)</f>
        <v>*</v>
      </c>
      <c r="L1042" s="139" t="str">
        <f>IF(SP_SUL!N1045="","*",SP_SUL!N1045)</f>
        <v>*</v>
      </c>
      <c r="M1042" s="140" t="str">
        <f>IF(SP_SUL!J1045="","*",SP_SUL!J1045)</f>
        <v>*</v>
      </c>
      <c r="N1042" s="144" t="str">
        <f>IF(SP_SUL!K1045="","*",SP_SUL!K1045)</f>
        <v>*</v>
      </c>
      <c r="O1042" s="144" t="str">
        <f>IF(SP_SUL!L1045="","*",SP_SUL!L1045)</f>
        <v>*</v>
      </c>
      <c r="P1042" s="143" t="str">
        <f>IF(SP_SUL!O1045="","*",SP_SUL!O1045)</f>
        <v>*</v>
      </c>
      <c r="Q1042" s="143" t="str">
        <f>IF(SP_SUL!P1045="","*",SP_SUL!P1045)</f>
        <v>*</v>
      </c>
      <c r="R1042" s="145" t="str">
        <f>IF(SP_SUL!Q1045="","*",CONCATENATE(SP_SUL!Q1045," ",SP_SUL!R1045))</f>
        <v>*</v>
      </c>
      <c r="S1042" s="145" t="str">
        <f>IF(SP_SUL!V1045="","*",SP_SUL!V1045)</f>
        <v>*</v>
      </c>
      <c r="T1042" s="145" t="str">
        <f>IF(SP_SUL!W1045="","*",SP_SUL!W1045)</f>
        <v>*</v>
      </c>
      <c r="U1042" s="137" t="str">
        <f ca="1">_xlfn.XLOOKUP(G1042&amp;$U$2,BS_CONTROLE[CHAVE],BS_CONTROLE[Quantidade_11],"-")</f>
        <v>-</v>
      </c>
      <c r="V1042" s="137" t="str">
        <f ca="1">_xlfn.XLOOKUP(G1042&amp;$V$2,BS_CONTROLE[CHAVE],BS_CONTROLE[Quantidade_11],"-")</f>
        <v>-</v>
      </c>
      <c r="W1042" s="137" t="str">
        <f ca="1">_xlfn.XLOOKUP(G1042&amp;$W$2,BS_CONTROLE[CHAVE],BS_CONTROLE[Quantidade_11],"-")</f>
        <v>-</v>
      </c>
    </row>
    <row r="1043" spans="1:23" hidden="1">
      <c r="A1043" s="146" t="str">
        <f>IF(SP_SUL!Y1046="","*",SP_SUL!Y1046)</f>
        <v>*</v>
      </c>
      <c r="B1043" s="146" t="str">
        <f>IF(SP_SUL!X1046="","*",SP_SUL!X1046)</f>
        <v>*</v>
      </c>
      <c r="C1043" s="146" t="str">
        <f>IF(SP_SUL!Z1046="","*",SP_SUL!Z1046)</f>
        <v>*</v>
      </c>
      <c r="D1043" s="139" t="str">
        <f>IF(SP_SUL!S1046="","*",SP_SUL!S1046)</f>
        <v>*</v>
      </c>
      <c r="E1043" s="139" t="str">
        <f>IF(SP_SUL!T1046="","*",SP_SUL!T1046)</f>
        <v>*</v>
      </c>
      <c r="F1043" s="145" t="str">
        <f>IF(SP_SUL!B1046="","*",SP_SUL!B1046)</f>
        <v>*</v>
      </c>
      <c r="G1043" s="145" t="str">
        <f>IF(SP_SUL!D1046="","*",SP_SUL!D1046)</f>
        <v>*</v>
      </c>
      <c r="H1043" s="145" t="str">
        <f>IF(SP_SUL!F1046="","*",SP_SUL!F1046)</f>
        <v>*</v>
      </c>
      <c r="I1043" s="145" t="str">
        <f>IF(SP_SUL!H1046="","*",SP_SUL!H1046)</f>
        <v>*</v>
      </c>
      <c r="J1043" s="145" t="str">
        <f>IF(SP_SUL!I1046="","*",SP_SUL!I1046)</f>
        <v>*</v>
      </c>
      <c r="K1043" s="139" t="str">
        <f>IF(SP_SUL!M1046="","*",SP_SUL!M1046)</f>
        <v>*</v>
      </c>
      <c r="L1043" s="139" t="str">
        <f>IF(SP_SUL!N1046="","*",SP_SUL!N1046)</f>
        <v>*</v>
      </c>
      <c r="M1043" s="140" t="str">
        <f>IF(SP_SUL!J1046="","*",SP_SUL!J1046)</f>
        <v>*</v>
      </c>
      <c r="N1043" s="144" t="str">
        <f>IF(SP_SUL!K1046="","*",SP_SUL!K1046)</f>
        <v>*</v>
      </c>
      <c r="O1043" s="144" t="str">
        <f>IF(SP_SUL!L1046="","*",SP_SUL!L1046)</f>
        <v>*</v>
      </c>
      <c r="P1043" s="143" t="str">
        <f>IF(SP_SUL!O1046="","*",SP_SUL!O1046)</f>
        <v>*</v>
      </c>
      <c r="Q1043" s="143" t="str">
        <f>IF(SP_SUL!P1046="","*",SP_SUL!P1046)</f>
        <v>*</v>
      </c>
      <c r="R1043" s="145" t="str">
        <f>IF(SP_SUL!Q1046="","*",CONCATENATE(SP_SUL!Q1046," ",SP_SUL!R1046))</f>
        <v>*</v>
      </c>
      <c r="S1043" s="145" t="str">
        <f>IF(SP_SUL!V1046="","*",SP_SUL!V1046)</f>
        <v>*</v>
      </c>
      <c r="T1043" s="145" t="str">
        <f>IF(SP_SUL!W1046="","*",SP_SUL!W1046)</f>
        <v>*</v>
      </c>
      <c r="U1043" s="137" t="str">
        <f ca="1">_xlfn.XLOOKUP(G1043&amp;$U$2,BS_CONTROLE[CHAVE],BS_CONTROLE[Quantidade_11],"-")</f>
        <v>-</v>
      </c>
      <c r="V1043" s="137" t="str">
        <f ca="1">_xlfn.XLOOKUP(G1043&amp;$V$2,BS_CONTROLE[CHAVE],BS_CONTROLE[Quantidade_11],"-")</f>
        <v>-</v>
      </c>
      <c r="W1043" s="137" t="str">
        <f ca="1">_xlfn.XLOOKUP(G1043&amp;$W$2,BS_CONTROLE[CHAVE],BS_CONTROLE[Quantidade_11],"-")</f>
        <v>-</v>
      </c>
    </row>
    <row r="1044" spans="1:23" hidden="1">
      <c r="A1044" s="146" t="str">
        <f>IF(SP_SUL!Y1047="","*",SP_SUL!Y1047)</f>
        <v>*</v>
      </c>
      <c r="B1044" s="146" t="str">
        <f>IF(SP_SUL!X1047="","*",SP_SUL!X1047)</f>
        <v>*</v>
      </c>
      <c r="C1044" s="146" t="str">
        <f>IF(SP_SUL!Z1047="","*",SP_SUL!Z1047)</f>
        <v>*</v>
      </c>
      <c r="D1044" s="139" t="str">
        <f>IF(SP_SUL!S1047="","*",SP_SUL!S1047)</f>
        <v>*</v>
      </c>
      <c r="E1044" s="139" t="str">
        <f>IF(SP_SUL!T1047="","*",SP_SUL!T1047)</f>
        <v>*</v>
      </c>
      <c r="F1044" s="145" t="str">
        <f>IF(SP_SUL!B1047="","*",SP_SUL!B1047)</f>
        <v>*</v>
      </c>
      <c r="G1044" s="145" t="str">
        <f>IF(SP_SUL!D1047="","*",SP_SUL!D1047)</f>
        <v>*</v>
      </c>
      <c r="H1044" s="145" t="str">
        <f>IF(SP_SUL!F1047="","*",SP_SUL!F1047)</f>
        <v>*</v>
      </c>
      <c r="I1044" s="145" t="str">
        <f>IF(SP_SUL!H1047="","*",SP_SUL!H1047)</f>
        <v>*</v>
      </c>
      <c r="J1044" s="145" t="str">
        <f>IF(SP_SUL!I1047="","*",SP_SUL!I1047)</f>
        <v>*</v>
      </c>
      <c r="K1044" s="139" t="str">
        <f>IF(SP_SUL!M1047="","*",SP_SUL!M1047)</f>
        <v>*</v>
      </c>
      <c r="L1044" s="139" t="str">
        <f>IF(SP_SUL!N1047="","*",SP_SUL!N1047)</f>
        <v>*</v>
      </c>
      <c r="M1044" s="140" t="str">
        <f>IF(SP_SUL!J1047="","*",SP_SUL!J1047)</f>
        <v>*</v>
      </c>
      <c r="N1044" s="144" t="str">
        <f>IF(SP_SUL!K1047="","*",SP_SUL!K1047)</f>
        <v>*</v>
      </c>
      <c r="O1044" s="144" t="str">
        <f>IF(SP_SUL!L1047="","*",SP_SUL!L1047)</f>
        <v>*</v>
      </c>
      <c r="P1044" s="143" t="str">
        <f>IF(SP_SUL!O1047="","*",SP_SUL!O1047)</f>
        <v>*</v>
      </c>
      <c r="Q1044" s="143" t="str">
        <f>IF(SP_SUL!P1047="","*",SP_SUL!P1047)</f>
        <v>*</v>
      </c>
      <c r="R1044" s="145" t="str">
        <f>IF(SP_SUL!Q1047="","*",CONCATENATE(SP_SUL!Q1047," ",SP_SUL!R1047))</f>
        <v>*</v>
      </c>
      <c r="S1044" s="145" t="str">
        <f>IF(SP_SUL!V1047="","*",SP_SUL!V1047)</f>
        <v>*</v>
      </c>
      <c r="T1044" s="145" t="str">
        <f>IF(SP_SUL!W1047="","*",SP_SUL!W1047)</f>
        <v>*</v>
      </c>
      <c r="U1044" s="137" t="str">
        <f ca="1">_xlfn.XLOOKUP(G1044&amp;$U$2,BS_CONTROLE[CHAVE],BS_CONTROLE[Quantidade_11],"-")</f>
        <v>-</v>
      </c>
      <c r="V1044" s="137" t="str">
        <f ca="1">_xlfn.XLOOKUP(G1044&amp;$V$2,BS_CONTROLE[CHAVE],BS_CONTROLE[Quantidade_11],"-")</f>
        <v>-</v>
      </c>
      <c r="W1044" s="137" t="str">
        <f ca="1">_xlfn.XLOOKUP(G1044&amp;$W$2,BS_CONTROLE[CHAVE],BS_CONTROLE[Quantidade_11],"-")</f>
        <v>-</v>
      </c>
    </row>
    <row r="1045" spans="1:23" hidden="1">
      <c r="A1045" s="146" t="str">
        <f>IF(SP_SUL!Y1048="","*",SP_SUL!Y1048)</f>
        <v>*</v>
      </c>
      <c r="B1045" s="146" t="str">
        <f>IF(SP_SUL!X1048="","*",SP_SUL!X1048)</f>
        <v>*</v>
      </c>
      <c r="C1045" s="146" t="str">
        <f>IF(SP_SUL!Z1048="","*",SP_SUL!Z1048)</f>
        <v>*</v>
      </c>
      <c r="D1045" s="139" t="str">
        <f>IF(SP_SUL!S1048="","*",SP_SUL!S1048)</f>
        <v>*</v>
      </c>
      <c r="E1045" s="139" t="str">
        <f>IF(SP_SUL!T1048="","*",SP_SUL!T1048)</f>
        <v>*</v>
      </c>
      <c r="F1045" s="145" t="str">
        <f>IF(SP_SUL!B1048="","*",SP_SUL!B1048)</f>
        <v>*</v>
      </c>
      <c r="G1045" s="145" t="str">
        <f>IF(SP_SUL!D1048="","*",SP_SUL!D1048)</f>
        <v>*</v>
      </c>
      <c r="H1045" s="145" t="str">
        <f>IF(SP_SUL!F1048="","*",SP_SUL!F1048)</f>
        <v>*</v>
      </c>
      <c r="I1045" s="145" t="str">
        <f>IF(SP_SUL!H1048="","*",SP_SUL!H1048)</f>
        <v>*</v>
      </c>
      <c r="J1045" s="145" t="str">
        <f>IF(SP_SUL!I1048="","*",SP_SUL!I1048)</f>
        <v>*</v>
      </c>
      <c r="K1045" s="139" t="str">
        <f>IF(SP_SUL!M1048="","*",SP_SUL!M1048)</f>
        <v>*</v>
      </c>
      <c r="L1045" s="139" t="str">
        <f>IF(SP_SUL!N1048="","*",SP_SUL!N1048)</f>
        <v>*</v>
      </c>
      <c r="M1045" s="140" t="str">
        <f>IF(SP_SUL!J1048="","*",SP_SUL!J1048)</f>
        <v>*</v>
      </c>
      <c r="N1045" s="144" t="str">
        <f>IF(SP_SUL!K1048="","*",SP_SUL!K1048)</f>
        <v>*</v>
      </c>
      <c r="O1045" s="144" t="str">
        <f>IF(SP_SUL!L1048="","*",SP_SUL!L1048)</f>
        <v>*</v>
      </c>
      <c r="P1045" s="143" t="str">
        <f>IF(SP_SUL!O1048="","*",SP_SUL!O1048)</f>
        <v>*</v>
      </c>
      <c r="Q1045" s="143" t="str">
        <f>IF(SP_SUL!P1048="","*",SP_SUL!P1048)</f>
        <v>*</v>
      </c>
      <c r="R1045" s="145" t="str">
        <f>IF(SP_SUL!Q1048="","*",CONCATENATE(SP_SUL!Q1048," ",SP_SUL!R1048))</f>
        <v>*</v>
      </c>
      <c r="S1045" s="145" t="str">
        <f>IF(SP_SUL!V1048="","*",SP_SUL!V1048)</f>
        <v>*</v>
      </c>
      <c r="T1045" s="145" t="str">
        <f>IF(SP_SUL!W1048="","*",SP_SUL!W1048)</f>
        <v>*</v>
      </c>
      <c r="U1045" s="137" t="str">
        <f ca="1">_xlfn.XLOOKUP(G1045&amp;$U$2,BS_CONTROLE[CHAVE],BS_CONTROLE[Quantidade_11],"-")</f>
        <v>-</v>
      </c>
      <c r="V1045" s="137" t="str">
        <f ca="1">_xlfn.XLOOKUP(G1045&amp;$V$2,BS_CONTROLE[CHAVE],BS_CONTROLE[Quantidade_11],"-")</f>
        <v>-</v>
      </c>
      <c r="W1045" s="137" t="str">
        <f ca="1">_xlfn.XLOOKUP(G1045&amp;$W$2,BS_CONTROLE[CHAVE],BS_CONTROLE[Quantidade_11],"-")</f>
        <v>-</v>
      </c>
    </row>
    <row r="1046" spans="1:23" hidden="1">
      <c r="A1046" s="146" t="str">
        <f>IF(SP_SUL!Y1049="","*",SP_SUL!Y1049)</f>
        <v>*</v>
      </c>
      <c r="B1046" s="146" t="str">
        <f>IF(SP_SUL!X1049="","*",SP_SUL!X1049)</f>
        <v>*</v>
      </c>
      <c r="C1046" s="146" t="str">
        <f>IF(SP_SUL!Z1049="","*",SP_SUL!Z1049)</f>
        <v>*</v>
      </c>
      <c r="D1046" s="139" t="str">
        <f>IF(SP_SUL!S1049="","*",SP_SUL!S1049)</f>
        <v>*</v>
      </c>
      <c r="E1046" s="139" t="str">
        <f>IF(SP_SUL!T1049="","*",SP_SUL!T1049)</f>
        <v>*</v>
      </c>
      <c r="F1046" s="145" t="str">
        <f>IF(SP_SUL!B1049="","*",SP_SUL!B1049)</f>
        <v>*</v>
      </c>
      <c r="G1046" s="145" t="str">
        <f>IF(SP_SUL!D1049="","*",SP_SUL!D1049)</f>
        <v>*</v>
      </c>
      <c r="H1046" s="145" t="str">
        <f>IF(SP_SUL!F1049="","*",SP_SUL!F1049)</f>
        <v>*</v>
      </c>
      <c r="I1046" s="145" t="str">
        <f>IF(SP_SUL!H1049="","*",SP_SUL!H1049)</f>
        <v>*</v>
      </c>
      <c r="J1046" s="145" t="str">
        <f>IF(SP_SUL!I1049="","*",SP_SUL!I1049)</f>
        <v>*</v>
      </c>
      <c r="K1046" s="139" t="str">
        <f>IF(SP_SUL!M1049="","*",SP_SUL!M1049)</f>
        <v>*</v>
      </c>
      <c r="L1046" s="139" t="str">
        <f>IF(SP_SUL!N1049="","*",SP_SUL!N1049)</f>
        <v>*</v>
      </c>
      <c r="M1046" s="140" t="str">
        <f>IF(SP_SUL!J1049="","*",SP_SUL!J1049)</f>
        <v>*</v>
      </c>
      <c r="N1046" s="144" t="str">
        <f>IF(SP_SUL!K1049="","*",SP_SUL!K1049)</f>
        <v>*</v>
      </c>
      <c r="O1046" s="144" t="str">
        <f>IF(SP_SUL!L1049="","*",SP_SUL!L1049)</f>
        <v>*</v>
      </c>
      <c r="P1046" s="143" t="str">
        <f>IF(SP_SUL!O1049="","*",SP_SUL!O1049)</f>
        <v>*</v>
      </c>
      <c r="Q1046" s="143" t="str">
        <f>IF(SP_SUL!P1049="","*",SP_SUL!P1049)</f>
        <v>*</v>
      </c>
      <c r="R1046" s="145" t="str">
        <f>IF(SP_SUL!Q1049="","*",CONCATENATE(SP_SUL!Q1049," ",SP_SUL!R1049))</f>
        <v>*</v>
      </c>
      <c r="S1046" s="145" t="str">
        <f>IF(SP_SUL!V1049="","*",SP_SUL!V1049)</f>
        <v>*</v>
      </c>
      <c r="T1046" s="145" t="str">
        <f>IF(SP_SUL!W1049="","*",SP_SUL!W1049)</f>
        <v>*</v>
      </c>
      <c r="U1046" s="137" t="str">
        <f ca="1">_xlfn.XLOOKUP(G1046&amp;$U$2,BS_CONTROLE[CHAVE],BS_CONTROLE[Quantidade_11],"-")</f>
        <v>-</v>
      </c>
      <c r="V1046" s="137" t="str">
        <f ca="1">_xlfn.XLOOKUP(G1046&amp;$V$2,BS_CONTROLE[CHAVE],BS_CONTROLE[Quantidade_11],"-")</f>
        <v>-</v>
      </c>
      <c r="W1046" s="137" t="str">
        <f ca="1">_xlfn.XLOOKUP(G1046&amp;$W$2,BS_CONTROLE[CHAVE],BS_CONTROLE[Quantidade_11],"-")</f>
        <v>-</v>
      </c>
    </row>
    <row r="1047" spans="1:23" hidden="1">
      <c r="A1047" s="146" t="str">
        <f>IF(SP_SUL!Y1050="","*",SP_SUL!Y1050)</f>
        <v>*</v>
      </c>
      <c r="B1047" s="146" t="str">
        <f>IF(SP_SUL!X1050="","*",SP_SUL!X1050)</f>
        <v>*</v>
      </c>
      <c r="C1047" s="146" t="str">
        <f>IF(SP_SUL!Z1050="","*",SP_SUL!Z1050)</f>
        <v>*</v>
      </c>
      <c r="D1047" s="139" t="str">
        <f>IF(SP_SUL!S1050="","*",SP_SUL!S1050)</f>
        <v>*</v>
      </c>
      <c r="E1047" s="139" t="str">
        <f>IF(SP_SUL!T1050="","*",SP_SUL!T1050)</f>
        <v>*</v>
      </c>
      <c r="F1047" s="145" t="str">
        <f>IF(SP_SUL!B1050="","*",SP_SUL!B1050)</f>
        <v>*</v>
      </c>
      <c r="G1047" s="145" t="str">
        <f>IF(SP_SUL!D1050="","*",SP_SUL!D1050)</f>
        <v>*</v>
      </c>
      <c r="H1047" s="145" t="str">
        <f>IF(SP_SUL!F1050="","*",SP_SUL!F1050)</f>
        <v>*</v>
      </c>
      <c r="I1047" s="145" t="str">
        <f>IF(SP_SUL!H1050="","*",SP_SUL!H1050)</f>
        <v>*</v>
      </c>
      <c r="J1047" s="145" t="str">
        <f>IF(SP_SUL!I1050="","*",SP_SUL!I1050)</f>
        <v>*</v>
      </c>
      <c r="K1047" s="139" t="str">
        <f>IF(SP_SUL!M1050="","*",SP_SUL!M1050)</f>
        <v>*</v>
      </c>
      <c r="L1047" s="139" t="str">
        <f>IF(SP_SUL!N1050="","*",SP_SUL!N1050)</f>
        <v>*</v>
      </c>
      <c r="M1047" s="140" t="str">
        <f>IF(SP_SUL!J1050="","*",SP_SUL!J1050)</f>
        <v>*</v>
      </c>
      <c r="N1047" s="144" t="str">
        <f>IF(SP_SUL!K1050="","*",SP_SUL!K1050)</f>
        <v>*</v>
      </c>
      <c r="O1047" s="144" t="str">
        <f>IF(SP_SUL!L1050="","*",SP_SUL!L1050)</f>
        <v>*</v>
      </c>
      <c r="P1047" s="143" t="str">
        <f>IF(SP_SUL!O1050="","*",SP_SUL!O1050)</f>
        <v>*</v>
      </c>
      <c r="Q1047" s="143" t="str">
        <f>IF(SP_SUL!P1050="","*",SP_SUL!P1050)</f>
        <v>*</v>
      </c>
      <c r="R1047" s="145" t="str">
        <f>IF(SP_SUL!Q1050="","*",CONCATENATE(SP_SUL!Q1050," ",SP_SUL!R1050))</f>
        <v>*</v>
      </c>
      <c r="S1047" s="145" t="str">
        <f>IF(SP_SUL!V1050="","*",SP_SUL!V1050)</f>
        <v>*</v>
      </c>
      <c r="T1047" s="145" t="str">
        <f>IF(SP_SUL!W1050="","*",SP_SUL!W1050)</f>
        <v>*</v>
      </c>
      <c r="U1047" s="137" t="str">
        <f ca="1">_xlfn.XLOOKUP(G1047&amp;$U$2,BS_CONTROLE[CHAVE],BS_CONTROLE[Quantidade_11],"-")</f>
        <v>-</v>
      </c>
      <c r="V1047" s="137" t="str">
        <f ca="1">_xlfn.XLOOKUP(G1047&amp;$V$2,BS_CONTROLE[CHAVE],BS_CONTROLE[Quantidade_11],"-")</f>
        <v>-</v>
      </c>
      <c r="W1047" s="137" t="str">
        <f ca="1">_xlfn.XLOOKUP(G1047&amp;$W$2,BS_CONTROLE[CHAVE],BS_CONTROLE[Quantidade_11],"-")</f>
        <v>-</v>
      </c>
    </row>
    <row r="1048" spans="1:23" hidden="1">
      <c r="A1048" s="146" t="str">
        <f>IF(SP_SUL!Y1051="","*",SP_SUL!Y1051)</f>
        <v>*</v>
      </c>
      <c r="B1048" s="146" t="str">
        <f>IF(SP_SUL!X1051="","*",SP_SUL!X1051)</f>
        <v>*</v>
      </c>
      <c r="C1048" s="146" t="str">
        <f>IF(SP_SUL!Z1051="","*",SP_SUL!Z1051)</f>
        <v>*</v>
      </c>
      <c r="D1048" s="139" t="str">
        <f>IF(SP_SUL!S1051="","*",SP_SUL!S1051)</f>
        <v>*</v>
      </c>
      <c r="E1048" s="139" t="str">
        <f>IF(SP_SUL!T1051="","*",SP_SUL!T1051)</f>
        <v>*</v>
      </c>
      <c r="F1048" s="145" t="str">
        <f>IF(SP_SUL!B1051="","*",SP_SUL!B1051)</f>
        <v>*</v>
      </c>
      <c r="G1048" s="145" t="str">
        <f>IF(SP_SUL!D1051="","*",SP_SUL!D1051)</f>
        <v>*</v>
      </c>
      <c r="H1048" s="145" t="str">
        <f>IF(SP_SUL!F1051="","*",SP_SUL!F1051)</f>
        <v>*</v>
      </c>
      <c r="I1048" s="145" t="str">
        <f>IF(SP_SUL!H1051="","*",SP_SUL!H1051)</f>
        <v>*</v>
      </c>
      <c r="J1048" s="145" t="str">
        <f>IF(SP_SUL!I1051="","*",SP_SUL!I1051)</f>
        <v>*</v>
      </c>
      <c r="K1048" s="139" t="str">
        <f>IF(SP_SUL!M1051="","*",SP_SUL!M1051)</f>
        <v>*</v>
      </c>
      <c r="L1048" s="139" t="str">
        <f>IF(SP_SUL!N1051="","*",SP_SUL!N1051)</f>
        <v>*</v>
      </c>
      <c r="M1048" s="140" t="str">
        <f>IF(SP_SUL!J1051="","*",SP_SUL!J1051)</f>
        <v>*</v>
      </c>
      <c r="N1048" s="144" t="str">
        <f>IF(SP_SUL!K1051="","*",SP_SUL!K1051)</f>
        <v>*</v>
      </c>
      <c r="O1048" s="144" t="str">
        <f>IF(SP_SUL!L1051="","*",SP_SUL!L1051)</f>
        <v>*</v>
      </c>
      <c r="P1048" s="143" t="str">
        <f>IF(SP_SUL!O1051="","*",SP_SUL!O1051)</f>
        <v>*</v>
      </c>
      <c r="Q1048" s="143" t="str">
        <f>IF(SP_SUL!P1051="","*",SP_SUL!P1051)</f>
        <v>*</v>
      </c>
      <c r="R1048" s="145" t="str">
        <f>IF(SP_SUL!Q1051="","*",CONCATENATE(SP_SUL!Q1051," ",SP_SUL!R1051))</f>
        <v>*</v>
      </c>
      <c r="S1048" s="145" t="str">
        <f>IF(SP_SUL!V1051="","*",SP_SUL!V1051)</f>
        <v>*</v>
      </c>
      <c r="T1048" s="145" t="str">
        <f>IF(SP_SUL!W1051="","*",SP_SUL!W1051)</f>
        <v>*</v>
      </c>
      <c r="U1048" s="137" t="str">
        <f ca="1">_xlfn.XLOOKUP(G1048&amp;$U$2,BS_CONTROLE[CHAVE],BS_CONTROLE[Quantidade_11],"-")</f>
        <v>-</v>
      </c>
      <c r="V1048" s="137" t="str">
        <f ca="1">_xlfn.XLOOKUP(G1048&amp;$V$2,BS_CONTROLE[CHAVE],BS_CONTROLE[Quantidade_11],"-")</f>
        <v>-</v>
      </c>
      <c r="W1048" s="137" t="str">
        <f ca="1">_xlfn.XLOOKUP(G1048&amp;$W$2,BS_CONTROLE[CHAVE],BS_CONTROLE[Quantidade_11],"-")</f>
        <v>-</v>
      </c>
    </row>
    <row r="1049" spans="1:23" hidden="1">
      <c r="A1049" s="146" t="str">
        <f>IF(SP_SUL!Y1052="","*",SP_SUL!Y1052)</f>
        <v>*</v>
      </c>
      <c r="B1049" s="146" t="str">
        <f>IF(SP_SUL!X1052="","*",SP_SUL!X1052)</f>
        <v>*</v>
      </c>
      <c r="C1049" s="146" t="str">
        <f>IF(SP_SUL!Z1052="","*",SP_SUL!Z1052)</f>
        <v>*</v>
      </c>
      <c r="D1049" s="139" t="str">
        <f>IF(SP_SUL!S1052="","*",SP_SUL!S1052)</f>
        <v>*</v>
      </c>
      <c r="E1049" s="139" t="str">
        <f>IF(SP_SUL!T1052="","*",SP_SUL!T1052)</f>
        <v>*</v>
      </c>
      <c r="F1049" s="145" t="str">
        <f>IF(SP_SUL!B1052="","*",SP_SUL!B1052)</f>
        <v>*</v>
      </c>
      <c r="G1049" s="145" t="str">
        <f>IF(SP_SUL!D1052="","*",SP_SUL!D1052)</f>
        <v>*</v>
      </c>
      <c r="H1049" s="145" t="str">
        <f>IF(SP_SUL!F1052="","*",SP_SUL!F1052)</f>
        <v>*</v>
      </c>
      <c r="I1049" s="145" t="str">
        <f>IF(SP_SUL!H1052="","*",SP_SUL!H1052)</f>
        <v>*</v>
      </c>
      <c r="J1049" s="145" t="str">
        <f>IF(SP_SUL!I1052="","*",SP_SUL!I1052)</f>
        <v>*</v>
      </c>
      <c r="K1049" s="139" t="str">
        <f>IF(SP_SUL!M1052="","*",SP_SUL!M1052)</f>
        <v>*</v>
      </c>
      <c r="L1049" s="139" t="str">
        <f>IF(SP_SUL!N1052="","*",SP_SUL!N1052)</f>
        <v>*</v>
      </c>
      <c r="M1049" s="140" t="str">
        <f>IF(SP_SUL!J1052="","*",SP_SUL!J1052)</f>
        <v>*</v>
      </c>
      <c r="N1049" s="144" t="str">
        <f>IF(SP_SUL!K1052="","*",SP_SUL!K1052)</f>
        <v>*</v>
      </c>
      <c r="O1049" s="144" t="str">
        <f>IF(SP_SUL!L1052="","*",SP_SUL!L1052)</f>
        <v>*</v>
      </c>
      <c r="P1049" s="143" t="str">
        <f>IF(SP_SUL!O1052="","*",SP_SUL!O1052)</f>
        <v>*</v>
      </c>
      <c r="Q1049" s="143" t="str">
        <f>IF(SP_SUL!P1052="","*",SP_SUL!P1052)</f>
        <v>*</v>
      </c>
      <c r="R1049" s="145" t="str">
        <f>IF(SP_SUL!Q1052="","*",CONCATENATE(SP_SUL!Q1052," ",SP_SUL!R1052))</f>
        <v>*</v>
      </c>
      <c r="S1049" s="145" t="str">
        <f>IF(SP_SUL!V1052="","*",SP_SUL!V1052)</f>
        <v>*</v>
      </c>
      <c r="T1049" s="145" t="str">
        <f>IF(SP_SUL!W1052="","*",SP_SUL!W1052)</f>
        <v>*</v>
      </c>
      <c r="U1049" s="137" t="str">
        <f ca="1">_xlfn.XLOOKUP(G1049&amp;$U$2,BS_CONTROLE[CHAVE],BS_CONTROLE[Quantidade_11],"-")</f>
        <v>-</v>
      </c>
      <c r="V1049" s="137" t="str">
        <f ca="1">_xlfn.XLOOKUP(G1049&amp;$V$2,BS_CONTROLE[CHAVE],BS_CONTROLE[Quantidade_11],"-")</f>
        <v>-</v>
      </c>
      <c r="W1049" s="137" t="str">
        <f ca="1">_xlfn.XLOOKUP(G1049&amp;$W$2,BS_CONTROLE[CHAVE],BS_CONTROLE[Quantidade_11],"-")</f>
        <v>-</v>
      </c>
    </row>
    <row r="1050" spans="1:23" hidden="1">
      <c r="A1050" s="146" t="str">
        <f>IF(SP_SUL!Y1053="","*",SP_SUL!Y1053)</f>
        <v>*</v>
      </c>
      <c r="B1050" s="146" t="str">
        <f>IF(SP_SUL!X1053="","*",SP_SUL!X1053)</f>
        <v>*</v>
      </c>
      <c r="C1050" s="146" t="str">
        <f>IF(SP_SUL!Z1053="","*",SP_SUL!Z1053)</f>
        <v>*</v>
      </c>
      <c r="D1050" s="139" t="str">
        <f>IF(SP_SUL!S1053="","*",SP_SUL!S1053)</f>
        <v>*</v>
      </c>
      <c r="E1050" s="139" t="str">
        <f>IF(SP_SUL!T1053="","*",SP_SUL!T1053)</f>
        <v>*</v>
      </c>
      <c r="F1050" s="145" t="str">
        <f>IF(SP_SUL!B1053="","*",SP_SUL!B1053)</f>
        <v>*</v>
      </c>
      <c r="G1050" s="145" t="str">
        <f>IF(SP_SUL!D1053="","*",SP_SUL!D1053)</f>
        <v>*</v>
      </c>
      <c r="H1050" s="145" t="str">
        <f>IF(SP_SUL!F1053="","*",SP_SUL!F1053)</f>
        <v>*</v>
      </c>
      <c r="I1050" s="145" t="str">
        <f>IF(SP_SUL!H1053="","*",SP_SUL!H1053)</f>
        <v>*</v>
      </c>
      <c r="J1050" s="145" t="str">
        <f>IF(SP_SUL!I1053="","*",SP_SUL!I1053)</f>
        <v>*</v>
      </c>
      <c r="K1050" s="139" t="str">
        <f>IF(SP_SUL!M1053="","*",SP_SUL!M1053)</f>
        <v>*</v>
      </c>
      <c r="L1050" s="139" t="str">
        <f>IF(SP_SUL!N1053="","*",SP_SUL!N1053)</f>
        <v>*</v>
      </c>
      <c r="M1050" s="140" t="str">
        <f>IF(SP_SUL!J1053="","*",SP_SUL!J1053)</f>
        <v>*</v>
      </c>
      <c r="N1050" s="144" t="str">
        <f>IF(SP_SUL!K1053="","*",SP_SUL!K1053)</f>
        <v>*</v>
      </c>
      <c r="O1050" s="144" t="str">
        <f>IF(SP_SUL!L1053="","*",SP_SUL!L1053)</f>
        <v>*</v>
      </c>
      <c r="P1050" s="143" t="str">
        <f>IF(SP_SUL!O1053="","*",SP_SUL!O1053)</f>
        <v>*</v>
      </c>
      <c r="Q1050" s="143" t="str">
        <f>IF(SP_SUL!P1053="","*",SP_SUL!P1053)</f>
        <v>*</v>
      </c>
      <c r="R1050" s="145" t="str">
        <f>IF(SP_SUL!Q1053="","*",CONCATENATE(SP_SUL!Q1053," ",SP_SUL!R1053))</f>
        <v>*</v>
      </c>
      <c r="S1050" s="145" t="str">
        <f>IF(SP_SUL!V1053="","*",SP_SUL!V1053)</f>
        <v>*</v>
      </c>
      <c r="T1050" s="145" t="str">
        <f>IF(SP_SUL!W1053="","*",SP_SUL!W1053)</f>
        <v>*</v>
      </c>
      <c r="U1050" s="137" t="str">
        <f ca="1">_xlfn.XLOOKUP(G1050&amp;$U$2,BS_CONTROLE[CHAVE],BS_CONTROLE[Quantidade_11],"-")</f>
        <v>-</v>
      </c>
      <c r="V1050" s="137" t="str">
        <f ca="1">_xlfn.XLOOKUP(G1050&amp;$V$2,BS_CONTROLE[CHAVE],BS_CONTROLE[Quantidade_11],"-")</f>
        <v>-</v>
      </c>
      <c r="W1050" s="137" t="str">
        <f ca="1">_xlfn.XLOOKUP(G1050&amp;$W$2,BS_CONTROLE[CHAVE],BS_CONTROLE[Quantidade_11],"-")</f>
        <v>-</v>
      </c>
    </row>
  </sheetData>
  <autoFilter ref="A2:W1050" xr:uid="{5DDA3B6D-31DD-4712-9396-9AC8BEF29A2E}">
    <filterColumn colId="5">
      <filters>
        <dateGroupItem year="2026" month="2" day="18" dateTimeGrouping="day"/>
      </filters>
    </filterColumn>
  </autoFilter>
  <mergeCells count="3">
    <mergeCell ref="A1:C1"/>
    <mergeCell ref="P1:Q1"/>
    <mergeCell ref="U1:W1"/>
  </mergeCells>
  <conditionalFormatting sqref="A3:C1050">
    <cfRule type="cellIs" dxfId="14" priority="5" operator="equal">
      <formula>"NÃO"</formula>
    </cfRule>
    <cfRule type="cellIs" dxfId="13" priority="6" operator="equal">
      <formula>"Contrato"</formula>
    </cfRule>
  </conditionalFormatting>
  <conditionalFormatting sqref="A1 A2:C1050">
    <cfRule type="cellIs" dxfId="12" priority="4" operator="equal">
      <formula>"OPORTUNIDADE"</formula>
    </cfRule>
  </conditionalFormatting>
  <conditionalFormatting sqref="U1:W1050">
    <cfRule type="cellIs" dxfId="11" priority="1" operator="equal">
      <formula>"-"</formula>
    </cfRule>
    <cfRule type="cellIs" dxfId="10" priority="2" operator="notEqual">
      <formula>"OK"</formula>
    </cfRule>
    <cfRule type="cellIs" dxfId="9" priority="3" operator="equal">
      <formula>"OK"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5"/>
  <sheetViews>
    <sheetView zoomScale="85" zoomScaleNormal="85" workbookViewId="0">
      <selection activeCell="C8" sqref="C8"/>
    </sheetView>
  </sheetViews>
  <sheetFormatPr defaultRowHeight="15"/>
  <cols>
    <col min="1" max="1" width="33.140625" customWidth="1"/>
    <col min="2" max="3" width="21.5703125" bestFit="1" customWidth="1"/>
    <col min="4" max="4" width="46.5703125" bestFit="1" customWidth="1"/>
    <col min="5" max="5" width="18.28515625" bestFit="1" customWidth="1"/>
    <col min="6" max="6" width="31.85546875" bestFit="1" customWidth="1"/>
    <col min="7" max="7" width="17.85546875" bestFit="1" customWidth="1"/>
    <col min="8" max="8" width="29" bestFit="1" customWidth="1"/>
    <col min="9" max="9" width="8.140625" bestFit="1" customWidth="1"/>
    <col min="10" max="10" width="12.7109375" bestFit="1" customWidth="1"/>
    <col min="11" max="11" width="28" bestFit="1" customWidth="1"/>
  </cols>
  <sheetData>
    <row r="1" spans="1:11">
      <c r="A1" s="164" t="s">
        <v>820</v>
      </c>
      <c r="D1" s="64" t="s">
        <v>1396</v>
      </c>
      <c r="E1" s="64" t="s">
        <v>1397</v>
      </c>
      <c r="F1" s="64" t="s">
        <v>1398</v>
      </c>
      <c r="G1" s="64" t="s">
        <v>1399</v>
      </c>
      <c r="H1" s="64" t="s">
        <v>1400</v>
      </c>
      <c r="I1" s="64" t="s">
        <v>1401</v>
      </c>
      <c r="J1" s="64" t="s">
        <v>411</v>
      </c>
      <c r="K1" s="64" t="s">
        <v>1402</v>
      </c>
    </row>
    <row r="2" spans="1:11">
      <c r="A2" s="141" t="s">
        <v>820</v>
      </c>
      <c r="D2" t="s">
        <v>820</v>
      </c>
      <c r="E2" t="s">
        <v>1403</v>
      </c>
      <c r="F2" t="s">
        <v>1404</v>
      </c>
      <c r="G2" t="s">
        <v>820</v>
      </c>
      <c r="H2" t="s">
        <v>679</v>
      </c>
      <c r="I2">
        <v>0</v>
      </c>
      <c r="J2">
        <v>0</v>
      </c>
      <c r="K2" t="s">
        <v>820</v>
      </c>
    </row>
    <row r="3" spans="1:11">
      <c r="A3" s="141" t="s">
        <v>703</v>
      </c>
      <c r="D3" t="s">
        <v>693</v>
      </c>
      <c r="E3" t="s">
        <v>1405</v>
      </c>
      <c r="F3" t="s">
        <v>1406</v>
      </c>
      <c r="G3" t="s">
        <v>1407</v>
      </c>
      <c r="H3" t="s">
        <v>679</v>
      </c>
      <c r="I3">
        <v>1</v>
      </c>
      <c r="J3">
        <v>1</v>
      </c>
      <c r="K3" t="s">
        <v>1407</v>
      </c>
    </row>
    <row r="4" spans="1:11">
      <c r="A4" s="141" t="s">
        <v>1408</v>
      </c>
      <c r="D4" t="s">
        <v>1409</v>
      </c>
      <c r="E4" t="s">
        <v>1403</v>
      </c>
      <c r="F4" t="s">
        <v>1410</v>
      </c>
      <c r="G4" t="s">
        <v>1411</v>
      </c>
      <c r="H4" t="s">
        <v>679</v>
      </c>
      <c r="I4">
        <v>1</v>
      </c>
      <c r="J4">
        <v>1</v>
      </c>
      <c r="K4" t="s">
        <v>1411</v>
      </c>
    </row>
    <row r="5" spans="1:11">
      <c r="A5" s="141" t="s">
        <v>916</v>
      </c>
      <c r="D5" t="s">
        <v>1221</v>
      </c>
      <c r="E5" t="s">
        <v>1403</v>
      </c>
      <c r="F5" t="s">
        <v>1404</v>
      </c>
      <c r="G5" t="s">
        <v>1412</v>
      </c>
      <c r="H5" t="s">
        <v>679</v>
      </c>
      <c r="I5">
        <v>0</v>
      </c>
      <c r="J5">
        <v>0</v>
      </c>
      <c r="K5" t="s">
        <v>1412</v>
      </c>
    </row>
    <row r="6" spans="1:11">
      <c r="A6" s="141" t="s">
        <v>1413</v>
      </c>
      <c r="D6" t="s">
        <v>678</v>
      </c>
      <c r="E6" t="s">
        <v>1403</v>
      </c>
      <c r="F6" t="s">
        <v>1404</v>
      </c>
      <c r="G6" t="s">
        <v>1414</v>
      </c>
      <c r="H6" t="s">
        <v>679</v>
      </c>
      <c r="I6">
        <v>0</v>
      </c>
      <c r="J6">
        <v>4</v>
      </c>
      <c r="K6" t="s">
        <v>1414</v>
      </c>
    </row>
    <row r="7" spans="1:11">
      <c r="A7" s="141" t="s">
        <v>1415</v>
      </c>
      <c r="D7" t="s">
        <v>1416</v>
      </c>
      <c r="E7" t="s">
        <v>1390</v>
      </c>
      <c r="F7" t="s">
        <v>1417</v>
      </c>
      <c r="G7" t="s">
        <v>1417</v>
      </c>
      <c r="H7" t="s">
        <v>679</v>
      </c>
      <c r="I7">
        <v>1</v>
      </c>
      <c r="J7">
        <v>1</v>
      </c>
      <c r="K7" t="s">
        <v>1417</v>
      </c>
    </row>
    <row r="8" spans="1:11">
      <c r="A8" s="141" t="s">
        <v>1418</v>
      </c>
      <c r="D8" t="s">
        <v>1037</v>
      </c>
      <c r="E8" t="s">
        <v>1390</v>
      </c>
      <c r="F8" t="s">
        <v>1417</v>
      </c>
      <c r="G8" t="s">
        <v>1417</v>
      </c>
      <c r="H8" t="s">
        <v>679</v>
      </c>
      <c r="I8">
        <v>1</v>
      </c>
      <c r="J8">
        <v>1</v>
      </c>
      <c r="K8" t="s">
        <v>1417</v>
      </c>
    </row>
    <row r="9" spans="1:11">
      <c r="A9" s="141" t="s">
        <v>1419</v>
      </c>
      <c r="D9" t="s">
        <v>1420</v>
      </c>
      <c r="E9" t="s">
        <v>1390</v>
      </c>
      <c r="F9" t="s">
        <v>1417</v>
      </c>
      <c r="G9" t="s">
        <v>1417</v>
      </c>
      <c r="H9" t="s">
        <v>679</v>
      </c>
      <c r="I9">
        <v>1</v>
      </c>
      <c r="J9">
        <v>1</v>
      </c>
      <c r="K9" t="s">
        <v>1417</v>
      </c>
    </row>
    <row r="10" spans="1:11">
      <c r="A10" s="141" t="s">
        <v>986</v>
      </c>
      <c r="D10" t="s">
        <v>790</v>
      </c>
      <c r="E10" t="s">
        <v>1421</v>
      </c>
      <c r="F10" t="s">
        <v>1422</v>
      </c>
      <c r="G10" t="s">
        <v>1422</v>
      </c>
      <c r="H10" t="s">
        <v>679</v>
      </c>
      <c r="I10">
        <v>0</v>
      </c>
      <c r="J10">
        <v>0</v>
      </c>
      <c r="K10" t="s">
        <v>1423</v>
      </c>
    </row>
    <row r="11" spans="1:11">
      <c r="A11" s="141" t="s">
        <v>1424</v>
      </c>
      <c r="D11" t="s">
        <v>1425</v>
      </c>
      <c r="E11" t="s">
        <v>1426</v>
      </c>
      <c r="F11" t="s">
        <v>1422</v>
      </c>
      <c r="G11" t="s">
        <v>1422</v>
      </c>
      <c r="H11" t="s">
        <v>679</v>
      </c>
      <c r="I11">
        <v>0</v>
      </c>
      <c r="J11">
        <v>0</v>
      </c>
      <c r="K11" t="s">
        <v>1423</v>
      </c>
    </row>
    <row r="12" spans="1:11">
      <c r="A12" s="141" t="s">
        <v>1427</v>
      </c>
      <c r="D12" t="s">
        <v>1428</v>
      </c>
      <c r="E12" t="s">
        <v>1426</v>
      </c>
      <c r="F12" t="s">
        <v>1422</v>
      </c>
      <c r="G12" t="s">
        <v>1422</v>
      </c>
      <c r="H12" t="s">
        <v>679</v>
      </c>
      <c r="I12">
        <v>0</v>
      </c>
      <c r="J12">
        <v>0</v>
      </c>
      <c r="K12" t="s">
        <v>1423</v>
      </c>
    </row>
    <row r="13" spans="1:11">
      <c r="A13" s="141" t="s">
        <v>1429</v>
      </c>
      <c r="D13" t="s">
        <v>1430</v>
      </c>
      <c r="E13" t="s">
        <v>1431</v>
      </c>
      <c r="F13" t="s">
        <v>1422</v>
      </c>
      <c r="G13" t="s">
        <v>1422</v>
      </c>
      <c r="H13" t="s">
        <v>679</v>
      </c>
      <c r="I13">
        <v>0</v>
      </c>
      <c r="J13">
        <v>0</v>
      </c>
      <c r="K13" t="s">
        <v>1432</v>
      </c>
    </row>
    <row r="14" spans="1:11">
      <c r="A14" s="141" t="s">
        <v>829</v>
      </c>
      <c r="D14" t="s">
        <v>1433</v>
      </c>
      <c r="E14" t="s">
        <v>1434</v>
      </c>
      <c r="F14" t="s">
        <v>1422</v>
      </c>
      <c r="G14" t="s">
        <v>1422</v>
      </c>
      <c r="H14" t="s">
        <v>679</v>
      </c>
      <c r="I14">
        <v>0</v>
      </c>
      <c r="J14">
        <v>0</v>
      </c>
      <c r="K14" t="s">
        <v>1435</v>
      </c>
    </row>
    <row r="15" spans="1:11">
      <c r="A15" s="65" t="s">
        <v>819</v>
      </c>
      <c r="D15" t="s">
        <v>1436</v>
      </c>
      <c r="E15" t="s">
        <v>1434</v>
      </c>
      <c r="F15" t="s">
        <v>1422</v>
      </c>
      <c r="G15" t="s">
        <v>1422</v>
      </c>
      <c r="H15" t="s">
        <v>679</v>
      </c>
      <c r="I15">
        <v>0</v>
      </c>
      <c r="J15">
        <v>0</v>
      </c>
      <c r="K15" t="s">
        <v>1435</v>
      </c>
    </row>
    <row r="16" spans="1:11">
      <c r="A16" s="141" t="s">
        <v>1437</v>
      </c>
      <c r="D16" t="s">
        <v>1128</v>
      </c>
      <c r="E16" t="s">
        <v>1403</v>
      </c>
      <c r="F16" t="s">
        <v>1422</v>
      </c>
      <c r="G16" t="s">
        <v>1422</v>
      </c>
      <c r="H16" t="s">
        <v>679</v>
      </c>
      <c r="I16">
        <v>0</v>
      </c>
      <c r="J16">
        <v>0</v>
      </c>
      <c r="K16" t="s">
        <v>1438</v>
      </c>
    </row>
    <row r="17" spans="1:11">
      <c r="A17" s="141" t="s">
        <v>1439</v>
      </c>
      <c r="D17" t="s">
        <v>1440</v>
      </c>
      <c r="E17" t="s">
        <v>1421</v>
      </c>
      <c r="F17" t="s">
        <v>1422</v>
      </c>
      <c r="G17" t="s">
        <v>1422</v>
      </c>
      <c r="H17" t="s">
        <v>679</v>
      </c>
      <c r="I17">
        <v>1</v>
      </c>
      <c r="J17">
        <v>1</v>
      </c>
      <c r="K17" t="s">
        <v>1432</v>
      </c>
    </row>
    <row r="18" spans="1:11">
      <c r="A18" s="141" t="s">
        <v>1441</v>
      </c>
      <c r="D18" t="s">
        <v>1442</v>
      </c>
      <c r="E18" t="s">
        <v>1443</v>
      </c>
      <c r="F18" t="s">
        <v>1422</v>
      </c>
      <c r="G18" t="s">
        <v>1422</v>
      </c>
      <c r="H18" t="s">
        <v>679</v>
      </c>
      <c r="I18">
        <v>0</v>
      </c>
      <c r="J18">
        <v>0</v>
      </c>
      <c r="K18" t="s">
        <v>1435</v>
      </c>
    </row>
    <row r="19" spans="1:11">
      <c r="A19" s="141" t="s">
        <v>1444</v>
      </c>
      <c r="D19" t="s">
        <v>1445</v>
      </c>
      <c r="E19" t="s">
        <v>1443</v>
      </c>
      <c r="F19" t="s">
        <v>1422</v>
      </c>
      <c r="G19" t="s">
        <v>1422</v>
      </c>
      <c r="H19" t="s">
        <v>679</v>
      </c>
      <c r="I19">
        <v>0</v>
      </c>
      <c r="J19">
        <v>0</v>
      </c>
      <c r="K19" t="s">
        <v>1435</v>
      </c>
    </row>
    <row r="20" spans="1:11">
      <c r="A20" s="141" t="s">
        <v>1446</v>
      </c>
      <c r="D20" t="s">
        <v>1447</v>
      </c>
      <c r="E20" t="s">
        <v>1443</v>
      </c>
      <c r="F20" t="s">
        <v>1448</v>
      </c>
      <c r="G20" t="s">
        <v>1448</v>
      </c>
      <c r="H20" t="s">
        <v>679</v>
      </c>
      <c r="I20">
        <v>0</v>
      </c>
      <c r="J20">
        <v>0</v>
      </c>
      <c r="K20" t="s">
        <v>1449</v>
      </c>
    </row>
    <row r="21" spans="1:11">
      <c r="A21" s="141" t="s">
        <v>1450</v>
      </c>
      <c r="D21" t="s">
        <v>1451</v>
      </c>
      <c r="E21" t="s">
        <v>1421</v>
      </c>
      <c r="F21" t="s">
        <v>1422</v>
      </c>
      <c r="G21" t="s">
        <v>1422</v>
      </c>
      <c r="H21" t="s">
        <v>679</v>
      </c>
      <c r="I21">
        <v>0</v>
      </c>
      <c r="J21">
        <v>0</v>
      </c>
      <c r="K21" t="s">
        <v>1451</v>
      </c>
    </row>
    <row r="22" spans="1:11">
      <c r="A22" s="141" t="s">
        <v>1452</v>
      </c>
      <c r="D22" t="s">
        <v>704</v>
      </c>
      <c r="E22" t="s">
        <v>1405</v>
      </c>
      <c r="F22" t="s">
        <v>1422</v>
      </c>
      <c r="G22" t="s">
        <v>1422</v>
      </c>
      <c r="H22" t="s">
        <v>679</v>
      </c>
      <c r="I22">
        <v>0</v>
      </c>
      <c r="J22">
        <v>0</v>
      </c>
      <c r="K22" t="s">
        <v>704</v>
      </c>
    </row>
    <row r="23" spans="1:11">
      <c r="A23" s="141" t="s">
        <v>1453</v>
      </c>
      <c r="D23" t="s">
        <v>1454</v>
      </c>
      <c r="E23" t="s">
        <v>1434</v>
      </c>
      <c r="F23" t="s">
        <v>1422</v>
      </c>
      <c r="G23" t="s">
        <v>1422</v>
      </c>
      <c r="H23" t="s">
        <v>679</v>
      </c>
      <c r="I23">
        <v>0</v>
      </c>
      <c r="J23">
        <v>0</v>
      </c>
      <c r="K23" t="s">
        <v>1423</v>
      </c>
    </row>
    <row r="24" spans="1:11">
      <c r="A24" s="141" t="s">
        <v>1074</v>
      </c>
      <c r="D24" t="s">
        <v>1455</v>
      </c>
      <c r="E24" t="s">
        <v>1431</v>
      </c>
      <c r="F24" t="s">
        <v>1422</v>
      </c>
      <c r="G24" t="s">
        <v>1422</v>
      </c>
      <c r="H24" t="s">
        <v>679</v>
      </c>
      <c r="I24">
        <v>0</v>
      </c>
      <c r="J24">
        <v>0</v>
      </c>
      <c r="K24" t="s">
        <v>1423</v>
      </c>
    </row>
    <row r="25" spans="1:11">
      <c r="A25" s="141" t="s">
        <v>1456</v>
      </c>
      <c r="D25" t="s">
        <v>1440</v>
      </c>
      <c r="E25" t="s">
        <v>1421</v>
      </c>
      <c r="F25" t="s">
        <v>750</v>
      </c>
      <c r="G25" t="s">
        <v>1457</v>
      </c>
      <c r="H25" t="s">
        <v>679</v>
      </c>
      <c r="I25">
        <v>1</v>
      </c>
      <c r="J25">
        <v>1</v>
      </c>
      <c r="K25" t="s">
        <v>1432</v>
      </c>
    </row>
    <row r="26" spans="1:11">
      <c r="A26" s="141" t="s">
        <v>1458</v>
      </c>
      <c r="D26" t="s">
        <v>1459</v>
      </c>
      <c r="E26" t="s">
        <v>1460</v>
      </c>
      <c r="F26" t="s">
        <v>1459</v>
      </c>
      <c r="G26" t="s">
        <v>1411</v>
      </c>
      <c r="H26" t="s">
        <v>679</v>
      </c>
      <c r="I26">
        <v>1</v>
      </c>
      <c r="J26">
        <v>1</v>
      </c>
      <c r="K26" t="s">
        <v>1459</v>
      </c>
    </row>
    <row r="27" spans="1:11">
      <c r="A27" s="141" t="s">
        <v>1461</v>
      </c>
      <c r="D27" t="s">
        <v>1462</v>
      </c>
      <c r="E27" t="s">
        <v>1403</v>
      </c>
      <c r="F27" t="s">
        <v>1404</v>
      </c>
      <c r="G27" t="s">
        <v>1463</v>
      </c>
      <c r="H27" t="s">
        <v>679</v>
      </c>
      <c r="I27">
        <v>0</v>
      </c>
      <c r="J27">
        <v>0</v>
      </c>
      <c r="K27" t="s">
        <v>1463</v>
      </c>
    </row>
    <row r="28" spans="1:11">
      <c r="A28" s="141" t="s">
        <v>1464</v>
      </c>
      <c r="D28" t="s">
        <v>1211</v>
      </c>
      <c r="E28" t="s">
        <v>1426</v>
      </c>
      <c r="F28" t="s">
        <v>1211</v>
      </c>
      <c r="G28" t="s">
        <v>1411</v>
      </c>
      <c r="H28" t="s">
        <v>1211</v>
      </c>
      <c r="I28">
        <v>1</v>
      </c>
      <c r="J28">
        <v>1</v>
      </c>
      <c r="K28" t="s">
        <v>1411</v>
      </c>
    </row>
    <row r="29" spans="1:11">
      <c r="A29" s="141" t="s">
        <v>1465</v>
      </c>
      <c r="D29" t="s">
        <v>877</v>
      </c>
      <c r="E29" t="s">
        <v>1421</v>
      </c>
      <c r="F29" t="s">
        <v>877</v>
      </c>
      <c r="G29" t="s">
        <v>1412</v>
      </c>
      <c r="H29" t="s">
        <v>1466</v>
      </c>
      <c r="I29">
        <v>1</v>
      </c>
      <c r="J29">
        <v>3</v>
      </c>
      <c r="K29" t="s">
        <v>1411</v>
      </c>
    </row>
    <row r="30" spans="1:11">
      <c r="A30" s="141" t="s">
        <v>1467</v>
      </c>
      <c r="D30" t="s">
        <v>1468</v>
      </c>
      <c r="E30" t="s">
        <v>1390</v>
      </c>
      <c r="F30" t="s">
        <v>1469</v>
      </c>
      <c r="G30" t="s">
        <v>1470</v>
      </c>
      <c r="H30" t="s">
        <v>679</v>
      </c>
      <c r="I30">
        <v>0</v>
      </c>
      <c r="J30">
        <v>2</v>
      </c>
      <c r="K30" t="s">
        <v>1471</v>
      </c>
    </row>
    <row r="31" spans="1:11">
      <c r="A31" s="141" t="s">
        <v>1472</v>
      </c>
      <c r="D31" t="s">
        <v>1473</v>
      </c>
      <c r="E31" t="s">
        <v>1421</v>
      </c>
      <c r="F31" t="s">
        <v>1473</v>
      </c>
      <c r="G31" t="s">
        <v>1470</v>
      </c>
      <c r="H31" t="s">
        <v>679</v>
      </c>
      <c r="I31">
        <v>0</v>
      </c>
      <c r="J31">
        <v>1</v>
      </c>
      <c r="K31" t="s">
        <v>1474</v>
      </c>
    </row>
    <row r="32" spans="1:11">
      <c r="A32" s="141" t="s">
        <v>1475</v>
      </c>
      <c r="D32" t="s">
        <v>1476</v>
      </c>
      <c r="E32" t="s">
        <v>1421</v>
      </c>
      <c r="F32" t="s">
        <v>1476</v>
      </c>
      <c r="G32" t="s">
        <v>1470</v>
      </c>
      <c r="H32" t="s">
        <v>679</v>
      </c>
      <c r="I32">
        <v>0</v>
      </c>
      <c r="J32">
        <v>1</v>
      </c>
      <c r="K32" t="s">
        <v>1477</v>
      </c>
    </row>
    <row r="33" spans="1:11">
      <c r="A33" s="141" t="s">
        <v>1478</v>
      </c>
      <c r="D33" t="s">
        <v>1479</v>
      </c>
      <c r="E33" t="s">
        <v>1443</v>
      </c>
      <c r="F33" t="s">
        <v>1369</v>
      </c>
      <c r="G33" t="s">
        <v>1470</v>
      </c>
      <c r="H33" t="s">
        <v>679</v>
      </c>
      <c r="I33">
        <v>0</v>
      </c>
      <c r="J33">
        <v>1</v>
      </c>
      <c r="K33" t="s">
        <v>1480</v>
      </c>
    </row>
    <row r="34" spans="1:11">
      <c r="A34" s="141" t="s">
        <v>1481</v>
      </c>
      <c r="D34" t="s">
        <v>1482</v>
      </c>
      <c r="E34" t="s">
        <v>1421</v>
      </c>
      <c r="F34" t="s">
        <v>1482</v>
      </c>
      <c r="G34" t="s">
        <v>1470</v>
      </c>
      <c r="H34" t="s">
        <v>679</v>
      </c>
      <c r="I34">
        <v>1</v>
      </c>
      <c r="J34">
        <v>1</v>
      </c>
      <c r="K34" t="s">
        <v>1483</v>
      </c>
    </row>
    <row r="35" spans="1:11">
      <c r="A35" s="141" t="s">
        <v>1484</v>
      </c>
      <c r="D35" t="s">
        <v>1485</v>
      </c>
      <c r="E35" t="s">
        <v>1403</v>
      </c>
      <c r="F35" t="s">
        <v>1469</v>
      </c>
      <c r="G35" t="s">
        <v>1470</v>
      </c>
      <c r="H35" t="s">
        <v>679</v>
      </c>
      <c r="I35">
        <v>0</v>
      </c>
      <c r="J35">
        <v>0</v>
      </c>
      <c r="K35" t="s">
        <v>1486</v>
      </c>
    </row>
    <row r="36" spans="1:11">
      <c r="A36" s="141" t="s">
        <v>1487</v>
      </c>
      <c r="D36" t="s">
        <v>1488</v>
      </c>
      <c r="E36" t="s">
        <v>1421</v>
      </c>
      <c r="F36" t="s">
        <v>1469</v>
      </c>
      <c r="G36" t="s">
        <v>1470</v>
      </c>
      <c r="H36" t="s">
        <v>1489</v>
      </c>
      <c r="I36">
        <v>0</v>
      </c>
      <c r="J36">
        <v>3</v>
      </c>
      <c r="K36" t="s">
        <v>1489</v>
      </c>
    </row>
    <row r="37" spans="1:11">
      <c r="A37" s="141" t="s">
        <v>1490</v>
      </c>
      <c r="D37" t="s">
        <v>687</v>
      </c>
      <c r="E37" t="s">
        <v>1421</v>
      </c>
      <c r="F37" t="s">
        <v>687</v>
      </c>
      <c r="G37" t="s">
        <v>1470</v>
      </c>
      <c r="H37" t="s">
        <v>679</v>
      </c>
      <c r="I37">
        <v>1</v>
      </c>
      <c r="J37">
        <v>1</v>
      </c>
      <c r="K37" t="s">
        <v>1491</v>
      </c>
    </row>
    <row r="38" spans="1:11">
      <c r="A38" s="141" t="s">
        <v>1492</v>
      </c>
      <c r="D38" t="s">
        <v>1493</v>
      </c>
      <c r="E38" t="s">
        <v>1421</v>
      </c>
      <c r="F38" t="s">
        <v>1494</v>
      </c>
      <c r="G38" t="s">
        <v>1494</v>
      </c>
      <c r="H38" t="s">
        <v>679</v>
      </c>
      <c r="I38">
        <v>0</v>
      </c>
      <c r="J38">
        <v>0</v>
      </c>
      <c r="K38" t="s">
        <v>1495</v>
      </c>
    </row>
    <row r="39" spans="1:11">
      <c r="A39" s="141" t="s">
        <v>1496</v>
      </c>
      <c r="D39" t="s">
        <v>1497</v>
      </c>
      <c r="E39" t="s">
        <v>1426</v>
      </c>
      <c r="F39" t="s">
        <v>1494</v>
      </c>
      <c r="G39" t="s">
        <v>1494</v>
      </c>
      <c r="H39" t="s">
        <v>679</v>
      </c>
      <c r="I39">
        <v>0</v>
      </c>
      <c r="J39">
        <v>0</v>
      </c>
      <c r="K39" t="s">
        <v>1495</v>
      </c>
    </row>
    <row r="40" spans="1:11">
      <c r="A40" s="141" t="s">
        <v>1498</v>
      </c>
      <c r="D40" t="s">
        <v>1499</v>
      </c>
      <c r="E40" t="s">
        <v>1426</v>
      </c>
      <c r="F40" t="s">
        <v>1494</v>
      </c>
      <c r="G40" t="s">
        <v>1494</v>
      </c>
      <c r="H40" t="s">
        <v>679</v>
      </c>
      <c r="I40">
        <v>0</v>
      </c>
      <c r="J40">
        <v>0</v>
      </c>
      <c r="K40" t="s">
        <v>1495</v>
      </c>
    </row>
    <row r="41" spans="1:11">
      <c r="A41" s="141" t="s">
        <v>1500</v>
      </c>
      <c r="D41" t="s">
        <v>1501</v>
      </c>
      <c r="E41" t="s">
        <v>1431</v>
      </c>
      <c r="F41" t="s">
        <v>1494</v>
      </c>
      <c r="G41" t="s">
        <v>1494</v>
      </c>
      <c r="H41" t="s">
        <v>679</v>
      </c>
      <c r="I41">
        <v>0</v>
      </c>
      <c r="J41">
        <v>0</v>
      </c>
      <c r="K41" t="s">
        <v>1502</v>
      </c>
    </row>
    <row r="42" spans="1:11">
      <c r="A42" s="141" t="s">
        <v>1503</v>
      </c>
      <c r="D42" t="s">
        <v>1504</v>
      </c>
      <c r="E42" t="s">
        <v>1434</v>
      </c>
      <c r="F42" t="s">
        <v>1494</v>
      </c>
      <c r="G42" t="s">
        <v>1494</v>
      </c>
      <c r="H42" t="s">
        <v>679</v>
      </c>
      <c r="I42">
        <v>0</v>
      </c>
      <c r="J42">
        <v>0</v>
      </c>
      <c r="K42" t="s">
        <v>1505</v>
      </c>
    </row>
    <row r="43" spans="1:11">
      <c r="A43" s="141" t="s">
        <v>1506</v>
      </c>
      <c r="D43" t="s">
        <v>767</v>
      </c>
      <c r="E43" t="s">
        <v>1434</v>
      </c>
      <c r="F43" t="s">
        <v>1494</v>
      </c>
      <c r="G43" t="s">
        <v>1494</v>
      </c>
      <c r="H43" t="s">
        <v>679</v>
      </c>
      <c r="I43">
        <v>0</v>
      </c>
      <c r="J43">
        <v>0</v>
      </c>
      <c r="K43" t="s">
        <v>1505</v>
      </c>
    </row>
    <row r="44" spans="1:11">
      <c r="A44" s="141" t="s">
        <v>1507</v>
      </c>
      <c r="D44" t="s">
        <v>1508</v>
      </c>
      <c r="E44" t="s">
        <v>1403</v>
      </c>
      <c r="F44" t="s">
        <v>1494</v>
      </c>
      <c r="G44" t="s">
        <v>1494</v>
      </c>
      <c r="H44" t="s">
        <v>679</v>
      </c>
      <c r="I44">
        <v>0</v>
      </c>
      <c r="J44">
        <v>0</v>
      </c>
      <c r="K44" t="s">
        <v>1505</v>
      </c>
    </row>
    <row r="45" spans="1:11">
      <c r="A45" s="141" t="s">
        <v>1509</v>
      </c>
      <c r="D45" t="s">
        <v>1510</v>
      </c>
      <c r="E45" t="s">
        <v>1443</v>
      </c>
      <c r="F45" t="s">
        <v>1494</v>
      </c>
      <c r="G45" t="s">
        <v>1494</v>
      </c>
      <c r="H45" t="s">
        <v>679</v>
      </c>
      <c r="I45">
        <v>0</v>
      </c>
      <c r="J45">
        <v>0</v>
      </c>
      <c r="K45" t="s">
        <v>1511</v>
      </c>
    </row>
    <row r="46" spans="1:11">
      <c r="A46" s="141" t="s">
        <v>1512</v>
      </c>
      <c r="D46" t="s">
        <v>1093</v>
      </c>
      <c r="E46" t="s">
        <v>1443</v>
      </c>
      <c r="F46" t="s">
        <v>1494</v>
      </c>
      <c r="G46" t="s">
        <v>1494</v>
      </c>
      <c r="H46" t="s">
        <v>679</v>
      </c>
      <c r="I46">
        <v>0</v>
      </c>
      <c r="J46">
        <v>0</v>
      </c>
      <c r="K46" t="s">
        <v>1505</v>
      </c>
    </row>
    <row r="47" spans="1:11">
      <c r="A47" s="141" t="s">
        <v>1036</v>
      </c>
      <c r="D47" t="s">
        <v>1089</v>
      </c>
      <c r="E47" t="s">
        <v>1421</v>
      </c>
      <c r="F47" t="s">
        <v>1494</v>
      </c>
      <c r="G47" t="s">
        <v>1494</v>
      </c>
      <c r="H47" t="s">
        <v>679</v>
      </c>
      <c r="I47">
        <v>0</v>
      </c>
      <c r="J47">
        <v>0</v>
      </c>
      <c r="K47" t="s">
        <v>1089</v>
      </c>
    </row>
    <row r="48" spans="1:11">
      <c r="A48" s="141" t="s">
        <v>1513</v>
      </c>
      <c r="D48" t="s">
        <v>758</v>
      </c>
      <c r="E48" t="s">
        <v>1405</v>
      </c>
      <c r="F48" t="s">
        <v>1494</v>
      </c>
      <c r="G48" t="s">
        <v>1494</v>
      </c>
      <c r="H48" t="s">
        <v>679</v>
      </c>
      <c r="I48">
        <v>0</v>
      </c>
      <c r="J48">
        <v>0</v>
      </c>
      <c r="K48" t="s">
        <v>758</v>
      </c>
    </row>
    <row r="49" spans="1:11">
      <c r="A49" t="s">
        <v>1514</v>
      </c>
      <c r="D49" t="s">
        <v>1515</v>
      </c>
      <c r="E49" t="s">
        <v>1434</v>
      </c>
      <c r="F49" t="s">
        <v>1494</v>
      </c>
      <c r="G49" t="s">
        <v>1494</v>
      </c>
      <c r="H49" t="s">
        <v>679</v>
      </c>
      <c r="I49">
        <v>0</v>
      </c>
      <c r="J49">
        <v>0</v>
      </c>
      <c r="K49" t="s">
        <v>1495</v>
      </c>
    </row>
    <row r="50" spans="1:11">
      <c r="A50" s="141" t="s">
        <v>1516</v>
      </c>
      <c r="D50" t="s">
        <v>825</v>
      </c>
      <c r="E50" t="s">
        <v>1434</v>
      </c>
      <c r="F50" t="s">
        <v>1494</v>
      </c>
      <c r="G50" t="s">
        <v>1494</v>
      </c>
      <c r="H50" t="s">
        <v>679</v>
      </c>
      <c r="I50">
        <v>0</v>
      </c>
      <c r="J50">
        <v>0</v>
      </c>
      <c r="K50" t="s">
        <v>1505</v>
      </c>
    </row>
    <row r="51" spans="1:11">
      <c r="A51" s="141" t="s">
        <v>1517</v>
      </c>
      <c r="D51" t="s">
        <v>1518</v>
      </c>
      <c r="E51" t="s">
        <v>1431</v>
      </c>
      <c r="F51" t="s">
        <v>1494</v>
      </c>
      <c r="G51" t="s">
        <v>1494</v>
      </c>
      <c r="H51" t="s">
        <v>679</v>
      </c>
      <c r="I51">
        <v>0</v>
      </c>
      <c r="J51">
        <v>0</v>
      </c>
      <c r="K51" t="s">
        <v>1495</v>
      </c>
    </row>
    <row r="52" spans="1:11">
      <c r="A52" s="141" t="s">
        <v>1519</v>
      </c>
      <c r="D52" t="s">
        <v>1520</v>
      </c>
      <c r="E52" t="s">
        <v>1421</v>
      </c>
      <c r="F52" t="s">
        <v>1494</v>
      </c>
      <c r="G52" t="s">
        <v>1494</v>
      </c>
      <c r="H52" t="s">
        <v>679</v>
      </c>
      <c r="I52">
        <v>0</v>
      </c>
      <c r="J52">
        <v>0</v>
      </c>
      <c r="K52" t="s">
        <v>1502</v>
      </c>
    </row>
    <row r="53" spans="1:11">
      <c r="A53" s="141" t="s">
        <v>1521</v>
      </c>
      <c r="D53" t="s">
        <v>847</v>
      </c>
      <c r="E53" t="s">
        <v>1403</v>
      </c>
      <c r="F53" t="s">
        <v>1404</v>
      </c>
      <c r="G53" t="s">
        <v>1414</v>
      </c>
      <c r="H53" t="s">
        <v>679</v>
      </c>
      <c r="I53">
        <v>0</v>
      </c>
      <c r="J53">
        <v>4</v>
      </c>
      <c r="K53" t="s">
        <v>1414</v>
      </c>
    </row>
    <row r="54" spans="1:11">
      <c r="A54" s="141" t="s">
        <v>692</v>
      </c>
      <c r="D54" t="s">
        <v>1522</v>
      </c>
      <c r="E54" t="s">
        <v>1523</v>
      </c>
      <c r="F54" t="s">
        <v>1404</v>
      </c>
      <c r="G54" t="s">
        <v>1414</v>
      </c>
      <c r="H54" t="s">
        <v>679</v>
      </c>
      <c r="I54">
        <v>0</v>
      </c>
      <c r="J54">
        <v>4</v>
      </c>
      <c r="K54" t="s">
        <v>1412</v>
      </c>
    </row>
    <row r="55" spans="1:11">
      <c r="A55" s="141" t="s">
        <v>1524</v>
      </c>
      <c r="D55" t="s">
        <v>1525</v>
      </c>
      <c r="E55" t="s">
        <v>605</v>
      </c>
      <c r="F55" t="s">
        <v>1526</v>
      </c>
      <c r="G55" t="s">
        <v>1414</v>
      </c>
      <c r="H55" t="s">
        <v>679</v>
      </c>
      <c r="I55">
        <v>1</v>
      </c>
      <c r="J55">
        <v>2</v>
      </c>
      <c r="K55" t="s">
        <v>1412</v>
      </c>
    </row>
    <row r="56" spans="1:11">
      <c r="A56" s="141" t="s">
        <v>749</v>
      </c>
      <c r="D56" t="s">
        <v>1527</v>
      </c>
      <c r="E56" t="s">
        <v>1421</v>
      </c>
      <c r="F56" t="s">
        <v>1528</v>
      </c>
      <c r="G56" t="s">
        <v>1411</v>
      </c>
      <c r="H56" t="s">
        <v>1529</v>
      </c>
      <c r="I56">
        <v>1</v>
      </c>
      <c r="J56">
        <v>1</v>
      </c>
      <c r="K56" t="s">
        <v>1411</v>
      </c>
    </row>
    <row r="57" spans="1:11">
      <c r="A57" s="141" t="s">
        <v>1530</v>
      </c>
      <c r="D57" t="s">
        <v>1531</v>
      </c>
      <c r="E57" t="s">
        <v>1426</v>
      </c>
      <c r="F57" t="s">
        <v>1532</v>
      </c>
      <c r="G57" t="s">
        <v>1411</v>
      </c>
      <c r="H57" t="s">
        <v>1533</v>
      </c>
      <c r="I57">
        <v>1</v>
      </c>
      <c r="J57">
        <v>2</v>
      </c>
      <c r="K57" t="s">
        <v>1411</v>
      </c>
    </row>
    <row r="58" spans="1:11">
      <c r="A58" t="s">
        <v>1534</v>
      </c>
      <c r="D58" t="s">
        <v>738</v>
      </c>
      <c r="E58" t="s">
        <v>1426</v>
      </c>
      <c r="F58" t="s">
        <v>1532</v>
      </c>
      <c r="G58" t="s">
        <v>1411</v>
      </c>
      <c r="H58" t="s">
        <v>1535</v>
      </c>
      <c r="I58">
        <v>1</v>
      </c>
      <c r="J58">
        <v>2</v>
      </c>
      <c r="K58" t="s">
        <v>1411</v>
      </c>
    </row>
    <row r="59" spans="1:11">
      <c r="A59" s="141" t="s">
        <v>1536</v>
      </c>
      <c r="D59" t="s">
        <v>713</v>
      </c>
      <c r="E59" t="s">
        <v>1434</v>
      </c>
      <c r="F59" t="s">
        <v>1537</v>
      </c>
      <c r="G59" t="s">
        <v>1412</v>
      </c>
      <c r="H59" t="s">
        <v>1538</v>
      </c>
      <c r="I59">
        <v>1</v>
      </c>
      <c r="J59">
        <v>2</v>
      </c>
      <c r="K59" t="s">
        <v>1412</v>
      </c>
    </row>
    <row r="60" spans="1:11">
      <c r="A60" s="141" t="s">
        <v>1539</v>
      </c>
      <c r="D60" t="s">
        <v>1540</v>
      </c>
      <c r="E60" t="s">
        <v>1434</v>
      </c>
      <c r="F60" t="s">
        <v>1404</v>
      </c>
      <c r="G60" t="s">
        <v>1412</v>
      </c>
      <c r="H60" t="s">
        <v>679</v>
      </c>
      <c r="I60">
        <v>0</v>
      </c>
      <c r="J60">
        <v>3</v>
      </c>
      <c r="K60" t="s">
        <v>1412</v>
      </c>
    </row>
    <row r="61" spans="1:11">
      <c r="A61" s="141" t="s">
        <v>1541</v>
      </c>
      <c r="D61" t="s">
        <v>1542</v>
      </c>
      <c r="E61" t="s">
        <v>1421</v>
      </c>
      <c r="F61" t="s">
        <v>1543</v>
      </c>
      <c r="G61" t="s">
        <v>1412</v>
      </c>
      <c r="H61" t="s">
        <v>1544</v>
      </c>
      <c r="I61">
        <v>1</v>
      </c>
      <c r="J61">
        <v>2</v>
      </c>
      <c r="K61" t="s">
        <v>1411</v>
      </c>
    </row>
    <row r="62" spans="1:11">
      <c r="A62" s="141" t="s">
        <v>1545</v>
      </c>
      <c r="D62" t="s">
        <v>1546</v>
      </c>
      <c r="E62" t="s">
        <v>1443</v>
      </c>
      <c r="F62" t="s">
        <v>1404</v>
      </c>
      <c r="G62" t="s">
        <v>1412</v>
      </c>
      <c r="H62" t="s">
        <v>679</v>
      </c>
      <c r="I62">
        <v>0</v>
      </c>
      <c r="J62">
        <v>3</v>
      </c>
      <c r="K62" t="s">
        <v>1412</v>
      </c>
    </row>
    <row r="63" spans="1:11">
      <c r="A63" t="s">
        <v>686</v>
      </c>
      <c r="D63" t="s">
        <v>885</v>
      </c>
      <c r="E63" t="s">
        <v>1443</v>
      </c>
      <c r="F63" t="s">
        <v>1547</v>
      </c>
      <c r="G63" t="s">
        <v>1412</v>
      </c>
      <c r="H63" t="s">
        <v>1548</v>
      </c>
      <c r="I63">
        <v>1</v>
      </c>
      <c r="J63">
        <v>1</v>
      </c>
      <c r="K63" t="s">
        <v>1412</v>
      </c>
    </row>
    <row r="64" spans="1:11">
      <c r="A64" t="s">
        <v>1549</v>
      </c>
      <c r="D64" t="s">
        <v>1550</v>
      </c>
      <c r="E64" t="s">
        <v>1421</v>
      </c>
      <c r="F64" t="s">
        <v>1551</v>
      </c>
      <c r="G64" t="s">
        <v>1411</v>
      </c>
      <c r="H64" t="s">
        <v>679</v>
      </c>
      <c r="I64">
        <v>1</v>
      </c>
      <c r="J64">
        <v>2</v>
      </c>
      <c r="K64" t="s">
        <v>1412</v>
      </c>
    </row>
    <row r="65" spans="1:11">
      <c r="A65" s="141" t="s">
        <v>1552</v>
      </c>
      <c r="D65" t="s">
        <v>696</v>
      </c>
      <c r="E65" t="s">
        <v>1405</v>
      </c>
      <c r="F65" t="s">
        <v>1553</v>
      </c>
      <c r="G65" t="s">
        <v>1411</v>
      </c>
      <c r="H65" t="s">
        <v>1553</v>
      </c>
      <c r="I65">
        <v>1</v>
      </c>
      <c r="J65">
        <v>1</v>
      </c>
      <c r="K65" t="s">
        <v>1554</v>
      </c>
    </row>
    <row r="66" spans="1:11">
      <c r="A66" s="141" t="s">
        <v>1555</v>
      </c>
      <c r="D66" t="s">
        <v>721</v>
      </c>
      <c r="E66" t="s">
        <v>1434</v>
      </c>
      <c r="F66" t="s">
        <v>1556</v>
      </c>
      <c r="G66" t="s">
        <v>1411</v>
      </c>
      <c r="H66" t="s">
        <v>679</v>
      </c>
      <c r="I66">
        <v>1</v>
      </c>
      <c r="J66">
        <v>4</v>
      </c>
      <c r="K66" t="s">
        <v>1411</v>
      </c>
    </row>
    <row r="67" spans="1:11">
      <c r="A67" s="141" t="s">
        <v>1557</v>
      </c>
      <c r="D67" t="s">
        <v>870</v>
      </c>
      <c r="E67" t="s">
        <v>1421</v>
      </c>
      <c r="F67" t="s">
        <v>1558</v>
      </c>
      <c r="G67" t="s">
        <v>1411</v>
      </c>
      <c r="H67" t="s">
        <v>1559</v>
      </c>
      <c r="I67">
        <v>1</v>
      </c>
      <c r="J67">
        <v>1</v>
      </c>
      <c r="K67" t="s">
        <v>1411</v>
      </c>
    </row>
    <row r="68" spans="1:11">
      <c r="A68" s="141" t="s">
        <v>1560</v>
      </c>
      <c r="D68" t="s">
        <v>717</v>
      </c>
      <c r="E68" t="s">
        <v>1426</v>
      </c>
      <c r="F68" t="s">
        <v>1404</v>
      </c>
      <c r="G68" t="s">
        <v>1412</v>
      </c>
      <c r="H68" t="s">
        <v>679</v>
      </c>
      <c r="I68">
        <v>0</v>
      </c>
      <c r="J68">
        <v>4</v>
      </c>
      <c r="K68" t="s">
        <v>1412</v>
      </c>
    </row>
    <row r="69" spans="1:11">
      <c r="A69" s="141" t="s">
        <v>1561</v>
      </c>
      <c r="D69" t="s">
        <v>761</v>
      </c>
      <c r="E69" t="s">
        <v>1403</v>
      </c>
      <c r="F69" t="s">
        <v>1404</v>
      </c>
      <c r="G69" t="s">
        <v>1412</v>
      </c>
      <c r="H69" t="s">
        <v>679</v>
      </c>
      <c r="I69">
        <v>0</v>
      </c>
      <c r="J69">
        <v>4</v>
      </c>
      <c r="K69" t="s">
        <v>1412</v>
      </c>
    </row>
    <row r="70" spans="1:11">
      <c r="A70" s="141" t="s">
        <v>1562</v>
      </c>
      <c r="D70" t="s">
        <v>750</v>
      </c>
      <c r="E70" t="s">
        <v>1421</v>
      </c>
      <c r="F70" t="s">
        <v>750</v>
      </c>
      <c r="G70" t="s">
        <v>1457</v>
      </c>
      <c r="H70" t="s">
        <v>679</v>
      </c>
      <c r="I70">
        <v>1</v>
      </c>
      <c r="J70">
        <v>1</v>
      </c>
      <c r="K70" t="s">
        <v>1563</v>
      </c>
    </row>
    <row r="71" spans="1:11">
      <c r="A71" s="141" t="s">
        <v>708</v>
      </c>
      <c r="D71" t="s">
        <v>1564</v>
      </c>
      <c r="E71" t="s">
        <v>1421</v>
      </c>
      <c r="F71" t="s">
        <v>1565</v>
      </c>
      <c r="G71" t="s">
        <v>1457</v>
      </c>
      <c r="H71" t="s">
        <v>679</v>
      </c>
      <c r="I71">
        <v>1</v>
      </c>
      <c r="J71">
        <v>1</v>
      </c>
      <c r="K71" t="s">
        <v>1563</v>
      </c>
    </row>
    <row r="72" spans="1:11">
      <c r="A72" s="141" t="s">
        <v>690</v>
      </c>
      <c r="D72" t="s">
        <v>1566</v>
      </c>
      <c r="E72" t="s">
        <v>1403</v>
      </c>
      <c r="F72" t="s">
        <v>1404</v>
      </c>
      <c r="G72" t="s">
        <v>1463</v>
      </c>
      <c r="H72" t="s">
        <v>679</v>
      </c>
      <c r="I72">
        <v>0</v>
      </c>
      <c r="J72">
        <v>0</v>
      </c>
      <c r="K72" t="s">
        <v>1463</v>
      </c>
    </row>
    <row r="73" spans="1:11">
      <c r="A73" s="141" t="s">
        <v>1567</v>
      </c>
      <c r="D73" t="s">
        <v>1568</v>
      </c>
      <c r="E73" t="s">
        <v>1403</v>
      </c>
      <c r="F73" t="s">
        <v>1404</v>
      </c>
      <c r="G73" t="s">
        <v>1417</v>
      </c>
      <c r="H73" t="s">
        <v>679</v>
      </c>
      <c r="I73">
        <v>0</v>
      </c>
      <c r="J73">
        <v>0</v>
      </c>
      <c r="K73" t="s">
        <v>1569</v>
      </c>
    </row>
    <row r="74" spans="1:11">
      <c r="A74" s="141" t="s">
        <v>1570</v>
      </c>
      <c r="D74" t="s">
        <v>1571</v>
      </c>
      <c r="E74" t="s">
        <v>1443</v>
      </c>
      <c r="F74" t="s">
        <v>1547</v>
      </c>
      <c r="G74" t="s">
        <v>1412</v>
      </c>
      <c r="H74" t="s">
        <v>679</v>
      </c>
      <c r="I74">
        <v>1</v>
      </c>
      <c r="J74">
        <v>1</v>
      </c>
      <c r="K74" t="s">
        <v>1412</v>
      </c>
    </row>
    <row r="75" spans="1:11">
      <c r="A75" s="141" t="s">
        <v>1572</v>
      </c>
      <c r="D75" t="s">
        <v>1573</v>
      </c>
      <c r="E75" t="s">
        <v>1421</v>
      </c>
      <c r="F75" t="s">
        <v>1404</v>
      </c>
      <c r="G75" t="s">
        <v>1411</v>
      </c>
      <c r="H75" t="s">
        <v>679</v>
      </c>
      <c r="I75">
        <v>1</v>
      </c>
      <c r="J75">
        <v>1</v>
      </c>
      <c r="K75" t="s">
        <v>1411</v>
      </c>
    </row>
    <row r="76" spans="1:11">
      <c r="A76" s="141" t="s">
        <v>746</v>
      </c>
      <c r="D76" t="s">
        <v>1574</v>
      </c>
      <c r="E76" t="s">
        <v>1421</v>
      </c>
      <c r="F76" t="s">
        <v>1404</v>
      </c>
      <c r="G76" t="s">
        <v>1411</v>
      </c>
      <c r="I76">
        <v>1</v>
      </c>
      <c r="J76">
        <v>1</v>
      </c>
      <c r="K76" t="s">
        <v>1411</v>
      </c>
    </row>
    <row r="77" spans="1:11">
      <c r="A77" s="141" t="s">
        <v>1575</v>
      </c>
      <c r="D77" t="s">
        <v>1576</v>
      </c>
      <c r="E77" t="s">
        <v>1403</v>
      </c>
      <c r="F77" t="s">
        <v>1404</v>
      </c>
      <c r="G77" t="s">
        <v>1411</v>
      </c>
      <c r="H77" t="s">
        <v>1576</v>
      </c>
      <c r="I77">
        <v>1</v>
      </c>
      <c r="J77">
        <v>1</v>
      </c>
      <c r="K77" t="s">
        <v>1411</v>
      </c>
    </row>
    <row r="78" spans="1:11">
      <c r="A78" s="141" t="s">
        <v>1577</v>
      </c>
      <c r="D78" t="s">
        <v>1578</v>
      </c>
      <c r="E78" t="s">
        <v>1403</v>
      </c>
      <c r="F78" t="s">
        <v>1404</v>
      </c>
      <c r="G78" t="s">
        <v>1411</v>
      </c>
      <c r="H78" t="s">
        <v>1579</v>
      </c>
      <c r="I78">
        <v>1</v>
      </c>
      <c r="J78">
        <v>1</v>
      </c>
      <c r="K78" t="s">
        <v>1411</v>
      </c>
    </row>
    <row r="79" spans="1:11">
      <c r="A79" s="141" t="s">
        <v>978</v>
      </c>
      <c r="D79" t="s">
        <v>1580</v>
      </c>
      <c r="E79" t="s">
        <v>1403</v>
      </c>
      <c r="F79" t="s">
        <v>1404</v>
      </c>
      <c r="G79" t="s">
        <v>1411</v>
      </c>
      <c r="H79" t="s">
        <v>414</v>
      </c>
      <c r="I79">
        <v>0</v>
      </c>
      <c r="J79">
        <v>0</v>
      </c>
      <c r="K79" t="s">
        <v>1411</v>
      </c>
    </row>
    <row r="80" spans="1:11">
      <c r="A80" s="141" t="s">
        <v>1581</v>
      </c>
      <c r="D80" t="s">
        <v>1582</v>
      </c>
      <c r="E80" t="s">
        <v>1403</v>
      </c>
      <c r="F80" t="s">
        <v>1404</v>
      </c>
      <c r="G80" t="s">
        <v>1411</v>
      </c>
      <c r="H80" t="s">
        <v>414</v>
      </c>
      <c r="I80">
        <v>0</v>
      </c>
      <c r="J80">
        <v>0</v>
      </c>
      <c r="K80" t="s">
        <v>1411</v>
      </c>
    </row>
    <row r="81" spans="1:11">
      <c r="A81" s="141" t="s">
        <v>1252</v>
      </c>
      <c r="D81" t="s">
        <v>733</v>
      </c>
      <c r="E81" t="s">
        <v>1403</v>
      </c>
      <c r="F81" t="s">
        <v>1404</v>
      </c>
      <c r="G81" t="s">
        <v>1583</v>
      </c>
      <c r="H81" t="s">
        <v>414</v>
      </c>
      <c r="I81">
        <v>0</v>
      </c>
      <c r="J81">
        <v>0</v>
      </c>
      <c r="K81" t="s">
        <v>1411</v>
      </c>
    </row>
    <row r="82" spans="1:11">
      <c r="A82" s="141" t="s">
        <v>1088</v>
      </c>
    </row>
    <row r="83" spans="1:11">
      <c r="A83" s="141" t="s">
        <v>1584</v>
      </c>
    </row>
    <row r="84" spans="1:11">
      <c r="A84" s="141" t="s">
        <v>1585</v>
      </c>
    </row>
    <row r="85" spans="1:11">
      <c r="A85" s="141" t="s">
        <v>1586</v>
      </c>
    </row>
    <row r="86" spans="1:11">
      <c r="A86" s="141" t="s">
        <v>1587</v>
      </c>
    </row>
    <row r="87" spans="1:11">
      <c r="A87" s="141" t="s">
        <v>1588</v>
      </c>
    </row>
    <row r="88" spans="1:11">
      <c r="A88" s="141" t="s">
        <v>1589</v>
      </c>
    </row>
    <row r="89" spans="1:11">
      <c r="A89" s="141" t="s">
        <v>712</v>
      </c>
    </row>
    <row r="90" spans="1:11">
      <c r="A90" s="141" t="s">
        <v>726</v>
      </c>
    </row>
    <row r="91" spans="1:11">
      <c r="A91" s="141" t="s">
        <v>760</v>
      </c>
    </row>
    <row r="92" spans="1:11">
      <c r="A92" s="141" t="s">
        <v>772</v>
      </c>
    </row>
    <row r="93" spans="1:11">
      <c r="A93" s="141" t="s">
        <v>776</v>
      </c>
    </row>
    <row r="94" spans="1:11">
      <c r="A94" s="141" t="s">
        <v>1590</v>
      </c>
    </row>
    <row r="95" spans="1:11">
      <c r="A95" s="141" t="s">
        <v>1591</v>
      </c>
    </row>
    <row r="96" spans="1:11">
      <c r="A96" s="141" t="s">
        <v>1592</v>
      </c>
    </row>
    <row r="97" spans="1:1">
      <c r="A97" s="141" t="s">
        <v>1593</v>
      </c>
    </row>
    <row r="98" spans="1:1">
      <c r="A98" s="141" t="s">
        <v>1594</v>
      </c>
    </row>
    <row r="99" spans="1:1">
      <c r="A99" s="141" t="s">
        <v>1595</v>
      </c>
    </row>
    <row r="100" spans="1:1">
      <c r="A100" s="141" t="s">
        <v>1596</v>
      </c>
    </row>
    <row r="101" spans="1:1">
      <c r="A101" s="141" t="s">
        <v>1597</v>
      </c>
    </row>
    <row r="102" spans="1:1">
      <c r="A102" s="141" t="s">
        <v>1598</v>
      </c>
    </row>
    <row r="103" spans="1:1">
      <c r="A103" s="141" t="s">
        <v>1599</v>
      </c>
    </row>
    <row r="104" spans="1:1">
      <c r="A104" s="141" t="s">
        <v>1047</v>
      </c>
    </row>
    <row r="105" spans="1:1">
      <c r="A105" s="141" t="s">
        <v>766</v>
      </c>
    </row>
    <row r="106" spans="1:1">
      <c r="A106" s="141" t="s">
        <v>1085</v>
      </c>
    </row>
    <row r="107" spans="1:1">
      <c r="A107" s="141" t="s">
        <v>1600</v>
      </c>
    </row>
    <row r="108" spans="1:1">
      <c r="A108" s="141" t="s">
        <v>1601</v>
      </c>
    </row>
    <row r="109" spans="1:1">
      <c r="A109" s="141" t="s">
        <v>1602</v>
      </c>
    </row>
    <row r="110" spans="1:1">
      <c r="A110" s="141" t="s">
        <v>847</v>
      </c>
    </row>
    <row r="111" spans="1:1">
      <c r="A111" s="141" t="s">
        <v>846</v>
      </c>
    </row>
    <row r="112" spans="1:1">
      <c r="A112" s="141" t="s">
        <v>1603</v>
      </c>
    </row>
    <row r="113" spans="1:1">
      <c r="A113" s="141" t="s">
        <v>1122</v>
      </c>
    </row>
    <row r="114" spans="1:1">
      <c r="A114" s="141" t="s">
        <v>1604</v>
      </c>
    </row>
    <row r="115" spans="1:1">
      <c r="A115" s="141" t="s">
        <v>1605</v>
      </c>
    </row>
    <row r="116" spans="1:1">
      <c r="A116" s="141" t="s">
        <v>1606</v>
      </c>
    </row>
    <row r="117" spans="1:1">
      <c r="A117" s="141" t="s">
        <v>1320</v>
      </c>
    </row>
    <row r="118" spans="1:1">
      <c r="A118" s="141" t="s">
        <v>1607</v>
      </c>
    </row>
    <row r="119" spans="1:1">
      <c r="A119" s="141" t="s">
        <v>1205</v>
      </c>
    </row>
    <row r="120" spans="1:1">
      <c r="A120" t="s">
        <v>1608</v>
      </c>
    </row>
    <row r="121" spans="1:1">
      <c r="A121" s="141" t="s">
        <v>1609</v>
      </c>
    </row>
    <row r="122" spans="1:1">
      <c r="A122" s="141" t="s">
        <v>1610</v>
      </c>
    </row>
    <row r="123" spans="1:1">
      <c r="A123" s="141" t="s">
        <v>1611</v>
      </c>
    </row>
    <row r="124" spans="1:1">
      <c r="A124" s="141" t="s">
        <v>1612</v>
      </c>
    </row>
    <row r="125" spans="1:1">
      <c r="A125" t="s">
        <v>779</v>
      </c>
    </row>
    <row r="126" spans="1:1">
      <c r="A126" s="141" t="s">
        <v>757</v>
      </c>
    </row>
    <row r="127" spans="1:1">
      <c r="A127" s="141" t="s">
        <v>806</v>
      </c>
    </row>
    <row r="128" spans="1:1">
      <c r="A128" s="141" t="s">
        <v>1613</v>
      </c>
    </row>
    <row r="129" spans="1:1">
      <c r="A129" s="141" t="s">
        <v>1614</v>
      </c>
    </row>
    <row r="130" spans="1:1">
      <c r="A130" s="141" t="s">
        <v>813</v>
      </c>
    </row>
    <row r="131" spans="1:1">
      <c r="A131" s="141" t="s">
        <v>801</v>
      </c>
    </row>
    <row r="132" spans="1:1">
      <c r="A132" s="141" t="s">
        <v>1615</v>
      </c>
    </row>
    <row r="133" spans="1:1">
      <c r="A133" s="141" t="s">
        <v>1616</v>
      </c>
    </row>
    <row r="134" spans="1:1">
      <c r="A134" t="s">
        <v>1617</v>
      </c>
    </row>
    <row r="135" spans="1:1">
      <c r="A135" s="141" t="s">
        <v>1618</v>
      </c>
    </row>
    <row r="136" spans="1:1">
      <c r="A136" s="141" t="s">
        <v>876</v>
      </c>
    </row>
    <row r="137" spans="1:1">
      <c r="A137" s="141" t="s">
        <v>1028</v>
      </c>
    </row>
    <row r="138" spans="1:1">
      <c r="A138" s="141" t="s">
        <v>1619</v>
      </c>
    </row>
    <row r="139" spans="1:1">
      <c r="A139" s="141" t="s">
        <v>1620</v>
      </c>
    </row>
    <row r="140" spans="1:1">
      <c r="A140" s="141" t="s">
        <v>1621</v>
      </c>
    </row>
    <row r="141" spans="1:1">
      <c r="A141" s="141" t="s">
        <v>1076</v>
      </c>
    </row>
    <row r="142" spans="1:1">
      <c r="A142" s="141" t="s">
        <v>720</v>
      </c>
    </row>
    <row r="143" spans="1:1">
      <c r="A143" s="141" t="s">
        <v>1622</v>
      </c>
    </row>
    <row r="144" spans="1:1">
      <c r="A144" s="141" t="s">
        <v>1623</v>
      </c>
    </row>
    <row r="145" spans="1:1">
      <c r="A145" t="s">
        <v>1624</v>
      </c>
    </row>
    <row r="146" spans="1:1">
      <c r="A146" s="141" t="s">
        <v>1625</v>
      </c>
    </row>
    <row r="147" spans="1:1">
      <c r="A147" s="141" t="s">
        <v>1626</v>
      </c>
    </row>
    <row r="148" spans="1:1">
      <c r="A148" s="141" t="s">
        <v>1627</v>
      </c>
    </row>
    <row r="149" spans="1:1">
      <c r="A149" s="141" t="s">
        <v>1628</v>
      </c>
    </row>
    <row r="150" spans="1:1">
      <c r="A150" s="141" t="s">
        <v>1629</v>
      </c>
    </row>
    <row r="151" spans="1:1">
      <c r="A151" s="141" t="s">
        <v>1630</v>
      </c>
    </row>
    <row r="152" spans="1:1">
      <c r="A152" s="141" t="s">
        <v>1631</v>
      </c>
    </row>
    <row r="153" spans="1:1">
      <c r="A153" s="141" t="s">
        <v>1632</v>
      </c>
    </row>
    <row r="154" spans="1:1">
      <c r="A154" s="141" t="s">
        <v>1633</v>
      </c>
    </row>
    <row r="155" spans="1:1">
      <c r="A155" s="141" t="s">
        <v>782</v>
      </c>
    </row>
    <row r="156" spans="1:1">
      <c r="A156" t="s">
        <v>1634</v>
      </c>
    </row>
    <row r="157" spans="1:1">
      <c r="A157" s="141" t="s">
        <v>1635</v>
      </c>
    </row>
    <row r="158" spans="1:1">
      <c r="A158" s="141" t="s">
        <v>755</v>
      </c>
    </row>
    <row r="159" spans="1:1">
      <c r="A159" s="141" t="s">
        <v>1183</v>
      </c>
    </row>
    <row r="160" spans="1:1">
      <c r="A160" s="141" t="s">
        <v>1636</v>
      </c>
    </row>
    <row r="161" spans="1:1">
      <c r="A161" s="141" t="s">
        <v>1637</v>
      </c>
    </row>
    <row r="162" spans="1:1">
      <c r="A162" s="141" t="s">
        <v>1638</v>
      </c>
    </row>
    <row r="163" spans="1:1">
      <c r="A163" t="s">
        <v>1639</v>
      </c>
    </row>
    <row r="164" spans="1:1">
      <c r="A164" s="141" t="s">
        <v>1640</v>
      </c>
    </row>
    <row r="165" spans="1:1">
      <c r="A165" s="141" t="s">
        <v>1641</v>
      </c>
    </row>
    <row r="166" spans="1:1">
      <c r="A166" s="141" t="s">
        <v>1642</v>
      </c>
    </row>
    <row r="167" spans="1:1">
      <c r="A167" s="141" t="s">
        <v>1643</v>
      </c>
    </row>
    <row r="168" spans="1:1">
      <c r="A168" s="141" t="s">
        <v>1644</v>
      </c>
    </row>
    <row r="169" spans="1:1">
      <c r="A169" s="141" t="s">
        <v>1645</v>
      </c>
    </row>
    <row r="170" spans="1:1">
      <c r="A170" s="141" t="s">
        <v>1646</v>
      </c>
    </row>
    <row r="171" spans="1:1">
      <c r="A171" s="141" t="s">
        <v>1647</v>
      </c>
    </row>
    <row r="172" spans="1:1">
      <c r="A172" s="141" t="s">
        <v>1648</v>
      </c>
    </row>
    <row r="173" spans="1:1">
      <c r="A173" s="141" t="s">
        <v>1649</v>
      </c>
    </row>
    <row r="174" spans="1:1">
      <c r="A174" s="141" t="s">
        <v>1650</v>
      </c>
    </row>
    <row r="175" spans="1:1">
      <c r="A175" t="s">
        <v>1651</v>
      </c>
    </row>
    <row r="176" spans="1:1">
      <c r="A176" s="141" t="s">
        <v>1652</v>
      </c>
    </row>
    <row r="177" spans="1:1">
      <c r="A177" s="141" t="s">
        <v>695</v>
      </c>
    </row>
    <row r="178" spans="1:1">
      <c r="A178" s="141" t="s">
        <v>1653</v>
      </c>
    </row>
    <row r="179" spans="1:1">
      <c r="A179" s="141" t="s">
        <v>1207</v>
      </c>
    </row>
    <row r="180" spans="1:1">
      <c r="A180" s="141" t="s">
        <v>1654</v>
      </c>
    </row>
    <row r="181" spans="1:1">
      <c r="A181" s="141" t="s">
        <v>1655</v>
      </c>
    </row>
    <row r="182" spans="1:1">
      <c r="A182" s="141" t="s">
        <v>1656</v>
      </c>
    </row>
    <row r="183" spans="1:1">
      <c r="A183" t="s">
        <v>1657</v>
      </c>
    </row>
    <row r="184" spans="1:1">
      <c r="A184" s="141" t="s">
        <v>1658</v>
      </c>
    </row>
    <row r="185" spans="1:1">
      <c r="A185" s="141" t="s">
        <v>1196</v>
      </c>
    </row>
    <row r="186" spans="1:1">
      <c r="A186" t="s">
        <v>1659</v>
      </c>
    </row>
    <row r="187" spans="1:1">
      <c r="A187" t="s">
        <v>1660</v>
      </c>
    </row>
    <row r="188" spans="1:1">
      <c r="A188" s="141" t="s">
        <v>1661</v>
      </c>
    </row>
    <row r="189" spans="1:1">
      <c r="A189" s="141" t="s">
        <v>1662</v>
      </c>
    </row>
    <row r="190" spans="1:1">
      <c r="A190" t="s">
        <v>737</v>
      </c>
    </row>
    <row r="191" spans="1:1">
      <c r="A191" t="s">
        <v>1663</v>
      </c>
    </row>
    <row r="192" spans="1:1">
      <c r="A192" s="141" t="s">
        <v>1664</v>
      </c>
    </row>
    <row r="193" spans="1:1">
      <c r="A193" s="141" t="s">
        <v>1003</v>
      </c>
    </row>
    <row r="194" spans="1:1">
      <c r="A194" t="s">
        <v>1665</v>
      </c>
    </row>
    <row r="195" spans="1:1">
      <c r="A195" t="s">
        <v>1666</v>
      </c>
    </row>
    <row r="196" spans="1:1">
      <c r="A196" s="141" t="s">
        <v>1667</v>
      </c>
    </row>
    <row r="197" spans="1:1">
      <c r="A197" s="141" t="s">
        <v>1668</v>
      </c>
    </row>
    <row r="198" spans="1:1">
      <c r="A198" s="141" t="s">
        <v>1669</v>
      </c>
    </row>
    <row r="199" spans="1:1">
      <c r="A199" s="141" t="s">
        <v>732</v>
      </c>
    </row>
    <row r="200" spans="1:1">
      <c r="A200" s="141" t="s">
        <v>1112</v>
      </c>
    </row>
    <row r="201" spans="1:1">
      <c r="A201" s="141" t="s">
        <v>857</v>
      </c>
    </row>
    <row r="202" spans="1:1">
      <c r="A202" s="141" t="s">
        <v>1670</v>
      </c>
    </row>
    <row r="203" spans="1:1">
      <c r="A203" s="141" t="s">
        <v>1671</v>
      </c>
    </row>
    <row r="204" spans="1:1">
      <c r="A204" s="141" t="s">
        <v>1672</v>
      </c>
    </row>
    <row r="205" spans="1:1">
      <c r="A205" s="141" t="s">
        <v>1673</v>
      </c>
    </row>
    <row r="206" spans="1:1">
      <c r="A206" s="141" t="s">
        <v>1674</v>
      </c>
    </row>
    <row r="207" spans="1:1">
      <c r="A207" s="141" t="s">
        <v>1675</v>
      </c>
    </row>
    <row r="208" spans="1:1">
      <c r="A208" s="141" t="s">
        <v>1676</v>
      </c>
    </row>
    <row r="209" spans="1:1">
      <c r="A209" s="141" t="s">
        <v>1677</v>
      </c>
    </row>
    <row r="210" spans="1:1">
      <c r="A210" t="s">
        <v>1091</v>
      </c>
    </row>
    <row r="211" spans="1:1">
      <c r="A211" s="141" t="s">
        <v>812</v>
      </c>
    </row>
    <row r="212" spans="1:1">
      <c r="A212" s="141" t="s">
        <v>1678</v>
      </c>
    </row>
    <row r="213" spans="1:1">
      <c r="A213" s="141" t="s">
        <v>1679</v>
      </c>
    </row>
    <row r="214" spans="1:1">
      <c r="A214" s="141" t="s">
        <v>1680</v>
      </c>
    </row>
    <row r="215" spans="1:1">
      <c r="A215" s="141" t="s">
        <v>1681</v>
      </c>
    </row>
  </sheetData>
  <protectedRanges>
    <protectedRange sqref="A159" name="Range1_1"/>
    <protectedRange sqref="A354" name="Range1_1_1_1"/>
  </protectedRanges>
  <sortState xmlns:xlrd2="http://schemas.microsoft.com/office/spreadsheetml/2017/richdata2" ref="A25:A108">
    <sortCondition ref="A25:A108"/>
  </sortState>
  <phoneticPr fontId="11" type="noConversion"/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C3FB-5EB2-4609-97E5-607F9854A864}">
  <sheetPr filterMode="1">
    <tabColor rgb="FF0070C0"/>
  </sheetPr>
  <dimension ref="B2:K1050"/>
  <sheetViews>
    <sheetView showGridLines="0" workbookViewId="0">
      <selection activeCell="B398" sqref="B398:K402"/>
    </sheetView>
  </sheetViews>
  <sheetFormatPr defaultColWidth="19.42578125" defaultRowHeight="11.25"/>
  <cols>
    <col min="1" max="1" width="3.85546875" style="92" customWidth="1"/>
    <col min="2" max="2" width="13.28515625" style="92" bestFit="1" customWidth="1"/>
    <col min="3" max="3" width="10.7109375" style="122" bestFit="1" customWidth="1"/>
    <col min="4" max="4" width="10.7109375" style="92" bestFit="1" customWidth="1"/>
    <col min="5" max="5" width="14.42578125" style="92" bestFit="1" customWidth="1"/>
    <col min="6" max="6" width="13" style="101" bestFit="1" customWidth="1"/>
    <col min="7" max="7" width="20" style="92" bestFit="1" customWidth="1"/>
    <col min="8" max="8" width="28.5703125" style="92" bestFit="1" customWidth="1"/>
    <col min="9" max="9" width="19.140625" style="92" bestFit="1" customWidth="1"/>
    <col min="10" max="10" width="15.5703125" style="92" bestFit="1" customWidth="1"/>
    <col min="11" max="11" width="21.7109375" style="93" bestFit="1" customWidth="1"/>
    <col min="12" max="16384" width="19.42578125" style="92"/>
  </cols>
  <sheetData>
    <row r="2" spans="2:11">
      <c r="B2" s="76" t="s">
        <v>1682</v>
      </c>
      <c r="C2" s="121" t="s">
        <v>611</v>
      </c>
      <c r="D2" s="76" t="s">
        <v>613</v>
      </c>
      <c r="E2" s="76" t="s">
        <v>1683</v>
      </c>
      <c r="F2" s="99" t="s">
        <v>1684</v>
      </c>
      <c r="G2" s="76" t="s">
        <v>1685</v>
      </c>
      <c r="H2" s="76" t="s">
        <v>1686</v>
      </c>
      <c r="I2" s="76" t="s">
        <v>1687</v>
      </c>
      <c r="J2" s="76" t="s">
        <v>1688</v>
      </c>
      <c r="K2" s="78" t="s">
        <v>1689</v>
      </c>
    </row>
    <row r="3" spans="2:11" s="98" customFormat="1" hidden="1">
      <c r="B3" s="94" t="str">
        <f>IF(SP_SUL!Y6="","*",SP_SUL!Y6)</f>
        <v>*</v>
      </c>
      <c r="C3" s="95">
        <f>IF(SP_SUL!B6="","*",SP_SUL!B6)</f>
        <v>46054</v>
      </c>
      <c r="D3" s="94" t="str">
        <f>IF(SP_SUL!D6="","*",SP_SUL!D6)</f>
        <v>V48</v>
      </c>
      <c r="E3" s="94" t="str">
        <f>IF(SP_SUL!H6="","*",SP_SUL!H6)</f>
        <v>ZRX</v>
      </c>
      <c r="F3" s="100" t="str">
        <f>IF(SP_SUL!M6="","*",SP_SUL!M6)</f>
        <v>ZRX-ZAC</v>
      </c>
      <c r="G3" s="95" t="str">
        <f>IF(SP_SUL!I6="","*",SP_SUL!I6)</f>
        <v>ZAC</v>
      </c>
      <c r="H3" s="95" t="str">
        <f>IF(SP_SUL!AB6="","*",SP_SUL!AB6)</f>
        <v>FIXO</v>
      </c>
      <c r="I3" s="95" t="str">
        <f>IF(SP_SUL!AC6="","*",SP_SUL!AC6)</f>
        <v>-</v>
      </c>
      <c r="J3" s="96">
        <f>IF(SP_SUL!AA6="","*",SP_SUL!AA6)</f>
        <v>1</v>
      </c>
      <c r="K3" s="97">
        <f>IF(SP_SUL!AD6="","*",SP_SUL!AD6)</f>
        <v>0.29166666666666669</v>
      </c>
    </row>
    <row r="4" spans="2:11" hidden="1">
      <c r="B4" s="94" t="str">
        <f>IF(SP_SUL!Y7="","*",SP_SUL!Y7)</f>
        <v>*</v>
      </c>
      <c r="C4" s="95">
        <f>IF(SP_SUL!B7="","*",SP_SUL!B7)</f>
        <v>46054</v>
      </c>
      <c r="D4" s="94" t="str">
        <f>IF(SP_SUL!D7="","*",SP_SUL!D7)</f>
        <v>V42</v>
      </c>
      <c r="E4" s="94" t="str">
        <f>IF(SP_SUL!H7="","*",SP_SUL!H7)</f>
        <v>ZYU1</v>
      </c>
      <c r="F4" s="100" t="str">
        <f>IF(SP_SUL!M7="","*",SP_SUL!M7)</f>
        <v>ZYU-ZST</v>
      </c>
      <c r="G4" s="95" t="str">
        <f>IF(SP_SUL!I7="","*",SP_SUL!I7)</f>
        <v>ZYU1</v>
      </c>
      <c r="H4" s="95" t="str">
        <f>IF(SP_SUL!AB7="","*",SP_SUL!AB7)</f>
        <v>FIXO</v>
      </c>
      <c r="I4" s="95" t="str">
        <f>IF(SP_SUL!AC7="","*",SP_SUL!AC7)</f>
        <v>-</v>
      </c>
      <c r="J4" s="96">
        <f>IF(SP_SUL!AA7="","*",SP_SUL!AA7)</f>
        <v>1</v>
      </c>
      <c r="K4" s="97">
        <f>IF(SP_SUL!AD7="","*",SP_SUL!AD7)</f>
        <v>0.29166666666666669</v>
      </c>
    </row>
    <row r="5" spans="2:11" hidden="1">
      <c r="B5" s="94" t="str">
        <f>IF(SP_SUL!Y8="","*",SP_SUL!Y8)</f>
        <v>*</v>
      </c>
      <c r="C5" s="95" t="str">
        <f>IF(SP_SUL!B8="","*",SP_SUL!B8)</f>
        <v>*</v>
      </c>
      <c r="D5" s="94" t="str">
        <f>IF(SP_SUL!D8="","*",SP_SUL!D8)</f>
        <v>V85</v>
      </c>
      <c r="E5" s="94" t="str">
        <f>IF(SP_SUL!H8="","*",SP_SUL!H8)</f>
        <v>*</v>
      </c>
      <c r="F5" s="100" t="str">
        <f>IF(SP_SUL!M8="","*",SP_SUL!M8)</f>
        <v>-</v>
      </c>
      <c r="G5" s="95" t="str">
        <f>IF(SP_SUL!I8="","*",SP_SUL!I8)</f>
        <v>*</v>
      </c>
      <c r="H5" s="95" t="str">
        <f>IF(SP_SUL!AB8="","*",SP_SUL!AB8)</f>
        <v>*</v>
      </c>
      <c r="I5" s="95" t="str">
        <f>IF(SP_SUL!AC8="","*",SP_SUL!AC8)</f>
        <v>*</v>
      </c>
      <c r="J5" s="96" t="str">
        <f>IF(SP_SUL!AA8="","*",SP_SUL!AA8)</f>
        <v>*</v>
      </c>
      <c r="K5" s="97" t="str">
        <f>IF(SP_SUL!AD8="","*",SP_SUL!AD8)</f>
        <v>*</v>
      </c>
    </row>
    <row r="6" spans="2:11" hidden="1">
      <c r="B6" s="94" t="str">
        <f>IF(SP_SUL!Y9="","*",SP_SUL!Y9)</f>
        <v>*</v>
      </c>
      <c r="C6" s="95" t="str">
        <f>IF(SP_SUL!B9="","*",SP_SUL!B9)</f>
        <v>*</v>
      </c>
      <c r="D6" s="94" t="str">
        <f>IF(SP_SUL!D9="","*",SP_SUL!D9)</f>
        <v>E17</v>
      </c>
      <c r="E6" s="94" t="str">
        <f>IF(SP_SUL!H9="","*",SP_SUL!H9)</f>
        <v>*</v>
      </c>
      <c r="F6" s="100" t="str">
        <f>IF(SP_SUL!M9="","*",SP_SUL!M9)</f>
        <v>-</v>
      </c>
      <c r="G6" s="95" t="str">
        <f>IF(SP_SUL!I9="","*",SP_SUL!I9)</f>
        <v>*</v>
      </c>
      <c r="H6" s="95" t="str">
        <f>IF(SP_SUL!AB9="","*",SP_SUL!AB9)</f>
        <v>*</v>
      </c>
      <c r="I6" s="95" t="str">
        <f>IF(SP_SUL!AC9="","*",SP_SUL!AC9)</f>
        <v>*</v>
      </c>
      <c r="J6" s="96" t="str">
        <f>IF(SP_SUL!AA9="","*",SP_SUL!AA9)</f>
        <v>*</v>
      </c>
      <c r="K6" s="97" t="str">
        <f>IF(SP_SUL!AD9="","*",SP_SUL!AD9)</f>
        <v>*</v>
      </c>
    </row>
    <row r="7" spans="2:11" hidden="1">
      <c r="B7" s="94" t="str">
        <f>IF(SP_SUL!Y10="","*",SP_SUL!Y10)</f>
        <v>*</v>
      </c>
      <c r="C7" s="95" t="str">
        <f>IF(SP_SUL!B10="","*",SP_SUL!B10)</f>
        <v>*</v>
      </c>
      <c r="D7" s="94" t="str">
        <f>IF(SP_SUL!D10="","*",SP_SUL!D10)</f>
        <v>*</v>
      </c>
      <c r="E7" s="94" t="str">
        <f>IF(SP_SUL!H10="","*",SP_SUL!H10)</f>
        <v>*</v>
      </c>
      <c r="F7" s="100" t="str">
        <f>IF(SP_SUL!M10="","*",SP_SUL!M10)</f>
        <v>-</v>
      </c>
      <c r="G7" s="95" t="str">
        <f>IF(SP_SUL!I10="","*",SP_SUL!I10)</f>
        <v>*</v>
      </c>
      <c r="H7" s="95" t="str">
        <f>IF(SP_SUL!AB10="","*",SP_SUL!AB10)</f>
        <v>*</v>
      </c>
      <c r="I7" s="95" t="str">
        <f>IF(SP_SUL!AC10="","*",SP_SUL!AC10)</f>
        <v>*</v>
      </c>
      <c r="J7" s="96" t="str">
        <f>IF(SP_SUL!AA10="","*",SP_SUL!AA10)</f>
        <v>*</v>
      </c>
      <c r="K7" s="97" t="str">
        <f>IF(SP_SUL!AD10="","*",SP_SUL!AD10)</f>
        <v>*</v>
      </c>
    </row>
    <row r="8" spans="2:11" hidden="1">
      <c r="B8" s="94" t="str">
        <f>IF(SP_SUL!Y11="","*",SP_SUL!Y11)</f>
        <v>*</v>
      </c>
      <c r="C8" s="95" t="str">
        <f>IF(SP_SUL!B11="","*",SP_SUL!B11)</f>
        <v>*</v>
      </c>
      <c r="D8" s="94" t="str">
        <f>IF(SP_SUL!D11="","*",SP_SUL!D11)</f>
        <v>*</v>
      </c>
      <c r="E8" s="94" t="str">
        <f>IF(SP_SUL!H11="","*",SP_SUL!H11)</f>
        <v>*</v>
      </c>
      <c r="F8" s="100" t="str">
        <f>IF(SP_SUL!M11="","*",SP_SUL!M11)</f>
        <v>-</v>
      </c>
      <c r="G8" s="95" t="str">
        <f>IF(SP_SUL!I11="","*",SP_SUL!I11)</f>
        <v>*</v>
      </c>
      <c r="H8" s="95" t="str">
        <f>IF(SP_SUL!AB11="","*",SP_SUL!AB11)</f>
        <v>*</v>
      </c>
      <c r="I8" s="95" t="str">
        <f>IF(SP_SUL!AC11="","*",SP_SUL!AC11)</f>
        <v>*</v>
      </c>
      <c r="J8" s="96" t="str">
        <f>IF(SP_SUL!AA11="","*",SP_SUL!AA11)</f>
        <v>*</v>
      </c>
      <c r="K8" s="97" t="str">
        <f>IF(SP_SUL!AD11="","*",SP_SUL!AD11)</f>
        <v>*</v>
      </c>
    </row>
    <row r="9" spans="2:11" hidden="1">
      <c r="B9" s="94" t="str">
        <f>IF(SP_SUL!Y12="","*",SP_SUL!Y12)</f>
        <v>OPORTUNIDADE</v>
      </c>
      <c r="C9" s="95">
        <f>IF(SP_SUL!B12="","*",SP_SUL!B12)</f>
        <v>46055</v>
      </c>
      <c r="D9" s="94" t="str">
        <f>IF(SP_SUL!D12="","*",SP_SUL!D12)</f>
        <v>KLECIO (TP-699)</v>
      </c>
      <c r="E9" s="94" t="str">
        <f>IF(SP_SUL!H12="","*",SP_SUL!H12)</f>
        <v>-</v>
      </c>
      <c r="F9" s="100" t="str">
        <f>IF(SP_SUL!M12="","*",SP_SUL!M12)</f>
        <v>ZRX-ZWX</v>
      </c>
      <c r="G9" s="95" t="str">
        <f>IF(SP_SUL!I12="","*",SP_SUL!I12)</f>
        <v>-</v>
      </c>
      <c r="H9" s="95" t="str">
        <f>IF(SP_SUL!AB12="","*",SP_SUL!AB12)</f>
        <v>*</v>
      </c>
      <c r="I9" s="95" t="str">
        <f>IF(SP_SUL!AC12="","*",SP_SUL!AC12)</f>
        <v>*</v>
      </c>
      <c r="J9" s="96" t="str">
        <f>IF(SP_SUL!AA12="","*",SP_SUL!AA12)</f>
        <v>-</v>
      </c>
      <c r="K9" s="97" t="str">
        <f>IF(SP_SUL!AD12="","*",SP_SUL!AD12)</f>
        <v>-</v>
      </c>
    </row>
    <row r="10" spans="2:11" hidden="1">
      <c r="B10" s="94" t="str">
        <f>IF(SP_SUL!Y13="","*",SP_SUL!Y13)</f>
        <v>OPORTUNIDADE</v>
      </c>
      <c r="C10" s="95">
        <f>IF(SP_SUL!B13="","*",SP_SUL!B13)</f>
        <v>46055</v>
      </c>
      <c r="D10" s="94" t="str">
        <f>IF(SP_SUL!D13="","*",SP_SUL!D13)</f>
        <v>EXPANSÃO TURMA 1</v>
      </c>
      <c r="E10" s="94" t="str">
        <f>IF(SP_SUL!H13="","*",SP_SUL!H13)</f>
        <v>-</v>
      </c>
      <c r="F10" s="100" t="str">
        <f>IF(SP_SUL!M13="","*",SP_SUL!M13)</f>
        <v>ZCD-ZSQ</v>
      </c>
      <c r="G10" s="95" t="str">
        <f>IF(SP_SUL!I13="","*",SP_SUL!I13)</f>
        <v>-</v>
      </c>
      <c r="H10" s="95" t="str">
        <f>IF(SP_SUL!AB13="","*",SP_SUL!AB13)</f>
        <v>FIXO</v>
      </c>
      <c r="I10" s="95" t="str">
        <f>IF(SP_SUL!AC13="","*",SP_SUL!AC13)</f>
        <v>-</v>
      </c>
      <c r="J10" s="96">
        <f>IF(SP_SUL!AA13="","*",SP_SUL!AA13)</f>
        <v>1</v>
      </c>
      <c r="K10" s="97">
        <f>IF(SP_SUL!AD13="","*",SP_SUL!AD13)</f>
        <v>0.29166666666666669</v>
      </c>
    </row>
    <row r="11" spans="2:11" hidden="1">
      <c r="B11" s="94" t="str">
        <f>IF(SP_SUL!Y14="","*",SP_SUL!Y14)</f>
        <v>OPORTUNIDADE</v>
      </c>
      <c r="C11" s="95">
        <f>IF(SP_SUL!B14="","*",SP_SUL!B14)</f>
        <v>46055</v>
      </c>
      <c r="D11" s="94" t="str">
        <f>IF(SP_SUL!D14="","*",SP_SUL!D14)</f>
        <v>V83</v>
      </c>
      <c r="E11" s="94" t="str">
        <f>IF(SP_SUL!H14="","*",SP_SUL!H14)</f>
        <v>ZAC2</v>
      </c>
      <c r="F11" s="100" t="str">
        <f>IF(SP_SUL!M14="","*",SP_SUL!M14)</f>
        <v>ZAC-ZSW</v>
      </c>
      <c r="G11" s="95" t="str">
        <f>IF(SP_SUL!I14="","*",SP_SUL!I14)</f>
        <v>ZAC2</v>
      </c>
      <c r="H11" s="95" t="str">
        <f>IF(SP_SUL!AB14="","*",SP_SUL!AB14)</f>
        <v>FIXO</v>
      </c>
      <c r="I11" s="95" t="str">
        <f>IF(SP_SUL!AC14="","*",SP_SUL!AC14)</f>
        <v>-</v>
      </c>
      <c r="J11" s="96">
        <f>IF(SP_SUL!AA14="","*",SP_SUL!AA14)</f>
        <v>1</v>
      </c>
      <c r="K11" s="97" t="str">
        <f>IF(SP_SUL!AD14="","*",SP_SUL!AD14)</f>
        <v>-</v>
      </c>
    </row>
    <row r="12" spans="2:11" hidden="1">
      <c r="B12" s="94" t="str">
        <f>IF(SP_SUL!Y15="","*",SP_SUL!Y15)</f>
        <v>OPORTUNIDADE</v>
      </c>
      <c r="C12" s="95">
        <f>IF(SP_SUL!B15="","*",SP_SUL!B15)</f>
        <v>46055</v>
      </c>
      <c r="D12" s="94" t="str">
        <f>IF(SP_SUL!D15="","*",SP_SUL!D15)</f>
        <v>V48</v>
      </c>
      <c r="E12" s="94" t="str">
        <f>IF(SP_SUL!H15="","*",SP_SUL!H15)</f>
        <v>ZAC2</v>
      </c>
      <c r="F12" s="100" t="str">
        <f>IF(SP_SUL!M15="","*",SP_SUL!M15)</f>
        <v>ZAC-ZSW</v>
      </c>
      <c r="G12" s="95" t="str">
        <f>IF(SP_SUL!I15="","*",SP_SUL!I15)</f>
        <v>ZAC2</v>
      </c>
      <c r="H12" s="95" t="str">
        <f>IF(SP_SUL!AB15="","*",SP_SUL!AB15)</f>
        <v>FIXO</v>
      </c>
      <c r="I12" s="95" t="str">
        <f>IF(SP_SUL!AC15="","*",SP_SUL!AC15)</f>
        <v>-</v>
      </c>
      <c r="J12" s="96">
        <f>IF(SP_SUL!AA15="","*",SP_SUL!AA15)</f>
        <v>1</v>
      </c>
      <c r="K12" s="97">
        <f>IF(SP_SUL!AD15="","*",SP_SUL!AD15)</f>
        <v>0.29166666666666669</v>
      </c>
    </row>
    <row r="13" spans="2:11" hidden="1">
      <c r="B13" s="94" t="str">
        <f>IF(SP_SUL!Y16="","*",SP_SUL!Y16)</f>
        <v>OPORTUNIDADE</v>
      </c>
      <c r="C13" s="95">
        <f>IF(SP_SUL!B16="","*",SP_SUL!B16)</f>
        <v>46055</v>
      </c>
      <c r="D13" s="94" t="str">
        <f>IF(SP_SUL!D16="","*",SP_SUL!D16)</f>
        <v>W58</v>
      </c>
      <c r="E13" s="94">
        <f>IF(SP_SUL!H16="","*",SP_SUL!H16)</f>
        <v>106109</v>
      </c>
      <c r="F13" s="100" t="str">
        <f>IF(SP_SUL!M16="","*",SP_SUL!M16)</f>
        <v>ZBM</v>
      </c>
      <c r="G13" s="95">
        <f>IF(SP_SUL!I16="","*",SP_SUL!I16)</f>
        <v>106109</v>
      </c>
      <c r="H13" s="95" t="str">
        <f>IF(SP_SUL!AB16="","*",SP_SUL!AB16)</f>
        <v>FIXO</v>
      </c>
      <c r="I13" s="95" t="str">
        <f>IF(SP_SUL!AC16="","*",SP_SUL!AC16)</f>
        <v>-</v>
      </c>
      <c r="J13" s="96">
        <f>IF(SP_SUL!AA16="","*",SP_SUL!AA16)</f>
        <v>1</v>
      </c>
      <c r="K13" s="97">
        <f>IF(SP_SUL!AD16="","*",SP_SUL!AD16)</f>
        <v>0.29166666666666669</v>
      </c>
    </row>
    <row r="14" spans="2:11" hidden="1">
      <c r="B14" s="94" t="str">
        <f>IF(SP_SUL!Y17="","*",SP_SUL!Y17)</f>
        <v>OPORTUNIDADE</v>
      </c>
      <c r="C14" s="95">
        <f>IF(SP_SUL!B17="","*",SP_SUL!B17)</f>
        <v>46055</v>
      </c>
      <c r="D14" s="94" t="str">
        <f>IF(SP_SUL!D17="","*",SP_SUL!D17)</f>
        <v>W58</v>
      </c>
      <c r="E14" s="94">
        <f>IF(SP_SUL!H17="","*",SP_SUL!H17)</f>
        <v>106109</v>
      </c>
      <c r="F14" s="100" t="str">
        <f>IF(SP_SUL!M17="","*",SP_SUL!M17)</f>
        <v>ZBM-ZHO</v>
      </c>
      <c r="G14" s="95">
        <f>IF(SP_SUL!I17="","*",SP_SUL!I17)</f>
        <v>106109</v>
      </c>
      <c r="H14" s="95" t="str">
        <f>IF(SP_SUL!AB17="","*",SP_SUL!AB17)</f>
        <v>FIXO</v>
      </c>
      <c r="I14" s="95" t="str">
        <f>IF(SP_SUL!AC17="","*",SP_SUL!AC17)</f>
        <v>-</v>
      </c>
      <c r="J14" s="96">
        <f>IF(SP_SUL!AA17="","*",SP_SUL!AA17)</f>
        <v>1</v>
      </c>
      <c r="K14" s="97">
        <f>IF(SP_SUL!AD17="","*",SP_SUL!AD17)</f>
        <v>0.29166666666666669</v>
      </c>
    </row>
    <row r="15" spans="2:11" hidden="1">
      <c r="B15" s="94" t="str">
        <f>IF(SP_SUL!Y18="","*",SP_SUL!Y18)</f>
        <v>*</v>
      </c>
      <c r="C15" s="95" t="str">
        <f>IF(SP_SUL!B18="","*",SP_SUL!B18)</f>
        <v>*</v>
      </c>
      <c r="D15" s="94" t="str">
        <f>IF(SP_SUL!D18="","*",SP_SUL!D18)</f>
        <v>*</v>
      </c>
      <c r="E15" s="94" t="str">
        <f>IF(SP_SUL!H18="","*",SP_SUL!H18)</f>
        <v>*</v>
      </c>
      <c r="F15" s="100" t="str">
        <f>IF(SP_SUL!M18="","*",SP_SUL!M18)</f>
        <v>-</v>
      </c>
      <c r="G15" s="95" t="str">
        <f>IF(SP_SUL!I18="","*",SP_SUL!I18)</f>
        <v>*</v>
      </c>
      <c r="H15" s="95" t="str">
        <f>IF(SP_SUL!AB18="","*",SP_SUL!AB18)</f>
        <v>*</v>
      </c>
      <c r="I15" s="95" t="str">
        <f>IF(SP_SUL!AC18="","*",SP_SUL!AC18)</f>
        <v>*</v>
      </c>
      <c r="J15" s="96" t="str">
        <f>IF(SP_SUL!AA18="","*",SP_SUL!AA18)</f>
        <v>*</v>
      </c>
      <c r="K15" s="97" t="str">
        <f>IF(SP_SUL!AD18="","*",SP_SUL!AD18)</f>
        <v>*</v>
      </c>
    </row>
    <row r="16" spans="2:11" hidden="1">
      <c r="B16" s="94" t="str">
        <f>IF(SP_SUL!Y19="","*",SP_SUL!Y19)</f>
        <v>OPORTUNIDADE</v>
      </c>
      <c r="C16" s="95">
        <f>IF(SP_SUL!B19="","*",SP_SUL!B19)</f>
        <v>46055</v>
      </c>
      <c r="D16" s="94" t="str">
        <f>IF(SP_SUL!D19="","*",SP_SUL!D19)</f>
        <v>V42</v>
      </c>
      <c r="E16" s="94" t="str">
        <f>IF(SP_SUL!H19="","*",SP_SUL!H19)</f>
        <v>ZYU1</v>
      </c>
      <c r="F16" s="100" t="str">
        <f>IF(SP_SUL!M19="","*",SP_SUL!M19)</f>
        <v>ZYU-ZST</v>
      </c>
      <c r="G16" s="95" t="str">
        <f>IF(SP_SUL!I19="","*",SP_SUL!I19)</f>
        <v>ZYU1</v>
      </c>
      <c r="H16" s="95" t="str">
        <f>IF(SP_SUL!AB19="","*",SP_SUL!AB19)</f>
        <v>FIXO</v>
      </c>
      <c r="I16" s="95" t="str">
        <f>IF(SP_SUL!AC19="","*",SP_SUL!AC19)</f>
        <v>-</v>
      </c>
      <c r="J16" s="96">
        <f>IF(SP_SUL!AA19="","*",SP_SUL!AA19)</f>
        <v>1</v>
      </c>
      <c r="K16" s="97">
        <f>IF(SP_SUL!AD19="","*",SP_SUL!AD19)</f>
        <v>0.29166666666666669</v>
      </c>
    </row>
    <row r="17" spans="2:11" hidden="1">
      <c r="B17" s="94" t="str">
        <f>IF(SP_SUL!Y20="","*",SP_SUL!Y20)</f>
        <v>OPORTUNIDADE</v>
      </c>
      <c r="C17" s="95">
        <f>IF(SP_SUL!B20="","*",SP_SUL!B20)</f>
        <v>46055</v>
      </c>
      <c r="D17" s="94" t="str">
        <f>IF(SP_SUL!D20="","*",SP_SUL!D20)</f>
        <v>EDSON (TP-780)</v>
      </c>
      <c r="E17" s="94" t="str">
        <f>IF(SP_SUL!H20="","*",SP_SUL!H20)</f>
        <v>-</v>
      </c>
      <c r="F17" s="100" t="str">
        <f>IF(SP_SUL!M20="","*",SP_SUL!M20)</f>
        <v>ZYU-ZST</v>
      </c>
      <c r="G17" s="95" t="str">
        <f>IF(SP_SUL!I20="","*",SP_SUL!I20)</f>
        <v>-</v>
      </c>
      <c r="H17" s="95" t="str">
        <f>IF(SP_SUL!AB20="","*",SP_SUL!AB20)</f>
        <v>-</v>
      </c>
      <c r="I17" s="95" t="str">
        <f>IF(SP_SUL!AC20="","*",SP_SUL!AC20)</f>
        <v>-</v>
      </c>
      <c r="J17" s="96" t="str">
        <f>IF(SP_SUL!AA20="","*",SP_SUL!AA20)</f>
        <v>-</v>
      </c>
      <c r="K17" s="97" t="str">
        <f>IF(SP_SUL!AD20="","*",SP_SUL!AD20)</f>
        <v>-</v>
      </c>
    </row>
    <row r="18" spans="2:11" hidden="1">
      <c r="B18" s="94" t="str">
        <f>IF(SP_SUL!Y21="","*",SP_SUL!Y21)</f>
        <v>OPORTUNIDADE</v>
      </c>
      <c r="C18" s="95">
        <f>IF(SP_SUL!B21="","*",SP_SUL!B21)</f>
        <v>46055</v>
      </c>
      <c r="D18" s="94" t="str">
        <f>IF(SP_SUL!D21="","*",SP_SUL!D21)</f>
        <v>W59</v>
      </c>
      <c r="E18" s="94" t="str">
        <f>IF(SP_SUL!H21="","*",SP_SUL!H21)</f>
        <v>ZYU1</v>
      </c>
      <c r="F18" s="100" t="str">
        <f>IF(SP_SUL!M21="","*",SP_SUL!M21)</f>
        <v>ZYU-ZKE</v>
      </c>
      <c r="G18" s="95" t="str">
        <f>IF(SP_SUL!I21="","*",SP_SUL!I21)</f>
        <v>ZYU1</v>
      </c>
      <c r="H18" s="95" t="str">
        <f>IF(SP_SUL!AB21="","*",SP_SUL!AB21)</f>
        <v>FIXO</v>
      </c>
      <c r="I18" s="95" t="str">
        <f>IF(SP_SUL!AC21="","*",SP_SUL!AC21)</f>
        <v>-</v>
      </c>
      <c r="J18" s="96">
        <f>IF(SP_SUL!AA21="","*",SP_SUL!AA21)</f>
        <v>1</v>
      </c>
      <c r="K18" s="97">
        <f>IF(SP_SUL!AD21="","*",SP_SUL!AD21)</f>
        <v>0.29166666666666669</v>
      </c>
    </row>
    <row r="19" spans="2:11" hidden="1">
      <c r="B19" s="94" t="str">
        <f>IF(SP_SUL!Y22="","*",SP_SUL!Y22)</f>
        <v>OPORTUNIDADE</v>
      </c>
      <c r="C19" s="95">
        <f>IF(SP_SUL!B22="","*",SP_SUL!B22)</f>
        <v>46055</v>
      </c>
      <c r="D19" s="94" t="str">
        <f>IF(SP_SUL!D22="","*",SP_SUL!D22)</f>
        <v>ROBSON (TF-701)</v>
      </c>
      <c r="E19" s="94" t="str">
        <f>IF(SP_SUL!H22="","*",SP_SUL!H22)</f>
        <v>-</v>
      </c>
      <c r="F19" s="100" t="str">
        <f>IF(SP_SUL!M22="","*",SP_SUL!M22)</f>
        <v>ZER-ZDI</v>
      </c>
      <c r="G19" s="95" t="str">
        <f>IF(SP_SUL!I22="","*",SP_SUL!I22)</f>
        <v>-</v>
      </c>
      <c r="H19" s="95" t="str">
        <f>IF(SP_SUL!AB22="","*",SP_SUL!AB22)</f>
        <v>-</v>
      </c>
      <c r="I19" s="95" t="str">
        <f>IF(SP_SUL!AC22="","*",SP_SUL!AC22)</f>
        <v>-</v>
      </c>
      <c r="J19" s="96" t="str">
        <f>IF(SP_SUL!AA22="","*",SP_SUL!AA22)</f>
        <v>-</v>
      </c>
      <c r="K19" s="97" t="str">
        <f>IF(SP_SUL!AD22="","*",SP_SUL!AD22)</f>
        <v>-</v>
      </c>
    </row>
    <row r="20" spans="2:11" hidden="1">
      <c r="B20" s="94" t="str">
        <f>IF(SP_SUL!Y23="","*",SP_SUL!Y23)</f>
        <v>OPORTUNIDADE</v>
      </c>
      <c r="C20" s="95">
        <f>IF(SP_SUL!B23="","*",SP_SUL!B23)</f>
        <v>46055</v>
      </c>
      <c r="D20" s="94" t="str">
        <f>IF(SP_SUL!D23="","*",SP_SUL!D23)</f>
        <v>OSMAR (TMA-677)</v>
      </c>
      <c r="E20" s="94" t="str">
        <f>IF(SP_SUL!H23="","*",SP_SUL!H23)</f>
        <v>-</v>
      </c>
      <c r="F20" s="100" t="str">
        <f>IF(SP_SUL!M23="","*",SP_SUL!M23)</f>
        <v>ZGA-ZCX</v>
      </c>
      <c r="G20" s="95" t="str">
        <f>IF(SP_SUL!I23="","*",SP_SUL!I23)</f>
        <v>-</v>
      </c>
      <c r="H20" s="95" t="str">
        <f>IF(SP_SUL!AB23="","*",SP_SUL!AB23)</f>
        <v>-</v>
      </c>
      <c r="I20" s="95" t="str">
        <f>IF(SP_SUL!AC23="","*",SP_SUL!AC23)</f>
        <v>-</v>
      </c>
      <c r="J20" s="96" t="str">
        <f>IF(SP_SUL!AA23="","*",SP_SUL!AA23)</f>
        <v>-</v>
      </c>
      <c r="K20" s="97" t="str">
        <f>IF(SP_SUL!AD23="","*",SP_SUL!AD23)</f>
        <v>-</v>
      </c>
    </row>
    <row r="21" spans="2:11" hidden="1">
      <c r="B21" s="94" t="str">
        <f>IF(SP_SUL!Y24="","*",SP_SUL!Y24)</f>
        <v>*</v>
      </c>
      <c r="C21" s="95" t="str">
        <f>IF(SP_SUL!B24="","*",SP_SUL!B24)</f>
        <v>*</v>
      </c>
      <c r="D21" s="94" t="str">
        <f>IF(SP_SUL!D24="","*",SP_SUL!D24)</f>
        <v>*</v>
      </c>
      <c r="E21" s="94" t="str">
        <f>IF(SP_SUL!H24="","*",SP_SUL!H24)</f>
        <v>*</v>
      </c>
      <c r="F21" s="100" t="str">
        <f>IF(SP_SUL!M24="","*",SP_SUL!M24)</f>
        <v>-</v>
      </c>
      <c r="G21" s="95" t="str">
        <f>IF(SP_SUL!I24="","*",SP_SUL!I24)</f>
        <v>*</v>
      </c>
      <c r="H21" s="95" t="str">
        <f>IF(SP_SUL!AB24="","*",SP_SUL!AB24)</f>
        <v>*</v>
      </c>
      <c r="I21" s="95" t="str">
        <f>IF(SP_SUL!AC24="","*",SP_SUL!AC24)</f>
        <v>*</v>
      </c>
      <c r="J21" s="96" t="str">
        <f>IF(SP_SUL!AA24="","*",SP_SUL!AA24)</f>
        <v>*</v>
      </c>
      <c r="K21" s="97" t="str">
        <f>IF(SP_SUL!AD24="","*",SP_SUL!AD24)</f>
        <v>*</v>
      </c>
    </row>
    <row r="22" spans="2:11" hidden="1">
      <c r="B22" s="94" t="str">
        <f>IF(SP_SUL!Y25="","*",SP_SUL!Y25)</f>
        <v>*</v>
      </c>
      <c r="C22" s="95" t="str">
        <f>IF(SP_SUL!B25="","*",SP_SUL!B25)</f>
        <v>*</v>
      </c>
      <c r="D22" s="94" t="str">
        <f>IF(SP_SUL!D25="","*",SP_SUL!D25)</f>
        <v>*</v>
      </c>
      <c r="E22" s="94" t="str">
        <f>IF(SP_SUL!H25="","*",SP_SUL!H25)</f>
        <v>*</v>
      </c>
      <c r="F22" s="100" t="str">
        <f>IF(SP_SUL!M25="","*",SP_SUL!M25)</f>
        <v>-</v>
      </c>
      <c r="G22" s="95" t="str">
        <f>IF(SP_SUL!I25="","*",SP_SUL!I25)</f>
        <v>*</v>
      </c>
      <c r="H22" s="95" t="str">
        <f>IF(SP_SUL!AB25="","*",SP_SUL!AB25)</f>
        <v>*</v>
      </c>
      <c r="I22" s="95" t="str">
        <f>IF(SP_SUL!AC25="","*",SP_SUL!AC25)</f>
        <v>*</v>
      </c>
      <c r="J22" s="96" t="str">
        <f>IF(SP_SUL!AA25="","*",SP_SUL!AA25)</f>
        <v>*</v>
      </c>
      <c r="K22" s="97" t="str">
        <f>IF(SP_SUL!AD25="","*",SP_SUL!AD25)</f>
        <v>*</v>
      </c>
    </row>
    <row r="23" spans="2:11" hidden="1">
      <c r="B23" s="94" t="str">
        <f>IF(SP_SUL!Y26="","*",SP_SUL!Y26)</f>
        <v>OPORTUNIDADE</v>
      </c>
      <c r="C23" s="95">
        <f>IF(SP_SUL!B26="","*",SP_SUL!B26)</f>
        <v>46055</v>
      </c>
      <c r="D23" s="94" t="str">
        <f>IF(SP_SUL!D26="","*",SP_SUL!D26)</f>
        <v>E17</v>
      </c>
      <c r="E23" s="94" t="str">
        <f>IF(SP_SUL!H26="","*",SP_SUL!H26)</f>
        <v>102ZKW2</v>
      </c>
      <c r="F23" s="100" t="str">
        <f>IF(SP_SUL!M26="","*",SP_SUL!M26)</f>
        <v>ZKE-ZWW</v>
      </c>
      <c r="G23" s="95" t="str">
        <f>IF(SP_SUL!I26="","*",SP_SUL!I26)</f>
        <v>102ZKW2</v>
      </c>
      <c r="H23" s="95" t="str">
        <f>IF(SP_SUL!AB26="","*",SP_SUL!AB26)</f>
        <v>FIXO</v>
      </c>
      <c r="I23" s="95" t="str">
        <f>IF(SP_SUL!AC26="","*",SP_SUL!AC26)</f>
        <v>*</v>
      </c>
      <c r="J23" s="96">
        <f>IF(SP_SUL!AA26="","*",SP_SUL!AA26)</f>
        <v>1</v>
      </c>
      <c r="K23" s="97">
        <f>IF(SP_SUL!AD26="","*",SP_SUL!AD26)</f>
        <v>0.33333333333333331</v>
      </c>
    </row>
    <row r="24" spans="2:11" hidden="1">
      <c r="B24" s="94" t="str">
        <f>IF(SP_SUL!Y27="","*",SP_SUL!Y27)</f>
        <v>OPORTUNIDADE</v>
      </c>
      <c r="C24" s="95">
        <f>IF(SP_SUL!B27="","*",SP_SUL!B27)</f>
        <v>46055</v>
      </c>
      <c r="D24" s="94" t="str">
        <f>IF(SP_SUL!D27="","*",SP_SUL!D27)</f>
        <v>V89</v>
      </c>
      <c r="E24" s="94" t="str">
        <f>IF(SP_SUL!H27="","*",SP_SUL!H27)</f>
        <v>102ZKW2</v>
      </c>
      <c r="F24" s="100" t="str">
        <f>IF(SP_SUL!M27="","*",SP_SUL!M27)</f>
        <v>ZWW-ZKW</v>
      </c>
      <c r="G24" s="95" t="str">
        <f>IF(SP_SUL!I27="","*",SP_SUL!I27)</f>
        <v>102ZKW2</v>
      </c>
      <c r="H24" s="95" t="str">
        <f>IF(SP_SUL!AB27="","*",SP_SUL!AB27)</f>
        <v>*</v>
      </c>
      <c r="I24" s="95" t="str">
        <f>IF(SP_SUL!AC27="","*",SP_SUL!AC27)</f>
        <v>*</v>
      </c>
      <c r="J24" s="96" t="str">
        <f>IF(SP_SUL!AA27="","*",SP_SUL!AA27)</f>
        <v>*</v>
      </c>
      <c r="K24" s="97" t="str">
        <f>IF(SP_SUL!AD27="","*",SP_SUL!AD27)</f>
        <v>*</v>
      </c>
    </row>
    <row r="25" spans="2:11" hidden="1">
      <c r="B25" s="94" t="str">
        <f>IF(SP_SUL!Y29="","*",SP_SUL!Y29)</f>
        <v>*</v>
      </c>
      <c r="C25" s="95" t="str">
        <f>IF(SP_SUL!B29="","*",SP_SUL!B29)</f>
        <v>*</v>
      </c>
      <c r="D25" s="94" t="str">
        <f>IF(SP_SUL!D29="","*",SP_SUL!D29)</f>
        <v>ISMAEL(TP-726)</v>
      </c>
      <c r="E25" s="94" t="str">
        <f>IF(SP_SUL!H29="","*",SP_SUL!H29)</f>
        <v>-</v>
      </c>
      <c r="F25" s="100" t="str">
        <f>IF(SP_SUL!M29="","*",SP_SUL!M29)</f>
        <v>ZWW-ZKW</v>
      </c>
      <c r="G25" s="95" t="str">
        <f>IF(SP_SUL!I29="","*",SP_SUL!I29)</f>
        <v>-</v>
      </c>
      <c r="H25" s="95" t="str">
        <f>IF(SP_SUL!AB29="","*",SP_SUL!AB29)</f>
        <v>FIXO</v>
      </c>
      <c r="I25" s="95" t="str">
        <f>IF(SP_SUL!AC29="","*",SP_SUL!AC29)</f>
        <v>-</v>
      </c>
      <c r="J25" s="96">
        <f>IF(SP_SUL!AA29="","*",SP_SUL!AA29)</f>
        <v>1</v>
      </c>
      <c r="K25" s="97">
        <f>IF(SP_SUL!AD29="","*",SP_SUL!AD29)</f>
        <v>0.45833333333333331</v>
      </c>
    </row>
    <row r="26" spans="2:11" hidden="1">
      <c r="B26" s="94" t="str">
        <f>IF(SP_SUL!Y30="","*",SP_SUL!Y30)</f>
        <v>OPORTUNIDADE</v>
      </c>
      <c r="C26" s="95">
        <f>IF(SP_SUL!B30="","*",SP_SUL!B30)</f>
        <v>46055</v>
      </c>
      <c r="D26" s="94" t="str">
        <f>IF(SP_SUL!D30="","*",SP_SUL!D30)</f>
        <v>CAIQUE (TP-869)</v>
      </c>
      <c r="E26" s="94" t="str">
        <f>IF(SP_SUL!H30="","*",SP_SUL!H30)</f>
        <v>-</v>
      </c>
      <c r="F26" s="100" t="str">
        <f>IF(SP_SUL!M30="","*",SP_SUL!M30)</f>
        <v>ZWI-ZEM</v>
      </c>
      <c r="G26" s="95" t="str">
        <f>IF(SP_SUL!I30="","*",SP_SUL!I30)</f>
        <v>-</v>
      </c>
      <c r="H26" s="95" t="str">
        <f>IF(SP_SUL!AB30="","*",SP_SUL!AB30)</f>
        <v>-</v>
      </c>
      <c r="I26" s="95" t="str">
        <f>IF(SP_SUL!AC30="","*",SP_SUL!AC30)</f>
        <v>-</v>
      </c>
      <c r="J26" s="96" t="str">
        <f>IF(SP_SUL!AA30="","*",SP_SUL!AA30)</f>
        <v>-</v>
      </c>
      <c r="K26" s="97" t="str">
        <f>IF(SP_SUL!AD30="","*",SP_SUL!AD30)</f>
        <v>-</v>
      </c>
    </row>
    <row r="27" spans="2:11" hidden="1">
      <c r="B27" s="94" t="str">
        <f>IF(SP_SUL!Y31="","*",SP_SUL!Y31)</f>
        <v>*</v>
      </c>
      <c r="C27" s="95" t="str">
        <f>IF(SP_SUL!B31="","*",SP_SUL!B31)</f>
        <v>*</v>
      </c>
      <c r="D27" s="94" t="str">
        <f>IF(SP_SUL!D31="","*",SP_SUL!D31)</f>
        <v>*</v>
      </c>
      <c r="E27" s="94" t="str">
        <f>IF(SP_SUL!H31="","*",SP_SUL!H31)</f>
        <v>*</v>
      </c>
      <c r="F27" s="100" t="str">
        <f>IF(SP_SUL!M31="","*",SP_SUL!M31)</f>
        <v>-</v>
      </c>
      <c r="G27" s="95" t="str">
        <f>IF(SP_SUL!I31="","*",SP_SUL!I31)</f>
        <v>*</v>
      </c>
      <c r="H27" s="95" t="str">
        <f>IF(SP_SUL!AB31="","*",SP_SUL!AB31)</f>
        <v>*</v>
      </c>
      <c r="I27" s="95" t="str">
        <f>IF(SP_SUL!AC31="","*",SP_SUL!AC31)</f>
        <v>*</v>
      </c>
      <c r="J27" s="96" t="str">
        <f>IF(SP_SUL!AA31="","*",SP_SUL!AA31)</f>
        <v>*</v>
      </c>
      <c r="K27" s="97" t="str">
        <f>IF(SP_SUL!AD31="","*",SP_SUL!AD31)</f>
        <v>*</v>
      </c>
    </row>
    <row r="28" spans="2:11" hidden="1">
      <c r="B28" s="94" t="str">
        <f>IF(SP_SUL!Y32="","*",SP_SUL!Y32)</f>
        <v>*</v>
      </c>
      <c r="C28" s="95" t="str">
        <f>IF(SP_SUL!B32="","*",SP_SUL!B32)</f>
        <v>*</v>
      </c>
      <c r="D28" s="94" t="str">
        <f>IF(SP_SUL!D32="","*",SP_SUL!D32)</f>
        <v>*</v>
      </c>
      <c r="E28" s="94" t="str">
        <f>IF(SP_SUL!H32="","*",SP_SUL!H32)</f>
        <v>*</v>
      </c>
      <c r="F28" s="100" t="str">
        <f>IF(SP_SUL!M32="","*",SP_SUL!M32)</f>
        <v>-</v>
      </c>
      <c r="G28" s="95" t="str">
        <f>IF(SP_SUL!I32="","*",SP_SUL!I32)</f>
        <v>*</v>
      </c>
      <c r="H28" s="95" t="str">
        <f>IF(SP_SUL!AB32="","*",SP_SUL!AB32)</f>
        <v>*</v>
      </c>
      <c r="I28" s="95" t="str">
        <f>IF(SP_SUL!AC32="","*",SP_SUL!AC32)</f>
        <v>*</v>
      </c>
      <c r="J28" s="96" t="str">
        <f>IF(SP_SUL!AA32="","*",SP_SUL!AA32)</f>
        <v>*</v>
      </c>
      <c r="K28" s="97" t="str">
        <f>IF(SP_SUL!AD32="","*",SP_SUL!AD32)</f>
        <v>*</v>
      </c>
    </row>
    <row r="29" spans="2:11" hidden="1">
      <c r="B29" s="94" t="str">
        <f>IF(SP_SUL!Y33="","*",SP_SUL!Y33)</f>
        <v>OPORTUNIDADE</v>
      </c>
      <c r="C29" s="95">
        <f>IF(SP_SUL!B33="","*",SP_SUL!B33)</f>
        <v>46055</v>
      </c>
      <c r="D29" s="94" t="str">
        <f>IF(SP_SUL!D33="","*",SP_SUL!D33)</f>
        <v>W60</v>
      </c>
      <c r="E29" s="94" t="str">
        <f>IF(SP_SUL!H33="","*",SP_SUL!H33)</f>
        <v>ZEM1302</v>
      </c>
      <c r="F29" s="100" t="str">
        <f>IF(SP_SUL!M33="","*",SP_SUL!M33)</f>
        <v>ZEM-ZEJ</v>
      </c>
      <c r="G29" s="95" t="str">
        <f>IF(SP_SUL!I33="","*",SP_SUL!I33)</f>
        <v>ZEM1302</v>
      </c>
      <c r="H29" s="95" t="str">
        <f>IF(SP_SUL!AB33="","*",SP_SUL!AB33)</f>
        <v>FIXO</v>
      </c>
      <c r="I29" s="95" t="str">
        <f>IF(SP_SUL!AC33="","*",SP_SUL!AC33)</f>
        <v>-</v>
      </c>
      <c r="J29" s="96">
        <f>IF(SP_SUL!AA33="","*",SP_SUL!AA33)</f>
        <v>1</v>
      </c>
      <c r="K29" s="97">
        <f>IF(SP_SUL!AD33="","*",SP_SUL!AD33)</f>
        <v>0.29166666666666669</v>
      </c>
    </row>
    <row r="30" spans="2:11" hidden="1">
      <c r="B30" s="94" t="str">
        <f>IF(SP_SUL!Y34="","*",SP_SUL!Y34)</f>
        <v>OPORTUNIDADE</v>
      </c>
      <c r="C30" s="95">
        <f>IF(SP_SUL!B34="","*",SP_SUL!B34)</f>
        <v>46055</v>
      </c>
      <c r="D30" s="94" t="str">
        <f>IF(SP_SUL!D34="","*",SP_SUL!D34)</f>
        <v>W60</v>
      </c>
      <c r="E30" s="94" t="str">
        <f>IF(SP_SUL!H34="","*",SP_SUL!H34)</f>
        <v>ZEM1302</v>
      </c>
      <c r="F30" s="100" t="str">
        <f>IF(SP_SUL!M34="","*",SP_SUL!M34)</f>
        <v>ZEJ</v>
      </c>
      <c r="G30" s="95" t="str">
        <f>IF(SP_SUL!I34="","*",SP_SUL!I34)</f>
        <v>ZEM1302</v>
      </c>
      <c r="H30" s="95" t="str">
        <f>IF(SP_SUL!AB34="","*",SP_SUL!AB34)</f>
        <v>FIXO</v>
      </c>
      <c r="I30" s="95" t="str">
        <f>IF(SP_SUL!AC34="","*",SP_SUL!AC34)</f>
        <v>-</v>
      </c>
      <c r="J30" s="96">
        <f>IF(SP_SUL!AA34="","*",SP_SUL!AA34)</f>
        <v>1</v>
      </c>
      <c r="K30" s="97">
        <f>IF(SP_SUL!AD34="","*",SP_SUL!AD34)</f>
        <v>0.29166666666666669</v>
      </c>
    </row>
    <row r="31" spans="2:11" hidden="1">
      <c r="B31" s="94" t="str">
        <f>IF(SP_SUL!Y35="","*",SP_SUL!Y35)</f>
        <v>OPORTUNIDADE</v>
      </c>
      <c r="C31" s="95">
        <f>IF(SP_SUL!B35="","*",SP_SUL!B35)</f>
        <v>46055</v>
      </c>
      <c r="D31" s="94" t="str">
        <f>IF(SP_SUL!D35="","*",SP_SUL!D35)</f>
        <v>W96</v>
      </c>
      <c r="E31" s="94" t="str">
        <f>IF(SP_SUL!H35="","*",SP_SUL!H35)</f>
        <v>ZEM1</v>
      </c>
      <c r="F31" s="100" t="str">
        <f>IF(SP_SUL!M35="","*",SP_SUL!M35)</f>
        <v>ZEJ-ZRB</v>
      </c>
      <c r="G31" s="95" t="str">
        <f>IF(SP_SUL!I35="","*",SP_SUL!I35)</f>
        <v>ZEM1</v>
      </c>
      <c r="H31" s="95" t="str">
        <f>IF(SP_SUL!AB35="","*",SP_SUL!AB35)</f>
        <v>FIXO</v>
      </c>
      <c r="I31" s="95" t="str">
        <f>IF(SP_SUL!AC35="","*",SP_SUL!AC35)</f>
        <v>-</v>
      </c>
      <c r="J31" s="96">
        <f>IF(SP_SUL!AA35="","*",SP_SUL!AA35)</f>
        <v>1</v>
      </c>
      <c r="K31" s="97">
        <f>IF(SP_SUL!AD35="","*",SP_SUL!AD35)</f>
        <v>0.29166666666666669</v>
      </c>
    </row>
    <row r="32" spans="2:11" hidden="1">
      <c r="B32" s="94" t="str">
        <f>IF(SP_SUL!Y36="","*",SP_SUL!Y36)</f>
        <v>NÃO</v>
      </c>
      <c r="C32" s="95">
        <f>IF(SP_SUL!B36="","*",SP_SUL!B36)</f>
        <v>46055</v>
      </c>
      <c r="D32" s="94" t="str">
        <f>IF(SP_SUL!D36="","*",SP_SUL!D36)</f>
        <v>W61</v>
      </c>
      <c r="E32" s="94" t="str">
        <f>IF(SP_SUL!H36="","*",SP_SUL!H36)</f>
        <v>K67ZEV2</v>
      </c>
      <c r="F32" s="100" t="str">
        <f>IF(SP_SUL!M36="","*",SP_SUL!M36)</f>
        <v>ZXW-ZGP</v>
      </c>
      <c r="G32" s="95" t="str">
        <f>IF(SP_SUL!I36="","*",SP_SUL!I36)</f>
        <v>K67ZEV2</v>
      </c>
      <c r="H32" s="95" t="str">
        <f>IF(SP_SUL!AB36="","*",SP_SUL!AB36)</f>
        <v>FIXO</v>
      </c>
      <c r="I32" s="95" t="str">
        <f>IF(SP_SUL!AC36="","*",SP_SUL!AC36)</f>
        <v>ACIONAMENTO</v>
      </c>
      <c r="J32" s="96">
        <f>IF(SP_SUL!AA36="","*",SP_SUL!AA36)</f>
        <v>1</v>
      </c>
      <c r="K32" s="97">
        <f>IF(SP_SUL!AD36="","*",SP_SUL!AD36)</f>
        <v>0.29166666666666669</v>
      </c>
    </row>
    <row r="33" spans="2:11" hidden="1">
      <c r="B33" s="94" t="str">
        <f>IF(SP_SUL!Y37="","*",SP_SUL!Y37)</f>
        <v>NÃO</v>
      </c>
      <c r="C33" s="95">
        <f>IF(SP_SUL!B37="","*",SP_SUL!B37)</f>
        <v>46055</v>
      </c>
      <c r="D33" s="94" t="str">
        <f>IF(SP_SUL!D37="","*",SP_SUL!D37)</f>
        <v>W62</v>
      </c>
      <c r="E33" s="94" t="str">
        <f>IF(SP_SUL!H37="","*",SP_SUL!H37)</f>
        <v>ZPT1051</v>
      </c>
      <c r="F33" s="100" t="str">
        <f>IF(SP_SUL!M37="","*",SP_SUL!M37)</f>
        <v>ZXW-ZGP</v>
      </c>
      <c r="G33" s="95" t="str">
        <f>IF(SP_SUL!I37="","*",SP_SUL!I37)</f>
        <v>ZPTZDR</v>
      </c>
      <c r="H33" s="95" t="str">
        <f>IF(SP_SUL!AB37="","*",SP_SUL!AB37)</f>
        <v>FIXO</v>
      </c>
      <c r="I33" s="95" t="str">
        <f>IF(SP_SUL!AC37="","*",SP_SUL!AC37)</f>
        <v>ACIONAMENTO</v>
      </c>
      <c r="J33" s="96">
        <f>IF(SP_SUL!AA37="","*",SP_SUL!AA37)</f>
        <v>1</v>
      </c>
      <c r="K33" s="97">
        <f>IF(SP_SUL!AD37="","*",SP_SUL!AD37)</f>
        <v>0.29166666666666669</v>
      </c>
    </row>
    <row r="34" spans="2:11" hidden="1">
      <c r="B34" s="94" t="str">
        <f>IF(SP_SUL!Y38="","*",SP_SUL!Y38)</f>
        <v>OPORTUNIDADE</v>
      </c>
      <c r="C34" s="95">
        <f>IF(SP_SUL!B38="","*",SP_SUL!B38)</f>
        <v>46055</v>
      </c>
      <c r="D34" s="94" t="str">
        <f>IF(SP_SUL!D38="","*",SP_SUL!D38)</f>
        <v>CAIQUE (TMA-677)</v>
      </c>
      <c r="E34" s="94" t="str">
        <f>IF(SP_SUL!H38="","*",SP_SUL!H38)</f>
        <v>-</v>
      </c>
      <c r="F34" s="100" t="str">
        <f>IF(SP_SUL!M38="","*",SP_SUL!M38)</f>
        <v>ZEZ-ZXW</v>
      </c>
      <c r="G34" s="95" t="str">
        <f>IF(SP_SUL!I38="","*",SP_SUL!I38)</f>
        <v>-</v>
      </c>
      <c r="H34" s="95" t="str">
        <f>IF(SP_SUL!AB38="","*",SP_SUL!AB38)</f>
        <v>-</v>
      </c>
      <c r="I34" s="95" t="str">
        <f>IF(SP_SUL!AC38="","*",SP_SUL!AC38)</f>
        <v>-</v>
      </c>
      <c r="J34" s="96" t="str">
        <f>IF(SP_SUL!AA38="","*",SP_SUL!AA38)</f>
        <v>-</v>
      </c>
      <c r="K34" s="97" t="str">
        <f>IF(SP_SUL!AD38="","*",SP_SUL!AD38)</f>
        <v>-</v>
      </c>
    </row>
    <row r="35" spans="2:11" hidden="1">
      <c r="B35" s="94" t="str">
        <f>IF(SP_SUL!Y39="","*",SP_SUL!Y39)</f>
        <v>OPORTUNIDADE</v>
      </c>
      <c r="C35" s="95">
        <f>IF(SP_SUL!B39="","*",SP_SUL!B39)</f>
        <v>46055</v>
      </c>
      <c r="D35" s="94" t="str">
        <f>IF(SP_SUL!D39="","*",SP_SUL!D39)</f>
        <v>HUELTON (TP-725)</v>
      </c>
      <c r="E35" s="94" t="str">
        <f>IF(SP_SUL!H39="","*",SP_SUL!H39)</f>
        <v>-</v>
      </c>
      <c r="F35" s="100" t="str">
        <f>IF(SP_SUL!M39="","*",SP_SUL!M39)</f>
        <v>ZPG-MRS</v>
      </c>
      <c r="G35" s="95" t="str">
        <f>IF(SP_SUL!I39="","*",SP_SUL!I39)</f>
        <v>-</v>
      </c>
      <c r="H35" s="95" t="str">
        <f>IF(SP_SUL!AB39="","*",SP_SUL!AB39)</f>
        <v>-</v>
      </c>
      <c r="I35" s="95" t="str">
        <f>IF(SP_SUL!AC39="","*",SP_SUL!AC39)</f>
        <v>-</v>
      </c>
      <c r="J35" s="96" t="str">
        <f>IF(SP_SUL!AA39="","*",SP_SUL!AA39)</f>
        <v>-</v>
      </c>
      <c r="K35" s="97" t="str">
        <f>IF(SP_SUL!AD39="","*",SP_SUL!AD39)</f>
        <v>-</v>
      </c>
    </row>
    <row r="36" spans="2:11" hidden="1">
      <c r="B36" s="94" t="str">
        <f>IF(SP_SUL!Y40="","*",SP_SUL!Y40)</f>
        <v>OPORTUNIDADE</v>
      </c>
      <c r="C36" s="95">
        <f>IF(SP_SUL!B40="","*",SP_SUL!B40)</f>
        <v>46055</v>
      </c>
      <c r="D36" s="94" t="str">
        <f>IF(SP_SUL!D40="","*",SP_SUL!D40)</f>
        <v>EXPANSÃO TURMA 1</v>
      </c>
      <c r="E36" s="94" t="str">
        <f>IF(SP_SUL!H40="","*",SP_SUL!H40)</f>
        <v>-</v>
      </c>
      <c r="F36" s="100" t="str">
        <f>IF(SP_SUL!M40="","*",SP_SUL!M40)</f>
        <v>ZZV-ZPG</v>
      </c>
      <c r="G36" s="95" t="str">
        <f>IF(SP_SUL!I40="","*",SP_SUL!I40)</f>
        <v>*</v>
      </c>
      <c r="H36" s="95" t="str">
        <f>IF(SP_SUL!AB40="","*",SP_SUL!AB40)</f>
        <v>*</v>
      </c>
      <c r="I36" s="95" t="str">
        <f>IF(SP_SUL!AC40="","*",SP_SUL!AC40)</f>
        <v>*</v>
      </c>
      <c r="J36" s="96" t="str">
        <f>IF(SP_SUL!AA40="","*",SP_SUL!AA40)</f>
        <v>*</v>
      </c>
      <c r="K36" s="97" t="str">
        <f>IF(SP_SUL!AD40="","*",SP_SUL!AD40)</f>
        <v>*</v>
      </c>
    </row>
    <row r="37" spans="2:11" hidden="1">
      <c r="B37" s="94" t="str">
        <f>IF(SP_SUL!Y41="","*",SP_SUL!Y41)</f>
        <v>*</v>
      </c>
      <c r="C37" s="95" t="str">
        <f>IF(SP_SUL!B41="","*",SP_SUL!B41)</f>
        <v>*</v>
      </c>
      <c r="D37" s="94" t="str">
        <f>IF(SP_SUL!D41="","*",SP_SUL!D41)</f>
        <v>*</v>
      </c>
      <c r="E37" s="94" t="str">
        <f>IF(SP_SUL!H41="","*",SP_SUL!H41)</f>
        <v>*</v>
      </c>
      <c r="F37" s="100" t="str">
        <f>IF(SP_SUL!M41="","*",SP_SUL!M41)</f>
        <v>-</v>
      </c>
      <c r="G37" s="95" t="str">
        <f>IF(SP_SUL!I41="","*",SP_SUL!I41)</f>
        <v>*</v>
      </c>
      <c r="H37" s="95" t="str">
        <f>IF(SP_SUL!AB41="","*",SP_SUL!AB41)</f>
        <v>*</v>
      </c>
      <c r="I37" s="95" t="str">
        <f>IF(SP_SUL!AC41="","*",SP_SUL!AC41)</f>
        <v>*</v>
      </c>
      <c r="J37" s="96" t="str">
        <f>IF(SP_SUL!AA41="","*",SP_SUL!AA41)</f>
        <v>*</v>
      </c>
      <c r="K37" s="97" t="str">
        <f>IF(SP_SUL!AD41="","*",SP_SUL!AD41)</f>
        <v>*</v>
      </c>
    </row>
    <row r="38" spans="2:11" hidden="1">
      <c r="B38" s="94" t="str">
        <f>IF(SP_SUL!Y42="","*",SP_SUL!Y42)</f>
        <v>*</v>
      </c>
      <c r="C38" s="95" t="str">
        <f>IF(SP_SUL!B42="","*",SP_SUL!B42)</f>
        <v>*</v>
      </c>
      <c r="D38" s="94" t="str">
        <f>IF(SP_SUL!D42="","*",SP_SUL!D42)</f>
        <v>*</v>
      </c>
      <c r="E38" s="94" t="str">
        <f>IF(SP_SUL!H42="","*",SP_SUL!H42)</f>
        <v>*</v>
      </c>
      <c r="F38" s="100" t="str">
        <f>IF(SP_SUL!M42="","*",SP_SUL!M42)</f>
        <v>-</v>
      </c>
      <c r="G38" s="95" t="str">
        <f>IF(SP_SUL!I42="","*",SP_SUL!I42)</f>
        <v>*</v>
      </c>
      <c r="H38" s="95" t="str">
        <f>IF(SP_SUL!AB42="","*",SP_SUL!AB42)</f>
        <v>*</v>
      </c>
      <c r="I38" s="95" t="str">
        <f>IF(SP_SUL!AC42="","*",SP_SUL!AC42)</f>
        <v>*</v>
      </c>
      <c r="J38" s="96" t="str">
        <f>IF(SP_SUL!AA42="","*",SP_SUL!AA42)</f>
        <v>*</v>
      </c>
      <c r="K38" s="97" t="str">
        <f>IF(SP_SUL!AD42="","*",SP_SUL!AD42)</f>
        <v>*</v>
      </c>
    </row>
    <row r="39" spans="2:11" hidden="1">
      <c r="B39" s="94" t="str">
        <f>IF(SP_SUL!Y43="","*",SP_SUL!Y43)</f>
        <v>*</v>
      </c>
      <c r="C39" s="95" t="str">
        <f>IF(SP_SUL!B43="","*",SP_SUL!B43)</f>
        <v>*</v>
      </c>
      <c r="D39" s="94" t="str">
        <f>IF(SP_SUL!D43="","*",SP_SUL!D43)</f>
        <v>*</v>
      </c>
      <c r="E39" s="94" t="str">
        <f>IF(SP_SUL!H43="","*",SP_SUL!H43)</f>
        <v>*</v>
      </c>
      <c r="F39" s="100" t="str">
        <f>IF(SP_SUL!M43="","*",SP_SUL!M43)</f>
        <v>-</v>
      </c>
      <c r="G39" s="95" t="str">
        <f>IF(SP_SUL!I43="","*",SP_SUL!I43)</f>
        <v>*</v>
      </c>
      <c r="H39" s="95" t="str">
        <f>IF(SP_SUL!AB43="","*",SP_SUL!AB43)</f>
        <v>*</v>
      </c>
      <c r="I39" s="95" t="str">
        <f>IF(SP_SUL!AC43="","*",SP_SUL!AC43)</f>
        <v>*</v>
      </c>
      <c r="J39" s="96" t="str">
        <f>IF(SP_SUL!AA43="","*",SP_SUL!AA43)</f>
        <v>*</v>
      </c>
      <c r="K39" s="97" t="str">
        <f>IF(SP_SUL!AD43="","*",SP_SUL!AD43)</f>
        <v>*</v>
      </c>
    </row>
    <row r="40" spans="2:11" hidden="1">
      <c r="B40" s="94" t="str">
        <f>IF(SP_SUL!Y44="","*",SP_SUL!Y44)</f>
        <v>*</v>
      </c>
      <c r="C40" s="95" t="str">
        <f>IF(SP_SUL!B44="","*",SP_SUL!B44)</f>
        <v>*</v>
      </c>
      <c r="D40" s="94" t="str">
        <f>IF(SP_SUL!D44="","*",SP_SUL!D44)</f>
        <v>KLECIO (TP-699)</v>
      </c>
      <c r="E40" s="94" t="str">
        <f>IF(SP_SUL!H44="","*",SP_SUL!H44)</f>
        <v>-</v>
      </c>
      <c r="F40" s="100" t="str">
        <f>IF(SP_SUL!M44="","*",SP_SUL!M44)</f>
        <v>ZRX-ZWX</v>
      </c>
      <c r="G40" s="95" t="str">
        <f>IF(SP_SUL!I44="","*",SP_SUL!I44)</f>
        <v>-</v>
      </c>
      <c r="H40" s="95" t="str">
        <f>IF(SP_SUL!AB44="","*",SP_SUL!AB44)</f>
        <v>*</v>
      </c>
      <c r="I40" s="95" t="str">
        <f>IF(SP_SUL!AC44="","*",SP_SUL!AC44)</f>
        <v>*</v>
      </c>
      <c r="J40" s="96" t="str">
        <f>IF(SP_SUL!AA44="","*",SP_SUL!AA44)</f>
        <v>-</v>
      </c>
      <c r="K40" s="97" t="str">
        <f>IF(SP_SUL!AD44="","*",SP_SUL!AD44)</f>
        <v>*</v>
      </c>
    </row>
    <row r="41" spans="2:11" hidden="1">
      <c r="B41" s="94" t="str">
        <f>IF(SP_SUL!Y45="","*",SP_SUL!Y45)</f>
        <v>OPORTUNIDADE</v>
      </c>
      <c r="C41" s="95" t="str">
        <f>IF(SP_SUL!B45="","*",SP_SUL!B45)</f>
        <v>*</v>
      </c>
      <c r="D41" s="94" t="str">
        <f>IF(SP_SUL!D45="","*",SP_SUL!D45)</f>
        <v>V83</v>
      </c>
      <c r="E41" s="94" t="str">
        <f>IF(SP_SUL!H45="","*",SP_SUL!H45)</f>
        <v>ZIQ-2</v>
      </c>
      <c r="F41" s="100" t="str">
        <f>IF(SP_SUL!M45="","*",SP_SUL!M45)</f>
        <v>ZRX-ZRQ</v>
      </c>
      <c r="G41" s="95" t="str">
        <f>IF(SP_SUL!I45="","*",SP_SUL!I45)</f>
        <v>ZIQ-2</v>
      </c>
      <c r="H41" s="95" t="str">
        <f>IF(SP_SUL!AB45="","*",SP_SUL!AB45)</f>
        <v>FIXO</v>
      </c>
      <c r="I41" s="95" t="str">
        <f>IF(SP_SUL!AC45="","*",SP_SUL!AC45)</f>
        <v>-</v>
      </c>
      <c r="J41" s="96">
        <f>IF(SP_SUL!AA45="","*",SP_SUL!AA45)</f>
        <v>1</v>
      </c>
      <c r="K41" s="97" t="str">
        <f>IF(SP_SUL!AD45="","*",SP_SUL!AD45)</f>
        <v>-</v>
      </c>
    </row>
    <row r="42" spans="2:11" hidden="1">
      <c r="B42" s="94" t="str">
        <f>IF(SP_SUL!Y46="","*",SP_SUL!Y46)</f>
        <v>OPORTUNIDADE</v>
      </c>
      <c r="C42" s="95">
        <f>IF(SP_SUL!B46="","*",SP_SUL!B46)</f>
        <v>46056</v>
      </c>
      <c r="D42" s="94" t="str">
        <f>IF(SP_SUL!D46="","*",SP_SUL!D46)</f>
        <v>EXPANSÃO TURMA 1</v>
      </c>
      <c r="E42" s="94" t="str">
        <f>IF(SP_SUL!H46="","*",SP_SUL!H46)</f>
        <v>-</v>
      </c>
      <c r="F42" s="100" t="str">
        <f>IF(SP_SUL!M46="","*",SP_SUL!M46)</f>
        <v>ZCD</v>
      </c>
      <c r="G42" s="95" t="str">
        <f>IF(SP_SUL!I46="","*",SP_SUL!I46)</f>
        <v>-</v>
      </c>
      <c r="H42" s="95" t="str">
        <f>IF(SP_SUL!AB46="","*",SP_SUL!AB46)</f>
        <v>*</v>
      </c>
      <c r="I42" s="95" t="str">
        <f>IF(SP_SUL!AC46="","*",SP_SUL!AC46)</f>
        <v>*</v>
      </c>
      <c r="J42" s="96" t="str">
        <f>IF(SP_SUL!AA46="","*",SP_SUL!AA46)</f>
        <v>-</v>
      </c>
      <c r="K42" s="97" t="str">
        <f>IF(SP_SUL!AD46="","*",SP_SUL!AD46)</f>
        <v>*</v>
      </c>
    </row>
    <row r="43" spans="2:11" hidden="1">
      <c r="B43" s="94" t="str">
        <f>IF(SP_SUL!Y47="","*",SP_SUL!Y47)</f>
        <v>OPORTUNIDADE</v>
      </c>
      <c r="C43" s="95">
        <f>IF(SP_SUL!B47="","*",SP_SUL!B47)</f>
        <v>46056</v>
      </c>
      <c r="D43" s="94" t="str">
        <f>IF(SP_SUL!D47="","*",SP_SUL!D47)</f>
        <v>EXPANSÃO TURMA 1</v>
      </c>
      <c r="E43" s="94" t="str">
        <f>IF(SP_SUL!H47="","*",SP_SUL!H47)</f>
        <v>-</v>
      </c>
      <c r="F43" s="100" t="str">
        <f>IF(SP_SUL!M47="","*",SP_SUL!M47)</f>
        <v>ZCD</v>
      </c>
      <c r="G43" s="95" t="str">
        <f>IF(SP_SUL!I47="","*",SP_SUL!I47)</f>
        <v>-</v>
      </c>
      <c r="H43" s="95" t="str">
        <f>IF(SP_SUL!AB47="","*",SP_SUL!AB47)</f>
        <v>*</v>
      </c>
      <c r="I43" s="95" t="str">
        <f>IF(SP_SUL!AC47="","*",SP_SUL!AC47)</f>
        <v>*</v>
      </c>
      <c r="J43" s="96" t="str">
        <f>IF(SP_SUL!AA47="","*",SP_SUL!AA47)</f>
        <v>-</v>
      </c>
      <c r="K43" s="97" t="str">
        <f>IF(SP_SUL!AD47="","*",SP_SUL!AD47)</f>
        <v>*</v>
      </c>
    </row>
    <row r="44" spans="2:11" hidden="1">
      <c r="B44" s="94" t="str">
        <f>IF(SP_SUL!Y48="","*",SP_SUL!Y48)</f>
        <v>OPORTUNIDADE</v>
      </c>
      <c r="C44" s="95">
        <f>IF(SP_SUL!B48="","*",SP_SUL!B48)</f>
        <v>46056</v>
      </c>
      <c r="D44" s="94" t="str">
        <f>IF(SP_SUL!D48="","*",SP_SUL!D48)</f>
        <v>KLECIO (TP-699)</v>
      </c>
      <c r="E44" s="94" t="str">
        <f>IF(SP_SUL!H48="","*",SP_SUL!H48)</f>
        <v>-</v>
      </c>
      <c r="F44" s="100" t="str">
        <f>IF(SP_SUL!M48="","*",SP_SUL!M48)</f>
        <v>ZSW-2</v>
      </c>
      <c r="G44" s="95" t="str">
        <f>IF(SP_SUL!I48="","*",SP_SUL!I48)</f>
        <v>-</v>
      </c>
      <c r="H44" s="95" t="str">
        <f>IF(SP_SUL!AB48="","*",SP_SUL!AB48)</f>
        <v>*</v>
      </c>
      <c r="I44" s="95" t="str">
        <f>IF(SP_SUL!AC48="","*",SP_SUL!AC48)</f>
        <v>-</v>
      </c>
      <c r="J44" s="96" t="str">
        <f>IF(SP_SUL!AA48="","*",SP_SUL!AA48)</f>
        <v>-</v>
      </c>
      <c r="K44" s="97" t="str">
        <f>IF(SP_SUL!AD48="","*",SP_SUL!AD48)</f>
        <v>-</v>
      </c>
    </row>
    <row r="45" spans="2:11" hidden="1">
      <c r="B45" s="94" t="str">
        <f>IF(SP_SUL!Y49="","*",SP_SUL!Y49)</f>
        <v>OPORTUNIDADE</v>
      </c>
      <c r="C45" s="95">
        <f>IF(SP_SUL!B49="","*",SP_SUL!B49)</f>
        <v>46056</v>
      </c>
      <c r="D45" s="94" t="str">
        <f>IF(SP_SUL!D49="","*",SP_SUL!D49)</f>
        <v>V48</v>
      </c>
      <c r="E45" s="94" t="str">
        <f>IF(SP_SUL!H49="","*",SP_SUL!H49)</f>
        <v>ZAC2</v>
      </c>
      <c r="F45" s="100" t="str">
        <f>IF(SP_SUL!M49="","*",SP_SUL!M49)</f>
        <v>ZAC-ZSW</v>
      </c>
      <c r="G45" s="95" t="str">
        <f>IF(SP_SUL!I49="","*",SP_SUL!I49)</f>
        <v>ZAC2</v>
      </c>
      <c r="H45" s="95" t="str">
        <f>IF(SP_SUL!AB49="","*",SP_SUL!AB49)</f>
        <v>FIXO</v>
      </c>
      <c r="I45" s="95" t="str">
        <f>IF(SP_SUL!AC49="","*",SP_SUL!AC49)</f>
        <v>-</v>
      </c>
      <c r="J45" s="96">
        <f>IF(SP_SUL!AA49="","*",SP_SUL!AA49)</f>
        <v>1</v>
      </c>
      <c r="K45" s="97">
        <f>IF(SP_SUL!AD49="","*",SP_SUL!AD49)</f>
        <v>0.29166666666666669</v>
      </c>
    </row>
    <row r="46" spans="2:11" hidden="1">
      <c r="B46" s="94" t="str">
        <f>IF(SP_SUL!Y50="","*",SP_SUL!Y50)</f>
        <v>OPORTUNIDADE</v>
      </c>
      <c r="C46" s="95" t="str">
        <f>IF(SP_SUL!B50="","*",SP_SUL!B50)</f>
        <v>*</v>
      </c>
      <c r="D46" s="94" t="str">
        <f>IF(SP_SUL!D50="","*",SP_SUL!D50)</f>
        <v>W58</v>
      </c>
      <c r="E46" s="94">
        <f>IF(SP_SUL!H50="","*",SP_SUL!H50)</f>
        <v>106109</v>
      </c>
      <c r="F46" s="100" t="str">
        <f>IF(SP_SUL!M50="","*",SP_SUL!M50)</f>
        <v>ZBM</v>
      </c>
      <c r="G46" s="95">
        <f>IF(SP_SUL!I50="","*",SP_SUL!I50)</f>
        <v>106109</v>
      </c>
      <c r="H46" s="95" t="str">
        <f>IF(SP_SUL!AB50="","*",SP_SUL!AB50)</f>
        <v>FIXO + ESCALA</v>
      </c>
      <c r="I46" s="95" t="str">
        <f>IF(SP_SUL!AC50="","*",SP_SUL!AC50)</f>
        <v>-</v>
      </c>
      <c r="J46" s="96">
        <f>IF(SP_SUL!AA50="","*",SP_SUL!AA50)</f>
        <v>2</v>
      </c>
      <c r="K46" s="97">
        <f>IF(SP_SUL!AD50="","*",SP_SUL!AD50)</f>
        <v>0.29166666666666669</v>
      </c>
    </row>
    <row r="47" spans="2:11" hidden="1">
      <c r="B47" s="94" t="str">
        <f>IF(SP_SUL!Y51="","*",SP_SUL!Y51)</f>
        <v>OPORTUNIDADE</v>
      </c>
      <c r="C47" s="95">
        <f>IF(SP_SUL!B51="","*",SP_SUL!B51)</f>
        <v>46056</v>
      </c>
      <c r="D47" s="94" t="str">
        <f>IF(SP_SUL!D51="","*",SP_SUL!D51)</f>
        <v>W58</v>
      </c>
      <c r="E47" s="94">
        <f>IF(SP_SUL!H51="","*",SP_SUL!H51)</f>
        <v>106109</v>
      </c>
      <c r="F47" s="100" t="str">
        <f>IF(SP_SUL!M51="","*",SP_SUL!M51)</f>
        <v>ZBM-ZHO</v>
      </c>
      <c r="G47" s="95">
        <f>IF(SP_SUL!I51="","*",SP_SUL!I51)</f>
        <v>106109</v>
      </c>
      <c r="H47" s="95" t="str">
        <f>IF(SP_SUL!AB51="","*",SP_SUL!AB51)</f>
        <v>FIXO</v>
      </c>
      <c r="I47" s="95" t="str">
        <f>IF(SP_SUL!AC51="","*",SP_SUL!AC51)</f>
        <v>-</v>
      </c>
      <c r="J47" s="96">
        <f>IF(SP_SUL!AA51="","*",SP_SUL!AA51)</f>
        <v>1</v>
      </c>
      <c r="K47" s="97">
        <f>IF(SP_SUL!AD51="","*",SP_SUL!AD51)</f>
        <v>0.29166666666666669</v>
      </c>
    </row>
    <row r="48" spans="2:11" hidden="1">
      <c r="B48" s="94" t="str">
        <f>IF(SP_SUL!Y52="","*",SP_SUL!Y52)</f>
        <v>*</v>
      </c>
      <c r="C48" s="95" t="str">
        <f>IF(SP_SUL!B52="","*",SP_SUL!B52)</f>
        <v>*</v>
      </c>
      <c r="D48" s="94" t="str">
        <f>IF(SP_SUL!D52="","*",SP_SUL!D52)</f>
        <v>*</v>
      </c>
      <c r="E48" s="94" t="str">
        <f>IF(SP_SUL!H52="","*",SP_SUL!H52)</f>
        <v>*</v>
      </c>
      <c r="F48" s="100" t="str">
        <f>IF(SP_SUL!M52="","*",SP_SUL!M52)</f>
        <v>-</v>
      </c>
      <c r="G48" s="95" t="str">
        <f>IF(SP_SUL!I52="","*",SP_SUL!I52)</f>
        <v>*</v>
      </c>
      <c r="H48" s="95" t="str">
        <f>IF(SP_SUL!AB52="","*",SP_SUL!AB52)</f>
        <v>*</v>
      </c>
      <c r="I48" s="95" t="str">
        <f>IF(SP_SUL!AC52="","*",SP_SUL!AC52)</f>
        <v>*</v>
      </c>
      <c r="J48" s="96" t="str">
        <f>IF(SP_SUL!AA52="","*",SP_SUL!AA52)</f>
        <v>*</v>
      </c>
      <c r="K48" s="97" t="str">
        <f>IF(SP_SUL!AD52="","*",SP_SUL!AD52)</f>
        <v>*</v>
      </c>
    </row>
    <row r="49" spans="2:11" hidden="1">
      <c r="B49" s="94" t="str">
        <f>IF(SP_SUL!Y53="","*",SP_SUL!Y53)</f>
        <v>OPORTUNIDADE</v>
      </c>
      <c r="C49" s="95">
        <f>IF(SP_SUL!B53="","*",SP_SUL!B53)</f>
        <v>46056</v>
      </c>
      <c r="D49" s="94" t="str">
        <f>IF(SP_SUL!D53="","*",SP_SUL!D53)</f>
        <v>V42</v>
      </c>
      <c r="E49" s="94" t="str">
        <f>IF(SP_SUL!H53="","*",SP_SUL!H53)</f>
        <v>ZYU1</v>
      </c>
      <c r="F49" s="100" t="str">
        <f>IF(SP_SUL!M53="","*",SP_SUL!M53)</f>
        <v>ZYU-ZST</v>
      </c>
      <c r="G49" s="95" t="str">
        <f>IF(SP_SUL!I53="","*",SP_SUL!I53)</f>
        <v>ZYU1</v>
      </c>
      <c r="H49" s="95" t="str">
        <f>IF(SP_SUL!AB53="","*",SP_SUL!AB53)</f>
        <v>*</v>
      </c>
      <c r="I49" s="95" t="str">
        <f>IF(SP_SUL!AC53="","*",SP_SUL!AC53)</f>
        <v>*</v>
      </c>
      <c r="J49" s="96" t="str">
        <f>IF(SP_SUL!AA53="","*",SP_SUL!AA53)</f>
        <v>*</v>
      </c>
      <c r="K49" s="97" t="str">
        <f>IF(SP_SUL!AD53="","*",SP_SUL!AD53)</f>
        <v>*</v>
      </c>
    </row>
    <row r="50" spans="2:11" hidden="1">
      <c r="B50" s="94" t="str">
        <f>IF(SP_SUL!Y54="","*",SP_SUL!Y54)</f>
        <v>OPORTUNIDADE</v>
      </c>
      <c r="C50" s="95">
        <f>IF(SP_SUL!B54="","*",SP_SUL!B54)</f>
        <v>46056</v>
      </c>
      <c r="D50" s="94" t="str">
        <f>IF(SP_SUL!D54="","*",SP_SUL!D54)</f>
        <v>EDSON (TP-780)</v>
      </c>
      <c r="E50" s="94" t="str">
        <f>IF(SP_SUL!H54="","*",SP_SUL!H54)</f>
        <v>-</v>
      </c>
      <c r="F50" s="100" t="str">
        <f>IF(SP_SUL!M54="","*",SP_SUL!M54)</f>
        <v>ZYU-ZST</v>
      </c>
      <c r="G50" s="95" t="str">
        <f>IF(SP_SUL!I54="","*",SP_SUL!I54)</f>
        <v>-</v>
      </c>
      <c r="H50" s="95" t="str">
        <f>IF(SP_SUL!AB54="","*",SP_SUL!AB54)</f>
        <v>FIXO</v>
      </c>
      <c r="I50" s="95" t="str">
        <f>IF(SP_SUL!AC54="","*",SP_SUL!AC54)</f>
        <v>-</v>
      </c>
      <c r="J50" s="96">
        <f>IF(SP_SUL!AA54="","*",SP_SUL!AA54)</f>
        <v>1</v>
      </c>
      <c r="K50" s="97">
        <f>IF(SP_SUL!AD54="","*",SP_SUL!AD54)</f>
        <v>0.29166666666666669</v>
      </c>
    </row>
    <row r="51" spans="2:11" hidden="1">
      <c r="B51" s="94" t="str">
        <f>IF(SP_SUL!Y55="","*",SP_SUL!Y55)</f>
        <v>*</v>
      </c>
      <c r="C51" s="95" t="str">
        <f>IF(SP_SUL!B55="","*",SP_SUL!B55)</f>
        <v>*</v>
      </c>
      <c r="D51" s="94" t="str">
        <f>IF(SP_SUL!D55="","*",SP_SUL!D55)</f>
        <v>DANIEL (TP-647)</v>
      </c>
      <c r="E51" s="94" t="str">
        <f>IF(SP_SUL!H55="","*",SP_SUL!H55)</f>
        <v>-</v>
      </c>
      <c r="F51" s="100" t="str">
        <f>IF(SP_SUL!M55="","*",SP_SUL!M55)</f>
        <v>ZFY-ZYU</v>
      </c>
      <c r="G51" s="95" t="str">
        <f>IF(SP_SUL!I55="","*",SP_SUL!I55)</f>
        <v>-</v>
      </c>
      <c r="H51" s="95" t="str">
        <f>IF(SP_SUL!AB55="","*",SP_SUL!AB55)</f>
        <v>*</v>
      </c>
      <c r="I51" s="95" t="str">
        <f>IF(SP_SUL!AC55="","*",SP_SUL!AC55)</f>
        <v>*</v>
      </c>
      <c r="J51" s="96" t="str">
        <f>IF(SP_SUL!AA55="","*",SP_SUL!AA55)</f>
        <v>-</v>
      </c>
      <c r="K51" s="97" t="str">
        <f>IF(SP_SUL!AD55="","*",SP_SUL!AD55)</f>
        <v>-</v>
      </c>
    </row>
    <row r="52" spans="2:11" hidden="1">
      <c r="B52" s="94" t="str">
        <f>IF(SP_SUL!Y56="","*",SP_SUL!Y56)</f>
        <v>OPORTUNIDADE</v>
      </c>
      <c r="C52" s="95">
        <f>IF(SP_SUL!B56="","*",SP_SUL!B56)</f>
        <v>46056</v>
      </c>
      <c r="D52" s="94" t="str">
        <f>IF(SP_SUL!D56="","*",SP_SUL!D56)</f>
        <v>W59</v>
      </c>
      <c r="E52" s="94" t="str">
        <f>IF(SP_SUL!H56="","*",SP_SUL!H56)</f>
        <v>ZYU1</v>
      </c>
      <c r="F52" s="100" t="str">
        <f>IF(SP_SUL!M56="","*",SP_SUL!M56)</f>
        <v>ZFY-ZYU</v>
      </c>
      <c r="G52" s="95" t="str">
        <f>IF(SP_SUL!I56="","*",SP_SUL!I56)</f>
        <v>ZYU1</v>
      </c>
      <c r="H52" s="95" t="str">
        <f>IF(SP_SUL!AB56="","*",SP_SUL!AB56)</f>
        <v>FIXO</v>
      </c>
      <c r="I52" s="95" t="str">
        <f>IF(SP_SUL!AC56="","*",SP_SUL!AC56)</f>
        <v>*</v>
      </c>
      <c r="J52" s="96">
        <f>IF(SP_SUL!AA56="","*",SP_SUL!AA56)</f>
        <v>1</v>
      </c>
      <c r="K52" s="97">
        <f>IF(SP_SUL!AD56="","*",SP_SUL!AD56)</f>
        <v>0.3125</v>
      </c>
    </row>
    <row r="53" spans="2:11" hidden="1">
      <c r="B53" s="94" t="str">
        <f>IF(SP_SUL!Y57="","*",SP_SUL!Y57)</f>
        <v>OPORTUNIDADE</v>
      </c>
      <c r="C53" s="95">
        <f>IF(SP_SUL!B57="","*",SP_SUL!B57)</f>
        <v>46056</v>
      </c>
      <c r="D53" s="94" t="str">
        <f>IF(SP_SUL!D57="","*",SP_SUL!D57)</f>
        <v>ROBSON (TF-701)</v>
      </c>
      <c r="E53" s="94" t="str">
        <f>IF(SP_SUL!H57="","*",SP_SUL!H57)</f>
        <v>-</v>
      </c>
      <c r="F53" s="100" t="str">
        <f>IF(SP_SUL!M57="","*",SP_SUL!M57)</f>
        <v>ZER-ZDI</v>
      </c>
      <c r="G53" s="95" t="str">
        <f>IF(SP_SUL!I57="","*",SP_SUL!I57)</f>
        <v>-</v>
      </c>
      <c r="H53" s="95" t="str">
        <f>IF(SP_SUL!AB57="","*",SP_SUL!AB57)</f>
        <v>*</v>
      </c>
      <c r="I53" s="95" t="str">
        <f>IF(SP_SUL!AC57="","*",SP_SUL!AC57)</f>
        <v>*</v>
      </c>
      <c r="J53" s="96" t="str">
        <f>IF(SP_SUL!AA57="","*",SP_SUL!AA57)</f>
        <v>-</v>
      </c>
      <c r="K53" s="97" t="str">
        <f>IF(SP_SUL!AD57="","*",SP_SUL!AD57)</f>
        <v>*</v>
      </c>
    </row>
    <row r="54" spans="2:11" hidden="1">
      <c r="B54" s="94" t="str">
        <f>IF(SP_SUL!Y58="","*",SP_SUL!Y58)</f>
        <v>OPORTUNIDADE</v>
      </c>
      <c r="C54" s="95">
        <f>IF(SP_SUL!B58="","*",SP_SUL!B58)</f>
        <v>46056</v>
      </c>
      <c r="D54" s="94" t="str">
        <f>IF(SP_SUL!D58="","*",SP_SUL!D58)</f>
        <v>CARLOS (TP-722)</v>
      </c>
      <c r="E54" s="94" t="str">
        <f>IF(SP_SUL!H58="","*",SP_SUL!H58)</f>
        <v>-</v>
      </c>
      <c r="F54" s="100" t="str">
        <f>IF(SP_SUL!M58="","*",SP_SUL!M58)</f>
        <v>ZGA-ZCX</v>
      </c>
      <c r="G54" s="95" t="str">
        <f>IF(SP_SUL!I58="","*",SP_SUL!I58)</f>
        <v>-</v>
      </c>
      <c r="H54" s="95" t="str">
        <f>IF(SP_SUL!AB58="","*",SP_SUL!AB58)</f>
        <v>*</v>
      </c>
      <c r="I54" s="95" t="str">
        <f>IF(SP_SUL!AC58="","*",SP_SUL!AC58)</f>
        <v>*</v>
      </c>
      <c r="J54" s="96" t="str">
        <f>IF(SP_SUL!AA58="","*",SP_SUL!AA58)</f>
        <v>-</v>
      </c>
      <c r="K54" s="97" t="str">
        <f>IF(SP_SUL!AD58="","*",SP_SUL!AD58)</f>
        <v>*</v>
      </c>
    </row>
    <row r="55" spans="2:11" hidden="1">
      <c r="B55" s="94" t="str">
        <f>IF(SP_SUL!Y59="","*",SP_SUL!Y59)</f>
        <v>OPORTUNIDADE</v>
      </c>
      <c r="C55" s="95">
        <f>IF(SP_SUL!B59="","*",SP_SUL!B59)</f>
        <v>46056</v>
      </c>
      <c r="D55" s="94" t="str">
        <f>IF(SP_SUL!D59="","*",SP_SUL!D59)</f>
        <v>E17</v>
      </c>
      <c r="E55" s="94" t="str">
        <f>IF(SP_SUL!H59="","*",SP_SUL!H59)</f>
        <v>102ZKW2</v>
      </c>
      <c r="F55" s="100" t="str">
        <f>IF(SP_SUL!M59="","*",SP_SUL!M59)</f>
        <v>ZKE-ZWW</v>
      </c>
      <c r="G55" s="95" t="str">
        <f>IF(SP_SUL!I59="","*",SP_SUL!I59)</f>
        <v>102ZKW2</v>
      </c>
      <c r="H55" s="95" t="str">
        <f>IF(SP_SUL!AB59="","*",SP_SUL!AB59)</f>
        <v>FIXO</v>
      </c>
      <c r="I55" s="95" t="str">
        <f>IF(SP_SUL!AC59="","*",SP_SUL!AC59)</f>
        <v>*</v>
      </c>
      <c r="J55" s="96">
        <f>IF(SP_SUL!AA59="","*",SP_SUL!AA59)</f>
        <v>1</v>
      </c>
      <c r="K55" s="97">
        <f>IF(SP_SUL!AD59="","*",SP_SUL!AD59)</f>
        <v>0.33333333333333331</v>
      </c>
    </row>
    <row r="56" spans="2:11" hidden="1">
      <c r="B56" s="94" t="str">
        <f>IF(SP_SUL!Y60="","*",SP_SUL!Y60)</f>
        <v>*</v>
      </c>
      <c r="C56" s="95" t="str">
        <f>IF(SP_SUL!B60="","*",SP_SUL!B60)</f>
        <v>*</v>
      </c>
      <c r="D56" s="94" t="str">
        <f>IF(SP_SUL!D60="","*",SP_SUL!D60)</f>
        <v>V89</v>
      </c>
      <c r="E56" s="94" t="str">
        <f>IF(SP_SUL!H60="","*",SP_SUL!H60)</f>
        <v>102ZKW2</v>
      </c>
      <c r="F56" s="100" t="str">
        <f>IF(SP_SUL!M60="","*",SP_SUL!M60)</f>
        <v>ZWW-ZKW</v>
      </c>
      <c r="G56" s="95" t="str">
        <f>IF(SP_SUL!I60="","*",SP_SUL!I60)</f>
        <v>102ZKW2</v>
      </c>
      <c r="H56" s="95" t="str">
        <f>IF(SP_SUL!AB60="","*",SP_SUL!AB60)</f>
        <v>FIXO</v>
      </c>
      <c r="I56" s="95" t="str">
        <f>IF(SP_SUL!AC60="","*",SP_SUL!AC60)</f>
        <v>*</v>
      </c>
      <c r="J56" s="96">
        <f>IF(SP_SUL!AA60="","*",SP_SUL!AA60)</f>
        <v>1</v>
      </c>
      <c r="K56" s="97">
        <f>IF(SP_SUL!AD60="","*",SP_SUL!AD60)</f>
        <v>0.35416666666666669</v>
      </c>
    </row>
    <row r="57" spans="2:11" hidden="1">
      <c r="B57" s="94" t="str">
        <f>IF(SP_SUL!Y61="","*",SP_SUL!Y61)</f>
        <v>OPORTUNIDADE</v>
      </c>
      <c r="C57" s="95">
        <f>IF(SP_SUL!B61="","*",SP_SUL!B61)</f>
        <v>46056</v>
      </c>
      <c r="D57" s="94" t="str">
        <f>IF(SP_SUL!D61="","*",SP_SUL!D61)</f>
        <v>E42</v>
      </c>
      <c r="E57" s="94" t="str">
        <f>IF(SP_SUL!H61="","*",SP_SUL!H61)</f>
        <v>102ZKW2</v>
      </c>
      <c r="F57" s="100" t="str">
        <f>IF(SP_SUL!M61="","*",SP_SUL!M61)</f>
        <v>ZKW</v>
      </c>
      <c r="G57" s="95" t="str">
        <f>IF(SP_SUL!I61="","*",SP_SUL!I61)</f>
        <v>ZCP1</v>
      </c>
      <c r="H57" s="95" t="str">
        <f>IF(SP_SUL!AB61="","*",SP_SUL!AB61)</f>
        <v>FIXO + ESCALA</v>
      </c>
      <c r="I57" s="95" t="str">
        <f>IF(SP_SUL!AC61="","*",SP_SUL!AC61)</f>
        <v>AGD ACIONAMENTO PCM</v>
      </c>
      <c r="J57" s="96">
        <f>IF(SP_SUL!AA61="","*",SP_SUL!AA61)</f>
        <v>2</v>
      </c>
      <c r="K57" s="97">
        <f>IF(SP_SUL!AD61="","*",SP_SUL!AD61)</f>
        <v>0.33333333333333331</v>
      </c>
    </row>
    <row r="58" spans="2:11" hidden="1">
      <c r="B58" s="94" t="str">
        <f>IF(SP_SUL!Y62="","*",SP_SUL!Y62)</f>
        <v>OPORTUNIDADE</v>
      </c>
      <c r="C58" s="95">
        <f>IF(SP_SUL!B62="","*",SP_SUL!B62)</f>
        <v>46056</v>
      </c>
      <c r="D58" s="94" t="str">
        <f>IF(SP_SUL!D62="","*",SP_SUL!D62)</f>
        <v>CAIQUE (TMA-677)</v>
      </c>
      <c r="E58" s="94" t="str">
        <f>IF(SP_SUL!H62="","*",SP_SUL!H62)</f>
        <v>-</v>
      </c>
      <c r="F58" s="100" t="str">
        <f>IF(SP_SUL!M62="","*",SP_SUL!M62)</f>
        <v>ZWI-ZEM</v>
      </c>
      <c r="G58" s="95" t="str">
        <f>IF(SP_SUL!I62="","*",SP_SUL!I62)</f>
        <v>-</v>
      </c>
      <c r="H58" s="95" t="str">
        <f>IF(SP_SUL!AB62="","*",SP_SUL!AB62)</f>
        <v>*</v>
      </c>
      <c r="I58" s="95" t="str">
        <f>IF(SP_SUL!AC62="","*",SP_SUL!AC62)</f>
        <v>*</v>
      </c>
      <c r="J58" s="96" t="str">
        <f>IF(SP_SUL!AA62="","*",SP_SUL!AA62)</f>
        <v>-</v>
      </c>
      <c r="K58" s="97" t="str">
        <f>IF(SP_SUL!AD62="","*",SP_SUL!AD62)</f>
        <v>*</v>
      </c>
    </row>
    <row r="59" spans="2:11" hidden="1">
      <c r="B59" s="94" t="str">
        <f>IF(SP_SUL!Y63="","*",SP_SUL!Y63)</f>
        <v>OPORTUNIDADE</v>
      </c>
      <c r="C59" s="95">
        <f>IF(SP_SUL!B63="","*",SP_SUL!B63)</f>
        <v>46056</v>
      </c>
      <c r="D59" s="94" t="str">
        <f>IF(SP_SUL!D63="","*",SP_SUL!D63)</f>
        <v>WALTER (TP-810)</v>
      </c>
      <c r="E59" s="94" t="str">
        <f>IF(SP_SUL!H63="","*",SP_SUL!H63)</f>
        <v>*</v>
      </c>
      <c r="F59" s="100" t="str">
        <f>IF(SP_SUL!M63="","*",SP_SUL!M63)</f>
        <v>ZWI-ZEM</v>
      </c>
      <c r="G59" s="95" t="str">
        <f>IF(SP_SUL!I63="","*",SP_SUL!I63)</f>
        <v>*</v>
      </c>
      <c r="H59" s="95" t="str">
        <f>IF(SP_SUL!AB63="","*",SP_SUL!AB63)</f>
        <v>*</v>
      </c>
      <c r="I59" s="95" t="str">
        <f>IF(SP_SUL!AC63="","*",SP_SUL!AC63)</f>
        <v>*</v>
      </c>
      <c r="J59" s="96" t="str">
        <f>IF(SP_SUL!AA63="","*",SP_SUL!AA63)</f>
        <v>-</v>
      </c>
      <c r="K59" s="97" t="str">
        <f>IF(SP_SUL!AD63="","*",SP_SUL!AD63)</f>
        <v>*</v>
      </c>
    </row>
    <row r="60" spans="2:11" hidden="1">
      <c r="B60" s="94" t="str">
        <f>IF(SP_SUL!Y64="","*",SP_SUL!Y64)</f>
        <v>OPORTUNIDADE</v>
      </c>
      <c r="C60" s="95">
        <f>IF(SP_SUL!B64="","*",SP_SUL!B64)</f>
        <v>46056</v>
      </c>
      <c r="D60" s="94" t="str">
        <f>IF(SP_SUL!D64="","*",SP_SUL!D64)</f>
        <v>CLEBISON (TP-728)</v>
      </c>
      <c r="E60" s="94" t="str">
        <f>IF(SP_SUL!H64="","*",SP_SUL!H64)</f>
        <v>-</v>
      </c>
      <c r="F60" s="100" t="str">
        <f>IF(SP_SUL!M64="","*",SP_SUL!M64)</f>
        <v>ZRB-ZEV</v>
      </c>
      <c r="G60" s="95" t="str">
        <f>IF(SP_SUL!I64="","*",SP_SUL!I64)</f>
        <v>-</v>
      </c>
      <c r="H60" s="95" t="str">
        <f>IF(SP_SUL!AB64="","*",SP_SUL!AB64)</f>
        <v>*</v>
      </c>
      <c r="I60" s="95" t="str">
        <f>IF(SP_SUL!AC64="","*",SP_SUL!AC64)</f>
        <v>*</v>
      </c>
      <c r="J60" s="96" t="str">
        <f>IF(SP_SUL!AA64="","*",SP_SUL!AA64)</f>
        <v>-</v>
      </c>
      <c r="K60" s="97" t="str">
        <f>IF(SP_SUL!AD64="","*",SP_SUL!AD64)</f>
        <v>*</v>
      </c>
    </row>
    <row r="61" spans="2:11" hidden="1">
      <c r="B61" s="94" t="str">
        <f>IF(SP_SUL!Y65="","*",SP_SUL!Y65)</f>
        <v>OPORTUNIDADE</v>
      </c>
      <c r="C61" s="95">
        <f>IF(SP_SUL!B65="","*",SP_SUL!B65)</f>
        <v>46056</v>
      </c>
      <c r="D61" s="94" t="str">
        <f>IF(SP_SUL!D65="","*",SP_SUL!D65)</f>
        <v>ISMAEL(TP-726)</v>
      </c>
      <c r="E61" s="94" t="str">
        <f>IF(SP_SUL!H65="","*",SP_SUL!H65)</f>
        <v>-</v>
      </c>
      <c r="F61" s="100" t="str">
        <f>IF(SP_SUL!M65="","*",SP_SUL!M65)</f>
        <v>ZRB-ZEV</v>
      </c>
      <c r="G61" s="95" t="str">
        <f>IF(SP_SUL!I65="","*",SP_SUL!I65)</f>
        <v>*</v>
      </c>
      <c r="H61" s="95" t="str">
        <f>IF(SP_SUL!AB65="","*",SP_SUL!AB65)</f>
        <v>*</v>
      </c>
      <c r="I61" s="95" t="str">
        <f>IF(SP_SUL!AC65="","*",SP_SUL!AC65)</f>
        <v>*</v>
      </c>
      <c r="J61" s="96" t="str">
        <f>IF(SP_SUL!AA65="","*",SP_SUL!AA65)</f>
        <v>-</v>
      </c>
      <c r="K61" s="97" t="str">
        <f>IF(SP_SUL!AD65="","*",SP_SUL!AD65)</f>
        <v>*</v>
      </c>
    </row>
    <row r="62" spans="2:11" hidden="1">
      <c r="B62" s="94" t="str">
        <f>IF(SP_SUL!Y66="","*",SP_SUL!Y66)</f>
        <v>OPORTUNIDADE</v>
      </c>
      <c r="C62" s="95">
        <f>IF(SP_SUL!B66="","*",SP_SUL!B66)</f>
        <v>46056</v>
      </c>
      <c r="D62" s="94" t="str">
        <f>IF(SP_SUL!D66="","*",SP_SUL!D66)</f>
        <v>W96</v>
      </c>
      <c r="E62" s="94" t="str">
        <f>IF(SP_SUL!H66="","*",SP_SUL!H66)</f>
        <v>ZEM-1</v>
      </c>
      <c r="F62" s="100" t="str">
        <f>IF(SP_SUL!M66="","*",SP_SUL!M66)</f>
        <v>ZEJ-ZRB</v>
      </c>
      <c r="G62" s="95" t="str">
        <f>IF(SP_SUL!I66="","*",SP_SUL!I66)</f>
        <v>ZEM-1</v>
      </c>
      <c r="H62" s="95" t="str">
        <f>IF(SP_SUL!AB66="","*",SP_SUL!AB66)</f>
        <v>FIXO</v>
      </c>
      <c r="I62" s="95" t="str">
        <f>IF(SP_SUL!AC66="","*",SP_SUL!AC66)</f>
        <v>*</v>
      </c>
      <c r="J62" s="96">
        <f>IF(SP_SUL!AA66="","*",SP_SUL!AA66)</f>
        <v>1</v>
      </c>
      <c r="K62" s="97">
        <f>IF(SP_SUL!AD66="","*",SP_SUL!AD66)</f>
        <v>0.29166666666666669</v>
      </c>
    </row>
    <row r="63" spans="2:11" hidden="1">
      <c r="B63" s="94" t="str">
        <f>IF(SP_SUL!Y67="","*",SP_SUL!Y67)</f>
        <v>NÃO</v>
      </c>
      <c r="C63" s="95">
        <f>IF(SP_SUL!B67="","*",SP_SUL!B67)</f>
        <v>46056</v>
      </c>
      <c r="D63" s="94" t="str">
        <f>IF(SP_SUL!D67="","*",SP_SUL!D67)</f>
        <v>MODERNIZAÇÃO SERRA</v>
      </c>
      <c r="E63" s="94" t="str">
        <f>IF(SP_SUL!H67="","*",SP_SUL!H67)</f>
        <v>-</v>
      </c>
      <c r="F63" s="100" t="str">
        <f>IF(SP_SUL!M67="","*",SP_SUL!M67)</f>
        <v>ZEZ-ZXW</v>
      </c>
      <c r="G63" s="95" t="str">
        <f>IF(SP_SUL!I67="","*",SP_SUL!I67)</f>
        <v>-</v>
      </c>
      <c r="H63" s="95" t="str">
        <f>IF(SP_SUL!AB67="","*",SP_SUL!AB67)</f>
        <v>*</v>
      </c>
      <c r="I63" s="95" t="str">
        <f>IF(SP_SUL!AC67="","*",SP_SUL!AC67)</f>
        <v>*</v>
      </c>
      <c r="J63" s="96" t="str">
        <f>IF(SP_SUL!AA67="","*",SP_SUL!AA67)</f>
        <v>-</v>
      </c>
      <c r="K63" s="97" t="str">
        <f>IF(SP_SUL!AD67="","*",SP_SUL!AD67)</f>
        <v>-</v>
      </c>
    </row>
    <row r="64" spans="2:11" hidden="1">
      <c r="B64" s="94" t="str">
        <f>IF(SP_SUL!Y68="","*",SP_SUL!Y68)</f>
        <v>NÃO</v>
      </c>
      <c r="C64" s="95">
        <f>IF(SP_SUL!B68="","*",SP_SUL!B68)</f>
        <v>46056</v>
      </c>
      <c r="D64" s="94" t="str">
        <f>IF(SP_SUL!D68="","*",SP_SUL!D68)</f>
        <v>W61</v>
      </c>
      <c r="E64" s="94" t="str">
        <f>IF(SP_SUL!H68="","*",SP_SUL!H68)</f>
        <v>K67ZEV2</v>
      </c>
      <c r="F64" s="100" t="str">
        <f>IF(SP_SUL!M68="","*",SP_SUL!M68)</f>
        <v>ZEZ-ZXW</v>
      </c>
      <c r="G64" s="95" t="str">
        <f>IF(SP_SUL!I68="","*",SP_SUL!I68)</f>
        <v>K67ZEV2</v>
      </c>
      <c r="H64" s="95" t="str">
        <f>IF(SP_SUL!AB68="","*",SP_SUL!AB68)</f>
        <v>FIXO</v>
      </c>
      <c r="I64" s="95" t="str">
        <f>IF(SP_SUL!AC68="","*",SP_SUL!AC68)</f>
        <v>ACIONAMENTO</v>
      </c>
      <c r="J64" s="96">
        <f>IF(SP_SUL!AA68="","*",SP_SUL!AA68)</f>
        <v>1</v>
      </c>
      <c r="K64" s="97">
        <f>IF(SP_SUL!AD68="","*",SP_SUL!AD68)</f>
        <v>0.29166666666666669</v>
      </c>
    </row>
    <row r="65" spans="2:11" hidden="1">
      <c r="B65" s="94" t="str">
        <f>IF(SP_SUL!Y69="","*",SP_SUL!Y69)</f>
        <v>NÃO</v>
      </c>
      <c r="C65" s="95">
        <f>IF(SP_SUL!B69="","*",SP_SUL!B69)</f>
        <v>46056</v>
      </c>
      <c r="D65" s="94" t="str">
        <f>IF(SP_SUL!D69="","*",SP_SUL!D69)</f>
        <v>MODERNIZAÇÃO TURMA 2</v>
      </c>
      <c r="E65" s="94" t="str">
        <f>IF(SP_SUL!H69="","*",SP_SUL!H69)</f>
        <v>-</v>
      </c>
      <c r="F65" s="100" t="str">
        <f>IF(SP_SUL!M69="","*",SP_SUL!M69)</f>
        <v>ZEZ-ZXW</v>
      </c>
      <c r="G65" s="95" t="str">
        <f>IF(SP_SUL!I69="","*",SP_SUL!I69)</f>
        <v>-</v>
      </c>
      <c r="H65" s="95" t="str">
        <f>IF(SP_SUL!AB69="","*",SP_SUL!AB69)</f>
        <v>*</v>
      </c>
      <c r="I65" s="95" t="str">
        <f>IF(SP_SUL!AC69="","*",SP_SUL!AC69)</f>
        <v>*</v>
      </c>
      <c r="J65" s="96" t="str">
        <f>IF(SP_SUL!AA69="","*",SP_SUL!AA69)</f>
        <v>*</v>
      </c>
      <c r="K65" s="97" t="str">
        <f>IF(SP_SUL!AD69="","*",SP_SUL!AD69)</f>
        <v>*</v>
      </c>
    </row>
    <row r="66" spans="2:11" hidden="1">
      <c r="B66" s="94" t="str">
        <f>IF(SP_SUL!Y70="","*",SP_SUL!Y70)</f>
        <v>OPORTUNIDADE</v>
      </c>
      <c r="C66" s="95" t="str">
        <f>IF(SP_SUL!B70="","*",SP_SUL!B70)</f>
        <v>*</v>
      </c>
      <c r="D66" s="94" t="str">
        <f>IF(SP_SUL!D70="","*",SP_SUL!D70)</f>
        <v>V85</v>
      </c>
      <c r="E66" s="94" t="str">
        <f>IF(SP_SUL!H70="","*",SP_SUL!H70)</f>
        <v>ZDRZPT</v>
      </c>
      <c r="F66" s="100" t="str">
        <f>IF(SP_SUL!M70="","*",SP_SUL!M70)</f>
        <v>ZPT-ZEV</v>
      </c>
      <c r="G66" s="95" t="str">
        <f>IF(SP_SUL!I70="","*",SP_SUL!I70)</f>
        <v>ZEV-2</v>
      </c>
      <c r="H66" s="95" t="str">
        <f>IF(SP_SUL!AB70="","*",SP_SUL!AB70)</f>
        <v>FIXO</v>
      </c>
      <c r="I66" s="95" t="str">
        <f>IF(SP_SUL!AC70="","*",SP_SUL!AC70)</f>
        <v>*</v>
      </c>
      <c r="J66" s="96">
        <f>IF(SP_SUL!AA70="","*",SP_SUL!AA70)</f>
        <v>1</v>
      </c>
      <c r="K66" s="97">
        <f>IF(SP_SUL!AD70="","*",SP_SUL!AD70)</f>
        <v>0.35416666666666669</v>
      </c>
    </row>
    <row r="67" spans="2:11" hidden="1">
      <c r="B67" s="94" t="str">
        <f>IF(SP_SUL!Y71="","*",SP_SUL!Y71)</f>
        <v>NÃO</v>
      </c>
      <c r="C67" s="95">
        <f>IF(SP_SUL!B71="","*",SP_SUL!B71)</f>
        <v>46056</v>
      </c>
      <c r="D67" s="94" t="str">
        <f>IF(SP_SUL!D71="","*",SP_SUL!D71)</f>
        <v>MODERNIZAÇÃO SERRA</v>
      </c>
      <c r="E67" s="94" t="str">
        <f>IF(SP_SUL!H71="","*",SP_SUL!H71)</f>
        <v>-</v>
      </c>
      <c r="F67" s="100" t="str">
        <f>IF(SP_SUL!M71="","*",SP_SUL!M71)</f>
        <v>ZGP-ZPT</v>
      </c>
      <c r="G67" s="95" t="str">
        <f>IF(SP_SUL!I71="","*",SP_SUL!I71)</f>
        <v>-</v>
      </c>
      <c r="H67" s="95" t="str">
        <f>IF(SP_SUL!AB71="","*",SP_SUL!AB71)</f>
        <v>*</v>
      </c>
      <c r="I67" s="95" t="str">
        <f>IF(SP_SUL!AC71="","*",SP_SUL!AC71)</f>
        <v>*</v>
      </c>
      <c r="J67" s="96" t="str">
        <f>IF(SP_SUL!AA71="","*",SP_SUL!AA71)</f>
        <v>-</v>
      </c>
      <c r="K67" s="97" t="str">
        <f>IF(SP_SUL!AD71="","*",SP_SUL!AD71)</f>
        <v>*</v>
      </c>
    </row>
    <row r="68" spans="2:11" hidden="1">
      <c r="B68" s="94" t="str">
        <f>IF(SP_SUL!Y72="","*",SP_SUL!Y72)</f>
        <v>NÃO</v>
      </c>
      <c r="C68" s="95">
        <f>IF(SP_SUL!B72="","*",SP_SUL!B72)</f>
        <v>46056</v>
      </c>
      <c r="D68" s="94" t="str">
        <f>IF(SP_SUL!D72="","*",SP_SUL!D72)</f>
        <v>W62</v>
      </c>
      <c r="E68" s="94" t="str">
        <f>IF(SP_SUL!H72="","*",SP_SUL!H72)</f>
        <v>ZPT1051</v>
      </c>
      <c r="F68" s="100" t="str">
        <f>IF(SP_SUL!M72="","*",SP_SUL!M72)</f>
        <v>ZGP</v>
      </c>
      <c r="G68" s="95" t="str">
        <f>IF(SP_SUL!I72="","*",SP_SUL!I72)</f>
        <v>ZPTZDR</v>
      </c>
      <c r="H68" s="95" t="str">
        <f>IF(SP_SUL!AB72="","*",SP_SUL!AB72)</f>
        <v>FIXO</v>
      </c>
      <c r="I68" s="95" t="str">
        <f>IF(SP_SUL!AC72="","*",SP_SUL!AC72)</f>
        <v>*</v>
      </c>
      <c r="J68" s="96">
        <f>IF(SP_SUL!AA72="","*",SP_SUL!AA72)</f>
        <v>1</v>
      </c>
      <c r="K68" s="97">
        <f>IF(SP_SUL!AD72="","*",SP_SUL!AD72)</f>
        <v>0.29166666666666669</v>
      </c>
    </row>
    <row r="69" spans="2:11" hidden="1">
      <c r="B69" s="94" t="str">
        <f>IF(SP_SUL!Y73="","*",SP_SUL!Y73)</f>
        <v>OPORTUNIDADE</v>
      </c>
      <c r="C69" s="95">
        <f>IF(SP_SUL!B73="","*",SP_SUL!B73)</f>
        <v>46056</v>
      </c>
      <c r="D69" s="94" t="str">
        <f>IF(SP_SUL!D73="","*",SP_SUL!D73)</f>
        <v>HUELTON (TP-725)</v>
      </c>
      <c r="E69" s="94" t="str">
        <f>IF(SP_SUL!H73="","*",SP_SUL!H73)</f>
        <v>-</v>
      </c>
      <c r="F69" s="100" t="str">
        <f>IF(SP_SUL!M73="","*",SP_SUL!M73)</f>
        <v>ZPT</v>
      </c>
      <c r="G69" s="95" t="str">
        <f>IF(SP_SUL!I73="","*",SP_SUL!I73)</f>
        <v>-</v>
      </c>
      <c r="H69" s="95" t="str">
        <f>IF(SP_SUL!AB73="","*",SP_SUL!AB73)</f>
        <v>*</v>
      </c>
      <c r="I69" s="95" t="str">
        <f>IF(SP_SUL!AC73="","*",SP_SUL!AC73)</f>
        <v>*</v>
      </c>
      <c r="J69" s="96" t="str">
        <f>IF(SP_SUL!AA73="","*",SP_SUL!AA73)</f>
        <v>-</v>
      </c>
      <c r="K69" s="97" t="str">
        <f>IF(SP_SUL!AD73="","*",SP_SUL!AD73)</f>
        <v>-</v>
      </c>
    </row>
    <row r="70" spans="2:11" hidden="1">
      <c r="B70" s="94" t="str">
        <f>IF(SP_SUL!Y74="","*",SP_SUL!Y74)</f>
        <v>*</v>
      </c>
      <c r="C70" s="95">
        <f>IF(SP_SUL!B74="","*",SP_SUL!B74)</f>
        <v>46056</v>
      </c>
      <c r="D70" s="94" t="str">
        <f>IF(SP_SUL!D74="","*",SP_SUL!D74)</f>
        <v>V85</v>
      </c>
      <c r="E70" s="94" t="str">
        <f>IF(SP_SUL!H74="","*",SP_SUL!H74)</f>
        <v>ZDRZPT</v>
      </c>
      <c r="F70" s="100" t="str">
        <f>IF(SP_SUL!M74="","*",SP_SUL!M74)</f>
        <v>ZPT</v>
      </c>
      <c r="G70" s="95" t="str">
        <f>IF(SP_SUL!I74="","*",SP_SUL!I74)</f>
        <v>ZDRZPT</v>
      </c>
      <c r="H70" s="95" t="str">
        <f>IF(SP_SUL!AB74="","*",SP_SUL!AB74)</f>
        <v>FIXO</v>
      </c>
      <c r="I70" s="95" t="str">
        <f>IF(SP_SUL!AC74="","*",SP_SUL!AC74)</f>
        <v>*</v>
      </c>
      <c r="J70" s="96">
        <f>IF(SP_SUL!AA74="","*",SP_SUL!AA74)</f>
        <v>1</v>
      </c>
      <c r="K70" s="97">
        <f>IF(SP_SUL!AD74="","*",SP_SUL!AD74)</f>
        <v>0.35416666666666669</v>
      </c>
    </row>
    <row r="71" spans="2:11" hidden="1">
      <c r="B71" s="94" t="str">
        <f>IF(SP_SUL!Y75="","*",SP_SUL!Y75)</f>
        <v>*</v>
      </c>
      <c r="C71" s="95">
        <f>IF(SP_SUL!B75="","*",SP_SUL!B75)</f>
        <v>46056</v>
      </c>
      <c r="D71" s="94" t="str">
        <f>IF(SP_SUL!D75="","*",SP_SUL!D75)</f>
        <v>EXPANSÃO TURMA 1</v>
      </c>
      <c r="E71" s="94" t="str">
        <f>IF(SP_SUL!H75="","*",SP_SUL!H75)</f>
        <v>-</v>
      </c>
      <c r="F71" s="100" t="str">
        <f>IF(SP_SUL!M75="","*",SP_SUL!M75)</f>
        <v>ZZV-ZPG</v>
      </c>
      <c r="G71" s="95" t="str">
        <f>IF(SP_SUL!I75="","*",SP_SUL!I75)</f>
        <v>*</v>
      </c>
      <c r="H71" s="95" t="str">
        <f>IF(SP_SUL!AB75="","*",SP_SUL!AB75)</f>
        <v>*</v>
      </c>
      <c r="I71" s="95" t="str">
        <f>IF(SP_SUL!AC75="","*",SP_SUL!AC75)</f>
        <v>*</v>
      </c>
      <c r="J71" s="96" t="str">
        <f>IF(SP_SUL!AA75="","*",SP_SUL!AA75)</f>
        <v>*</v>
      </c>
      <c r="K71" s="97" t="str">
        <f>IF(SP_SUL!AD75="","*",SP_SUL!AD75)</f>
        <v>*</v>
      </c>
    </row>
    <row r="72" spans="2:11" hidden="1">
      <c r="B72" s="94" t="str">
        <f>IF(SP_SUL!Y76="","*",SP_SUL!Y76)</f>
        <v>*</v>
      </c>
      <c r="C72" s="95">
        <f>IF(SP_SUL!B76="","*",SP_SUL!B76)</f>
        <v>46056</v>
      </c>
      <c r="D72" s="94" t="str">
        <f>IF(SP_SUL!D76="","*",SP_SUL!D76)</f>
        <v xml:space="preserve">TURMA FIXA VIA </v>
      </c>
      <c r="E72" s="94" t="str">
        <f>IF(SP_SUL!H76="","*",SP_SUL!H76)</f>
        <v>-</v>
      </c>
      <c r="F72" s="100" t="str">
        <f>IF(SP_SUL!M76="","*",SP_SUL!M76)</f>
        <v>ZGP-ZPT</v>
      </c>
      <c r="G72" s="95" t="str">
        <f>IF(SP_SUL!I76="","*",SP_SUL!I76)</f>
        <v>-</v>
      </c>
      <c r="H72" s="95" t="str">
        <f>IF(SP_SUL!AB76="","*",SP_SUL!AB76)</f>
        <v>*</v>
      </c>
      <c r="I72" s="95" t="str">
        <f>IF(SP_SUL!AC76="","*",SP_SUL!AC76)</f>
        <v>*</v>
      </c>
      <c r="J72" s="96" t="str">
        <f>IF(SP_SUL!AA76="","*",SP_SUL!AA76)</f>
        <v>-</v>
      </c>
      <c r="K72" s="97" t="str">
        <f>IF(SP_SUL!AD76="","*",SP_SUL!AD76)</f>
        <v>*</v>
      </c>
    </row>
    <row r="73" spans="2:11" hidden="1">
      <c r="B73" s="94" t="str">
        <f>IF(SP_SUL!Y77="","*",SP_SUL!Y77)</f>
        <v>*</v>
      </c>
      <c r="C73" s="95" t="str">
        <f>IF(SP_SUL!B77="","*",SP_SUL!B77)</f>
        <v>*</v>
      </c>
      <c r="D73" s="94" t="str">
        <f>IF(SP_SUL!D77="","*",SP_SUL!D77)</f>
        <v>*</v>
      </c>
      <c r="E73" s="94" t="str">
        <f>IF(SP_SUL!H77="","*",SP_SUL!H77)</f>
        <v>*</v>
      </c>
      <c r="F73" s="100" t="str">
        <f>IF(SP_SUL!M77="","*",SP_SUL!M77)</f>
        <v>-</v>
      </c>
      <c r="G73" s="95" t="str">
        <f>IF(SP_SUL!I77="","*",SP_SUL!I77)</f>
        <v>*</v>
      </c>
      <c r="H73" s="95" t="str">
        <f>IF(SP_SUL!AB77="","*",SP_SUL!AB77)</f>
        <v>*</v>
      </c>
      <c r="I73" s="95" t="str">
        <f>IF(SP_SUL!AC77="","*",SP_SUL!AC77)</f>
        <v>*</v>
      </c>
      <c r="J73" s="96" t="str">
        <f>IF(SP_SUL!AA77="","*",SP_SUL!AA77)</f>
        <v>*</v>
      </c>
      <c r="K73" s="97" t="str">
        <f>IF(SP_SUL!AD77="","*",SP_SUL!AD77)</f>
        <v>*</v>
      </c>
    </row>
    <row r="74" spans="2:11" hidden="1">
      <c r="B74" s="94" t="str">
        <f>IF(SP_SUL!Y78="","*",SP_SUL!Y78)</f>
        <v>*</v>
      </c>
      <c r="C74" s="95" t="str">
        <f>IF(SP_SUL!B78="","*",SP_SUL!B78)</f>
        <v>*</v>
      </c>
      <c r="D74" s="94" t="str">
        <f>IF(SP_SUL!D78="","*",SP_SUL!D78)</f>
        <v>EXPANSÃO TURMA 1</v>
      </c>
      <c r="E74" s="94" t="str">
        <f>IF(SP_SUL!H78="","*",SP_SUL!H78)</f>
        <v>-</v>
      </c>
      <c r="F74" s="100" t="str">
        <f>IF(SP_SUL!M78="","*",SP_SUL!M78)</f>
        <v>ZCD</v>
      </c>
      <c r="G74" s="95" t="str">
        <f>IF(SP_SUL!I78="","*",SP_SUL!I78)</f>
        <v>-</v>
      </c>
      <c r="H74" s="95" t="str">
        <f>IF(SP_SUL!AB78="","*",SP_SUL!AB78)</f>
        <v>*</v>
      </c>
      <c r="I74" s="95" t="str">
        <f>IF(SP_SUL!AC78="","*",SP_SUL!AC78)</f>
        <v>*</v>
      </c>
      <c r="J74" s="96" t="str">
        <f>IF(SP_SUL!AA78="","*",SP_SUL!AA78)</f>
        <v>-</v>
      </c>
      <c r="K74" s="97" t="str">
        <f>IF(SP_SUL!AD78="","*",SP_SUL!AD78)</f>
        <v>*</v>
      </c>
    </row>
    <row r="75" spans="2:11" hidden="1">
      <c r="B75" s="94" t="str">
        <f>IF(SP_SUL!Y79="","*",SP_SUL!Y79)</f>
        <v>OPORTUNIDADE</v>
      </c>
      <c r="C75" s="95">
        <f>IF(SP_SUL!B79="","*",SP_SUL!B79)</f>
        <v>46057</v>
      </c>
      <c r="D75" s="94" t="str">
        <f>IF(SP_SUL!D79="","*",SP_SUL!D79)</f>
        <v>EXPANSÃO TURMA 1</v>
      </c>
      <c r="E75" s="94" t="str">
        <f>IF(SP_SUL!H79="","*",SP_SUL!H79)</f>
        <v>-</v>
      </c>
      <c r="F75" s="100" t="str">
        <f>IF(SP_SUL!M79="","*",SP_SUL!M79)</f>
        <v>ZCD</v>
      </c>
      <c r="G75" s="95" t="str">
        <f>IF(SP_SUL!I79="","*",SP_SUL!I79)</f>
        <v>-</v>
      </c>
      <c r="H75" s="95" t="str">
        <f>IF(SP_SUL!AB79="","*",SP_SUL!AB79)</f>
        <v>*</v>
      </c>
      <c r="I75" s="95" t="str">
        <f>IF(SP_SUL!AC79="","*",SP_SUL!AC79)</f>
        <v>*</v>
      </c>
      <c r="J75" s="96" t="str">
        <f>IF(SP_SUL!AA79="","*",SP_SUL!AA79)</f>
        <v>-</v>
      </c>
      <c r="K75" s="97" t="str">
        <f>IF(SP_SUL!AD79="","*",SP_SUL!AD79)</f>
        <v>*</v>
      </c>
    </row>
    <row r="76" spans="2:11" hidden="1">
      <c r="B76" s="94" t="str">
        <f>IF(SP_SUL!Y80="","*",SP_SUL!Y80)</f>
        <v>OPORTUNIDADE</v>
      </c>
      <c r="C76" s="95">
        <f>IF(SP_SUL!B80="","*",SP_SUL!B80)</f>
        <v>46057</v>
      </c>
      <c r="D76" s="94" t="str">
        <f>IF(SP_SUL!D80="","*",SP_SUL!D80)</f>
        <v>KLECIO (TP-699)</v>
      </c>
      <c r="E76" s="94" t="str">
        <f>IF(SP_SUL!H80="","*",SP_SUL!H80)</f>
        <v>-</v>
      </c>
      <c r="F76" s="100" t="str">
        <f>IF(SP_SUL!M80="","*",SP_SUL!M80)</f>
        <v>ZSW-2</v>
      </c>
      <c r="G76" s="95" t="str">
        <f>IF(SP_SUL!I80="","*",SP_SUL!I80)</f>
        <v>-</v>
      </c>
      <c r="H76" s="95" t="str">
        <f>IF(SP_SUL!AB80="","*",SP_SUL!AB80)</f>
        <v>*</v>
      </c>
      <c r="I76" s="95" t="str">
        <f>IF(SP_SUL!AC80="","*",SP_SUL!AC80)</f>
        <v>-</v>
      </c>
      <c r="J76" s="96" t="str">
        <f>IF(SP_SUL!AA80="","*",SP_SUL!AA80)</f>
        <v>-</v>
      </c>
      <c r="K76" s="97" t="str">
        <f>IF(SP_SUL!AD80="","*",SP_SUL!AD80)</f>
        <v>-</v>
      </c>
    </row>
    <row r="77" spans="2:11" hidden="1">
      <c r="B77" s="94" t="str">
        <f>IF(SP_SUL!Y81="","*",SP_SUL!Y81)</f>
        <v>OPORTUNIDADE</v>
      </c>
      <c r="C77" s="95">
        <f>IF(SP_SUL!B81="","*",SP_SUL!B81)</f>
        <v>46057</v>
      </c>
      <c r="D77" s="94" t="str">
        <f>IF(SP_SUL!D81="","*",SP_SUL!D81)</f>
        <v>V48</v>
      </c>
      <c r="E77" s="94" t="str">
        <f>IF(SP_SUL!H81="","*",SP_SUL!H81)</f>
        <v>ZAC2</v>
      </c>
      <c r="F77" s="100" t="str">
        <f>IF(SP_SUL!M81="","*",SP_SUL!M81)</f>
        <v>ZAC-ZSW</v>
      </c>
      <c r="G77" s="95" t="str">
        <f>IF(SP_SUL!I81="","*",SP_SUL!I81)</f>
        <v>ZAC2</v>
      </c>
      <c r="H77" s="95" t="str">
        <f>IF(SP_SUL!AB81="","*",SP_SUL!AB81)</f>
        <v>FIXO</v>
      </c>
      <c r="I77" s="95" t="str">
        <f>IF(SP_SUL!AC81="","*",SP_SUL!AC81)</f>
        <v>-</v>
      </c>
      <c r="J77" s="96">
        <f>IF(SP_SUL!AA81="","*",SP_SUL!AA81)</f>
        <v>1</v>
      </c>
      <c r="K77" s="97">
        <f>IF(SP_SUL!AD81="","*",SP_SUL!AD81)</f>
        <v>0.29166666666666669</v>
      </c>
    </row>
    <row r="78" spans="2:11" hidden="1">
      <c r="B78" s="94" t="str">
        <f>IF(SP_SUL!Y82="","*",SP_SUL!Y82)</f>
        <v>OPORTUNIDADE</v>
      </c>
      <c r="C78" s="95">
        <f>IF(SP_SUL!B82="","*",SP_SUL!B82)</f>
        <v>46057</v>
      </c>
      <c r="D78" s="94" t="str">
        <f>IF(SP_SUL!D82="","*",SP_SUL!D82)</f>
        <v>W58</v>
      </c>
      <c r="E78" s="94" t="str">
        <f>IF(SP_SUL!H82="","*",SP_SUL!H82)</f>
        <v>106-109</v>
      </c>
      <c r="F78" s="100" t="str">
        <f>IF(SP_SUL!M82="","*",SP_SUL!M82)</f>
        <v>ZBM-ZHO</v>
      </c>
      <c r="G78" s="95" t="str">
        <f>IF(SP_SUL!I82="","*",SP_SUL!I82)</f>
        <v>106-109</v>
      </c>
      <c r="H78" s="95" t="str">
        <f>IF(SP_SUL!AB82="","*",SP_SUL!AB82)</f>
        <v>FIXO + ESCALA</v>
      </c>
      <c r="I78" s="95" t="str">
        <f>IF(SP_SUL!AC82="","*",SP_SUL!AC82)</f>
        <v>-</v>
      </c>
      <c r="J78" s="96">
        <f>IF(SP_SUL!AA82="","*",SP_SUL!AA82)</f>
        <v>2</v>
      </c>
      <c r="K78" s="97">
        <f>IF(SP_SUL!AD82="","*",SP_SUL!AD82)</f>
        <v>0.29166666666666669</v>
      </c>
    </row>
    <row r="79" spans="2:11" hidden="1">
      <c r="B79" s="94" t="str">
        <f>IF(SP_SUL!Y83="","*",SP_SUL!Y83)</f>
        <v>*</v>
      </c>
      <c r="C79" s="95" t="str">
        <f>IF(SP_SUL!B83="","*",SP_SUL!B83)</f>
        <v>*</v>
      </c>
      <c r="D79" s="94" t="str">
        <f>IF(SP_SUL!D83="","*",SP_SUL!D83)</f>
        <v>*</v>
      </c>
      <c r="E79" s="94" t="str">
        <f>IF(SP_SUL!H83="","*",SP_SUL!H83)</f>
        <v>*</v>
      </c>
      <c r="F79" s="100" t="str">
        <f>IF(SP_SUL!M83="","*",SP_SUL!M83)</f>
        <v>-</v>
      </c>
      <c r="G79" s="95" t="str">
        <f>IF(SP_SUL!I83="","*",SP_SUL!I83)</f>
        <v>*</v>
      </c>
      <c r="H79" s="95" t="str">
        <f>IF(SP_SUL!AB83="","*",SP_SUL!AB83)</f>
        <v>*</v>
      </c>
      <c r="I79" s="95" t="str">
        <f>IF(SP_SUL!AC83="","*",SP_SUL!AC83)</f>
        <v>*</v>
      </c>
      <c r="J79" s="96" t="str">
        <f>IF(SP_SUL!AA83="","*",SP_SUL!AA83)</f>
        <v>*</v>
      </c>
      <c r="K79" s="97" t="str">
        <f>IF(SP_SUL!AD83="","*",SP_SUL!AD83)</f>
        <v>*</v>
      </c>
    </row>
    <row r="80" spans="2:11" hidden="1">
      <c r="B80" s="94" t="str">
        <f>IF(SP_SUL!Y84="","*",SP_SUL!Y84)</f>
        <v>*</v>
      </c>
      <c r="C80" s="95" t="str">
        <f>IF(SP_SUL!B84="","*",SP_SUL!B84)</f>
        <v>*</v>
      </c>
      <c r="D80" s="94" t="str">
        <f>IF(SP_SUL!D84="","*",SP_SUL!D84)</f>
        <v>*</v>
      </c>
      <c r="E80" s="94" t="str">
        <f>IF(SP_SUL!H84="","*",SP_SUL!H84)</f>
        <v>*</v>
      </c>
      <c r="F80" s="100" t="str">
        <f>IF(SP_SUL!M84="","*",SP_SUL!M84)</f>
        <v>-</v>
      </c>
      <c r="G80" s="95" t="str">
        <f>IF(SP_SUL!I84="","*",SP_SUL!I84)</f>
        <v>*</v>
      </c>
      <c r="H80" s="95" t="str">
        <f>IF(SP_SUL!AB84="","*",SP_SUL!AB84)</f>
        <v>*</v>
      </c>
      <c r="I80" s="95" t="str">
        <f>IF(SP_SUL!AC84="","*",SP_SUL!AC84)</f>
        <v>*</v>
      </c>
      <c r="J80" s="96" t="str">
        <f>IF(SP_SUL!AA84="","*",SP_SUL!AA84)</f>
        <v>*</v>
      </c>
      <c r="K80" s="97" t="str">
        <f>IF(SP_SUL!AD84="","*",SP_SUL!AD84)</f>
        <v>*</v>
      </c>
    </row>
    <row r="81" spans="2:11" hidden="1">
      <c r="B81" s="94" t="str">
        <f>IF(SP_SUL!Y85="","*",SP_SUL!Y85)</f>
        <v>SIM</v>
      </c>
      <c r="C81" s="95">
        <f>IF(SP_SUL!B85="","*",SP_SUL!B85)</f>
        <v>46057</v>
      </c>
      <c r="D81" s="94" t="str">
        <f>IF(SP_SUL!D85="","*",SP_SUL!D85)</f>
        <v>V42</v>
      </c>
      <c r="E81" s="94" t="str">
        <f>IF(SP_SUL!H85="","*",SP_SUL!H85)</f>
        <v>ZYU1</v>
      </c>
      <c r="F81" s="100" t="str">
        <f>IF(SP_SUL!M85="","*",SP_SUL!M85)</f>
        <v>ZYU-ZST</v>
      </c>
      <c r="G81" s="95" t="str">
        <f>IF(SP_SUL!I85="","*",SP_SUL!I85)</f>
        <v>ZYU1</v>
      </c>
      <c r="H81" s="95" t="str">
        <f>IF(SP_SUL!AB85="","*",SP_SUL!AB85)</f>
        <v>*</v>
      </c>
      <c r="I81" s="95" t="str">
        <f>IF(SP_SUL!AC85="","*",SP_SUL!AC85)</f>
        <v>*</v>
      </c>
      <c r="J81" s="96" t="str">
        <f>IF(SP_SUL!AA85="","*",SP_SUL!AA85)</f>
        <v>*</v>
      </c>
      <c r="K81" s="97" t="str">
        <f>IF(SP_SUL!AD85="","*",SP_SUL!AD85)</f>
        <v>*</v>
      </c>
    </row>
    <row r="82" spans="2:11" hidden="1">
      <c r="B82" s="94" t="str">
        <f>IF(SP_SUL!Y86="","*",SP_SUL!Y86)</f>
        <v>OPORTUNIDADE</v>
      </c>
      <c r="C82" s="95">
        <f>IF(SP_SUL!B86="","*",SP_SUL!B86)</f>
        <v>46057</v>
      </c>
      <c r="D82" s="94" t="str">
        <f>IF(SP_SUL!D86="","*",SP_SUL!D86)</f>
        <v>EDSON (TP-780)</v>
      </c>
      <c r="E82" s="94" t="str">
        <f>IF(SP_SUL!H86="","*",SP_SUL!H86)</f>
        <v>-</v>
      </c>
      <c r="F82" s="100" t="str">
        <f>IF(SP_SUL!M86="","*",SP_SUL!M86)</f>
        <v>ZYU-ZST</v>
      </c>
      <c r="G82" s="95" t="str">
        <f>IF(SP_SUL!I86="","*",SP_SUL!I86)</f>
        <v>-</v>
      </c>
      <c r="H82" s="95" t="str">
        <f>IF(SP_SUL!AB86="","*",SP_SUL!AB86)</f>
        <v>FIXO</v>
      </c>
      <c r="I82" s="95" t="str">
        <f>IF(SP_SUL!AC86="","*",SP_SUL!AC86)</f>
        <v>-</v>
      </c>
      <c r="J82" s="96">
        <f>IF(SP_SUL!AA86="","*",SP_SUL!AA86)</f>
        <v>1</v>
      </c>
      <c r="K82" s="97">
        <f>IF(SP_SUL!AD86="","*",SP_SUL!AD86)</f>
        <v>0.29166666666666669</v>
      </c>
    </row>
    <row r="83" spans="2:11" hidden="1">
      <c r="B83" s="94" t="str">
        <f>IF(SP_SUL!Y87="","*",SP_SUL!Y87)</f>
        <v>OPORTUNIDADE</v>
      </c>
      <c r="C83" s="95">
        <f>IF(SP_SUL!B87="","*",SP_SUL!B87)</f>
        <v>46057</v>
      </c>
      <c r="D83" s="94" t="str">
        <f>IF(SP_SUL!D87="","*",SP_SUL!D87)</f>
        <v>ROGÉRIO (TP-730)</v>
      </c>
      <c r="E83" s="94" t="str">
        <f>IF(SP_SUL!H87="","*",SP_SUL!H87)</f>
        <v>-</v>
      </c>
      <c r="F83" s="100" t="str">
        <f>IF(SP_SUL!M87="","*",SP_SUL!M87)</f>
        <v>ZYU-ZST</v>
      </c>
      <c r="G83" s="95" t="str">
        <f>IF(SP_SUL!I87="","*",SP_SUL!I87)</f>
        <v>-</v>
      </c>
      <c r="H83" s="95" t="str">
        <f>IF(SP_SUL!AB87="","*",SP_SUL!AB87)</f>
        <v>*</v>
      </c>
      <c r="I83" s="95" t="str">
        <f>IF(SP_SUL!AC87="","*",SP_SUL!AC87)</f>
        <v>*</v>
      </c>
      <c r="J83" s="96" t="str">
        <f>IF(SP_SUL!AA87="","*",SP_SUL!AA87)</f>
        <v>*</v>
      </c>
      <c r="K83" s="97" t="str">
        <f>IF(SP_SUL!AD87="","*",SP_SUL!AD87)</f>
        <v>*</v>
      </c>
    </row>
    <row r="84" spans="2:11" hidden="1">
      <c r="B84" s="94" t="str">
        <f>IF(SP_SUL!Y88="","*",SP_SUL!Y88)</f>
        <v>*</v>
      </c>
      <c r="C84" s="95">
        <f>IF(SP_SUL!B88="","*",SP_SUL!B88)</f>
        <v>46057</v>
      </c>
      <c r="D84" s="94" t="str">
        <f>IF(SP_SUL!D88="","*",SP_SUL!D88)</f>
        <v>W59</v>
      </c>
      <c r="E84" s="94" t="str">
        <f>IF(SP_SUL!H88="","*",SP_SUL!H88)</f>
        <v>ZYU1</v>
      </c>
      <c r="F84" s="100" t="str">
        <f>IF(SP_SUL!M88="","*",SP_SUL!M88)</f>
        <v>ZYU</v>
      </c>
      <c r="G84" s="95" t="str">
        <f>IF(SP_SUL!I88="","*",SP_SUL!I88)</f>
        <v>ZYU1</v>
      </c>
      <c r="H84" s="95" t="str">
        <f>IF(SP_SUL!AB88="","*",SP_SUL!AB88)</f>
        <v>FIXO</v>
      </c>
      <c r="I84" s="95" t="str">
        <f>IF(SP_SUL!AC88="","*",SP_SUL!AC88)</f>
        <v>*</v>
      </c>
      <c r="J84" s="96">
        <f>IF(SP_SUL!AA88="","*",SP_SUL!AA88)</f>
        <v>1</v>
      </c>
      <c r="K84" s="97">
        <f>IF(SP_SUL!AD88="","*",SP_SUL!AD88)</f>
        <v>0.29166666666666669</v>
      </c>
    </row>
    <row r="85" spans="2:11" hidden="1">
      <c r="B85" s="94" t="str">
        <f>IF(SP_SUL!Y89="","*",SP_SUL!Y89)</f>
        <v>*</v>
      </c>
      <c r="C85" s="95" t="str">
        <f>IF(SP_SUL!B89="","*",SP_SUL!B89)</f>
        <v>*</v>
      </c>
      <c r="D85" s="94" t="str">
        <f>IF(SP_SUL!D89="","*",SP_SUL!D89)</f>
        <v>*</v>
      </c>
      <c r="E85" s="94" t="str">
        <f>IF(SP_SUL!H89="","*",SP_SUL!H89)</f>
        <v>*</v>
      </c>
      <c r="F85" s="100" t="str">
        <f>IF(SP_SUL!M89="","*",SP_SUL!M89)</f>
        <v>-</v>
      </c>
      <c r="G85" s="95" t="str">
        <f>IF(SP_SUL!I89="","*",SP_SUL!I89)</f>
        <v>*</v>
      </c>
      <c r="H85" s="95" t="str">
        <f>IF(SP_SUL!AB89="","*",SP_SUL!AB89)</f>
        <v>*</v>
      </c>
      <c r="I85" s="95" t="str">
        <f>IF(SP_SUL!AC89="","*",SP_SUL!AC89)</f>
        <v>*</v>
      </c>
      <c r="J85" s="96" t="str">
        <f>IF(SP_SUL!AA89="","*",SP_SUL!AA89)</f>
        <v>*</v>
      </c>
      <c r="K85" s="97" t="str">
        <f>IF(SP_SUL!AD89="","*",SP_SUL!AD89)</f>
        <v>*</v>
      </c>
    </row>
    <row r="86" spans="2:11" hidden="1">
      <c r="B86" s="94" t="str">
        <f>IF(SP_SUL!Y90="","*",SP_SUL!Y90)</f>
        <v>OPORTUNIDADE</v>
      </c>
      <c r="C86" s="95">
        <f>IF(SP_SUL!B90="","*",SP_SUL!B90)</f>
        <v>46057</v>
      </c>
      <c r="D86" s="94" t="str">
        <f>IF(SP_SUL!D90="","*",SP_SUL!D90)</f>
        <v>E17</v>
      </c>
      <c r="E86" s="94" t="str">
        <f>IF(SP_SUL!H90="","*",SP_SUL!H90)</f>
        <v>102ZKW2</v>
      </c>
      <c r="F86" s="100" t="str">
        <f>IF(SP_SUL!M90="","*",SP_SUL!M90)</f>
        <v>ZKE-ZWW</v>
      </c>
      <c r="G86" s="95" t="str">
        <f>IF(SP_SUL!I90="","*",SP_SUL!I90)</f>
        <v>102ZKW2</v>
      </c>
      <c r="H86" s="95" t="str">
        <f>IF(SP_SUL!AB90="","*",SP_SUL!AB90)</f>
        <v>FIXO</v>
      </c>
      <c r="I86" s="95" t="str">
        <f>IF(SP_SUL!AC90="","*",SP_SUL!AC90)</f>
        <v>*</v>
      </c>
      <c r="J86" s="96">
        <f>IF(SP_SUL!AA90="","*",SP_SUL!AA90)</f>
        <v>1</v>
      </c>
      <c r="K86" s="97">
        <f>IF(SP_SUL!AD90="","*",SP_SUL!AD90)</f>
        <v>0.33333333333333331</v>
      </c>
    </row>
    <row r="87" spans="2:11" hidden="1">
      <c r="B87" s="94" t="str">
        <f>IF(SP_SUL!Y91="","*",SP_SUL!Y91)</f>
        <v>*</v>
      </c>
      <c r="C87" s="95" t="str">
        <f>IF(SP_SUL!B91="","*",SP_SUL!B91)</f>
        <v>*</v>
      </c>
      <c r="D87" s="94" t="str">
        <f>IF(SP_SUL!D91="","*",SP_SUL!D91)</f>
        <v>V89</v>
      </c>
      <c r="E87" s="94" t="str">
        <f>IF(SP_SUL!H91="","*",SP_SUL!H91)</f>
        <v>102ZKW2</v>
      </c>
      <c r="F87" s="100" t="str">
        <f>IF(SP_SUL!M91="","*",SP_SUL!M91)</f>
        <v>ZWW-ZKW</v>
      </c>
      <c r="G87" s="95" t="str">
        <f>IF(SP_SUL!I91="","*",SP_SUL!I91)</f>
        <v>102ZKW2</v>
      </c>
      <c r="H87" s="95" t="str">
        <f>IF(SP_SUL!AB91="","*",SP_SUL!AB91)</f>
        <v>FIXO</v>
      </c>
      <c r="I87" s="95" t="str">
        <f>IF(SP_SUL!AC91="","*",SP_SUL!AC91)</f>
        <v>*</v>
      </c>
      <c r="J87" s="96">
        <f>IF(SP_SUL!AA91="","*",SP_SUL!AA91)</f>
        <v>1</v>
      </c>
      <c r="K87" s="97">
        <f>IF(SP_SUL!AD91="","*",SP_SUL!AD91)</f>
        <v>0.35416666666666669</v>
      </c>
    </row>
    <row r="88" spans="2:11" hidden="1">
      <c r="B88" s="94" t="str">
        <f>IF(SP_SUL!Y92="","*",SP_SUL!Y92)</f>
        <v>OPORTUNIDADE</v>
      </c>
      <c r="C88" s="95">
        <f>IF(SP_SUL!B92="","*",SP_SUL!B92)</f>
        <v>46057</v>
      </c>
      <c r="D88" s="94" t="str">
        <f>IF(SP_SUL!D92="","*",SP_SUL!D92)</f>
        <v>E42</v>
      </c>
      <c r="E88" s="94" t="str">
        <f>IF(SP_SUL!H92="","*",SP_SUL!H92)</f>
        <v>102ZKW2</v>
      </c>
      <c r="F88" s="100" t="str">
        <f>IF(SP_SUL!M92="","*",SP_SUL!M92)</f>
        <v>ZKW-ZCP</v>
      </c>
      <c r="G88" s="95" t="str">
        <f>IF(SP_SUL!I92="","*",SP_SUL!I92)</f>
        <v>ZCP1</v>
      </c>
      <c r="H88" s="95" t="str">
        <f>IF(SP_SUL!AB92="","*",SP_SUL!AB92)</f>
        <v>FIXO + ESCALA</v>
      </c>
      <c r="I88" s="95" t="str">
        <f>IF(SP_SUL!AC92="","*",SP_SUL!AC92)</f>
        <v>AGD ACIONAMENTO PCM</v>
      </c>
      <c r="J88" s="96">
        <f>IF(SP_SUL!AA92="","*",SP_SUL!AA92)</f>
        <v>2</v>
      </c>
      <c r="K88" s="97">
        <f>IF(SP_SUL!AD92="","*",SP_SUL!AD92)</f>
        <v>0.33333333333333331</v>
      </c>
    </row>
    <row r="89" spans="2:11" hidden="1">
      <c r="B89" s="94" t="str">
        <f>IF(SP_SUL!Y93="","*",SP_SUL!Y93)</f>
        <v>*</v>
      </c>
      <c r="C89" s="95">
        <f>IF(SP_SUL!B93="","*",SP_SUL!B93)</f>
        <v>46057</v>
      </c>
      <c r="D89" s="94" t="str">
        <f>IF(SP_SUL!D93="","*",SP_SUL!D93)</f>
        <v xml:space="preserve">TURMA FIXA VIA </v>
      </c>
      <c r="E89" s="94" t="str">
        <f>IF(SP_SUL!H93="","*",SP_SUL!H93)</f>
        <v>-</v>
      </c>
      <c r="F89" s="100" t="str">
        <f>IF(SP_SUL!M93="","*",SP_SUL!M93)</f>
        <v>ZKW-ZLU</v>
      </c>
      <c r="G89" s="95" t="str">
        <f>IF(SP_SUL!I93="","*",SP_SUL!I93)</f>
        <v>*</v>
      </c>
      <c r="H89" s="95" t="str">
        <f>IF(SP_SUL!AB93="","*",SP_SUL!AB93)</f>
        <v>*</v>
      </c>
      <c r="I89" s="95" t="str">
        <f>IF(SP_SUL!AC93="","*",SP_SUL!AC93)</f>
        <v>*</v>
      </c>
      <c r="J89" s="96" t="str">
        <f>IF(SP_SUL!AA93="","*",SP_SUL!AA93)</f>
        <v>-</v>
      </c>
      <c r="K89" s="97" t="str">
        <f>IF(SP_SUL!AD93="","*",SP_SUL!AD93)</f>
        <v>*</v>
      </c>
    </row>
    <row r="90" spans="2:11" hidden="1">
      <c r="B90" s="94" t="str">
        <f>IF(SP_SUL!Y94="","*",SP_SUL!Y94)</f>
        <v>OPORTUNIDADE</v>
      </c>
      <c r="C90" s="95">
        <f>IF(SP_SUL!B94="","*",SP_SUL!B94)</f>
        <v>46057</v>
      </c>
      <c r="D90" s="94" t="str">
        <f>IF(SP_SUL!D94="","*",SP_SUL!D94)</f>
        <v>CAIQUE (TMA-677)</v>
      </c>
      <c r="E90" s="94" t="str">
        <f>IF(SP_SUL!H94="","*",SP_SUL!H94)</f>
        <v>-</v>
      </c>
      <c r="F90" s="100" t="str">
        <f>IF(SP_SUL!M94="","*",SP_SUL!M94)</f>
        <v>ZWI-ZEM</v>
      </c>
      <c r="G90" s="95" t="str">
        <f>IF(SP_SUL!I94="","*",SP_SUL!I94)</f>
        <v>-</v>
      </c>
      <c r="H90" s="95" t="str">
        <f>IF(SP_SUL!AB94="","*",SP_SUL!AB94)</f>
        <v>*</v>
      </c>
      <c r="I90" s="95" t="str">
        <f>IF(SP_SUL!AC94="","*",SP_SUL!AC94)</f>
        <v>*</v>
      </c>
      <c r="J90" s="96" t="str">
        <f>IF(SP_SUL!AA94="","*",SP_SUL!AA94)</f>
        <v>-</v>
      </c>
      <c r="K90" s="97" t="str">
        <f>IF(SP_SUL!AD94="","*",SP_SUL!AD94)</f>
        <v>*</v>
      </c>
    </row>
    <row r="91" spans="2:11" hidden="1">
      <c r="B91" s="94" t="str">
        <f>IF(SP_SUL!Y95="","*",SP_SUL!Y95)</f>
        <v>OPORTUNIDADE</v>
      </c>
      <c r="C91" s="95">
        <f>IF(SP_SUL!B95="","*",SP_SUL!B95)</f>
        <v>46057</v>
      </c>
      <c r="D91" s="94" t="str">
        <f>IF(SP_SUL!D95="","*",SP_SUL!D95)</f>
        <v>WALTER (TP-810)</v>
      </c>
      <c r="E91" s="94" t="str">
        <f>IF(SP_SUL!H95="","*",SP_SUL!H95)</f>
        <v>-</v>
      </c>
      <c r="F91" s="100" t="str">
        <f>IF(SP_SUL!M95="","*",SP_SUL!M95)</f>
        <v>ZWI-ZEM</v>
      </c>
      <c r="G91" s="95" t="str">
        <f>IF(SP_SUL!I95="","*",SP_SUL!I95)</f>
        <v>-</v>
      </c>
      <c r="H91" s="95" t="str">
        <f>IF(SP_SUL!AB95="","*",SP_SUL!AB95)</f>
        <v>*</v>
      </c>
      <c r="I91" s="95" t="str">
        <f>IF(SP_SUL!AC95="","*",SP_SUL!AC95)</f>
        <v>*</v>
      </c>
      <c r="J91" s="96" t="str">
        <f>IF(SP_SUL!AA95="","*",SP_SUL!AA95)</f>
        <v>-</v>
      </c>
      <c r="K91" s="97" t="str">
        <f>IF(SP_SUL!AD95="","*",SP_SUL!AD95)</f>
        <v>*</v>
      </c>
    </row>
    <row r="92" spans="2:11" hidden="1">
      <c r="B92" s="94" t="str">
        <f>IF(SP_SUL!Y96="","*",SP_SUL!Y96)</f>
        <v>*</v>
      </c>
      <c r="C92" s="95" t="str">
        <f>IF(SP_SUL!B96="","*",SP_SUL!B96)</f>
        <v>*</v>
      </c>
      <c r="D92" s="94" t="str">
        <f>IF(SP_SUL!D96="","*",SP_SUL!D96)</f>
        <v>*</v>
      </c>
      <c r="E92" s="94" t="str">
        <f>IF(SP_SUL!H96="","*",SP_SUL!H96)</f>
        <v>*</v>
      </c>
      <c r="F92" s="100" t="str">
        <f>IF(SP_SUL!M96="","*",SP_SUL!M96)</f>
        <v>-</v>
      </c>
      <c r="G92" s="95" t="str">
        <f>IF(SP_SUL!I96="","*",SP_SUL!I96)</f>
        <v>*</v>
      </c>
      <c r="H92" s="95" t="str">
        <f>IF(SP_SUL!AB96="","*",SP_SUL!AB96)</f>
        <v>*</v>
      </c>
      <c r="I92" s="95" t="str">
        <f>IF(SP_SUL!AC96="","*",SP_SUL!AC96)</f>
        <v>*</v>
      </c>
      <c r="J92" s="96" t="str">
        <f>IF(SP_SUL!AA96="","*",SP_SUL!AA96)</f>
        <v>*</v>
      </c>
      <c r="K92" s="97" t="str">
        <f>IF(SP_SUL!AD96="","*",SP_SUL!AD96)</f>
        <v>*</v>
      </c>
    </row>
    <row r="93" spans="2:11" hidden="1">
      <c r="B93" s="94" t="str">
        <f>IF(SP_SUL!Y97="","*",SP_SUL!Y97)</f>
        <v>*</v>
      </c>
      <c r="C93" s="95" t="str">
        <f>IF(SP_SUL!B97="","*",SP_SUL!B97)</f>
        <v>*</v>
      </c>
      <c r="D93" s="94" t="str">
        <f>IF(SP_SUL!D97="","*",SP_SUL!D97)</f>
        <v>*</v>
      </c>
      <c r="E93" s="94" t="str">
        <f>IF(SP_SUL!H97="","*",SP_SUL!H97)</f>
        <v>*</v>
      </c>
      <c r="F93" s="100" t="str">
        <f>IF(SP_SUL!M97="","*",SP_SUL!M97)</f>
        <v>-</v>
      </c>
      <c r="G93" s="95" t="str">
        <f>IF(SP_SUL!I97="","*",SP_SUL!I97)</f>
        <v>*</v>
      </c>
      <c r="H93" s="95" t="str">
        <f>IF(SP_SUL!AB97="","*",SP_SUL!AB97)</f>
        <v>*</v>
      </c>
      <c r="I93" s="95" t="str">
        <f>IF(SP_SUL!AC97="","*",SP_SUL!AC97)</f>
        <v>*</v>
      </c>
      <c r="J93" s="96" t="str">
        <f>IF(SP_SUL!AA97="","*",SP_SUL!AA97)</f>
        <v>*</v>
      </c>
      <c r="K93" s="97" t="str">
        <f>IF(SP_SUL!AD97="","*",SP_SUL!AD97)</f>
        <v>*</v>
      </c>
    </row>
    <row r="94" spans="2:11" hidden="1">
      <c r="B94" s="94" t="str">
        <f>IF(SP_SUL!Y98="","*",SP_SUL!Y98)</f>
        <v>OPORTUNIDADE</v>
      </c>
      <c r="C94" s="95">
        <f>IF(SP_SUL!B98="","*",SP_SUL!B98)</f>
        <v>46057</v>
      </c>
      <c r="D94" s="94" t="str">
        <f>IF(SP_SUL!D98="","*",SP_SUL!D98)</f>
        <v>HUELTON (TP-725)</v>
      </c>
      <c r="E94" s="94" t="str">
        <f>IF(SP_SUL!H98="","*",SP_SUL!H98)</f>
        <v>-</v>
      </c>
      <c r="F94" s="100" t="str">
        <f>IF(SP_SUL!M98="","*",SP_SUL!M98)</f>
        <v>ZPG-MRS</v>
      </c>
      <c r="G94" s="95" t="str">
        <f>IF(SP_SUL!I98="","*",SP_SUL!I98)</f>
        <v>-</v>
      </c>
      <c r="H94" s="95" t="str">
        <f>IF(SP_SUL!AB98="","*",SP_SUL!AB98)</f>
        <v>*</v>
      </c>
      <c r="I94" s="95" t="str">
        <f>IF(SP_SUL!AC98="","*",SP_SUL!AC98)</f>
        <v>*</v>
      </c>
      <c r="J94" s="96" t="str">
        <f>IF(SP_SUL!AA98="","*",SP_SUL!AA98)</f>
        <v>-</v>
      </c>
      <c r="K94" s="97" t="str">
        <f>IF(SP_SUL!AD98="","*",SP_SUL!AD98)</f>
        <v>*</v>
      </c>
    </row>
    <row r="95" spans="2:11" hidden="1">
      <c r="B95" s="94" t="str">
        <f>IF(SP_SUL!Y99="","*",SP_SUL!Y99)</f>
        <v>SIM</v>
      </c>
      <c r="C95" s="95">
        <f>IF(SP_SUL!B99="","*",SP_SUL!B99)</f>
        <v>46057</v>
      </c>
      <c r="D95" s="94" t="str">
        <f>IF(SP_SUL!D99="","*",SP_SUL!D99)</f>
        <v>DIEGO (TF-42)</v>
      </c>
      <c r="E95" s="94" t="str">
        <f>IF(SP_SUL!H99="","*",SP_SUL!H99)</f>
        <v>-</v>
      </c>
      <c r="F95" s="100" t="str">
        <f>IF(SP_SUL!M99="","*",SP_SUL!M99)</f>
        <v>PAT-ZGM</v>
      </c>
      <c r="G95" s="95" t="str">
        <f>IF(SP_SUL!I99="","*",SP_SUL!I99)</f>
        <v>-</v>
      </c>
      <c r="H95" s="95" t="str">
        <f>IF(SP_SUL!AB99="","*",SP_SUL!AB99)</f>
        <v>*</v>
      </c>
      <c r="I95" s="95" t="str">
        <f>IF(SP_SUL!AC99="","*",SP_SUL!AC99)</f>
        <v>*</v>
      </c>
      <c r="J95" s="96" t="str">
        <f>IF(SP_SUL!AA99="","*",SP_SUL!AA99)</f>
        <v>-</v>
      </c>
      <c r="K95" s="97" t="str">
        <f>IF(SP_SUL!AD99="","*",SP_SUL!AD99)</f>
        <v>-</v>
      </c>
    </row>
    <row r="96" spans="2:11" hidden="1">
      <c r="B96" s="94" t="str">
        <f>IF(SP_SUL!Y100="","*",SP_SUL!Y100)</f>
        <v>OPORTUNIDADE</v>
      </c>
      <c r="C96" s="95">
        <f>IF(SP_SUL!B100="","*",SP_SUL!B100)</f>
        <v>46057</v>
      </c>
      <c r="D96" s="94" t="str">
        <f>IF(SP_SUL!D100="","*",SP_SUL!D100)</f>
        <v>V85</v>
      </c>
      <c r="E96" s="94" t="str">
        <f>IF(SP_SUL!H100="","*",SP_SUL!H100)</f>
        <v>ZDRZPT</v>
      </c>
      <c r="F96" s="100" t="str">
        <f>IF(SP_SUL!M100="","*",SP_SUL!M100)</f>
        <v>PAT-ZGM</v>
      </c>
      <c r="G96" s="95" t="str">
        <f>IF(SP_SUL!I100="","*",SP_SUL!I100)</f>
        <v>ZDRZPT</v>
      </c>
      <c r="H96" s="95" t="str">
        <f>IF(SP_SUL!AB100="","*",SP_SUL!AB100)</f>
        <v>FIXO</v>
      </c>
      <c r="I96" s="95" t="str">
        <f>IF(SP_SUL!AC100="","*",SP_SUL!AC100)</f>
        <v>*</v>
      </c>
      <c r="J96" s="96">
        <f>IF(SP_SUL!AA100="","*",SP_SUL!AA100)</f>
        <v>1</v>
      </c>
      <c r="K96" s="97">
        <f>IF(SP_SUL!AD100="","*",SP_SUL!AD100)</f>
        <v>0.35416666666666669</v>
      </c>
    </row>
    <row r="97" spans="2:11" hidden="1">
      <c r="B97" s="94" t="str">
        <f>IF(SP_SUL!Y101="","*",SP_SUL!Y101)</f>
        <v>OPORTUNIDADE</v>
      </c>
      <c r="C97" s="95">
        <f>IF(SP_SUL!B101="","*",SP_SUL!B101)</f>
        <v>46057</v>
      </c>
      <c r="D97" s="94" t="str">
        <f>IF(SP_SUL!D101="","*",SP_SUL!D101)</f>
        <v>EXPANSÃO TURMA 1</v>
      </c>
      <c r="E97" s="94" t="str">
        <f>IF(SP_SUL!H101="","*",SP_SUL!H101)</f>
        <v>-</v>
      </c>
      <c r="F97" s="100" t="str">
        <f>IF(SP_SUL!M101="","*",SP_SUL!M101)</f>
        <v>109-ZGM</v>
      </c>
      <c r="G97" s="95" t="str">
        <f>IF(SP_SUL!I101="","*",SP_SUL!I101)</f>
        <v>-</v>
      </c>
      <c r="H97" s="95" t="str">
        <f>IF(SP_SUL!AB101="","*",SP_SUL!AB101)</f>
        <v>*</v>
      </c>
      <c r="I97" s="95" t="str">
        <f>IF(SP_SUL!AC101="","*",SP_SUL!AC101)</f>
        <v>*</v>
      </c>
      <c r="J97" s="96" t="str">
        <f>IF(SP_SUL!AA101="","*",SP_SUL!AA101)</f>
        <v>-</v>
      </c>
      <c r="K97" s="97" t="str">
        <f>IF(SP_SUL!AD101="","*",SP_SUL!AD101)</f>
        <v>-</v>
      </c>
    </row>
    <row r="98" spans="2:11" hidden="1">
      <c r="B98" s="94" t="str">
        <f>IF(SP_SUL!Y102="","*",SP_SUL!Y102)</f>
        <v>OPORTUNIDADE</v>
      </c>
      <c r="C98" s="95">
        <f>IF(SP_SUL!B102="","*",SP_SUL!B102)</f>
        <v>46057</v>
      </c>
      <c r="D98" s="94" t="str">
        <f>IF(SP_SUL!D102="","*",SP_SUL!D102)</f>
        <v>W62</v>
      </c>
      <c r="E98" s="94" t="str">
        <f>IF(SP_SUL!H102="","*",SP_SUL!H102)</f>
        <v>ZPTZDR</v>
      </c>
      <c r="F98" s="100" t="str">
        <f>IF(SP_SUL!M102="","*",SP_SUL!M102)</f>
        <v>ZZV-ZPG</v>
      </c>
      <c r="G98" s="95" t="str">
        <f>IF(SP_SUL!I102="","*",SP_SUL!I102)</f>
        <v>ZPTZDR</v>
      </c>
      <c r="H98" s="95" t="str">
        <f>IF(SP_SUL!AB102="","*",SP_SUL!AB102)</f>
        <v>FIXO</v>
      </c>
      <c r="I98" s="95" t="str">
        <f>IF(SP_SUL!AC102="","*",SP_SUL!AC102)</f>
        <v>AGD ACIONAMENTO PCM</v>
      </c>
      <c r="J98" s="96" t="str">
        <f>IF(SP_SUL!AA102="","*",SP_SUL!AA102)</f>
        <v>1 (Fixo)</v>
      </c>
      <c r="K98" s="97">
        <f>IF(SP_SUL!AD102="","*",SP_SUL!AD102)</f>
        <v>0.3125</v>
      </c>
    </row>
    <row r="99" spans="2:11" hidden="1">
      <c r="B99" s="94" t="str">
        <f>IF(SP_SUL!Y103="","*",SP_SUL!Y103)</f>
        <v>*</v>
      </c>
      <c r="C99" s="95" t="str">
        <f>IF(SP_SUL!B103="","*",SP_SUL!B103)</f>
        <v>*</v>
      </c>
      <c r="D99" s="94" t="str">
        <f>IF(SP_SUL!D103="","*",SP_SUL!D103)</f>
        <v>*</v>
      </c>
      <c r="E99" s="94" t="str">
        <f>IF(SP_SUL!H103="","*",SP_SUL!H103)</f>
        <v>*</v>
      </c>
      <c r="F99" s="100" t="str">
        <f>IF(SP_SUL!M103="","*",SP_SUL!M103)</f>
        <v>-</v>
      </c>
      <c r="G99" s="95" t="str">
        <f>IF(SP_SUL!I103="","*",SP_SUL!I103)</f>
        <v>*</v>
      </c>
      <c r="H99" s="95" t="str">
        <f>IF(SP_SUL!AB103="","*",SP_SUL!AB103)</f>
        <v>*</v>
      </c>
      <c r="I99" s="95" t="str">
        <f>IF(SP_SUL!AC103="","*",SP_SUL!AC103)</f>
        <v>*</v>
      </c>
      <c r="J99" s="96" t="str">
        <f>IF(SP_SUL!AA103="","*",SP_SUL!AA103)</f>
        <v>*</v>
      </c>
      <c r="K99" s="97" t="str">
        <f>IF(SP_SUL!AD103="","*",SP_SUL!AD103)</f>
        <v>*</v>
      </c>
    </row>
    <row r="100" spans="2:11" hidden="1">
      <c r="B100" s="94" t="str">
        <f>IF(SP_SUL!Y104="","*",SP_SUL!Y104)</f>
        <v>*</v>
      </c>
      <c r="C100" s="95" t="str">
        <f>IF(SP_SUL!B104="","*",SP_SUL!B104)</f>
        <v>*</v>
      </c>
      <c r="D100" s="94" t="str">
        <f>IF(SP_SUL!D104="","*",SP_SUL!D104)</f>
        <v>*</v>
      </c>
      <c r="E100" s="94" t="str">
        <f>IF(SP_SUL!H104="","*",SP_SUL!H104)</f>
        <v>*</v>
      </c>
      <c r="F100" s="100" t="str">
        <f>IF(SP_SUL!M104="","*",SP_SUL!M104)</f>
        <v>-</v>
      </c>
      <c r="G100" s="95" t="str">
        <f>IF(SP_SUL!I104="","*",SP_SUL!I104)</f>
        <v>*</v>
      </c>
      <c r="H100" s="95" t="str">
        <f>IF(SP_SUL!AB104="","*",SP_SUL!AB104)</f>
        <v>*</v>
      </c>
      <c r="I100" s="95" t="str">
        <f>IF(SP_SUL!AC104="","*",SP_SUL!AC104)</f>
        <v>*</v>
      </c>
      <c r="J100" s="96" t="str">
        <f>IF(SP_SUL!AA104="","*",SP_SUL!AA104)</f>
        <v>*</v>
      </c>
      <c r="K100" s="97" t="str">
        <f>IF(SP_SUL!AD104="","*",SP_SUL!AD104)</f>
        <v>*</v>
      </c>
    </row>
    <row r="101" spans="2:11" hidden="1">
      <c r="B101" s="94" t="str">
        <f>IF(SP_SUL!Y105="","*",SP_SUL!Y105)</f>
        <v>*</v>
      </c>
      <c r="C101" s="95" t="str">
        <f>IF(SP_SUL!B105="","*",SP_SUL!B105)</f>
        <v>*</v>
      </c>
      <c r="D101" s="94" t="str">
        <f>IF(SP_SUL!D105="","*",SP_SUL!D105)</f>
        <v>EXPANSÃO TURMA 1</v>
      </c>
      <c r="E101" s="94" t="str">
        <f>IF(SP_SUL!H105="","*",SP_SUL!H105)</f>
        <v>-</v>
      </c>
      <c r="F101" s="100" t="str">
        <f>IF(SP_SUL!M105="","*",SP_SUL!M105)</f>
        <v>ZCD</v>
      </c>
      <c r="G101" s="95" t="str">
        <f>IF(SP_SUL!I105="","*",SP_SUL!I105)</f>
        <v>-</v>
      </c>
      <c r="H101" s="95" t="str">
        <f>IF(SP_SUL!AB105="","*",SP_SUL!AB105)</f>
        <v>*</v>
      </c>
      <c r="I101" s="95" t="str">
        <f>IF(SP_SUL!AC105="","*",SP_SUL!AC105)</f>
        <v>*</v>
      </c>
      <c r="J101" s="96" t="str">
        <f>IF(SP_SUL!AA105="","*",SP_SUL!AA105)</f>
        <v>-</v>
      </c>
      <c r="K101" s="97" t="str">
        <f>IF(SP_SUL!AD105="","*",SP_SUL!AD105)</f>
        <v>*</v>
      </c>
    </row>
    <row r="102" spans="2:11" hidden="1">
      <c r="B102" s="94" t="str">
        <f>IF(SP_SUL!Y106="","*",SP_SUL!Y106)</f>
        <v>OPORTUNIDADE</v>
      </c>
      <c r="C102" s="95">
        <f>IF(SP_SUL!B106="","*",SP_SUL!B106)</f>
        <v>46058</v>
      </c>
      <c r="D102" s="94" t="str">
        <f>IF(SP_SUL!D106="","*",SP_SUL!D106)</f>
        <v>EXPANSÃO TURMA 1</v>
      </c>
      <c r="E102" s="94" t="str">
        <f>IF(SP_SUL!H106="","*",SP_SUL!H106)</f>
        <v>-</v>
      </c>
      <c r="F102" s="100" t="str">
        <f>IF(SP_SUL!M106="","*",SP_SUL!M106)</f>
        <v>ZCD</v>
      </c>
      <c r="G102" s="95" t="str">
        <f>IF(SP_SUL!I106="","*",SP_SUL!I106)</f>
        <v>-</v>
      </c>
      <c r="H102" s="95" t="str">
        <f>IF(SP_SUL!AB106="","*",SP_SUL!AB106)</f>
        <v>*</v>
      </c>
      <c r="I102" s="95" t="str">
        <f>IF(SP_SUL!AC106="","*",SP_SUL!AC106)</f>
        <v>*</v>
      </c>
      <c r="J102" s="96" t="str">
        <f>IF(SP_SUL!AA106="","*",SP_SUL!AA106)</f>
        <v>-</v>
      </c>
      <c r="K102" s="97" t="str">
        <f>IF(SP_SUL!AD106="","*",SP_SUL!AD106)</f>
        <v>*</v>
      </c>
    </row>
    <row r="103" spans="2:11" hidden="1">
      <c r="B103" s="94" t="str">
        <f>IF(SP_SUL!Y107="","*",SP_SUL!Y107)</f>
        <v>OPORTUNIDADE</v>
      </c>
      <c r="C103" s="95">
        <f>IF(SP_SUL!B107="","*",SP_SUL!B107)</f>
        <v>46058</v>
      </c>
      <c r="D103" s="94" t="str">
        <f>IF(SP_SUL!D107="","*",SP_SUL!D107)</f>
        <v>KLECIO (TP-699)</v>
      </c>
      <c r="E103" s="94" t="str">
        <f>IF(SP_SUL!H107="","*",SP_SUL!H107)</f>
        <v>-</v>
      </c>
      <c r="F103" s="100" t="str">
        <f>IF(SP_SUL!M107="","*",SP_SUL!M107)</f>
        <v>ZSW-2</v>
      </c>
      <c r="G103" s="95" t="str">
        <f>IF(SP_SUL!I107="","*",SP_SUL!I107)</f>
        <v>-</v>
      </c>
      <c r="H103" s="95" t="str">
        <f>IF(SP_SUL!AB107="","*",SP_SUL!AB107)</f>
        <v>*</v>
      </c>
      <c r="I103" s="95" t="str">
        <f>IF(SP_SUL!AC107="","*",SP_SUL!AC107)</f>
        <v>-</v>
      </c>
      <c r="J103" s="96" t="str">
        <f>IF(SP_SUL!AA107="","*",SP_SUL!AA107)</f>
        <v>-</v>
      </c>
      <c r="K103" s="97" t="str">
        <f>IF(SP_SUL!AD107="","*",SP_SUL!AD107)</f>
        <v>-</v>
      </c>
    </row>
    <row r="104" spans="2:11" hidden="1">
      <c r="B104" s="94" t="str">
        <f>IF(SP_SUL!Y108="","*",SP_SUL!Y108)</f>
        <v>OPORTUNIDADE</v>
      </c>
      <c r="C104" s="95">
        <f>IF(SP_SUL!B108="","*",SP_SUL!B108)</f>
        <v>46058</v>
      </c>
      <c r="D104" s="94" t="str">
        <f>IF(SP_SUL!D108="","*",SP_SUL!D108)</f>
        <v>V48</v>
      </c>
      <c r="E104" s="94" t="str">
        <f>IF(SP_SUL!H108="","*",SP_SUL!H108)</f>
        <v>ZAC2</v>
      </c>
      <c r="F104" s="100" t="str">
        <f>IF(SP_SUL!M108="","*",SP_SUL!M108)</f>
        <v>ZAC-ZSW</v>
      </c>
      <c r="G104" s="95" t="str">
        <f>IF(SP_SUL!I108="","*",SP_SUL!I108)</f>
        <v>ZAC2</v>
      </c>
      <c r="H104" s="95" t="str">
        <f>IF(SP_SUL!AB108="","*",SP_SUL!AB108)</f>
        <v>FIXO</v>
      </c>
      <c r="I104" s="95" t="str">
        <f>IF(SP_SUL!AC108="","*",SP_SUL!AC108)</f>
        <v>-</v>
      </c>
      <c r="J104" s="96">
        <f>IF(SP_SUL!AA108="","*",SP_SUL!AA108)</f>
        <v>1</v>
      </c>
      <c r="K104" s="97">
        <f>IF(SP_SUL!AD108="","*",SP_SUL!AD108)</f>
        <v>0.29166666666666669</v>
      </c>
    </row>
    <row r="105" spans="2:11" hidden="1">
      <c r="B105" s="94" t="str">
        <f>IF(SP_SUL!Y109="","*",SP_SUL!Y109)</f>
        <v>OPORTUNIDADE</v>
      </c>
      <c r="C105" s="95">
        <f>IF(SP_SUL!B109="","*",SP_SUL!B109)</f>
        <v>46058</v>
      </c>
      <c r="D105" s="94" t="str">
        <f>IF(SP_SUL!D109="","*",SP_SUL!D109)</f>
        <v>W58</v>
      </c>
      <c r="E105" s="94">
        <f>IF(SP_SUL!H109="","*",SP_SUL!H109)</f>
        <v>106109</v>
      </c>
      <c r="F105" s="100" t="str">
        <f>IF(SP_SUL!M109="","*",SP_SUL!M109)</f>
        <v>ZBM-ZHO</v>
      </c>
      <c r="G105" s="95">
        <f>IF(SP_SUL!I109="","*",SP_SUL!I109)</f>
        <v>106109</v>
      </c>
      <c r="H105" s="95" t="str">
        <f>IF(SP_SUL!AB109="","*",SP_SUL!AB109)</f>
        <v>FIXO + ESCALA</v>
      </c>
      <c r="I105" s="95" t="str">
        <f>IF(SP_SUL!AC109="","*",SP_SUL!AC109)</f>
        <v>-</v>
      </c>
      <c r="J105" s="96">
        <f>IF(SP_SUL!AA109="","*",SP_SUL!AA109)</f>
        <v>2</v>
      </c>
      <c r="K105" s="97">
        <f>IF(SP_SUL!AD109="","*",SP_SUL!AD109)</f>
        <v>0.29166666666666669</v>
      </c>
    </row>
    <row r="106" spans="2:11" hidden="1">
      <c r="B106" s="94" t="str">
        <f>IF(SP_SUL!Y110="","*",SP_SUL!Y110)</f>
        <v>*</v>
      </c>
      <c r="C106" s="95" t="str">
        <f>IF(SP_SUL!B110="","*",SP_SUL!B110)</f>
        <v>*</v>
      </c>
      <c r="D106" s="94" t="str">
        <f>IF(SP_SUL!D110="","*",SP_SUL!D110)</f>
        <v>*</v>
      </c>
      <c r="E106" s="94" t="str">
        <f>IF(SP_SUL!H110="","*",SP_SUL!H110)</f>
        <v>*</v>
      </c>
      <c r="F106" s="100" t="str">
        <f>IF(SP_SUL!M110="","*",SP_SUL!M110)</f>
        <v>-</v>
      </c>
      <c r="G106" s="95" t="str">
        <f>IF(SP_SUL!I110="","*",SP_SUL!I110)</f>
        <v>*</v>
      </c>
      <c r="H106" s="95" t="str">
        <f>IF(SP_SUL!AB110="","*",SP_SUL!AB110)</f>
        <v>*</v>
      </c>
      <c r="I106" s="95" t="str">
        <f>IF(SP_SUL!AC110="","*",SP_SUL!AC110)</f>
        <v>*</v>
      </c>
      <c r="J106" s="96" t="str">
        <f>IF(SP_SUL!AA110="","*",SP_SUL!AA110)</f>
        <v>*</v>
      </c>
      <c r="K106" s="97" t="str">
        <f>IF(SP_SUL!AD110="","*",SP_SUL!AD110)</f>
        <v>*</v>
      </c>
    </row>
    <row r="107" spans="2:11" hidden="1">
      <c r="B107" s="94" t="str">
        <f>IF(SP_SUL!Y111="","*",SP_SUL!Y111)</f>
        <v>OPORTUNIDADE</v>
      </c>
      <c r="C107" s="95">
        <f>IF(SP_SUL!B111="","*",SP_SUL!B111)</f>
        <v>46058</v>
      </c>
      <c r="D107" s="94" t="str">
        <f>IF(SP_SUL!D111="","*",SP_SUL!D111)</f>
        <v>V42</v>
      </c>
      <c r="E107" s="94" t="str">
        <f>IF(SP_SUL!H111="","*",SP_SUL!H111)</f>
        <v>ZYU1</v>
      </c>
      <c r="F107" s="100" t="str">
        <f>IF(SP_SUL!M111="","*",SP_SUL!M111)</f>
        <v>ZYU-ZST</v>
      </c>
      <c r="G107" s="95" t="str">
        <f>IF(SP_SUL!I111="","*",SP_SUL!I111)</f>
        <v>ZYU1</v>
      </c>
      <c r="H107" s="95" t="str">
        <f>IF(SP_SUL!AB111="","*",SP_SUL!AB111)</f>
        <v>FIXO</v>
      </c>
      <c r="I107" s="95" t="str">
        <f>IF(SP_SUL!AC111="","*",SP_SUL!AC111)</f>
        <v>*</v>
      </c>
      <c r="J107" s="96">
        <f>IF(SP_SUL!AA111="","*",SP_SUL!AA111)</f>
        <v>1</v>
      </c>
      <c r="K107" s="97">
        <f>IF(SP_SUL!AD111="","*",SP_SUL!AD111)</f>
        <v>0.33333333333333331</v>
      </c>
    </row>
    <row r="108" spans="2:11" hidden="1">
      <c r="B108" s="94" t="str">
        <f>IF(SP_SUL!Y112="","*",SP_SUL!Y112)</f>
        <v>OPORTUNIDADE</v>
      </c>
      <c r="C108" s="95">
        <f>IF(SP_SUL!B112="","*",SP_SUL!B112)</f>
        <v>46058</v>
      </c>
      <c r="D108" s="94" t="str">
        <f>IF(SP_SUL!D112="","*",SP_SUL!D112)</f>
        <v>EDSON (TP-780)</v>
      </c>
      <c r="E108" s="94" t="str">
        <f>IF(SP_SUL!H112="","*",SP_SUL!H112)</f>
        <v>-</v>
      </c>
      <c r="F108" s="100" t="str">
        <f>IF(SP_SUL!M112="","*",SP_SUL!M112)</f>
        <v>ZYU-ZST</v>
      </c>
      <c r="G108" s="95" t="str">
        <f>IF(SP_SUL!I112="","*",SP_SUL!I112)</f>
        <v>-</v>
      </c>
      <c r="H108" s="95" t="str">
        <f>IF(SP_SUL!AB112="","*",SP_SUL!AB112)</f>
        <v>*</v>
      </c>
      <c r="I108" s="95" t="str">
        <f>IF(SP_SUL!AC112="","*",SP_SUL!AC112)</f>
        <v>*</v>
      </c>
      <c r="J108" s="96" t="str">
        <f>IF(SP_SUL!AA112="","*",SP_SUL!AA112)</f>
        <v>-</v>
      </c>
      <c r="K108" s="97" t="str">
        <f>IF(SP_SUL!AD112="","*",SP_SUL!AD112)</f>
        <v>*</v>
      </c>
    </row>
    <row r="109" spans="2:11" hidden="1">
      <c r="B109" s="94" t="str">
        <f>IF(SP_SUL!Y113="","*",SP_SUL!Y113)</f>
        <v>OPORTUNIDADE</v>
      </c>
      <c r="C109" s="95">
        <f>IF(SP_SUL!B113="","*",SP_SUL!B113)</f>
        <v>46058</v>
      </c>
      <c r="D109" s="94" t="str">
        <f>IF(SP_SUL!D113="","*",SP_SUL!D113)</f>
        <v>ROGÉRIO (TP-730)</v>
      </c>
      <c r="E109" s="94" t="str">
        <f>IF(SP_SUL!H113="","*",SP_SUL!H113)</f>
        <v>-</v>
      </c>
      <c r="F109" s="100" t="str">
        <f>IF(SP_SUL!M113="","*",SP_SUL!M113)</f>
        <v>ZYU-ZST</v>
      </c>
      <c r="G109" s="95" t="str">
        <f>IF(SP_SUL!I113="","*",SP_SUL!I113)</f>
        <v>-</v>
      </c>
      <c r="H109" s="95" t="str">
        <f>IF(SP_SUL!AB113="","*",SP_SUL!AB113)</f>
        <v>*</v>
      </c>
      <c r="I109" s="95" t="str">
        <f>IF(SP_SUL!AC113="","*",SP_SUL!AC113)</f>
        <v>*</v>
      </c>
      <c r="J109" s="96" t="str">
        <f>IF(SP_SUL!AA113="","*",SP_SUL!AA113)</f>
        <v>-</v>
      </c>
      <c r="K109" s="97" t="str">
        <f>IF(SP_SUL!AD113="","*",SP_SUL!AD113)</f>
        <v>*</v>
      </c>
    </row>
    <row r="110" spans="2:11" hidden="1">
      <c r="B110" s="94" t="str">
        <f>IF(SP_SUL!Y114="","*",SP_SUL!Y114)</f>
        <v>OPORTUNIDADE</v>
      </c>
      <c r="C110" s="95">
        <f>IF(SP_SUL!B114="","*",SP_SUL!B114)</f>
        <v>46058</v>
      </c>
      <c r="D110" s="94" t="str">
        <f>IF(SP_SUL!D114="","*",SP_SUL!D114)</f>
        <v>DANIEL (TP-647)</v>
      </c>
      <c r="E110" s="94" t="str">
        <f>IF(SP_SUL!H114="","*",SP_SUL!H114)</f>
        <v>-</v>
      </c>
      <c r="F110" s="100" t="str">
        <f>IF(SP_SUL!M114="","*",SP_SUL!M114)</f>
        <v>ZYU</v>
      </c>
      <c r="G110" s="95" t="str">
        <f>IF(SP_SUL!I114="","*",SP_SUL!I114)</f>
        <v>-</v>
      </c>
      <c r="H110" s="95" t="str">
        <f>IF(SP_SUL!AB114="","*",SP_SUL!AB114)</f>
        <v>*</v>
      </c>
      <c r="I110" s="95" t="str">
        <f>IF(SP_SUL!AC114="","*",SP_SUL!AC114)</f>
        <v>*</v>
      </c>
      <c r="J110" s="96" t="str">
        <f>IF(SP_SUL!AA114="","*",SP_SUL!AA114)</f>
        <v>-</v>
      </c>
      <c r="K110" s="97" t="str">
        <f>IF(SP_SUL!AD114="","*",SP_SUL!AD114)</f>
        <v>*</v>
      </c>
    </row>
    <row r="111" spans="2:11" hidden="1">
      <c r="B111" s="94" t="str">
        <f>IF(SP_SUL!Y115="","*",SP_SUL!Y115)</f>
        <v>OPORTUNIDADE</v>
      </c>
      <c r="C111" s="95">
        <f>IF(SP_SUL!B115="","*",SP_SUL!B115)</f>
        <v>46058</v>
      </c>
      <c r="D111" s="94" t="str">
        <f>IF(SP_SUL!D115="","*",SP_SUL!D115)</f>
        <v>W59</v>
      </c>
      <c r="E111" s="94" t="str">
        <f>IF(SP_SUL!H115="","*",SP_SUL!H115)</f>
        <v>ZYU1</v>
      </c>
      <c r="F111" s="100" t="str">
        <f>IF(SP_SUL!M115="","*",SP_SUL!M115)</f>
        <v>ZYU</v>
      </c>
      <c r="G111" s="95" t="str">
        <f>IF(SP_SUL!I115="","*",SP_SUL!I115)</f>
        <v>ZYU1</v>
      </c>
      <c r="H111" s="95" t="str">
        <f>IF(SP_SUL!AB115="","*",SP_SUL!AB115)</f>
        <v>FIXO</v>
      </c>
      <c r="I111" s="95" t="str">
        <f>IF(SP_SUL!AC115="","*",SP_SUL!AC115)</f>
        <v>*</v>
      </c>
      <c r="J111" s="96">
        <f>IF(SP_SUL!AA115="","*",SP_SUL!AA115)</f>
        <v>1</v>
      </c>
      <c r="K111" s="97">
        <f>IF(SP_SUL!AD115="","*",SP_SUL!AD115)</f>
        <v>0.29166666666666669</v>
      </c>
    </row>
    <row r="112" spans="2:11" hidden="1">
      <c r="B112" s="94" t="str">
        <f>IF(SP_SUL!Y116="","*",SP_SUL!Y116)</f>
        <v>OPORTUNIDADE</v>
      </c>
      <c r="C112" s="95">
        <f>IF(SP_SUL!B116="","*",SP_SUL!B116)</f>
        <v>46058</v>
      </c>
      <c r="D112" s="94" t="str">
        <f>IF(SP_SUL!D116="","*",SP_SUL!D116)</f>
        <v>E17</v>
      </c>
      <c r="E112" s="94" t="str">
        <f>IF(SP_SUL!H116="","*",SP_SUL!H116)</f>
        <v>102ZKW2</v>
      </c>
      <c r="F112" s="100" t="str">
        <f>IF(SP_SUL!M116="","*",SP_SUL!M116)</f>
        <v>ZKE-ZWW</v>
      </c>
      <c r="G112" s="95" t="str">
        <f>IF(SP_SUL!I116="","*",SP_SUL!I116)</f>
        <v>102ZKW2</v>
      </c>
      <c r="H112" s="95" t="str">
        <f>IF(SP_SUL!AB116="","*",SP_SUL!AB116)</f>
        <v>FIXO</v>
      </c>
      <c r="I112" s="95" t="str">
        <f>IF(SP_SUL!AC116="","*",SP_SUL!AC116)</f>
        <v>*</v>
      </c>
      <c r="J112" s="96">
        <f>IF(SP_SUL!AA116="","*",SP_SUL!AA116)</f>
        <v>1</v>
      </c>
      <c r="K112" s="97">
        <f>IF(SP_SUL!AD116="","*",SP_SUL!AD116)</f>
        <v>0.33333333333333331</v>
      </c>
    </row>
    <row r="113" spans="2:11" hidden="1">
      <c r="B113" s="94" t="str">
        <f>IF(SP_SUL!Y117="","*",SP_SUL!Y117)</f>
        <v>*</v>
      </c>
      <c r="C113" s="95" t="str">
        <f>IF(SP_SUL!B117="","*",SP_SUL!B117)</f>
        <v>*</v>
      </c>
      <c r="D113" s="94" t="str">
        <f>IF(SP_SUL!D117="","*",SP_SUL!D117)</f>
        <v>V89</v>
      </c>
      <c r="E113" s="94" t="str">
        <f>IF(SP_SUL!H117="","*",SP_SUL!H117)</f>
        <v>102ZKW2</v>
      </c>
      <c r="F113" s="100" t="str">
        <f>IF(SP_SUL!M117="","*",SP_SUL!M117)</f>
        <v>ZWW-ZKW</v>
      </c>
      <c r="G113" s="95" t="str">
        <f>IF(SP_SUL!I117="","*",SP_SUL!I117)</f>
        <v>102ZKW2</v>
      </c>
      <c r="H113" s="95" t="str">
        <f>IF(SP_SUL!AB117="","*",SP_SUL!AB117)</f>
        <v>FIXO</v>
      </c>
      <c r="I113" s="95" t="str">
        <f>IF(SP_SUL!AC117="","*",SP_SUL!AC117)</f>
        <v>*</v>
      </c>
      <c r="J113" s="96">
        <f>IF(SP_SUL!AA117="","*",SP_SUL!AA117)</f>
        <v>1</v>
      </c>
      <c r="K113" s="97">
        <f>IF(SP_SUL!AD117="","*",SP_SUL!AD117)</f>
        <v>0.35416666666666669</v>
      </c>
    </row>
    <row r="114" spans="2:11" hidden="1">
      <c r="B114" s="94" t="str">
        <f>IF(SP_SUL!Y118="","*",SP_SUL!Y118)</f>
        <v>*</v>
      </c>
      <c r="C114" s="95" t="str">
        <f>IF(SP_SUL!B118="","*",SP_SUL!B118)</f>
        <v>*</v>
      </c>
      <c r="D114" s="94" t="str">
        <f>IF(SP_SUL!D118="","*",SP_SUL!D118)</f>
        <v>E42</v>
      </c>
      <c r="E114" s="94" t="str">
        <f>IF(SP_SUL!H118="","*",SP_SUL!H118)</f>
        <v>102ZKW2</v>
      </c>
      <c r="F114" s="100" t="str">
        <f>IF(SP_SUL!M118="","*",SP_SUL!M118)</f>
        <v>ZKW-ZCP</v>
      </c>
      <c r="G114" s="95" t="str">
        <f>IF(SP_SUL!I118="","*",SP_SUL!I118)</f>
        <v>ZCP1</v>
      </c>
      <c r="H114" s="95" t="str">
        <f>IF(SP_SUL!AB118="","*",SP_SUL!AB118)</f>
        <v>FIXO + ESCALA</v>
      </c>
      <c r="I114" s="95" t="str">
        <f>IF(SP_SUL!AC118="","*",SP_SUL!AC118)</f>
        <v>AGD ACIONAMENTO PCM</v>
      </c>
      <c r="J114" s="96">
        <f>IF(SP_SUL!AA118="","*",SP_SUL!AA118)</f>
        <v>2</v>
      </c>
      <c r="K114" s="97">
        <f>IF(SP_SUL!AD118="","*",SP_SUL!AD118)</f>
        <v>0.33333333333333331</v>
      </c>
    </row>
    <row r="115" spans="2:11" hidden="1">
      <c r="B115" s="94" t="str">
        <f>IF(SP_SUL!Y119="","*",SP_SUL!Y119)</f>
        <v>OPORTUNIDADE</v>
      </c>
      <c r="C115" s="95">
        <f>IF(SP_SUL!B119="","*",SP_SUL!B119)</f>
        <v>46058</v>
      </c>
      <c r="D115" s="94" t="str">
        <f>IF(SP_SUL!D119="","*",SP_SUL!D119)</f>
        <v>CAIQUE (TMA-677)</v>
      </c>
      <c r="E115" s="94" t="str">
        <f>IF(SP_SUL!H119="","*",SP_SUL!H119)</f>
        <v>-</v>
      </c>
      <c r="F115" s="100" t="str">
        <f>IF(SP_SUL!M119="","*",SP_SUL!M119)</f>
        <v>ZWI-ZEM</v>
      </c>
      <c r="G115" s="95" t="str">
        <f>IF(SP_SUL!I119="","*",SP_SUL!I119)</f>
        <v>-</v>
      </c>
      <c r="H115" s="95" t="str">
        <f>IF(SP_SUL!AB119="","*",SP_SUL!AB119)</f>
        <v>*</v>
      </c>
      <c r="I115" s="95" t="str">
        <f>IF(SP_SUL!AC119="","*",SP_SUL!AC119)</f>
        <v>*</v>
      </c>
      <c r="J115" s="96" t="str">
        <f>IF(SP_SUL!AA119="","*",SP_SUL!AA119)</f>
        <v>*</v>
      </c>
      <c r="K115" s="97" t="str">
        <f>IF(SP_SUL!AD119="","*",SP_SUL!AD119)</f>
        <v>*</v>
      </c>
    </row>
    <row r="116" spans="2:11" hidden="1">
      <c r="B116" s="94" t="str">
        <f>IF(SP_SUL!Y120="","*",SP_SUL!Y120)</f>
        <v>OPORTUNIDADE</v>
      </c>
      <c r="C116" s="95">
        <f>IF(SP_SUL!B120="","*",SP_SUL!B120)</f>
        <v>46058</v>
      </c>
      <c r="D116" s="94" t="str">
        <f>IF(SP_SUL!D120="","*",SP_SUL!D120)</f>
        <v>WALTER (TP-810)</v>
      </c>
      <c r="E116" s="94" t="str">
        <f>IF(SP_SUL!H120="","*",SP_SUL!H120)</f>
        <v>-</v>
      </c>
      <c r="F116" s="100" t="str">
        <f>IF(SP_SUL!M120="","*",SP_SUL!M120)</f>
        <v>ZWI-ZEM</v>
      </c>
      <c r="G116" s="95" t="str">
        <f>IF(SP_SUL!I120="","*",SP_SUL!I120)</f>
        <v>-</v>
      </c>
      <c r="H116" s="95" t="str">
        <f>IF(SP_SUL!AB120="","*",SP_SUL!AB120)</f>
        <v>*</v>
      </c>
      <c r="I116" s="95" t="str">
        <f>IF(SP_SUL!AC120="","*",SP_SUL!AC120)</f>
        <v>*</v>
      </c>
      <c r="J116" s="96" t="str">
        <f>IF(SP_SUL!AA120="","*",SP_SUL!AA120)</f>
        <v>*</v>
      </c>
      <c r="K116" s="97" t="str">
        <f>IF(SP_SUL!AD120="","*",SP_SUL!AD120)</f>
        <v>*</v>
      </c>
    </row>
    <row r="117" spans="2:11" hidden="1">
      <c r="B117" s="94" t="str">
        <f>IF(SP_SUL!Y121="","*",SP_SUL!Y121)</f>
        <v>OPORTUNIDADE</v>
      </c>
      <c r="C117" s="95">
        <f>IF(SP_SUL!B121="","*",SP_SUL!B121)</f>
        <v>46058</v>
      </c>
      <c r="D117" s="94" t="str">
        <f>IF(SP_SUL!D121="","*",SP_SUL!D121)</f>
        <v>W60</v>
      </c>
      <c r="E117" s="94" t="str">
        <f>IF(SP_SUL!H121="","*",SP_SUL!H121)</f>
        <v>ZEM1302</v>
      </c>
      <c r="F117" s="100" t="str">
        <f>IF(SP_SUL!M121="","*",SP_SUL!M121)</f>
        <v>ZEJ-ZRB</v>
      </c>
      <c r="G117" s="95" t="str">
        <f>IF(SP_SUL!I121="","*",SP_SUL!I121)</f>
        <v>ZEM1302</v>
      </c>
      <c r="H117" s="95" t="str">
        <f>IF(SP_SUL!AB121="","*",SP_SUL!AB121)</f>
        <v>FIXO</v>
      </c>
      <c r="I117" s="95" t="str">
        <f>IF(SP_SUL!AC121="","*",SP_SUL!AC121)</f>
        <v>*</v>
      </c>
      <c r="J117" s="96">
        <f>IF(SP_SUL!AA121="","*",SP_SUL!AA121)</f>
        <v>1</v>
      </c>
      <c r="K117" s="97">
        <f>IF(SP_SUL!AD121="","*",SP_SUL!AD121)</f>
        <v>0.29166666666666669</v>
      </c>
    </row>
    <row r="118" spans="2:11" hidden="1">
      <c r="B118" s="94" t="str">
        <f>IF(SP_SUL!Y122="","*",SP_SUL!Y122)</f>
        <v>OPORTUNIDADE</v>
      </c>
      <c r="C118" s="95">
        <f>IF(SP_SUL!B122="","*",SP_SUL!B122)</f>
        <v>46058</v>
      </c>
      <c r="D118" s="94" t="str">
        <f>IF(SP_SUL!D122="","*",SP_SUL!D122)</f>
        <v>W96</v>
      </c>
      <c r="E118" s="94" t="str">
        <f>IF(SP_SUL!H122="","*",SP_SUL!H122)</f>
        <v>ZEM1</v>
      </c>
      <c r="F118" s="100" t="str">
        <f>IF(SP_SUL!M122="","*",SP_SUL!M122)</f>
        <v>ZEJ-ZRB</v>
      </c>
      <c r="G118" s="95" t="str">
        <f>IF(SP_SUL!I122="","*",SP_SUL!I122)</f>
        <v>ZEM-1</v>
      </c>
      <c r="H118" s="95" t="str">
        <f>IF(SP_SUL!AB122="","*",SP_SUL!AB122)</f>
        <v>FIXO</v>
      </c>
      <c r="I118" s="95" t="str">
        <f>IF(SP_SUL!AC122="","*",SP_SUL!AC122)</f>
        <v>*</v>
      </c>
      <c r="J118" s="96">
        <f>IF(SP_SUL!AA122="","*",SP_SUL!AA122)</f>
        <v>1</v>
      </c>
      <c r="K118" s="97">
        <f>IF(SP_SUL!AD122="","*",SP_SUL!AD122)</f>
        <v>0.29166666666666669</v>
      </c>
    </row>
    <row r="119" spans="2:11" hidden="1">
      <c r="B119" s="94" t="str">
        <f>IF(SP_SUL!Y123="","*",SP_SUL!Y123)</f>
        <v>OPORTUNIDADE</v>
      </c>
      <c r="C119" s="95">
        <f>IF(SP_SUL!B123="","*",SP_SUL!B123)</f>
        <v>46058</v>
      </c>
      <c r="D119" s="94" t="str">
        <f>IF(SP_SUL!D123="","*",SP_SUL!D123)</f>
        <v>HUELTON (TP-725)</v>
      </c>
      <c r="E119" s="94" t="str">
        <f>IF(SP_SUL!H123="","*",SP_SUL!H123)</f>
        <v>-</v>
      </c>
      <c r="F119" s="100" t="str">
        <f>IF(SP_SUL!M123="","*",SP_SUL!M123)</f>
        <v>ZPG-MRS</v>
      </c>
      <c r="G119" s="95" t="str">
        <f>IF(SP_SUL!I123="","*",SP_SUL!I123)</f>
        <v>-</v>
      </c>
      <c r="H119" s="95" t="str">
        <f>IF(SP_SUL!AB123="","*",SP_SUL!AB123)</f>
        <v>*</v>
      </c>
      <c r="I119" s="95" t="str">
        <f>IF(SP_SUL!AC123="","*",SP_SUL!AC123)</f>
        <v>*</v>
      </c>
      <c r="J119" s="96" t="str">
        <f>IF(SP_SUL!AA123="","*",SP_SUL!AA123)</f>
        <v>-</v>
      </c>
      <c r="K119" s="97" t="str">
        <f>IF(SP_SUL!AD123="","*",SP_SUL!AD123)</f>
        <v>*</v>
      </c>
    </row>
    <row r="120" spans="2:11" hidden="1">
      <c r="B120" s="94" t="str">
        <f>IF(SP_SUL!Y124="","*",SP_SUL!Y124)</f>
        <v>SIM</v>
      </c>
      <c r="C120" s="95">
        <f>IF(SP_SUL!B124="","*",SP_SUL!B124)</f>
        <v>46058</v>
      </c>
      <c r="D120" s="94" t="str">
        <f>IF(SP_SUL!D124="","*",SP_SUL!D124)</f>
        <v>W62</v>
      </c>
      <c r="E120" s="94" t="str">
        <f>IF(SP_SUL!H124="","*",SP_SUL!H124)</f>
        <v>ZPT1051</v>
      </c>
      <c r="F120" s="100" t="str">
        <f>IF(SP_SUL!M124="","*",SP_SUL!M124)</f>
        <v>ZXW-ZGP</v>
      </c>
      <c r="G120" s="95" t="str">
        <f>IF(SP_SUL!I124="","*",SP_SUL!I124)</f>
        <v>ZPTZDR</v>
      </c>
      <c r="H120" s="95" t="str">
        <f>IF(SP_SUL!AB124="","*",SP_SUL!AB124)</f>
        <v>FIXO</v>
      </c>
      <c r="I120" s="95" t="str">
        <f>IF(SP_SUL!AC124="","*",SP_SUL!AC124)</f>
        <v>*</v>
      </c>
      <c r="J120" s="96">
        <f>IF(SP_SUL!AA124="","*",SP_SUL!AA124)</f>
        <v>1</v>
      </c>
      <c r="K120" s="97">
        <f>IF(SP_SUL!AD124="","*",SP_SUL!AD124)</f>
        <v>0.29166666666666669</v>
      </c>
    </row>
    <row r="121" spans="2:11" hidden="1">
      <c r="B121" s="94" t="str">
        <f>IF(SP_SUL!Y125="","*",SP_SUL!Y125)</f>
        <v>OPORTUNIDADE</v>
      </c>
      <c r="C121" s="95">
        <f>IF(SP_SUL!B125="","*",SP_SUL!B125)</f>
        <v>46058</v>
      </c>
      <c r="D121" s="94" t="str">
        <f>IF(SP_SUL!D125="","*",SP_SUL!D125)</f>
        <v>DIEGO (TF-42)</v>
      </c>
      <c r="E121" s="94" t="str">
        <f>IF(SP_SUL!H125="","*",SP_SUL!H125)</f>
        <v>-</v>
      </c>
      <c r="F121" s="100" t="str">
        <f>IF(SP_SUL!M125="","*",SP_SUL!M125)</f>
        <v>PAT-ZGM</v>
      </c>
      <c r="G121" s="95" t="str">
        <f>IF(SP_SUL!I125="","*",SP_SUL!I125)</f>
        <v>-</v>
      </c>
      <c r="H121" s="95" t="str">
        <f>IF(SP_SUL!AB125="","*",SP_SUL!AB125)</f>
        <v>*</v>
      </c>
      <c r="I121" s="95" t="str">
        <f>IF(SP_SUL!AC125="","*",SP_SUL!AC125)</f>
        <v>*</v>
      </c>
      <c r="J121" s="96" t="str">
        <f>IF(SP_SUL!AA125="","*",SP_SUL!AA125)</f>
        <v>-</v>
      </c>
      <c r="K121" s="97" t="str">
        <f>IF(SP_SUL!AD125="","*",SP_SUL!AD125)</f>
        <v>*</v>
      </c>
    </row>
    <row r="122" spans="2:11" hidden="1">
      <c r="B122" s="94" t="str">
        <f>IF(SP_SUL!Y126="","*",SP_SUL!Y126)</f>
        <v>OPORTUNIDADE</v>
      </c>
      <c r="C122" s="95">
        <f>IF(SP_SUL!B126="","*",SP_SUL!B126)</f>
        <v>46058</v>
      </c>
      <c r="D122" s="94" t="str">
        <f>IF(SP_SUL!D126="","*",SP_SUL!D126)</f>
        <v>V85</v>
      </c>
      <c r="E122" s="94" t="str">
        <f>IF(SP_SUL!H126="","*",SP_SUL!H126)</f>
        <v>ZDRZPT</v>
      </c>
      <c r="F122" s="100" t="str">
        <f>IF(SP_SUL!M126="","*",SP_SUL!M126)</f>
        <v>ZGM-ZZV</v>
      </c>
      <c r="G122" s="95" t="str">
        <f>IF(SP_SUL!I126="","*",SP_SUL!I126)</f>
        <v>ZDRZPT</v>
      </c>
      <c r="H122" s="95" t="str">
        <f>IF(SP_SUL!AB126="","*",SP_SUL!AB126)</f>
        <v>FIXO</v>
      </c>
      <c r="I122" s="95" t="str">
        <f>IF(SP_SUL!AC126="","*",SP_SUL!AC126)</f>
        <v>*</v>
      </c>
      <c r="J122" s="96">
        <f>IF(SP_SUL!AA126="","*",SP_SUL!AA126)</f>
        <v>1</v>
      </c>
      <c r="K122" s="97">
        <f>IF(SP_SUL!AD126="","*",SP_SUL!AD126)</f>
        <v>0.35416666666666669</v>
      </c>
    </row>
    <row r="123" spans="2:11" hidden="1">
      <c r="B123" s="94" t="str">
        <f>IF(SP_SUL!Y127="","*",SP_SUL!Y127)</f>
        <v>OPORTUNIDADE</v>
      </c>
      <c r="C123" s="95">
        <f>IF(SP_SUL!B127="","*",SP_SUL!B127)</f>
        <v>46058</v>
      </c>
      <c r="D123" s="94" t="str">
        <f>IF(SP_SUL!D127="","*",SP_SUL!D127)</f>
        <v>INFRA 1</v>
      </c>
      <c r="E123" s="94" t="str">
        <f>IF(SP_SUL!H127="","*",SP_SUL!H127)</f>
        <v>-</v>
      </c>
      <c r="F123" s="100" t="str">
        <f>IF(SP_SUL!M127="","*",SP_SUL!M127)</f>
        <v>ZGM-ZZV</v>
      </c>
      <c r="G123" s="95" t="str">
        <f>IF(SP_SUL!I127="","*",SP_SUL!I127)</f>
        <v>-</v>
      </c>
      <c r="H123" s="95" t="str">
        <f>IF(SP_SUL!AB127="","*",SP_SUL!AB127)</f>
        <v>*</v>
      </c>
      <c r="I123" s="95" t="str">
        <f>IF(SP_SUL!AC127="","*",SP_SUL!AC127)</f>
        <v>*</v>
      </c>
      <c r="J123" s="96" t="str">
        <f>IF(SP_SUL!AA127="","*",SP_SUL!AA127)</f>
        <v>-</v>
      </c>
      <c r="K123" s="97" t="str">
        <f>IF(SP_SUL!AD127="","*",SP_SUL!AD127)</f>
        <v>*</v>
      </c>
    </row>
    <row r="124" spans="2:11" hidden="1">
      <c r="B124" s="94" t="str">
        <f>IF(SP_SUL!Y128="","*",SP_SUL!Y128)</f>
        <v>OPORTUNIDADE</v>
      </c>
      <c r="C124" s="95">
        <f>IF(SP_SUL!B128="","*",SP_SUL!B128)</f>
        <v>46058</v>
      </c>
      <c r="D124" s="94" t="str">
        <f>IF(SP_SUL!D128="","*",SP_SUL!D128)</f>
        <v>EXPANSÃO TURMA 1</v>
      </c>
      <c r="E124" s="94" t="str">
        <f>IF(SP_SUL!H128="","*",SP_SUL!H128)</f>
        <v>-</v>
      </c>
      <c r="F124" s="100" t="str">
        <f>IF(SP_SUL!M128="","*",SP_SUL!M128)</f>
        <v>ZZV-ZPG</v>
      </c>
      <c r="G124" s="95" t="str">
        <f>IF(SP_SUL!I128="","*",SP_SUL!I128)</f>
        <v>-</v>
      </c>
      <c r="H124" s="95" t="str">
        <f>IF(SP_SUL!AB128="","*",SP_SUL!AB128)</f>
        <v>*</v>
      </c>
      <c r="I124" s="95" t="str">
        <f>IF(SP_SUL!AC128="","*",SP_SUL!AC128)</f>
        <v>*</v>
      </c>
      <c r="J124" s="96" t="str">
        <f>IF(SP_SUL!AA128="","*",SP_SUL!AA128)</f>
        <v>-</v>
      </c>
      <c r="K124" s="97" t="str">
        <f>IF(SP_SUL!AD128="","*",SP_SUL!AD128)</f>
        <v>*</v>
      </c>
    </row>
    <row r="125" spans="2:11" hidden="1">
      <c r="B125" s="94" t="str">
        <f>IF(SP_SUL!Y129="","*",SP_SUL!Y129)</f>
        <v>*</v>
      </c>
      <c r="C125" s="95" t="str">
        <f>IF(SP_SUL!B129="","*",SP_SUL!B129)</f>
        <v>*</v>
      </c>
      <c r="D125" s="94" t="str">
        <f>IF(SP_SUL!D129="","*",SP_SUL!D129)</f>
        <v>*</v>
      </c>
      <c r="E125" s="94" t="str">
        <f>IF(SP_SUL!H129="","*",SP_SUL!H129)</f>
        <v>*</v>
      </c>
      <c r="F125" s="100" t="str">
        <f>IF(SP_SUL!M129="","*",SP_SUL!M129)</f>
        <v>-</v>
      </c>
      <c r="G125" s="95" t="str">
        <f>IF(SP_SUL!I129="","*",SP_SUL!I129)</f>
        <v>*</v>
      </c>
      <c r="H125" s="95" t="str">
        <f>IF(SP_SUL!AB129="","*",SP_SUL!AB129)</f>
        <v>*</v>
      </c>
      <c r="I125" s="95" t="str">
        <f>IF(SP_SUL!AC129="","*",SP_SUL!AC129)</f>
        <v>*</v>
      </c>
      <c r="J125" s="96" t="str">
        <f>IF(SP_SUL!AA129="","*",SP_SUL!AA129)</f>
        <v>*</v>
      </c>
      <c r="K125" s="97" t="str">
        <f>IF(SP_SUL!AD129="","*",SP_SUL!AD129)</f>
        <v>*</v>
      </c>
    </row>
    <row r="126" spans="2:11" hidden="1">
      <c r="B126" s="94" t="str">
        <f>IF(SP_SUL!Y130="","*",SP_SUL!Y130)</f>
        <v>*</v>
      </c>
      <c r="C126" s="95" t="str">
        <f>IF(SP_SUL!B130="","*",SP_SUL!B130)</f>
        <v>*</v>
      </c>
      <c r="D126" s="94" t="str">
        <f>IF(SP_SUL!D130="","*",SP_SUL!D130)</f>
        <v>*</v>
      </c>
      <c r="E126" s="94" t="str">
        <f>IF(SP_SUL!H130="","*",SP_SUL!H130)</f>
        <v>*</v>
      </c>
      <c r="F126" s="100" t="str">
        <f>IF(SP_SUL!M130="","*",SP_SUL!M130)</f>
        <v>-</v>
      </c>
      <c r="G126" s="95" t="str">
        <f>IF(SP_SUL!I130="","*",SP_SUL!I130)</f>
        <v>*</v>
      </c>
      <c r="H126" s="95" t="str">
        <f>IF(SP_SUL!AB130="","*",SP_SUL!AB130)</f>
        <v>*</v>
      </c>
      <c r="I126" s="95" t="str">
        <f>IF(SP_SUL!AC130="","*",SP_SUL!AC130)</f>
        <v>*</v>
      </c>
      <c r="J126" s="96" t="str">
        <f>IF(SP_SUL!AA130="","*",SP_SUL!AA130)</f>
        <v>*</v>
      </c>
      <c r="K126" s="97" t="str">
        <f>IF(SP_SUL!AD130="","*",SP_SUL!AD130)</f>
        <v>*</v>
      </c>
    </row>
    <row r="127" spans="2:11" hidden="1">
      <c r="B127" s="94" t="str">
        <f>IF(SP_SUL!Y131="","*",SP_SUL!Y131)</f>
        <v>*</v>
      </c>
      <c r="C127" s="95" t="str">
        <f>IF(SP_SUL!B131="","*",SP_SUL!B131)</f>
        <v>*</v>
      </c>
      <c r="D127" s="94" t="str">
        <f>IF(SP_SUL!D131="","*",SP_SUL!D131)</f>
        <v>EXPANSÃO TURMA 1</v>
      </c>
      <c r="E127" s="94" t="str">
        <f>IF(SP_SUL!H131="","*",SP_SUL!H131)</f>
        <v>-</v>
      </c>
      <c r="F127" s="100" t="str">
        <f>IF(SP_SUL!M131="","*",SP_SUL!M131)</f>
        <v>ZCD</v>
      </c>
      <c r="G127" s="95" t="str">
        <f>IF(SP_SUL!I131="","*",SP_SUL!I131)</f>
        <v>-</v>
      </c>
      <c r="H127" s="95" t="str">
        <f>IF(SP_SUL!AB131="","*",SP_SUL!AB131)</f>
        <v>*</v>
      </c>
      <c r="I127" s="95" t="str">
        <f>IF(SP_SUL!AC131="","*",SP_SUL!AC131)</f>
        <v>*</v>
      </c>
      <c r="J127" s="96" t="str">
        <f>IF(SP_SUL!AA131="","*",SP_SUL!AA131)</f>
        <v>-</v>
      </c>
      <c r="K127" s="97" t="str">
        <f>IF(SP_SUL!AD131="","*",SP_SUL!AD131)</f>
        <v>*</v>
      </c>
    </row>
    <row r="128" spans="2:11" hidden="1">
      <c r="B128" s="94" t="str">
        <f>IF(SP_SUL!Y132="","*",SP_SUL!Y132)</f>
        <v>OPORTUNIDADE</v>
      </c>
      <c r="C128" s="95">
        <f>IF(SP_SUL!B132="","*",SP_SUL!B132)</f>
        <v>46059</v>
      </c>
      <c r="D128" s="94" t="str">
        <f>IF(SP_SUL!D132="","*",SP_SUL!D132)</f>
        <v>EXPANSÃO TURMA 1</v>
      </c>
      <c r="E128" s="94" t="str">
        <f>IF(SP_SUL!H132="","*",SP_SUL!H132)</f>
        <v>-</v>
      </c>
      <c r="F128" s="100" t="str">
        <f>IF(SP_SUL!M132="","*",SP_SUL!M132)</f>
        <v>ZCD</v>
      </c>
      <c r="G128" s="95" t="str">
        <f>IF(SP_SUL!I132="","*",SP_SUL!I132)</f>
        <v>-</v>
      </c>
      <c r="H128" s="95" t="str">
        <f>IF(SP_SUL!AB132="","*",SP_SUL!AB132)</f>
        <v>*</v>
      </c>
      <c r="I128" s="95" t="str">
        <f>IF(SP_SUL!AC132="","*",SP_SUL!AC132)</f>
        <v>*</v>
      </c>
      <c r="J128" s="96" t="str">
        <f>IF(SP_SUL!AA132="","*",SP_SUL!AA132)</f>
        <v>-</v>
      </c>
      <c r="K128" s="97" t="str">
        <f>IF(SP_SUL!AD132="","*",SP_SUL!AD132)</f>
        <v>*</v>
      </c>
    </row>
    <row r="129" spans="2:11" hidden="1">
      <c r="B129" s="94" t="str">
        <f>IF(SP_SUL!Y133="","*",SP_SUL!Y133)</f>
        <v>OPORTUNIDADE</v>
      </c>
      <c r="C129" s="95">
        <f>IF(SP_SUL!B133="","*",SP_SUL!B133)</f>
        <v>46059</v>
      </c>
      <c r="D129" s="94" t="str">
        <f>IF(SP_SUL!D133="","*",SP_SUL!D133)</f>
        <v>KLECIO (TP-699)</v>
      </c>
      <c r="E129" s="94" t="str">
        <f>IF(SP_SUL!H133="","*",SP_SUL!H133)</f>
        <v>-</v>
      </c>
      <c r="F129" s="100" t="str">
        <f>IF(SP_SUL!M133="","*",SP_SUL!M133)</f>
        <v>ZSW-2</v>
      </c>
      <c r="G129" s="95" t="str">
        <f>IF(SP_SUL!I133="","*",SP_SUL!I133)</f>
        <v>-</v>
      </c>
      <c r="H129" s="95" t="str">
        <f>IF(SP_SUL!AB133="","*",SP_SUL!AB133)</f>
        <v>*</v>
      </c>
      <c r="I129" s="95" t="str">
        <f>IF(SP_SUL!AC133="","*",SP_SUL!AC133)</f>
        <v>-</v>
      </c>
      <c r="J129" s="96" t="str">
        <f>IF(SP_SUL!AA133="","*",SP_SUL!AA133)</f>
        <v>-</v>
      </c>
      <c r="K129" s="97" t="str">
        <f>IF(SP_SUL!AD133="","*",SP_SUL!AD133)</f>
        <v>-</v>
      </c>
    </row>
    <row r="130" spans="2:11" hidden="1">
      <c r="B130" s="94" t="str">
        <f>IF(SP_SUL!Y134="","*",SP_SUL!Y134)</f>
        <v>OPORTUNIDADE</v>
      </c>
      <c r="C130" s="95">
        <f>IF(SP_SUL!B134="","*",SP_SUL!B134)</f>
        <v>46059</v>
      </c>
      <c r="D130" s="94" t="str">
        <f>IF(SP_SUL!D134="","*",SP_SUL!D134)</f>
        <v>V48</v>
      </c>
      <c r="E130" s="94" t="str">
        <f>IF(SP_SUL!H134="","*",SP_SUL!H134)</f>
        <v>ZAC2</v>
      </c>
      <c r="F130" s="100" t="str">
        <f>IF(SP_SUL!M134="","*",SP_SUL!M134)</f>
        <v>ZAC-ZSW</v>
      </c>
      <c r="G130" s="95" t="str">
        <f>IF(SP_SUL!I134="","*",SP_SUL!I134)</f>
        <v>ZAC2</v>
      </c>
      <c r="H130" s="95" t="str">
        <f>IF(SP_SUL!AB134="","*",SP_SUL!AB134)</f>
        <v>FIXO</v>
      </c>
      <c r="I130" s="95" t="str">
        <f>IF(SP_SUL!AC134="","*",SP_SUL!AC134)</f>
        <v>-</v>
      </c>
      <c r="J130" s="96">
        <f>IF(SP_SUL!AA134="","*",SP_SUL!AA134)</f>
        <v>1</v>
      </c>
      <c r="K130" s="97">
        <f>IF(SP_SUL!AD134="","*",SP_SUL!AD134)</f>
        <v>0.29166666666666669</v>
      </c>
    </row>
    <row r="131" spans="2:11" hidden="1">
      <c r="B131" s="94" t="str">
        <f>IF(SP_SUL!Y135="","*",SP_SUL!Y135)</f>
        <v>OPORTUNIDADE</v>
      </c>
      <c r="C131" s="95">
        <f>IF(SP_SUL!B135="","*",SP_SUL!B135)</f>
        <v>46059</v>
      </c>
      <c r="D131" s="94" t="str">
        <f>IF(SP_SUL!D135="","*",SP_SUL!D135)</f>
        <v>W58</v>
      </c>
      <c r="E131" s="94">
        <f>IF(SP_SUL!H135="","*",SP_SUL!H135)</f>
        <v>106109</v>
      </c>
      <c r="F131" s="100" t="str">
        <f>IF(SP_SUL!M135="","*",SP_SUL!M135)</f>
        <v>ZBM-ZHO</v>
      </c>
      <c r="G131" s="95">
        <f>IF(SP_SUL!I135="","*",SP_SUL!I135)</f>
        <v>106109</v>
      </c>
      <c r="H131" s="95" t="str">
        <f>IF(SP_SUL!AB135="","*",SP_SUL!AB135)</f>
        <v>FIXO + ESCALA</v>
      </c>
      <c r="I131" s="95" t="str">
        <f>IF(SP_SUL!AC135="","*",SP_SUL!AC135)</f>
        <v>-</v>
      </c>
      <c r="J131" s="96">
        <f>IF(SP_SUL!AA135="","*",SP_SUL!AA135)</f>
        <v>2</v>
      </c>
      <c r="K131" s="97">
        <f>IF(SP_SUL!AD135="","*",SP_SUL!AD135)</f>
        <v>0.29166666666666669</v>
      </c>
    </row>
    <row r="132" spans="2:11" hidden="1">
      <c r="B132" s="94" t="str">
        <f>IF(SP_SUL!Y136="","*",SP_SUL!Y136)</f>
        <v>*</v>
      </c>
      <c r="C132" s="95">
        <f>IF(SP_SUL!B136="","*",SP_SUL!B136)</f>
        <v>46059</v>
      </c>
      <c r="D132" s="94" t="str">
        <f>IF(SP_SUL!D136="","*",SP_SUL!D136)</f>
        <v>CLEBISON (TP-728)</v>
      </c>
      <c r="E132" s="94" t="str">
        <f>IF(SP_SUL!H136="","*",SP_SUL!H136)</f>
        <v>-</v>
      </c>
      <c r="F132" s="100" t="str">
        <f>IF(SP_SUL!M136="","*",SP_SUL!M136)</f>
        <v>ZWW-ZKW</v>
      </c>
      <c r="G132" s="95" t="str">
        <f>IF(SP_SUL!I136="","*",SP_SUL!I136)</f>
        <v>-</v>
      </c>
      <c r="H132" s="95" t="str">
        <f>IF(SP_SUL!AB136="","*",SP_SUL!AB136)</f>
        <v>*</v>
      </c>
      <c r="I132" s="95" t="str">
        <f>IF(SP_SUL!AC136="","*",SP_SUL!AC136)</f>
        <v>*</v>
      </c>
      <c r="J132" s="96" t="str">
        <f>IF(SP_SUL!AA136="","*",SP_SUL!AA136)</f>
        <v>*</v>
      </c>
      <c r="K132" s="97" t="str">
        <f>IF(SP_SUL!AD136="","*",SP_SUL!AD136)</f>
        <v>*</v>
      </c>
    </row>
    <row r="133" spans="2:11" hidden="1">
      <c r="B133" s="94" t="str">
        <f>IF(SP_SUL!Y137="","*",SP_SUL!Y137)</f>
        <v>*</v>
      </c>
      <c r="C133" s="95">
        <f>IF(SP_SUL!B137="","*",SP_SUL!B137)</f>
        <v>46059</v>
      </c>
      <c r="D133" s="94" t="str">
        <f>IF(SP_SUL!D137="","*",SP_SUL!D137)</f>
        <v>ISMAEL(TP-726)</v>
      </c>
      <c r="E133" s="94" t="str">
        <f>IF(SP_SUL!H137="","*",SP_SUL!H137)</f>
        <v>-</v>
      </c>
      <c r="F133" s="100" t="str">
        <f>IF(SP_SUL!M137="","*",SP_SUL!M137)</f>
        <v>ZWW-ZKW</v>
      </c>
      <c r="G133" s="95" t="str">
        <f>IF(SP_SUL!I137="","*",SP_SUL!I137)</f>
        <v>-</v>
      </c>
      <c r="H133" s="95" t="str">
        <f>IF(SP_SUL!AB137="","*",SP_SUL!AB137)</f>
        <v>*</v>
      </c>
      <c r="I133" s="95" t="str">
        <f>IF(SP_SUL!AC137="","*",SP_SUL!AC137)</f>
        <v>*</v>
      </c>
      <c r="J133" s="96" t="str">
        <f>IF(SP_SUL!AA137="","*",SP_SUL!AA137)</f>
        <v>*</v>
      </c>
      <c r="K133" s="97" t="str">
        <f>IF(SP_SUL!AD137="","*",SP_SUL!AD137)</f>
        <v>*</v>
      </c>
    </row>
    <row r="134" spans="2:11" hidden="1">
      <c r="B134" s="94" t="str">
        <f>IF(SP_SUL!Y138="","*",SP_SUL!Y138)</f>
        <v>OPORTUNIDADE</v>
      </c>
      <c r="C134" s="95">
        <f>IF(SP_SUL!B138="","*",SP_SUL!B138)</f>
        <v>46059</v>
      </c>
      <c r="D134" s="94" t="str">
        <f>IF(SP_SUL!D138="","*",SP_SUL!D138)</f>
        <v>V42</v>
      </c>
      <c r="E134" s="94" t="str">
        <f>IF(SP_SUL!H138="","*",SP_SUL!H138)</f>
        <v>ZYU1</v>
      </c>
      <c r="F134" s="100" t="str">
        <f>IF(SP_SUL!M138="","*",SP_SUL!M138)</f>
        <v>ZYU-ZST</v>
      </c>
      <c r="G134" s="95" t="str">
        <f>IF(SP_SUL!I138="","*",SP_SUL!I138)</f>
        <v>ZYU1</v>
      </c>
      <c r="H134" s="95" t="str">
        <f>IF(SP_SUL!AB138="","*",SP_SUL!AB138)</f>
        <v>FIXO</v>
      </c>
      <c r="I134" s="95" t="str">
        <f>IF(SP_SUL!AC138="","*",SP_SUL!AC138)</f>
        <v>*</v>
      </c>
      <c r="J134" s="96">
        <f>IF(SP_SUL!AA138="","*",SP_SUL!AA138)</f>
        <v>1</v>
      </c>
      <c r="K134" s="97">
        <f>IF(SP_SUL!AD138="","*",SP_SUL!AD138)</f>
        <v>0.33333333333333331</v>
      </c>
    </row>
    <row r="135" spans="2:11" hidden="1">
      <c r="B135" s="94" t="str">
        <f>IF(SP_SUL!Y139="","*",SP_SUL!Y139)</f>
        <v>OPORTUNIDADE</v>
      </c>
      <c r="C135" s="95">
        <f>IF(SP_SUL!B139="","*",SP_SUL!B139)</f>
        <v>46059</v>
      </c>
      <c r="D135" s="94" t="str">
        <f>IF(SP_SUL!D139="","*",SP_SUL!D139)</f>
        <v>EDSON (TP-780)</v>
      </c>
      <c r="E135" s="94" t="str">
        <f>IF(SP_SUL!H139="","*",SP_SUL!H139)</f>
        <v>-</v>
      </c>
      <c r="F135" s="100" t="str">
        <f>IF(SP_SUL!M139="","*",SP_SUL!M139)</f>
        <v>ZYU-ZST</v>
      </c>
      <c r="G135" s="95" t="str">
        <f>IF(SP_SUL!I139="","*",SP_SUL!I139)</f>
        <v>-</v>
      </c>
      <c r="H135" s="95" t="str">
        <f>IF(SP_SUL!AB139="","*",SP_SUL!AB139)</f>
        <v>*</v>
      </c>
      <c r="I135" s="95" t="str">
        <f>IF(SP_SUL!AC139="","*",SP_SUL!AC139)</f>
        <v>*</v>
      </c>
      <c r="J135" s="96" t="str">
        <f>IF(SP_SUL!AA139="","*",SP_SUL!AA139)</f>
        <v>-</v>
      </c>
      <c r="K135" s="97" t="str">
        <f>IF(SP_SUL!AD139="","*",SP_SUL!AD139)</f>
        <v>*</v>
      </c>
    </row>
    <row r="136" spans="2:11" hidden="1">
      <c r="B136" s="94" t="str">
        <f>IF(SP_SUL!Y140="","*",SP_SUL!Y140)</f>
        <v>OPORTUNIDADE</v>
      </c>
      <c r="C136" s="95">
        <f>IF(SP_SUL!B140="","*",SP_SUL!B140)</f>
        <v>46059</v>
      </c>
      <c r="D136" s="94" t="str">
        <f>IF(SP_SUL!D140="","*",SP_SUL!D140)</f>
        <v>ROGÉRIO (TP-730)</v>
      </c>
      <c r="E136" s="94" t="str">
        <f>IF(SP_SUL!H140="","*",SP_SUL!H140)</f>
        <v>-</v>
      </c>
      <c r="F136" s="100" t="str">
        <f>IF(SP_SUL!M140="","*",SP_SUL!M140)</f>
        <v>ZYU-ZST</v>
      </c>
      <c r="G136" s="95" t="str">
        <f>IF(SP_SUL!I140="","*",SP_SUL!I140)</f>
        <v>-</v>
      </c>
      <c r="H136" s="95" t="str">
        <f>IF(SP_SUL!AB140="","*",SP_SUL!AB140)</f>
        <v>*</v>
      </c>
      <c r="I136" s="95" t="str">
        <f>IF(SP_SUL!AC140="","*",SP_SUL!AC140)</f>
        <v>*</v>
      </c>
      <c r="J136" s="96" t="str">
        <f>IF(SP_SUL!AA140="","*",SP_SUL!AA140)</f>
        <v>-</v>
      </c>
      <c r="K136" s="97" t="str">
        <f>IF(SP_SUL!AD140="","*",SP_SUL!AD140)</f>
        <v>*</v>
      </c>
    </row>
    <row r="137" spans="2:11" hidden="1">
      <c r="B137" s="94" t="str">
        <f>IF(SP_SUL!Y141="","*",SP_SUL!Y141)</f>
        <v>OPORTUNIDADE</v>
      </c>
      <c r="C137" s="95">
        <f>IF(SP_SUL!B141="","*",SP_SUL!B141)</f>
        <v>46059</v>
      </c>
      <c r="D137" s="94" t="str">
        <f>IF(SP_SUL!D141="","*",SP_SUL!D141)</f>
        <v>DANIEL (TP-647)</v>
      </c>
      <c r="E137" s="94" t="str">
        <f>IF(SP_SUL!H141="","*",SP_SUL!H141)</f>
        <v>-</v>
      </c>
      <c r="F137" s="100" t="str">
        <f>IF(SP_SUL!M141="","*",SP_SUL!M141)</f>
        <v>ZYU</v>
      </c>
      <c r="G137" s="95" t="str">
        <f>IF(SP_SUL!I141="","*",SP_SUL!I141)</f>
        <v>-</v>
      </c>
      <c r="H137" s="95" t="str">
        <f>IF(SP_SUL!AB141="","*",SP_SUL!AB141)</f>
        <v>*</v>
      </c>
      <c r="I137" s="95" t="str">
        <f>IF(SP_SUL!AC141="","*",SP_SUL!AC141)</f>
        <v>*</v>
      </c>
      <c r="J137" s="96" t="str">
        <f>IF(SP_SUL!AA141="","*",SP_SUL!AA141)</f>
        <v>-</v>
      </c>
      <c r="K137" s="97" t="str">
        <f>IF(SP_SUL!AD141="","*",SP_SUL!AD141)</f>
        <v>*</v>
      </c>
    </row>
    <row r="138" spans="2:11" hidden="1">
      <c r="B138" s="94" t="str">
        <f>IF(SP_SUL!Y142="","*",SP_SUL!Y142)</f>
        <v>OPORTUNIDADE</v>
      </c>
      <c r="C138" s="95">
        <f>IF(SP_SUL!B142="","*",SP_SUL!B142)</f>
        <v>46059</v>
      </c>
      <c r="D138" s="94" t="str">
        <f>IF(SP_SUL!D142="","*",SP_SUL!D142)</f>
        <v>W59</v>
      </c>
      <c r="E138" s="94" t="str">
        <f>IF(SP_SUL!H142="","*",SP_SUL!H142)</f>
        <v>ZYU1</v>
      </c>
      <c r="F138" s="100" t="str">
        <f>IF(SP_SUL!M142="","*",SP_SUL!M142)</f>
        <v>ZYU</v>
      </c>
      <c r="G138" s="95" t="str">
        <f>IF(SP_SUL!I142="","*",SP_SUL!I142)</f>
        <v>ZYU1</v>
      </c>
      <c r="H138" s="95" t="str">
        <f>IF(SP_SUL!AB142="","*",SP_SUL!AB142)</f>
        <v>FIXO</v>
      </c>
      <c r="I138" s="95" t="str">
        <f>IF(SP_SUL!AC142="","*",SP_SUL!AC142)</f>
        <v>*</v>
      </c>
      <c r="J138" s="96">
        <f>IF(SP_SUL!AA142="","*",SP_SUL!AA142)</f>
        <v>1</v>
      </c>
      <c r="K138" s="97">
        <f>IF(SP_SUL!AD142="","*",SP_SUL!AD142)</f>
        <v>0.29166666666666669</v>
      </c>
    </row>
    <row r="139" spans="2:11" hidden="1">
      <c r="B139" s="94" t="str">
        <f>IF(SP_SUL!Y143="","*",SP_SUL!Y143)</f>
        <v>*</v>
      </c>
      <c r="C139" s="95" t="str">
        <f>IF(SP_SUL!B143="","*",SP_SUL!B143)</f>
        <v>*</v>
      </c>
      <c r="D139" s="94" t="str">
        <f>IF(SP_SUL!D143="","*",SP_SUL!D143)</f>
        <v>*</v>
      </c>
      <c r="E139" s="94" t="str">
        <f>IF(SP_SUL!H143="","*",SP_SUL!H143)</f>
        <v>*</v>
      </c>
      <c r="F139" s="100" t="str">
        <f>IF(SP_SUL!M143="","*",SP_SUL!M143)</f>
        <v>-</v>
      </c>
      <c r="G139" s="95" t="str">
        <f>IF(SP_SUL!I143="","*",SP_SUL!I143)</f>
        <v>*</v>
      </c>
      <c r="H139" s="95" t="str">
        <f>IF(SP_SUL!AB143="","*",SP_SUL!AB143)</f>
        <v>*</v>
      </c>
      <c r="I139" s="95" t="str">
        <f>IF(SP_SUL!AC143="","*",SP_SUL!AC143)</f>
        <v>*</v>
      </c>
      <c r="J139" s="96" t="str">
        <f>IF(SP_SUL!AA143="","*",SP_SUL!AA143)</f>
        <v>*</v>
      </c>
      <c r="K139" s="97" t="str">
        <f>IF(SP_SUL!AD143="","*",SP_SUL!AD143)</f>
        <v>*</v>
      </c>
    </row>
    <row r="140" spans="2:11" hidden="1">
      <c r="B140" s="94" t="str">
        <f>IF(SP_SUL!Y144="","*",SP_SUL!Y144)</f>
        <v>OPORTUNIDADE</v>
      </c>
      <c r="C140" s="95">
        <f>IF(SP_SUL!B144="","*",SP_SUL!B144)</f>
        <v>46059</v>
      </c>
      <c r="D140" s="94" t="str">
        <f>IF(SP_SUL!D144="","*",SP_SUL!D144)</f>
        <v>E17</v>
      </c>
      <c r="E140" s="94" t="str">
        <f>IF(SP_SUL!H144="","*",SP_SUL!H144)</f>
        <v>102ZKW2</v>
      </c>
      <c r="F140" s="100" t="str">
        <f>IF(SP_SUL!M144="","*",SP_SUL!M144)</f>
        <v>ZKE-ZWW</v>
      </c>
      <c r="G140" s="95" t="str">
        <f>IF(SP_SUL!I144="","*",SP_SUL!I144)</f>
        <v>102ZKW2</v>
      </c>
      <c r="H140" s="95" t="str">
        <f>IF(SP_SUL!AB144="","*",SP_SUL!AB144)</f>
        <v>FIXO</v>
      </c>
      <c r="I140" s="95" t="str">
        <f>IF(SP_SUL!AC144="","*",SP_SUL!AC144)</f>
        <v>*</v>
      </c>
      <c r="J140" s="96">
        <f>IF(SP_SUL!AA144="","*",SP_SUL!AA144)</f>
        <v>1</v>
      </c>
      <c r="K140" s="97">
        <f>IF(SP_SUL!AD144="","*",SP_SUL!AD144)</f>
        <v>0.33333333333333331</v>
      </c>
    </row>
    <row r="141" spans="2:11" hidden="1">
      <c r="B141" s="94" t="str">
        <f>IF(SP_SUL!Y145="","*",SP_SUL!Y145)</f>
        <v>OPORTUNIDADE</v>
      </c>
      <c r="C141" s="95">
        <f>IF(SP_SUL!B145="","*",SP_SUL!B145)</f>
        <v>46059</v>
      </c>
      <c r="D141" s="94" t="str">
        <f>IF(SP_SUL!D145="","*",SP_SUL!D145)</f>
        <v>V89</v>
      </c>
      <c r="E141" s="94" t="str">
        <f>IF(SP_SUL!H145="","*",SP_SUL!H145)</f>
        <v>102ZKW2</v>
      </c>
      <c r="F141" s="100" t="str">
        <f>IF(SP_SUL!M145="","*",SP_SUL!M145)</f>
        <v>ZWW-ZKW</v>
      </c>
      <c r="G141" s="95" t="str">
        <f>IF(SP_SUL!I145="","*",SP_SUL!I145)</f>
        <v>102ZKW2</v>
      </c>
      <c r="H141" s="95" t="str">
        <f>IF(SP_SUL!AB145="","*",SP_SUL!AB145)</f>
        <v>FIXO</v>
      </c>
      <c r="I141" s="95" t="str">
        <f>IF(SP_SUL!AC145="","*",SP_SUL!AC145)</f>
        <v>*</v>
      </c>
      <c r="J141" s="96">
        <f>IF(SP_SUL!AA145="","*",SP_SUL!AA145)</f>
        <v>1</v>
      </c>
      <c r="K141" s="97">
        <f>IF(SP_SUL!AD145="","*",SP_SUL!AD145)</f>
        <v>0.35416666666666669</v>
      </c>
    </row>
    <row r="142" spans="2:11" hidden="1">
      <c r="B142" s="94" t="str">
        <f>IF(SP_SUL!Y146="","*",SP_SUL!Y146)</f>
        <v>OPORTUNIDADE</v>
      </c>
      <c r="C142" s="95">
        <f>IF(SP_SUL!B146="","*",SP_SUL!B146)</f>
        <v>46059</v>
      </c>
      <c r="D142" s="94" t="str">
        <f>IF(SP_SUL!D146="","*",SP_SUL!D146)</f>
        <v>E42</v>
      </c>
      <c r="E142" s="94" t="str">
        <f>IF(SP_SUL!H146="","*",SP_SUL!H146)</f>
        <v>102ZKW2</v>
      </c>
      <c r="F142" s="100" t="str">
        <f>IF(SP_SUL!M146="","*",SP_SUL!M146)</f>
        <v>ZKW-ZCP</v>
      </c>
      <c r="G142" s="95" t="str">
        <f>IF(SP_SUL!I146="","*",SP_SUL!I146)</f>
        <v>ZCP1</v>
      </c>
      <c r="H142" s="95" t="str">
        <f>IF(SP_SUL!AB146="","*",SP_SUL!AB146)</f>
        <v>ESCALA</v>
      </c>
      <c r="I142" s="95" t="str">
        <f>IF(SP_SUL!AC146="","*",SP_SUL!AC146)</f>
        <v>AGD ACIONAMENTO PCM</v>
      </c>
      <c r="J142" s="96" t="str">
        <f>IF(SP_SUL!AA146="","*",SP_SUL!AA146)</f>
        <v>2 (Escala) -Obs: Necessário 2 maquinista da escala para realizar deslocamento de ZKW até ZCP-1;</v>
      </c>
      <c r="K142" s="97">
        <f>IF(SP_SUL!AD146="","*",SP_SUL!AD146)</f>
        <v>0.33333333333333331</v>
      </c>
    </row>
    <row r="143" spans="2:11" hidden="1">
      <c r="B143" s="94" t="str">
        <f>IF(SP_SUL!Y147="","*",SP_SUL!Y147)</f>
        <v>OPORTUNIDADE</v>
      </c>
      <c r="C143" s="95">
        <f>IF(SP_SUL!B147="","*",SP_SUL!B147)</f>
        <v>46059</v>
      </c>
      <c r="D143" s="94" t="str">
        <f>IF(SP_SUL!D147="","*",SP_SUL!D147)</f>
        <v>W60</v>
      </c>
      <c r="E143" s="94" t="str">
        <f>IF(SP_SUL!H147="","*",SP_SUL!H147)</f>
        <v>ZEM1302</v>
      </c>
      <c r="F143" s="100" t="str">
        <f>IF(SP_SUL!M147="","*",SP_SUL!M147)</f>
        <v>ZLU-ZWI</v>
      </c>
      <c r="G143" s="95" t="str">
        <f>IF(SP_SUL!I147="","*",SP_SUL!I147)</f>
        <v>ZEM1302</v>
      </c>
      <c r="H143" s="95" t="str">
        <f>IF(SP_SUL!AB147="","*",SP_SUL!AB147)</f>
        <v>FIXO</v>
      </c>
      <c r="I143" s="95" t="str">
        <f>IF(SP_SUL!AC147="","*",SP_SUL!AC147)</f>
        <v>*</v>
      </c>
      <c r="J143" s="96">
        <f>IF(SP_SUL!AA147="","*",SP_SUL!AA147)</f>
        <v>1</v>
      </c>
      <c r="K143" s="97">
        <f>IF(SP_SUL!AD147="","*",SP_SUL!AD147)</f>
        <v>0.29166666666666669</v>
      </c>
    </row>
    <row r="144" spans="2:11" hidden="1">
      <c r="B144" s="94" t="str">
        <f>IF(SP_SUL!Y148="","*",SP_SUL!Y148)</f>
        <v>*</v>
      </c>
      <c r="C144" s="95" t="str">
        <f>IF(SP_SUL!B148="","*",SP_SUL!B148)</f>
        <v>*</v>
      </c>
      <c r="D144" s="94" t="str">
        <f>IF(SP_SUL!D148="","*",SP_SUL!D148)</f>
        <v>*</v>
      </c>
      <c r="E144" s="94" t="str">
        <f>IF(SP_SUL!H148="","*",SP_SUL!H148)</f>
        <v>*</v>
      </c>
      <c r="F144" s="100" t="str">
        <f>IF(SP_SUL!M148="","*",SP_SUL!M148)</f>
        <v>-</v>
      </c>
      <c r="G144" s="95" t="str">
        <f>IF(SP_SUL!I148="","*",SP_SUL!I148)</f>
        <v>*</v>
      </c>
      <c r="H144" s="95" t="str">
        <f>IF(SP_SUL!AB148="","*",SP_SUL!AB148)</f>
        <v>*</v>
      </c>
      <c r="I144" s="95" t="str">
        <f>IF(SP_SUL!AC148="","*",SP_SUL!AC148)</f>
        <v>*</v>
      </c>
      <c r="J144" s="96" t="str">
        <f>IF(SP_SUL!AA148="","*",SP_SUL!AA148)</f>
        <v>*</v>
      </c>
      <c r="K144" s="97" t="str">
        <f>IF(SP_SUL!AD148="","*",SP_SUL!AD148)</f>
        <v>*</v>
      </c>
    </row>
    <row r="145" spans="2:11" hidden="1">
      <c r="B145" s="94" t="str">
        <f>IF(SP_SUL!Y149="","*",SP_SUL!Y149)</f>
        <v>SIM</v>
      </c>
      <c r="C145" s="95">
        <f>IF(SP_SUL!B149="","*",SP_SUL!B149)</f>
        <v>46059</v>
      </c>
      <c r="D145" s="94" t="str">
        <f>IF(SP_SUL!D149="","*",SP_SUL!D149)</f>
        <v>MODERNIZAÇÃO SERRA</v>
      </c>
      <c r="E145" s="94" t="str">
        <f>IF(SP_SUL!H149="","*",SP_SUL!H149)</f>
        <v>-</v>
      </c>
      <c r="F145" s="100" t="str">
        <f>IF(SP_SUL!M149="","*",SP_SUL!M149)</f>
        <v>ZEZ-ZXW</v>
      </c>
      <c r="G145" s="95" t="str">
        <f>IF(SP_SUL!I149="","*",SP_SUL!I149)</f>
        <v>-</v>
      </c>
      <c r="H145" s="95" t="str">
        <f>IF(SP_SUL!AB149="","*",SP_SUL!AB149)</f>
        <v>*</v>
      </c>
      <c r="I145" s="95" t="str">
        <f>IF(SP_SUL!AC149="","*",SP_SUL!AC149)</f>
        <v>*</v>
      </c>
      <c r="J145" s="96" t="str">
        <f>IF(SP_SUL!AA149="","*",SP_SUL!AA149)</f>
        <v>-</v>
      </c>
      <c r="K145" s="97" t="str">
        <f>IF(SP_SUL!AD149="","*",SP_SUL!AD149)</f>
        <v>-</v>
      </c>
    </row>
    <row r="146" spans="2:11" hidden="1">
      <c r="B146" s="94" t="str">
        <f>IF(SP_SUL!Y150="","*",SP_SUL!Y150)</f>
        <v>SIM</v>
      </c>
      <c r="C146" s="95">
        <f>IF(SP_SUL!B150="","*",SP_SUL!B150)</f>
        <v>46059</v>
      </c>
      <c r="D146" s="94" t="str">
        <f>IF(SP_SUL!D150="","*",SP_SUL!D150)</f>
        <v>W61</v>
      </c>
      <c r="E146" s="94" t="str">
        <f>IF(SP_SUL!H150="","*",SP_SUL!H150)</f>
        <v>K67ZEV2</v>
      </c>
      <c r="F146" s="100" t="str">
        <f>IF(SP_SUL!M150="","*",SP_SUL!M150)</f>
        <v>ZEZ-ZXW</v>
      </c>
      <c r="G146" s="95" t="str">
        <f>IF(SP_SUL!I150="","*",SP_SUL!I150)</f>
        <v>K67ZEV2</v>
      </c>
      <c r="H146" s="95" t="str">
        <f>IF(SP_SUL!AB150="","*",SP_SUL!AB150)</f>
        <v>FIXO</v>
      </c>
      <c r="I146" s="95" t="str">
        <f>IF(SP_SUL!AC150="","*",SP_SUL!AC150)</f>
        <v>ACIONAMENTO</v>
      </c>
      <c r="J146" s="96">
        <f>IF(SP_SUL!AA150="","*",SP_SUL!AA150)</f>
        <v>1</v>
      </c>
      <c r="K146" s="97">
        <f>IF(SP_SUL!AD150="","*",SP_SUL!AD150)</f>
        <v>0.29166666666666669</v>
      </c>
    </row>
    <row r="147" spans="2:11" hidden="1">
      <c r="B147" s="94" t="str">
        <f>IF(SP_SUL!Y151="","*",SP_SUL!Y151)</f>
        <v>SIM</v>
      </c>
      <c r="C147" s="95">
        <f>IF(SP_SUL!B151="","*",SP_SUL!B151)</f>
        <v>46059</v>
      </c>
      <c r="D147" s="94" t="str">
        <f>IF(SP_SUL!D151="","*",SP_SUL!D151)</f>
        <v>MODERNIZAÇÃO TURMA 2</v>
      </c>
      <c r="E147" s="94" t="str">
        <f>IF(SP_SUL!H151="","*",SP_SUL!H151)</f>
        <v>-</v>
      </c>
      <c r="F147" s="100" t="str">
        <f>IF(SP_SUL!M151="","*",SP_SUL!M151)</f>
        <v>ZEZ-ZXW</v>
      </c>
      <c r="G147" s="95" t="str">
        <f>IF(SP_SUL!I151="","*",SP_SUL!I151)</f>
        <v>-</v>
      </c>
      <c r="H147" s="95" t="str">
        <f>IF(SP_SUL!AB151="","*",SP_SUL!AB151)</f>
        <v>*</v>
      </c>
      <c r="I147" s="95" t="str">
        <f>IF(SP_SUL!AC151="","*",SP_SUL!AC151)</f>
        <v>*</v>
      </c>
      <c r="J147" s="96" t="str">
        <f>IF(SP_SUL!AA151="","*",SP_SUL!AA151)</f>
        <v>-</v>
      </c>
      <c r="K147" s="97" t="str">
        <f>IF(SP_SUL!AD151="","*",SP_SUL!AD151)</f>
        <v>*</v>
      </c>
    </row>
    <row r="148" spans="2:11" hidden="1">
      <c r="B148" s="94" t="str">
        <f>IF(SP_SUL!Y152="","*",SP_SUL!Y152)</f>
        <v>SIM</v>
      </c>
      <c r="C148" s="95">
        <f>IF(SP_SUL!B152="","*",SP_SUL!B152)</f>
        <v>46059</v>
      </c>
      <c r="D148" s="94" t="str">
        <f>IF(SP_SUL!D152="","*",SP_SUL!D152)</f>
        <v>MODERNIZAÇÃO SERRA</v>
      </c>
      <c r="E148" s="94" t="str">
        <f>IF(SP_SUL!H152="","*",SP_SUL!H152)</f>
        <v>-</v>
      </c>
      <c r="F148" s="100" t="str">
        <f>IF(SP_SUL!M152="","*",SP_SUL!M152)</f>
        <v>ZGP-ZPT</v>
      </c>
      <c r="G148" s="95" t="str">
        <f>IF(SP_SUL!I152="","*",SP_SUL!I152)</f>
        <v>-</v>
      </c>
      <c r="H148" s="95" t="str">
        <f>IF(SP_SUL!AB152="","*",SP_SUL!AB152)</f>
        <v>*</v>
      </c>
      <c r="I148" s="95" t="str">
        <f>IF(SP_SUL!AC152="","*",SP_SUL!AC152)</f>
        <v>*</v>
      </c>
      <c r="J148" s="96" t="str">
        <f>IF(SP_SUL!AA152="","*",SP_SUL!AA152)</f>
        <v>-</v>
      </c>
      <c r="K148" s="97" t="str">
        <f>IF(SP_SUL!AD152="","*",SP_SUL!AD152)</f>
        <v>*</v>
      </c>
    </row>
    <row r="149" spans="2:11" hidden="1">
      <c r="B149" s="94" t="str">
        <f>IF(SP_SUL!Y153="","*",SP_SUL!Y153)</f>
        <v>SIM</v>
      </c>
      <c r="C149" s="95">
        <f>IF(SP_SUL!B153="","*",SP_SUL!B153)</f>
        <v>46059</v>
      </c>
      <c r="D149" s="94" t="str">
        <f>IF(SP_SUL!D153="","*",SP_SUL!D153)</f>
        <v>W62</v>
      </c>
      <c r="E149" s="94" t="str">
        <f>IF(SP_SUL!H153="","*",SP_SUL!H153)</f>
        <v>ZPT1051</v>
      </c>
      <c r="F149" s="100" t="str">
        <f>IF(SP_SUL!M153="","*",SP_SUL!M153)</f>
        <v>ZGP</v>
      </c>
      <c r="G149" s="95" t="str">
        <f>IF(SP_SUL!I153="","*",SP_SUL!I153)</f>
        <v>ZPTZDR</v>
      </c>
      <c r="H149" s="95" t="str">
        <f>IF(SP_SUL!AB153="","*",SP_SUL!AB153)</f>
        <v>FIXO</v>
      </c>
      <c r="I149" s="95" t="str">
        <f>IF(SP_SUL!AC153="","*",SP_SUL!AC153)</f>
        <v>*</v>
      </c>
      <c r="J149" s="96">
        <f>IF(SP_SUL!AA153="","*",SP_SUL!AA153)</f>
        <v>1</v>
      </c>
      <c r="K149" s="97">
        <f>IF(SP_SUL!AD153="","*",SP_SUL!AD153)</f>
        <v>0.29166666666666669</v>
      </c>
    </row>
    <row r="150" spans="2:11" hidden="1">
      <c r="B150" s="94" t="str">
        <f>IF(SP_SUL!Y154="","*",SP_SUL!Y154)</f>
        <v>OPORTUNIDADE</v>
      </c>
      <c r="C150" s="95">
        <f>IF(SP_SUL!B154="","*",SP_SUL!B154)</f>
        <v>46059</v>
      </c>
      <c r="D150" s="94" t="str">
        <f>IF(SP_SUL!D154="","*",SP_SUL!D154)</f>
        <v>HUELTON (TP-725)</v>
      </c>
      <c r="E150" s="94" t="str">
        <f>IF(SP_SUL!H154="","*",SP_SUL!H154)</f>
        <v>-</v>
      </c>
      <c r="F150" s="100" t="str">
        <f>IF(SP_SUL!M154="","*",SP_SUL!M154)</f>
        <v>ZPT</v>
      </c>
      <c r="G150" s="95" t="str">
        <f>IF(SP_SUL!I154="","*",SP_SUL!I154)</f>
        <v>-</v>
      </c>
      <c r="H150" s="95" t="str">
        <f>IF(SP_SUL!AB154="","*",SP_SUL!AB154)</f>
        <v>*</v>
      </c>
      <c r="I150" s="95" t="str">
        <f>IF(SP_SUL!AC154="","*",SP_SUL!AC154)</f>
        <v>*</v>
      </c>
      <c r="J150" s="96" t="str">
        <f>IF(SP_SUL!AA154="","*",SP_SUL!AA154)</f>
        <v>-</v>
      </c>
      <c r="K150" s="97" t="str">
        <f>IF(SP_SUL!AD154="","*",SP_SUL!AD154)</f>
        <v>*</v>
      </c>
    </row>
    <row r="151" spans="2:11" hidden="1">
      <c r="B151" s="94" t="str">
        <f>IF(SP_SUL!Y155="","*",SP_SUL!Y155)</f>
        <v>OPORTUNIDADE</v>
      </c>
      <c r="C151" s="95">
        <f>IF(SP_SUL!B155="","*",SP_SUL!B155)</f>
        <v>46059</v>
      </c>
      <c r="D151" s="94" t="str">
        <f>IF(SP_SUL!D155="","*",SP_SUL!D155)</f>
        <v>DIEGO (TF-42)</v>
      </c>
      <c r="E151" s="94" t="str">
        <f>IF(SP_SUL!H155="","*",SP_SUL!H155)</f>
        <v>-</v>
      </c>
      <c r="F151" s="100" t="str">
        <f>IF(SP_SUL!M155="","*",SP_SUL!M155)</f>
        <v>PAT-ZGM</v>
      </c>
      <c r="G151" s="95" t="str">
        <f>IF(SP_SUL!I155="","*",SP_SUL!I155)</f>
        <v>-</v>
      </c>
      <c r="H151" s="95" t="str">
        <f>IF(SP_SUL!AB155="","*",SP_SUL!AB155)</f>
        <v>*</v>
      </c>
      <c r="I151" s="95" t="str">
        <f>IF(SP_SUL!AC155="","*",SP_SUL!AC155)</f>
        <v>*</v>
      </c>
      <c r="J151" s="96" t="str">
        <f>IF(SP_SUL!AA155="","*",SP_SUL!AA155)</f>
        <v>-</v>
      </c>
      <c r="K151" s="97" t="str">
        <f>IF(SP_SUL!AD155="","*",SP_SUL!AD155)</f>
        <v>*</v>
      </c>
    </row>
    <row r="152" spans="2:11" hidden="1">
      <c r="B152" s="94" t="str">
        <f>IF(SP_SUL!Y156="","*",SP_SUL!Y156)</f>
        <v>OPORTUNIDADE</v>
      </c>
      <c r="C152" s="95">
        <f>IF(SP_SUL!B156="","*",SP_SUL!B156)</f>
        <v>46059</v>
      </c>
      <c r="D152" s="94" t="str">
        <f>IF(SP_SUL!D156="","*",SP_SUL!D156)</f>
        <v>V85</v>
      </c>
      <c r="E152" s="94" t="str">
        <f>IF(SP_SUL!H156="","*",SP_SUL!H156)</f>
        <v>ZDRZPT</v>
      </c>
      <c r="F152" s="100" t="str">
        <f>IF(SP_SUL!M156="","*",SP_SUL!M156)</f>
        <v>ZGM-ZZV</v>
      </c>
      <c r="G152" s="95" t="str">
        <f>IF(SP_SUL!I156="","*",SP_SUL!I156)</f>
        <v>ZDRZPT</v>
      </c>
      <c r="H152" s="95" t="str">
        <f>IF(SP_SUL!AB156="","*",SP_SUL!AB156)</f>
        <v>FIXO</v>
      </c>
      <c r="I152" s="95" t="str">
        <f>IF(SP_SUL!AC156="","*",SP_SUL!AC156)</f>
        <v>*</v>
      </c>
      <c r="J152" s="96">
        <f>IF(SP_SUL!AA156="","*",SP_SUL!AA156)</f>
        <v>1</v>
      </c>
      <c r="K152" s="97">
        <f>IF(SP_SUL!AD156="","*",SP_SUL!AD156)</f>
        <v>0.35416666666666669</v>
      </c>
    </row>
    <row r="153" spans="2:11" hidden="1">
      <c r="B153" s="94" t="str">
        <f>IF(SP_SUL!Y157="","*",SP_SUL!Y157)</f>
        <v>*</v>
      </c>
      <c r="C153" s="95">
        <f>IF(SP_SUL!B157="","*",SP_SUL!B157)</f>
        <v>46059</v>
      </c>
      <c r="D153" s="94" t="str">
        <f>IF(SP_SUL!D157="","*",SP_SUL!D157)</f>
        <v>CAIQUE (TMA-677)</v>
      </c>
      <c r="E153" s="94" t="str">
        <f>IF(SP_SUL!H157="","*",SP_SUL!H157)</f>
        <v>-</v>
      </c>
      <c r="F153" s="100" t="str">
        <f>IF(SP_SUL!M157="","*",SP_SUL!M157)</f>
        <v>ZWI-ZEM</v>
      </c>
      <c r="G153" s="95" t="str">
        <f>IF(SP_SUL!I157="","*",SP_SUL!I157)</f>
        <v>-</v>
      </c>
      <c r="H153" s="95" t="str">
        <f>IF(SP_SUL!AB157="","*",SP_SUL!AB157)</f>
        <v>*</v>
      </c>
      <c r="I153" s="95" t="str">
        <f>IF(SP_SUL!AC157="","*",SP_SUL!AC157)</f>
        <v>*</v>
      </c>
      <c r="J153" s="96" t="str">
        <f>IF(SP_SUL!AA157="","*",SP_SUL!AA157)</f>
        <v>*</v>
      </c>
      <c r="K153" s="97" t="str">
        <f>IF(SP_SUL!AD157="","*",SP_SUL!AD157)</f>
        <v>*</v>
      </c>
    </row>
    <row r="154" spans="2:11" hidden="1">
      <c r="B154" s="94" t="str">
        <f>IF(SP_SUL!Y158="","*",SP_SUL!Y158)</f>
        <v>*</v>
      </c>
      <c r="C154" s="95">
        <f>IF(SP_SUL!B158="","*",SP_SUL!B158)</f>
        <v>46059</v>
      </c>
      <c r="D154" s="94" t="str">
        <f>IF(SP_SUL!D158="","*",SP_SUL!D158)</f>
        <v>WALTER (TP-810)</v>
      </c>
      <c r="E154" s="94" t="str">
        <f>IF(SP_SUL!H158="","*",SP_SUL!H158)</f>
        <v>-</v>
      </c>
      <c r="F154" s="100" t="str">
        <f>IF(SP_SUL!M158="","*",SP_SUL!M158)</f>
        <v>ZWI-ZEM</v>
      </c>
      <c r="G154" s="95" t="str">
        <f>IF(SP_SUL!I158="","*",SP_SUL!I158)</f>
        <v>-</v>
      </c>
      <c r="H154" s="95" t="str">
        <f>IF(SP_SUL!AB158="","*",SP_SUL!AB158)</f>
        <v>*</v>
      </c>
      <c r="I154" s="95" t="str">
        <f>IF(SP_SUL!AC158="","*",SP_SUL!AC158)</f>
        <v>*</v>
      </c>
      <c r="J154" s="96" t="str">
        <f>IF(SP_SUL!AA158="","*",SP_SUL!AA158)</f>
        <v>*</v>
      </c>
      <c r="K154" s="97" t="str">
        <f>IF(SP_SUL!AD158="","*",SP_SUL!AD158)</f>
        <v>*</v>
      </c>
    </row>
    <row r="155" spans="2:11" hidden="1">
      <c r="B155" s="94" t="str">
        <f>IF(SP_SUL!Y159="","*",SP_SUL!Y159)</f>
        <v>*</v>
      </c>
      <c r="C155" s="95">
        <f>IF(SP_SUL!B159="","*",SP_SUL!B159)</f>
        <v>46059</v>
      </c>
      <c r="D155" s="94" t="str">
        <f>IF(SP_SUL!D159="","*",SP_SUL!D159)</f>
        <v>EXPANSÃO TURMA 1</v>
      </c>
      <c r="E155" s="94" t="str">
        <f>IF(SP_SUL!H159="","*",SP_SUL!H159)</f>
        <v>-</v>
      </c>
      <c r="F155" s="100" t="str">
        <f>IF(SP_SUL!M159="","*",SP_SUL!M159)</f>
        <v>ZZV-ZPG</v>
      </c>
      <c r="G155" s="95" t="str">
        <f>IF(SP_SUL!I159="","*",SP_SUL!I159)</f>
        <v>-</v>
      </c>
      <c r="H155" s="95" t="str">
        <f>IF(SP_SUL!AB159="","*",SP_SUL!AB159)</f>
        <v>*</v>
      </c>
      <c r="I155" s="95" t="str">
        <f>IF(SP_SUL!AC159="","*",SP_SUL!AC159)</f>
        <v>*</v>
      </c>
      <c r="J155" s="96" t="str">
        <f>IF(SP_SUL!AA159="","*",SP_SUL!AA159)</f>
        <v>*</v>
      </c>
      <c r="K155" s="97" t="str">
        <f>IF(SP_SUL!AD159="","*",SP_SUL!AD159)</f>
        <v>*</v>
      </c>
    </row>
    <row r="156" spans="2:11" hidden="1">
      <c r="B156" s="94" t="str">
        <f>IF(SP_SUL!Y160="","*",SP_SUL!Y160)</f>
        <v>*</v>
      </c>
      <c r="C156" s="95" t="str">
        <f>IF(SP_SUL!B160="","*",SP_SUL!B160)</f>
        <v>*</v>
      </c>
      <c r="D156" s="94" t="str">
        <f>IF(SP_SUL!D160="","*",SP_SUL!D160)</f>
        <v>*</v>
      </c>
      <c r="E156" s="94" t="str">
        <f>IF(SP_SUL!H160="","*",SP_SUL!H160)</f>
        <v>*</v>
      </c>
      <c r="F156" s="100" t="str">
        <f>IF(SP_SUL!M160="","*",SP_SUL!M160)</f>
        <v>-</v>
      </c>
      <c r="G156" s="95" t="str">
        <f>IF(SP_SUL!I160="","*",SP_SUL!I160)</f>
        <v>*</v>
      </c>
      <c r="H156" s="95" t="str">
        <f>IF(SP_SUL!AB160="","*",SP_SUL!AB160)</f>
        <v>*</v>
      </c>
      <c r="I156" s="95" t="str">
        <f>IF(SP_SUL!AC160="","*",SP_SUL!AC160)</f>
        <v>*</v>
      </c>
      <c r="J156" s="96" t="str">
        <f>IF(SP_SUL!AA160="","*",SP_SUL!AA160)</f>
        <v>*</v>
      </c>
      <c r="K156" s="97" t="str">
        <f>IF(SP_SUL!AD160="","*",SP_SUL!AD160)</f>
        <v>*</v>
      </c>
    </row>
    <row r="157" spans="2:11" hidden="1">
      <c r="B157" s="94" t="str">
        <f>IF(SP_SUL!Y161="","*",SP_SUL!Y161)</f>
        <v>*</v>
      </c>
      <c r="C157" s="95" t="str">
        <f>IF(SP_SUL!B161="","*",SP_SUL!B161)</f>
        <v>*</v>
      </c>
      <c r="D157" s="94" t="str">
        <f>IF(SP_SUL!D161="","*",SP_SUL!D161)</f>
        <v>*</v>
      </c>
      <c r="E157" s="94" t="str">
        <f>IF(SP_SUL!H161="","*",SP_SUL!H161)</f>
        <v>*</v>
      </c>
      <c r="F157" s="100" t="str">
        <f>IF(SP_SUL!M161="","*",SP_SUL!M161)</f>
        <v>-</v>
      </c>
      <c r="G157" s="95" t="str">
        <f>IF(SP_SUL!I161="","*",SP_SUL!I161)</f>
        <v>*</v>
      </c>
      <c r="H157" s="95" t="str">
        <f>IF(SP_SUL!AB161="","*",SP_SUL!AB161)</f>
        <v>*</v>
      </c>
      <c r="I157" s="95" t="str">
        <f>IF(SP_SUL!AC161="","*",SP_SUL!AC161)</f>
        <v>*</v>
      </c>
      <c r="J157" s="96" t="str">
        <f>IF(SP_SUL!AA161="","*",SP_SUL!AA161)</f>
        <v>*</v>
      </c>
      <c r="K157" s="97" t="str">
        <f>IF(SP_SUL!AD161="","*",SP_SUL!AD161)</f>
        <v>*</v>
      </c>
    </row>
    <row r="158" spans="2:11" hidden="1">
      <c r="B158" s="94" t="str">
        <f>IF(SP_SUL!Y162="","*",SP_SUL!Y162)</f>
        <v>OPORTUNIDADE</v>
      </c>
      <c r="C158" s="95">
        <f>IF(SP_SUL!B162="","*",SP_SUL!B162)</f>
        <v>46060</v>
      </c>
      <c r="D158" s="94" t="str">
        <f>IF(SP_SUL!D162="","*",SP_SUL!D162)</f>
        <v>EXPANSÃO TURMA 1</v>
      </c>
      <c r="E158" s="94" t="str">
        <f>IF(SP_SUL!H162="","*",SP_SUL!H162)</f>
        <v>-</v>
      </c>
      <c r="F158" s="100" t="str">
        <f>IF(SP_SUL!M162="","*",SP_SUL!M162)</f>
        <v>ZCD</v>
      </c>
      <c r="G158" s="95" t="str">
        <f>IF(SP_SUL!I162="","*",SP_SUL!I162)</f>
        <v>-</v>
      </c>
      <c r="H158" s="95" t="str">
        <f>IF(SP_SUL!AB162="","*",SP_SUL!AB162)</f>
        <v>*</v>
      </c>
      <c r="I158" s="95" t="str">
        <f>IF(SP_SUL!AC162="","*",SP_SUL!AC162)</f>
        <v>-</v>
      </c>
      <c r="J158" s="96" t="str">
        <f>IF(SP_SUL!AA162="","*",SP_SUL!AA162)</f>
        <v>-</v>
      </c>
      <c r="K158" s="97" t="str">
        <f>IF(SP_SUL!AD162="","*",SP_SUL!AD162)</f>
        <v>-</v>
      </c>
    </row>
    <row r="159" spans="2:11" hidden="1">
      <c r="B159" s="94" t="str">
        <f>IF(SP_SUL!Y163="","*",SP_SUL!Y163)</f>
        <v>*</v>
      </c>
      <c r="C159" s="95" t="str">
        <f>IF(SP_SUL!B163="","*",SP_SUL!B163)</f>
        <v>*</v>
      </c>
      <c r="D159" s="94" t="str">
        <f>IF(SP_SUL!D163="","*",SP_SUL!D163)</f>
        <v>KLECIO (TP-699)</v>
      </c>
      <c r="E159" s="94" t="str">
        <f>IF(SP_SUL!H163="","*",SP_SUL!H163)</f>
        <v>-</v>
      </c>
      <c r="F159" s="100" t="str">
        <f>IF(SP_SUL!M163="","*",SP_SUL!M163)</f>
        <v>ZRX-ZWX</v>
      </c>
      <c r="G159" s="95" t="str">
        <f>IF(SP_SUL!I163="","*",SP_SUL!I163)</f>
        <v>-</v>
      </c>
      <c r="H159" s="95" t="str">
        <f>IF(SP_SUL!AB163="","*",SP_SUL!AB163)</f>
        <v>*</v>
      </c>
      <c r="I159" s="95" t="str">
        <f>IF(SP_SUL!AC163="","*",SP_SUL!AC163)</f>
        <v>*</v>
      </c>
      <c r="J159" s="96" t="str">
        <f>IF(SP_SUL!AA163="","*",SP_SUL!AA163)</f>
        <v>-</v>
      </c>
      <c r="K159" s="97" t="str">
        <f>IF(SP_SUL!AD163="","*",SP_SUL!AD163)</f>
        <v>*</v>
      </c>
    </row>
    <row r="160" spans="2:11" hidden="1">
      <c r="B160" s="94" t="str">
        <f>IF(SP_SUL!Y164="","*",SP_SUL!Y164)</f>
        <v>OPORTUNIDADE</v>
      </c>
      <c r="C160" s="95">
        <f>IF(SP_SUL!B164="","*",SP_SUL!B164)</f>
        <v>46060</v>
      </c>
      <c r="D160" s="94" t="str">
        <f>IF(SP_SUL!D164="","*",SP_SUL!D164)</f>
        <v>V48</v>
      </c>
      <c r="E160" s="94" t="str">
        <f>IF(SP_SUL!H164="","*",SP_SUL!H164)</f>
        <v>ZAC2</v>
      </c>
      <c r="F160" s="100" t="str">
        <f>IF(SP_SUL!M164="","*",SP_SUL!M164)</f>
        <v>ZAC-ZSK</v>
      </c>
      <c r="G160" s="95" t="str">
        <f>IF(SP_SUL!I164="","*",SP_SUL!I164)</f>
        <v>ZSK-2</v>
      </c>
      <c r="H160" s="95" t="str">
        <f>IF(SP_SUL!AB164="","*",SP_SUL!AB164)</f>
        <v>FIXO</v>
      </c>
      <c r="I160" s="95" t="str">
        <f>IF(SP_SUL!AC164="","*",SP_SUL!AC164)</f>
        <v>-</v>
      </c>
      <c r="J160" s="96">
        <f>IF(SP_SUL!AA164="","*",SP_SUL!AA164)</f>
        <v>1</v>
      </c>
      <c r="K160" s="97">
        <f>IF(SP_SUL!AD164="","*",SP_SUL!AD164)</f>
        <v>0.29166666666666669</v>
      </c>
    </row>
    <row r="161" spans="2:11" hidden="1">
      <c r="B161" s="94" t="str">
        <f>IF(SP_SUL!Y165="","*",SP_SUL!Y165)</f>
        <v>OPORTUNIDADE</v>
      </c>
      <c r="C161" s="95">
        <f>IF(SP_SUL!B165="","*",SP_SUL!B165)</f>
        <v>46060</v>
      </c>
      <c r="D161" s="94" t="str">
        <f>IF(SP_SUL!D165="","*",SP_SUL!D165)</f>
        <v>W58</v>
      </c>
      <c r="E161" s="94">
        <f>IF(SP_SUL!H165="","*",SP_SUL!H165)</f>
        <v>106109</v>
      </c>
      <c r="F161" s="100" t="str">
        <f>IF(SP_SUL!M165="","*",SP_SUL!M165)</f>
        <v>ZRX-ZWX</v>
      </c>
      <c r="G161" s="95">
        <f>IF(SP_SUL!I165="","*",SP_SUL!I165)</f>
        <v>106109</v>
      </c>
      <c r="H161" s="95" t="str">
        <f>IF(SP_SUL!AB165="","*",SP_SUL!AB165)</f>
        <v>FIXO + ESCALA</v>
      </c>
      <c r="I161" s="95" t="str">
        <f>IF(SP_SUL!AC165="","*",SP_SUL!AC165)</f>
        <v>ACIONAMENTO</v>
      </c>
      <c r="J161" s="96" t="str">
        <f>IF(SP_SUL!AA165="","*",SP_SUL!AA165)</f>
        <v>2 (Fixo + Escala)</v>
      </c>
      <c r="K161" s="97">
        <f>IF(SP_SUL!AD165="","*",SP_SUL!AD165)</f>
        <v>0.29166666666666669</v>
      </c>
    </row>
    <row r="162" spans="2:11" hidden="1">
      <c r="B162" s="94" t="str">
        <f>IF(SP_SUL!Y166="","*",SP_SUL!Y166)</f>
        <v>*</v>
      </c>
      <c r="C162" s="95" t="str">
        <f>IF(SP_SUL!B166="","*",SP_SUL!B166)</f>
        <v>*</v>
      </c>
      <c r="D162" s="94" t="str">
        <f>IF(SP_SUL!D166="","*",SP_SUL!D166)</f>
        <v>*</v>
      </c>
      <c r="E162" s="94" t="str">
        <f>IF(SP_SUL!H166="","*",SP_SUL!H166)</f>
        <v>*</v>
      </c>
      <c r="F162" s="100" t="str">
        <f>IF(SP_SUL!M166="","*",SP_SUL!M166)</f>
        <v>-</v>
      </c>
      <c r="G162" s="95" t="str">
        <f>IF(SP_SUL!I166="","*",SP_SUL!I166)</f>
        <v>*</v>
      </c>
      <c r="H162" s="95" t="str">
        <f>IF(SP_SUL!AB166="","*",SP_SUL!AB166)</f>
        <v>*</v>
      </c>
      <c r="I162" s="95" t="str">
        <f>IF(SP_SUL!AC166="","*",SP_SUL!AC166)</f>
        <v>*</v>
      </c>
      <c r="J162" s="96" t="str">
        <f>IF(SP_SUL!AA166="","*",SP_SUL!AA166)</f>
        <v>*</v>
      </c>
      <c r="K162" s="97" t="str">
        <f>IF(SP_SUL!AD166="","*",SP_SUL!AD166)</f>
        <v>*</v>
      </c>
    </row>
    <row r="163" spans="2:11" hidden="1">
      <c r="B163" s="94" t="str">
        <f>IF(SP_SUL!Y167="","*",SP_SUL!Y167)</f>
        <v>OPORTUNIDADE</v>
      </c>
      <c r="C163" s="95">
        <f>IF(SP_SUL!B167="","*",SP_SUL!B167)</f>
        <v>46060</v>
      </c>
      <c r="D163" s="94" t="str">
        <f>IF(SP_SUL!D167="","*",SP_SUL!D167)</f>
        <v>V42</v>
      </c>
      <c r="E163" s="94" t="str">
        <f>IF(SP_SUL!H167="","*",SP_SUL!H167)</f>
        <v>ZYU1</v>
      </c>
      <c r="F163" s="100" t="str">
        <f>IF(SP_SUL!M167="","*",SP_SUL!M167)</f>
        <v>ZYU-ZBV</v>
      </c>
      <c r="G163" s="95" t="str">
        <f>IF(SP_SUL!I167="","*",SP_SUL!I167)</f>
        <v>ZBV-3</v>
      </c>
      <c r="H163" s="95" t="str">
        <f>IF(SP_SUL!AB167="","*",SP_SUL!AB167)</f>
        <v>FIXO</v>
      </c>
      <c r="I163" s="95" t="str">
        <f>IF(SP_SUL!AC167="","*",SP_SUL!AC167)</f>
        <v>-</v>
      </c>
      <c r="J163" s="96">
        <f>IF(SP_SUL!AA167="","*",SP_SUL!AA167)</f>
        <v>1</v>
      </c>
      <c r="K163" s="97">
        <f>IF(SP_SUL!AD167="","*",SP_SUL!AD167)</f>
        <v>0.33333333333333331</v>
      </c>
    </row>
    <row r="164" spans="2:11" hidden="1">
      <c r="B164" s="94" t="str">
        <f>IF(SP_SUL!Y168="","*",SP_SUL!Y168)</f>
        <v>OPORTUNIDADE</v>
      </c>
      <c r="C164" s="95">
        <f>IF(SP_SUL!B168="","*",SP_SUL!B168)</f>
        <v>46060</v>
      </c>
      <c r="D164" s="94" t="str">
        <f>IF(SP_SUL!D168="","*",SP_SUL!D168)</f>
        <v>V93</v>
      </c>
      <c r="E164" s="94" t="str">
        <f>IF(SP_SUL!H168="","*",SP_SUL!H168)</f>
        <v>ZYU1</v>
      </c>
      <c r="F164" s="100" t="str">
        <f>IF(SP_SUL!M168="","*",SP_SUL!M168)</f>
        <v>ZYU-ZST</v>
      </c>
      <c r="G164" s="95" t="str">
        <f>IF(SP_SUL!I168="","*",SP_SUL!I168)</f>
        <v>ZYU1</v>
      </c>
      <c r="H164" s="95" t="str">
        <f>IF(SP_SUL!AB168="","*",SP_SUL!AB168)</f>
        <v>FIXO</v>
      </c>
      <c r="I164" s="95" t="str">
        <f>IF(SP_SUL!AC168="","*",SP_SUL!AC168)</f>
        <v>-</v>
      </c>
      <c r="J164" s="96">
        <f>IF(SP_SUL!AA168="","*",SP_SUL!AA168)</f>
        <v>1</v>
      </c>
      <c r="K164" s="97">
        <f>IF(SP_SUL!AD168="","*",SP_SUL!AD168)</f>
        <v>0.29166666666666669</v>
      </c>
    </row>
    <row r="165" spans="2:11" hidden="1">
      <c r="B165" s="94" t="str">
        <f>IF(SP_SUL!Y169="","*",SP_SUL!Y169)</f>
        <v>*</v>
      </c>
      <c r="C165" s="95" t="str">
        <f>IF(SP_SUL!B169="","*",SP_SUL!B169)</f>
        <v>*</v>
      </c>
      <c r="D165" s="94" t="str">
        <f>IF(SP_SUL!D169="","*",SP_SUL!D169)</f>
        <v>*</v>
      </c>
      <c r="E165" s="94" t="str">
        <f>IF(SP_SUL!H169="","*",SP_SUL!H169)</f>
        <v>*</v>
      </c>
      <c r="F165" s="100" t="str">
        <f>IF(SP_SUL!M169="","*",SP_SUL!M169)</f>
        <v>-</v>
      </c>
      <c r="G165" s="95" t="str">
        <f>IF(SP_SUL!I169="","*",SP_SUL!I169)</f>
        <v>*</v>
      </c>
      <c r="H165" s="95" t="str">
        <f>IF(SP_SUL!AB169="","*",SP_SUL!AB169)</f>
        <v>*</v>
      </c>
      <c r="I165" s="95" t="str">
        <f>IF(SP_SUL!AC169="","*",SP_SUL!AC169)</f>
        <v>*</v>
      </c>
      <c r="J165" s="96" t="str">
        <f>IF(SP_SUL!AA169="","*",SP_SUL!AA169)</f>
        <v>*</v>
      </c>
      <c r="K165" s="97" t="str">
        <f>IF(SP_SUL!AD169="","*",SP_SUL!AD169)</f>
        <v>*</v>
      </c>
    </row>
    <row r="166" spans="2:11" hidden="1">
      <c r="B166" s="94" t="str">
        <f>IF(SP_SUL!Y170="","*",SP_SUL!Y170)</f>
        <v>*</v>
      </c>
      <c r="C166" s="95" t="str">
        <f>IF(SP_SUL!B170="","*",SP_SUL!B170)</f>
        <v>*</v>
      </c>
      <c r="D166" s="94" t="str">
        <f>IF(SP_SUL!D170="","*",SP_SUL!D170)</f>
        <v>*</v>
      </c>
      <c r="E166" s="94" t="str">
        <f>IF(SP_SUL!H170="","*",SP_SUL!H170)</f>
        <v>*</v>
      </c>
      <c r="F166" s="100" t="str">
        <f>IF(SP_SUL!M170="","*",SP_SUL!M170)</f>
        <v>-</v>
      </c>
      <c r="G166" s="95" t="str">
        <f>IF(SP_SUL!I170="","*",SP_SUL!I170)</f>
        <v>*</v>
      </c>
      <c r="H166" s="95" t="str">
        <f>IF(SP_SUL!AB170="","*",SP_SUL!AB170)</f>
        <v>*</v>
      </c>
      <c r="I166" s="95" t="str">
        <f>IF(SP_SUL!AC170="","*",SP_SUL!AC170)</f>
        <v>*</v>
      </c>
      <c r="J166" s="96" t="str">
        <f>IF(SP_SUL!AA170="","*",SP_SUL!AA170)</f>
        <v>*</v>
      </c>
      <c r="K166" s="97" t="str">
        <f>IF(SP_SUL!AD170="","*",SP_SUL!AD170)</f>
        <v>*</v>
      </c>
    </row>
    <row r="167" spans="2:11" hidden="1">
      <c r="B167" s="94" t="str">
        <f>IF(SP_SUL!Y171="","*",SP_SUL!Y171)</f>
        <v>*</v>
      </c>
      <c r="C167" s="95" t="str">
        <f>IF(SP_SUL!B171="","*",SP_SUL!B171)</f>
        <v>*</v>
      </c>
      <c r="D167" s="94" t="str">
        <f>IF(SP_SUL!D171="","*",SP_SUL!D171)</f>
        <v>*</v>
      </c>
      <c r="E167" s="94" t="str">
        <f>IF(SP_SUL!H171="","*",SP_SUL!H171)</f>
        <v>*</v>
      </c>
      <c r="F167" s="100" t="str">
        <f>IF(SP_SUL!M171="","*",SP_SUL!M171)</f>
        <v>-</v>
      </c>
      <c r="G167" s="95" t="str">
        <f>IF(SP_SUL!I171="","*",SP_SUL!I171)</f>
        <v>*</v>
      </c>
      <c r="H167" s="95" t="str">
        <f>IF(SP_SUL!AB171="","*",SP_SUL!AB171)</f>
        <v>*</v>
      </c>
      <c r="I167" s="95" t="str">
        <f>IF(SP_SUL!AC171="","*",SP_SUL!AC171)</f>
        <v>*</v>
      </c>
      <c r="J167" s="96" t="str">
        <f>IF(SP_SUL!AA171="","*",SP_SUL!AA171)</f>
        <v>*</v>
      </c>
      <c r="K167" s="97" t="str">
        <f>IF(SP_SUL!AD171="","*",SP_SUL!AD171)</f>
        <v>*</v>
      </c>
    </row>
    <row r="168" spans="2:11" hidden="1">
      <c r="B168" s="94" t="str">
        <f>IF(SP_SUL!Y172="","*",SP_SUL!Y172)</f>
        <v>*</v>
      </c>
      <c r="C168" s="95" t="str">
        <f>IF(SP_SUL!B172="","*",SP_SUL!B172)</f>
        <v>*</v>
      </c>
      <c r="D168" s="94" t="str">
        <f>IF(SP_SUL!D172="","*",SP_SUL!D172)</f>
        <v>*</v>
      </c>
      <c r="E168" s="94" t="str">
        <f>IF(SP_SUL!H172="","*",SP_SUL!H172)</f>
        <v>*</v>
      </c>
      <c r="F168" s="100" t="str">
        <f>IF(SP_SUL!M172="","*",SP_SUL!M172)</f>
        <v>-</v>
      </c>
      <c r="G168" s="95" t="str">
        <f>IF(SP_SUL!I172="","*",SP_SUL!I172)</f>
        <v>*</v>
      </c>
      <c r="H168" s="95" t="str">
        <f>IF(SP_SUL!AB172="","*",SP_SUL!AB172)</f>
        <v>*</v>
      </c>
      <c r="I168" s="95" t="str">
        <f>IF(SP_SUL!AC172="","*",SP_SUL!AC172)</f>
        <v>*</v>
      </c>
      <c r="J168" s="96" t="str">
        <f>IF(SP_SUL!AA172="","*",SP_SUL!AA172)</f>
        <v>*</v>
      </c>
      <c r="K168" s="97" t="str">
        <f>IF(SP_SUL!AD172="","*",SP_SUL!AD172)</f>
        <v>*</v>
      </c>
    </row>
    <row r="169" spans="2:11" hidden="1">
      <c r="B169" s="94" t="str">
        <f>IF(SP_SUL!Y173="","*",SP_SUL!Y173)</f>
        <v>OPORTUNIDADE</v>
      </c>
      <c r="C169" s="95">
        <f>IF(SP_SUL!B173="","*",SP_SUL!B173)</f>
        <v>46060</v>
      </c>
      <c r="D169" s="94" t="str">
        <f>IF(SP_SUL!D173="","*",SP_SUL!D173)</f>
        <v>E17</v>
      </c>
      <c r="E169" s="94" t="str">
        <f>IF(SP_SUL!H173="","*",SP_SUL!H173)</f>
        <v>102ZKW2</v>
      </c>
      <c r="F169" s="100" t="str">
        <f>IF(SP_SUL!M173="","*",SP_SUL!M173)</f>
        <v>ZKE-ZWW</v>
      </c>
      <c r="G169" s="95" t="str">
        <f>IF(SP_SUL!I173="","*",SP_SUL!I173)</f>
        <v>102ZKW2</v>
      </c>
      <c r="H169" s="95" t="str">
        <f>IF(SP_SUL!AB173="","*",SP_SUL!AB173)</f>
        <v>FIXO</v>
      </c>
      <c r="I169" s="95" t="str">
        <f>IF(SP_SUL!AC173="","*",SP_SUL!AC173)</f>
        <v>-</v>
      </c>
      <c r="J169" s="96">
        <f>IF(SP_SUL!AA173="","*",SP_SUL!AA173)</f>
        <v>1</v>
      </c>
      <c r="K169" s="97">
        <f>IF(SP_SUL!AD173="","*",SP_SUL!AD173)</f>
        <v>0.33333333333333331</v>
      </c>
    </row>
    <row r="170" spans="2:11" hidden="1">
      <c r="B170" s="94" t="str">
        <f>IF(SP_SUL!Y174="","*",SP_SUL!Y174)</f>
        <v>*</v>
      </c>
      <c r="C170" s="95" t="str">
        <f>IF(SP_SUL!B174="","*",SP_SUL!B174)</f>
        <v>*</v>
      </c>
      <c r="D170" s="94" t="str">
        <f>IF(SP_SUL!D174="","*",SP_SUL!D174)</f>
        <v>V89</v>
      </c>
      <c r="E170" s="94" t="str">
        <f>IF(SP_SUL!H174="","*",SP_SUL!H174)</f>
        <v>102ZKW2</v>
      </c>
      <c r="F170" s="100" t="str">
        <f>IF(SP_SUL!M174="","*",SP_SUL!M174)</f>
        <v>ZWW-ZKW</v>
      </c>
      <c r="G170" s="95" t="str">
        <f>IF(SP_SUL!I174="","*",SP_SUL!I174)</f>
        <v>102ZKW2</v>
      </c>
      <c r="H170" s="95" t="str">
        <f>IF(SP_SUL!AB174="","*",SP_SUL!AB174)</f>
        <v>FIXO</v>
      </c>
      <c r="I170" s="95" t="str">
        <f>IF(SP_SUL!AC174="","*",SP_SUL!AC174)</f>
        <v>*</v>
      </c>
      <c r="J170" s="96">
        <f>IF(SP_SUL!AA174="","*",SP_SUL!AA174)</f>
        <v>1</v>
      </c>
      <c r="K170" s="97">
        <f>IF(SP_SUL!AD174="","*",SP_SUL!AD174)</f>
        <v>0.35416666666666669</v>
      </c>
    </row>
    <row r="171" spans="2:11" hidden="1">
      <c r="B171" s="94" t="str">
        <f>IF(SP_SUL!Y175="","*",SP_SUL!Y175)</f>
        <v>OPORTUNIDADE</v>
      </c>
      <c r="C171" s="95">
        <f>IF(SP_SUL!B175="","*",SP_SUL!B175)</f>
        <v>46060</v>
      </c>
      <c r="D171" s="94" t="str">
        <f>IF(SP_SUL!D175="","*",SP_SUL!D175)</f>
        <v>CLEBISON (TP-728)</v>
      </c>
      <c r="E171" s="94" t="str">
        <f>IF(SP_SUL!H175="","*",SP_SUL!H175)</f>
        <v>-</v>
      </c>
      <c r="F171" s="100" t="str">
        <f>IF(SP_SUL!M175="","*",SP_SUL!M175)</f>
        <v>ZWW-ZKW</v>
      </c>
      <c r="G171" s="95" t="str">
        <f>IF(SP_SUL!I175="","*",SP_SUL!I175)</f>
        <v>-</v>
      </c>
      <c r="H171" s="95" t="str">
        <f>IF(SP_SUL!AB175="","*",SP_SUL!AB175)</f>
        <v>*</v>
      </c>
      <c r="I171" s="95" t="str">
        <f>IF(SP_SUL!AC175="","*",SP_SUL!AC175)</f>
        <v>-</v>
      </c>
      <c r="J171" s="96" t="str">
        <f>IF(SP_SUL!AA175="","*",SP_SUL!AA175)</f>
        <v>-</v>
      </c>
      <c r="K171" s="97" t="str">
        <f>IF(SP_SUL!AD175="","*",SP_SUL!AD175)</f>
        <v>-</v>
      </c>
    </row>
    <row r="172" spans="2:11" hidden="1">
      <c r="B172" s="94" t="str">
        <f>IF(SP_SUL!Y176="","*",SP_SUL!Y176)</f>
        <v>OPORTUNIDADE</v>
      </c>
      <c r="C172" s="95">
        <f>IF(SP_SUL!B176="","*",SP_SUL!B176)</f>
        <v>46060</v>
      </c>
      <c r="D172" s="94" t="str">
        <f>IF(SP_SUL!D176="","*",SP_SUL!D176)</f>
        <v>ISMAEL(TP-726)</v>
      </c>
      <c r="E172" s="94" t="str">
        <f>IF(SP_SUL!H176="","*",SP_SUL!H176)</f>
        <v>-</v>
      </c>
      <c r="F172" s="100" t="str">
        <f>IF(SP_SUL!M176="","*",SP_SUL!M176)</f>
        <v>ZWW-ZKW</v>
      </c>
      <c r="G172" s="95" t="str">
        <f>IF(SP_SUL!I176="","*",SP_SUL!I176)</f>
        <v>*</v>
      </c>
      <c r="H172" s="95" t="str">
        <f>IF(SP_SUL!AB176="","*",SP_SUL!AB176)</f>
        <v>*</v>
      </c>
      <c r="I172" s="95" t="str">
        <f>IF(SP_SUL!AC176="","*",SP_SUL!AC176)</f>
        <v>-</v>
      </c>
      <c r="J172" s="96" t="str">
        <f>IF(SP_SUL!AA176="","*",SP_SUL!AA176)</f>
        <v>-</v>
      </c>
      <c r="K172" s="97" t="str">
        <f>IF(SP_SUL!AD176="","*",SP_SUL!AD176)</f>
        <v>-</v>
      </c>
    </row>
    <row r="173" spans="2:11" hidden="1">
      <c r="B173" s="94" t="str">
        <f>IF(SP_SUL!Y177="","*",SP_SUL!Y177)</f>
        <v>OPORTUNIDADE</v>
      </c>
      <c r="C173" s="95">
        <f>IF(SP_SUL!B177="","*",SP_SUL!B177)</f>
        <v>46060</v>
      </c>
      <c r="D173" s="94" t="str">
        <f>IF(SP_SUL!D177="","*",SP_SUL!D177)</f>
        <v xml:space="preserve">TURMA FIXA VIA </v>
      </c>
      <c r="E173" s="94" t="str">
        <f>IF(SP_SUL!H177="","*",SP_SUL!H177)</f>
        <v>-</v>
      </c>
      <c r="F173" s="100" t="str">
        <f>IF(SP_SUL!M177="","*",SP_SUL!M177)</f>
        <v>ZEM</v>
      </c>
      <c r="G173" s="95" t="str">
        <f>IF(SP_SUL!I177="","*",SP_SUL!I177)</f>
        <v>-</v>
      </c>
      <c r="H173" s="95" t="str">
        <f>IF(SP_SUL!AB177="","*",SP_SUL!AB177)</f>
        <v>*</v>
      </c>
      <c r="I173" s="95" t="str">
        <f>IF(SP_SUL!AC177="","*",SP_SUL!AC177)</f>
        <v>-</v>
      </c>
      <c r="J173" s="96" t="str">
        <f>IF(SP_SUL!AA177="","*",SP_SUL!AA177)</f>
        <v>-</v>
      </c>
      <c r="K173" s="97" t="str">
        <f>IF(SP_SUL!AD177="","*",SP_SUL!AD177)</f>
        <v>-</v>
      </c>
    </row>
    <row r="174" spans="2:11" hidden="1">
      <c r="B174" s="94" t="str">
        <f>IF(SP_SUL!Y178="","*",SP_SUL!Y178)</f>
        <v>*</v>
      </c>
      <c r="C174" s="95" t="str">
        <f>IF(SP_SUL!B178="","*",SP_SUL!B178)</f>
        <v>*</v>
      </c>
      <c r="D174" s="94" t="str">
        <f>IF(SP_SUL!D178="","*",SP_SUL!D178)</f>
        <v>*</v>
      </c>
      <c r="E174" s="94" t="str">
        <f>IF(SP_SUL!H178="","*",SP_SUL!H178)</f>
        <v>*</v>
      </c>
      <c r="F174" s="100" t="str">
        <f>IF(SP_SUL!M178="","*",SP_SUL!M178)</f>
        <v>-</v>
      </c>
      <c r="G174" s="95" t="str">
        <f>IF(SP_SUL!I178="","*",SP_SUL!I178)</f>
        <v>*</v>
      </c>
      <c r="H174" s="95" t="str">
        <f>IF(SP_SUL!AB178="","*",SP_SUL!AB178)</f>
        <v>*</v>
      </c>
      <c r="I174" s="95" t="str">
        <f>IF(SP_SUL!AC178="","*",SP_SUL!AC178)</f>
        <v>*</v>
      </c>
      <c r="J174" s="96" t="str">
        <f>IF(SP_SUL!AA178="","*",SP_SUL!AA178)</f>
        <v>*</v>
      </c>
      <c r="K174" s="97" t="str">
        <f>IF(SP_SUL!AD178="","*",SP_SUL!AD178)</f>
        <v>*</v>
      </c>
    </row>
    <row r="175" spans="2:11" hidden="1">
      <c r="B175" s="94" t="str">
        <f>IF(SP_SUL!Y179="","*",SP_SUL!Y179)</f>
        <v>SIM</v>
      </c>
      <c r="C175" s="95">
        <f>IF(SP_SUL!B179="","*",SP_SUL!B179)</f>
        <v>46060</v>
      </c>
      <c r="D175" s="94" t="str">
        <f>IF(SP_SUL!D179="","*",SP_SUL!D179)</f>
        <v>MOD ZRB</v>
      </c>
      <c r="E175" s="94" t="str">
        <f>IF(SP_SUL!H179="","*",SP_SUL!H179)</f>
        <v>-</v>
      </c>
      <c r="F175" s="100" t="str">
        <f>IF(SP_SUL!M179="","*",SP_SUL!M179)</f>
        <v>ZEJ</v>
      </c>
      <c r="G175" s="95" t="str">
        <f>IF(SP_SUL!I179="","*",SP_SUL!I179)</f>
        <v>-</v>
      </c>
      <c r="H175" s="95" t="str">
        <f>IF(SP_SUL!AB179="","*",SP_SUL!AB179)</f>
        <v>*</v>
      </c>
      <c r="I175" s="95" t="str">
        <f>IF(SP_SUL!AC179="","*",SP_SUL!AC179)</f>
        <v>-</v>
      </c>
      <c r="J175" s="96" t="str">
        <f>IF(SP_SUL!AA179="","*",SP_SUL!AA179)</f>
        <v>-</v>
      </c>
      <c r="K175" s="97" t="str">
        <f>IF(SP_SUL!AD179="","*",SP_SUL!AD179)</f>
        <v>-</v>
      </c>
    </row>
    <row r="176" spans="2:11" hidden="1">
      <c r="B176" s="94" t="str">
        <f>IF(SP_SUL!Y180="","*",SP_SUL!Y180)</f>
        <v>SIM</v>
      </c>
      <c r="C176" s="95">
        <f>IF(SP_SUL!B180="","*",SP_SUL!B180)</f>
        <v>46060</v>
      </c>
      <c r="D176" s="94" t="str">
        <f>IF(SP_SUL!D180="","*",SP_SUL!D180)</f>
        <v>W96</v>
      </c>
      <c r="E176" s="94" t="str">
        <f>IF(SP_SUL!H180="","*",SP_SUL!H180)</f>
        <v>ZEM-1</v>
      </c>
      <c r="F176" s="100" t="str">
        <f>IF(SP_SUL!M180="","*",SP_SUL!M180)</f>
        <v>ZEJ-ZRB</v>
      </c>
      <c r="G176" s="95" t="str">
        <f>IF(SP_SUL!I180="","*",SP_SUL!I180)</f>
        <v>ZEM-1</v>
      </c>
      <c r="H176" s="95" t="str">
        <f>IF(SP_SUL!AB180="","*",SP_SUL!AB180)</f>
        <v>FIXO</v>
      </c>
      <c r="I176" s="95" t="str">
        <f>IF(SP_SUL!AC180="","*",SP_SUL!AC180)</f>
        <v>-</v>
      </c>
      <c r="J176" s="96">
        <f>IF(SP_SUL!AA180="","*",SP_SUL!AA180)</f>
        <v>1</v>
      </c>
      <c r="K176" s="97">
        <f>IF(SP_SUL!AD180="","*",SP_SUL!AD180)</f>
        <v>0.29166666666666669</v>
      </c>
    </row>
    <row r="177" spans="2:11" hidden="1">
      <c r="B177" s="94" t="str">
        <f>IF(SP_SUL!Y181="","*",SP_SUL!Y181)</f>
        <v>SIM</v>
      </c>
      <c r="C177" s="95">
        <f>IF(SP_SUL!B181="","*",SP_SUL!B181)</f>
        <v>46060</v>
      </c>
      <c r="D177" s="94" t="str">
        <f>IF(SP_SUL!D181="","*",SP_SUL!D181)</f>
        <v>CAIQUE (TMA-677)</v>
      </c>
      <c r="E177" s="94" t="str">
        <f>IF(SP_SUL!H181="","*",SP_SUL!H181)</f>
        <v>-</v>
      </c>
      <c r="F177" s="100" t="str">
        <f>IF(SP_SUL!M181="","*",SP_SUL!M181)</f>
        <v>ZEJ-ZRB</v>
      </c>
      <c r="G177" s="95" t="str">
        <f>IF(SP_SUL!I181="","*",SP_SUL!I181)</f>
        <v>-</v>
      </c>
      <c r="H177" s="95" t="str">
        <f>IF(SP_SUL!AB181="","*",SP_SUL!AB181)</f>
        <v>*</v>
      </c>
      <c r="I177" s="95" t="str">
        <f>IF(SP_SUL!AC181="","*",SP_SUL!AC181)</f>
        <v>-</v>
      </c>
      <c r="J177" s="96" t="str">
        <f>IF(SP_SUL!AA181="","*",SP_SUL!AA181)</f>
        <v>-</v>
      </c>
      <c r="K177" s="97" t="str">
        <f>IF(SP_SUL!AD181="","*",SP_SUL!AD181)</f>
        <v>-</v>
      </c>
    </row>
    <row r="178" spans="2:11" hidden="1">
      <c r="B178" s="94" t="str">
        <f>IF(SP_SUL!Y182="","*",SP_SUL!Y182)</f>
        <v>SIM</v>
      </c>
      <c r="C178" s="95">
        <f>IF(SP_SUL!B182="","*",SP_SUL!B182)</f>
        <v>46060</v>
      </c>
      <c r="D178" s="94" t="str">
        <f>IF(SP_SUL!D182="","*",SP_SUL!D182)</f>
        <v>WALTER (TP-810)</v>
      </c>
      <c r="E178" s="94" t="str">
        <f>IF(SP_SUL!H182="","*",SP_SUL!H182)</f>
        <v>-</v>
      </c>
      <c r="F178" s="100" t="str">
        <f>IF(SP_SUL!M182="","*",SP_SUL!M182)</f>
        <v>ZEJ-ZRB</v>
      </c>
      <c r="G178" s="95" t="str">
        <f>IF(SP_SUL!I182="","*",SP_SUL!I182)</f>
        <v>-</v>
      </c>
      <c r="H178" s="95" t="str">
        <f>IF(SP_SUL!AB182="","*",SP_SUL!AB182)</f>
        <v>*</v>
      </c>
      <c r="I178" s="95" t="str">
        <f>IF(SP_SUL!AC182="","*",SP_SUL!AC182)</f>
        <v>-</v>
      </c>
      <c r="J178" s="96" t="str">
        <f>IF(SP_SUL!AA182="","*",SP_SUL!AA182)</f>
        <v>-</v>
      </c>
      <c r="K178" s="97" t="str">
        <f>IF(SP_SUL!AD182="","*",SP_SUL!AD182)</f>
        <v>-</v>
      </c>
    </row>
    <row r="179" spans="2:11" hidden="1">
      <c r="B179" s="94" t="str">
        <f>IF(SP_SUL!Y183="","*",SP_SUL!Y183)</f>
        <v>*</v>
      </c>
      <c r="C179" s="95" t="str">
        <f>IF(SP_SUL!B183="","*",SP_SUL!B183)</f>
        <v>*</v>
      </c>
      <c r="D179" s="94" t="str">
        <f>IF(SP_SUL!D183="","*",SP_SUL!D183)</f>
        <v>*</v>
      </c>
      <c r="E179" s="94" t="str">
        <f>IF(SP_SUL!H183="","*",SP_SUL!H183)</f>
        <v>*</v>
      </c>
      <c r="F179" s="100" t="str">
        <f>IF(SP_SUL!M183="","*",SP_SUL!M183)</f>
        <v>-</v>
      </c>
      <c r="G179" s="95" t="str">
        <f>IF(SP_SUL!I183="","*",SP_SUL!I183)</f>
        <v>*</v>
      </c>
      <c r="H179" s="95" t="str">
        <f>IF(SP_SUL!AB183="","*",SP_SUL!AB183)</f>
        <v>*</v>
      </c>
      <c r="I179" s="95" t="str">
        <f>IF(SP_SUL!AC183="","*",SP_SUL!AC183)</f>
        <v>*</v>
      </c>
      <c r="J179" s="96" t="str">
        <f>IF(SP_SUL!AA183="","*",SP_SUL!AA183)</f>
        <v>*</v>
      </c>
      <c r="K179" s="97" t="str">
        <f>IF(SP_SUL!AD183="","*",SP_SUL!AD183)</f>
        <v>*</v>
      </c>
    </row>
    <row r="180" spans="2:11" hidden="1">
      <c r="B180" s="94" t="str">
        <f>IF(SP_SUL!Y184="","*",SP_SUL!Y184)</f>
        <v>SIM</v>
      </c>
      <c r="C180" s="95">
        <f>IF(SP_SUL!B184="","*",SP_SUL!B184)</f>
        <v>46060</v>
      </c>
      <c r="D180" s="94" t="str">
        <f>IF(SP_SUL!D184="","*",SP_SUL!D184)</f>
        <v>W61</v>
      </c>
      <c r="E180" s="94" t="str">
        <f>IF(SP_SUL!H184="","*",SP_SUL!H184)</f>
        <v>K67ZEV2</v>
      </c>
      <c r="F180" s="100" t="str">
        <f>IF(SP_SUL!M184="","*",SP_SUL!M184)</f>
        <v>ZXW-ZGP</v>
      </c>
      <c r="G180" s="95" t="str">
        <f>IF(SP_SUL!I184="","*",SP_SUL!I184)</f>
        <v>K67ZEV2</v>
      </c>
      <c r="H180" s="95" t="str">
        <f>IF(SP_SUL!AB184="","*",SP_SUL!AB184)</f>
        <v>FIXO</v>
      </c>
      <c r="I180" s="95" t="str">
        <f>IF(SP_SUL!AC184="","*",SP_SUL!AC184)</f>
        <v>-</v>
      </c>
      <c r="J180" s="96">
        <f>IF(SP_SUL!AA184="","*",SP_SUL!AA184)</f>
        <v>1</v>
      </c>
      <c r="K180" s="97">
        <f>IF(SP_SUL!AD184="","*",SP_SUL!AD184)</f>
        <v>0.3125</v>
      </c>
    </row>
    <row r="181" spans="2:11" hidden="1">
      <c r="B181" s="94" t="str">
        <f>IF(SP_SUL!Y185="","*",SP_SUL!Y185)</f>
        <v>OPORTUNIDADE</v>
      </c>
      <c r="C181" s="95">
        <f>IF(SP_SUL!B185="","*",SP_SUL!B185)</f>
        <v>46060</v>
      </c>
      <c r="D181" s="94" t="str">
        <f>IF(SP_SUL!D185="","*",SP_SUL!D185)</f>
        <v>V85</v>
      </c>
      <c r="E181" s="94" t="str">
        <f>IF(SP_SUL!H185="","*",SP_SUL!H185)</f>
        <v>ZDRZPT</v>
      </c>
      <c r="F181" s="100" t="str">
        <f>IF(SP_SUL!M185="","*",SP_SUL!M185)</f>
        <v>ZPT-ZEV</v>
      </c>
      <c r="G181" s="95" t="str">
        <f>IF(SP_SUL!I185="","*",SP_SUL!I185)</f>
        <v>ZEV</v>
      </c>
      <c r="H181" s="95" t="str">
        <f>IF(SP_SUL!AB185="","*",SP_SUL!AB185)</f>
        <v>Fixo</v>
      </c>
      <c r="I181" s="95" t="str">
        <f>IF(SP_SUL!AC185="","*",SP_SUL!AC185)</f>
        <v>-</v>
      </c>
      <c r="J181" s="96">
        <f>IF(SP_SUL!AA185="","*",SP_SUL!AA185)</f>
        <v>1</v>
      </c>
      <c r="K181" s="97">
        <f>IF(SP_SUL!AD185="","*",SP_SUL!AD185)</f>
        <v>0.3125</v>
      </c>
    </row>
    <row r="182" spans="2:11" hidden="1">
      <c r="B182" s="94" t="str">
        <f>IF(SP_SUL!Y186="","*",SP_SUL!Y186)</f>
        <v>*</v>
      </c>
      <c r="C182" s="95" t="str">
        <f>IF(SP_SUL!B186="","*",SP_SUL!B186)</f>
        <v>*</v>
      </c>
      <c r="D182" s="94" t="str">
        <f>IF(SP_SUL!D186="","*",SP_SUL!D186)</f>
        <v>*</v>
      </c>
      <c r="E182" s="94" t="str">
        <f>IF(SP_SUL!H186="","*",SP_SUL!H186)</f>
        <v>*</v>
      </c>
      <c r="F182" s="100" t="str">
        <f>IF(SP_SUL!M186="","*",SP_SUL!M186)</f>
        <v>-</v>
      </c>
      <c r="G182" s="95" t="str">
        <f>IF(SP_SUL!I186="","*",SP_SUL!I186)</f>
        <v>*</v>
      </c>
      <c r="H182" s="95" t="str">
        <f>IF(SP_SUL!AB186="","*",SP_SUL!AB186)</f>
        <v>*</v>
      </c>
      <c r="I182" s="95" t="str">
        <f>IF(SP_SUL!AC186="","*",SP_SUL!AC186)</f>
        <v>*</v>
      </c>
      <c r="J182" s="96" t="str">
        <f>IF(SP_SUL!AA186="","*",SP_SUL!AA186)</f>
        <v>*</v>
      </c>
      <c r="K182" s="97" t="str">
        <f>IF(SP_SUL!AD186="","*",SP_SUL!AD186)</f>
        <v>*</v>
      </c>
    </row>
    <row r="183" spans="2:11" hidden="1">
      <c r="B183" s="94" t="str">
        <f>IF(SP_SUL!Y187="","*",SP_SUL!Y187)</f>
        <v>OPORTUNIDADE</v>
      </c>
      <c r="C183" s="95">
        <f>IF(SP_SUL!B187="","*",SP_SUL!B187)</f>
        <v>46060</v>
      </c>
      <c r="D183" s="94" t="str">
        <f>IF(SP_SUL!D187="","*",SP_SUL!D187)</f>
        <v>W62</v>
      </c>
      <c r="E183" s="94" t="str">
        <f>IF(SP_SUL!H187="","*",SP_SUL!H187)</f>
        <v>ZDRZPT</v>
      </c>
      <c r="F183" s="100" t="str">
        <f>IF(SP_SUL!M187="","*",SP_SUL!M187)</f>
        <v>PAT-ZGM</v>
      </c>
      <c r="G183" s="95" t="str">
        <f>IF(SP_SUL!I187="","*",SP_SUL!I187)</f>
        <v>ZDRZPT</v>
      </c>
      <c r="H183" s="95" t="str">
        <f>IF(SP_SUL!AB187="","*",SP_SUL!AB187)</f>
        <v>FIXO</v>
      </c>
      <c r="I183" s="95" t="str">
        <f>IF(SP_SUL!AC187="","*",SP_SUL!AC187)</f>
        <v>-</v>
      </c>
      <c r="J183" s="96">
        <f>IF(SP_SUL!AA187="","*",SP_SUL!AA187)</f>
        <v>1</v>
      </c>
      <c r="K183" s="97">
        <f>IF(SP_SUL!AD187="","*",SP_SUL!AD187)</f>
        <v>0.3125</v>
      </c>
    </row>
    <row r="184" spans="2:11" hidden="1">
      <c r="B184" s="94" t="str">
        <f>IF(SP_SUL!Y188="","*",SP_SUL!Y188)</f>
        <v>OPORTUNIDADE</v>
      </c>
      <c r="C184" s="95">
        <f>IF(SP_SUL!B188="","*",SP_SUL!B188)</f>
        <v>46060</v>
      </c>
      <c r="D184" s="94" t="str">
        <f>IF(SP_SUL!D188="","*",SP_SUL!D188)</f>
        <v>RAFAEL (TP-695)</v>
      </c>
      <c r="E184" s="94" t="str">
        <f>IF(SP_SUL!H188="","*",SP_SUL!H188)</f>
        <v>-</v>
      </c>
      <c r="F184" s="100" t="str">
        <f>IF(SP_SUL!M188="","*",SP_SUL!M188)</f>
        <v>ZPT</v>
      </c>
      <c r="G184" s="95" t="str">
        <f>IF(SP_SUL!I188="","*",SP_SUL!I188)</f>
        <v>ZDRZPT</v>
      </c>
      <c r="H184" s="95" t="str">
        <f>IF(SP_SUL!AB188="","*",SP_SUL!AB188)</f>
        <v>*</v>
      </c>
      <c r="I184" s="95" t="str">
        <f>IF(SP_SUL!AC188="","*",SP_SUL!AC188)</f>
        <v>-</v>
      </c>
      <c r="J184" s="96" t="str">
        <f>IF(SP_SUL!AA188="","*",SP_SUL!AA188)</f>
        <v>-</v>
      </c>
      <c r="K184" s="97" t="str">
        <f>IF(SP_SUL!AD188="","*",SP_SUL!AD188)</f>
        <v>-</v>
      </c>
    </row>
    <row r="185" spans="2:11" hidden="1">
      <c r="B185" s="94" t="str">
        <f>IF(SP_SUL!Y189="","*",SP_SUL!Y189)</f>
        <v>OPORTUNIDADE</v>
      </c>
      <c r="C185" s="95">
        <f>IF(SP_SUL!B189="","*",SP_SUL!B189)</f>
        <v>46060</v>
      </c>
      <c r="D185" s="94" t="str">
        <f>IF(SP_SUL!D189="","*",SP_SUL!D189)</f>
        <v>DIEGO (TF-42)</v>
      </c>
      <c r="E185" s="94" t="str">
        <f>IF(SP_SUL!H189="","*",SP_SUL!H189)</f>
        <v>-</v>
      </c>
      <c r="F185" s="100" t="str">
        <f>IF(SP_SUL!M189="","*",SP_SUL!M189)</f>
        <v>PAT-ZGM</v>
      </c>
      <c r="G185" s="95" t="str">
        <f>IF(SP_SUL!I189="","*",SP_SUL!I189)</f>
        <v>-</v>
      </c>
      <c r="H185" s="95" t="str">
        <f>IF(SP_SUL!AB189="","*",SP_SUL!AB189)</f>
        <v>*</v>
      </c>
      <c r="I185" s="95" t="str">
        <f>IF(SP_SUL!AC189="","*",SP_SUL!AC189)</f>
        <v>-</v>
      </c>
      <c r="J185" s="96" t="str">
        <f>IF(SP_SUL!AA189="","*",SP_SUL!AA189)</f>
        <v>-</v>
      </c>
      <c r="K185" s="97" t="str">
        <f>IF(SP_SUL!AD189="","*",SP_SUL!AD189)</f>
        <v>-</v>
      </c>
    </row>
    <row r="186" spans="2:11" hidden="1">
      <c r="B186" s="94" t="str">
        <f>IF(SP_SUL!Y190="","*",SP_SUL!Y190)</f>
        <v>OPORTUNIDADE</v>
      </c>
      <c r="C186" s="95">
        <f>IF(SP_SUL!B190="","*",SP_SUL!B190)</f>
        <v>46060</v>
      </c>
      <c r="D186" s="94" t="str">
        <f>IF(SP_SUL!D190="","*",SP_SUL!D190)</f>
        <v>W62</v>
      </c>
      <c r="E186" s="94" t="str">
        <f>IF(SP_SUL!H190="","*",SP_SUL!H190)</f>
        <v>ZDRZPT</v>
      </c>
      <c r="F186" s="100" t="str">
        <f>IF(SP_SUL!M190="","*",SP_SUL!M190)</f>
        <v>ZZV-ZPG</v>
      </c>
      <c r="G186" s="95" t="str">
        <f>IF(SP_SUL!I190="","*",SP_SUL!I190)</f>
        <v>ZDRZPT</v>
      </c>
      <c r="H186" s="95" t="str">
        <f>IF(SP_SUL!AB190="","*",SP_SUL!AB190)</f>
        <v>FIXO</v>
      </c>
      <c r="I186" s="95" t="str">
        <f>IF(SP_SUL!AC190="","*",SP_SUL!AC190)</f>
        <v>-</v>
      </c>
      <c r="J186" s="96">
        <f>IF(SP_SUL!AA190="","*",SP_SUL!AA190)</f>
        <v>1</v>
      </c>
      <c r="K186" s="97">
        <f>IF(SP_SUL!AD190="","*",SP_SUL!AD190)</f>
        <v>0.3125</v>
      </c>
    </row>
    <row r="187" spans="2:11" hidden="1">
      <c r="B187" s="94" t="str">
        <f>IF(SP_SUL!Y191="","*",SP_SUL!Y191)</f>
        <v>OPORTUNIDADE</v>
      </c>
      <c r="C187" s="95">
        <f>IF(SP_SUL!B191="","*",SP_SUL!B191)</f>
        <v>46060</v>
      </c>
      <c r="D187" s="94" t="str">
        <f>IF(SP_SUL!D191="","*",SP_SUL!D191)</f>
        <v>EXPANSÃO TURMA 1</v>
      </c>
      <c r="E187" s="94" t="str">
        <f>IF(SP_SUL!H191="","*",SP_SUL!H191)</f>
        <v>-</v>
      </c>
      <c r="F187" s="100" t="str">
        <f>IF(SP_SUL!M191="","*",SP_SUL!M191)</f>
        <v>ZZV-ZPG</v>
      </c>
      <c r="G187" s="95" t="str">
        <f>IF(SP_SUL!I191="","*",SP_SUL!I191)</f>
        <v>-</v>
      </c>
      <c r="H187" s="95" t="str">
        <f>IF(SP_SUL!AB191="","*",SP_SUL!AB191)</f>
        <v>*</v>
      </c>
      <c r="I187" s="95" t="str">
        <f>IF(SP_SUL!AC191="","*",SP_SUL!AC191)</f>
        <v>-</v>
      </c>
      <c r="J187" s="96" t="str">
        <f>IF(SP_SUL!AA191="","*",SP_SUL!AA191)</f>
        <v>-</v>
      </c>
      <c r="K187" s="97" t="str">
        <f>IF(SP_SUL!AD191="","*",SP_SUL!AD191)</f>
        <v>-</v>
      </c>
    </row>
    <row r="188" spans="2:11" hidden="1">
      <c r="B188" s="94" t="str">
        <f>IF(SP_SUL!Y192="","*",SP_SUL!Y192)</f>
        <v>*</v>
      </c>
      <c r="C188" s="95">
        <f>IF(SP_SUL!B192="","*",SP_SUL!B192)</f>
        <v>46061</v>
      </c>
      <c r="D188" s="94" t="str">
        <f>IF(SP_SUL!D192="","*",SP_SUL!D192)</f>
        <v>V93</v>
      </c>
      <c r="E188" s="94" t="str">
        <f>IF(SP_SUL!H192="","*",SP_SUL!H192)</f>
        <v>ZYU1</v>
      </c>
      <c r="F188" s="100" t="str">
        <f>IF(SP_SUL!M192="","*",SP_SUL!M192)</f>
        <v>ZYU-ZST</v>
      </c>
      <c r="G188" s="95" t="str">
        <f>IF(SP_SUL!I192="","*",SP_SUL!I192)</f>
        <v>ZYU1</v>
      </c>
      <c r="H188" s="95" t="str">
        <f>IF(SP_SUL!AB192="","*",SP_SUL!AB192)</f>
        <v>ESCALA</v>
      </c>
      <c r="I188" s="95" t="str">
        <f>IF(SP_SUL!AC192="","*",SP_SUL!AC192)</f>
        <v>*</v>
      </c>
      <c r="J188" s="96">
        <f>IF(SP_SUL!AA192="","*",SP_SUL!AA192)</f>
        <v>1</v>
      </c>
      <c r="K188" s="97">
        <f>IF(SP_SUL!AD192="","*",SP_SUL!AD192)</f>
        <v>0.29166666666666669</v>
      </c>
    </row>
    <row r="189" spans="2:11" hidden="1">
      <c r="B189" s="94" t="str">
        <f>IF(SP_SUL!Y193="","*",SP_SUL!Y193)</f>
        <v>OPORTUNIDADE</v>
      </c>
      <c r="C189" s="95">
        <f>IF(SP_SUL!B193="","*",SP_SUL!B193)</f>
        <v>46061</v>
      </c>
      <c r="D189" s="94" t="str">
        <f>IF(SP_SUL!D193="","*",SP_SUL!D193)</f>
        <v>E17</v>
      </c>
      <c r="E189" s="94" t="str">
        <f>IF(SP_SUL!H193="","*",SP_SUL!H193)</f>
        <v>102ZKW2</v>
      </c>
      <c r="F189" s="100" t="str">
        <f>IF(SP_SUL!M193="","*",SP_SUL!M193)</f>
        <v>ZKE-ZWW</v>
      </c>
      <c r="G189" s="95" t="str">
        <f>IF(SP_SUL!I193="","*",SP_SUL!I193)</f>
        <v>102ZKW2</v>
      </c>
      <c r="H189" s="95" t="str">
        <f>IF(SP_SUL!AB193="","*",SP_SUL!AB193)</f>
        <v>FIXO</v>
      </c>
      <c r="I189" s="95" t="str">
        <f>IF(SP_SUL!AC193="","*",SP_SUL!AC193)</f>
        <v>*</v>
      </c>
      <c r="J189" s="96">
        <f>IF(SP_SUL!AA193="","*",SP_SUL!AA193)</f>
        <v>1</v>
      </c>
      <c r="K189" s="97">
        <f>IF(SP_SUL!AD193="","*",SP_SUL!AD193)</f>
        <v>0.33333333333333331</v>
      </c>
    </row>
    <row r="190" spans="2:11" hidden="1">
      <c r="B190" s="94" t="str">
        <f>IF(SP_SUL!Y194="","*",SP_SUL!Y194)</f>
        <v>OPORTUNIDADE</v>
      </c>
      <c r="C190" s="95">
        <f>IF(SP_SUL!B194="","*",SP_SUL!B194)</f>
        <v>46061</v>
      </c>
      <c r="D190" s="94" t="str">
        <f>IF(SP_SUL!D194="","*",SP_SUL!D194)</f>
        <v xml:space="preserve">TURMA FIXA VIA </v>
      </c>
      <c r="E190" s="94" t="str">
        <f>IF(SP_SUL!H194="","*",SP_SUL!H194)</f>
        <v>-</v>
      </c>
      <c r="F190" s="100" t="str">
        <f>IF(SP_SUL!M194="","*",SP_SUL!M194)</f>
        <v>ZEM</v>
      </c>
      <c r="G190" s="95" t="str">
        <f>IF(SP_SUL!I194="","*",SP_SUL!I194)</f>
        <v>-</v>
      </c>
      <c r="H190" s="95" t="str">
        <f>IF(SP_SUL!AB194="","*",SP_SUL!AB194)</f>
        <v>*</v>
      </c>
      <c r="I190" s="95" t="str">
        <f>IF(SP_SUL!AC194="","*",SP_SUL!AC194)</f>
        <v>*</v>
      </c>
      <c r="J190" s="96" t="str">
        <f>IF(SP_SUL!AA194="","*",SP_SUL!AA194)</f>
        <v>-</v>
      </c>
      <c r="K190" s="97" t="str">
        <f>IF(SP_SUL!AD194="","*",SP_SUL!AD194)</f>
        <v>*</v>
      </c>
    </row>
    <row r="191" spans="2:11" hidden="1">
      <c r="B191" s="94" t="str">
        <f>IF(SP_SUL!Y195="","*",SP_SUL!Y195)</f>
        <v>OPORTUNIDADE</v>
      </c>
      <c r="C191" s="95">
        <f>IF(SP_SUL!B195="","*",SP_SUL!B195)</f>
        <v>46061</v>
      </c>
      <c r="D191" s="94" t="str">
        <f>IF(SP_SUL!D195="","*",SP_SUL!D195)</f>
        <v>DIEGO (TF-42)</v>
      </c>
      <c r="E191" s="94" t="str">
        <f>IF(SP_SUL!H195="","*",SP_SUL!H195)</f>
        <v>-</v>
      </c>
      <c r="F191" s="100" t="str">
        <f>IF(SP_SUL!M195="","*",SP_SUL!M195)</f>
        <v>PAT-ZGM</v>
      </c>
      <c r="G191" s="95" t="str">
        <f>IF(SP_SUL!I195="","*",SP_SUL!I195)</f>
        <v>-</v>
      </c>
      <c r="H191" s="95" t="str">
        <f>IF(SP_SUL!AB195="","*",SP_SUL!AB195)</f>
        <v>*</v>
      </c>
      <c r="I191" s="95" t="str">
        <f>IF(SP_SUL!AC195="","*",SP_SUL!AC195)</f>
        <v>*</v>
      </c>
      <c r="J191" s="96" t="str">
        <f>IF(SP_SUL!AA195="","*",SP_SUL!AA195)</f>
        <v>-</v>
      </c>
      <c r="K191" s="97" t="str">
        <f>IF(SP_SUL!AD195="","*",SP_SUL!AD195)</f>
        <v>*</v>
      </c>
    </row>
    <row r="192" spans="2:11" hidden="1">
      <c r="B192" s="94" t="str">
        <f>IF(SP_SUL!Y196="","*",SP_SUL!Y196)</f>
        <v>*</v>
      </c>
      <c r="C192" s="95">
        <f>IF(SP_SUL!B196="","*",SP_SUL!B196)</f>
        <v>46062</v>
      </c>
      <c r="D192" s="94" t="str">
        <f>IF(SP_SUL!D196="","*",SP_SUL!D196)</f>
        <v>EXPANSÃO TURMA 1</v>
      </c>
      <c r="E192" s="94" t="str">
        <f>IF(SP_SUL!H196="","*",SP_SUL!H196)</f>
        <v>-</v>
      </c>
      <c r="F192" s="100" t="str">
        <f>IF(SP_SUL!M196="","*",SP_SUL!M196)</f>
        <v>ZCD</v>
      </c>
      <c r="G192" s="95" t="str">
        <f>IF(SP_SUL!I196="","*",SP_SUL!I196)</f>
        <v>-</v>
      </c>
      <c r="H192" s="95" t="str">
        <f>IF(SP_SUL!AB196="","*",SP_SUL!AB196)</f>
        <v>*</v>
      </c>
      <c r="I192" s="95" t="str">
        <f>IF(SP_SUL!AC196="","*",SP_SUL!AC196)</f>
        <v>*</v>
      </c>
      <c r="J192" s="96" t="str">
        <f>IF(SP_SUL!AA196="","*",SP_SUL!AA196)</f>
        <v>-</v>
      </c>
      <c r="K192" s="97" t="str">
        <f>IF(SP_SUL!AD196="","*",SP_SUL!AD196)</f>
        <v>*</v>
      </c>
    </row>
    <row r="193" spans="2:11" hidden="1">
      <c r="B193" s="94" t="str">
        <f>IF(SP_SUL!Y197="","*",SP_SUL!Y197)</f>
        <v>*</v>
      </c>
      <c r="C193" s="95">
        <f>IF(SP_SUL!B197="","*",SP_SUL!B197)</f>
        <v>46062</v>
      </c>
      <c r="D193" s="94" t="str">
        <f>IF(SP_SUL!D197="","*",SP_SUL!D197)</f>
        <v>KLECIO (TP-699)</v>
      </c>
      <c r="E193" s="94" t="str">
        <f>IF(SP_SUL!H197="","*",SP_SUL!H197)</f>
        <v>-</v>
      </c>
      <c r="F193" s="100" t="str">
        <f>IF(SP_SUL!M197="","*",SP_SUL!M197)</f>
        <v>ZRX-ZRQ</v>
      </c>
      <c r="G193" s="95" t="str">
        <f>IF(SP_SUL!I197="","*",SP_SUL!I197)</f>
        <v>-</v>
      </c>
      <c r="H193" s="95" t="str">
        <f>IF(SP_SUL!AB197="","*",SP_SUL!AB197)</f>
        <v>*</v>
      </c>
      <c r="I193" s="95" t="str">
        <f>IF(SP_SUL!AC197="","*",SP_SUL!AC197)</f>
        <v>*</v>
      </c>
      <c r="J193" s="96" t="str">
        <f>IF(SP_SUL!AA197="","*",SP_SUL!AA197)</f>
        <v>-</v>
      </c>
      <c r="K193" s="97" t="str">
        <f>IF(SP_SUL!AD197="","*",SP_SUL!AD197)</f>
        <v>*</v>
      </c>
    </row>
    <row r="194" spans="2:11" hidden="1">
      <c r="B194" s="94" t="str">
        <f>IF(SP_SUL!Y198="","*",SP_SUL!Y198)</f>
        <v>*</v>
      </c>
      <c r="C194" s="95" t="str">
        <f>IF(SP_SUL!B198="","*",SP_SUL!B198)</f>
        <v>*</v>
      </c>
      <c r="D194" s="94" t="str">
        <f>IF(SP_SUL!D198="","*",SP_SUL!D198)</f>
        <v>W58</v>
      </c>
      <c r="E194" s="94">
        <f>IF(SP_SUL!H198="","*",SP_SUL!H198)</f>
        <v>106109</v>
      </c>
      <c r="F194" s="100" t="str">
        <f>IF(SP_SUL!M198="","*",SP_SUL!M198)</f>
        <v>ZBM-ZHO</v>
      </c>
      <c r="G194" s="95">
        <f>IF(SP_SUL!I198="","*",SP_SUL!I198)</f>
        <v>106109</v>
      </c>
      <c r="H194" s="95" t="str">
        <f>IF(SP_SUL!AB198="","*",SP_SUL!AB198)</f>
        <v>FIXO + ESCALA</v>
      </c>
      <c r="I194" s="95" t="str">
        <f>IF(SP_SUL!AC198="","*",SP_SUL!AC198)</f>
        <v>-</v>
      </c>
      <c r="J194" s="96">
        <f>IF(SP_SUL!AA198="","*",SP_SUL!AA198)</f>
        <v>2</v>
      </c>
      <c r="K194" s="97">
        <f>IF(SP_SUL!AD198="","*",SP_SUL!AD198)</f>
        <v>0.29166666666666669</v>
      </c>
    </row>
    <row r="195" spans="2:11" hidden="1">
      <c r="B195" s="94" t="str">
        <f>IF(SP_SUL!Y199="","*",SP_SUL!Y199)</f>
        <v>*</v>
      </c>
      <c r="C195" s="95">
        <f>IF(SP_SUL!B199="","*",SP_SUL!B199)</f>
        <v>46062</v>
      </c>
      <c r="D195" s="94" t="str">
        <f>IF(SP_SUL!D199="","*",SP_SUL!D199)</f>
        <v>E42</v>
      </c>
      <c r="E195" s="94" t="str">
        <f>IF(SP_SUL!H199="","*",SP_SUL!H199)</f>
        <v>ZBV3</v>
      </c>
      <c r="F195" s="100" t="str">
        <f>IF(SP_SUL!M199="","*",SP_SUL!M199)</f>
        <v>ZBM</v>
      </c>
      <c r="G195" s="95" t="str">
        <f>IF(SP_SUL!I199="","*",SP_SUL!I199)</f>
        <v>ZBV3</v>
      </c>
      <c r="H195" s="95" t="str">
        <f>IF(SP_SUL!AB199="","*",SP_SUL!AB199)</f>
        <v>FIXO + ESCALA</v>
      </c>
      <c r="I195" s="95" t="str">
        <f>IF(SP_SUL!AC199="","*",SP_SUL!AC199)</f>
        <v>AGD ACIONAMENTO PCM</v>
      </c>
      <c r="J195" s="96" t="str">
        <f>IF(SP_SUL!AA199="","*",SP_SUL!AA199)</f>
        <v>2 Lucas + Escala</v>
      </c>
      <c r="K195" s="97">
        <f>IF(SP_SUL!AD199="","*",SP_SUL!AD199)</f>
        <v>0.41666666666666669</v>
      </c>
    </row>
    <row r="196" spans="2:11" hidden="1">
      <c r="B196" s="94" t="str">
        <f>IF(SP_SUL!Y200="","*",SP_SUL!Y200)</f>
        <v>*</v>
      </c>
      <c r="C196" s="95">
        <f>IF(SP_SUL!B200="","*",SP_SUL!B200)</f>
        <v>46062</v>
      </c>
      <c r="D196" s="94" t="str">
        <f>IF(SP_SUL!D200="","*",SP_SUL!D200)</f>
        <v>V93</v>
      </c>
      <c r="E196" s="94" t="str">
        <f>IF(SP_SUL!H200="","*",SP_SUL!H200)</f>
        <v>ZYU1</v>
      </c>
      <c r="F196" s="100" t="str">
        <f>IF(SP_SUL!M200="","*",SP_SUL!M200)</f>
        <v>ZYU-ZST</v>
      </c>
      <c r="G196" s="95" t="str">
        <f>IF(SP_SUL!I200="","*",SP_SUL!I200)</f>
        <v>ZYU1</v>
      </c>
      <c r="H196" s="95" t="str">
        <f>IF(SP_SUL!AB200="","*",SP_SUL!AB200)</f>
        <v>ESCALA</v>
      </c>
      <c r="I196" s="95" t="str">
        <f>IF(SP_SUL!AC200="","*",SP_SUL!AC200)</f>
        <v>*</v>
      </c>
      <c r="J196" s="96">
        <f>IF(SP_SUL!AA200="","*",SP_SUL!AA200)</f>
        <v>1</v>
      </c>
      <c r="K196" s="97">
        <f>IF(SP_SUL!AD200="","*",SP_SUL!AD200)</f>
        <v>0.29166666666666669</v>
      </c>
    </row>
    <row r="197" spans="2:11" hidden="1">
      <c r="B197" s="94" t="str">
        <f>IF(SP_SUL!Y201="","*",SP_SUL!Y201)</f>
        <v>*</v>
      </c>
      <c r="C197" s="95">
        <f>IF(SP_SUL!B201="","*",SP_SUL!B201)</f>
        <v>46062</v>
      </c>
      <c r="D197" s="94" t="str">
        <f>IF(SP_SUL!D201="","*",SP_SUL!D201)</f>
        <v>EDSON (TP-780)</v>
      </c>
      <c r="E197" s="94" t="str">
        <f>IF(SP_SUL!H201="","*",SP_SUL!H201)</f>
        <v>-</v>
      </c>
      <c r="F197" s="100" t="str">
        <f>IF(SP_SUL!M201="","*",SP_SUL!M201)</f>
        <v>ZYU-ZST</v>
      </c>
      <c r="G197" s="95" t="str">
        <f>IF(SP_SUL!I201="","*",SP_SUL!I201)</f>
        <v>-</v>
      </c>
      <c r="H197" s="95" t="str">
        <f>IF(SP_SUL!AB201="","*",SP_SUL!AB201)</f>
        <v>*</v>
      </c>
      <c r="I197" s="95" t="str">
        <f>IF(SP_SUL!AC201="","*",SP_SUL!AC201)</f>
        <v>*</v>
      </c>
      <c r="J197" s="96" t="str">
        <f>IF(SP_SUL!AA201="","*",SP_SUL!AA201)</f>
        <v>-</v>
      </c>
      <c r="K197" s="97" t="str">
        <f>IF(SP_SUL!AD201="","*",SP_SUL!AD201)</f>
        <v>*</v>
      </c>
    </row>
    <row r="198" spans="2:11" hidden="1">
      <c r="B198" s="94" t="str">
        <f>IF(SP_SUL!Y202="","*",SP_SUL!Y202)</f>
        <v>*</v>
      </c>
      <c r="C198" s="95">
        <f>IF(SP_SUL!B202="","*",SP_SUL!B202)</f>
        <v>46062</v>
      </c>
      <c r="D198" s="94" t="str">
        <f>IF(SP_SUL!D202="","*",SP_SUL!D202)</f>
        <v>ROGÉRIO (TP-730)</v>
      </c>
      <c r="E198" s="94" t="str">
        <f>IF(SP_SUL!H202="","*",SP_SUL!H202)</f>
        <v>-</v>
      </c>
      <c r="F198" s="100" t="str">
        <f>IF(SP_SUL!M202="","*",SP_SUL!M202)</f>
        <v>ZYU-ZST</v>
      </c>
      <c r="G198" s="95" t="str">
        <f>IF(SP_SUL!I202="","*",SP_SUL!I202)</f>
        <v>-</v>
      </c>
      <c r="H198" s="95" t="str">
        <f>IF(SP_SUL!AB202="","*",SP_SUL!AB202)</f>
        <v>*</v>
      </c>
      <c r="I198" s="95" t="str">
        <f>IF(SP_SUL!AC202="","*",SP_SUL!AC202)</f>
        <v>*</v>
      </c>
      <c r="J198" s="96" t="str">
        <f>IF(SP_SUL!AA202="","*",SP_SUL!AA202)</f>
        <v>-</v>
      </c>
      <c r="K198" s="97" t="str">
        <f>IF(SP_SUL!AD202="","*",SP_SUL!AD202)</f>
        <v>*</v>
      </c>
    </row>
    <row r="199" spans="2:11" hidden="1">
      <c r="B199" s="94" t="str">
        <f>IF(SP_SUL!Y203="","*",SP_SUL!Y203)</f>
        <v>*</v>
      </c>
      <c r="C199" s="95">
        <f>IF(SP_SUL!B203="","*",SP_SUL!B203)</f>
        <v>46062</v>
      </c>
      <c r="D199" s="94" t="str">
        <f>IF(SP_SUL!D203="","*",SP_SUL!D203)</f>
        <v>W59</v>
      </c>
      <c r="E199" s="94" t="str">
        <f>IF(SP_SUL!H203="","*",SP_SUL!H203)</f>
        <v>ZYU1</v>
      </c>
      <c r="F199" s="100" t="str">
        <f>IF(SP_SUL!M203="","*",SP_SUL!M203)</f>
        <v>ZYU</v>
      </c>
      <c r="G199" s="95" t="str">
        <f>IF(SP_SUL!I203="","*",SP_SUL!I203)</f>
        <v>ZYU1</v>
      </c>
      <c r="H199" s="95" t="str">
        <f>IF(SP_SUL!AB203="","*",SP_SUL!AB203)</f>
        <v>FIXO</v>
      </c>
      <c r="I199" s="95" t="str">
        <f>IF(SP_SUL!AC203="","*",SP_SUL!AC203)</f>
        <v>*</v>
      </c>
      <c r="J199" s="96">
        <f>IF(SP_SUL!AA203="","*",SP_SUL!AA203)</f>
        <v>1</v>
      </c>
      <c r="K199" s="97">
        <f>IF(SP_SUL!AD203="","*",SP_SUL!AD203)</f>
        <v>0.29166666666666669</v>
      </c>
    </row>
    <row r="200" spans="2:11" hidden="1">
      <c r="B200" s="94" t="str">
        <f>IF(SP_SUL!Y204="","*",SP_SUL!Y204)</f>
        <v>*</v>
      </c>
      <c r="C200" s="95" t="str">
        <f>IF(SP_SUL!B204="","*",SP_SUL!B204)</f>
        <v>*</v>
      </c>
      <c r="D200" s="94" t="str">
        <f>IF(SP_SUL!D204="","*",SP_SUL!D204)</f>
        <v>*</v>
      </c>
      <c r="E200" s="94" t="str">
        <f>IF(SP_SUL!H204="","*",SP_SUL!H204)</f>
        <v>*</v>
      </c>
      <c r="F200" s="100" t="str">
        <f>IF(SP_SUL!M204="","*",SP_SUL!M204)</f>
        <v>-</v>
      </c>
      <c r="G200" s="95" t="str">
        <f>IF(SP_SUL!I204="","*",SP_SUL!I204)</f>
        <v>*</v>
      </c>
      <c r="H200" s="95" t="str">
        <f>IF(SP_SUL!AB204="","*",SP_SUL!AB204)</f>
        <v>*</v>
      </c>
      <c r="I200" s="95" t="str">
        <f>IF(SP_SUL!AC204="","*",SP_SUL!AC204)</f>
        <v>*</v>
      </c>
      <c r="J200" s="96" t="str">
        <f>IF(SP_SUL!AA204="","*",SP_SUL!AA204)</f>
        <v>*</v>
      </c>
      <c r="K200" s="97" t="str">
        <f>IF(SP_SUL!AD204="","*",SP_SUL!AD204)</f>
        <v>*</v>
      </c>
    </row>
    <row r="201" spans="2:11" hidden="1">
      <c r="B201" s="94" t="str">
        <f>IF(SP_SUL!Y205="","*",SP_SUL!Y205)</f>
        <v>*</v>
      </c>
      <c r="C201" s="95" t="str">
        <f>IF(SP_SUL!B205="","*",SP_SUL!B205)</f>
        <v>*</v>
      </c>
      <c r="D201" s="94" t="str">
        <f>IF(SP_SUL!D205="","*",SP_SUL!D205)</f>
        <v>*</v>
      </c>
      <c r="E201" s="94" t="str">
        <f>IF(SP_SUL!H205="","*",SP_SUL!H205)</f>
        <v>*</v>
      </c>
      <c r="F201" s="100" t="str">
        <f>IF(SP_SUL!M205="","*",SP_SUL!M205)</f>
        <v>-</v>
      </c>
      <c r="G201" s="95" t="str">
        <f>IF(SP_SUL!I205="","*",SP_SUL!I205)</f>
        <v>*</v>
      </c>
      <c r="H201" s="95" t="str">
        <f>IF(SP_SUL!AB205="","*",SP_SUL!AB205)</f>
        <v>*</v>
      </c>
      <c r="I201" s="95" t="str">
        <f>IF(SP_SUL!AC205="","*",SP_SUL!AC205)</f>
        <v>*</v>
      </c>
      <c r="J201" s="96" t="str">
        <f>IF(SP_SUL!AA205="","*",SP_SUL!AA205)</f>
        <v>*</v>
      </c>
      <c r="K201" s="97" t="str">
        <f>IF(SP_SUL!AD205="","*",SP_SUL!AD205)</f>
        <v>*</v>
      </c>
    </row>
    <row r="202" spans="2:11" hidden="1">
      <c r="B202" s="94" t="str">
        <f>IF(SP_SUL!Y206="","*",SP_SUL!Y206)</f>
        <v>*</v>
      </c>
      <c r="C202" s="95">
        <f>IF(SP_SUL!B206="","*",SP_SUL!B206)</f>
        <v>46062</v>
      </c>
      <c r="D202" s="94" t="str">
        <f>IF(SP_SUL!D206="","*",SP_SUL!D206)</f>
        <v>E17</v>
      </c>
      <c r="E202" s="94" t="str">
        <f>IF(SP_SUL!H206="","*",SP_SUL!H206)</f>
        <v>102ZKW2</v>
      </c>
      <c r="F202" s="100" t="str">
        <f>IF(SP_SUL!M206="","*",SP_SUL!M206)</f>
        <v>ZKW-ZLU</v>
      </c>
      <c r="G202" s="95" t="str">
        <f>IF(SP_SUL!I206="","*",SP_SUL!I206)</f>
        <v>102ZKW2</v>
      </c>
      <c r="H202" s="95" t="str">
        <f>IF(SP_SUL!AB206="","*",SP_SUL!AB206)</f>
        <v>FIXO</v>
      </c>
      <c r="I202" s="95" t="str">
        <f>IF(SP_SUL!AC206="","*",SP_SUL!AC206)</f>
        <v>*</v>
      </c>
      <c r="J202" s="96">
        <f>IF(SP_SUL!AA206="","*",SP_SUL!AA206)</f>
        <v>1</v>
      </c>
      <c r="K202" s="97">
        <f>IF(SP_SUL!AD206="","*",SP_SUL!AD206)</f>
        <v>0.29166666666666669</v>
      </c>
    </row>
    <row r="203" spans="2:11" hidden="1">
      <c r="B203" s="94" t="str">
        <f>IF(SP_SUL!Y207="","*",SP_SUL!Y207)</f>
        <v>*</v>
      </c>
      <c r="C203" s="95">
        <f>IF(SP_SUL!B207="","*",SP_SUL!B207)</f>
        <v>46062</v>
      </c>
      <c r="D203" s="94" t="str">
        <f>IF(SP_SUL!D207="","*",SP_SUL!D207)</f>
        <v>V89</v>
      </c>
      <c r="E203" s="94" t="str">
        <f>IF(SP_SUL!H207="","*",SP_SUL!H207)</f>
        <v>102ZKW2</v>
      </c>
      <c r="F203" s="100" t="str">
        <f>IF(SP_SUL!M207="","*",SP_SUL!M207)</f>
        <v>ZKW-ZLU</v>
      </c>
      <c r="G203" s="95" t="str">
        <f>IF(SP_SUL!I207="","*",SP_SUL!I207)</f>
        <v>102ZKW2</v>
      </c>
      <c r="H203" s="95" t="str">
        <f>IF(SP_SUL!AB207="","*",SP_SUL!AB207)</f>
        <v>FIXO</v>
      </c>
      <c r="I203" s="95" t="str">
        <f>IF(SP_SUL!AC207="","*",SP_SUL!AC207)</f>
        <v>*</v>
      </c>
      <c r="J203" s="96">
        <f>IF(SP_SUL!AA207="","*",SP_SUL!AA207)</f>
        <v>1</v>
      </c>
      <c r="K203" s="97">
        <f>IF(SP_SUL!AD207="","*",SP_SUL!AD207)</f>
        <v>0.35416666666666669</v>
      </c>
    </row>
    <row r="204" spans="2:11" hidden="1">
      <c r="B204" s="94" t="str">
        <f>IF(SP_SUL!Y208="","*",SP_SUL!Y208)</f>
        <v>*</v>
      </c>
      <c r="C204" s="95">
        <f>IF(SP_SUL!B208="","*",SP_SUL!B208)</f>
        <v>46062</v>
      </c>
      <c r="D204" s="94" t="str">
        <f>IF(SP_SUL!D208="","*",SP_SUL!D208)</f>
        <v>DIEGO (TP-681)</v>
      </c>
      <c r="E204" s="94" t="str">
        <f>IF(SP_SUL!H208="","*",SP_SUL!H208)</f>
        <v>-</v>
      </c>
      <c r="F204" s="100" t="str">
        <f>IF(SP_SUL!M208="","*",SP_SUL!M208)</f>
        <v>ZKE-ZWW</v>
      </c>
      <c r="G204" s="95" t="str">
        <f>IF(SP_SUL!I208="","*",SP_SUL!I208)</f>
        <v>-</v>
      </c>
      <c r="H204" s="95" t="str">
        <f>IF(SP_SUL!AB208="","*",SP_SUL!AB208)</f>
        <v>*</v>
      </c>
      <c r="I204" s="95" t="str">
        <f>IF(SP_SUL!AC208="","*",SP_SUL!AC208)</f>
        <v>*</v>
      </c>
      <c r="J204" s="96" t="str">
        <f>IF(SP_SUL!AA208="","*",SP_SUL!AA208)</f>
        <v>-</v>
      </c>
      <c r="K204" s="97" t="str">
        <f>IF(SP_SUL!AD208="","*",SP_SUL!AD208)</f>
        <v>*</v>
      </c>
    </row>
    <row r="205" spans="2:11" hidden="1">
      <c r="B205" s="94" t="str">
        <f>IF(SP_SUL!Y209="","*",SP_SUL!Y209)</f>
        <v>*</v>
      </c>
      <c r="C205" s="95">
        <f>IF(SP_SUL!B209="","*",SP_SUL!B209)</f>
        <v>46062</v>
      </c>
      <c r="D205" s="94" t="str">
        <f>IF(SP_SUL!D209="","*",SP_SUL!D209)</f>
        <v>CLEBISON (TP-728)</v>
      </c>
      <c r="E205" s="94" t="str">
        <f>IF(SP_SUL!H209="","*",SP_SUL!H209)</f>
        <v>-</v>
      </c>
      <c r="F205" s="100" t="str">
        <f>IF(SP_SUL!M209="","*",SP_SUL!M209)</f>
        <v>ZKE-ZWW</v>
      </c>
      <c r="G205" s="95" t="str">
        <f>IF(SP_SUL!I209="","*",SP_SUL!I209)</f>
        <v>-</v>
      </c>
      <c r="H205" s="95" t="str">
        <f>IF(SP_SUL!AB209="","*",SP_SUL!AB209)</f>
        <v>*</v>
      </c>
      <c r="I205" s="95" t="str">
        <f>IF(SP_SUL!AC209="","*",SP_SUL!AC209)</f>
        <v>*</v>
      </c>
      <c r="J205" s="96" t="str">
        <f>IF(SP_SUL!AA209="","*",SP_SUL!AA209)</f>
        <v>-</v>
      </c>
      <c r="K205" s="97" t="str">
        <f>IF(SP_SUL!AD209="","*",SP_SUL!AD209)</f>
        <v>*</v>
      </c>
    </row>
    <row r="206" spans="2:11" hidden="1">
      <c r="B206" s="94" t="str">
        <f>IF(SP_SUL!Y210="","*",SP_SUL!Y210)</f>
        <v>*</v>
      </c>
      <c r="C206" s="95">
        <f>IF(SP_SUL!B210="","*",SP_SUL!B210)</f>
        <v>46062</v>
      </c>
      <c r="D206" s="94" t="str">
        <f>IF(SP_SUL!D210="","*",SP_SUL!D210)</f>
        <v>ISMAEL(TP-726)</v>
      </c>
      <c r="E206" s="94" t="str">
        <f>IF(SP_SUL!H210="","*",SP_SUL!H210)</f>
        <v>-</v>
      </c>
      <c r="F206" s="100" t="str">
        <f>IF(SP_SUL!M210="","*",SP_SUL!M210)</f>
        <v>ZKE-ZWW</v>
      </c>
      <c r="G206" s="95" t="str">
        <f>IF(SP_SUL!I210="","*",SP_SUL!I210)</f>
        <v>-</v>
      </c>
      <c r="H206" s="95" t="str">
        <f>IF(SP_SUL!AB210="","*",SP_SUL!AB210)</f>
        <v>*</v>
      </c>
      <c r="I206" s="95" t="str">
        <f>IF(SP_SUL!AC210="","*",SP_SUL!AC210)</f>
        <v>*</v>
      </c>
      <c r="J206" s="96" t="str">
        <f>IF(SP_SUL!AA210="","*",SP_SUL!AA210)</f>
        <v>-</v>
      </c>
      <c r="K206" s="97" t="str">
        <f>IF(SP_SUL!AD210="","*",SP_SUL!AD210)</f>
        <v>*</v>
      </c>
    </row>
    <row r="207" spans="2:11" hidden="1">
      <c r="B207" s="94" t="str">
        <f>IF(SP_SUL!Y211="","*",SP_SUL!Y211)</f>
        <v>*</v>
      </c>
      <c r="C207" s="95">
        <f>IF(SP_SUL!B211="","*",SP_SUL!B211)</f>
        <v>46062</v>
      </c>
      <c r="D207" s="94" t="str">
        <f>IF(SP_SUL!D211="","*",SP_SUL!D211)</f>
        <v>W60</v>
      </c>
      <c r="E207" s="94" t="str">
        <f>IF(SP_SUL!H211="","*",SP_SUL!H211)</f>
        <v>ZEM1302</v>
      </c>
      <c r="F207" s="100" t="str">
        <f>IF(SP_SUL!M211="","*",SP_SUL!M211)</f>
        <v>ZEM-ZEJ</v>
      </c>
      <c r="G207" s="95" t="str">
        <f>IF(SP_SUL!I211="","*",SP_SUL!I211)</f>
        <v>ZEM1302</v>
      </c>
      <c r="H207" s="95" t="str">
        <f>IF(SP_SUL!AB211="","*",SP_SUL!AB211)</f>
        <v>FIXO</v>
      </c>
      <c r="I207" s="95" t="str">
        <f>IF(SP_SUL!AC211="","*",SP_SUL!AC211)</f>
        <v>*</v>
      </c>
      <c r="J207" s="96">
        <f>IF(SP_SUL!AA211="","*",SP_SUL!AA211)</f>
        <v>1</v>
      </c>
      <c r="K207" s="97">
        <f>IF(SP_SUL!AD211="","*",SP_SUL!AD211)</f>
        <v>0.29166666666666669</v>
      </c>
    </row>
    <row r="208" spans="2:11" hidden="1">
      <c r="B208" s="94" t="str">
        <f>IF(SP_SUL!Y212="","*",SP_SUL!Y212)</f>
        <v>*</v>
      </c>
      <c r="C208" s="95">
        <f>IF(SP_SUL!B212="","*",SP_SUL!B212)</f>
        <v>46062</v>
      </c>
      <c r="D208" s="94" t="str">
        <f>IF(SP_SUL!D212="","*",SP_SUL!D212)</f>
        <v>A84</v>
      </c>
      <c r="E208" s="94" t="str">
        <f>IF(SP_SUL!H212="","*",SP_SUL!H212)</f>
        <v>ZWI1</v>
      </c>
      <c r="F208" s="100" t="str">
        <f>IF(SP_SUL!M212="","*",SP_SUL!M212)</f>
        <v>ZWI-ZKEZGA.ZWI</v>
      </c>
      <c r="G208" s="95" t="str">
        <f>IF(SP_SUL!I212="","*",SP_SUL!I212)</f>
        <v>ZKEZGA</v>
      </c>
      <c r="H208" s="95" t="str">
        <f>IF(SP_SUL!AB212="","*",SP_SUL!AB212)</f>
        <v>FIXO</v>
      </c>
      <c r="I208" s="95" t="str">
        <f>IF(SP_SUL!AC212="","*",SP_SUL!AC212)</f>
        <v>*</v>
      </c>
      <c r="J208" s="96">
        <f>IF(SP_SUL!AA212="","*",SP_SUL!AA212)</f>
        <v>1</v>
      </c>
      <c r="K208" s="97">
        <f>IF(SP_SUL!AD212="","*",SP_SUL!AD212)</f>
        <v>0.3125</v>
      </c>
    </row>
    <row r="209" spans="2:11" hidden="1">
      <c r="B209" s="94" t="str">
        <f>IF(SP_SUL!Y213="","*",SP_SUL!Y213)</f>
        <v>*</v>
      </c>
      <c r="C209" s="95">
        <f>IF(SP_SUL!B213="","*",SP_SUL!B213)</f>
        <v>46062</v>
      </c>
      <c r="D209" s="94" t="str">
        <f>IF(SP_SUL!D213="","*",SP_SUL!D213)</f>
        <v>CAIQUE (TMA-677)</v>
      </c>
      <c r="E209" s="94" t="str">
        <f>IF(SP_SUL!H213="","*",SP_SUL!H213)</f>
        <v>-</v>
      </c>
      <c r="F209" s="100" t="str">
        <f>IF(SP_SUL!M213="","*",SP_SUL!M213)</f>
        <v>ZWI-ZEM</v>
      </c>
      <c r="G209" s="95" t="str">
        <f>IF(SP_SUL!I213="","*",SP_SUL!I213)</f>
        <v>-</v>
      </c>
      <c r="H209" s="95" t="str">
        <f>IF(SP_SUL!AB213="","*",SP_SUL!AB213)</f>
        <v>*</v>
      </c>
      <c r="I209" s="95" t="str">
        <f>IF(SP_SUL!AC213="","*",SP_SUL!AC213)</f>
        <v>*</v>
      </c>
      <c r="J209" s="96" t="str">
        <f>IF(SP_SUL!AA213="","*",SP_SUL!AA213)</f>
        <v>*</v>
      </c>
      <c r="K209" s="97" t="str">
        <f>IF(SP_SUL!AD213="","*",SP_SUL!AD213)</f>
        <v>*</v>
      </c>
    </row>
    <row r="210" spans="2:11" hidden="1">
      <c r="B210" s="94" t="str">
        <f>IF(SP_SUL!Y214="","*",SP_SUL!Y214)</f>
        <v>*</v>
      </c>
      <c r="C210" s="95">
        <f>IF(SP_SUL!B214="","*",SP_SUL!B214)</f>
        <v>46062</v>
      </c>
      <c r="D210" s="94" t="str">
        <f>IF(SP_SUL!D214="","*",SP_SUL!D214)</f>
        <v>WALTER (TP-810)</v>
      </c>
      <c r="E210" s="94" t="str">
        <f>IF(SP_SUL!H214="","*",SP_SUL!H214)</f>
        <v>-</v>
      </c>
      <c r="F210" s="100" t="str">
        <f>IF(SP_SUL!M214="","*",SP_SUL!M214)</f>
        <v>ZWI-ZEM</v>
      </c>
      <c r="G210" s="95" t="str">
        <f>IF(SP_SUL!I214="","*",SP_SUL!I214)</f>
        <v>-</v>
      </c>
      <c r="H210" s="95" t="str">
        <f>IF(SP_SUL!AB214="","*",SP_SUL!AB214)</f>
        <v>*</v>
      </c>
      <c r="I210" s="95" t="str">
        <f>IF(SP_SUL!AC214="","*",SP_SUL!AC214)</f>
        <v>*</v>
      </c>
      <c r="J210" s="96" t="str">
        <f>IF(SP_SUL!AA214="","*",SP_SUL!AA214)</f>
        <v>*</v>
      </c>
      <c r="K210" s="97" t="str">
        <f>IF(SP_SUL!AD214="","*",SP_SUL!AD214)</f>
        <v>*</v>
      </c>
    </row>
    <row r="211" spans="2:11" hidden="1">
      <c r="B211" s="94" t="str">
        <f>IF(SP_SUL!Y215="","*",SP_SUL!Y215)</f>
        <v>*</v>
      </c>
      <c r="C211" s="95" t="str">
        <f>IF(SP_SUL!B215="","*",SP_SUL!B215)</f>
        <v>*</v>
      </c>
      <c r="D211" s="94" t="str">
        <f>IF(SP_SUL!D215="","*",SP_SUL!D215)</f>
        <v>*</v>
      </c>
      <c r="E211" s="94" t="str">
        <f>IF(SP_SUL!H215="","*",SP_SUL!H215)</f>
        <v>*</v>
      </c>
      <c r="F211" s="100" t="str">
        <f>IF(SP_SUL!M215="","*",SP_SUL!M215)</f>
        <v>-</v>
      </c>
      <c r="G211" s="95" t="str">
        <f>IF(SP_SUL!I215="","*",SP_SUL!I215)</f>
        <v>*</v>
      </c>
      <c r="H211" s="95" t="str">
        <f>IF(SP_SUL!AB215="","*",SP_SUL!AB215)</f>
        <v>*</v>
      </c>
      <c r="I211" s="95" t="str">
        <f>IF(SP_SUL!AC215="","*",SP_SUL!AC215)</f>
        <v>*</v>
      </c>
      <c r="J211" s="96" t="str">
        <f>IF(SP_SUL!AA215="","*",SP_SUL!AA215)</f>
        <v>*</v>
      </c>
      <c r="K211" s="97" t="str">
        <f>IF(SP_SUL!AD215="","*",SP_SUL!AD215)</f>
        <v>*</v>
      </c>
    </row>
    <row r="212" spans="2:11" hidden="1">
      <c r="B212" s="94" t="str">
        <f>IF(SP_SUL!Y216="","*",SP_SUL!Y216)</f>
        <v>*</v>
      </c>
      <c r="C212" s="95">
        <f>IF(SP_SUL!B216="","*",SP_SUL!B216)</f>
        <v>46062</v>
      </c>
      <c r="D212" s="94" t="str">
        <f>IF(SP_SUL!D216="","*",SP_SUL!D216)</f>
        <v>W95</v>
      </c>
      <c r="E212" s="94" t="str">
        <f>IF(SP_SUL!H216="","*",SP_SUL!H216)</f>
        <v>Z3ZEV</v>
      </c>
      <c r="F212" s="100" t="str">
        <f>IF(SP_SUL!M216="","*",SP_SUL!M216)</f>
        <v>ZEV-ZTP</v>
      </c>
      <c r="G212" s="95" t="str">
        <f>IF(SP_SUL!I216="","*",SP_SUL!I216)</f>
        <v>ZPT</v>
      </c>
      <c r="H212" s="95" t="str">
        <f>IF(SP_SUL!AB216="","*",SP_SUL!AB216)</f>
        <v>*</v>
      </c>
      <c r="I212" s="95" t="str">
        <f>IF(SP_SUL!AC216="","*",SP_SUL!AC216)</f>
        <v>*</v>
      </c>
      <c r="J212" s="96">
        <f>IF(SP_SUL!AA216="","*",SP_SUL!AA216)</f>
        <v>1</v>
      </c>
      <c r="K212" s="97">
        <f>IF(SP_SUL!AD216="","*",SP_SUL!AD216)</f>
        <v>0.3125</v>
      </c>
    </row>
    <row r="213" spans="2:11" hidden="1">
      <c r="B213" s="94" t="str">
        <f>IF(SP_SUL!Y217="","*",SP_SUL!Y217)</f>
        <v>*</v>
      </c>
      <c r="C213" s="95">
        <f>IF(SP_SUL!B217="","*",SP_SUL!B217)</f>
        <v>46062</v>
      </c>
      <c r="D213" s="94" t="str">
        <f>IF(SP_SUL!D217="","*",SP_SUL!D217)</f>
        <v>W61</v>
      </c>
      <c r="E213" s="94" t="str">
        <f>IF(SP_SUL!H217="","*",SP_SUL!H217)</f>
        <v>K67ZEV2</v>
      </c>
      <c r="F213" s="100" t="str">
        <f>IF(SP_SUL!M217="","*",SP_SUL!M217)</f>
        <v>ZXW-ZGP</v>
      </c>
      <c r="G213" s="95" t="str">
        <f>IF(SP_SUL!I217="","*",SP_SUL!I217)</f>
        <v>K67ZEV2</v>
      </c>
      <c r="H213" s="95" t="str">
        <f>IF(SP_SUL!AB217="","*",SP_SUL!AB217)</f>
        <v>FIXO</v>
      </c>
      <c r="I213" s="95" t="str">
        <f>IF(SP_SUL!AC217="","*",SP_SUL!AC217)</f>
        <v>*</v>
      </c>
      <c r="J213" s="96">
        <f>IF(SP_SUL!AA217="","*",SP_SUL!AA217)</f>
        <v>1</v>
      </c>
      <c r="K213" s="97">
        <f>IF(SP_SUL!AD217="","*",SP_SUL!AD217)</f>
        <v>0.3125</v>
      </c>
    </row>
    <row r="214" spans="2:11" hidden="1">
      <c r="B214" s="94" t="str">
        <f>IF(SP_SUL!Y218="","*",SP_SUL!Y218)</f>
        <v>*</v>
      </c>
      <c r="C214" s="95">
        <f>IF(SP_SUL!B218="","*",SP_SUL!B218)</f>
        <v>46062</v>
      </c>
      <c r="D214" s="94" t="str">
        <f>IF(SP_SUL!D218="","*",SP_SUL!D218)</f>
        <v>W62</v>
      </c>
      <c r="E214" s="94" t="str">
        <f>IF(SP_SUL!H218="","*",SP_SUL!H218)</f>
        <v>ZDRZPT</v>
      </c>
      <c r="F214" s="100" t="str">
        <f>IF(SP_SUL!M218="","*",SP_SUL!M218)</f>
        <v>ZXW-ZGP</v>
      </c>
      <c r="G214" s="95" t="str">
        <f>IF(SP_SUL!I218="","*",SP_SUL!I218)</f>
        <v>ZDRZPT</v>
      </c>
      <c r="H214" s="95" t="str">
        <f>IF(SP_SUL!AB218="","*",SP_SUL!AB218)</f>
        <v>FIXO</v>
      </c>
      <c r="I214" s="95" t="str">
        <f>IF(SP_SUL!AC218="","*",SP_SUL!AC218)</f>
        <v>*</v>
      </c>
      <c r="J214" s="96">
        <f>IF(SP_SUL!AA218="","*",SP_SUL!AA218)</f>
        <v>1</v>
      </c>
      <c r="K214" s="97">
        <f>IF(SP_SUL!AD218="","*",SP_SUL!AD218)</f>
        <v>0.3125</v>
      </c>
    </row>
    <row r="215" spans="2:11" hidden="1">
      <c r="B215" s="94" t="str">
        <f>IF(SP_SUL!Y219="","*",SP_SUL!Y219)</f>
        <v>*</v>
      </c>
      <c r="C215" s="95">
        <f>IF(SP_SUL!B219="","*",SP_SUL!B219)</f>
        <v>46062</v>
      </c>
      <c r="D215" s="94" t="str">
        <f>IF(SP_SUL!D219="","*",SP_SUL!D219)</f>
        <v>DIEGO (TF-42)</v>
      </c>
      <c r="E215" s="94" t="str">
        <f>IF(SP_SUL!H219="","*",SP_SUL!H219)</f>
        <v>-</v>
      </c>
      <c r="F215" s="100" t="str">
        <f>IF(SP_SUL!M219="","*",SP_SUL!M219)</f>
        <v>PAT-ZGM</v>
      </c>
      <c r="G215" s="95" t="str">
        <f>IF(SP_SUL!I219="","*",SP_SUL!I219)</f>
        <v>-</v>
      </c>
      <c r="H215" s="95" t="str">
        <f>IF(SP_SUL!AB219="","*",SP_SUL!AB219)</f>
        <v>*</v>
      </c>
      <c r="I215" s="95" t="str">
        <f>IF(SP_SUL!AC219="","*",SP_SUL!AC219)</f>
        <v>*</v>
      </c>
      <c r="J215" s="96" t="str">
        <f>IF(SP_SUL!AA219="","*",SP_SUL!AA219)</f>
        <v>*</v>
      </c>
      <c r="K215" s="97" t="str">
        <f>IF(SP_SUL!AD219="","*",SP_SUL!AD219)</f>
        <v>*</v>
      </c>
    </row>
    <row r="216" spans="2:11" hidden="1">
      <c r="B216" s="94" t="str">
        <f>IF(SP_SUL!Y220="","*",SP_SUL!Y220)</f>
        <v>*</v>
      </c>
      <c r="C216" s="95">
        <f>IF(SP_SUL!B220="","*",SP_SUL!B220)</f>
        <v>46062</v>
      </c>
      <c r="D216" s="94" t="str">
        <f>IF(SP_SUL!D220="","*",SP_SUL!D220)</f>
        <v>EXPANSÃO TURMA 1</v>
      </c>
      <c r="E216" s="94" t="str">
        <f>IF(SP_SUL!H220="","*",SP_SUL!H220)</f>
        <v>-</v>
      </c>
      <c r="F216" s="100" t="str">
        <f>IF(SP_SUL!M220="","*",SP_SUL!M220)</f>
        <v>109-ZGM</v>
      </c>
      <c r="G216" s="95" t="str">
        <f>IF(SP_SUL!I220="","*",SP_SUL!I220)</f>
        <v>-</v>
      </c>
      <c r="H216" s="95" t="str">
        <f>IF(SP_SUL!AB220="","*",SP_SUL!AB220)</f>
        <v>*</v>
      </c>
      <c r="I216" s="95" t="str">
        <f>IF(SP_SUL!AC220="","*",SP_SUL!AC220)</f>
        <v>*</v>
      </c>
      <c r="J216" s="96" t="str">
        <f>IF(SP_SUL!AA220="","*",SP_SUL!AA220)</f>
        <v>*</v>
      </c>
      <c r="K216" s="97" t="str">
        <f>IF(SP_SUL!AD220="","*",SP_SUL!AD220)</f>
        <v>*</v>
      </c>
    </row>
    <row r="217" spans="2:11" hidden="1">
      <c r="B217" s="94" t="str">
        <f>IF(SP_SUL!Y221="","*",SP_SUL!Y221)</f>
        <v>*</v>
      </c>
      <c r="C217" s="95" t="str">
        <f>IF(SP_SUL!B221="","*",SP_SUL!B221)</f>
        <v>*</v>
      </c>
      <c r="D217" s="94" t="str">
        <f>IF(SP_SUL!D221="","*",SP_SUL!D221)</f>
        <v>*</v>
      </c>
      <c r="E217" s="94" t="str">
        <f>IF(SP_SUL!H221="","*",SP_SUL!H221)</f>
        <v>*</v>
      </c>
      <c r="F217" s="100" t="str">
        <f>IF(SP_SUL!M221="","*",SP_SUL!M221)</f>
        <v>-</v>
      </c>
      <c r="G217" s="95" t="str">
        <f>IF(SP_SUL!I221="","*",SP_SUL!I221)</f>
        <v>*</v>
      </c>
      <c r="H217" s="95" t="str">
        <f>IF(SP_SUL!AB221="","*",SP_SUL!AB221)</f>
        <v>*</v>
      </c>
      <c r="I217" s="95" t="str">
        <f>IF(SP_SUL!AC221="","*",SP_SUL!AC221)</f>
        <v>*</v>
      </c>
      <c r="J217" s="96" t="str">
        <f>IF(SP_SUL!AA221="","*",SP_SUL!AA221)</f>
        <v>*</v>
      </c>
      <c r="K217" s="97" t="str">
        <f>IF(SP_SUL!AD221="","*",SP_SUL!AD221)</f>
        <v>*</v>
      </c>
    </row>
    <row r="218" spans="2:11" hidden="1">
      <c r="B218" s="94" t="str">
        <f>IF(SP_SUL!Y222="","*",SP_SUL!Y222)</f>
        <v>*</v>
      </c>
      <c r="C218" s="95" t="str">
        <f>IF(SP_SUL!B222="","*",SP_SUL!B222)</f>
        <v>*</v>
      </c>
      <c r="D218" s="94" t="str">
        <f>IF(SP_SUL!D222="","*",SP_SUL!D222)</f>
        <v>*</v>
      </c>
      <c r="E218" s="94" t="str">
        <f>IF(SP_SUL!H222="","*",SP_SUL!H222)</f>
        <v>*</v>
      </c>
      <c r="F218" s="100" t="str">
        <f>IF(SP_SUL!M222="","*",SP_SUL!M222)</f>
        <v>-</v>
      </c>
      <c r="G218" s="95" t="str">
        <f>IF(SP_SUL!I222="","*",SP_SUL!I222)</f>
        <v>*</v>
      </c>
      <c r="H218" s="95" t="str">
        <f>IF(SP_SUL!AB222="","*",SP_SUL!AB222)</f>
        <v>*</v>
      </c>
      <c r="I218" s="95" t="str">
        <f>IF(SP_SUL!AC222="","*",SP_SUL!AC222)</f>
        <v>*</v>
      </c>
      <c r="J218" s="96" t="str">
        <f>IF(SP_SUL!AA222="","*",SP_SUL!AA222)</f>
        <v>*</v>
      </c>
      <c r="K218" s="97" t="str">
        <f>IF(SP_SUL!AD222="","*",SP_SUL!AD222)</f>
        <v>*</v>
      </c>
    </row>
    <row r="219" spans="2:11" hidden="1">
      <c r="B219" s="94" t="str">
        <f>IF(SP_SUL!Y223="","*",SP_SUL!Y223)</f>
        <v>OPORTUNIDADE</v>
      </c>
      <c r="C219" s="95">
        <f>IF(SP_SUL!B223="","*",SP_SUL!B223)</f>
        <v>46063</v>
      </c>
      <c r="D219" s="94" t="str">
        <f>IF(SP_SUL!D223="","*",SP_SUL!D223)</f>
        <v>EXPANSÃO TURMA 1</v>
      </c>
      <c r="E219" s="94" t="str">
        <f>IF(SP_SUL!H223="","*",SP_SUL!H223)</f>
        <v>-</v>
      </c>
      <c r="F219" s="100" t="str">
        <f>IF(SP_SUL!M223="","*",SP_SUL!M223)</f>
        <v>ZCD</v>
      </c>
      <c r="G219" s="95" t="str">
        <f>IF(SP_SUL!I223="","*",SP_SUL!I223)</f>
        <v>-</v>
      </c>
      <c r="H219" s="95" t="str">
        <f>IF(SP_SUL!AB223="","*",SP_SUL!AB223)</f>
        <v>*</v>
      </c>
      <c r="I219" s="95" t="str">
        <f>IF(SP_SUL!AC223="","*",SP_SUL!AC223)</f>
        <v>*</v>
      </c>
      <c r="J219" s="96" t="str">
        <f>IF(SP_SUL!AA223="","*",SP_SUL!AA223)</f>
        <v>*</v>
      </c>
      <c r="K219" s="97" t="str">
        <f>IF(SP_SUL!AD223="","*",SP_SUL!AD223)</f>
        <v>*</v>
      </c>
    </row>
    <row r="220" spans="2:11" hidden="1">
      <c r="B220" s="94" t="str">
        <f>IF(SP_SUL!Y224="","*",SP_SUL!Y224)</f>
        <v>OPORTUNIDADE</v>
      </c>
      <c r="C220" s="95">
        <f>IF(SP_SUL!B224="","*",SP_SUL!B224)</f>
        <v>46063</v>
      </c>
      <c r="D220" s="94" t="str">
        <f>IF(SP_SUL!D224="","*",SP_SUL!D224)</f>
        <v>KLECIO (TP-699)</v>
      </c>
      <c r="E220" s="94" t="str">
        <f>IF(SP_SUL!H224="","*",SP_SUL!H224)</f>
        <v>-</v>
      </c>
      <c r="F220" s="100" t="str">
        <f>IF(SP_SUL!M224="","*",SP_SUL!M224)</f>
        <v>ZRX-ZRQ</v>
      </c>
      <c r="G220" s="95" t="str">
        <f>IF(SP_SUL!I224="","*",SP_SUL!I224)</f>
        <v>-</v>
      </c>
      <c r="H220" s="95" t="str">
        <f>IF(SP_SUL!AB224="","*",SP_SUL!AB224)</f>
        <v>*</v>
      </c>
      <c r="I220" s="95" t="str">
        <f>IF(SP_SUL!AC224="","*",SP_SUL!AC224)</f>
        <v>*</v>
      </c>
      <c r="J220" s="96" t="str">
        <f>IF(SP_SUL!AA224="","*",SP_SUL!AA224)</f>
        <v>*</v>
      </c>
      <c r="K220" s="97" t="str">
        <f>IF(SP_SUL!AD224="","*",SP_SUL!AD224)</f>
        <v>*</v>
      </c>
    </row>
    <row r="221" spans="2:11" hidden="1">
      <c r="B221" s="94" t="str">
        <f>IF(SP_SUL!Y225="","*",SP_SUL!Y225)</f>
        <v>*</v>
      </c>
      <c r="C221" s="95" t="str">
        <f>IF(SP_SUL!B225="","*",SP_SUL!B225)</f>
        <v>*</v>
      </c>
      <c r="D221" s="94" t="str">
        <f>IF(SP_SUL!D225="","*",SP_SUL!D225)</f>
        <v>W58</v>
      </c>
      <c r="E221" s="94">
        <f>IF(SP_SUL!H225="","*",SP_SUL!H225)</f>
        <v>106109</v>
      </c>
      <c r="F221" s="100" t="str">
        <f>IF(SP_SUL!M225="","*",SP_SUL!M225)</f>
        <v>ZBM-ZHO</v>
      </c>
      <c r="G221" s="95">
        <f>IF(SP_SUL!I225="","*",SP_SUL!I225)</f>
        <v>106109</v>
      </c>
      <c r="H221" s="95" t="str">
        <f>IF(SP_SUL!AB225="","*",SP_SUL!AB225)</f>
        <v>FIXO + ESCALA</v>
      </c>
      <c r="I221" s="95" t="str">
        <f>IF(SP_SUL!AC225="","*",SP_SUL!AC225)</f>
        <v>-</v>
      </c>
      <c r="J221" s="96">
        <f>IF(SP_SUL!AA225="","*",SP_SUL!AA225)</f>
        <v>2</v>
      </c>
      <c r="K221" s="97">
        <f>IF(SP_SUL!AD225="","*",SP_SUL!AD225)</f>
        <v>0.29166666666666669</v>
      </c>
    </row>
    <row r="222" spans="2:11" hidden="1">
      <c r="B222" s="94" t="str">
        <f>IF(SP_SUL!Y226="","*",SP_SUL!Y226)</f>
        <v>SIM</v>
      </c>
      <c r="C222" s="95">
        <f>IF(SP_SUL!B226="","*",SP_SUL!B226)</f>
        <v>46063</v>
      </c>
      <c r="D222" s="94" t="str">
        <f>IF(SP_SUL!D226="","*",SP_SUL!D226)</f>
        <v>E42</v>
      </c>
      <c r="E222" s="94" t="str">
        <f>IF(SP_SUL!H226="","*",SP_SUL!H226)</f>
        <v>ZBV3</v>
      </c>
      <c r="F222" s="100" t="str">
        <f>IF(SP_SUL!M226="","*",SP_SUL!M226)</f>
        <v>ZBM</v>
      </c>
      <c r="G222" s="95" t="str">
        <f>IF(SP_SUL!I226="","*",SP_SUL!I226)</f>
        <v>ZBV3</v>
      </c>
      <c r="H222" s="95" t="str">
        <f>IF(SP_SUL!AB226="","*",SP_SUL!AB226)</f>
        <v>FIXO + ESCALA</v>
      </c>
      <c r="I222" s="95" t="str">
        <f>IF(SP_SUL!AC226="","*",SP_SUL!AC226)</f>
        <v>AGD ACIONAMENTO PCM</v>
      </c>
      <c r="J222" s="96" t="str">
        <f>IF(SP_SUL!AA226="","*",SP_SUL!AA226)</f>
        <v>2 Lucas + Escala</v>
      </c>
      <c r="K222" s="97">
        <f>IF(SP_SUL!AD226="","*",SP_SUL!AD226)</f>
        <v>0.41666666666666669</v>
      </c>
    </row>
    <row r="223" spans="2:11" hidden="1">
      <c r="B223" s="94" t="str">
        <f>IF(SP_SUL!Y227="","*",SP_SUL!Y227)</f>
        <v>*</v>
      </c>
      <c r="C223" s="95">
        <f>IF(SP_SUL!B227="","*",SP_SUL!B227)</f>
        <v>46063</v>
      </c>
      <c r="D223" s="94" t="str">
        <f>IF(SP_SUL!D227="","*",SP_SUL!D227)</f>
        <v>V53</v>
      </c>
      <c r="E223" s="94" t="str">
        <f>IF(SP_SUL!H227="","*",SP_SUL!H227)</f>
        <v>ZAC-2</v>
      </c>
      <c r="F223" s="100" t="str">
        <f>IF(SP_SUL!M227="","*",SP_SUL!M227)</f>
        <v>ZAC-ZSK</v>
      </c>
      <c r="G223" s="95" t="str">
        <f>IF(SP_SUL!I227="","*",SP_SUL!I227)</f>
        <v>ZSK-2</v>
      </c>
      <c r="H223" s="95" t="str">
        <f>IF(SP_SUL!AB227="","*",SP_SUL!AB227)</f>
        <v>FIXO</v>
      </c>
      <c r="I223" s="95" t="str">
        <f>IF(SP_SUL!AC227="","*",SP_SUL!AC227)</f>
        <v>*</v>
      </c>
      <c r="J223" s="96">
        <f>IF(SP_SUL!AA227="","*",SP_SUL!AA227)</f>
        <v>1</v>
      </c>
      <c r="K223" s="97">
        <f>IF(SP_SUL!AD227="","*",SP_SUL!AD227)</f>
        <v>0.29166666666666669</v>
      </c>
    </row>
    <row r="224" spans="2:11" hidden="1">
      <c r="B224" s="94" t="str">
        <f>IF(SP_SUL!Y228="","*",SP_SUL!Y228)</f>
        <v>OPORTUNIDADE</v>
      </c>
      <c r="C224" s="95">
        <f>IF(SP_SUL!B228="","*",SP_SUL!B228)</f>
        <v>46063</v>
      </c>
      <c r="D224" s="94" t="str">
        <f>IF(SP_SUL!D228="","*",SP_SUL!D228)</f>
        <v>V93</v>
      </c>
      <c r="E224" s="94" t="str">
        <f>IF(SP_SUL!H228="","*",SP_SUL!H228)</f>
        <v>ZYU1</v>
      </c>
      <c r="F224" s="100" t="str">
        <f>IF(SP_SUL!M228="","*",SP_SUL!M228)</f>
        <v>ZYU-ZST</v>
      </c>
      <c r="G224" s="95" t="str">
        <f>IF(SP_SUL!I228="","*",SP_SUL!I228)</f>
        <v>ZYU1</v>
      </c>
      <c r="H224" s="95" t="str">
        <f>IF(SP_SUL!AB228="","*",SP_SUL!AB228)</f>
        <v>ESCALA</v>
      </c>
      <c r="I224" s="95" t="str">
        <f>IF(SP_SUL!AC228="","*",SP_SUL!AC228)</f>
        <v>*</v>
      </c>
      <c r="J224" s="96">
        <f>IF(SP_SUL!AA228="","*",SP_SUL!AA228)</f>
        <v>1</v>
      </c>
      <c r="K224" s="97">
        <f>IF(SP_SUL!AD228="","*",SP_SUL!AD228)</f>
        <v>0.29166666666666669</v>
      </c>
    </row>
    <row r="225" spans="2:11" hidden="1">
      <c r="B225" s="94" t="str">
        <f>IF(SP_SUL!Y229="","*",SP_SUL!Y229)</f>
        <v>OPORTUNIDADE</v>
      </c>
      <c r="C225" s="95">
        <f>IF(SP_SUL!B229="","*",SP_SUL!B229)</f>
        <v>46063</v>
      </c>
      <c r="D225" s="94" t="str">
        <f>IF(SP_SUL!D229="","*",SP_SUL!D229)</f>
        <v>EDSON (TP-780)</v>
      </c>
      <c r="E225" s="94" t="str">
        <f>IF(SP_SUL!H229="","*",SP_SUL!H229)</f>
        <v>-</v>
      </c>
      <c r="F225" s="100" t="str">
        <f>IF(SP_SUL!M229="","*",SP_SUL!M229)</f>
        <v>ZYU-ZST</v>
      </c>
      <c r="G225" s="95" t="str">
        <f>IF(SP_SUL!I229="","*",SP_SUL!I229)</f>
        <v>-</v>
      </c>
      <c r="H225" s="95" t="str">
        <f>IF(SP_SUL!AB229="","*",SP_SUL!AB229)</f>
        <v>*</v>
      </c>
      <c r="I225" s="95" t="str">
        <f>IF(SP_SUL!AC229="","*",SP_SUL!AC229)</f>
        <v>*</v>
      </c>
      <c r="J225" s="96" t="str">
        <f>IF(SP_SUL!AA229="","*",SP_SUL!AA229)</f>
        <v>-</v>
      </c>
      <c r="K225" s="97" t="str">
        <f>IF(SP_SUL!AD229="","*",SP_SUL!AD229)</f>
        <v>*</v>
      </c>
    </row>
    <row r="226" spans="2:11" hidden="1">
      <c r="B226" s="94" t="str">
        <f>IF(SP_SUL!Y230="","*",SP_SUL!Y230)</f>
        <v>OPORTUNIDADE</v>
      </c>
      <c r="C226" s="95">
        <f>IF(SP_SUL!B230="","*",SP_SUL!B230)</f>
        <v>46063</v>
      </c>
      <c r="D226" s="94" t="str">
        <f>IF(SP_SUL!D230="","*",SP_SUL!D230)</f>
        <v>ROGÉRIO (TP-730)</v>
      </c>
      <c r="E226" s="94" t="str">
        <f>IF(SP_SUL!H230="","*",SP_SUL!H230)</f>
        <v>-</v>
      </c>
      <c r="F226" s="100" t="str">
        <f>IF(SP_SUL!M230="","*",SP_SUL!M230)</f>
        <v>ZYU-ZST</v>
      </c>
      <c r="G226" s="95" t="str">
        <f>IF(SP_SUL!I230="","*",SP_SUL!I230)</f>
        <v>-</v>
      </c>
      <c r="H226" s="95" t="str">
        <f>IF(SP_SUL!AB230="","*",SP_SUL!AB230)</f>
        <v>*</v>
      </c>
      <c r="I226" s="95" t="str">
        <f>IF(SP_SUL!AC230="","*",SP_SUL!AC230)</f>
        <v>*</v>
      </c>
      <c r="J226" s="96" t="str">
        <f>IF(SP_SUL!AA230="","*",SP_SUL!AA230)</f>
        <v>-</v>
      </c>
      <c r="K226" s="97" t="str">
        <f>IF(SP_SUL!AD230="","*",SP_SUL!AD230)</f>
        <v>*</v>
      </c>
    </row>
    <row r="227" spans="2:11" hidden="1">
      <c r="B227" s="94" t="str">
        <f>IF(SP_SUL!Y231="","*",SP_SUL!Y231)</f>
        <v>OPORTUNIDADE</v>
      </c>
      <c r="C227" s="95">
        <f>IF(SP_SUL!B231="","*",SP_SUL!B231)</f>
        <v>46063</v>
      </c>
      <c r="D227" s="94" t="str">
        <f>IF(SP_SUL!D231="","*",SP_SUL!D231)</f>
        <v>W59</v>
      </c>
      <c r="E227" s="94" t="str">
        <f>IF(SP_SUL!H231="","*",SP_SUL!H231)</f>
        <v>ZYU1</v>
      </c>
      <c r="F227" s="100" t="str">
        <f>IF(SP_SUL!M231="","*",SP_SUL!M231)</f>
        <v>ZYU</v>
      </c>
      <c r="G227" s="95" t="str">
        <f>IF(SP_SUL!I231="","*",SP_SUL!I231)</f>
        <v>ZYU1</v>
      </c>
      <c r="H227" s="95" t="str">
        <f>IF(SP_SUL!AB231="","*",SP_SUL!AB231)</f>
        <v>FIXO</v>
      </c>
      <c r="I227" s="95" t="str">
        <f>IF(SP_SUL!AC231="","*",SP_SUL!AC231)</f>
        <v>*</v>
      </c>
      <c r="J227" s="96">
        <f>IF(SP_SUL!AA231="","*",SP_SUL!AA231)</f>
        <v>1</v>
      </c>
      <c r="K227" s="97">
        <f>IF(SP_SUL!AD231="","*",SP_SUL!AD231)</f>
        <v>0.29166666666666669</v>
      </c>
    </row>
    <row r="228" spans="2:11" hidden="1">
      <c r="B228" s="94" t="str">
        <f>IF(SP_SUL!Y232="","*",SP_SUL!Y232)</f>
        <v>SIM</v>
      </c>
      <c r="C228" s="95">
        <f>IF(SP_SUL!B232="","*",SP_SUL!B232)</f>
        <v>46063</v>
      </c>
      <c r="D228" s="94" t="str">
        <f>IF(SP_SUL!D232="","*",SP_SUL!D232)</f>
        <v>SUPER ZWW</v>
      </c>
      <c r="E228" s="94" t="str">
        <f>IF(SP_SUL!H232="","*",SP_SUL!H232)</f>
        <v>-</v>
      </c>
      <c r="F228" s="100" t="str">
        <f>IF(SP_SUL!M232="","*",SP_SUL!M232)</f>
        <v>ZKW-ZLU</v>
      </c>
      <c r="G228" s="95" t="str">
        <f>IF(SP_SUL!I232="","*",SP_SUL!I232)</f>
        <v>-</v>
      </c>
      <c r="H228" s="95" t="str">
        <f>IF(SP_SUL!AB232="","*",SP_SUL!AB232)</f>
        <v>*</v>
      </c>
      <c r="I228" s="95" t="str">
        <f>IF(SP_SUL!AC232="","*",SP_SUL!AC232)</f>
        <v>*</v>
      </c>
      <c r="J228" s="96" t="str">
        <f>IF(SP_SUL!AA232="","*",SP_SUL!AA232)</f>
        <v>-</v>
      </c>
      <c r="K228" s="97" t="str">
        <f>IF(SP_SUL!AD232="","*",SP_SUL!AD232)</f>
        <v>*</v>
      </c>
    </row>
    <row r="229" spans="2:11" hidden="1">
      <c r="B229" s="94" t="str">
        <f>IF(SP_SUL!Y233="","*",SP_SUL!Y233)</f>
        <v>SIM</v>
      </c>
      <c r="C229" s="95">
        <f>IF(SP_SUL!B233="","*",SP_SUL!B233)</f>
        <v>46063</v>
      </c>
      <c r="D229" s="94" t="str">
        <f>IF(SP_SUL!D233="","*",SP_SUL!D233)</f>
        <v>E17</v>
      </c>
      <c r="E229" s="94" t="str">
        <f>IF(SP_SUL!H233="","*",SP_SUL!H233)</f>
        <v>102ZKW2</v>
      </c>
      <c r="F229" s="100" t="str">
        <f>IF(SP_SUL!M233="","*",SP_SUL!M233)</f>
        <v>ZKW-ZLU</v>
      </c>
      <c r="G229" s="95" t="str">
        <f>IF(SP_SUL!I233="","*",SP_SUL!I233)</f>
        <v>102ZKW2</v>
      </c>
      <c r="H229" s="95" t="str">
        <f>IF(SP_SUL!AB233="","*",SP_SUL!AB233)</f>
        <v>FIXO</v>
      </c>
      <c r="I229" s="95" t="str">
        <f>IF(SP_SUL!AC233="","*",SP_SUL!AC233)</f>
        <v>*</v>
      </c>
      <c r="J229" s="96">
        <f>IF(SP_SUL!AA233="","*",SP_SUL!AA233)</f>
        <v>1</v>
      </c>
      <c r="K229" s="97">
        <f>IF(SP_SUL!AD233="","*",SP_SUL!AD233)</f>
        <v>0.35416666666666669</v>
      </c>
    </row>
    <row r="230" spans="2:11" hidden="1">
      <c r="B230" s="94" t="str">
        <f>IF(SP_SUL!Y234="","*",SP_SUL!Y234)</f>
        <v>SIM</v>
      </c>
      <c r="C230" s="95">
        <f>IF(SP_SUL!B234="","*",SP_SUL!B234)</f>
        <v>46063</v>
      </c>
      <c r="D230" s="94" t="str">
        <f>IF(SP_SUL!D234="","*",SP_SUL!D234)</f>
        <v>EDSON (TP-719)</v>
      </c>
      <c r="E230" s="94" t="str">
        <f>IF(SP_SUL!H234="","*",SP_SUL!H234)</f>
        <v>-</v>
      </c>
      <c r="F230" s="100" t="str">
        <f>IF(SP_SUL!M234="","*",SP_SUL!M234)</f>
        <v>ZKW-ZLU</v>
      </c>
      <c r="G230" s="95" t="str">
        <f>IF(SP_SUL!I234="","*",SP_SUL!I234)</f>
        <v>-</v>
      </c>
      <c r="H230" s="95" t="str">
        <f>IF(SP_SUL!AB234="","*",SP_SUL!AB234)</f>
        <v>*</v>
      </c>
      <c r="I230" s="95" t="str">
        <f>IF(SP_SUL!AC234="","*",SP_SUL!AC234)</f>
        <v>*</v>
      </c>
      <c r="J230" s="96" t="str">
        <f>IF(SP_SUL!AA234="","*",SP_SUL!AA234)</f>
        <v>-</v>
      </c>
      <c r="K230" s="97" t="str">
        <f>IF(SP_SUL!AD234="","*",SP_SUL!AD234)</f>
        <v>*</v>
      </c>
    </row>
    <row r="231" spans="2:11" hidden="1">
      <c r="B231" s="94" t="str">
        <f>IF(SP_SUL!Y235="","*",SP_SUL!Y235)</f>
        <v>SIM</v>
      </c>
      <c r="C231" s="95">
        <f>IF(SP_SUL!B235="","*",SP_SUL!B235)</f>
        <v>46063</v>
      </c>
      <c r="D231" s="94" t="str">
        <f>IF(SP_SUL!D235="","*",SP_SUL!D235)</f>
        <v>CLEBISON (TP-728)</v>
      </c>
      <c r="E231" s="94" t="str">
        <f>IF(SP_SUL!H235="","*",SP_SUL!H235)</f>
        <v>-</v>
      </c>
      <c r="F231" s="100" t="str">
        <f>IF(SP_SUL!M235="","*",SP_SUL!M235)</f>
        <v>ZKW-ZLU</v>
      </c>
      <c r="G231" s="95" t="str">
        <f>IF(SP_SUL!I235="","*",SP_SUL!I235)</f>
        <v>-</v>
      </c>
      <c r="H231" s="95" t="str">
        <f>IF(SP_SUL!AB235="","*",SP_SUL!AB235)</f>
        <v>*</v>
      </c>
      <c r="I231" s="95" t="str">
        <f>IF(SP_SUL!AC235="","*",SP_SUL!AC235)</f>
        <v>*</v>
      </c>
      <c r="J231" s="96" t="str">
        <f>IF(SP_SUL!AA235="","*",SP_SUL!AA235)</f>
        <v>-</v>
      </c>
      <c r="K231" s="97" t="str">
        <f>IF(SP_SUL!AD235="","*",SP_SUL!AD235)</f>
        <v>*</v>
      </c>
    </row>
    <row r="232" spans="2:11" hidden="1">
      <c r="B232" s="94" t="str">
        <f>IF(SP_SUL!Y236="","*",SP_SUL!Y236)</f>
        <v>SIM</v>
      </c>
      <c r="C232" s="95">
        <f>IF(SP_SUL!B236="","*",SP_SUL!B236)</f>
        <v>46063</v>
      </c>
      <c r="D232" s="94" t="str">
        <f>IF(SP_SUL!D236="","*",SP_SUL!D236)</f>
        <v>ISMAEL(TP-726)</v>
      </c>
      <c r="E232" s="94" t="str">
        <f>IF(SP_SUL!H236="","*",SP_SUL!H236)</f>
        <v>*</v>
      </c>
      <c r="F232" s="100" t="str">
        <f>IF(SP_SUL!M236="","*",SP_SUL!M236)</f>
        <v>ZKW-ZLU</v>
      </c>
      <c r="G232" s="95" t="str">
        <f>IF(SP_SUL!I236="","*",SP_SUL!I236)</f>
        <v>*</v>
      </c>
      <c r="H232" s="95" t="str">
        <f>IF(SP_SUL!AB236="","*",SP_SUL!AB236)</f>
        <v>*</v>
      </c>
      <c r="I232" s="95" t="str">
        <f>IF(SP_SUL!AC236="","*",SP_SUL!AC236)</f>
        <v>*</v>
      </c>
      <c r="J232" s="96" t="str">
        <f>IF(SP_SUL!AA236="","*",SP_SUL!AA236)</f>
        <v>-</v>
      </c>
      <c r="K232" s="97" t="str">
        <f>IF(SP_SUL!AD236="","*",SP_SUL!AD236)</f>
        <v>*</v>
      </c>
    </row>
    <row r="233" spans="2:11" hidden="1">
      <c r="B233" s="94" t="str">
        <f>IF(SP_SUL!Y237="","*",SP_SUL!Y237)</f>
        <v>SIM</v>
      </c>
      <c r="C233" s="95">
        <f>IF(SP_SUL!B237="","*",SP_SUL!B237)</f>
        <v>46063</v>
      </c>
      <c r="D233" s="94" t="str">
        <f>IF(SP_SUL!D237="","*",SP_SUL!D237)</f>
        <v>V89</v>
      </c>
      <c r="E233" s="94" t="str">
        <f>IF(SP_SUL!H237="","*",SP_SUL!H237)</f>
        <v>102ZKW2</v>
      </c>
      <c r="F233" s="100" t="str">
        <f>IF(SP_SUL!M237="","*",SP_SUL!M237)</f>
        <v>ZKW-ZLU</v>
      </c>
      <c r="G233" s="95" t="str">
        <f>IF(SP_SUL!I237="","*",SP_SUL!I237)</f>
        <v>102ZKW2</v>
      </c>
      <c r="H233" s="95" t="str">
        <f>IF(SP_SUL!AB237="","*",SP_SUL!AB237)</f>
        <v>FIXO</v>
      </c>
      <c r="I233" s="95" t="str">
        <f>IF(SP_SUL!AC237="","*",SP_SUL!AC237)</f>
        <v>*</v>
      </c>
      <c r="J233" s="96">
        <f>IF(SP_SUL!AA237="","*",SP_SUL!AA237)</f>
        <v>1</v>
      </c>
      <c r="K233" s="97">
        <f>IF(SP_SUL!AD237="","*",SP_SUL!AD237)</f>
        <v>0.35416666666666669</v>
      </c>
    </row>
    <row r="234" spans="2:11" hidden="1">
      <c r="B234" s="94" t="str">
        <f>IF(SP_SUL!Y238="","*",SP_SUL!Y238)</f>
        <v>OPORTUNIDADE</v>
      </c>
      <c r="C234" s="95">
        <f>IF(SP_SUL!B238="","*",SP_SUL!B238)</f>
        <v>46063</v>
      </c>
      <c r="D234" s="94" t="str">
        <f>IF(SP_SUL!D238="","*",SP_SUL!D238)</f>
        <v>W60</v>
      </c>
      <c r="E234" s="94" t="str">
        <f>IF(SP_SUL!H238="","*",SP_SUL!H238)</f>
        <v>ZEM1302</v>
      </c>
      <c r="F234" s="100" t="str">
        <f>IF(SP_SUL!M238="","*",SP_SUL!M238)</f>
        <v>ZLU-ZWI</v>
      </c>
      <c r="G234" s="95" t="str">
        <f>IF(SP_SUL!I238="","*",SP_SUL!I238)</f>
        <v>102ZKW2</v>
      </c>
      <c r="H234" s="95" t="str">
        <f>IF(SP_SUL!AB238="","*",SP_SUL!AB238)</f>
        <v>FIXO</v>
      </c>
      <c r="I234" s="95" t="str">
        <f>IF(SP_SUL!AC238="","*",SP_SUL!AC238)</f>
        <v>*</v>
      </c>
      <c r="J234" s="96">
        <f>IF(SP_SUL!AA238="","*",SP_SUL!AA238)</f>
        <v>1</v>
      </c>
      <c r="K234" s="97">
        <f>IF(SP_SUL!AD238="","*",SP_SUL!AD238)</f>
        <v>0.29166666666666669</v>
      </c>
    </row>
    <row r="235" spans="2:11" hidden="1">
      <c r="B235" s="94" t="str">
        <f>IF(SP_SUL!Y239="","*",SP_SUL!Y239)</f>
        <v>SIM</v>
      </c>
      <c r="C235" s="95">
        <f>IF(SP_SUL!B239="","*",SP_SUL!B239)</f>
        <v>46063</v>
      </c>
      <c r="D235" s="94" t="str">
        <f>IF(SP_SUL!D239="","*",SP_SUL!D239)</f>
        <v>A84</v>
      </c>
      <c r="E235" s="94" t="str">
        <f>IF(SP_SUL!H239="","*",SP_SUL!H239)</f>
        <v>ZWI1</v>
      </c>
      <c r="F235" s="100" t="str">
        <f>IF(SP_SUL!M239="","*",SP_SUL!M239)</f>
        <v>ZWI</v>
      </c>
      <c r="G235" s="95" t="str">
        <f>IF(SP_SUL!I239="","*",SP_SUL!I239)</f>
        <v>ZEV-069</v>
      </c>
      <c r="H235" s="95" t="str">
        <f>IF(SP_SUL!AB239="","*",SP_SUL!AB239)</f>
        <v>FIXO</v>
      </c>
      <c r="I235" s="95" t="str">
        <f>IF(SP_SUL!AC239="","*",SP_SUL!AC239)</f>
        <v>*</v>
      </c>
      <c r="J235" s="96">
        <f>IF(SP_SUL!AA239="","*",SP_SUL!AA239)</f>
        <v>1</v>
      </c>
      <c r="K235" s="97">
        <f>IF(SP_SUL!AD239="","*",SP_SUL!AD239)</f>
        <v>0.29166666666666669</v>
      </c>
    </row>
    <row r="236" spans="2:11" hidden="1">
      <c r="B236" s="94" t="str">
        <f>IF(SP_SUL!Y240="","*",SP_SUL!Y240)</f>
        <v>SIM</v>
      </c>
      <c r="C236" s="95">
        <f>IF(SP_SUL!B240="","*",SP_SUL!B240)</f>
        <v>46063</v>
      </c>
      <c r="D236" s="94" t="str">
        <f>IF(SP_SUL!D240="","*",SP_SUL!D240)</f>
        <v>MOD ZRB</v>
      </c>
      <c r="E236" s="94" t="str">
        <f>IF(SP_SUL!H240="","*",SP_SUL!H240)</f>
        <v>-</v>
      </c>
      <c r="F236" s="100" t="str">
        <f>IF(SP_SUL!M240="","*",SP_SUL!M240)</f>
        <v>ZRB-ZEV</v>
      </c>
      <c r="G236" s="95" t="str">
        <f>IF(SP_SUL!I240="","*",SP_SUL!I240)</f>
        <v>-</v>
      </c>
      <c r="H236" s="95" t="str">
        <f>IF(SP_SUL!AB240="","*",SP_SUL!AB240)</f>
        <v>*</v>
      </c>
      <c r="I236" s="95" t="str">
        <f>IF(SP_SUL!AC240="","*",SP_SUL!AC240)</f>
        <v>*</v>
      </c>
      <c r="J236" s="96" t="str">
        <f>IF(SP_SUL!AA240="","*",SP_SUL!AA240)</f>
        <v>-</v>
      </c>
      <c r="K236" s="97" t="str">
        <f>IF(SP_SUL!AD240="","*",SP_SUL!AD240)</f>
        <v>*</v>
      </c>
    </row>
    <row r="237" spans="2:11" hidden="1">
      <c r="B237" s="94" t="str">
        <f>IF(SP_SUL!Y241="","*",SP_SUL!Y241)</f>
        <v>SIM</v>
      </c>
      <c r="C237" s="95">
        <f>IF(SP_SUL!B241="","*",SP_SUL!B241)</f>
        <v>46063</v>
      </c>
      <c r="D237" s="94" t="str">
        <f>IF(SP_SUL!D241="","*",SP_SUL!D241)</f>
        <v>W97</v>
      </c>
      <c r="E237" s="94" t="str">
        <f>IF(SP_SUL!H241="","*",SP_SUL!H241)</f>
        <v>ZEM1</v>
      </c>
      <c r="F237" s="100" t="str">
        <f>IF(SP_SUL!M241="","*",SP_SUL!M241)</f>
        <v>ZRB-ZEV</v>
      </c>
      <c r="G237" s="95" t="str">
        <f>IF(SP_SUL!I241="","*",SP_SUL!I241)</f>
        <v>ZEM1</v>
      </c>
      <c r="H237" s="95" t="str">
        <f>IF(SP_SUL!AB241="","*",SP_SUL!AB241)</f>
        <v>FIXO</v>
      </c>
      <c r="I237" s="95" t="str">
        <f>IF(SP_SUL!AC241="","*",SP_SUL!AC241)</f>
        <v>*</v>
      </c>
      <c r="J237" s="96">
        <f>IF(SP_SUL!AA241="","*",SP_SUL!AA241)</f>
        <v>1</v>
      </c>
      <c r="K237" s="97">
        <f>IF(SP_SUL!AD241="","*",SP_SUL!AD241)</f>
        <v>0.29166666666666669</v>
      </c>
    </row>
    <row r="238" spans="2:11" hidden="1">
      <c r="B238" s="94" t="str">
        <f>IF(SP_SUL!Y242="","*",SP_SUL!Y242)</f>
        <v>SIM</v>
      </c>
      <c r="C238" s="95">
        <f>IF(SP_SUL!B242="","*",SP_SUL!B242)</f>
        <v>46063</v>
      </c>
      <c r="D238" s="94" t="str">
        <f>IF(SP_SUL!D242="","*",SP_SUL!D242)</f>
        <v>V96</v>
      </c>
      <c r="E238" s="94" t="str">
        <f>IF(SP_SUL!H242="","*",SP_SUL!H242)</f>
        <v>K67ZEV2</v>
      </c>
      <c r="F238" s="100" t="str">
        <f>IF(SP_SUL!M242="","*",SP_SUL!M242)</f>
        <v>ZRB-ZEV</v>
      </c>
      <c r="G238" s="95" t="str">
        <f>IF(SP_SUL!I242="","*",SP_SUL!I242)</f>
        <v>K67ZEV2</v>
      </c>
      <c r="H238" s="95" t="str">
        <f>IF(SP_SUL!AB242="","*",SP_SUL!AB242)</f>
        <v>FIXO</v>
      </c>
      <c r="I238" s="95" t="str">
        <f>IF(SP_SUL!AC242="","*",SP_SUL!AC242)</f>
        <v>*</v>
      </c>
      <c r="J238" s="96">
        <f>IF(SP_SUL!AA242="","*",SP_SUL!AA242)</f>
        <v>1</v>
      </c>
      <c r="K238" s="97">
        <f>IF(SP_SUL!AD242="","*",SP_SUL!AD242)</f>
        <v>0.29166666666666669</v>
      </c>
    </row>
    <row r="239" spans="2:11" hidden="1">
      <c r="B239" s="94" t="str">
        <f>IF(SP_SUL!Y243="","*",SP_SUL!Y243)</f>
        <v>SIM</v>
      </c>
      <c r="C239" s="95">
        <f>IF(SP_SUL!B243="","*",SP_SUL!B243)</f>
        <v>46063</v>
      </c>
      <c r="D239" s="94" t="str">
        <f>IF(SP_SUL!D243="","*",SP_SUL!D243)</f>
        <v>WAGNER (TP-903)</v>
      </c>
      <c r="E239" s="94" t="str">
        <f>IF(SP_SUL!H243="","*",SP_SUL!H243)</f>
        <v>-</v>
      </c>
      <c r="F239" s="100" t="str">
        <f>IF(SP_SUL!M243="","*",SP_SUL!M243)</f>
        <v>ZRB-ZEV</v>
      </c>
      <c r="G239" s="95" t="str">
        <f>IF(SP_SUL!I243="","*",SP_SUL!I243)</f>
        <v>-</v>
      </c>
      <c r="H239" s="95" t="str">
        <f>IF(SP_SUL!AB243="","*",SP_SUL!AB243)</f>
        <v>*</v>
      </c>
      <c r="I239" s="95" t="str">
        <f>IF(SP_SUL!AC243="","*",SP_SUL!AC243)</f>
        <v>*</v>
      </c>
      <c r="J239" s="96" t="str">
        <f>IF(SP_SUL!AA243="","*",SP_SUL!AA243)</f>
        <v>-</v>
      </c>
      <c r="K239" s="97" t="str">
        <f>IF(SP_SUL!AD243="","*",SP_SUL!AD243)</f>
        <v>*</v>
      </c>
    </row>
    <row r="240" spans="2:11" hidden="1">
      <c r="B240" s="94" t="str">
        <f>IF(SP_SUL!Y244="","*",SP_SUL!Y244)</f>
        <v>SIM</v>
      </c>
      <c r="C240" s="95">
        <f>IF(SP_SUL!B244="","*",SP_SUL!B244)</f>
        <v>46063</v>
      </c>
      <c r="D240" s="94" t="str">
        <f>IF(SP_SUL!D244="","*",SP_SUL!D244)</f>
        <v>CAIQUE (TMA-677)</v>
      </c>
      <c r="E240" s="94" t="str">
        <f>IF(SP_SUL!H244="","*",SP_SUL!H244)</f>
        <v>-</v>
      </c>
      <c r="F240" s="100" t="str">
        <f>IF(SP_SUL!M244="","*",SP_SUL!M244)</f>
        <v>ZRB-ZEV</v>
      </c>
      <c r="G240" s="95" t="str">
        <f>IF(SP_SUL!I244="","*",SP_SUL!I244)</f>
        <v>-</v>
      </c>
      <c r="H240" s="95" t="str">
        <f>IF(SP_SUL!AB244="","*",SP_SUL!AB244)</f>
        <v>*</v>
      </c>
      <c r="I240" s="95" t="str">
        <f>IF(SP_SUL!AC244="","*",SP_SUL!AC244)</f>
        <v>*</v>
      </c>
      <c r="J240" s="96" t="str">
        <f>IF(SP_SUL!AA244="","*",SP_SUL!AA244)</f>
        <v>-</v>
      </c>
      <c r="K240" s="97" t="str">
        <f>IF(SP_SUL!AD244="","*",SP_SUL!AD244)</f>
        <v>*</v>
      </c>
    </row>
    <row r="241" spans="2:11" hidden="1">
      <c r="B241" s="94" t="str">
        <f>IF(SP_SUL!Y245="","*",SP_SUL!Y245)</f>
        <v>*</v>
      </c>
      <c r="C241" s="95" t="str">
        <f>IF(SP_SUL!B245="","*",SP_SUL!B245)</f>
        <v>*</v>
      </c>
      <c r="D241" s="94" t="str">
        <f>IF(SP_SUL!D245="","*",SP_SUL!D245)</f>
        <v>*</v>
      </c>
      <c r="E241" s="94" t="str">
        <f>IF(SP_SUL!H245="","*",SP_SUL!H245)</f>
        <v>*</v>
      </c>
      <c r="F241" s="100" t="str">
        <f>IF(SP_SUL!M245="","*",SP_SUL!M245)</f>
        <v>-</v>
      </c>
      <c r="G241" s="95" t="str">
        <f>IF(SP_SUL!I245="","*",SP_SUL!I245)</f>
        <v>*</v>
      </c>
      <c r="H241" s="95" t="str">
        <f>IF(SP_SUL!AB245="","*",SP_SUL!AB245)</f>
        <v>*</v>
      </c>
      <c r="I241" s="95" t="str">
        <f>IF(SP_SUL!AC245="","*",SP_SUL!AC245)</f>
        <v>*</v>
      </c>
      <c r="J241" s="96" t="str">
        <f>IF(SP_SUL!AA245="","*",SP_SUL!AA245)</f>
        <v>*</v>
      </c>
      <c r="K241" s="97" t="str">
        <f>IF(SP_SUL!AD245="","*",SP_SUL!AD245)</f>
        <v>*</v>
      </c>
    </row>
    <row r="242" spans="2:11" hidden="1">
      <c r="B242" s="94" t="str">
        <f>IF(SP_SUL!Y246="","*",SP_SUL!Y246)</f>
        <v>SIM</v>
      </c>
      <c r="C242" s="95">
        <f>IF(SP_SUL!B246="","*",SP_SUL!B246)</f>
        <v>46063</v>
      </c>
      <c r="D242" s="94" t="str">
        <f>IF(SP_SUL!D246="","*",SP_SUL!D246)</f>
        <v>MODERNIZAÇÃO SERRA</v>
      </c>
      <c r="E242" s="94" t="str">
        <f>IF(SP_SUL!H246="","*",SP_SUL!H246)</f>
        <v>-</v>
      </c>
      <c r="F242" s="100" t="str">
        <f>IF(SP_SUL!M246="","*",SP_SUL!M246)</f>
        <v>ZEZ-ZXW</v>
      </c>
      <c r="G242" s="95" t="str">
        <f>IF(SP_SUL!I246="","*",SP_SUL!I246)</f>
        <v>-</v>
      </c>
      <c r="H242" s="95" t="str">
        <f>IF(SP_SUL!AB246="","*",SP_SUL!AB246)</f>
        <v>*</v>
      </c>
      <c r="I242" s="95" t="str">
        <f>IF(SP_SUL!AC246="","*",SP_SUL!AC246)</f>
        <v>*</v>
      </c>
      <c r="J242" s="96" t="str">
        <f>IF(SP_SUL!AA246="","*",SP_SUL!AA246)</f>
        <v>*</v>
      </c>
      <c r="K242" s="97" t="str">
        <f>IF(SP_SUL!AD246="","*",SP_SUL!AD246)</f>
        <v>*</v>
      </c>
    </row>
    <row r="243" spans="2:11" hidden="1">
      <c r="B243" s="94" t="str">
        <f>IF(SP_SUL!Y247="","*",SP_SUL!Y247)</f>
        <v>SIM</v>
      </c>
      <c r="C243" s="95">
        <f>IF(SP_SUL!B247="","*",SP_SUL!B247)</f>
        <v>46063</v>
      </c>
      <c r="D243" s="94" t="str">
        <f>IF(SP_SUL!D247="","*",SP_SUL!D247)</f>
        <v>W61</v>
      </c>
      <c r="E243" s="94" t="str">
        <f>IF(SP_SUL!H247="","*",SP_SUL!H247)</f>
        <v>K67ZEV-1</v>
      </c>
      <c r="F243" s="100" t="str">
        <f>IF(SP_SUL!M247="","*",SP_SUL!M247)</f>
        <v>ZEZ-ZXW</v>
      </c>
      <c r="G243" s="95" t="str">
        <f>IF(SP_SUL!I247="","*",SP_SUL!I247)</f>
        <v>K67ZEV-1</v>
      </c>
      <c r="H243" s="95" t="str">
        <f>IF(SP_SUL!AB247="","*",SP_SUL!AB247)</f>
        <v>FIXO</v>
      </c>
      <c r="I243" s="95" t="str">
        <f>IF(SP_SUL!AC247="","*",SP_SUL!AC247)</f>
        <v>*</v>
      </c>
      <c r="J243" s="96">
        <f>IF(SP_SUL!AA247="","*",SP_SUL!AA247)</f>
        <v>1</v>
      </c>
      <c r="K243" s="97">
        <f>IF(SP_SUL!AD247="","*",SP_SUL!AD247)</f>
        <v>0.29166666666666669</v>
      </c>
    </row>
    <row r="244" spans="2:11" hidden="1">
      <c r="B244" s="94" t="str">
        <f>IF(SP_SUL!Y248="","*",SP_SUL!Y248)</f>
        <v>SIM</v>
      </c>
      <c r="C244" s="95">
        <f>IF(SP_SUL!B248="","*",SP_SUL!B248)</f>
        <v>46063</v>
      </c>
      <c r="D244" s="94" t="str">
        <f>IF(SP_SUL!D248="","*",SP_SUL!D248)</f>
        <v>V85</v>
      </c>
      <c r="E244" s="94" t="str">
        <f>IF(SP_SUL!H248="","*",SP_SUL!H248)</f>
        <v>K67ZEV-1</v>
      </c>
      <c r="F244" s="100" t="str">
        <f>IF(SP_SUL!M248="","*",SP_SUL!M248)</f>
        <v>ZEZ-ZXW</v>
      </c>
      <c r="G244" s="95" t="str">
        <f>IF(SP_SUL!I248="","*",SP_SUL!I248)</f>
        <v>K67ZEV-1</v>
      </c>
      <c r="H244" s="95" t="str">
        <f>IF(SP_SUL!AB248="","*",SP_SUL!AB248)</f>
        <v>FIXO</v>
      </c>
      <c r="I244" s="95" t="str">
        <f>IF(SP_SUL!AC248="","*",SP_SUL!AC248)</f>
        <v>*</v>
      </c>
      <c r="J244" s="96">
        <f>IF(SP_SUL!AA248="","*",SP_SUL!AA248)</f>
        <v>1</v>
      </c>
      <c r="K244" s="97">
        <f>IF(SP_SUL!AD248="","*",SP_SUL!AD248)</f>
        <v>0.29166666666666669</v>
      </c>
    </row>
    <row r="245" spans="2:11" hidden="1">
      <c r="B245" s="94" t="str">
        <f>IF(SP_SUL!Y249="","*",SP_SUL!Y249)</f>
        <v>*</v>
      </c>
      <c r="C245" s="95" t="str">
        <f>IF(SP_SUL!B249="","*",SP_SUL!B249)</f>
        <v>*</v>
      </c>
      <c r="D245" s="94" t="str">
        <f>IF(SP_SUL!D249="","*",SP_SUL!D249)</f>
        <v>*</v>
      </c>
      <c r="E245" s="94" t="str">
        <f>IF(SP_SUL!H249="","*",SP_SUL!H249)</f>
        <v>*</v>
      </c>
      <c r="F245" s="100" t="str">
        <f>IF(SP_SUL!M249="","*",SP_SUL!M249)</f>
        <v>-</v>
      </c>
      <c r="G245" s="95" t="str">
        <f>IF(SP_SUL!I249="","*",SP_SUL!I249)</f>
        <v>*</v>
      </c>
      <c r="H245" s="95" t="str">
        <f>IF(SP_SUL!AB249="","*",SP_SUL!AB249)</f>
        <v>*</v>
      </c>
      <c r="I245" s="95" t="str">
        <f>IF(SP_SUL!AC249="","*",SP_SUL!AC249)</f>
        <v>*</v>
      </c>
      <c r="J245" s="96" t="str">
        <f>IF(SP_SUL!AA249="","*",SP_SUL!AA249)</f>
        <v>*</v>
      </c>
      <c r="K245" s="97" t="str">
        <f>IF(SP_SUL!AD249="","*",SP_SUL!AD249)</f>
        <v>*</v>
      </c>
    </row>
    <row r="246" spans="2:11" hidden="1">
      <c r="B246" s="94" t="str">
        <f>IF(SP_SUL!Y250="","*",SP_SUL!Y250)</f>
        <v>SIM</v>
      </c>
      <c r="C246" s="95">
        <f>IF(SP_SUL!B250="","*",SP_SUL!B250)</f>
        <v>46063</v>
      </c>
      <c r="D246" s="94" t="str">
        <f>IF(SP_SUL!D250="","*",SP_SUL!D250)</f>
        <v>MODERNIZAÇÃO SERRA</v>
      </c>
      <c r="E246" s="94" t="str">
        <f>IF(SP_SUL!H250="","*",SP_SUL!H250)</f>
        <v>-</v>
      </c>
      <c r="F246" s="100" t="str">
        <f>IF(SP_SUL!M250="","*",SP_SUL!M250)</f>
        <v>ZGP-ZPT</v>
      </c>
      <c r="G246" s="95" t="str">
        <f>IF(SP_SUL!I250="","*",SP_SUL!I250)</f>
        <v>-</v>
      </c>
      <c r="H246" s="95" t="str">
        <f>IF(SP_SUL!AB250="","*",SP_SUL!AB250)</f>
        <v>*</v>
      </c>
      <c r="I246" s="95" t="str">
        <f>IF(SP_SUL!AC250="","*",SP_SUL!AC250)</f>
        <v>*</v>
      </c>
      <c r="J246" s="96" t="str">
        <f>IF(SP_SUL!AA250="","*",SP_SUL!AA250)</f>
        <v>-</v>
      </c>
      <c r="K246" s="97" t="str">
        <f>IF(SP_SUL!AD250="","*",SP_SUL!AD250)</f>
        <v>*</v>
      </c>
    </row>
    <row r="247" spans="2:11" hidden="1">
      <c r="B247" s="94" t="str">
        <f>IF(SP_SUL!Y251="","*",SP_SUL!Y251)</f>
        <v>SIM</v>
      </c>
      <c r="C247" s="95">
        <f>IF(SP_SUL!B251="","*",SP_SUL!B251)</f>
        <v>46063</v>
      </c>
      <c r="D247" s="94" t="str">
        <f>IF(SP_SUL!D251="","*",SP_SUL!D251)</f>
        <v>W62</v>
      </c>
      <c r="E247" s="94" t="str">
        <f>IF(SP_SUL!H251="","*",SP_SUL!H251)</f>
        <v>ZPT1051</v>
      </c>
      <c r="F247" s="100" t="str">
        <f>IF(SP_SUL!M251="","*",SP_SUL!M251)</f>
        <v>ZGP</v>
      </c>
      <c r="G247" s="95" t="str">
        <f>IF(SP_SUL!I251="","*",SP_SUL!I251)</f>
        <v>ZPTZDR</v>
      </c>
      <c r="H247" s="95" t="str">
        <f>IF(SP_SUL!AB251="","*",SP_SUL!AB251)</f>
        <v>FIXO</v>
      </c>
      <c r="I247" s="95" t="str">
        <f>IF(SP_SUL!AC251="","*",SP_SUL!AC251)</f>
        <v>*</v>
      </c>
      <c r="J247" s="96">
        <f>IF(SP_SUL!AA251="","*",SP_SUL!AA251)</f>
        <v>1</v>
      </c>
      <c r="K247" s="97">
        <f>IF(SP_SUL!AD251="","*",SP_SUL!AD251)</f>
        <v>0.29166666666666669</v>
      </c>
    </row>
    <row r="248" spans="2:11" hidden="1">
      <c r="B248" s="94" t="str">
        <f>IF(SP_SUL!Y252="","*",SP_SUL!Y252)</f>
        <v>OPORTUNIDADE</v>
      </c>
      <c r="C248" s="95">
        <f>IF(SP_SUL!B252="","*",SP_SUL!B252)</f>
        <v>46063</v>
      </c>
      <c r="D248" s="94" t="str">
        <f>IF(SP_SUL!D252="","*",SP_SUL!D252)</f>
        <v>DIEGO (TF-42)</v>
      </c>
      <c r="E248" s="94" t="str">
        <f>IF(SP_SUL!H252="","*",SP_SUL!H252)</f>
        <v>-</v>
      </c>
      <c r="F248" s="100" t="str">
        <f>IF(SP_SUL!M252="","*",SP_SUL!M252)</f>
        <v>PAT-ZGM</v>
      </c>
      <c r="G248" s="95" t="str">
        <f>IF(SP_SUL!I252="","*",SP_SUL!I252)</f>
        <v>-</v>
      </c>
      <c r="H248" s="95" t="str">
        <f>IF(SP_SUL!AB252="","*",SP_SUL!AB252)</f>
        <v>*</v>
      </c>
      <c r="I248" s="95" t="str">
        <f>IF(SP_SUL!AC252="","*",SP_SUL!AC252)</f>
        <v>*</v>
      </c>
      <c r="J248" s="96" t="str">
        <f>IF(SP_SUL!AA252="","*",SP_SUL!AA252)</f>
        <v>-</v>
      </c>
      <c r="K248" s="97" t="str">
        <f>IF(SP_SUL!AD252="","*",SP_SUL!AD252)</f>
        <v>*</v>
      </c>
    </row>
    <row r="249" spans="2:11" hidden="1">
      <c r="B249" s="94" t="str">
        <f>IF(SP_SUL!Y253="","*",SP_SUL!Y253)</f>
        <v>OPORTUNIDADE</v>
      </c>
      <c r="C249" s="95">
        <f>IF(SP_SUL!B253="","*",SP_SUL!B253)</f>
        <v>46063</v>
      </c>
      <c r="D249" s="94" t="str">
        <f>IF(SP_SUL!D253="","*",SP_SUL!D253)</f>
        <v>EXPANSÃO TURMA 1</v>
      </c>
      <c r="E249" s="94" t="str">
        <f>IF(SP_SUL!H253="","*",SP_SUL!H253)</f>
        <v>-</v>
      </c>
      <c r="F249" s="100" t="str">
        <f>IF(SP_SUL!M253="","*",SP_SUL!M253)</f>
        <v>ZZV-ZPG</v>
      </c>
      <c r="G249" s="95" t="str">
        <f>IF(SP_SUL!I253="","*",SP_SUL!I253)</f>
        <v>-</v>
      </c>
      <c r="H249" s="95" t="str">
        <f>IF(SP_SUL!AB253="","*",SP_SUL!AB253)</f>
        <v>*</v>
      </c>
      <c r="I249" s="95" t="str">
        <f>IF(SP_SUL!AC253="","*",SP_SUL!AC253)</f>
        <v>*</v>
      </c>
      <c r="J249" s="96" t="str">
        <f>IF(SP_SUL!AA253="","*",SP_SUL!AA253)</f>
        <v>-</v>
      </c>
      <c r="K249" s="97" t="str">
        <f>IF(SP_SUL!AD253="","*",SP_SUL!AD253)</f>
        <v>*</v>
      </c>
    </row>
    <row r="250" spans="2:11" hidden="1">
      <c r="B250" s="94" t="str">
        <f>IF(SP_SUL!Y254="","*",SP_SUL!Y254)</f>
        <v>*</v>
      </c>
      <c r="C250" s="95" t="str">
        <f>IF(SP_SUL!B254="","*",SP_SUL!B254)</f>
        <v>*</v>
      </c>
      <c r="D250" s="94" t="str">
        <f>IF(SP_SUL!D254="","*",SP_SUL!D254)</f>
        <v>*</v>
      </c>
      <c r="E250" s="94" t="str">
        <f>IF(SP_SUL!H254="","*",SP_SUL!H254)</f>
        <v>*</v>
      </c>
      <c r="F250" s="100" t="str">
        <f>IF(SP_SUL!M254="","*",SP_SUL!M254)</f>
        <v>*</v>
      </c>
      <c r="G250" s="95" t="str">
        <f>IF(SP_SUL!I254="","*",SP_SUL!I254)</f>
        <v>*</v>
      </c>
      <c r="H250" s="95" t="str">
        <f>IF(SP_SUL!AB254="","*",SP_SUL!AB254)</f>
        <v>*</v>
      </c>
      <c r="I250" s="95" t="str">
        <f>IF(SP_SUL!AC254="","*",SP_SUL!AC254)</f>
        <v>*</v>
      </c>
      <c r="J250" s="96" t="str">
        <f>IF(SP_SUL!AA254="","*",SP_SUL!AA254)</f>
        <v>-</v>
      </c>
      <c r="K250" s="97" t="str">
        <f>IF(SP_SUL!AD254="","*",SP_SUL!AD254)</f>
        <v>*</v>
      </c>
    </row>
    <row r="251" spans="2:11" hidden="1">
      <c r="B251" s="94" t="str">
        <f>IF(SP_SUL!Y255="","*",SP_SUL!Y255)</f>
        <v>*</v>
      </c>
      <c r="C251" s="95" t="str">
        <f>IF(SP_SUL!B255="","*",SP_SUL!B255)</f>
        <v>*</v>
      </c>
      <c r="D251" s="94" t="str">
        <f>IF(SP_SUL!D255="","*",SP_SUL!D255)</f>
        <v>*</v>
      </c>
      <c r="E251" s="94" t="str">
        <f>IF(SP_SUL!H255="","*",SP_SUL!H255)</f>
        <v>*</v>
      </c>
      <c r="F251" s="100" t="str">
        <f>IF(SP_SUL!M255="","*",SP_SUL!M255)</f>
        <v>-</v>
      </c>
      <c r="G251" s="95" t="str">
        <f>IF(SP_SUL!I255="","*",SP_SUL!I255)</f>
        <v>*</v>
      </c>
      <c r="H251" s="95" t="str">
        <f>IF(SP_SUL!AB255="","*",SP_SUL!AB255)</f>
        <v>*</v>
      </c>
      <c r="I251" s="95" t="str">
        <f>IF(SP_SUL!AC255="","*",SP_SUL!AC255)</f>
        <v>*</v>
      </c>
      <c r="J251" s="96" t="str">
        <f>IF(SP_SUL!AA255="","*",SP_SUL!AA255)</f>
        <v>*</v>
      </c>
      <c r="K251" s="97" t="str">
        <f>IF(SP_SUL!AD255="","*",SP_SUL!AD255)</f>
        <v>*</v>
      </c>
    </row>
    <row r="252" spans="2:11" hidden="1">
      <c r="B252" s="94" t="str">
        <f>IF(SP_SUL!Y256="","*",SP_SUL!Y256)</f>
        <v>OPORTUNIDADE</v>
      </c>
      <c r="C252" s="95">
        <f>IF(SP_SUL!B256="","*",SP_SUL!B256)</f>
        <v>46064</v>
      </c>
      <c r="D252" s="94" t="str">
        <f>IF(SP_SUL!D256="","*",SP_SUL!D256)</f>
        <v>EXPANSÃO TURMA 1</v>
      </c>
      <c r="E252" s="94" t="str">
        <f>IF(SP_SUL!H256="","*",SP_SUL!H256)</f>
        <v>-</v>
      </c>
      <c r="F252" s="100" t="str">
        <f>IF(SP_SUL!M256="","*",SP_SUL!M256)</f>
        <v>ZCD</v>
      </c>
      <c r="G252" s="95" t="str">
        <f>IF(SP_SUL!I256="","*",SP_SUL!I256)</f>
        <v>-</v>
      </c>
      <c r="H252" s="95" t="str">
        <f>IF(SP_SUL!AB256="","*",SP_SUL!AB256)</f>
        <v>*</v>
      </c>
      <c r="I252" s="95" t="str">
        <f>IF(SP_SUL!AC256="","*",SP_SUL!AC256)</f>
        <v>*</v>
      </c>
      <c r="J252" s="96" t="str">
        <f>IF(SP_SUL!AA256="","*",SP_SUL!AA256)</f>
        <v>*</v>
      </c>
      <c r="K252" s="97" t="str">
        <f>IF(SP_SUL!AD256="","*",SP_SUL!AD256)</f>
        <v>*</v>
      </c>
    </row>
    <row r="253" spans="2:11" hidden="1">
      <c r="B253" s="94" t="str">
        <f>IF(SP_SUL!Y257="","*",SP_SUL!Y257)</f>
        <v>OPORTUNIDADE</v>
      </c>
      <c r="C253" s="95">
        <f>IF(SP_SUL!B257="","*",SP_SUL!B257)</f>
        <v>46064</v>
      </c>
      <c r="D253" s="94" t="str">
        <f>IF(SP_SUL!D257="","*",SP_SUL!D257)</f>
        <v>KLECIO (TP-699)</v>
      </c>
      <c r="E253" s="94" t="str">
        <f>IF(SP_SUL!H257="","*",SP_SUL!H257)</f>
        <v>-</v>
      </c>
      <c r="F253" s="100" t="str">
        <f>IF(SP_SUL!M257="","*",SP_SUL!M257)</f>
        <v>ZRX-ZRQ</v>
      </c>
      <c r="G253" s="95" t="str">
        <f>IF(SP_SUL!I257="","*",SP_SUL!I257)</f>
        <v>-</v>
      </c>
      <c r="H253" s="95" t="str">
        <f>IF(SP_SUL!AB257="","*",SP_SUL!AB257)</f>
        <v>*</v>
      </c>
      <c r="I253" s="95" t="str">
        <f>IF(SP_SUL!AC257="","*",SP_SUL!AC257)</f>
        <v>*</v>
      </c>
      <c r="J253" s="96" t="str">
        <f>IF(SP_SUL!AA257="","*",SP_SUL!AA257)</f>
        <v>*</v>
      </c>
      <c r="K253" s="97" t="str">
        <f>IF(SP_SUL!AD257="","*",SP_SUL!AD257)</f>
        <v>*</v>
      </c>
    </row>
    <row r="254" spans="2:11" hidden="1">
      <c r="B254" s="94" t="str">
        <f>IF(SP_SUL!Y258="","*",SP_SUL!Y258)</f>
        <v>*</v>
      </c>
      <c r="C254" s="95" t="str">
        <f>IF(SP_SUL!B258="","*",SP_SUL!B258)</f>
        <v>*</v>
      </c>
      <c r="D254" s="94" t="str">
        <f>IF(SP_SUL!D258="","*",SP_SUL!D258)</f>
        <v>W58</v>
      </c>
      <c r="E254" s="94">
        <f>IF(SP_SUL!H258="","*",SP_SUL!H258)</f>
        <v>106109</v>
      </c>
      <c r="F254" s="100" t="str">
        <f>IF(SP_SUL!M258="","*",SP_SUL!M258)</f>
        <v>ZBM-ZHO</v>
      </c>
      <c r="G254" s="95">
        <f>IF(SP_SUL!I258="","*",SP_SUL!I258)</f>
        <v>106109</v>
      </c>
      <c r="H254" s="95" t="str">
        <f>IF(SP_SUL!AB258="","*",SP_SUL!AB258)</f>
        <v>FIXO + ESCALA</v>
      </c>
      <c r="I254" s="95" t="str">
        <f>IF(SP_SUL!AC258="","*",SP_SUL!AC258)</f>
        <v>-</v>
      </c>
      <c r="J254" s="96">
        <f>IF(SP_SUL!AA258="","*",SP_SUL!AA258)</f>
        <v>2</v>
      </c>
      <c r="K254" s="97">
        <f>IF(SP_SUL!AD258="","*",SP_SUL!AD258)</f>
        <v>0.29166666666666669</v>
      </c>
    </row>
    <row r="255" spans="2:11" hidden="1">
      <c r="B255" s="94" t="str">
        <f>IF(SP_SUL!Y259="","*",SP_SUL!Y259)</f>
        <v>OPORTUNIDADE</v>
      </c>
      <c r="C255" s="95">
        <f>IF(SP_SUL!B259="","*",SP_SUL!B259)</f>
        <v>46064</v>
      </c>
      <c r="D255" s="94" t="str">
        <f>IF(SP_SUL!D259="","*",SP_SUL!D259)</f>
        <v>E42</v>
      </c>
      <c r="E255" s="94" t="str">
        <f>IF(SP_SUL!H259="","*",SP_SUL!H259)</f>
        <v>ZBV3</v>
      </c>
      <c r="F255" s="100" t="str">
        <f>IF(SP_SUL!M259="","*",SP_SUL!M259)</f>
        <v>ZBM</v>
      </c>
      <c r="G255" s="95" t="str">
        <f>IF(SP_SUL!I259="","*",SP_SUL!I259)</f>
        <v>ZBV3</v>
      </c>
      <c r="H255" s="95" t="str">
        <f>IF(SP_SUL!AB259="","*",SP_SUL!AB259)</f>
        <v>FIXO + ESCALA</v>
      </c>
      <c r="I255" s="95" t="str">
        <f>IF(SP_SUL!AC259="","*",SP_SUL!AC259)</f>
        <v>AGD ACIONAMENTO PCM</v>
      </c>
      <c r="J255" s="96" t="str">
        <f>IF(SP_SUL!AA259="","*",SP_SUL!AA259)</f>
        <v>2 Lucas + Escala</v>
      </c>
      <c r="K255" s="97">
        <f>IF(SP_SUL!AD259="","*",SP_SUL!AD259)</f>
        <v>0.41666666666666669</v>
      </c>
    </row>
    <row r="256" spans="2:11" hidden="1">
      <c r="B256" s="94" t="str">
        <f>IF(SP_SUL!Y260="","*",SP_SUL!Y260)</f>
        <v>*</v>
      </c>
      <c r="C256" s="95" t="str">
        <f>IF(SP_SUL!B260="","*",SP_SUL!B260)</f>
        <v>*</v>
      </c>
      <c r="D256" s="94" t="str">
        <f>IF(SP_SUL!D260="","*",SP_SUL!D260)</f>
        <v>*</v>
      </c>
      <c r="E256" s="94" t="str">
        <f>IF(SP_SUL!H260="","*",SP_SUL!H260)</f>
        <v>*</v>
      </c>
      <c r="F256" s="100" t="str">
        <f>IF(SP_SUL!M260="","*",SP_SUL!M260)</f>
        <v>-</v>
      </c>
      <c r="G256" s="95" t="str">
        <f>IF(SP_SUL!I260="","*",SP_SUL!I260)</f>
        <v>*</v>
      </c>
      <c r="H256" s="95" t="str">
        <f>IF(SP_SUL!AB260="","*",SP_SUL!AB260)</f>
        <v>*</v>
      </c>
      <c r="I256" s="95" t="str">
        <f>IF(SP_SUL!AC260="","*",SP_SUL!AC260)</f>
        <v>*</v>
      </c>
      <c r="J256" s="96" t="str">
        <f>IF(SP_SUL!AA260="","*",SP_SUL!AA260)</f>
        <v>*</v>
      </c>
      <c r="K256" s="97" t="str">
        <f>IF(SP_SUL!AD260="","*",SP_SUL!AD260)</f>
        <v>*</v>
      </c>
    </row>
    <row r="257" spans="2:11" hidden="1">
      <c r="B257" s="94" t="str">
        <f>IF(SP_SUL!Y261="","*",SP_SUL!Y261)</f>
        <v>OPORTUNIDADE</v>
      </c>
      <c r="C257" s="95">
        <f>IF(SP_SUL!B261="","*",SP_SUL!B261)</f>
        <v>46064</v>
      </c>
      <c r="D257" s="94" t="str">
        <f>IF(SP_SUL!D261="","*",SP_SUL!D261)</f>
        <v>EDSON (TP-780)</v>
      </c>
      <c r="E257" s="94" t="str">
        <f>IF(SP_SUL!H261="","*",SP_SUL!H261)</f>
        <v>-</v>
      </c>
      <c r="F257" s="100" t="str">
        <f>IF(SP_SUL!M261="","*",SP_SUL!M261)</f>
        <v>ZDS-ZQB</v>
      </c>
      <c r="G257" s="95" t="str">
        <f>IF(SP_SUL!I261="","*",SP_SUL!I261)</f>
        <v>-</v>
      </c>
      <c r="H257" s="95" t="str">
        <f>IF(SP_SUL!AB261="","*",SP_SUL!AB261)</f>
        <v>*</v>
      </c>
      <c r="I257" s="95" t="str">
        <f>IF(SP_SUL!AC261="","*",SP_SUL!AC261)</f>
        <v>*</v>
      </c>
      <c r="J257" s="96" t="str">
        <f>IF(SP_SUL!AA261="","*",SP_SUL!AA261)</f>
        <v>*</v>
      </c>
      <c r="K257" s="97" t="str">
        <f>IF(SP_SUL!AD261="","*",SP_SUL!AD261)</f>
        <v>*</v>
      </c>
    </row>
    <row r="258" spans="2:11" hidden="1">
      <c r="B258" s="94" t="str">
        <f>IF(SP_SUL!Y262="","*",SP_SUL!Y262)</f>
        <v>SIM</v>
      </c>
      <c r="C258" s="95">
        <f>IF(SP_SUL!B262="","*",SP_SUL!B262)</f>
        <v>46064</v>
      </c>
      <c r="D258" s="94" t="str">
        <f>IF(SP_SUL!D262="","*",SP_SUL!D262)</f>
        <v>V93</v>
      </c>
      <c r="E258" s="94" t="str">
        <f>IF(SP_SUL!H262="","*",SP_SUL!H262)</f>
        <v>ZYU1</v>
      </c>
      <c r="F258" s="100" t="str">
        <f>IF(SP_SUL!M262="","*",SP_SUL!M262)</f>
        <v>ZYU-ZST</v>
      </c>
      <c r="G258" s="95" t="str">
        <f>IF(SP_SUL!I262="","*",SP_SUL!I262)</f>
        <v>ZYU1</v>
      </c>
      <c r="H258" s="95" t="str">
        <f>IF(SP_SUL!AB262="","*",SP_SUL!AB262)</f>
        <v>ESCALA</v>
      </c>
      <c r="I258" s="95" t="str">
        <f>IF(SP_SUL!AC262="","*",SP_SUL!AC262)</f>
        <v>*</v>
      </c>
      <c r="J258" s="96">
        <f>IF(SP_SUL!AA262="","*",SP_SUL!AA262)</f>
        <v>1</v>
      </c>
      <c r="K258" s="97">
        <f>IF(SP_SUL!AD262="","*",SP_SUL!AD262)</f>
        <v>0.29166666666666669</v>
      </c>
    </row>
    <row r="259" spans="2:11" hidden="1">
      <c r="B259" s="94" t="str">
        <f>IF(SP_SUL!Y263="","*",SP_SUL!Y263)</f>
        <v>OPORTUNIDADE</v>
      </c>
      <c r="C259" s="95">
        <f>IF(SP_SUL!B263="","*",SP_SUL!B263)</f>
        <v>46064</v>
      </c>
      <c r="D259" s="94" t="str">
        <f>IF(SP_SUL!D263="","*",SP_SUL!D263)</f>
        <v>ROGÉRIO (TP-730)</v>
      </c>
      <c r="E259" s="94" t="str">
        <f>IF(SP_SUL!H263="","*",SP_SUL!H263)</f>
        <v>-</v>
      </c>
      <c r="F259" s="100" t="str">
        <f>IF(SP_SUL!M263="","*",SP_SUL!M263)</f>
        <v>ZYU-ZST</v>
      </c>
      <c r="G259" s="95" t="str">
        <f>IF(SP_SUL!I263="","*",SP_SUL!I263)</f>
        <v>-</v>
      </c>
      <c r="H259" s="95" t="str">
        <f>IF(SP_SUL!AB263="","*",SP_SUL!AB263)</f>
        <v>*</v>
      </c>
      <c r="I259" s="95" t="str">
        <f>IF(SP_SUL!AC263="","*",SP_SUL!AC263)</f>
        <v>*</v>
      </c>
      <c r="J259" s="96" t="str">
        <f>IF(SP_SUL!AA263="","*",SP_SUL!AA263)</f>
        <v>-</v>
      </c>
      <c r="K259" s="97" t="str">
        <f>IF(SP_SUL!AD263="","*",SP_SUL!AD263)</f>
        <v>*</v>
      </c>
    </row>
    <row r="260" spans="2:11" hidden="1">
      <c r="B260" s="94" t="str">
        <f>IF(SP_SUL!Y264="","*",SP_SUL!Y264)</f>
        <v>OPORTUNIDADE</v>
      </c>
      <c r="C260" s="95">
        <f>IF(SP_SUL!B264="","*",SP_SUL!B264)</f>
        <v>46064</v>
      </c>
      <c r="D260" s="94" t="str">
        <f>IF(SP_SUL!D264="","*",SP_SUL!D264)</f>
        <v>W59</v>
      </c>
      <c r="E260" s="94" t="str">
        <f>IF(SP_SUL!H264="","*",SP_SUL!H264)</f>
        <v>ZYU1</v>
      </c>
      <c r="F260" s="100" t="str">
        <f>IF(SP_SUL!M264="","*",SP_SUL!M264)</f>
        <v>ZYU</v>
      </c>
      <c r="G260" s="95" t="str">
        <f>IF(SP_SUL!I264="","*",SP_SUL!I264)</f>
        <v>ZYU1</v>
      </c>
      <c r="H260" s="95" t="str">
        <f>IF(SP_SUL!AB264="","*",SP_SUL!AB264)</f>
        <v>FIXO</v>
      </c>
      <c r="I260" s="95" t="str">
        <f>IF(SP_SUL!AC264="","*",SP_SUL!AC264)</f>
        <v>*</v>
      </c>
      <c r="J260" s="96">
        <f>IF(SP_SUL!AA264="","*",SP_SUL!AA264)</f>
        <v>1</v>
      </c>
      <c r="K260" s="97">
        <f>IF(SP_SUL!AD264="","*",SP_SUL!AD264)</f>
        <v>0.29166666666666669</v>
      </c>
    </row>
    <row r="261" spans="2:11" hidden="1">
      <c r="B261" s="94" t="str">
        <f>IF(SP_SUL!Y265="","*",SP_SUL!Y265)</f>
        <v>OPORTUNIDADE</v>
      </c>
      <c r="C261" s="95">
        <f>IF(SP_SUL!B265="","*",SP_SUL!B265)</f>
        <v>46064</v>
      </c>
      <c r="D261" s="94" t="str">
        <f>IF(SP_SUL!D265="","*",SP_SUL!D265)</f>
        <v>ROBSON (TP-729)</v>
      </c>
      <c r="E261" s="94" t="str">
        <f>IF(SP_SUL!H265="","*",SP_SUL!H265)</f>
        <v>-</v>
      </c>
      <c r="F261" s="100" t="str">
        <f>IF(SP_SUL!M265="","*",SP_SUL!M265)</f>
        <v>ZDY-ZFY</v>
      </c>
      <c r="G261" s="95" t="str">
        <f>IF(SP_SUL!I265="","*",SP_SUL!I265)</f>
        <v>-</v>
      </c>
      <c r="H261" s="95" t="str">
        <f>IF(SP_SUL!AB265="","*",SP_SUL!AB265)</f>
        <v>*</v>
      </c>
      <c r="I261" s="95" t="str">
        <f>IF(SP_SUL!AC265="","*",SP_SUL!AC265)</f>
        <v>*</v>
      </c>
      <c r="J261" s="96" t="str">
        <f>IF(SP_SUL!AA265="","*",SP_SUL!AA265)</f>
        <v>*</v>
      </c>
      <c r="K261" s="97" t="str">
        <f>IF(SP_SUL!AD265="","*",SP_SUL!AD265)</f>
        <v>*</v>
      </c>
    </row>
    <row r="262" spans="2:11" hidden="1">
      <c r="B262" s="94" t="str">
        <f>IF(SP_SUL!Y266="","*",SP_SUL!Y266)</f>
        <v>*</v>
      </c>
      <c r="C262" s="95" t="str">
        <f>IF(SP_SUL!B266="","*",SP_SUL!B266)</f>
        <v>*</v>
      </c>
      <c r="D262" s="94" t="str">
        <f>IF(SP_SUL!D266="","*",SP_SUL!D266)</f>
        <v>*</v>
      </c>
      <c r="E262" s="94" t="str">
        <f>IF(SP_SUL!H266="","*",SP_SUL!H266)</f>
        <v>*</v>
      </c>
      <c r="F262" s="100" t="str">
        <f>IF(SP_SUL!M266="","*",SP_SUL!M266)</f>
        <v>-</v>
      </c>
      <c r="G262" s="95" t="str">
        <f>IF(SP_SUL!I266="","*",SP_SUL!I266)</f>
        <v>*</v>
      </c>
      <c r="H262" s="95" t="str">
        <f>IF(SP_SUL!AB266="","*",SP_SUL!AB266)</f>
        <v>*</v>
      </c>
      <c r="I262" s="95" t="str">
        <f>IF(SP_SUL!AC266="","*",SP_SUL!AC266)</f>
        <v>*</v>
      </c>
      <c r="J262" s="96" t="str">
        <f>IF(SP_SUL!AA266="","*",SP_SUL!AA266)</f>
        <v>*</v>
      </c>
      <c r="K262" s="97" t="str">
        <f>IF(SP_SUL!AD266="","*",SP_SUL!AD266)</f>
        <v>*</v>
      </c>
    </row>
    <row r="263" spans="2:11" hidden="1">
      <c r="B263" s="94" t="str">
        <f>IF(SP_SUL!Y267="","*",SP_SUL!Y267)</f>
        <v>OPORTUNIDADE</v>
      </c>
      <c r="C263" s="95">
        <f>IF(SP_SUL!B267="","*",SP_SUL!B267)</f>
        <v>46064</v>
      </c>
      <c r="D263" s="94" t="str">
        <f>IF(SP_SUL!D267="","*",SP_SUL!D267)</f>
        <v>E17</v>
      </c>
      <c r="E263" s="94" t="str">
        <f>IF(SP_SUL!H267="","*",SP_SUL!H267)</f>
        <v>102ZKW2</v>
      </c>
      <c r="F263" s="100" t="str">
        <f>IF(SP_SUL!M267="","*",SP_SUL!M267)</f>
        <v>ZKW-ZLU</v>
      </c>
      <c r="G263" s="95" t="str">
        <f>IF(SP_SUL!I267="","*",SP_SUL!I267)</f>
        <v>102ZKW2</v>
      </c>
      <c r="H263" s="95" t="str">
        <f>IF(SP_SUL!AB267="","*",SP_SUL!AB267)</f>
        <v>FIXO</v>
      </c>
      <c r="I263" s="95" t="str">
        <f>IF(SP_SUL!AC267="","*",SP_SUL!AC267)</f>
        <v>*</v>
      </c>
      <c r="J263" s="96">
        <f>IF(SP_SUL!AA267="","*",SP_SUL!AA267)</f>
        <v>1</v>
      </c>
      <c r="K263" s="97">
        <f>IF(SP_SUL!AD267="","*",SP_SUL!AD267)</f>
        <v>0.35416666666666669</v>
      </c>
    </row>
    <row r="264" spans="2:11" hidden="1">
      <c r="B264" s="94" t="str">
        <f>IF(SP_SUL!Y268="","*",SP_SUL!Y268)</f>
        <v>OPORTUNIDADE</v>
      </c>
      <c r="C264" s="95">
        <f>IF(SP_SUL!B268="","*",SP_SUL!B268)</f>
        <v>46064</v>
      </c>
      <c r="D264" s="94" t="str">
        <f>IF(SP_SUL!D268="","*",SP_SUL!D268)</f>
        <v>EDSON (TP-719)</v>
      </c>
      <c r="E264" s="94" t="str">
        <f>IF(SP_SUL!H268="","*",SP_SUL!H268)</f>
        <v>-</v>
      </c>
      <c r="F264" s="100" t="str">
        <f>IF(SP_SUL!M268="","*",SP_SUL!M268)</f>
        <v>ZKW-ZLU</v>
      </c>
      <c r="G264" s="95" t="str">
        <f>IF(SP_SUL!I268="","*",SP_SUL!I268)</f>
        <v>-</v>
      </c>
      <c r="H264" s="95" t="str">
        <f>IF(SP_SUL!AB268="","*",SP_SUL!AB268)</f>
        <v>*</v>
      </c>
      <c r="I264" s="95" t="str">
        <f>IF(SP_SUL!AC268="","*",SP_SUL!AC268)</f>
        <v>*</v>
      </c>
      <c r="J264" s="96" t="str">
        <f>IF(SP_SUL!AA268="","*",SP_SUL!AA268)</f>
        <v>-</v>
      </c>
      <c r="K264" s="97" t="str">
        <f>IF(SP_SUL!AD268="","*",SP_SUL!AD268)</f>
        <v>*</v>
      </c>
    </row>
    <row r="265" spans="2:11" hidden="1">
      <c r="B265" s="94" t="str">
        <f>IF(SP_SUL!Y269="","*",SP_SUL!Y269)</f>
        <v>OPORTUNIDADE</v>
      </c>
      <c r="C265" s="95">
        <f>IF(SP_SUL!B269="","*",SP_SUL!B269)</f>
        <v>46064</v>
      </c>
      <c r="D265" s="94" t="str">
        <f>IF(SP_SUL!D269="","*",SP_SUL!D269)</f>
        <v>CLEBISON (TP-728)</v>
      </c>
      <c r="E265" s="94" t="str">
        <f>IF(SP_SUL!H269="","*",SP_SUL!H269)</f>
        <v>-</v>
      </c>
      <c r="F265" s="100" t="str">
        <f>IF(SP_SUL!M269="","*",SP_SUL!M269)</f>
        <v>ZKW-ZLU</v>
      </c>
      <c r="G265" s="95" t="str">
        <f>IF(SP_SUL!I269="","*",SP_SUL!I269)</f>
        <v>-</v>
      </c>
      <c r="H265" s="95" t="str">
        <f>IF(SP_SUL!AB269="","*",SP_SUL!AB269)</f>
        <v>*</v>
      </c>
      <c r="I265" s="95" t="str">
        <f>IF(SP_SUL!AC269="","*",SP_SUL!AC269)</f>
        <v>*</v>
      </c>
      <c r="J265" s="96" t="str">
        <f>IF(SP_SUL!AA269="","*",SP_SUL!AA269)</f>
        <v>-</v>
      </c>
      <c r="K265" s="97" t="str">
        <f>IF(SP_SUL!AD269="","*",SP_SUL!AD269)</f>
        <v>*</v>
      </c>
    </row>
    <row r="266" spans="2:11" hidden="1">
      <c r="B266" s="94" t="str">
        <f>IF(SP_SUL!Y270="","*",SP_SUL!Y270)</f>
        <v>OPORTUNIDADE</v>
      </c>
      <c r="C266" s="95">
        <f>IF(SP_SUL!B270="","*",SP_SUL!B270)</f>
        <v>46064</v>
      </c>
      <c r="D266" s="94" t="str">
        <f>IF(SP_SUL!D270="","*",SP_SUL!D270)</f>
        <v>ISMAEL(TP-726)</v>
      </c>
      <c r="E266" s="94" t="str">
        <f>IF(SP_SUL!H270="","*",SP_SUL!H270)</f>
        <v>*</v>
      </c>
      <c r="F266" s="100" t="str">
        <f>IF(SP_SUL!M270="","*",SP_SUL!M270)</f>
        <v>ZKW-ZLU</v>
      </c>
      <c r="G266" s="95" t="str">
        <f>IF(SP_SUL!I270="","*",SP_SUL!I270)</f>
        <v>*</v>
      </c>
      <c r="H266" s="95" t="str">
        <f>IF(SP_SUL!AB270="","*",SP_SUL!AB270)</f>
        <v>*</v>
      </c>
      <c r="I266" s="95" t="str">
        <f>IF(SP_SUL!AC270="","*",SP_SUL!AC270)</f>
        <v>*</v>
      </c>
      <c r="J266" s="96" t="str">
        <f>IF(SP_SUL!AA270="","*",SP_SUL!AA270)</f>
        <v>-</v>
      </c>
      <c r="K266" s="97" t="str">
        <f>IF(SP_SUL!AD270="","*",SP_SUL!AD270)</f>
        <v>*</v>
      </c>
    </row>
    <row r="267" spans="2:11" hidden="1">
      <c r="B267" s="94" t="str">
        <f>IF(SP_SUL!Y271="","*",SP_SUL!Y271)</f>
        <v>OPORTUNIDADE</v>
      </c>
      <c r="C267" s="95">
        <f>IF(SP_SUL!B271="","*",SP_SUL!B271)</f>
        <v>46064</v>
      </c>
      <c r="D267" s="94" t="str">
        <f>IF(SP_SUL!D271="","*",SP_SUL!D271)</f>
        <v>V89</v>
      </c>
      <c r="E267" s="94" t="str">
        <f>IF(SP_SUL!H271="","*",SP_SUL!H271)</f>
        <v>102ZKW2</v>
      </c>
      <c r="F267" s="100" t="str">
        <f>IF(SP_SUL!M271="","*",SP_SUL!M271)</f>
        <v>ZKW-ZLU</v>
      </c>
      <c r="G267" s="95" t="str">
        <f>IF(SP_SUL!I271="","*",SP_SUL!I271)</f>
        <v>102ZKW2</v>
      </c>
      <c r="H267" s="95" t="str">
        <f>IF(SP_SUL!AB271="","*",SP_SUL!AB271)</f>
        <v>FIXO</v>
      </c>
      <c r="I267" s="95" t="str">
        <f>IF(SP_SUL!AC271="","*",SP_SUL!AC271)</f>
        <v>*</v>
      </c>
      <c r="J267" s="96">
        <f>IF(SP_SUL!AA271="","*",SP_SUL!AA271)</f>
        <v>1</v>
      </c>
      <c r="K267" s="97">
        <f>IF(SP_SUL!AD271="","*",SP_SUL!AD271)</f>
        <v>0.35416666666666669</v>
      </c>
    </row>
    <row r="268" spans="2:11" hidden="1">
      <c r="B268" s="94" t="str">
        <f>IF(SP_SUL!Y272="","*",SP_SUL!Y272)</f>
        <v>OPORTUNIDADE</v>
      </c>
      <c r="C268" s="95">
        <f>IF(SP_SUL!B272="","*",SP_SUL!B272)</f>
        <v>46064</v>
      </c>
      <c r="D268" s="94" t="str">
        <f>IF(SP_SUL!D272="","*",SP_SUL!D272)</f>
        <v>W60</v>
      </c>
      <c r="E268" s="94" t="str">
        <f>IF(SP_SUL!H272="","*",SP_SUL!H272)</f>
        <v>ZEM1302</v>
      </c>
      <c r="F268" s="100" t="str">
        <f>IF(SP_SUL!M272="","*",SP_SUL!M272)</f>
        <v>ZLU-ZWI</v>
      </c>
      <c r="G268" s="95" t="str">
        <f>IF(SP_SUL!I272="","*",SP_SUL!I272)</f>
        <v>102ZKW2</v>
      </c>
      <c r="H268" s="95" t="str">
        <f>IF(SP_SUL!AB272="","*",SP_SUL!AB272)</f>
        <v>FIXO</v>
      </c>
      <c r="I268" s="95" t="str">
        <f>IF(SP_SUL!AC272="","*",SP_SUL!AC272)</f>
        <v>*</v>
      </c>
      <c r="J268" s="96">
        <f>IF(SP_SUL!AA272="","*",SP_SUL!AA272)</f>
        <v>1</v>
      </c>
      <c r="K268" s="97">
        <f>IF(SP_SUL!AD272="","*",SP_SUL!AD272)</f>
        <v>0.29166666666666669</v>
      </c>
    </row>
    <row r="269" spans="2:11" hidden="1">
      <c r="B269" s="94" t="str">
        <f>IF(SP_SUL!Y273="","*",SP_SUL!Y273)</f>
        <v>*</v>
      </c>
      <c r="C269" s="95" t="str">
        <f>IF(SP_SUL!B273="","*",SP_SUL!B273)</f>
        <v>*</v>
      </c>
      <c r="D269" s="94" t="str">
        <f>IF(SP_SUL!D273="","*",SP_SUL!D273)</f>
        <v>*</v>
      </c>
      <c r="E269" s="94" t="str">
        <f>IF(SP_SUL!H273="","*",SP_SUL!H273)</f>
        <v>*</v>
      </c>
      <c r="F269" s="100" t="str">
        <f>IF(SP_SUL!M273="","*",SP_SUL!M273)</f>
        <v>-</v>
      </c>
      <c r="G269" s="95" t="str">
        <f>IF(SP_SUL!I273="","*",SP_SUL!I273)</f>
        <v>*</v>
      </c>
      <c r="H269" s="95" t="str">
        <f>IF(SP_SUL!AB273="","*",SP_SUL!AB273)</f>
        <v>*</v>
      </c>
      <c r="I269" s="95" t="str">
        <f>IF(SP_SUL!AC273="","*",SP_SUL!AC273)</f>
        <v>*</v>
      </c>
      <c r="J269" s="96" t="str">
        <f>IF(SP_SUL!AA273="","*",SP_SUL!AA273)</f>
        <v>*</v>
      </c>
      <c r="K269" s="97" t="str">
        <f>IF(SP_SUL!AD273="","*",SP_SUL!AD273)</f>
        <v>*</v>
      </c>
    </row>
    <row r="270" spans="2:11" hidden="1">
      <c r="B270" s="94" t="str">
        <f>IF(SP_SUL!Y274="","*",SP_SUL!Y274)</f>
        <v>OPORTUNIDADE</v>
      </c>
      <c r="C270" s="95">
        <f>IF(SP_SUL!B274="","*",SP_SUL!B274)</f>
        <v>46064</v>
      </c>
      <c r="D270" s="94" t="str">
        <f>IF(SP_SUL!D274="","*",SP_SUL!D274)</f>
        <v>CAIQUE (TMA-677)</v>
      </c>
      <c r="E270" s="94" t="str">
        <f>IF(SP_SUL!H274="","*",SP_SUL!H274)</f>
        <v>-</v>
      </c>
      <c r="F270" s="100" t="str">
        <f>IF(SP_SUL!M274="","*",SP_SUL!M274)</f>
        <v>ZWI-ZEM</v>
      </c>
      <c r="G270" s="95" t="str">
        <f>IF(SP_SUL!I274="","*",SP_SUL!I274)</f>
        <v>-</v>
      </c>
      <c r="H270" s="95" t="str">
        <f>IF(SP_SUL!AB274="","*",SP_SUL!AB274)</f>
        <v>*</v>
      </c>
      <c r="I270" s="95" t="str">
        <f>IF(SP_SUL!AC274="","*",SP_SUL!AC274)</f>
        <v>*</v>
      </c>
      <c r="J270" s="96" t="str">
        <f>IF(SP_SUL!AA274="","*",SP_SUL!AA274)</f>
        <v>*</v>
      </c>
      <c r="K270" s="97" t="str">
        <f>IF(SP_SUL!AD274="","*",SP_SUL!AD274)</f>
        <v>*</v>
      </c>
    </row>
    <row r="271" spans="2:11" hidden="1">
      <c r="B271" s="94" t="str">
        <f>IF(SP_SUL!Y275="","*",SP_SUL!Y275)</f>
        <v>OPORTUNIDADE</v>
      </c>
      <c r="C271" s="95">
        <f>IF(SP_SUL!B275="","*",SP_SUL!B275)</f>
        <v>46064</v>
      </c>
      <c r="D271" s="94" t="str">
        <f>IF(SP_SUL!D275="","*",SP_SUL!D275)</f>
        <v>ADENISON (TP-810)</v>
      </c>
      <c r="E271" s="94" t="str">
        <f>IF(SP_SUL!H275="","*",SP_SUL!H275)</f>
        <v>-</v>
      </c>
      <c r="F271" s="100" t="str">
        <f>IF(SP_SUL!M275="","*",SP_SUL!M275)</f>
        <v>ZWI-ZEM</v>
      </c>
      <c r="G271" s="95" t="str">
        <f>IF(SP_SUL!I275="","*",SP_SUL!I275)</f>
        <v>-</v>
      </c>
      <c r="H271" s="95" t="str">
        <f>IF(SP_SUL!AB275="","*",SP_SUL!AB275)</f>
        <v>*</v>
      </c>
      <c r="I271" s="95" t="str">
        <f>IF(SP_SUL!AC275="","*",SP_SUL!AC275)</f>
        <v>*</v>
      </c>
      <c r="J271" s="96" t="str">
        <f>IF(SP_SUL!AA275="","*",SP_SUL!AA275)</f>
        <v>*</v>
      </c>
      <c r="K271" s="97" t="str">
        <f>IF(SP_SUL!AD275="","*",SP_SUL!AD275)</f>
        <v>*</v>
      </c>
    </row>
    <row r="272" spans="2:11" hidden="1">
      <c r="B272" s="94" t="str">
        <f>IF(SP_SUL!Y276="","*",SP_SUL!Y276)</f>
        <v>*</v>
      </c>
      <c r="C272" s="95" t="str">
        <f>IF(SP_SUL!B276="","*",SP_SUL!B276)</f>
        <v>*</v>
      </c>
      <c r="D272" s="94" t="str">
        <f>IF(SP_SUL!D276="","*",SP_SUL!D276)</f>
        <v>*</v>
      </c>
      <c r="E272" s="94" t="str">
        <f>IF(SP_SUL!H276="","*",SP_SUL!H276)</f>
        <v>*</v>
      </c>
      <c r="F272" s="100" t="str">
        <f>IF(SP_SUL!M276="","*",SP_SUL!M276)</f>
        <v>-</v>
      </c>
      <c r="G272" s="95" t="str">
        <f>IF(SP_SUL!I276="","*",SP_SUL!I276)</f>
        <v>*</v>
      </c>
      <c r="H272" s="95" t="str">
        <f>IF(SP_SUL!AB276="","*",SP_SUL!AB276)</f>
        <v>FIXO</v>
      </c>
      <c r="I272" s="95" t="str">
        <f>IF(SP_SUL!AC276="","*",SP_SUL!AC276)</f>
        <v>*</v>
      </c>
      <c r="J272" s="96">
        <f>IF(SP_SUL!AA276="","*",SP_SUL!AA276)</f>
        <v>1</v>
      </c>
      <c r="K272" s="97">
        <f>IF(SP_SUL!AD276="","*",SP_SUL!AD276)</f>
        <v>0.3125</v>
      </c>
    </row>
    <row r="273" spans="2:11" hidden="1">
      <c r="B273" s="94" t="str">
        <f>IF(SP_SUL!Y277="","*",SP_SUL!Y277)</f>
        <v>OPORTUNIDADE</v>
      </c>
      <c r="C273" s="95">
        <f>IF(SP_SUL!B277="","*",SP_SUL!B277)</f>
        <v>46064</v>
      </c>
      <c r="D273" s="94" t="str">
        <f>IF(SP_SUL!D277="","*",SP_SUL!D277)</f>
        <v>W95</v>
      </c>
      <c r="E273" s="94" t="str">
        <f>IF(SP_SUL!H277="","*",SP_SUL!H277)</f>
        <v>Z3ZEV</v>
      </c>
      <c r="F273" s="100" t="str">
        <f>IF(SP_SUL!M277="","*",SP_SUL!M277)</f>
        <v>ZEV-ZTP</v>
      </c>
      <c r="G273" s="95" t="str">
        <f>IF(SP_SUL!I277="","*",SP_SUL!I277)</f>
        <v>ZPT</v>
      </c>
      <c r="H273" s="95" t="str">
        <f>IF(SP_SUL!AB277="","*",SP_SUL!AB277)</f>
        <v>FIXO</v>
      </c>
      <c r="I273" s="95" t="str">
        <f>IF(SP_SUL!AC277="","*",SP_SUL!AC277)</f>
        <v>*</v>
      </c>
      <c r="J273" s="96">
        <f>IF(SP_SUL!AA277="","*",SP_SUL!AA277)</f>
        <v>1</v>
      </c>
      <c r="K273" s="97">
        <f>IF(SP_SUL!AD277="","*",SP_SUL!AD277)</f>
        <v>0.29166666666666669</v>
      </c>
    </row>
    <row r="274" spans="2:11" hidden="1">
      <c r="B274" s="94" t="str">
        <f>IF(SP_SUL!Y278="","*",SP_SUL!Y278)</f>
        <v>SIM</v>
      </c>
      <c r="C274" s="95">
        <f>IF(SP_SUL!B278="","*",SP_SUL!B278)</f>
        <v>46064</v>
      </c>
      <c r="D274" s="94" t="str">
        <f>IF(SP_SUL!D278="","*",SP_SUL!D278)</f>
        <v>A84</v>
      </c>
      <c r="E274" s="94" t="str">
        <f>IF(SP_SUL!H278="","*",SP_SUL!H278)</f>
        <v>ZEV-2</v>
      </c>
      <c r="F274" s="100" t="str">
        <f>IF(SP_SUL!M278="","*",SP_SUL!M278)</f>
        <v>ZEV-ZPT</v>
      </c>
      <c r="G274" s="95" t="str">
        <f>IF(SP_SUL!I278="","*",SP_SUL!I278)</f>
        <v>ZPT109</v>
      </c>
      <c r="H274" s="95" t="str">
        <f>IF(SP_SUL!AB278="","*",SP_SUL!AB278)</f>
        <v>*</v>
      </c>
      <c r="I274" s="95" t="str">
        <f>IF(SP_SUL!AC278="","*",SP_SUL!AC278)</f>
        <v>*</v>
      </c>
      <c r="J274" s="96" t="str">
        <f>IF(SP_SUL!AA278="","*",SP_SUL!AA278)</f>
        <v>-</v>
      </c>
      <c r="K274" s="97" t="str">
        <f>IF(SP_SUL!AD278="","*",SP_SUL!AD278)</f>
        <v>*</v>
      </c>
    </row>
    <row r="275" spans="2:11" hidden="1">
      <c r="B275" s="94" t="str">
        <f>IF(SP_SUL!Y279="","*",SP_SUL!Y279)</f>
        <v>OPORTUNIDADE</v>
      </c>
      <c r="C275" s="95">
        <f>IF(SP_SUL!B279="","*",SP_SUL!B279)</f>
        <v>46064</v>
      </c>
      <c r="D275" s="94" t="str">
        <f>IF(SP_SUL!D279="","*",SP_SUL!D279)</f>
        <v>DIEGO (TF-42)</v>
      </c>
      <c r="E275" s="94" t="str">
        <f>IF(SP_SUL!H279="","*",SP_SUL!H279)</f>
        <v>-</v>
      </c>
      <c r="F275" s="100" t="str">
        <f>IF(SP_SUL!M279="","*",SP_SUL!M279)</f>
        <v>PAT-ZGM</v>
      </c>
      <c r="G275" s="95" t="str">
        <f>IF(SP_SUL!I279="","*",SP_SUL!I279)</f>
        <v>-</v>
      </c>
      <c r="H275" s="95" t="str">
        <f>IF(SP_SUL!AB279="","*",SP_SUL!AB279)</f>
        <v>*</v>
      </c>
      <c r="I275" s="95" t="str">
        <f>IF(SP_SUL!AC279="","*",SP_SUL!AC279)</f>
        <v>*</v>
      </c>
      <c r="J275" s="96" t="str">
        <f>IF(SP_SUL!AA279="","*",SP_SUL!AA279)</f>
        <v>-</v>
      </c>
      <c r="K275" s="97" t="str">
        <f>IF(SP_SUL!AD279="","*",SP_SUL!AD279)</f>
        <v>*</v>
      </c>
    </row>
    <row r="276" spans="2:11" hidden="1">
      <c r="B276" s="94" t="str">
        <f>IF(SP_SUL!Y280="","*",SP_SUL!Y280)</f>
        <v>OPORTUNIDADE</v>
      </c>
      <c r="C276" s="95">
        <f>IF(SP_SUL!B280="","*",SP_SUL!B280)</f>
        <v>46064</v>
      </c>
      <c r="D276" s="94" t="str">
        <f>IF(SP_SUL!D280="","*",SP_SUL!D280)</f>
        <v>EXPANSÃO TURMA 1</v>
      </c>
      <c r="E276" s="94" t="str">
        <f>IF(SP_SUL!H280="","*",SP_SUL!H280)</f>
        <v>-</v>
      </c>
      <c r="F276" s="100" t="str">
        <f>IF(SP_SUL!M280="","*",SP_SUL!M280)</f>
        <v>ZZV-ZPG</v>
      </c>
      <c r="G276" s="95" t="str">
        <f>IF(SP_SUL!I280="","*",SP_SUL!I280)</f>
        <v>-</v>
      </c>
      <c r="H276" s="95" t="str">
        <f>IF(SP_SUL!AB280="","*",SP_SUL!AB280)</f>
        <v>*</v>
      </c>
      <c r="I276" s="95" t="str">
        <f>IF(SP_SUL!AC280="","*",SP_SUL!AC280)</f>
        <v>*</v>
      </c>
      <c r="J276" s="96" t="str">
        <f>IF(SP_SUL!AA280="","*",SP_SUL!AA280)</f>
        <v>*</v>
      </c>
      <c r="K276" s="97" t="str">
        <f>IF(SP_SUL!AD280="","*",SP_SUL!AD280)</f>
        <v>*</v>
      </c>
    </row>
    <row r="277" spans="2:11" hidden="1">
      <c r="B277" s="94" t="str">
        <f>IF(SP_SUL!Y281="","*",SP_SUL!Y281)</f>
        <v>OPORTUNIDADE</v>
      </c>
      <c r="C277" s="95">
        <f>IF(SP_SUL!B281="","*",SP_SUL!B281)</f>
        <v>46064</v>
      </c>
      <c r="D277" s="94" t="str">
        <f>IF(SP_SUL!D281="","*",SP_SUL!D281)</f>
        <v>EXPANSÃO TURMA 1</v>
      </c>
      <c r="E277" s="94" t="str">
        <f>IF(SP_SUL!H281="","*",SP_SUL!H281)</f>
        <v>-</v>
      </c>
      <c r="F277" s="100" t="str">
        <f>IF(SP_SUL!M281="","*",SP_SUL!M281)</f>
        <v>ZZV-ZPG</v>
      </c>
      <c r="G277" s="95" t="str">
        <f>IF(SP_SUL!I281="","*",SP_SUL!I281)</f>
        <v>-</v>
      </c>
      <c r="H277" s="95" t="str">
        <f>IF(SP_SUL!AB281="","*",SP_SUL!AB281)</f>
        <v>*</v>
      </c>
      <c r="I277" s="95" t="str">
        <f>IF(SP_SUL!AC281="","*",SP_SUL!AC281)</f>
        <v>*</v>
      </c>
      <c r="J277" s="96" t="str">
        <f>IF(SP_SUL!AA281="","*",SP_SUL!AA281)</f>
        <v>*</v>
      </c>
      <c r="K277" s="97" t="str">
        <f>IF(SP_SUL!AD281="","*",SP_SUL!AD281)</f>
        <v>*</v>
      </c>
    </row>
    <row r="278" spans="2:11" hidden="1">
      <c r="B278" s="94" t="str">
        <f>IF(SP_SUL!Y282="","*",SP_SUL!Y282)</f>
        <v>*</v>
      </c>
      <c r="C278" s="95" t="str">
        <f>IF(SP_SUL!B282="","*",SP_SUL!B282)</f>
        <v>*</v>
      </c>
      <c r="D278" s="94" t="str">
        <f>IF(SP_SUL!D282="","*",SP_SUL!D282)</f>
        <v>*</v>
      </c>
      <c r="E278" s="94" t="str">
        <f>IF(SP_SUL!H282="","*",SP_SUL!H282)</f>
        <v>*</v>
      </c>
      <c r="F278" s="100" t="str">
        <f>IF(SP_SUL!M282="","*",SP_SUL!M282)</f>
        <v>-</v>
      </c>
      <c r="G278" s="95" t="str">
        <f>IF(SP_SUL!I282="","*",SP_SUL!I282)</f>
        <v>*</v>
      </c>
      <c r="H278" s="95" t="str">
        <f>IF(SP_SUL!AB282="","*",SP_SUL!AB282)</f>
        <v>*</v>
      </c>
      <c r="I278" s="95" t="str">
        <f>IF(SP_SUL!AC282="","*",SP_SUL!AC282)</f>
        <v>*</v>
      </c>
      <c r="J278" s="96" t="str">
        <f>IF(SP_SUL!AA282="","*",SP_SUL!AA282)</f>
        <v>*</v>
      </c>
      <c r="K278" s="97" t="str">
        <f>IF(SP_SUL!AD282="","*",SP_SUL!AD282)</f>
        <v>*</v>
      </c>
    </row>
    <row r="279" spans="2:11" hidden="1">
      <c r="B279" s="94" t="str">
        <f>IF(SP_SUL!Y283="","*",SP_SUL!Y283)</f>
        <v>*</v>
      </c>
      <c r="C279" s="95">
        <f>IF(SP_SUL!B283="","*",SP_SUL!B283)</f>
        <v>46065</v>
      </c>
      <c r="D279" s="94" t="str">
        <f>IF(SP_SUL!D283="","*",SP_SUL!D283)</f>
        <v>EXPANSÃO TURMA 1</v>
      </c>
      <c r="E279" s="94" t="str">
        <f>IF(SP_SUL!H283="","*",SP_SUL!H283)</f>
        <v>-</v>
      </c>
      <c r="F279" s="100" t="str">
        <f>IF(SP_SUL!M283="","*",SP_SUL!M283)</f>
        <v>ZCD</v>
      </c>
      <c r="G279" s="95" t="str">
        <f>IF(SP_SUL!I283="","*",SP_SUL!I283)</f>
        <v>-</v>
      </c>
      <c r="H279" s="95" t="str">
        <f>IF(SP_SUL!AB283="","*",SP_SUL!AB283)</f>
        <v>*</v>
      </c>
      <c r="I279" s="95" t="str">
        <f>IF(SP_SUL!AC283="","*",SP_SUL!AC283)</f>
        <v>*</v>
      </c>
      <c r="J279" s="96" t="str">
        <f>IF(SP_SUL!AA283="","*",SP_SUL!AA283)</f>
        <v>*</v>
      </c>
      <c r="K279" s="97" t="str">
        <f>IF(SP_SUL!AD283="","*",SP_SUL!AD283)</f>
        <v>*</v>
      </c>
    </row>
    <row r="280" spans="2:11" hidden="1">
      <c r="B280" s="94" t="str">
        <f>IF(SP_SUL!Y284="","*",SP_SUL!Y284)</f>
        <v>OPORTUNIDADE</v>
      </c>
      <c r="C280" s="95">
        <f>IF(SP_SUL!B284="","*",SP_SUL!B284)</f>
        <v>46065</v>
      </c>
      <c r="D280" s="94" t="str">
        <f>IF(SP_SUL!D284="","*",SP_SUL!D284)</f>
        <v>KLECIO (TP-699)</v>
      </c>
      <c r="E280" s="94" t="str">
        <f>IF(SP_SUL!H284="","*",SP_SUL!H284)</f>
        <v>-</v>
      </c>
      <c r="F280" s="100" t="str">
        <f>IF(SP_SUL!M284="","*",SP_SUL!M284)</f>
        <v>ZRX-ZRQ</v>
      </c>
      <c r="G280" s="95" t="str">
        <f>IF(SP_SUL!I284="","*",SP_SUL!I284)</f>
        <v>-</v>
      </c>
      <c r="H280" s="95" t="str">
        <f>IF(SP_SUL!AB284="","*",SP_SUL!AB284)</f>
        <v>*</v>
      </c>
      <c r="I280" s="95" t="str">
        <f>IF(SP_SUL!AC284="","*",SP_SUL!AC284)</f>
        <v>*</v>
      </c>
      <c r="J280" s="96" t="str">
        <f>IF(SP_SUL!AA284="","*",SP_SUL!AA284)</f>
        <v>*</v>
      </c>
      <c r="K280" s="97" t="str">
        <f>IF(SP_SUL!AD284="","*",SP_SUL!AD284)</f>
        <v>*</v>
      </c>
    </row>
    <row r="281" spans="2:11" hidden="1">
      <c r="B281" s="94" t="str">
        <f>IF(SP_SUL!Y285="","*",SP_SUL!Y285)</f>
        <v>*</v>
      </c>
      <c r="C281" s="95" t="str">
        <f>IF(SP_SUL!B285="","*",SP_SUL!B285)</f>
        <v>*</v>
      </c>
      <c r="D281" s="94" t="str">
        <f>IF(SP_SUL!D285="","*",SP_SUL!D285)</f>
        <v>W58</v>
      </c>
      <c r="E281" s="94">
        <f>IF(SP_SUL!H285="","*",SP_SUL!H285)</f>
        <v>106109</v>
      </c>
      <c r="F281" s="100" t="str">
        <f>IF(SP_SUL!M285="","*",SP_SUL!M285)</f>
        <v>ZBM-ZHO</v>
      </c>
      <c r="G281" s="95">
        <f>IF(SP_SUL!I285="","*",SP_SUL!I285)</f>
        <v>106109</v>
      </c>
      <c r="H281" s="95" t="str">
        <f>IF(SP_SUL!AB285="","*",SP_SUL!AB285)</f>
        <v>FIXO + ESCALA</v>
      </c>
      <c r="I281" s="95" t="str">
        <f>IF(SP_SUL!AC285="","*",SP_SUL!AC285)</f>
        <v>-</v>
      </c>
      <c r="J281" s="96">
        <f>IF(SP_SUL!AA285="","*",SP_SUL!AA285)</f>
        <v>2</v>
      </c>
      <c r="K281" s="97">
        <f>IF(SP_SUL!AD285="","*",SP_SUL!AD285)</f>
        <v>0.29166666666666669</v>
      </c>
    </row>
    <row r="282" spans="2:11" hidden="1">
      <c r="B282" s="94" t="str">
        <f>IF(SP_SUL!Y286="","*",SP_SUL!Y286)</f>
        <v>OPORTUNIDADE</v>
      </c>
      <c r="C282" s="95">
        <f>IF(SP_SUL!B286="","*",SP_SUL!B286)</f>
        <v>46065</v>
      </c>
      <c r="D282" s="94" t="str">
        <f>IF(SP_SUL!D286="","*",SP_SUL!D286)</f>
        <v>E42</v>
      </c>
      <c r="E282" s="94" t="str">
        <f>IF(SP_SUL!H286="","*",SP_SUL!H286)</f>
        <v>ZBV3</v>
      </c>
      <c r="F282" s="100" t="str">
        <f>IF(SP_SUL!M286="","*",SP_SUL!M286)</f>
        <v>ZBM</v>
      </c>
      <c r="G282" s="95" t="str">
        <f>IF(SP_SUL!I286="","*",SP_SUL!I286)</f>
        <v>ZBV3</v>
      </c>
      <c r="H282" s="95" t="str">
        <f>IF(SP_SUL!AB286="","*",SP_SUL!AB286)</f>
        <v>FIXO + ESCALA</v>
      </c>
      <c r="I282" s="95" t="str">
        <f>IF(SP_SUL!AC286="","*",SP_SUL!AC286)</f>
        <v>AGD ACIONAMENTO PCM</v>
      </c>
      <c r="J282" s="96" t="str">
        <f>IF(SP_SUL!AA286="","*",SP_SUL!AA286)</f>
        <v>2 Lucas + Escala</v>
      </c>
      <c r="K282" s="97">
        <f>IF(SP_SUL!AD286="","*",SP_SUL!AD286)</f>
        <v>0.41666666666666669</v>
      </c>
    </row>
    <row r="283" spans="2:11" hidden="1">
      <c r="B283" s="94" t="str">
        <f>IF(SP_SUL!Y287="","*",SP_SUL!Y287)</f>
        <v>*</v>
      </c>
      <c r="C283" s="95" t="str">
        <f>IF(SP_SUL!B287="","*",SP_SUL!B287)</f>
        <v>*</v>
      </c>
      <c r="D283" s="94" t="str">
        <f>IF(SP_SUL!D287="","*",SP_SUL!D287)</f>
        <v>*</v>
      </c>
      <c r="E283" s="94" t="str">
        <f>IF(SP_SUL!H287="","*",SP_SUL!H287)</f>
        <v>*</v>
      </c>
      <c r="F283" s="100" t="str">
        <f>IF(SP_SUL!M287="","*",SP_SUL!M287)</f>
        <v>-</v>
      </c>
      <c r="G283" s="95" t="str">
        <f>IF(SP_SUL!I287="","*",SP_SUL!I287)</f>
        <v>*</v>
      </c>
      <c r="H283" s="95" t="str">
        <f>IF(SP_SUL!AB287="","*",SP_SUL!AB287)</f>
        <v>*</v>
      </c>
      <c r="I283" s="95" t="str">
        <f>IF(SP_SUL!AC287="","*",SP_SUL!AC287)</f>
        <v>*</v>
      </c>
      <c r="J283" s="96" t="str">
        <f>IF(SP_SUL!AA287="","*",SP_SUL!AA287)</f>
        <v>*</v>
      </c>
      <c r="K283" s="97" t="str">
        <f>IF(SP_SUL!AD287="","*",SP_SUL!AD287)</f>
        <v>*</v>
      </c>
    </row>
    <row r="284" spans="2:11" hidden="1">
      <c r="B284" s="94" t="str">
        <f>IF(SP_SUL!Y288="","*",SP_SUL!Y288)</f>
        <v>OPORTUNIDADE</v>
      </c>
      <c r="C284" s="95">
        <f>IF(SP_SUL!B288="","*",SP_SUL!B288)</f>
        <v>46065</v>
      </c>
      <c r="D284" s="94" t="str">
        <f>IF(SP_SUL!D288="","*",SP_SUL!D288)</f>
        <v>V93</v>
      </c>
      <c r="E284" s="94" t="str">
        <f>IF(SP_SUL!H288="","*",SP_SUL!H288)</f>
        <v>ZYU1</v>
      </c>
      <c r="F284" s="100" t="str">
        <f>IF(SP_SUL!M288="","*",SP_SUL!M288)</f>
        <v>ZYU-ZST</v>
      </c>
      <c r="G284" s="95" t="str">
        <f>IF(SP_SUL!I288="","*",SP_SUL!I288)</f>
        <v>ZYU1</v>
      </c>
      <c r="H284" s="95" t="str">
        <f>IF(SP_SUL!AB288="","*",SP_SUL!AB288)</f>
        <v>ESCALA</v>
      </c>
      <c r="I284" s="95" t="str">
        <f>IF(SP_SUL!AC288="","*",SP_SUL!AC288)</f>
        <v>*</v>
      </c>
      <c r="J284" s="96">
        <f>IF(SP_SUL!AA288="","*",SP_SUL!AA288)</f>
        <v>1</v>
      </c>
      <c r="K284" s="97">
        <f>IF(SP_SUL!AD288="","*",SP_SUL!AD288)</f>
        <v>0.29166666666666669</v>
      </c>
    </row>
    <row r="285" spans="2:11" hidden="1">
      <c r="B285" s="94" t="str">
        <f>IF(SP_SUL!Y289="","*",SP_SUL!Y289)</f>
        <v>OPORTUNIDADE</v>
      </c>
      <c r="C285" s="95">
        <f>IF(SP_SUL!B289="","*",SP_SUL!B289)</f>
        <v>46065</v>
      </c>
      <c r="D285" s="94" t="str">
        <f>IF(SP_SUL!D289="","*",SP_SUL!D289)</f>
        <v>ROGÉRIO (TP-730)</v>
      </c>
      <c r="E285" s="94" t="str">
        <f>IF(SP_SUL!H289="","*",SP_SUL!H289)</f>
        <v>-</v>
      </c>
      <c r="F285" s="100" t="str">
        <f>IF(SP_SUL!M289="","*",SP_SUL!M289)</f>
        <v>ZYU-ZST</v>
      </c>
      <c r="G285" s="95" t="str">
        <f>IF(SP_SUL!I289="","*",SP_SUL!I289)</f>
        <v>-</v>
      </c>
      <c r="H285" s="95" t="str">
        <f>IF(SP_SUL!AB289="","*",SP_SUL!AB289)</f>
        <v>*</v>
      </c>
      <c r="I285" s="95" t="str">
        <f>IF(SP_SUL!AC289="","*",SP_SUL!AC289)</f>
        <v>*</v>
      </c>
      <c r="J285" s="96" t="str">
        <f>IF(SP_SUL!AA289="","*",SP_SUL!AA289)</f>
        <v>-</v>
      </c>
      <c r="K285" s="97" t="str">
        <f>IF(SP_SUL!AD289="","*",SP_SUL!AD289)</f>
        <v>*</v>
      </c>
    </row>
    <row r="286" spans="2:11" hidden="1">
      <c r="B286" s="94" t="str">
        <f>IF(SP_SUL!Y290="","*",SP_SUL!Y290)</f>
        <v>OPORTUNIDADE</v>
      </c>
      <c r="C286" s="95">
        <f>IF(SP_SUL!B290="","*",SP_SUL!B290)</f>
        <v>46065</v>
      </c>
      <c r="D286" s="94" t="str">
        <f>IF(SP_SUL!D290="","*",SP_SUL!D290)</f>
        <v>W59</v>
      </c>
      <c r="E286" s="94" t="str">
        <f>IF(SP_SUL!H290="","*",SP_SUL!H290)</f>
        <v>ZYU1</v>
      </c>
      <c r="F286" s="100" t="str">
        <f>IF(SP_SUL!M290="","*",SP_SUL!M290)</f>
        <v>ZYU</v>
      </c>
      <c r="G286" s="95" t="str">
        <f>IF(SP_SUL!I290="","*",SP_SUL!I290)</f>
        <v>ZYU1</v>
      </c>
      <c r="H286" s="95" t="str">
        <f>IF(SP_SUL!AB290="","*",SP_SUL!AB290)</f>
        <v>FIXO</v>
      </c>
      <c r="I286" s="95" t="str">
        <f>IF(SP_SUL!AC290="","*",SP_SUL!AC290)</f>
        <v>*</v>
      </c>
      <c r="J286" s="96">
        <f>IF(SP_SUL!AA290="","*",SP_SUL!AA290)</f>
        <v>1</v>
      </c>
      <c r="K286" s="97">
        <f>IF(SP_SUL!AD290="","*",SP_SUL!AD290)</f>
        <v>0.29166666666666669</v>
      </c>
    </row>
    <row r="287" spans="2:11" hidden="1">
      <c r="B287" s="94" t="str">
        <f>IF(SP_SUL!Y291="","*",SP_SUL!Y291)</f>
        <v>OPORTUNIDADE</v>
      </c>
      <c r="C287" s="95">
        <f>IF(SP_SUL!B291="","*",SP_SUL!B291)</f>
        <v>46065</v>
      </c>
      <c r="D287" s="94" t="str">
        <f>IF(SP_SUL!D291="","*",SP_SUL!D291)</f>
        <v>ROBSON (TP-729)</v>
      </c>
      <c r="E287" s="94" t="str">
        <f>IF(SP_SUL!H291="","*",SP_SUL!H291)</f>
        <v>-</v>
      </c>
      <c r="F287" s="100" t="str">
        <f>IF(SP_SUL!M291="","*",SP_SUL!M291)</f>
        <v>ZDY-ZFY</v>
      </c>
      <c r="G287" s="95" t="str">
        <f>IF(SP_SUL!I291="","*",SP_SUL!I291)</f>
        <v>-</v>
      </c>
      <c r="H287" s="95" t="str">
        <f>IF(SP_SUL!AB291="","*",SP_SUL!AB291)</f>
        <v>*</v>
      </c>
      <c r="I287" s="95" t="str">
        <f>IF(SP_SUL!AC291="","*",SP_SUL!AC291)</f>
        <v>*</v>
      </c>
      <c r="J287" s="96" t="str">
        <f>IF(SP_SUL!AA291="","*",SP_SUL!AA291)</f>
        <v>*</v>
      </c>
      <c r="K287" s="97" t="str">
        <f>IF(SP_SUL!AD291="","*",SP_SUL!AD291)</f>
        <v>*</v>
      </c>
    </row>
    <row r="288" spans="2:11" hidden="1">
      <c r="B288" s="94" t="str">
        <f>IF(SP_SUL!Y292="","*",SP_SUL!Y292)</f>
        <v>*</v>
      </c>
      <c r="C288" s="95" t="str">
        <f>IF(SP_SUL!B292="","*",SP_SUL!B292)</f>
        <v>*</v>
      </c>
      <c r="D288" s="94" t="str">
        <f>IF(SP_SUL!D292="","*",SP_SUL!D292)</f>
        <v>*</v>
      </c>
      <c r="E288" s="94" t="str">
        <f>IF(SP_SUL!H292="","*",SP_SUL!H292)</f>
        <v>*</v>
      </c>
      <c r="F288" s="100" t="str">
        <f>IF(SP_SUL!M292="","*",SP_SUL!M292)</f>
        <v>-</v>
      </c>
      <c r="G288" s="95" t="str">
        <f>IF(SP_SUL!I292="","*",SP_SUL!I292)</f>
        <v>*</v>
      </c>
      <c r="H288" s="95" t="str">
        <f>IF(SP_SUL!AB292="","*",SP_SUL!AB292)</f>
        <v>*</v>
      </c>
      <c r="I288" s="95" t="str">
        <f>IF(SP_SUL!AC292="","*",SP_SUL!AC292)</f>
        <v>*</v>
      </c>
      <c r="J288" s="96" t="str">
        <f>IF(SP_SUL!AA292="","*",SP_SUL!AA292)</f>
        <v>*</v>
      </c>
      <c r="K288" s="97" t="str">
        <f>IF(SP_SUL!AD292="","*",SP_SUL!AD292)</f>
        <v>*</v>
      </c>
    </row>
    <row r="289" spans="2:11" hidden="1">
      <c r="B289" s="94" t="str">
        <f>IF(SP_SUL!Y293="","*",SP_SUL!Y293)</f>
        <v>OPORTUNIDADE</v>
      </c>
      <c r="C289" s="95">
        <f>IF(SP_SUL!B293="","*",SP_SUL!B293)</f>
        <v>46065</v>
      </c>
      <c r="D289" s="94" t="str">
        <f>IF(SP_SUL!D293="","*",SP_SUL!D293)</f>
        <v>DIEGO (TP-681)</v>
      </c>
      <c r="E289" s="94" t="str">
        <f>IF(SP_SUL!H293="","*",SP_SUL!H293)</f>
        <v>-</v>
      </c>
      <c r="F289" s="100" t="str">
        <f>IF(SP_SUL!M293="","*",SP_SUL!M293)</f>
        <v>ZKE-ZWW</v>
      </c>
      <c r="G289" s="95" t="str">
        <f>IF(SP_SUL!I293="","*",SP_SUL!I293)</f>
        <v>-</v>
      </c>
      <c r="H289" s="95" t="str">
        <f>IF(SP_SUL!AB293="","*",SP_SUL!AB293)</f>
        <v>*</v>
      </c>
      <c r="I289" s="95" t="str">
        <f>IF(SP_SUL!AC293="","*",SP_SUL!AC293)</f>
        <v>*</v>
      </c>
      <c r="J289" s="96" t="str">
        <f>IF(SP_SUL!AA293="","*",SP_SUL!AA293)</f>
        <v>-</v>
      </c>
      <c r="K289" s="97" t="str">
        <f>IF(SP_SUL!AD293="","*",SP_SUL!AD293)</f>
        <v>*</v>
      </c>
    </row>
    <row r="290" spans="2:11" hidden="1">
      <c r="B290" s="94" t="str">
        <f>IF(SP_SUL!Y294="","*",SP_SUL!Y294)</f>
        <v>OPORTUNIDADE</v>
      </c>
      <c r="C290" s="95">
        <f>IF(SP_SUL!B294="","*",SP_SUL!B294)</f>
        <v>46065</v>
      </c>
      <c r="D290" s="94" t="str">
        <f>IF(SP_SUL!D294="","*",SP_SUL!D294)</f>
        <v>V89</v>
      </c>
      <c r="E290" s="94" t="str">
        <f>IF(SP_SUL!H294="","*",SP_SUL!H294)</f>
        <v>102ZKW2</v>
      </c>
      <c r="F290" s="100" t="str">
        <f>IF(SP_SUL!M294="","*",SP_SUL!M294)</f>
        <v>ZKW</v>
      </c>
      <c r="G290" s="95" t="str">
        <f>IF(SP_SUL!I294="","*",SP_SUL!I294)</f>
        <v>102ZKW2</v>
      </c>
      <c r="H290" s="95" t="str">
        <f>IF(SP_SUL!AB294="","*",SP_SUL!AB294)</f>
        <v>FIXO</v>
      </c>
      <c r="I290" s="95" t="str">
        <f>IF(SP_SUL!AC294="","*",SP_SUL!AC294)</f>
        <v>*</v>
      </c>
      <c r="J290" s="96">
        <f>IF(SP_SUL!AA294="","*",SP_SUL!AA294)</f>
        <v>1</v>
      </c>
      <c r="K290" s="97">
        <f>IF(SP_SUL!AD294="","*",SP_SUL!AD294)</f>
        <v>0.35416666666666669</v>
      </c>
    </row>
    <row r="291" spans="2:11" hidden="1">
      <c r="B291" s="94" t="str">
        <f>IF(SP_SUL!Y295="","*",SP_SUL!Y295)</f>
        <v>OPORTUNIDADE</v>
      </c>
      <c r="C291" s="95">
        <f>IF(SP_SUL!B295="","*",SP_SUL!B295)</f>
        <v>46065</v>
      </c>
      <c r="D291" s="94" t="str">
        <f>IF(SP_SUL!D295="","*",SP_SUL!D295)</f>
        <v>E17</v>
      </c>
      <c r="E291" s="94" t="str">
        <f>IF(SP_SUL!H295="","*",SP_SUL!H295)</f>
        <v>102ZKW2</v>
      </c>
      <c r="F291" s="100" t="str">
        <f>IF(SP_SUL!M295="","*",SP_SUL!M295)</f>
        <v>ZKW-ZLU</v>
      </c>
      <c r="G291" s="95" t="str">
        <f>IF(SP_SUL!I295="","*",SP_SUL!I295)</f>
        <v>102ZKW2</v>
      </c>
      <c r="H291" s="95" t="str">
        <f>IF(SP_SUL!AB295="","*",SP_SUL!AB295)</f>
        <v>FIXO</v>
      </c>
      <c r="I291" s="95" t="str">
        <f>IF(SP_SUL!AC295="","*",SP_SUL!AC295)</f>
        <v>*</v>
      </c>
      <c r="J291" s="96">
        <f>IF(SP_SUL!AA295="","*",SP_SUL!AA295)</f>
        <v>1</v>
      </c>
      <c r="K291" s="97">
        <f>IF(SP_SUL!AD295="","*",SP_SUL!AD295)</f>
        <v>0.35416666666666669</v>
      </c>
    </row>
    <row r="292" spans="2:11" hidden="1">
      <c r="B292" s="94" t="str">
        <f>IF(SP_SUL!Y296="","*",SP_SUL!Y296)</f>
        <v>OPORTUNIDADE</v>
      </c>
      <c r="C292" s="95">
        <f>IF(SP_SUL!B296="","*",SP_SUL!B296)</f>
        <v>46065</v>
      </c>
      <c r="D292" s="94" t="str">
        <f>IF(SP_SUL!D296="","*",SP_SUL!D296)</f>
        <v>CLEBISON (TP-728)</v>
      </c>
      <c r="E292" s="94" t="str">
        <f>IF(SP_SUL!H296="","*",SP_SUL!H296)</f>
        <v>-</v>
      </c>
      <c r="F292" s="100" t="str">
        <f>IF(SP_SUL!M296="","*",SP_SUL!M296)</f>
        <v>ZWI-ZEM</v>
      </c>
      <c r="G292" s="95" t="str">
        <f>IF(SP_SUL!I296="","*",SP_SUL!I296)</f>
        <v>-</v>
      </c>
      <c r="H292" s="95" t="str">
        <f>IF(SP_SUL!AB296="","*",SP_SUL!AB296)</f>
        <v>*</v>
      </c>
      <c r="I292" s="95" t="str">
        <f>IF(SP_SUL!AC296="","*",SP_SUL!AC296)</f>
        <v>*</v>
      </c>
      <c r="J292" s="96" t="str">
        <f>IF(SP_SUL!AA296="","*",SP_SUL!AA296)</f>
        <v>-</v>
      </c>
      <c r="K292" s="97" t="str">
        <f>IF(SP_SUL!AD296="","*",SP_SUL!AD296)</f>
        <v>*</v>
      </c>
    </row>
    <row r="293" spans="2:11" hidden="1">
      <c r="B293" s="94" t="str">
        <f>IF(SP_SUL!Y297="","*",SP_SUL!Y297)</f>
        <v>OPORTUNIDADE</v>
      </c>
      <c r="C293" s="95">
        <f>IF(SP_SUL!B297="","*",SP_SUL!B297)</f>
        <v>46065</v>
      </c>
      <c r="D293" s="94" t="str">
        <f>IF(SP_SUL!D297="","*",SP_SUL!D297)</f>
        <v>ISMAEL(TP-726)</v>
      </c>
      <c r="E293" s="94" t="str">
        <f>IF(SP_SUL!H297="","*",SP_SUL!H297)</f>
        <v>-</v>
      </c>
      <c r="F293" s="100" t="str">
        <f>IF(SP_SUL!M297="","*",SP_SUL!M297)</f>
        <v>ZWI-ZEM</v>
      </c>
      <c r="G293" s="95" t="str">
        <f>IF(SP_SUL!I297="","*",SP_SUL!I297)</f>
        <v>-</v>
      </c>
      <c r="H293" s="95" t="str">
        <f>IF(SP_SUL!AB297="","*",SP_SUL!AB297)</f>
        <v>*</v>
      </c>
      <c r="I293" s="95" t="str">
        <f>IF(SP_SUL!AC297="","*",SP_SUL!AC297)</f>
        <v>*</v>
      </c>
      <c r="J293" s="96" t="str">
        <f>IF(SP_SUL!AA297="","*",SP_SUL!AA297)</f>
        <v>-</v>
      </c>
      <c r="K293" s="97" t="str">
        <f>IF(SP_SUL!AD297="","*",SP_SUL!AD297)</f>
        <v>*</v>
      </c>
    </row>
    <row r="294" spans="2:11" hidden="1">
      <c r="B294" s="94" t="str">
        <f>IF(SP_SUL!Y298="","*",SP_SUL!Y298)</f>
        <v>*</v>
      </c>
      <c r="C294" s="95">
        <f>IF(SP_SUL!B298="","*",SP_SUL!B298)</f>
        <v>46065</v>
      </c>
      <c r="D294" s="94" t="str">
        <f>IF(SP_SUL!D298="","*",SP_SUL!D298)</f>
        <v>W60</v>
      </c>
      <c r="E294" s="94" t="str">
        <f>IF(SP_SUL!H298="","*",SP_SUL!H298)</f>
        <v>ZEM1302</v>
      </c>
      <c r="F294" s="100" t="str">
        <f>IF(SP_SUL!M298="","*",SP_SUL!M298)</f>
        <v>ZLU-ZWI</v>
      </c>
      <c r="G294" s="95" t="str">
        <f>IF(SP_SUL!I298="","*",SP_SUL!I298)</f>
        <v>102ZKW2</v>
      </c>
      <c r="H294" s="95" t="str">
        <f>IF(SP_SUL!AB298="","*",SP_SUL!AB298)</f>
        <v>*</v>
      </c>
      <c r="I294" s="95" t="str">
        <f>IF(SP_SUL!AC298="","*",SP_SUL!AC298)</f>
        <v>*</v>
      </c>
      <c r="J294" s="96" t="str">
        <f>IF(SP_SUL!AA298="","*",SP_SUL!AA298)</f>
        <v>*</v>
      </c>
      <c r="K294" s="97" t="str">
        <f>IF(SP_SUL!AD298="","*",SP_SUL!AD298)</f>
        <v>*</v>
      </c>
    </row>
    <row r="295" spans="2:11" hidden="1">
      <c r="B295" s="94" t="str">
        <f>IF(SP_SUL!Y299="","*",SP_SUL!Y299)</f>
        <v>*</v>
      </c>
      <c r="C295" s="95" t="str">
        <f>IF(SP_SUL!B299="","*",SP_SUL!B299)</f>
        <v>*</v>
      </c>
      <c r="D295" s="94" t="str">
        <f>IF(SP_SUL!D299="","*",SP_SUL!D299)</f>
        <v>*</v>
      </c>
      <c r="E295" s="94" t="str">
        <f>IF(SP_SUL!H299="","*",SP_SUL!H299)</f>
        <v>*</v>
      </c>
      <c r="F295" s="100" t="str">
        <f>IF(SP_SUL!M299="","*",SP_SUL!M299)</f>
        <v>-</v>
      </c>
      <c r="G295" s="95" t="str">
        <f>IF(SP_SUL!I299="","*",SP_SUL!I299)</f>
        <v>*</v>
      </c>
      <c r="H295" s="95" t="str">
        <f>IF(SP_SUL!AB299="","*",SP_SUL!AB299)</f>
        <v>*</v>
      </c>
      <c r="I295" s="95" t="str">
        <f>IF(SP_SUL!AC299="","*",SP_SUL!AC299)</f>
        <v>*</v>
      </c>
      <c r="J295" s="96" t="str">
        <f>IF(SP_SUL!AA299="","*",SP_SUL!AA299)</f>
        <v>*</v>
      </c>
      <c r="K295" s="97" t="str">
        <f>IF(SP_SUL!AD299="","*",SP_SUL!AD299)</f>
        <v>*</v>
      </c>
    </row>
    <row r="296" spans="2:11" hidden="1">
      <c r="B296" s="94" t="str">
        <f>IF(SP_SUL!Y300="","*",SP_SUL!Y300)</f>
        <v>OPORTUNIDADE</v>
      </c>
      <c r="C296" s="95">
        <f>IF(SP_SUL!B300="","*",SP_SUL!B300)</f>
        <v>46065</v>
      </c>
      <c r="D296" s="94" t="str">
        <f>IF(SP_SUL!D300="","*",SP_SUL!D300)</f>
        <v>CAIQUE (TMA-677)</v>
      </c>
      <c r="E296" s="94" t="str">
        <f>IF(SP_SUL!H300="","*",SP_SUL!H300)</f>
        <v>-</v>
      </c>
      <c r="F296" s="100" t="str">
        <f>IF(SP_SUL!M300="","*",SP_SUL!M300)</f>
        <v>ZWI-ZEM</v>
      </c>
      <c r="G296" s="95" t="str">
        <f>IF(SP_SUL!I300="","*",SP_SUL!I300)</f>
        <v>-</v>
      </c>
      <c r="H296" s="95" t="str">
        <f>IF(SP_SUL!AB300="","*",SP_SUL!AB300)</f>
        <v>*</v>
      </c>
      <c r="I296" s="95" t="str">
        <f>IF(SP_SUL!AC300="","*",SP_SUL!AC300)</f>
        <v>*</v>
      </c>
      <c r="J296" s="96" t="str">
        <f>IF(SP_SUL!AA300="","*",SP_SUL!AA300)</f>
        <v>-</v>
      </c>
      <c r="K296" s="97" t="str">
        <f>IF(SP_SUL!AD300="","*",SP_SUL!AD300)</f>
        <v>*</v>
      </c>
    </row>
    <row r="297" spans="2:11" hidden="1">
      <c r="B297" s="94" t="str">
        <f>IF(SP_SUL!Y301="","*",SP_SUL!Y301)</f>
        <v>OPORTUNIDADE</v>
      </c>
      <c r="C297" s="95">
        <f>IF(SP_SUL!B301="","*",SP_SUL!B301)</f>
        <v>46065</v>
      </c>
      <c r="D297" s="94" t="str">
        <f>IF(SP_SUL!D301="","*",SP_SUL!D301)</f>
        <v>ADENISON (TP-810)</v>
      </c>
      <c r="E297" s="94" t="str">
        <f>IF(SP_SUL!H301="","*",SP_SUL!H301)</f>
        <v>-</v>
      </c>
      <c r="F297" s="100" t="str">
        <f>IF(SP_SUL!M301="","*",SP_SUL!M301)</f>
        <v>ZWI-ZEM</v>
      </c>
      <c r="G297" s="95" t="str">
        <f>IF(SP_SUL!I301="","*",SP_SUL!I301)</f>
        <v>-</v>
      </c>
      <c r="H297" s="95" t="str">
        <f>IF(SP_SUL!AB301="","*",SP_SUL!AB301)</f>
        <v>*</v>
      </c>
      <c r="I297" s="95" t="str">
        <f>IF(SP_SUL!AC301="","*",SP_SUL!AC301)</f>
        <v>*</v>
      </c>
      <c r="J297" s="96" t="str">
        <f>IF(SP_SUL!AA301="","*",SP_SUL!AA301)</f>
        <v>-</v>
      </c>
      <c r="K297" s="97" t="str">
        <f>IF(SP_SUL!AD301="","*",SP_SUL!AD301)</f>
        <v>*</v>
      </c>
    </row>
    <row r="298" spans="2:11" hidden="1">
      <c r="B298" s="94" t="str">
        <f>IF(SP_SUL!Y302="","*",SP_SUL!Y302)</f>
        <v>OPORTUNIDADE</v>
      </c>
      <c r="C298" s="95">
        <f>IF(SP_SUL!B302="","*",SP_SUL!B302)</f>
        <v>46065</v>
      </c>
      <c r="D298" s="94" t="str">
        <f>IF(SP_SUL!D302="","*",SP_SUL!D302)</f>
        <v>A84</v>
      </c>
      <c r="E298" s="94" t="str">
        <f>IF(SP_SUL!H302="","*",SP_SUL!H302)</f>
        <v>S29MRS</v>
      </c>
      <c r="F298" s="100" t="str">
        <f>IF(SP_SUL!M302="","*",SP_SUL!M302)</f>
        <v>ZPG-ZPT</v>
      </c>
      <c r="G298" s="95" t="str">
        <f>IF(SP_SUL!I302="","*",SP_SUL!I302)</f>
        <v>ZPT109</v>
      </c>
      <c r="H298" s="95" t="str">
        <f>IF(SP_SUL!AB302="","*",SP_SUL!AB302)</f>
        <v>FIXO</v>
      </c>
      <c r="I298" s="95" t="str">
        <f>IF(SP_SUL!AC302="","*",SP_SUL!AC302)</f>
        <v>*</v>
      </c>
      <c r="J298" s="96">
        <f>IF(SP_SUL!AA302="","*",SP_SUL!AA302)</f>
        <v>1</v>
      </c>
      <c r="K298" s="97">
        <f>IF(SP_SUL!AD302="","*",SP_SUL!AD302)</f>
        <v>0.29166666666666669</v>
      </c>
    </row>
    <row r="299" spans="2:11" hidden="1">
      <c r="B299" s="94" t="str">
        <f>IF(SP_SUL!Y303="","*",SP_SUL!Y303)</f>
        <v>SIM</v>
      </c>
      <c r="C299" s="95">
        <f>IF(SP_SUL!B303="","*",SP_SUL!B303)</f>
        <v>46065</v>
      </c>
      <c r="D299" s="94" t="str">
        <f>IF(SP_SUL!D303="","*",SP_SUL!D303)</f>
        <v>W62</v>
      </c>
      <c r="E299" s="94" t="str">
        <f>IF(SP_SUL!H303="","*",SP_SUL!H303)</f>
        <v>ZDRZPT</v>
      </c>
      <c r="F299" s="100" t="str">
        <f>IF(SP_SUL!M303="","*",SP_SUL!M303)</f>
        <v>ZXW-ZGP</v>
      </c>
      <c r="G299" s="95" t="str">
        <f>IF(SP_SUL!I303="","*",SP_SUL!I303)</f>
        <v>ZDRZPT</v>
      </c>
      <c r="H299" s="95" t="str">
        <f>IF(SP_SUL!AB303="","*",SP_SUL!AB303)</f>
        <v>FIXO</v>
      </c>
      <c r="I299" s="95" t="str">
        <f>IF(SP_SUL!AC303="","*",SP_SUL!AC303)</f>
        <v>*</v>
      </c>
      <c r="J299" s="96">
        <f>IF(SP_SUL!AA303="","*",SP_SUL!AA303)</f>
        <v>1</v>
      </c>
      <c r="K299" s="97">
        <f>IF(SP_SUL!AD303="","*",SP_SUL!AD303)</f>
        <v>0.3125</v>
      </c>
    </row>
    <row r="300" spans="2:11" hidden="1">
      <c r="B300" s="94" t="str">
        <f>IF(SP_SUL!Y304="","*",SP_SUL!Y304)</f>
        <v>OPORTUNIDADE</v>
      </c>
      <c r="C300" s="95">
        <f>IF(SP_SUL!B304="","*",SP_SUL!B304)</f>
        <v>46065</v>
      </c>
      <c r="D300" s="94" t="str">
        <f>IF(SP_SUL!D304="","*",SP_SUL!D304)</f>
        <v>DIEGO (TF-42)</v>
      </c>
      <c r="E300" s="94" t="str">
        <f>IF(SP_SUL!H304="","*",SP_SUL!H304)</f>
        <v>-</v>
      </c>
      <c r="F300" s="100" t="str">
        <f>IF(SP_SUL!M304="","*",SP_SUL!M304)</f>
        <v>PAT-ZGM</v>
      </c>
      <c r="G300" s="95" t="str">
        <f>IF(SP_SUL!I304="","*",SP_SUL!I304)</f>
        <v>-</v>
      </c>
      <c r="H300" s="95" t="str">
        <f>IF(SP_SUL!AB304="","*",SP_SUL!AB304)</f>
        <v>*</v>
      </c>
      <c r="I300" s="95" t="str">
        <f>IF(SP_SUL!AC304="","*",SP_SUL!AC304)</f>
        <v>*</v>
      </c>
      <c r="J300" s="96" t="str">
        <f>IF(SP_SUL!AA304="","*",SP_SUL!AA304)</f>
        <v>-</v>
      </c>
      <c r="K300" s="97" t="str">
        <f>IF(SP_SUL!AD304="","*",SP_SUL!AD304)</f>
        <v>*</v>
      </c>
    </row>
    <row r="301" spans="2:11" hidden="1">
      <c r="B301" s="94" t="str">
        <f>IF(SP_SUL!Y305="","*",SP_SUL!Y305)</f>
        <v>OPORTUNIDADE</v>
      </c>
      <c r="C301" s="95">
        <f>IF(SP_SUL!B305="","*",SP_SUL!B305)</f>
        <v>46065</v>
      </c>
      <c r="D301" s="94" t="str">
        <f>IF(SP_SUL!D305="","*",SP_SUL!D305)</f>
        <v>RAFAEL (TP-695)</v>
      </c>
      <c r="E301" s="94" t="str">
        <f>IF(SP_SUL!H305="","*",SP_SUL!H305)</f>
        <v>-</v>
      </c>
      <c r="F301" s="100" t="str">
        <f>IF(SP_SUL!M305="","*",SP_SUL!M305)</f>
        <v>ZDR</v>
      </c>
      <c r="G301" s="95" t="str">
        <f>IF(SP_SUL!I305="","*",SP_SUL!I305)</f>
        <v>-</v>
      </c>
      <c r="H301" s="95" t="str">
        <f>IF(SP_SUL!AB305="","*",SP_SUL!AB305)</f>
        <v>*</v>
      </c>
      <c r="I301" s="95" t="str">
        <f>IF(SP_SUL!AC305="","*",SP_SUL!AC305)</f>
        <v>*</v>
      </c>
      <c r="J301" s="96" t="str">
        <f>IF(SP_SUL!AA305="","*",SP_SUL!AA305)</f>
        <v>-</v>
      </c>
      <c r="K301" s="97" t="str">
        <f>IF(SP_SUL!AD305="","*",SP_SUL!AD305)</f>
        <v>*</v>
      </c>
    </row>
    <row r="302" spans="2:11" hidden="1">
      <c r="B302" s="94" t="str">
        <f>IF(SP_SUL!Y306="","*",SP_SUL!Y306)</f>
        <v>OPORTUNIDADE</v>
      </c>
      <c r="C302" s="95">
        <f>IF(SP_SUL!B306="","*",SP_SUL!B306)</f>
        <v>46065</v>
      </c>
      <c r="D302" s="94" t="str">
        <f>IF(SP_SUL!D306="","*",SP_SUL!D306)</f>
        <v>EXPANSÃO TURMA 1</v>
      </c>
      <c r="E302" s="94" t="str">
        <f>IF(SP_SUL!H306="","*",SP_SUL!H306)</f>
        <v>-</v>
      </c>
      <c r="F302" s="100" t="str">
        <f>IF(SP_SUL!M306="","*",SP_SUL!M306)</f>
        <v>109-ZGM</v>
      </c>
      <c r="G302" s="95" t="str">
        <f>IF(SP_SUL!I306="","*",SP_SUL!I306)</f>
        <v>-</v>
      </c>
      <c r="H302" s="95" t="str">
        <f>IF(SP_SUL!AB306="","*",SP_SUL!AB306)</f>
        <v>*</v>
      </c>
      <c r="I302" s="95" t="str">
        <f>IF(SP_SUL!AC306="","*",SP_SUL!AC306)</f>
        <v>*</v>
      </c>
      <c r="J302" s="96" t="str">
        <f>IF(SP_SUL!AA306="","*",SP_SUL!AA306)</f>
        <v>-</v>
      </c>
      <c r="K302" s="97" t="str">
        <f>IF(SP_SUL!AD306="","*",SP_SUL!AD306)</f>
        <v>*</v>
      </c>
    </row>
    <row r="303" spans="2:11" hidden="1">
      <c r="B303" s="94" t="str">
        <f>IF(SP_SUL!Y307="","*",SP_SUL!Y307)</f>
        <v>*</v>
      </c>
      <c r="C303" s="95" t="str">
        <f>IF(SP_SUL!B307="","*",SP_SUL!B307)</f>
        <v>*</v>
      </c>
      <c r="D303" s="94" t="str">
        <f>IF(SP_SUL!D307="","*",SP_SUL!D307)</f>
        <v>*</v>
      </c>
      <c r="E303" s="94" t="str">
        <f>IF(SP_SUL!H307="","*",SP_SUL!H307)</f>
        <v>*</v>
      </c>
      <c r="F303" s="100" t="str">
        <f>IF(SP_SUL!M307="","*",SP_SUL!M307)</f>
        <v>-</v>
      </c>
      <c r="G303" s="95" t="str">
        <f>IF(SP_SUL!I307="","*",SP_SUL!I307)</f>
        <v>*</v>
      </c>
      <c r="H303" s="95" t="str">
        <f>IF(SP_SUL!AB307="","*",SP_SUL!AB307)</f>
        <v>*</v>
      </c>
      <c r="I303" s="95" t="str">
        <f>IF(SP_SUL!AC307="","*",SP_SUL!AC307)</f>
        <v>*</v>
      </c>
      <c r="J303" s="96" t="str">
        <f>IF(SP_SUL!AA307="","*",SP_SUL!AA307)</f>
        <v>*</v>
      </c>
      <c r="K303" s="97" t="str">
        <f>IF(SP_SUL!AD307="","*",SP_SUL!AD307)</f>
        <v>*</v>
      </c>
    </row>
    <row r="304" spans="2:11" hidden="1">
      <c r="B304" s="94" t="str">
        <f>IF(SP_SUL!Y308="","*",SP_SUL!Y308)</f>
        <v>OPORTUNIDADE</v>
      </c>
      <c r="C304" s="95">
        <f>IF(SP_SUL!B308="","*",SP_SUL!B308)</f>
        <v>46066</v>
      </c>
      <c r="D304" s="94" t="str">
        <f>IF(SP_SUL!D308="","*",SP_SUL!D308)</f>
        <v>EXPANSÃO TURMA 1</v>
      </c>
      <c r="E304" s="94" t="str">
        <f>IF(SP_SUL!H308="","*",SP_SUL!H308)</f>
        <v>-</v>
      </c>
      <c r="F304" s="100" t="str">
        <f>IF(SP_SUL!M308="","*",SP_SUL!M308)</f>
        <v>ZCD</v>
      </c>
      <c r="G304" s="95" t="str">
        <f>IF(SP_SUL!I308="","*",SP_SUL!I308)</f>
        <v>-</v>
      </c>
      <c r="H304" s="95" t="str">
        <f>IF(SP_SUL!AB308="","*",SP_SUL!AB308)</f>
        <v>*</v>
      </c>
      <c r="I304" s="95" t="str">
        <f>IF(SP_SUL!AC308="","*",SP_SUL!AC308)</f>
        <v>*</v>
      </c>
      <c r="J304" s="96" t="str">
        <f>IF(SP_SUL!AA308="","*",SP_SUL!AA308)</f>
        <v>-</v>
      </c>
      <c r="K304" s="97" t="str">
        <f>IF(SP_SUL!AD308="","*",SP_SUL!AD308)</f>
        <v>*</v>
      </c>
    </row>
    <row r="305" spans="2:11" hidden="1">
      <c r="B305" s="94" t="str">
        <f>IF(SP_SUL!Y309="","*",SP_SUL!Y309)</f>
        <v>OPORTUNIDADE</v>
      </c>
      <c r="C305" s="95">
        <f>IF(SP_SUL!B309="","*",SP_SUL!B309)</f>
        <v>46066</v>
      </c>
      <c r="D305" s="94" t="str">
        <f>IF(SP_SUL!D309="","*",SP_SUL!D309)</f>
        <v>KLECIO (TP-699)</v>
      </c>
      <c r="E305" s="94" t="str">
        <f>IF(SP_SUL!H309="","*",SP_SUL!H309)</f>
        <v>-</v>
      </c>
      <c r="F305" s="100" t="str">
        <f>IF(SP_SUL!M309="","*",SP_SUL!M309)</f>
        <v>ZSW-ZTT</v>
      </c>
      <c r="G305" s="95" t="str">
        <f>IF(SP_SUL!I309="","*",SP_SUL!I309)</f>
        <v>-</v>
      </c>
      <c r="H305" s="95" t="str">
        <f>IF(SP_SUL!AB309="","*",SP_SUL!AB309)</f>
        <v>*</v>
      </c>
      <c r="I305" s="95" t="str">
        <f>IF(SP_SUL!AC309="","*",SP_SUL!AC309)</f>
        <v>*</v>
      </c>
      <c r="J305" s="96" t="str">
        <f>IF(SP_SUL!AA309="","*",SP_SUL!AA309)</f>
        <v>*</v>
      </c>
      <c r="K305" s="97" t="str">
        <f>IF(SP_SUL!AD309="","*",SP_SUL!AD309)</f>
        <v>*</v>
      </c>
    </row>
    <row r="306" spans="2:11" hidden="1">
      <c r="B306" s="94" t="str">
        <f>IF(SP_SUL!Y310="","*",SP_SUL!Y310)</f>
        <v>OPORTUNIDADE</v>
      </c>
      <c r="C306" s="95">
        <f>IF(SP_SUL!B310="","*",SP_SUL!B310)</f>
        <v>46066</v>
      </c>
      <c r="D306" s="94" t="str">
        <f>IF(SP_SUL!D310="","*",SP_SUL!D310)</f>
        <v>V11</v>
      </c>
      <c r="E306" s="94" t="str">
        <f>IF(SP_SUL!H310="","*",SP_SUL!H310)</f>
        <v>ZHO-2</v>
      </c>
      <c r="F306" s="100" t="str">
        <f>IF(SP_SUL!M310="","*",SP_SUL!M310)</f>
        <v>ZHO-ZAC</v>
      </c>
      <c r="G306" s="95" t="str">
        <f>IF(SP_SUL!I310="","*",SP_SUL!I310)</f>
        <v>ZAC2</v>
      </c>
      <c r="H306" s="95" t="str">
        <f>IF(SP_SUL!AB310="","*",SP_SUL!AB310)</f>
        <v>FIXO</v>
      </c>
      <c r="I306" s="95" t="str">
        <f>IF(SP_SUL!AC310="","*",SP_SUL!AC310)</f>
        <v>*</v>
      </c>
      <c r="J306" s="96">
        <f>IF(SP_SUL!AA310="","*",SP_SUL!AA310)</f>
        <v>1</v>
      </c>
      <c r="K306" s="97" t="str">
        <f>IF(SP_SUL!AD310="","*",SP_SUL!AD310)</f>
        <v>*</v>
      </c>
    </row>
    <row r="307" spans="2:11" hidden="1">
      <c r="B307" s="94" t="str">
        <f>IF(SP_SUL!Y311="","*",SP_SUL!Y311)</f>
        <v>NÃO</v>
      </c>
      <c r="C307" s="95">
        <f>IF(SP_SUL!B311="","*",SP_SUL!B311)</f>
        <v>46066</v>
      </c>
      <c r="D307" s="94" t="str">
        <f>IF(SP_SUL!D311="","*",SP_SUL!D311)</f>
        <v>E42</v>
      </c>
      <c r="E307" s="94" t="str">
        <f>IF(SP_SUL!H311="","*",SP_SUL!H311)</f>
        <v>ZBV3</v>
      </c>
      <c r="F307" s="100" t="str">
        <f>IF(SP_SUL!M311="","*",SP_SUL!M311)</f>
        <v>ZBM</v>
      </c>
      <c r="G307" s="95" t="str">
        <f>IF(SP_SUL!I311="","*",SP_SUL!I311)</f>
        <v>ZBV3</v>
      </c>
      <c r="H307" s="95" t="str">
        <f>IF(SP_SUL!AB311="","*",SP_SUL!AB311)</f>
        <v>FIXO + ESCALA</v>
      </c>
      <c r="I307" s="95" t="str">
        <f>IF(SP_SUL!AC311="","*",SP_SUL!AC311)</f>
        <v>AGD ACIONAMENTO PCM</v>
      </c>
      <c r="J307" s="96" t="str">
        <f>IF(SP_SUL!AA311="","*",SP_SUL!AA311)</f>
        <v>2 Lucas + Escala</v>
      </c>
      <c r="K307" s="97">
        <f>IF(SP_SUL!AD311="","*",SP_SUL!AD311)</f>
        <v>0.41666666666666669</v>
      </c>
    </row>
    <row r="308" spans="2:11" hidden="1">
      <c r="B308" s="94" t="str">
        <f>IF(SP_SUL!Y312="","*",SP_SUL!Y312)</f>
        <v>*</v>
      </c>
      <c r="C308" s="95" t="str">
        <f>IF(SP_SUL!B312="","*",SP_SUL!B312)</f>
        <v>*</v>
      </c>
      <c r="D308" s="94" t="str">
        <f>IF(SP_SUL!D312="","*",SP_SUL!D312)</f>
        <v>*</v>
      </c>
      <c r="E308" s="94" t="str">
        <f>IF(SP_SUL!H312="","*",SP_SUL!H312)</f>
        <v>*</v>
      </c>
      <c r="F308" s="100" t="str">
        <f>IF(SP_SUL!M312="","*",SP_SUL!M312)</f>
        <v>-</v>
      </c>
      <c r="G308" s="95" t="str">
        <f>IF(SP_SUL!I312="","*",SP_SUL!I312)</f>
        <v>*</v>
      </c>
      <c r="H308" s="95" t="str">
        <f>IF(SP_SUL!AB312="","*",SP_SUL!AB312)</f>
        <v>*</v>
      </c>
      <c r="I308" s="95" t="str">
        <f>IF(SP_SUL!AC312="","*",SP_SUL!AC312)</f>
        <v>*</v>
      </c>
      <c r="J308" s="96" t="str">
        <f>IF(SP_SUL!AA312="","*",SP_SUL!AA312)</f>
        <v>*</v>
      </c>
      <c r="K308" s="97" t="str">
        <f>IF(SP_SUL!AD312="","*",SP_SUL!AD312)</f>
        <v>*</v>
      </c>
    </row>
    <row r="309" spans="2:11" hidden="1">
      <c r="B309" s="94" t="str">
        <f>IF(SP_SUL!Y313="","*",SP_SUL!Y313)</f>
        <v>OPORTUNIDADE</v>
      </c>
      <c r="C309" s="95">
        <f>IF(SP_SUL!B313="","*",SP_SUL!B313)</f>
        <v>46066</v>
      </c>
      <c r="D309" s="94" t="str">
        <f>IF(SP_SUL!D313="","*",SP_SUL!D313)</f>
        <v>ROGÉRIO (TP-730)</v>
      </c>
      <c r="E309" s="94" t="str">
        <f>IF(SP_SUL!H313="","*",SP_SUL!H313)</f>
        <v>-</v>
      </c>
      <c r="F309" s="100" t="str">
        <f>IF(SP_SUL!M313="","*",SP_SUL!M313)</f>
        <v>ZYU-ZST</v>
      </c>
      <c r="G309" s="95" t="str">
        <f>IF(SP_SUL!I313="","*",SP_SUL!I313)</f>
        <v>-</v>
      </c>
      <c r="H309" s="95" t="str">
        <f>IF(SP_SUL!AB313="","*",SP_SUL!AB313)</f>
        <v>*</v>
      </c>
      <c r="I309" s="95" t="str">
        <f>IF(SP_SUL!AC313="","*",SP_SUL!AC313)</f>
        <v>*</v>
      </c>
      <c r="J309" s="96" t="str">
        <f>IF(SP_SUL!AA313="","*",SP_SUL!AA313)</f>
        <v>-</v>
      </c>
      <c r="K309" s="97" t="str">
        <f>IF(SP_SUL!AD313="","*",SP_SUL!AD313)</f>
        <v>*</v>
      </c>
    </row>
    <row r="310" spans="2:11" hidden="1">
      <c r="B310" s="94" t="str">
        <f>IF(SP_SUL!Y314="","*",SP_SUL!Y314)</f>
        <v>OPORTUNIDADE</v>
      </c>
      <c r="C310" s="95">
        <f>IF(SP_SUL!B314="","*",SP_SUL!B314)</f>
        <v>46066</v>
      </c>
      <c r="D310" s="94" t="str">
        <f>IF(SP_SUL!D314="","*",SP_SUL!D314)</f>
        <v>V93</v>
      </c>
      <c r="E310" s="94" t="str">
        <f>IF(SP_SUL!H314="","*",SP_SUL!H314)</f>
        <v>ZYU1</v>
      </c>
      <c r="F310" s="100" t="str">
        <f>IF(SP_SUL!M314="","*",SP_SUL!M314)</f>
        <v>ZYU-ZST</v>
      </c>
      <c r="G310" s="95" t="str">
        <f>IF(SP_SUL!I314="","*",SP_SUL!I314)</f>
        <v>ZYU1</v>
      </c>
      <c r="H310" s="95" t="str">
        <f>IF(SP_SUL!AB314="","*",SP_SUL!AB314)</f>
        <v>ESCALA</v>
      </c>
      <c r="I310" s="95" t="str">
        <f>IF(SP_SUL!AC314="","*",SP_SUL!AC314)</f>
        <v>*</v>
      </c>
      <c r="J310" s="96">
        <f>IF(SP_SUL!AA314="","*",SP_SUL!AA314)</f>
        <v>1</v>
      </c>
      <c r="K310" s="97">
        <f>IF(SP_SUL!AD314="","*",SP_SUL!AD314)</f>
        <v>0.29166666666666669</v>
      </c>
    </row>
    <row r="311" spans="2:11" hidden="1">
      <c r="B311" s="94" t="str">
        <f>IF(SP_SUL!Y315="","*",SP_SUL!Y315)</f>
        <v>OPORTUNIDADE</v>
      </c>
      <c r="C311" s="95">
        <f>IF(SP_SUL!B315="","*",SP_SUL!B315)</f>
        <v>46066</v>
      </c>
      <c r="D311" s="94" t="str">
        <f>IF(SP_SUL!D315="","*",SP_SUL!D315)</f>
        <v>W59</v>
      </c>
      <c r="E311" s="94" t="str">
        <f>IF(SP_SUL!H315="","*",SP_SUL!H315)</f>
        <v>ZYU1</v>
      </c>
      <c r="F311" s="100" t="str">
        <f>IF(SP_SUL!M315="","*",SP_SUL!M315)</f>
        <v>ZDY-ZFY</v>
      </c>
      <c r="G311" s="95" t="str">
        <f>IF(SP_SUL!I315="","*",SP_SUL!I315)</f>
        <v>ZYU1</v>
      </c>
      <c r="H311" s="95" t="str">
        <f>IF(SP_SUL!AB315="","*",SP_SUL!AB315)</f>
        <v>FIXO</v>
      </c>
      <c r="I311" s="95" t="str">
        <f>IF(SP_SUL!AC315="","*",SP_SUL!AC315)</f>
        <v>*</v>
      </c>
      <c r="J311" s="96">
        <f>IF(SP_SUL!AA315="","*",SP_SUL!AA315)</f>
        <v>1</v>
      </c>
      <c r="K311" s="97">
        <f>IF(SP_SUL!AD315="","*",SP_SUL!AD315)</f>
        <v>0.29166666666666669</v>
      </c>
    </row>
    <row r="312" spans="2:11" hidden="1">
      <c r="B312" s="94" t="str">
        <f>IF(SP_SUL!Y316="","*",SP_SUL!Y316)</f>
        <v>OPORTUNIDADE</v>
      </c>
      <c r="C312" s="95">
        <f>IF(SP_SUL!B316="","*",SP_SUL!B316)</f>
        <v>46066</v>
      </c>
      <c r="D312" s="94" t="str">
        <f>IF(SP_SUL!D316="","*",SP_SUL!D316)</f>
        <v>ROBSON (TF-701)</v>
      </c>
      <c r="E312" s="94" t="str">
        <f>IF(SP_SUL!H316="","*",SP_SUL!H316)</f>
        <v>-</v>
      </c>
      <c r="F312" s="100" t="str">
        <f>IF(SP_SUL!M316="","*",SP_SUL!M316)</f>
        <v>ZDY-ZFY</v>
      </c>
      <c r="G312" s="95" t="str">
        <f>IF(SP_SUL!I316="","*",SP_SUL!I316)</f>
        <v>-</v>
      </c>
      <c r="H312" s="95" t="str">
        <f>IF(SP_SUL!AB316="","*",SP_SUL!AB316)</f>
        <v>*</v>
      </c>
      <c r="I312" s="95" t="str">
        <f>IF(SP_SUL!AC316="","*",SP_SUL!AC316)</f>
        <v>*</v>
      </c>
      <c r="J312" s="96" t="str">
        <f>IF(SP_SUL!AA316="","*",SP_SUL!AA316)</f>
        <v>-</v>
      </c>
      <c r="K312" s="97" t="str">
        <f>IF(SP_SUL!AD316="","*",SP_SUL!AD316)</f>
        <v>*</v>
      </c>
    </row>
    <row r="313" spans="2:11" hidden="1">
      <c r="B313" s="94" t="str">
        <f>IF(SP_SUL!Y317="","*",SP_SUL!Y317)</f>
        <v>OPORTUNIDADE</v>
      </c>
      <c r="C313" s="95">
        <f>IF(SP_SUL!B317="","*",SP_SUL!B317)</f>
        <v>46066</v>
      </c>
      <c r="D313" s="94" t="str">
        <f>IF(SP_SUL!D317="","*",SP_SUL!D317)</f>
        <v>JACIANO (TF-674)</v>
      </c>
      <c r="E313" s="94" t="str">
        <f>IF(SP_SUL!H317="","*",SP_SUL!H317)</f>
        <v>ZYU1</v>
      </c>
      <c r="F313" s="100" t="str">
        <f>IF(SP_SUL!M317="","*",SP_SUL!M317)</f>
        <v>ZDY-ZFY</v>
      </c>
      <c r="G313" s="95" t="str">
        <f>IF(SP_SUL!I317="","*",SP_SUL!I317)</f>
        <v>ZYU1</v>
      </c>
      <c r="H313" s="95" t="str">
        <f>IF(SP_SUL!AB317="","*",SP_SUL!AB317)</f>
        <v>*</v>
      </c>
      <c r="I313" s="95" t="str">
        <f>IF(SP_SUL!AC317="","*",SP_SUL!AC317)</f>
        <v>*</v>
      </c>
      <c r="J313" s="96" t="str">
        <f>IF(SP_SUL!AA317="","*",SP_SUL!AA317)</f>
        <v>-</v>
      </c>
      <c r="K313" s="97" t="str">
        <f>IF(SP_SUL!AD317="","*",SP_SUL!AD317)</f>
        <v>*</v>
      </c>
    </row>
    <row r="314" spans="2:11" hidden="1">
      <c r="B314" s="94" t="str">
        <f>IF(SP_SUL!Y318="","*",SP_SUL!Y318)</f>
        <v>*</v>
      </c>
      <c r="C314" s="95" t="str">
        <f>IF(SP_SUL!B318="","*",SP_SUL!B318)</f>
        <v>*</v>
      </c>
      <c r="D314" s="94" t="str">
        <f>IF(SP_SUL!D318="","*",SP_SUL!D318)</f>
        <v>*</v>
      </c>
      <c r="E314" s="94" t="str">
        <f>IF(SP_SUL!H318="","*",SP_SUL!H318)</f>
        <v>*</v>
      </c>
      <c r="F314" s="100" t="str">
        <f>IF(SP_SUL!M318="","*",SP_SUL!M318)</f>
        <v>-</v>
      </c>
      <c r="G314" s="95" t="str">
        <f>IF(SP_SUL!I318="","*",SP_SUL!I318)</f>
        <v>*</v>
      </c>
      <c r="H314" s="95" t="str">
        <f>IF(SP_SUL!AB318="","*",SP_SUL!AB318)</f>
        <v>*</v>
      </c>
      <c r="I314" s="95" t="str">
        <f>IF(SP_SUL!AC318="","*",SP_SUL!AC318)</f>
        <v>*</v>
      </c>
      <c r="J314" s="96" t="str">
        <f>IF(SP_SUL!AA318="","*",SP_SUL!AA318)</f>
        <v>*</v>
      </c>
      <c r="K314" s="97" t="str">
        <f>IF(SP_SUL!AD318="","*",SP_SUL!AD318)</f>
        <v>*</v>
      </c>
    </row>
    <row r="315" spans="2:11" hidden="1">
      <c r="B315" s="94" t="str">
        <f>IF(SP_SUL!Y319="","*",SP_SUL!Y319)</f>
        <v>NÃO</v>
      </c>
      <c r="C315" s="95">
        <f>IF(SP_SUL!B319="","*",SP_SUL!B319)</f>
        <v>46066</v>
      </c>
      <c r="D315" s="94" t="str">
        <f>IF(SP_SUL!D319="","*",SP_SUL!D319)</f>
        <v>SUPER ZWW</v>
      </c>
      <c r="E315" s="94" t="str">
        <f>IF(SP_SUL!H319="","*",SP_SUL!H319)</f>
        <v>-</v>
      </c>
      <c r="F315" s="100" t="str">
        <f>IF(SP_SUL!M319="","*",SP_SUL!M319)</f>
        <v>ZKW-ZLU</v>
      </c>
      <c r="G315" s="95" t="str">
        <f>IF(SP_SUL!I319="","*",SP_SUL!I319)</f>
        <v>-</v>
      </c>
      <c r="H315" s="95" t="str">
        <f>IF(SP_SUL!AB319="","*",SP_SUL!AB319)</f>
        <v>*</v>
      </c>
      <c r="I315" s="95" t="str">
        <f>IF(SP_SUL!AC319="","*",SP_SUL!AC319)</f>
        <v>*</v>
      </c>
      <c r="J315" s="96" t="str">
        <f>IF(SP_SUL!AA319="","*",SP_SUL!AA319)</f>
        <v>-</v>
      </c>
      <c r="K315" s="97" t="str">
        <f>IF(SP_SUL!AD319="","*",SP_SUL!AD319)</f>
        <v>*</v>
      </c>
    </row>
    <row r="316" spans="2:11" hidden="1">
      <c r="B316" s="94" t="str">
        <f>IF(SP_SUL!Y320="","*",SP_SUL!Y320)</f>
        <v>NÃO</v>
      </c>
      <c r="C316" s="95">
        <f>IF(SP_SUL!B320="","*",SP_SUL!B320)</f>
        <v>46066</v>
      </c>
      <c r="D316" s="94" t="str">
        <f>IF(SP_SUL!D320="","*",SP_SUL!D320)</f>
        <v>E17</v>
      </c>
      <c r="E316" s="94" t="str">
        <f>IF(SP_SUL!H320="","*",SP_SUL!H320)</f>
        <v>102ZKW2</v>
      </c>
      <c r="F316" s="100" t="str">
        <f>IF(SP_SUL!M320="","*",SP_SUL!M320)</f>
        <v>ZKW-ZLU</v>
      </c>
      <c r="G316" s="95" t="str">
        <f>IF(SP_SUL!I320="","*",SP_SUL!I320)</f>
        <v>102ZKW2</v>
      </c>
      <c r="H316" s="95" t="str">
        <f>IF(SP_SUL!AB320="","*",SP_SUL!AB320)</f>
        <v>FIXO</v>
      </c>
      <c r="I316" s="95" t="str">
        <f>IF(SP_SUL!AC320="","*",SP_SUL!AC320)</f>
        <v>*</v>
      </c>
      <c r="J316" s="96">
        <f>IF(SP_SUL!AA320="","*",SP_SUL!AA320)</f>
        <v>1</v>
      </c>
      <c r="K316" s="97">
        <f>IF(SP_SUL!AD320="","*",SP_SUL!AD320)</f>
        <v>0.35416666666666669</v>
      </c>
    </row>
    <row r="317" spans="2:11" hidden="1">
      <c r="B317" s="94" t="str">
        <f>IF(SP_SUL!Y321="","*",SP_SUL!Y321)</f>
        <v>NÃO</v>
      </c>
      <c r="C317" s="95">
        <f>IF(SP_SUL!B321="","*",SP_SUL!B321)</f>
        <v>46066</v>
      </c>
      <c r="D317" s="94" t="str">
        <f>IF(SP_SUL!D321="","*",SP_SUL!D321)</f>
        <v>V89</v>
      </c>
      <c r="E317" s="94" t="str">
        <f>IF(SP_SUL!H321="","*",SP_SUL!H321)</f>
        <v>102ZKW2</v>
      </c>
      <c r="F317" s="100" t="str">
        <f>IF(SP_SUL!M321="","*",SP_SUL!M321)</f>
        <v>ZKW-ZLU</v>
      </c>
      <c r="G317" s="95" t="str">
        <f>IF(SP_SUL!I321="","*",SP_SUL!I321)</f>
        <v>102ZKW2</v>
      </c>
      <c r="H317" s="95" t="str">
        <f>IF(SP_SUL!AB321="","*",SP_SUL!AB321)</f>
        <v>FIXO</v>
      </c>
      <c r="I317" s="95" t="str">
        <f>IF(SP_SUL!AC321="","*",SP_SUL!AC321)</f>
        <v>*</v>
      </c>
      <c r="J317" s="96">
        <f>IF(SP_SUL!AA321="","*",SP_SUL!AA321)</f>
        <v>1</v>
      </c>
      <c r="K317" s="97">
        <f>IF(SP_SUL!AD321="","*",SP_SUL!AD321)</f>
        <v>0.35416666666666669</v>
      </c>
    </row>
    <row r="318" spans="2:11" hidden="1">
      <c r="B318" s="94" t="str">
        <f>IF(SP_SUL!Y322="","*",SP_SUL!Y322)</f>
        <v>NÃO</v>
      </c>
      <c r="C318" s="95">
        <f>IF(SP_SUL!B322="","*",SP_SUL!B322)</f>
        <v>46066</v>
      </c>
      <c r="D318" s="94" t="str">
        <f>IF(SP_SUL!D322="","*",SP_SUL!D322)</f>
        <v>DIEGO (TP-681)</v>
      </c>
      <c r="E318" s="94" t="str">
        <f>IF(SP_SUL!H322="","*",SP_SUL!H322)</f>
        <v>-</v>
      </c>
      <c r="F318" s="100" t="str">
        <f>IF(SP_SUL!M322="","*",SP_SUL!M322)</f>
        <v>ZKW-ZLU</v>
      </c>
      <c r="G318" s="95" t="str">
        <f>IF(SP_SUL!I322="","*",SP_SUL!I322)</f>
        <v>-</v>
      </c>
      <c r="H318" s="95" t="str">
        <f>IF(SP_SUL!AB322="","*",SP_SUL!AB322)</f>
        <v>*</v>
      </c>
      <c r="I318" s="95" t="str">
        <f>IF(SP_SUL!AC322="","*",SP_SUL!AC322)</f>
        <v>*</v>
      </c>
      <c r="J318" s="96" t="str">
        <f>IF(SP_SUL!AA322="","*",SP_SUL!AA322)</f>
        <v>-</v>
      </c>
      <c r="K318" s="97" t="str">
        <f>IF(SP_SUL!AD322="","*",SP_SUL!AD322)</f>
        <v>*</v>
      </c>
    </row>
    <row r="319" spans="2:11" hidden="1">
      <c r="B319" s="94" t="str">
        <f>IF(SP_SUL!Y323="","*",SP_SUL!Y323)</f>
        <v>*</v>
      </c>
      <c r="C319" s="95" t="str">
        <f>IF(SP_SUL!B323="","*",SP_SUL!B323)</f>
        <v>*</v>
      </c>
      <c r="D319" s="94" t="str">
        <f>IF(SP_SUL!D323="","*",SP_SUL!D323)</f>
        <v>*</v>
      </c>
      <c r="E319" s="94" t="str">
        <f>IF(SP_SUL!H323="","*",SP_SUL!H323)</f>
        <v>*</v>
      </c>
      <c r="F319" s="100" t="str">
        <f>IF(SP_SUL!M323="","*",SP_SUL!M323)</f>
        <v>-</v>
      </c>
      <c r="G319" s="95" t="str">
        <f>IF(SP_SUL!I323="","*",SP_SUL!I323)</f>
        <v>*</v>
      </c>
      <c r="H319" s="95" t="str">
        <f>IF(SP_SUL!AB323="","*",SP_SUL!AB323)</f>
        <v>*</v>
      </c>
      <c r="I319" s="95" t="str">
        <f>IF(SP_SUL!AC323="","*",SP_SUL!AC323)</f>
        <v>*</v>
      </c>
      <c r="J319" s="96" t="str">
        <f>IF(SP_SUL!AA323="","*",SP_SUL!AA323)</f>
        <v>*</v>
      </c>
      <c r="K319" s="97" t="str">
        <f>IF(SP_SUL!AD323="","*",SP_SUL!AD323)</f>
        <v>*</v>
      </c>
    </row>
    <row r="320" spans="2:11" hidden="1">
      <c r="B320" s="94" t="str">
        <f>IF(SP_SUL!Y324="","*",SP_SUL!Y324)</f>
        <v>NÃO</v>
      </c>
      <c r="C320" s="95">
        <f>IF(SP_SUL!B324="","*",SP_SUL!B324)</f>
        <v>46066</v>
      </c>
      <c r="D320" s="94" t="str">
        <f>IF(SP_SUL!D324="","*",SP_SUL!D324)</f>
        <v>MOD ZRB</v>
      </c>
      <c r="E320" s="94" t="str">
        <f>IF(SP_SUL!H324="","*",SP_SUL!H324)</f>
        <v>-</v>
      </c>
      <c r="F320" s="100" t="str">
        <f>IF(SP_SUL!M324="","*",SP_SUL!M324)</f>
        <v>ZRB-ZEV</v>
      </c>
      <c r="G320" s="95" t="str">
        <f>IF(SP_SUL!I324="","*",SP_SUL!I324)</f>
        <v>-</v>
      </c>
      <c r="H320" s="95" t="str">
        <f>IF(SP_SUL!AB324="","*",SP_SUL!AB324)</f>
        <v>*</v>
      </c>
      <c r="I320" s="95" t="str">
        <f>IF(SP_SUL!AC324="","*",SP_SUL!AC324)</f>
        <v>*</v>
      </c>
      <c r="J320" s="96" t="str">
        <f>IF(SP_SUL!AA324="","*",SP_SUL!AA324)</f>
        <v>-</v>
      </c>
      <c r="K320" s="97" t="str">
        <f>IF(SP_SUL!AD324="","*",SP_SUL!AD324)</f>
        <v>*</v>
      </c>
    </row>
    <row r="321" spans="2:11" hidden="1">
      <c r="B321" s="94" t="str">
        <f>IF(SP_SUL!Y325="","*",SP_SUL!Y325)</f>
        <v>NÃO</v>
      </c>
      <c r="C321" s="95">
        <f>IF(SP_SUL!B325="","*",SP_SUL!B325)</f>
        <v>46066</v>
      </c>
      <c r="D321" s="94" t="str">
        <f>IF(SP_SUL!D325="","*",SP_SUL!D325)</f>
        <v>W97</v>
      </c>
      <c r="E321" s="94" t="str">
        <f>IF(SP_SUL!H325="","*",SP_SUL!H325)</f>
        <v>ZEM1</v>
      </c>
      <c r="F321" s="100" t="str">
        <f>IF(SP_SUL!M325="","*",SP_SUL!M325)</f>
        <v>ZRB-ZEV</v>
      </c>
      <c r="G321" s="95" t="str">
        <f>IF(SP_SUL!I325="","*",SP_SUL!I325)</f>
        <v>ZEM1</v>
      </c>
      <c r="H321" s="95" t="str">
        <f>IF(SP_SUL!AB325="","*",SP_SUL!AB325)</f>
        <v>FIXO</v>
      </c>
      <c r="I321" s="95" t="str">
        <f>IF(SP_SUL!AC325="","*",SP_SUL!AC325)</f>
        <v>*</v>
      </c>
      <c r="J321" s="96">
        <f>IF(SP_SUL!AA325="","*",SP_SUL!AA325)</f>
        <v>1</v>
      </c>
      <c r="K321" s="97">
        <f>IF(SP_SUL!AD325="","*",SP_SUL!AD325)</f>
        <v>0.29166666666666669</v>
      </c>
    </row>
    <row r="322" spans="2:11" hidden="1">
      <c r="B322" s="94" t="str">
        <f>IF(SP_SUL!Y326="","*",SP_SUL!Y326)</f>
        <v>NÃO</v>
      </c>
      <c r="C322" s="95">
        <f>IF(SP_SUL!B326="","*",SP_SUL!B326)</f>
        <v>46066</v>
      </c>
      <c r="D322" s="94" t="str">
        <f>IF(SP_SUL!D326="","*",SP_SUL!D326)</f>
        <v>V96</v>
      </c>
      <c r="E322" s="94" t="str">
        <f>IF(SP_SUL!H326="","*",SP_SUL!H326)</f>
        <v>K67ZEV2</v>
      </c>
      <c r="F322" s="100" t="str">
        <f>IF(SP_SUL!M326="","*",SP_SUL!M326)</f>
        <v>ZRB-ZEV</v>
      </c>
      <c r="G322" s="95" t="str">
        <f>IF(SP_SUL!I326="","*",SP_SUL!I326)</f>
        <v>K67ZEV2</v>
      </c>
      <c r="H322" s="95" t="str">
        <f>IF(SP_SUL!AB326="","*",SP_SUL!AB326)</f>
        <v>FIXO</v>
      </c>
      <c r="I322" s="95" t="str">
        <f>IF(SP_SUL!AC326="","*",SP_SUL!AC326)</f>
        <v>*</v>
      </c>
      <c r="J322" s="96">
        <f>IF(SP_SUL!AA326="","*",SP_SUL!AA326)</f>
        <v>1</v>
      </c>
      <c r="K322" s="97">
        <f>IF(SP_SUL!AD326="","*",SP_SUL!AD326)</f>
        <v>0.29166666666666669</v>
      </c>
    </row>
    <row r="323" spans="2:11" hidden="1">
      <c r="B323" s="94" t="str">
        <f>IF(SP_SUL!Y327="","*",SP_SUL!Y327)</f>
        <v>NÃO</v>
      </c>
      <c r="C323" s="95">
        <f>IF(SP_SUL!B327="","*",SP_SUL!B327)</f>
        <v>46066</v>
      </c>
      <c r="D323" s="94" t="str">
        <f>IF(SP_SUL!D327="","*",SP_SUL!D327)</f>
        <v>ADENISON (TP-810)</v>
      </c>
      <c r="E323" s="94" t="str">
        <f>IF(SP_SUL!H327="","*",SP_SUL!H327)</f>
        <v>-</v>
      </c>
      <c r="F323" s="100" t="str">
        <f>IF(SP_SUL!M327="","*",SP_SUL!M327)</f>
        <v>ZRB-ZEV</v>
      </c>
      <c r="G323" s="95" t="str">
        <f>IF(SP_SUL!I327="","*",SP_SUL!I327)</f>
        <v>-</v>
      </c>
      <c r="H323" s="95" t="str">
        <f>IF(SP_SUL!AB327="","*",SP_SUL!AB327)</f>
        <v>*</v>
      </c>
      <c r="I323" s="95" t="str">
        <f>IF(SP_SUL!AC327="","*",SP_SUL!AC327)</f>
        <v>*</v>
      </c>
      <c r="J323" s="96" t="str">
        <f>IF(SP_SUL!AA327="","*",SP_SUL!AA327)</f>
        <v>-</v>
      </c>
      <c r="K323" s="97" t="str">
        <f>IF(SP_SUL!AD327="","*",SP_SUL!AD327)</f>
        <v>*</v>
      </c>
    </row>
    <row r="324" spans="2:11" hidden="1">
      <c r="B324" s="94" t="str">
        <f>IF(SP_SUL!Y328="","*",SP_SUL!Y328)</f>
        <v>NÃO</v>
      </c>
      <c r="C324" s="95">
        <f>IF(SP_SUL!B328="","*",SP_SUL!B328)</f>
        <v>46066</v>
      </c>
      <c r="D324" s="94" t="str">
        <f>IF(SP_SUL!D328="","*",SP_SUL!D328)</f>
        <v>MATEUS (TP-809)</v>
      </c>
      <c r="E324" s="94" t="str">
        <f>IF(SP_SUL!H328="","*",SP_SUL!H328)</f>
        <v>-</v>
      </c>
      <c r="F324" s="100" t="str">
        <f>IF(SP_SUL!M328="","*",SP_SUL!M328)</f>
        <v>ZRB-ZEV</v>
      </c>
      <c r="G324" s="95" t="str">
        <f>IF(SP_SUL!I328="","*",SP_SUL!I328)</f>
        <v>-</v>
      </c>
      <c r="H324" s="95" t="str">
        <f>IF(SP_SUL!AB328="","*",SP_SUL!AB328)</f>
        <v>*</v>
      </c>
      <c r="I324" s="95" t="str">
        <f>IF(SP_SUL!AC328="","*",SP_SUL!AC328)</f>
        <v>*</v>
      </c>
      <c r="J324" s="96" t="str">
        <f>IF(SP_SUL!AA328="","*",SP_SUL!AA328)</f>
        <v>-</v>
      </c>
      <c r="K324" s="97" t="str">
        <f>IF(SP_SUL!AD328="","*",SP_SUL!AD328)</f>
        <v>*</v>
      </c>
    </row>
    <row r="325" spans="2:11" hidden="1">
      <c r="B325" s="94" t="str">
        <f>IF(SP_SUL!Y329="","*",SP_SUL!Y329)</f>
        <v>NÃO</v>
      </c>
      <c r="C325" s="95">
        <f>IF(SP_SUL!B329="","*",SP_SUL!B329)</f>
        <v>46066</v>
      </c>
      <c r="D325" s="94" t="str">
        <f>IF(SP_SUL!D329="","*",SP_SUL!D329)</f>
        <v>CAIQUE (TMA-677)</v>
      </c>
      <c r="E325" s="94" t="str">
        <f>IF(SP_SUL!H329="","*",SP_SUL!H329)</f>
        <v>-</v>
      </c>
      <c r="F325" s="100" t="str">
        <f>IF(SP_SUL!M329="","*",SP_SUL!M329)</f>
        <v>ZRB-ZEV</v>
      </c>
      <c r="G325" s="95" t="str">
        <f>IF(SP_SUL!I329="","*",SP_SUL!I329)</f>
        <v>-</v>
      </c>
      <c r="H325" s="95" t="str">
        <f>IF(SP_SUL!AB329="","*",SP_SUL!AB329)</f>
        <v>*</v>
      </c>
      <c r="I325" s="95" t="str">
        <f>IF(SP_SUL!AC329="","*",SP_SUL!AC329)</f>
        <v>*</v>
      </c>
      <c r="J325" s="96" t="str">
        <f>IF(SP_SUL!AA329="","*",SP_SUL!AA329)</f>
        <v>-</v>
      </c>
      <c r="K325" s="97" t="str">
        <f>IF(SP_SUL!AD329="","*",SP_SUL!AD329)</f>
        <v>*</v>
      </c>
    </row>
    <row r="326" spans="2:11" hidden="1">
      <c r="B326" s="94" t="str">
        <f>IF(SP_SUL!Y330="","*",SP_SUL!Y330)</f>
        <v>*</v>
      </c>
      <c r="C326" s="95" t="str">
        <f>IF(SP_SUL!B330="","*",SP_SUL!B330)</f>
        <v>*</v>
      </c>
      <c r="D326" s="94" t="str">
        <f>IF(SP_SUL!D330="","*",SP_SUL!D330)</f>
        <v>*</v>
      </c>
      <c r="E326" s="94" t="str">
        <f>IF(SP_SUL!H330="","*",SP_SUL!H330)</f>
        <v>*</v>
      </c>
      <c r="F326" s="100" t="str">
        <f>IF(SP_SUL!M330="","*",SP_SUL!M330)</f>
        <v>-</v>
      </c>
      <c r="G326" s="95" t="str">
        <f>IF(SP_SUL!I330="","*",SP_SUL!I330)</f>
        <v>*</v>
      </c>
      <c r="H326" s="95" t="str">
        <f>IF(SP_SUL!AB330="","*",SP_SUL!AB330)</f>
        <v>*</v>
      </c>
      <c r="I326" s="95" t="str">
        <f>IF(SP_SUL!AC330="","*",SP_SUL!AC330)</f>
        <v>*</v>
      </c>
      <c r="J326" s="96" t="str">
        <f>IF(SP_SUL!AA330="","*",SP_SUL!AA330)</f>
        <v>*</v>
      </c>
      <c r="K326" s="97" t="str">
        <f>IF(SP_SUL!AD330="","*",SP_SUL!AD330)</f>
        <v>*</v>
      </c>
    </row>
    <row r="327" spans="2:11" hidden="1">
      <c r="B327" s="94" t="str">
        <f>IF(SP_SUL!Y331="","*",SP_SUL!Y331)</f>
        <v>NÃO</v>
      </c>
      <c r="C327" s="95">
        <f>IF(SP_SUL!B331="","*",SP_SUL!B331)</f>
        <v>46066</v>
      </c>
      <c r="D327" s="94" t="str">
        <f>IF(SP_SUL!D331="","*",SP_SUL!D331)</f>
        <v>MODERNIZAÇÃO SERRA</v>
      </c>
      <c r="E327" s="94" t="str">
        <f>IF(SP_SUL!H331="","*",SP_SUL!H331)</f>
        <v>-</v>
      </c>
      <c r="F327" s="100" t="str">
        <f>IF(SP_SUL!M331="","*",SP_SUL!M331)</f>
        <v>ZEZ-ZXW</v>
      </c>
      <c r="G327" s="95" t="str">
        <f>IF(SP_SUL!I331="","*",SP_SUL!I331)</f>
        <v>-</v>
      </c>
      <c r="H327" s="95" t="str">
        <f>IF(SP_SUL!AB331="","*",SP_SUL!AB331)</f>
        <v>*</v>
      </c>
      <c r="I327" s="95" t="str">
        <f>IF(SP_SUL!AC331="","*",SP_SUL!AC331)</f>
        <v>*</v>
      </c>
      <c r="J327" s="96" t="str">
        <f>IF(SP_SUL!AA331="","*",SP_SUL!AA331)</f>
        <v>*</v>
      </c>
      <c r="K327" s="97" t="str">
        <f>IF(SP_SUL!AD331="","*",SP_SUL!AD331)</f>
        <v>*</v>
      </c>
    </row>
    <row r="328" spans="2:11" hidden="1">
      <c r="B328" s="94" t="str">
        <f>IF(SP_SUL!Y332="","*",SP_SUL!Y332)</f>
        <v>NÃO</v>
      </c>
      <c r="C328" s="95">
        <f>IF(SP_SUL!B332="","*",SP_SUL!B332)</f>
        <v>46066</v>
      </c>
      <c r="D328" s="94" t="str">
        <f>IF(SP_SUL!D332="","*",SP_SUL!D332)</f>
        <v>W61</v>
      </c>
      <c r="E328" s="94" t="str">
        <f>IF(SP_SUL!H332="","*",SP_SUL!H332)</f>
        <v>K67ZEV-1</v>
      </c>
      <c r="F328" s="100" t="str">
        <f>IF(SP_SUL!M332="","*",SP_SUL!M332)</f>
        <v>ZEZ-ZXW</v>
      </c>
      <c r="G328" s="95" t="str">
        <f>IF(SP_SUL!I332="","*",SP_SUL!I332)</f>
        <v>K67ZEV-1</v>
      </c>
      <c r="H328" s="95" t="str">
        <f>IF(SP_SUL!AB332="","*",SP_SUL!AB332)</f>
        <v>FIXO</v>
      </c>
      <c r="I328" s="95" t="str">
        <f>IF(SP_SUL!AC332="","*",SP_SUL!AC332)</f>
        <v>*</v>
      </c>
      <c r="J328" s="96">
        <f>IF(SP_SUL!AA332="","*",SP_SUL!AA332)</f>
        <v>1</v>
      </c>
      <c r="K328" s="97">
        <f>IF(SP_SUL!AD332="","*",SP_SUL!AD332)</f>
        <v>0.29166666666666669</v>
      </c>
    </row>
    <row r="329" spans="2:11" hidden="1">
      <c r="B329" s="94" t="str">
        <f>IF(SP_SUL!Y333="","*",SP_SUL!Y333)</f>
        <v>NÃO</v>
      </c>
      <c r="C329" s="95">
        <f>IF(SP_SUL!B333="","*",SP_SUL!B333)</f>
        <v>46066</v>
      </c>
      <c r="D329" s="94" t="str">
        <f>IF(SP_SUL!D333="","*",SP_SUL!D333)</f>
        <v>V85</v>
      </c>
      <c r="E329" s="94" t="str">
        <f>IF(SP_SUL!H333="","*",SP_SUL!H333)</f>
        <v>K67ZEV-1</v>
      </c>
      <c r="F329" s="100" t="str">
        <f>IF(SP_SUL!M333="","*",SP_SUL!M333)</f>
        <v>ZEZ-ZXW</v>
      </c>
      <c r="G329" s="95" t="str">
        <f>IF(SP_SUL!I333="","*",SP_SUL!I333)</f>
        <v>K67ZEV-1</v>
      </c>
      <c r="H329" s="95" t="str">
        <f>IF(SP_SUL!AB333="","*",SP_SUL!AB333)</f>
        <v>FIXO</v>
      </c>
      <c r="I329" s="95" t="str">
        <f>IF(SP_SUL!AC333="","*",SP_SUL!AC333)</f>
        <v>*</v>
      </c>
      <c r="J329" s="96">
        <f>IF(SP_SUL!AA333="","*",SP_SUL!AA333)</f>
        <v>1</v>
      </c>
      <c r="K329" s="97">
        <f>IF(SP_SUL!AD333="","*",SP_SUL!AD333)</f>
        <v>0.29166666666666669</v>
      </c>
    </row>
    <row r="330" spans="2:11" hidden="1">
      <c r="B330" s="94" t="str">
        <f>IF(SP_SUL!Y334="","*",SP_SUL!Y334)</f>
        <v>NÃO</v>
      </c>
      <c r="C330" s="95">
        <f>IF(SP_SUL!B334="","*",SP_SUL!B334)</f>
        <v>46066</v>
      </c>
      <c r="D330" s="94" t="str">
        <f>IF(SP_SUL!D334="","*",SP_SUL!D334)</f>
        <v xml:space="preserve">TURMA FIXA VIA </v>
      </c>
      <c r="E330" s="94" t="str">
        <f>IF(SP_SUL!H334="","*",SP_SUL!H334)</f>
        <v>-</v>
      </c>
      <c r="F330" s="100" t="str">
        <f>IF(SP_SUL!M334="","*",SP_SUL!M334)</f>
        <v>ZEZ-ZXW</v>
      </c>
      <c r="G330" s="95" t="str">
        <f>IF(SP_SUL!I334="","*",SP_SUL!I334)</f>
        <v>-</v>
      </c>
      <c r="H330" s="95" t="str">
        <f>IF(SP_SUL!AB334="","*",SP_SUL!AB334)</f>
        <v>*</v>
      </c>
      <c r="I330" s="95" t="str">
        <f>IF(SP_SUL!AC334="","*",SP_SUL!AC334)</f>
        <v>*</v>
      </c>
      <c r="J330" s="96" t="str">
        <f>IF(SP_SUL!AA334="","*",SP_SUL!AA334)</f>
        <v>-</v>
      </c>
      <c r="K330" s="97" t="str">
        <f>IF(SP_SUL!AD334="","*",SP_SUL!AD334)</f>
        <v>*</v>
      </c>
    </row>
    <row r="331" spans="2:11" hidden="1">
      <c r="B331" s="94" t="str">
        <f>IF(SP_SUL!Y335="","*",SP_SUL!Y335)</f>
        <v>NÃO</v>
      </c>
      <c r="C331" s="95">
        <f>IF(SP_SUL!B335="","*",SP_SUL!B335)</f>
        <v>46066</v>
      </c>
      <c r="D331" s="94" t="str">
        <f>IF(SP_SUL!D335="","*",SP_SUL!D335)</f>
        <v xml:space="preserve">TURMA FIXA VIA </v>
      </c>
      <c r="E331" s="94" t="str">
        <f>IF(SP_SUL!H335="","*",SP_SUL!H335)</f>
        <v>-</v>
      </c>
      <c r="F331" s="100" t="str">
        <f>IF(SP_SUL!M335="","*",SP_SUL!M335)</f>
        <v>ZEZ-ZXW</v>
      </c>
      <c r="G331" s="95" t="str">
        <f>IF(SP_SUL!I335="","*",SP_SUL!I335)</f>
        <v>-</v>
      </c>
      <c r="H331" s="95" t="str">
        <f>IF(SP_SUL!AB335="","*",SP_SUL!AB335)</f>
        <v>*</v>
      </c>
      <c r="I331" s="95" t="str">
        <f>IF(SP_SUL!AC335="","*",SP_SUL!AC335)</f>
        <v>*</v>
      </c>
      <c r="J331" s="96" t="str">
        <f>IF(SP_SUL!AA335="","*",SP_SUL!AA335)</f>
        <v>-</v>
      </c>
      <c r="K331" s="97" t="str">
        <f>IF(SP_SUL!AD335="","*",SP_SUL!AD335)</f>
        <v>*</v>
      </c>
    </row>
    <row r="332" spans="2:11" hidden="1">
      <c r="B332" s="94" t="str">
        <f>IF(SP_SUL!Y336="","*",SP_SUL!Y336)</f>
        <v>NÃO</v>
      </c>
      <c r="C332" s="95">
        <f>IF(SP_SUL!B336="","*",SP_SUL!B336)</f>
        <v>46066</v>
      </c>
      <c r="D332" s="94" t="str">
        <f>IF(SP_SUL!D336="","*",SP_SUL!D336)</f>
        <v xml:space="preserve">TURMA FIXA VIA </v>
      </c>
      <c r="E332" s="94" t="str">
        <f>IF(SP_SUL!H336="","*",SP_SUL!H336)</f>
        <v>-</v>
      </c>
      <c r="F332" s="100" t="str">
        <f>IF(SP_SUL!M336="","*",SP_SUL!M336)</f>
        <v>ZEZ-ZXW</v>
      </c>
      <c r="G332" s="95" t="str">
        <f>IF(SP_SUL!I336="","*",SP_SUL!I336)</f>
        <v>-</v>
      </c>
      <c r="H332" s="95" t="str">
        <f>IF(SP_SUL!AB336="","*",SP_SUL!AB336)</f>
        <v>*</v>
      </c>
      <c r="I332" s="95" t="str">
        <f>IF(SP_SUL!AC336="","*",SP_SUL!AC336)</f>
        <v>*</v>
      </c>
      <c r="J332" s="96" t="str">
        <f>IF(SP_SUL!AA336="","*",SP_SUL!AA336)</f>
        <v>-</v>
      </c>
      <c r="K332" s="97" t="str">
        <f>IF(SP_SUL!AD336="","*",SP_SUL!AD336)</f>
        <v>*</v>
      </c>
    </row>
    <row r="333" spans="2:11" hidden="1">
      <c r="B333" s="94" t="str">
        <f>IF(SP_SUL!Y337="","*",SP_SUL!Y337)</f>
        <v>*</v>
      </c>
      <c r="C333" s="95" t="str">
        <f>IF(SP_SUL!B337="","*",SP_SUL!B337)</f>
        <v>*</v>
      </c>
      <c r="D333" s="94" t="str">
        <f>IF(SP_SUL!D337="","*",SP_SUL!D337)</f>
        <v>*</v>
      </c>
      <c r="E333" s="94" t="str">
        <f>IF(SP_SUL!H337="","*",SP_SUL!H337)</f>
        <v>*</v>
      </c>
      <c r="F333" s="100" t="str">
        <f>IF(SP_SUL!M337="","*",SP_SUL!M337)</f>
        <v>-</v>
      </c>
      <c r="G333" s="95" t="str">
        <f>IF(SP_SUL!I337="","*",SP_SUL!I337)</f>
        <v>*</v>
      </c>
      <c r="H333" s="95" t="str">
        <f>IF(SP_SUL!AB337="","*",SP_SUL!AB337)</f>
        <v>*</v>
      </c>
      <c r="I333" s="95" t="str">
        <f>IF(SP_SUL!AC337="","*",SP_SUL!AC337)</f>
        <v>*</v>
      </c>
      <c r="J333" s="96" t="str">
        <f>IF(SP_SUL!AA337="","*",SP_SUL!AA337)</f>
        <v>*</v>
      </c>
      <c r="K333" s="97" t="str">
        <f>IF(SP_SUL!AD337="","*",SP_SUL!AD337)</f>
        <v>*</v>
      </c>
    </row>
    <row r="334" spans="2:11" hidden="1">
      <c r="B334" s="94" t="str">
        <f>IF(SP_SUL!Y338="","*",SP_SUL!Y338)</f>
        <v>NÃO</v>
      </c>
      <c r="C334" s="95">
        <f>IF(SP_SUL!B338="","*",SP_SUL!B338)</f>
        <v>46066</v>
      </c>
      <c r="D334" s="94" t="str">
        <f>IF(SP_SUL!D338="","*",SP_SUL!D338)</f>
        <v>W62</v>
      </c>
      <c r="E334" s="94" t="str">
        <f>IF(SP_SUL!H338="","*",SP_SUL!H338)</f>
        <v>ZDRZPT</v>
      </c>
      <c r="F334" s="100" t="str">
        <f>IF(SP_SUL!M338="","*",SP_SUL!M338)</f>
        <v>ZXW-ZGP</v>
      </c>
      <c r="G334" s="95" t="str">
        <f>IF(SP_SUL!I338="","*",SP_SUL!I338)</f>
        <v>ZDRZPT</v>
      </c>
      <c r="H334" s="95" t="str">
        <f>IF(SP_SUL!AB338="","*",SP_SUL!AB338)</f>
        <v>FIXO</v>
      </c>
      <c r="I334" s="95" t="str">
        <f>IF(SP_SUL!AC338="","*",SP_SUL!AC338)</f>
        <v>*</v>
      </c>
      <c r="J334" s="96">
        <f>IF(SP_SUL!AA338="","*",SP_SUL!AA338)</f>
        <v>1</v>
      </c>
      <c r="K334" s="97">
        <f>IF(SP_SUL!AD338="","*",SP_SUL!AD338)</f>
        <v>0.3125</v>
      </c>
    </row>
    <row r="335" spans="2:11" hidden="1">
      <c r="B335" s="94" t="str">
        <f>IF(SP_SUL!Y339="","*",SP_SUL!Y339)</f>
        <v>NÃO</v>
      </c>
      <c r="C335" s="95">
        <f>IF(SP_SUL!B339="","*",SP_SUL!B339)</f>
        <v>46066</v>
      </c>
      <c r="D335" s="94" t="str">
        <f>IF(SP_SUL!D339="","*",SP_SUL!D339)</f>
        <v>ANTONI  (TP-720)</v>
      </c>
      <c r="E335" s="94" t="str">
        <f>IF(SP_SUL!H339="","*",SP_SUL!H339)</f>
        <v>-</v>
      </c>
      <c r="F335" s="100" t="str">
        <f>IF(SP_SUL!M339="","*",SP_SUL!M339)</f>
        <v>ZXW-ZGP</v>
      </c>
      <c r="G335" s="95" t="str">
        <f>IF(SP_SUL!I339="","*",SP_SUL!I339)</f>
        <v>-</v>
      </c>
      <c r="H335" s="95" t="str">
        <f>IF(SP_SUL!AB339="","*",SP_SUL!AB339)</f>
        <v>*</v>
      </c>
      <c r="I335" s="95" t="str">
        <f>IF(SP_SUL!AC339="","*",SP_SUL!AC339)</f>
        <v>*</v>
      </c>
      <c r="J335" s="96" t="str">
        <f>IF(SP_SUL!AA339="","*",SP_SUL!AA339)</f>
        <v>-</v>
      </c>
      <c r="K335" s="97" t="str">
        <f>IF(SP_SUL!AD339="","*",SP_SUL!AD339)</f>
        <v>*</v>
      </c>
    </row>
    <row r="336" spans="2:11" hidden="1">
      <c r="B336" s="94" t="str">
        <f>IF(SP_SUL!Y340="","*",SP_SUL!Y340)</f>
        <v>NÃO</v>
      </c>
      <c r="C336" s="95">
        <f>IF(SP_SUL!B340="","*",SP_SUL!B340)</f>
        <v>46066</v>
      </c>
      <c r="D336" s="94" t="str">
        <f>IF(SP_SUL!D340="","*",SP_SUL!D340)</f>
        <v>JACIANO (TF-674)</v>
      </c>
      <c r="E336" s="94" t="str">
        <f>IF(SP_SUL!H340="","*",SP_SUL!H340)</f>
        <v>-</v>
      </c>
      <c r="F336" s="100" t="str">
        <f>IF(SP_SUL!M340="","*",SP_SUL!M340)</f>
        <v>ZXW-ZGP</v>
      </c>
      <c r="G336" s="95" t="str">
        <f>IF(SP_SUL!I340="","*",SP_SUL!I340)</f>
        <v>-</v>
      </c>
      <c r="H336" s="95" t="str">
        <f>IF(SP_SUL!AB340="","*",SP_SUL!AB340)</f>
        <v>*</v>
      </c>
      <c r="I336" s="95" t="str">
        <f>IF(SP_SUL!AC340="","*",SP_SUL!AC340)</f>
        <v>*</v>
      </c>
      <c r="J336" s="96" t="str">
        <f>IF(SP_SUL!AA340="","*",SP_SUL!AA340)</f>
        <v>-</v>
      </c>
      <c r="K336" s="97" t="str">
        <f>IF(SP_SUL!AD340="","*",SP_SUL!AD340)</f>
        <v>*</v>
      </c>
    </row>
    <row r="337" spans="2:11" hidden="1">
      <c r="B337" s="94" t="str">
        <f>IF(SP_SUL!Y341="","*",SP_SUL!Y341)</f>
        <v>NÃO</v>
      </c>
      <c r="C337" s="95">
        <f>IF(SP_SUL!B341="","*",SP_SUL!B341)</f>
        <v>46066</v>
      </c>
      <c r="D337" s="94" t="str">
        <f>IF(SP_SUL!D341="","*",SP_SUL!D341)</f>
        <v>LEANDRO (TP-727)</v>
      </c>
      <c r="E337" s="94" t="str">
        <f>IF(SP_SUL!H341="","*",SP_SUL!H341)</f>
        <v>-</v>
      </c>
      <c r="F337" s="100" t="str">
        <f>IF(SP_SUL!M341="","*",SP_SUL!M341)</f>
        <v>ZXW-ZGP</v>
      </c>
      <c r="G337" s="95" t="str">
        <f>IF(SP_SUL!I341="","*",SP_SUL!I341)</f>
        <v>-</v>
      </c>
      <c r="H337" s="95" t="str">
        <f>IF(SP_SUL!AB341="","*",SP_SUL!AB341)</f>
        <v>*</v>
      </c>
      <c r="I337" s="95" t="str">
        <f>IF(SP_SUL!AC341="","*",SP_SUL!AC341)</f>
        <v>*</v>
      </c>
      <c r="J337" s="96" t="str">
        <f>IF(SP_SUL!AA341="","*",SP_SUL!AA341)</f>
        <v>-</v>
      </c>
      <c r="K337" s="97" t="str">
        <f>IF(SP_SUL!AD341="","*",SP_SUL!AD341)</f>
        <v>*</v>
      </c>
    </row>
    <row r="338" spans="2:11" hidden="1">
      <c r="B338" s="94" t="str">
        <f>IF(SP_SUL!Y342="","*",SP_SUL!Y342)</f>
        <v>*</v>
      </c>
      <c r="C338" s="95" t="str">
        <f>IF(SP_SUL!B342="","*",SP_SUL!B342)</f>
        <v>*</v>
      </c>
      <c r="D338" s="94" t="str">
        <f>IF(SP_SUL!D342="","*",SP_SUL!D342)</f>
        <v>*</v>
      </c>
      <c r="E338" s="94" t="str">
        <f>IF(SP_SUL!H342="","*",SP_SUL!H342)</f>
        <v>*</v>
      </c>
      <c r="F338" s="100" t="str">
        <f>IF(SP_SUL!M342="","*",SP_SUL!M342)</f>
        <v>-</v>
      </c>
      <c r="G338" s="95" t="str">
        <f>IF(SP_SUL!I342="","*",SP_SUL!I342)</f>
        <v>*</v>
      </c>
      <c r="H338" s="95" t="str">
        <f>IF(SP_SUL!AB342="","*",SP_SUL!AB342)</f>
        <v>*</v>
      </c>
      <c r="I338" s="95" t="str">
        <f>IF(SP_SUL!AC342="","*",SP_SUL!AC342)</f>
        <v>*</v>
      </c>
      <c r="J338" s="96" t="str">
        <f>IF(SP_SUL!AA342="","*",SP_SUL!AA342)</f>
        <v>*</v>
      </c>
      <c r="K338" s="97" t="str">
        <f>IF(SP_SUL!AD342="","*",SP_SUL!AD342)</f>
        <v>*</v>
      </c>
    </row>
    <row r="339" spans="2:11" hidden="1">
      <c r="B339" s="94" t="str">
        <f>IF(SP_SUL!Y343="","*",SP_SUL!Y343)</f>
        <v>NÃO</v>
      </c>
      <c r="C339" s="95">
        <f>IF(SP_SUL!B343="","*",SP_SUL!B343)</f>
        <v>46066</v>
      </c>
      <c r="D339" s="94" t="str">
        <f>IF(SP_SUL!D343="","*",SP_SUL!D343)</f>
        <v>MODERNIZAÇÃO SERRA</v>
      </c>
      <c r="E339" s="94" t="str">
        <f>IF(SP_SUL!H343="","*",SP_SUL!H343)</f>
        <v>-</v>
      </c>
      <c r="F339" s="100" t="str">
        <f>IF(SP_SUL!M343="","*",SP_SUL!M343)</f>
        <v>ZGP-ZPT</v>
      </c>
      <c r="G339" s="95" t="str">
        <f>IF(SP_SUL!I343="","*",SP_SUL!I343)</f>
        <v>-</v>
      </c>
      <c r="H339" s="95" t="str">
        <f>IF(SP_SUL!AB343="","*",SP_SUL!AB343)</f>
        <v>*</v>
      </c>
      <c r="I339" s="95" t="str">
        <f>IF(SP_SUL!AC343="","*",SP_SUL!AC343)</f>
        <v>*</v>
      </c>
      <c r="J339" s="96" t="str">
        <f>IF(SP_SUL!AA343="","*",SP_SUL!AA343)</f>
        <v>-</v>
      </c>
      <c r="K339" s="97" t="str">
        <f>IF(SP_SUL!AD343="","*",SP_SUL!AD343)</f>
        <v>*</v>
      </c>
    </row>
    <row r="340" spans="2:11" hidden="1">
      <c r="B340" s="94" t="str">
        <f>IF(SP_SUL!Y344="","*",SP_SUL!Y344)</f>
        <v>OPORTUNIDADE</v>
      </c>
      <c r="C340" s="95">
        <f>IF(SP_SUL!B344="","*",SP_SUL!B344)</f>
        <v>46066</v>
      </c>
      <c r="D340" s="94" t="str">
        <f>IF(SP_SUL!D344="","*",SP_SUL!D344)</f>
        <v>EXPANSÃO TURMA 1</v>
      </c>
      <c r="E340" s="94" t="str">
        <f>IF(SP_SUL!H344="","*",SP_SUL!H344)</f>
        <v>-</v>
      </c>
      <c r="F340" s="100" t="str">
        <f>IF(SP_SUL!M344="","*",SP_SUL!M344)</f>
        <v>PAT-ZGM</v>
      </c>
      <c r="G340" s="95" t="str">
        <f>IF(SP_SUL!I344="","*",SP_SUL!I344)</f>
        <v>-</v>
      </c>
      <c r="H340" s="95" t="str">
        <f>IF(SP_SUL!AB344="","*",SP_SUL!AB344)</f>
        <v>*</v>
      </c>
      <c r="I340" s="95" t="str">
        <f>IF(SP_SUL!AC344="","*",SP_SUL!AC344)</f>
        <v>*</v>
      </c>
      <c r="J340" s="96" t="str">
        <f>IF(SP_SUL!AA344="","*",SP_SUL!AA344)</f>
        <v>-</v>
      </c>
      <c r="K340" s="97" t="str">
        <f>IF(SP_SUL!AD344="","*",SP_SUL!AD344)</f>
        <v>*</v>
      </c>
    </row>
    <row r="341" spans="2:11" hidden="1">
      <c r="B341" s="94" t="str">
        <f>IF(SP_SUL!Y345="","*",SP_SUL!Y345)</f>
        <v>OPORTUNIDADE</v>
      </c>
      <c r="C341" s="95">
        <f>IF(SP_SUL!B345="","*",SP_SUL!B345)</f>
        <v>46066</v>
      </c>
      <c r="D341" s="94" t="str">
        <f>IF(SP_SUL!D345="","*",SP_SUL!D345)</f>
        <v>RAFAEL (TP-695)</v>
      </c>
      <c r="E341" s="94" t="str">
        <f>IF(SP_SUL!H345="","*",SP_SUL!H345)</f>
        <v>-</v>
      </c>
      <c r="F341" s="100" t="str">
        <f>IF(SP_SUL!M345="","*",SP_SUL!M345)</f>
        <v>ZGM-ZZV</v>
      </c>
      <c r="G341" s="95" t="str">
        <f>IF(SP_SUL!I345="","*",SP_SUL!I345)</f>
        <v>-</v>
      </c>
      <c r="H341" s="95" t="str">
        <f>IF(SP_SUL!AB345="","*",SP_SUL!AB345)</f>
        <v>*</v>
      </c>
      <c r="I341" s="95" t="str">
        <f>IF(SP_SUL!AC345="","*",SP_SUL!AC345)</f>
        <v>*</v>
      </c>
      <c r="J341" s="96" t="str">
        <f>IF(SP_SUL!AA345="","*",SP_SUL!AA345)</f>
        <v>-</v>
      </c>
      <c r="K341" s="97" t="str">
        <f>IF(SP_SUL!AD345="","*",SP_SUL!AD345)</f>
        <v>*</v>
      </c>
    </row>
    <row r="342" spans="2:11" hidden="1">
      <c r="B342" s="94" t="str">
        <f>IF(SP_SUL!Y346="","*",SP_SUL!Y346)</f>
        <v>*</v>
      </c>
      <c r="C342" s="95">
        <f>IF(SP_SUL!B346="","*",SP_SUL!B346)</f>
        <v>46066</v>
      </c>
      <c r="D342" s="94" t="str">
        <f>IF(SP_SUL!D346="","*",SP_SUL!D346)</f>
        <v>CLEBISON (TP-728)</v>
      </c>
      <c r="E342" s="94" t="str">
        <f>IF(SP_SUL!H346="","*",SP_SUL!H346)</f>
        <v>-</v>
      </c>
      <c r="F342" s="100" t="str">
        <f>IF(SP_SUL!M346="","*",SP_SUL!M346)</f>
        <v>ZKW-ZLU</v>
      </c>
      <c r="G342" s="95" t="str">
        <f>IF(SP_SUL!I346="","*",SP_SUL!I346)</f>
        <v>*</v>
      </c>
      <c r="H342" s="95" t="str">
        <f>IF(SP_SUL!AB346="","*",SP_SUL!AB346)</f>
        <v>*</v>
      </c>
      <c r="I342" s="95" t="str">
        <f>IF(SP_SUL!AC346="","*",SP_SUL!AC346)</f>
        <v>*</v>
      </c>
      <c r="J342" s="96" t="str">
        <f>IF(SP_SUL!AA346="","*",SP_SUL!AA346)</f>
        <v>*</v>
      </c>
      <c r="K342" s="97" t="str">
        <f>IF(SP_SUL!AD346="","*",SP_SUL!AD346)</f>
        <v>*</v>
      </c>
    </row>
    <row r="343" spans="2:11" hidden="1">
      <c r="B343" s="94" t="str">
        <f>IF(SP_SUL!Y347="","*",SP_SUL!Y347)</f>
        <v>*</v>
      </c>
      <c r="C343" s="95">
        <f>IF(SP_SUL!B347="","*",SP_SUL!B347)</f>
        <v>46066</v>
      </c>
      <c r="D343" s="94" t="str">
        <f>IF(SP_SUL!D347="","*",SP_SUL!D347)</f>
        <v>ISMAEL(TP-726)</v>
      </c>
      <c r="E343" s="94" t="str">
        <f>IF(SP_SUL!H347="","*",SP_SUL!H347)</f>
        <v>-</v>
      </c>
      <c r="F343" s="100" t="str">
        <f>IF(SP_SUL!M347="","*",SP_SUL!M347)</f>
        <v>ZKW-ZLU</v>
      </c>
      <c r="G343" s="95" t="str">
        <f>IF(SP_SUL!I347="","*",SP_SUL!I347)</f>
        <v>*</v>
      </c>
      <c r="H343" s="95" t="str">
        <f>IF(SP_SUL!AB347="","*",SP_SUL!AB347)</f>
        <v>*</v>
      </c>
      <c r="I343" s="95" t="str">
        <f>IF(SP_SUL!AC347="","*",SP_SUL!AC347)</f>
        <v>*</v>
      </c>
      <c r="J343" s="96" t="str">
        <f>IF(SP_SUL!AA347="","*",SP_SUL!AA347)</f>
        <v>*</v>
      </c>
      <c r="K343" s="97" t="str">
        <f>IF(SP_SUL!AD347="","*",SP_SUL!AD347)</f>
        <v>*</v>
      </c>
    </row>
    <row r="344" spans="2:11" hidden="1">
      <c r="B344" s="94" t="str">
        <f>IF(SP_SUL!Y348="","*",SP_SUL!Y348)</f>
        <v>*</v>
      </c>
      <c r="C344" s="95" t="str">
        <f>IF(SP_SUL!B348="","*",SP_SUL!B348)</f>
        <v>*</v>
      </c>
      <c r="D344" s="94" t="str">
        <f>IF(SP_SUL!D348="","*",SP_SUL!D348)</f>
        <v>*</v>
      </c>
      <c r="E344" s="94" t="str">
        <f>IF(SP_SUL!H348="","*",SP_SUL!H348)</f>
        <v>*</v>
      </c>
      <c r="F344" s="100" t="str">
        <f>IF(SP_SUL!M348="","*",SP_SUL!M348)</f>
        <v>-</v>
      </c>
      <c r="G344" s="95" t="str">
        <f>IF(SP_SUL!I348="","*",SP_SUL!I348)</f>
        <v>*</v>
      </c>
      <c r="H344" s="95" t="str">
        <f>IF(SP_SUL!AB348="","*",SP_SUL!AB348)</f>
        <v>*</v>
      </c>
      <c r="I344" s="95" t="str">
        <f>IF(SP_SUL!AC348="","*",SP_SUL!AC348)</f>
        <v>*</v>
      </c>
      <c r="J344" s="96" t="str">
        <f>IF(SP_SUL!AA348="","*",SP_SUL!AA348)</f>
        <v>*</v>
      </c>
      <c r="K344" s="97" t="str">
        <f>IF(SP_SUL!AD348="","*",SP_SUL!AD348)</f>
        <v>*</v>
      </c>
    </row>
    <row r="345" spans="2:11" hidden="1">
      <c r="B345" s="94" t="str">
        <f>IF(SP_SUL!Y349="","*",SP_SUL!Y349)</f>
        <v>*</v>
      </c>
      <c r="C345" s="95">
        <f>IF(SP_SUL!B349="","*",SP_SUL!B349)</f>
        <v>46067</v>
      </c>
      <c r="D345" s="94" t="str">
        <f>IF(SP_SUL!D349="","*",SP_SUL!D349)</f>
        <v>EXPANSÃO TURMA 1</v>
      </c>
      <c r="E345" s="94" t="str">
        <f>IF(SP_SUL!H349="","*",SP_SUL!H349)</f>
        <v>ZCD1</v>
      </c>
      <c r="F345" s="100" t="str">
        <f>IF(SP_SUL!M349="","*",SP_SUL!M349)</f>
        <v>ZCD</v>
      </c>
      <c r="G345" s="95" t="str">
        <f>IF(SP_SUL!I349="","*",SP_SUL!I349)</f>
        <v>-</v>
      </c>
      <c r="H345" s="95" t="str">
        <f>IF(SP_SUL!AB349="","*",SP_SUL!AB349)</f>
        <v>*</v>
      </c>
      <c r="I345" s="95" t="str">
        <f>IF(SP_SUL!AC349="","*",SP_SUL!AC349)</f>
        <v>*</v>
      </c>
      <c r="J345" s="96" t="str">
        <f>IF(SP_SUL!AA349="","*",SP_SUL!AA349)</f>
        <v>-</v>
      </c>
      <c r="K345" s="97" t="str">
        <f>IF(SP_SUL!AD349="","*",SP_SUL!AD349)</f>
        <v>*</v>
      </c>
    </row>
    <row r="346" spans="2:11" hidden="1">
      <c r="B346" s="94" t="str">
        <f>IF(SP_SUL!Y350="","*",SP_SUL!Y350)</f>
        <v>OPORTUNIDADE</v>
      </c>
      <c r="C346" s="95">
        <f>IF(SP_SUL!B350="","*",SP_SUL!B350)</f>
        <v>46067</v>
      </c>
      <c r="D346" s="94" t="str">
        <f>IF(SP_SUL!D350="","*",SP_SUL!D350)</f>
        <v>KLECIO (TP-699)</v>
      </c>
      <c r="E346" s="94" t="str">
        <f>IF(SP_SUL!H350="","*",SP_SUL!H350)</f>
        <v>-</v>
      </c>
      <c r="F346" s="100" t="str">
        <f>IF(SP_SUL!M350="","*",SP_SUL!M350)</f>
        <v>ZSW-ZTT</v>
      </c>
      <c r="G346" s="95" t="str">
        <f>IF(SP_SUL!I350="","*",SP_SUL!I350)</f>
        <v>-</v>
      </c>
      <c r="H346" s="95" t="str">
        <f>IF(SP_SUL!AB350="","*",SP_SUL!AB350)</f>
        <v>*</v>
      </c>
      <c r="I346" s="95" t="str">
        <f>IF(SP_SUL!AC350="","*",SP_SUL!AC350)</f>
        <v>*</v>
      </c>
      <c r="J346" s="96" t="str">
        <f>IF(SP_SUL!AA350="","*",SP_SUL!AA350)</f>
        <v>-</v>
      </c>
      <c r="K346" s="97" t="str">
        <f>IF(SP_SUL!AD350="","*",SP_SUL!AD350)</f>
        <v>*</v>
      </c>
    </row>
    <row r="347" spans="2:11" hidden="1">
      <c r="B347" s="94" t="str">
        <f>IF(SP_SUL!Y351="","*",SP_SUL!Y351)</f>
        <v>*</v>
      </c>
      <c r="C347" s="95" t="str">
        <f>IF(SP_SUL!B351="","*",SP_SUL!B351)</f>
        <v>*</v>
      </c>
      <c r="D347" s="94" t="str">
        <f>IF(SP_SUL!D351="","*",SP_SUL!D351)</f>
        <v>*</v>
      </c>
      <c r="E347" s="94" t="str">
        <f>IF(SP_SUL!H351="","*",SP_SUL!H351)</f>
        <v>*</v>
      </c>
      <c r="F347" s="100" t="str">
        <f>IF(SP_SUL!M351="","*",SP_SUL!M351)</f>
        <v>-</v>
      </c>
      <c r="G347" s="95" t="str">
        <f>IF(SP_SUL!I351="","*",SP_SUL!I351)</f>
        <v>*</v>
      </c>
      <c r="H347" s="95" t="str">
        <f>IF(SP_SUL!AB351="","*",SP_SUL!AB351)</f>
        <v>*</v>
      </c>
      <c r="I347" s="95" t="str">
        <f>IF(SP_SUL!AC351="","*",SP_SUL!AC351)</f>
        <v>*</v>
      </c>
      <c r="J347" s="96" t="str">
        <f>IF(SP_SUL!AA351="","*",SP_SUL!AA351)</f>
        <v>*</v>
      </c>
      <c r="K347" s="97" t="str">
        <f>IF(SP_SUL!AD351="","*",SP_SUL!AD351)</f>
        <v>*</v>
      </c>
    </row>
    <row r="348" spans="2:11" hidden="1">
      <c r="B348" s="94" t="str">
        <f>IF(SP_SUL!Y352="","*",SP_SUL!Y352)</f>
        <v>OPORTUNIDADE</v>
      </c>
      <c r="C348" s="95">
        <f>IF(SP_SUL!B352="","*",SP_SUL!B352)</f>
        <v>46067</v>
      </c>
      <c r="D348" s="94" t="str">
        <f>IF(SP_SUL!D352="","*",SP_SUL!D352)</f>
        <v>ROGÉRIO (TP-730)</v>
      </c>
      <c r="E348" s="94" t="str">
        <f>IF(SP_SUL!H352="","*",SP_SUL!H352)</f>
        <v>-</v>
      </c>
      <c r="F348" s="100" t="str">
        <f>IF(SP_SUL!M352="","*",SP_SUL!M352)</f>
        <v>ZYU-ZST</v>
      </c>
      <c r="G348" s="95" t="str">
        <f>IF(SP_SUL!I352="","*",SP_SUL!I352)</f>
        <v>-</v>
      </c>
      <c r="H348" s="95" t="str">
        <f>IF(SP_SUL!AB352="","*",SP_SUL!AB352)</f>
        <v>*</v>
      </c>
      <c r="I348" s="95" t="str">
        <f>IF(SP_SUL!AC352="","*",SP_SUL!AC352)</f>
        <v>*</v>
      </c>
      <c r="J348" s="96" t="str">
        <f>IF(SP_SUL!AA352="","*",SP_SUL!AA352)</f>
        <v>-</v>
      </c>
      <c r="K348" s="97" t="str">
        <f>IF(SP_SUL!AD352="","*",SP_SUL!AD352)</f>
        <v>*</v>
      </c>
    </row>
    <row r="349" spans="2:11" hidden="1">
      <c r="B349" s="94" t="str">
        <f>IF(SP_SUL!Y353="","*",SP_SUL!Y353)</f>
        <v>OPORTUNIDADE</v>
      </c>
      <c r="C349" s="95">
        <f>IF(SP_SUL!B353="","*",SP_SUL!B353)</f>
        <v>46067</v>
      </c>
      <c r="D349" s="94" t="str">
        <f>IF(SP_SUL!D353="","*",SP_SUL!D353)</f>
        <v>V93</v>
      </c>
      <c r="E349" s="94" t="str">
        <f>IF(SP_SUL!H353="","*",SP_SUL!H353)</f>
        <v>ZYU1</v>
      </c>
      <c r="F349" s="100" t="str">
        <f>IF(SP_SUL!M353="","*",SP_SUL!M353)</f>
        <v>ZYU-ZST</v>
      </c>
      <c r="G349" s="95" t="str">
        <f>IF(SP_SUL!I353="","*",SP_SUL!I353)</f>
        <v>ZYU1</v>
      </c>
      <c r="H349" s="95" t="str">
        <f>IF(SP_SUL!AB353="","*",SP_SUL!AB353)</f>
        <v>ESCALA</v>
      </c>
      <c r="I349" s="95" t="str">
        <f>IF(SP_SUL!AC353="","*",SP_SUL!AC353)</f>
        <v>*</v>
      </c>
      <c r="J349" s="96">
        <f>IF(SP_SUL!AA353="","*",SP_SUL!AA353)</f>
        <v>1</v>
      </c>
      <c r="K349" s="97">
        <f>IF(SP_SUL!AD353="","*",SP_SUL!AD353)</f>
        <v>0.29166666666666669</v>
      </c>
    </row>
    <row r="350" spans="2:11" hidden="1">
      <c r="B350" s="94" t="str">
        <f>IF(SP_SUL!Y354="","*",SP_SUL!Y354)</f>
        <v>OPORTUNIDADE</v>
      </c>
      <c r="C350" s="95">
        <f>IF(SP_SUL!B354="","*",SP_SUL!B354)</f>
        <v>46067</v>
      </c>
      <c r="D350" s="94" t="str">
        <f>IF(SP_SUL!D354="","*",SP_SUL!D354)</f>
        <v>ROBSON (TF-701)</v>
      </c>
      <c r="E350" s="94" t="str">
        <f>IF(SP_SUL!H354="","*",SP_SUL!H354)</f>
        <v>-</v>
      </c>
      <c r="F350" s="100" t="str">
        <f>IF(SP_SUL!M354="","*",SP_SUL!M354)</f>
        <v>ZDY-ZFY</v>
      </c>
      <c r="G350" s="95" t="str">
        <f>IF(SP_SUL!I354="","*",SP_SUL!I354)</f>
        <v>-</v>
      </c>
      <c r="H350" s="95" t="str">
        <f>IF(SP_SUL!AB354="","*",SP_SUL!AB354)</f>
        <v>*</v>
      </c>
      <c r="I350" s="95" t="str">
        <f>IF(SP_SUL!AC354="","*",SP_SUL!AC354)</f>
        <v>*</v>
      </c>
      <c r="J350" s="96" t="str">
        <f>IF(SP_SUL!AA354="","*",SP_SUL!AA354)</f>
        <v>*</v>
      </c>
      <c r="K350" s="97" t="str">
        <f>IF(SP_SUL!AD354="","*",SP_SUL!AD354)</f>
        <v>*</v>
      </c>
    </row>
    <row r="351" spans="2:11" hidden="1">
      <c r="B351" s="94" t="str">
        <f>IF(SP_SUL!Y355="","*",SP_SUL!Y355)</f>
        <v>OPORTUNIDADE</v>
      </c>
      <c r="C351" s="95" t="str">
        <f>IF(SP_SUL!B355="","*",SP_SUL!B355)</f>
        <v>*</v>
      </c>
      <c r="D351" s="94" t="str">
        <f>IF(SP_SUL!D355="","*",SP_SUL!D355)</f>
        <v>JACIANO (TF-674)</v>
      </c>
      <c r="E351" s="94" t="str">
        <f>IF(SP_SUL!H355="","*",SP_SUL!H355)</f>
        <v>-</v>
      </c>
      <c r="F351" s="100" t="str">
        <f>IF(SP_SUL!M355="","*",SP_SUL!M355)</f>
        <v>ZDY-ZFY</v>
      </c>
      <c r="G351" s="95" t="str">
        <f>IF(SP_SUL!I355="","*",SP_SUL!I355)</f>
        <v>-</v>
      </c>
      <c r="H351" s="95" t="str">
        <f>IF(SP_SUL!AB355="","*",SP_SUL!AB355)</f>
        <v>*</v>
      </c>
      <c r="I351" s="95" t="str">
        <f>IF(SP_SUL!AC355="","*",SP_SUL!AC355)</f>
        <v>*</v>
      </c>
      <c r="J351" s="96" t="str">
        <f>IF(SP_SUL!AA355="","*",SP_SUL!AA355)</f>
        <v>*</v>
      </c>
      <c r="K351" s="97" t="str">
        <f>IF(SP_SUL!AD355="","*",SP_SUL!AD355)</f>
        <v>*</v>
      </c>
    </row>
    <row r="352" spans="2:11" hidden="1">
      <c r="B352" s="94" t="str">
        <f>IF(SP_SUL!Y356="","*",SP_SUL!Y356)</f>
        <v>*</v>
      </c>
      <c r="C352" s="95" t="str">
        <f>IF(SP_SUL!B356="","*",SP_SUL!B356)</f>
        <v>*</v>
      </c>
      <c r="D352" s="94" t="str">
        <f>IF(SP_SUL!D356="","*",SP_SUL!D356)</f>
        <v>*</v>
      </c>
      <c r="E352" s="94" t="str">
        <f>IF(SP_SUL!H356="","*",SP_SUL!H356)</f>
        <v>*</v>
      </c>
      <c r="F352" s="100" t="str">
        <f>IF(SP_SUL!M356="","*",SP_SUL!M356)</f>
        <v>-</v>
      </c>
      <c r="G352" s="95" t="str">
        <f>IF(SP_SUL!I356="","*",SP_SUL!I356)</f>
        <v>*</v>
      </c>
      <c r="H352" s="95" t="str">
        <f>IF(SP_SUL!AB356="","*",SP_SUL!AB356)</f>
        <v>*</v>
      </c>
      <c r="I352" s="95" t="str">
        <f>IF(SP_SUL!AC356="","*",SP_SUL!AC356)</f>
        <v>*</v>
      </c>
      <c r="J352" s="96" t="str">
        <f>IF(SP_SUL!AA356="","*",SP_SUL!AA356)</f>
        <v>*</v>
      </c>
      <c r="K352" s="97" t="str">
        <f>IF(SP_SUL!AD356="","*",SP_SUL!AD356)</f>
        <v>*</v>
      </c>
    </row>
    <row r="353" spans="2:11" hidden="1">
      <c r="B353" s="94" t="str">
        <f>IF(SP_SUL!Y357="","*",SP_SUL!Y357)</f>
        <v>OPORTUNIDADE</v>
      </c>
      <c r="C353" s="95">
        <f>IF(SP_SUL!B357="","*",SP_SUL!B357)</f>
        <v>46067</v>
      </c>
      <c r="D353" s="94" t="str">
        <f>IF(SP_SUL!D357="","*",SP_SUL!D357)</f>
        <v>E17</v>
      </c>
      <c r="E353" s="94" t="str">
        <f>IF(SP_SUL!H357="","*",SP_SUL!H357)</f>
        <v>102ZKW2</v>
      </c>
      <c r="F353" s="100" t="str">
        <f>IF(SP_SUL!M357="","*",SP_SUL!M357)</f>
        <v>ZKW-ZLU</v>
      </c>
      <c r="G353" s="95" t="str">
        <f>IF(SP_SUL!I357="","*",SP_SUL!I357)</f>
        <v>102ZKW2</v>
      </c>
      <c r="H353" s="95" t="str">
        <f>IF(SP_SUL!AB357="","*",SP_SUL!AB357)</f>
        <v>FIXO</v>
      </c>
      <c r="I353" s="95" t="str">
        <f>IF(SP_SUL!AC357="","*",SP_SUL!AC357)</f>
        <v>*</v>
      </c>
      <c r="J353" s="96">
        <f>IF(SP_SUL!AA357="","*",SP_SUL!AA357)</f>
        <v>1</v>
      </c>
      <c r="K353" s="97">
        <f>IF(SP_SUL!AD357="","*",SP_SUL!AD357)</f>
        <v>0.35416666666666669</v>
      </c>
    </row>
    <row r="354" spans="2:11" hidden="1">
      <c r="B354" s="94" t="str">
        <f>IF(SP_SUL!Y358="","*",SP_SUL!Y358)</f>
        <v>OPORTUNIDADE</v>
      </c>
      <c r="C354" s="95">
        <f>IF(SP_SUL!B358="","*",SP_SUL!B358)</f>
        <v>46067</v>
      </c>
      <c r="D354" s="94" t="str">
        <f>IF(SP_SUL!D358="","*",SP_SUL!D358)</f>
        <v>W60</v>
      </c>
      <c r="E354" s="94" t="str">
        <f>IF(SP_SUL!H358="","*",SP_SUL!H358)</f>
        <v>102ZKW2</v>
      </c>
      <c r="F354" s="100" t="str">
        <f>IF(SP_SUL!M358="","*",SP_SUL!M358)</f>
        <v>ZKW-ZLU</v>
      </c>
      <c r="G354" s="95" t="str">
        <f>IF(SP_SUL!I358="","*",SP_SUL!I358)</f>
        <v>102ZKW2</v>
      </c>
      <c r="H354" s="95" t="str">
        <f>IF(SP_SUL!AB358="","*",SP_SUL!AB358)</f>
        <v>FIXO</v>
      </c>
      <c r="I354" s="95" t="str">
        <f>IF(SP_SUL!AC358="","*",SP_SUL!AC358)</f>
        <v>*</v>
      </c>
      <c r="J354" s="96">
        <f>IF(SP_SUL!AA358="","*",SP_SUL!AA358)</f>
        <v>1</v>
      </c>
      <c r="K354" s="97">
        <f>IF(SP_SUL!AD358="","*",SP_SUL!AD358)</f>
        <v>0.35416666666666669</v>
      </c>
    </row>
    <row r="355" spans="2:11" hidden="1">
      <c r="B355" s="94" t="str">
        <f>IF(SP_SUL!Y359="","*",SP_SUL!Y359)</f>
        <v>OPORTUNIDADE</v>
      </c>
      <c r="C355" s="95">
        <f>IF(SP_SUL!B359="","*",SP_SUL!B359)</f>
        <v>46067</v>
      </c>
      <c r="D355" s="94" t="str">
        <f>IF(SP_SUL!D359="","*",SP_SUL!D359)</f>
        <v>DIEGO (TP-681)</v>
      </c>
      <c r="E355" s="94" t="str">
        <f>IF(SP_SUL!H359="","*",SP_SUL!H359)</f>
        <v>-</v>
      </c>
      <c r="F355" s="100" t="str">
        <f>IF(SP_SUL!M359="","*",SP_SUL!M359)</f>
        <v>ZKW-ZLU</v>
      </c>
      <c r="G355" s="95" t="str">
        <f>IF(SP_SUL!I359="","*",SP_SUL!I359)</f>
        <v>-</v>
      </c>
      <c r="H355" s="95" t="str">
        <f>IF(SP_SUL!AB359="","*",SP_SUL!AB359)</f>
        <v>*</v>
      </c>
      <c r="I355" s="95" t="str">
        <f>IF(SP_SUL!AC359="","*",SP_SUL!AC359)</f>
        <v>*</v>
      </c>
      <c r="J355" s="96" t="str">
        <f>IF(SP_SUL!AA359="","*",SP_SUL!AA359)</f>
        <v>-</v>
      </c>
      <c r="K355" s="97" t="str">
        <f>IF(SP_SUL!AD359="","*",SP_SUL!AD359)</f>
        <v>*</v>
      </c>
    </row>
    <row r="356" spans="2:11" hidden="1">
      <c r="B356" s="94" t="str">
        <f>IF(SP_SUL!Y360="","*",SP_SUL!Y360)</f>
        <v>OPORTUNIDADE</v>
      </c>
      <c r="C356" s="95">
        <f>IF(SP_SUL!B360="","*",SP_SUL!B360)</f>
        <v>46067</v>
      </c>
      <c r="D356" s="94" t="str">
        <f>IF(SP_SUL!D360="","*",SP_SUL!D360)</f>
        <v>V89</v>
      </c>
      <c r="E356" s="94" t="str">
        <f>IF(SP_SUL!H360="","*",SP_SUL!H360)</f>
        <v>102ZKW2</v>
      </c>
      <c r="F356" s="100" t="str">
        <f>IF(SP_SUL!M360="","*",SP_SUL!M360)</f>
        <v>ZEJ</v>
      </c>
      <c r="G356" s="95" t="str">
        <f>IF(SP_SUL!I360="","*",SP_SUL!I360)</f>
        <v>102ZKW2</v>
      </c>
      <c r="H356" s="95" t="str">
        <f>IF(SP_SUL!AB360="","*",SP_SUL!AB360)</f>
        <v>FIXO</v>
      </c>
      <c r="I356" s="95" t="str">
        <f>IF(SP_SUL!AC360="","*",SP_SUL!AC360)</f>
        <v>*</v>
      </c>
      <c r="J356" s="96">
        <f>IF(SP_SUL!AA360="","*",SP_SUL!AA360)</f>
        <v>1</v>
      </c>
      <c r="K356" s="97">
        <f>IF(SP_SUL!AD360="","*",SP_SUL!AD360)</f>
        <v>0.35416666666666669</v>
      </c>
    </row>
    <row r="357" spans="2:11" hidden="1">
      <c r="B357" s="94" t="str">
        <f>IF(SP_SUL!Y361="","*",SP_SUL!Y361)</f>
        <v>OPORTUNIDADE</v>
      </c>
      <c r="C357" s="95">
        <f>IF(SP_SUL!B361="","*",SP_SUL!B361)</f>
        <v>46067</v>
      </c>
      <c r="D357" s="94" t="str">
        <f>IF(SP_SUL!D361="","*",SP_SUL!D361)</f>
        <v>CLEBISON (TP-728)</v>
      </c>
      <c r="E357" s="94" t="str">
        <f>IF(SP_SUL!H361="","*",SP_SUL!H361)</f>
        <v>-</v>
      </c>
      <c r="F357" s="100" t="str">
        <f>IF(SP_SUL!M361="","*",SP_SUL!M361)</f>
        <v>ZEJ-ZRB</v>
      </c>
      <c r="G357" s="95" t="str">
        <f>IF(SP_SUL!I361="","*",SP_SUL!I361)</f>
        <v>-</v>
      </c>
      <c r="H357" s="95" t="str">
        <f>IF(SP_SUL!AB361="","*",SP_SUL!AB361)</f>
        <v>*</v>
      </c>
      <c r="I357" s="95" t="str">
        <f>IF(SP_SUL!AC361="","*",SP_SUL!AC361)</f>
        <v>*</v>
      </c>
      <c r="J357" s="96" t="str">
        <f>IF(SP_SUL!AA361="","*",SP_SUL!AA361)</f>
        <v>*</v>
      </c>
      <c r="K357" s="97" t="str">
        <f>IF(SP_SUL!AD361="","*",SP_SUL!AD361)</f>
        <v>*</v>
      </c>
    </row>
    <row r="358" spans="2:11" hidden="1">
      <c r="B358" s="94" t="str">
        <f>IF(SP_SUL!Y362="","*",SP_SUL!Y362)</f>
        <v>OPORTUNIDADE</v>
      </c>
      <c r="C358" s="95">
        <f>IF(SP_SUL!B362="","*",SP_SUL!B362)</f>
        <v>46067</v>
      </c>
      <c r="D358" s="94" t="str">
        <f>IF(SP_SUL!D362="","*",SP_SUL!D362)</f>
        <v>ISMAEL(TP-726)</v>
      </c>
      <c r="E358" s="94" t="str">
        <f>IF(SP_SUL!H362="","*",SP_SUL!H362)</f>
        <v>*</v>
      </c>
      <c r="F358" s="100" t="str">
        <f>IF(SP_SUL!M362="","*",SP_SUL!M362)</f>
        <v>ZEJ-ZRB</v>
      </c>
      <c r="G358" s="95" t="str">
        <f>IF(SP_SUL!I362="","*",SP_SUL!I362)</f>
        <v>*</v>
      </c>
      <c r="H358" s="95" t="str">
        <f>IF(SP_SUL!AB362="","*",SP_SUL!AB362)</f>
        <v>*</v>
      </c>
      <c r="I358" s="95" t="str">
        <f>IF(SP_SUL!AC362="","*",SP_SUL!AC362)</f>
        <v>*</v>
      </c>
      <c r="J358" s="96" t="str">
        <f>IF(SP_SUL!AA362="","*",SP_SUL!AA362)</f>
        <v>*</v>
      </c>
      <c r="K358" s="97" t="str">
        <f>IF(SP_SUL!AD362="","*",SP_SUL!AD362)</f>
        <v>*</v>
      </c>
    </row>
    <row r="359" spans="2:11" hidden="1">
      <c r="B359" s="94" t="str">
        <f>IF(SP_SUL!Y363="","*",SP_SUL!Y363)</f>
        <v>*</v>
      </c>
      <c r="C359" s="95" t="str">
        <f>IF(SP_SUL!B363="","*",SP_SUL!B363)</f>
        <v>*</v>
      </c>
      <c r="D359" s="94" t="str">
        <f>IF(SP_SUL!D363="","*",SP_SUL!D363)</f>
        <v>*</v>
      </c>
      <c r="E359" s="94" t="str">
        <f>IF(SP_SUL!H363="","*",SP_SUL!H363)</f>
        <v>*</v>
      </c>
      <c r="F359" s="100" t="str">
        <f>IF(SP_SUL!M363="","*",SP_SUL!M363)</f>
        <v>-</v>
      </c>
      <c r="G359" s="95" t="str">
        <f>IF(SP_SUL!I363="","*",SP_SUL!I363)</f>
        <v>*</v>
      </c>
      <c r="H359" s="95" t="str">
        <f>IF(SP_SUL!AB363="","*",SP_SUL!AB363)</f>
        <v>*</v>
      </c>
      <c r="I359" s="95" t="str">
        <f>IF(SP_SUL!AC363="","*",SP_SUL!AC363)</f>
        <v>*</v>
      </c>
      <c r="J359" s="96" t="str">
        <f>IF(SP_SUL!AA363="","*",SP_SUL!AA363)</f>
        <v>*</v>
      </c>
      <c r="K359" s="97" t="str">
        <f>IF(SP_SUL!AD363="","*",SP_SUL!AD363)</f>
        <v>*</v>
      </c>
    </row>
    <row r="360" spans="2:11" hidden="1">
      <c r="B360" s="94" t="str">
        <f>IF(SP_SUL!Y364="","*",SP_SUL!Y364)</f>
        <v>OPORTUNIDADE</v>
      </c>
      <c r="C360" s="95">
        <f>IF(SP_SUL!B364="","*",SP_SUL!B364)</f>
        <v>46067</v>
      </c>
      <c r="D360" s="94" t="str">
        <f>IF(SP_SUL!D364="","*",SP_SUL!D364)</f>
        <v>MATEUS (TP-809)</v>
      </c>
      <c r="E360" s="94" t="str">
        <f>IF(SP_SUL!H364="","*",SP_SUL!H364)</f>
        <v>-</v>
      </c>
      <c r="F360" s="100" t="str">
        <f>IF(SP_SUL!M364="","*",SP_SUL!M364)</f>
        <v>ZWI-ZEM</v>
      </c>
      <c r="G360" s="95" t="str">
        <f>IF(SP_SUL!I364="","*",SP_SUL!I364)</f>
        <v>-</v>
      </c>
      <c r="H360" s="95" t="str">
        <f>IF(SP_SUL!AB364="","*",SP_SUL!AB364)</f>
        <v>*</v>
      </c>
      <c r="I360" s="95" t="str">
        <f>IF(SP_SUL!AC364="","*",SP_SUL!AC364)</f>
        <v>*</v>
      </c>
      <c r="J360" s="96" t="str">
        <f>IF(SP_SUL!AA364="","*",SP_SUL!AA364)</f>
        <v>-</v>
      </c>
      <c r="K360" s="97" t="str">
        <f>IF(SP_SUL!AD364="","*",SP_SUL!AD364)</f>
        <v>*</v>
      </c>
    </row>
    <row r="361" spans="2:11" hidden="1">
      <c r="B361" s="94" t="str">
        <f>IF(SP_SUL!Y365="","*",SP_SUL!Y365)</f>
        <v>OPORTUNIDADE</v>
      </c>
      <c r="C361" s="95">
        <f>IF(SP_SUL!B365="","*",SP_SUL!B365)</f>
        <v>46067</v>
      </c>
      <c r="D361" s="94" t="str">
        <f>IF(SP_SUL!D365="","*",SP_SUL!D365)</f>
        <v>ADENISON (TP-810)</v>
      </c>
      <c r="E361" s="94" t="str">
        <f>IF(SP_SUL!H365="","*",SP_SUL!H365)</f>
        <v>-</v>
      </c>
      <c r="F361" s="100" t="str">
        <f>IF(SP_SUL!M365="","*",SP_SUL!M365)</f>
        <v>ZWI-ZEM</v>
      </c>
      <c r="G361" s="95" t="str">
        <f>IF(SP_SUL!I365="","*",SP_SUL!I365)</f>
        <v>-</v>
      </c>
      <c r="H361" s="95" t="str">
        <f>IF(SP_SUL!AB365="","*",SP_SUL!AB365)</f>
        <v>*</v>
      </c>
      <c r="I361" s="95" t="str">
        <f>IF(SP_SUL!AC365="","*",SP_SUL!AC365)</f>
        <v>*</v>
      </c>
      <c r="J361" s="96" t="str">
        <f>IF(SP_SUL!AA365="","*",SP_SUL!AA365)</f>
        <v>-</v>
      </c>
      <c r="K361" s="97" t="str">
        <f>IF(SP_SUL!AD365="","*",SP_SUL!AD365)</f>
        <v>*</v>
      </c>
    </row>
    <row r="362" spans="2:11" hidden="1">
      <c r="B362" s="94" t="str">
        <f>IF(SP_SUL!Y366="","*",SP_SUL!Y366)</f>
        <v>OPORTUNIDADE</v>
      </c>
      <c r="C362" s="95">
        <f>IF(SP_SUL!B366="","*",SP_SUL!B366)</f>
        <v>46067</v>
      </c>
      <c r="D362" s="94" t="str">
        <f>IF(SP_SUL!D366="","*",SP_SUL!D366)</f>
        <v>JACIANO (TF-674)</v>
      </c>
      <c r="E362" s="94" t="str">
        <f>IF(SP_SUL!H366="","*",SP_SUL!H366)</f>
        <v>-</v>
      </c>
      <c r="F362" s="100" t="str">
        <f>IF(SP_SUL!M366="","*",SP_SUL!M366)</f>
        <v>ZEZ</v>
      </c>
      <c r="G362" s="95" t="str">
        <f>IF(SP_SUL!I366="","*",SP_SUL!I366)</f>
        <v>*</v>
      </c>
      <c r="H362" s="95" t="str">
        <f>IF(SP_SUL!AB366="","*",SP_SUL!AB366)</f>
        <v>*</v>
      </c>
      <c r="I362" s="95" t="str">
        <f>IF(SP_SUL!AC366="","*",SP_SUL!AC366)</f>
        <v>*</v>
      </c>
      <c r="J362" s="96" t="str">
        <f>IF(SP_SUL!AA366="","*",SP_SUL!AA366)</f>
        <v>-</v>
      </c>
      <c r="K362" s="97" t="str">
        <f>IF(SP_SUL!AD366="","*",SP_SUL!AD366)</f>
        <v>*</v>
      </c>
    </row>
    <row r="363" spans="2:11" hidden="1">
      <c r="B363" s="94" t="str">
        <f>IF(SP_SUL!Y367="","*",SP_SUL!Y367)</f>
        <v>OPORTUNIDADE</v>
      </c>
      <c r="C363" s="95">
        <f>IF(SP_SUL!B367="","*",SP_SUL!B367)</f>
        <v>46067</v>
      </c>
      <c r="D363" s="94" t="str">
        <f>IF(SP_SUL!D367="","*",SP_SUL!D367)</f>
        <v>W61</v>
      </c>
      <c r="E363" s="94" t="str">
        <f>IF(SP_SUL!H367="","*",SP_SUL!H367)</f>
        <v>K67ZEV2</v>
      </c>
      <c r="F363" s="100" t="str">
        <f>IF(SP_SUL!M367="","*",SP_SUL!M367)</f>
        <v>ZXW-ZGP</v>
      </c>
      <c r="G363" s="95" t="str">
        <f>IF(SP_SUL!I367="","*",SP_SUL!I367)</f>
        <v>K67ZEV2</v>
      </c>
      <c r="H363" s="95" t="str">
        <f>IF(SP_SUL!AB367="","*",SP_SUL!AB367)</f>
        <v>FIXO</v>
      </c>
      <c r="I363" s="95" t="str">
        <f>IF(SP_SUL!AC367="","*",SP_SUL!AC367)</f>
        <v>-</v>
      </c>
      <c r="J363" s="96">
        <f>IF(SP_SUL!AA367="","*",SP_SUL!AA367)</f>
        <v>1</v>
      </c>
      <c r="K363" s="97">
        <f>IF(SP_SUL!AD367="","*",SP_SUL!AD367)</f>
        <v>0.3125</v>
      </c>
    </row>
    <row r="364" spans="2:11" hidden="1">
      <c r="B364" s="94" t="str">
        <f>IF(SP_SUL!Y368="","*",SP_SUL!Y368)</f>
        <v>OPORTUNIDADE</v>
      </c>
      <c r="C364" s="95">
        <f>IF(SP_SUL!B368="","*",SP_SUL!B368)</f>
        <v>46067</v>
      </c>
      <c r="D364" s="94" t="str">
        <f>IF(SP_SUL!D368="","*",SP_SUL!D368)</f>
        <v>EXPANSÃO TURMA 1</v>
      </c>
      <c r="E364" s="94" t="str">
        <f>IF(SP_SUL!H368="","*",SP_SUL!H368)</f>
        <v>-</v>
      </c>
      <c r="F364" s="100" t="str">
        <f>IF(SP_SUL!M368="","*",SP_SUL!M368)</f>
        <v>PAT-ZGM</v>
      </c>
      <c r="G364" s="95" t="str">
        <f>IF(SP_SUL!I368="","*",SP_SUL!I368)</f>
        <v>*</v>
      </c>
      <c r="H364" s="95" t="str">
        <f>IF(SP_SUL!AB368="","*",SP_SUL!AB368)</f>
        <v>*</v>
      </c>
      <c r="I364" s="95" t="str">
        <f>IF(SP_SUL!AC368="","*",SP_SUL!AC368)</f>
        <v>*</v>
      </c>
      <c r="J364" s="96" t="str">
        <f>IF(SP_SUL!AA368="","*",SP_SUL!AA368)</f>
        <v>-</v>
      </c>
      <c r="K364" s="97" t="str">
        <f>IF(SP_SUL!AD368="","*",SP_SUL!AD368)</f>
        <v>*</v>
      </c>
    </row>
    <row r="365" spans="2:11" hidden="1">
      <c r="B365" s="94" t="str">
        <f>IF(SP_SUL!Y369="","*",SP_SUL!Y369)</f>
        <v>*</v>
      </c>
      <c r="C365" s="95" t="str">
        <f>IF(SP_SUL!B369="","*",SP_SUL!B369)</f>
        <v>*</v>
      </c>
      <c r="D365" s="94" t="str">
        <f>IF(SP_SUL!D369="","*",SP_SUL!D369)</f>
        <v>*</v>
      </c>
      <c r="E365" s="94" t="str">
        <f>IF(SP_SUL!H369="","*",SP_SUL!H369)</f>
        <v>*</v>
      </c>
      <c r="F365" s="100" t="str">
        <f>IF(SP_SUL!M369="","*",SP_SUL!M369)</f>
        <v>-</v>
      </c>
      <c r="G365" s="95" t="str">
        <f>IF(SP_SUL!I369="","*",SP_SUL!I369)</f>
        <v>*</v>
      </c>
      <c r="H365" s="95" t="str">
        <f>IF(SP_SUL!AB369="","*",SP_SUL!AB369)</f>
        <v>*</v>
      </c>
      <c r="I365" s="95" t="str">
        <f>IF(SP_SUL!AC369="","*",SP_SUL!AC369)</f>
        <v>*</v>
      </c>
      <c r="J365" s="96" t="str">
        <f>IF(SP_SUL!AA369="","*",SP_SUL!AA369)</f>
        <v>*</v>
      </c>
      <c r="K365" s="97" t="str">
        <f>IF(SP_SUL!AD369="","*",SP_SUL!AD369)</f>
        <v>*</v>
      </c>
    </row>
    <row r="366" spans="2:11" hidden="1">
      <c r="B366" s="94" t="str">
        <f>IF(SP_SUL!Y370="","*",SP_SUL!Y370)</f>
        <v>OPORTUNIDADE</v>
      </c>
      <c r="C366" s="95">
        <f>IF(SP_SUL!B370="","*",SP_SUL!B370)</f>
        <v>46068</v>
      </c>
      <c r="D366" s="94" t="str">
        <f>IF(SP_SUL!D370="","*",SP_SUL!D370)</f>
        <v>V93</v>
      </c>
      <c r="E366" s="94" t="str">
        <f>IF(SP_SUL!H370="","*",SP_SUL!H370)</f>
        <v>ZYU1</v>
      </c>
      <c r="F366" s="100" t="str">
        <f>IF(SP_SUL!M370="","*",SP_SUL!M370)</f>
        <v>ZYU-ZST</v>
      </c>
      <c r="G366" s="95" t="str">
        <f>IF(SP_SUL!I370="","*",SP_SUL!I370)</f>
        <v>ZYU1</v>
      </c>
      <c r="H366" s="95" t="str">
        <f>IF(SP_SUL!AB370="","*",SP_SUL!AB370)</f>
        <v>ESCALA</v>
      </c>
      <c r="I366" s="95" t="str">
        <f>IF(SP_SUL!AC370="","*",SP_SUL!AC370)</f>
        <v>*</v>
      </c>
      <c r="J366" s="96">
        <f>IF(SP_SUL!AA370="","*",SP_SUL!AA370)</f>
        <v>1</v>
      </c>
      <c r="K366" s="97">
        <f>IF(SP_SUL!AD370="","*",SP_SUL!AD370)</f>
        <v>0.29166666666666669</v>
      </c>
    </row>
    <row r="367" spans="2:11" hidden="1">
      <c r="B367" s="94" t="str">
        <f>IF(SP_SUL!Y371="","*",SP_SUL!Y371)</f>
        <v>OPORTUNIDADE</v>
      </c>
      <c r="C367" s="95">
        <f>IF(SP_SUL!B371="","*",SP_SUL!B371)</f>
        <v>46068</v>
      </c>
      <c r="D367" s="94" t="str">
        <f>IF(SP_SUL!D371="","*",SP_SUL!D371)</f>
        <v>E17</v>
      </c>
      <c r="E367" s="94" t="str">
        <f>IF(SP_SUL!H371="","*",SP_SUL!H371)</f>
        <v>102ZKW2</v>
      </c>
      <c r="F367" s="100" t="str">
        <f>IF(SP_SUL!M371="","*",SP_SUL!M371)</f>
        <v>ZKW-ZLU</v>
      </c>
      <c r="G367" s="95" t="str">
        <f>IF(SP_SUL!I371="","*",SP_SUL!I371)</f>
        <v>102ZKW2</v>
      </c>
      <c r="H367" s="95" t="str">
        <f>IF(SP_SUL!AB371="","*",SP_SUL!AB371)</f>
        <v>FIXO</v>
      </c>
      <c r="I367" s="95" t="str">
        <f>IF(SP_SUL!AC371="","*",SP_SUL!AC371)</f>
        <v>*</v>
      </c>
      <c r="J367" s="96">
        <f>IF(SP_SUL!AA371="","*",SP_SUL!AA371)</f>
        <v>1</v>
      </c>
      <c r="K367" s="97">
        <f>IF(SP_SUL!AD371="","*",SP_SUL!AD371)</f>
        <v>0.35416666666666669</v>
      </c>
    </row>
    <row r="368" spans="2:11" hidden="1">
      <c r="B368" s="94" t="str">
        <f>IF(SP_SUL!Y372="","*",SP_SUL!Y372)</f>
        <v>*</v>
      </c>
      <c r="C368" s="95" t="str">
        <f>IF(SP_SUL!B372="","*",SP_SUL!B372)</f>
        <v>*</v>
      </c>
      <c r="D368" s="94" t="str">
        <f>IF(SP_SUL!D372="","*",SP_SUL!D372)</f>
        <v>*</v>
      </c>
      <c r="E368" s="94" t="str">
        <f>IF(SP_SUL!H372="","*",SP_SUL!H372)</f>
        <v>*</v>
      </c>
      <c r="F368" s="100" t="str">
        <f>IF(SP_SUL!M372="","*",SP_SUL!M372)</f>
        <v>-</v>
      </c>
      <c r="G368" s="95" t="str">
        <f>IF(SP_SUL!I372="","*",SP_SUL!I372)</f>
        <v>*</v>
      </c>
      <c r="H368" s="95" t="str">
        <f>IF(SP_SUL!AB372="","*",SP_SUL!AB372)</f>
        <v>*</v>
      </c>
      <c r="I368" s="95" t="str">
        <f>IF(SP_SUL!AC372="","*",SP_SUL!AC372)</f>
        <v>*</v>
      </c>
      <c r="J368" s="96" t="str">
        <f>IF(SP_SUL!AA372="","*",SP_SUL!AA372)</f>
        <v>*</v>
      </c>
      <c r="K368" s="97" t="str">
        <f>IF(SP_SUL!AD372="","*",SP_SUL!AD372)</f>
        <v>*</v>
      </c>
    </row>
    <row r="369" spans="2:11" hidden="1">
      <c r="B369" s="94" t="str">
        <f>IF(SP_SUL!Y373="","*",SP_SUL!Y373)</f>
        <v>OPORTUNIDADE</v>
      </c>
      <c r="C369" s="95">
        <f>IF(SP_SUL!B373="","*",SP_SUL!B373)</f>
        <v>46069</v>
      </c>
      <c r="D369" s="94" t="str">
        <f>IF(SP_SUL!D373="","*",SP_SUL!D373)</f>
        <v>EXPANSÃO TURMA 1</v>
      </c>
      <c r="E369" s="94" t="str">
        <f>IF(SP_SUL!H373="","*",SP_SUL!H373)</f>
        <v>-</v>
      </c>
      <c r="F369" s="100" t="str">
        <f>IF(SP_SUL!M373="","*",SP_SUL!M373)</f>
        <v>ZCD</v>
      </c>
      <c r="G369" s="95" t="str">
        <f>IF(SP_SUL!I373="","*",SP_SUL!I373)</f>
        <v>-</v>
      </c>
      <c r="H369" s="95" t="str">
        <f>IF(SP_SUL!AB373="","*",SP_SUL!AB373)</f>
        <v>*</v>
      </c>
      <c r="I369" s="95" t="str">
        <f>IF(SP_SUL!AC373="","*",SP_SUL!AC373)</f>
        <v>*</v>
      </c>
      <c r="J369" s="96" t="str">
        <f>IF(SP_SUL!AA373="","*",SP_SUL!AA373)</f>
        <v>-</v>
      </c>
      <c r="K369" s="97" t="str">
        <f>IF(SP_SUL!AD373="","*",SP_SUL!AD373)</f>
        <v>*</v>
      </c>
    </row>
    <row r="370" spans="2:11" hidden="1">
      <c r="B370" s="94" t="str">
        <f>IF(SP_SUL!Y374="","*",SP_SUL!Y374)</f>
        <v>OPORTUNIDADE</v>
      </c>
      <c r="C370" s="95">
        <f>IF(SP_SUL!B374="","*",SP_SUL!B374)</f>
        <v>46069</v>
      </c>
      <c r="D370" s="94" t="str">
        <f>IF(SP_SUL!D374="","*",SP_SUL!D374)</f>
        <v>KLECIO (TP-699)</v>
      </c>
      <c r="E370" s="94" t="str">
        <f>IF(SP_SUL!H374="","*",SP_SUL!H374)</f>
        <v>-</v>
      </c>
      <c r="F370" s="100" t="str">
        <f>IF(SP_SUL!M374="","*",SP_SUL!M374)</f>
        <v>ZAC-S</v>
      </c>
      <c r="G370" s="95" t="str">
        <f>IF(SP_SUL!I374="","*",SP_SUL!I374)</f>
        <v>-</v>
      </c>
      <c r="H370" s="95" t="str">
        <f>IF(SP_SUL!AB374="","*",SP_SUL!AB374)</f>
        <v>*</v>
      </c>
      <c r="I370" s="95" t="str">
        <f>IF(SP_SUL!AC374="","*",SP_SUL!AC374)</f>
        <v>*</v>
      </c>
      <c r="J370" s="96" t="str">
        <f>IF(SP_SUL!AA374="","*",SP_SUL!AA374)</f>
        <v>-</v>
      </c>
      <c r="K370" s="97" t="str">
        <f>IF(SP_SUL!AD374="","*",SP_SUL!AD374)</f>
        <v>*</v>
      </c>
    </row>
    <row r="371" spans="2:11" hidden="1">
      <c r="B371" s="94" t="str">
        <f>IF(SP_SUL!Y375="","*",SP_SUL!Y375)</f>
        <v>*</v>
      </c>
      <c r="C371" s="95">
        <f>IF(SP_SUL!B375="","*",SP_SUL!B375)</f>
        <v>46069</v>
      </c>
      <c r="D371" s="94" t="str">
        <f>IF(SP_SUL!D375="","*",SP_SUL!D375)</f>
        <v>E42</v>
      </c>
      <c r="E371" s="94" t="str">
        <f>IF(SP_SUL!H375="","*",SP_SUL!H375)</f>
        <v>ZBV3</v>
      </c>
      <c r="F371" s="100" t="str">
        <f>IF(SP_SUL!M375="","*",SP_SUL!M375)</f>
        <v>ZBM</v>
      </c>
      <c r="G371" s="95" t="str">
        <f>IF(SP_SUL!I375="","*",SP_SUL!I375)</f>
        <v>ZBV3</v>
      </c>
      <c r="H371" s="95" t="str">
        <f>IF(SP_SUL!AB375="","*",SP_SUL!AB375)</f>
        <v>FIXO + ESCALA</v>
      </c>
      <c r="I371" s="95" t="str">
        <f>IF(SP_SUL!AC375="","*",SP_SUL!AC375)</f>
        <v>AGD ACIONAMENTO PCM</v>
      </c>
      <c r="J371" s="96" t="str">
        <f>IF(SP_SUL!AA375="","*",SP_SUL!AA375)</f>
        <v>2 Lucas + Escala</v>
      </c>
      <c r="K371" s="97">
        <f>IF(SP_SUL!AD375="","*",SP_SUL!AD375)</f>
        <v>0.41666666666666669</v>
      </c>
    </row>
    <row r="372" spans="2:11" hidden="1">
      <c r="B372" s="94" t="str">
        <f>IF(SP_SUL!Y376="","*",SP_SUL!Y376)</f>
        <v>*</v>
      </c>
      <c r="C372" s="95" t="str">
        <f>IF(SP_SUL!B376="","*",SP_SUL!B376)</f>
        <v>*</v>
      </c>
      <c r="D372" s="94" t="str">
        <f>IF(SP_SUL!D376="","*",SP_SUL!D376)</f>
        <v>*</v>
      </c>
      <c r="E372" s="94" t="str">
        <f>IF(SP_SUL!H376="","*",SP_SUL!H376)</f>
        <v>*</v>
      </c>
      <c r="F372" s="100" t="str">
        <f>IF(SP_SUL!M376="","*",SP_SUL!M376)</f>
        <v>-</v>
      </c>
      <c r="G372" s="95" t="str">
        <f>IF(SP_SUL!I376="","*",SP_SUL!I376)</f>
        <v>*</v>
      </c>
      <c r="H372" s="95" t="str">
        <f>IF(SP_SUL!AB376="","*",SP_SUL!AB376)</f>
        <v>*</v>
      </c>
      <c r="I372" s="95" t="str">
        <f>IF(SP_SUL!AC376="","*",SP_SUL!AC376)</f>
        <v>*</v>
      </c>
      <c r="J372" s="96" t="str">
        <f>IF(SP_SUL!AA376="","*",SP_SUL!AA376)</f>
        <v>*</v>
      </c>
      <c r="K372" s="97" t="str">
        <f>IF(SP_SUL!AD376="","*",SP_SUL!AD376)</f>
        <v>*</v>
      </c>
    </row>
    <row r="373" spans="2:11" hidden="1">
      <c r="B373" s="94" t="str">
        <f>IF(SP_SUL!Y377="","*",SP_SUL!Y377)</f>
        <v>OPORTUNIDADE</v>
      </c>
      <c r="C373" s="95">
        <f>IF(SP_SUL!B377="","*",SP_SUL!B377)</f>
        <v>46069</v>
      </c>
      <c r="D373" s="94" t="str">
        <f>IF(SP_SUL!D377="","*",SP_SUL!D377)</f>
        <v>ROGÉRIO (TP-730)</v>
      </c>
      <c r="E373" s="94" t="str">
        <f>IF(SP_SUL!H377="","*",SP_SUL!H377)</f>
        <v>-</v>
      </c>
      <c r="F373" s="100" t="str">
        <f>IF(SP_SUL!M377="","*",SP_SUL!M377)</f>
        <v>ZYU-ZST</v>
      </c>
      <c r="G373" s="95" t="str">
        <f>IF(SP_SUL!I377="","*",SP_SUL!I377)</f>
        <v>-</v>
      </c>
      <c r="H373" s="95" t="str">
        <f>IF(SP_SUL!AB377="","*",SP_SUL!AB377)</f>
        <v>*</v>
      </c>
      <c r="I373" s="95" t="str">
        <f>IF(SP_SUL!AC377="","*",SP_SUL!AC377)</f>
        <v>*</v>
      </c>
      <c r="J373" s="96" t="str">
        <f>IF(SP_SUL!AA377="","*",SP_SUL!AA377)</f>
        <v>-</v>
      </c>
      <c r="K373" s="97" t="str">
        <f>IF(SP_SUL!AD377="","*",SP_SUL!AD377)</f>
        <v>*</v>
      </c>
    </row>
    <row r="374" spans="2:11" hidden="1">
      <c r="B374" s="94" t="str">
        <f>IF(SP_SUL!Y378="","*",SP_SUL!Y378)</f>
        <v>SIM</v>
      </c>
      <c r="C374" s="95">
        <f>IF(SP_SUL!B378="","*",SP_SUL!B378)</f>
        <v>46069</v>
      </c>
      <c r="D374" s="94" t="str">
        <f>IF(SP_SUL!D378="","*",SP_SUL!D378)</f>
        <v>V93</v>
      </c>
      <c r="E374" s="94" t="str">
        <f>IF(SP_SUL!H378="","*",SP_SUL!H378)</f>
        <v>ZYU1</v>
      </c>
      <c r="F374" s="100" t="str">
        <f>IF(SP_SUL!M378="","*",SP_SUL!M378)</f>
        <v>ZYU-ZST</v>
      </c>
      <c r="G374" s="95" t="str">
        <f>IF(SP_SUL!I378="","*",SP_SUL!I378)</f>
        <v>ZYU1</v>
      </c>
      <c r="H374" s="95" t="str">
        <f>IF(SP_SUL!AB378="","*",SP_SUL!AB378)</f>
        <v>ESCALA</v>
      </c>
      <c r="I374" s="95" t="str">
        <f>IF(SP_SUL!AC378="","*",SP_SUL!AC378)</f>
        <v>ACIONAMENTO</v>
      </c>
      <c r="J374" s="96">
        <f>IF(SP_SUL!AA378="","*",SP_SUL!AA378)</f>
        <v>1</v>
      </c>
      <c r="K374" s="97">
        <f>IF(SP_SUL!AD378="","*",SP_SUL!AD378)</f>
        <v>0.29166666666666669</v>
      </c>
    </row>
    <row r="375" spans="2:11" hidden="1">
      <c r="B375" s="94" t="str">
        <f>IF(SP_SUL!Y379="","*",SP_SUL!Y379)</f>
        <v>OPORTUNIDADE</v>
      </c>
      <c r="C375" s="95">
        <f>IF(SP_SUL!B379="","*",SP_SUL!B379)</f>
        <v>46069</v>
      </c>
      <c r="D375" s="94" t="str">
        <f>IF(SP_SUL!D379="","*",SP_SUL!D379)</f>
        <v>W59</v>
      </c>
      <c r="E375" s="94" t="str">
        <f>IF(SP_SUL!H379="","*",SP_SUL!H379)</f>
        <v>ZYU1</v>
      </c>
      <c r="F375" s="100" t="str">
        <f>IF(SP_SUL!M379="","*",SP_SUL!M379)</f>
        <v>ZYU</v>
      </c>
      <c r="G375" s="95" t="str">
        <f>IF(SP_SUL!I379="","*",SP_SUL!I379)</f>
        <v>ZYU1</v>
      </c>
      <c r="H375" s="95" t="str">
        <f>IF(SP_SUL!AB379="","*",SP_SUL!AB379)</f>
        <v>FIXO</v>
      </c>
      <c r="I375" s="95" t="str">
        <f>IF(SP_SUL!AC379="","*",SP_SUL!AC379)</f>
        <v>*</v>
      </c>
      <c r="J375" s="96">
        <f>IF(SP_SUL!AA379="","*",SP_SUL!AA379)</f>
        <v>1</v>
      </c>
      <c r="K375" s="97">
        <f>IF(SP_SUL!AD379="","*",SP_SUL!AD379)</f>
        <v>0.29166666666666669</v>
      </c>
    </row>
    <row r="376" spans="2:11" hidden="1">
      <c r="B376" s="94" t="str">
        <f>IF(SP_SUL!Y380="","*",SP_SUL!Y380)</f>
        <v>OPORTUNIDADE</v>
      </c>
      <c r="C376" s="95">
        <f>IF(SP_SUL!B380="","*",SP_SUL!B380)</f>
        <v>46069</v>
      </c>
      <c r="D376" s="94" t="str">
        <f>IF(SP_SUL!D380="","*",SP_SUL!D380)</f>
        <v>ROBSON (TF-701)</v>
      </c>
      <c r="E376" s="94" t="str">
        <f>IF(SP_SUL!H380="","*",SP_SUL!H380)</f>
        <v>-</v>
      </c>
      <c r="F376" s="100" t="str">
        <f>IF(SP_SUL!M380="","*",SP_SUL!M380)</f>
        <v>ZDY-ZFY</v>
      </c>
      <c r="G376" s="95" t="str">
        <f>IF(SP_SUL!I380="","*",SP_SUL!I380)</f>
        <v>-</v>
      </c>
      <c r="H376" s="95" t="str">
        <f>IF(SP_SUL!AB380="","*",SP_SUL!AB380)</f>
        <v>*</v>
      </c>
      <c r="I376" s="95" t="str">
        <f>IF(SP_SUL!AC380="","*",SP_SUL!AC380)</f>
        <v>*</v>
      </c>
      <c r="J376" s="96" t="str">
        <f>IF(SP_SUL!AA380="","*",SP_SUL!AA380)</f>
        <v>-</v>
      </c>
      <c r="K376" s="97" t="str">
        <f>IF(SP_SUL!AD380="","*",SP_SUL!AD380)</f>
        <v>*</v>
      </c>
    </row>
    <row r="377" spans="2:11" hidden="1">
      <c r="B377" s="94" t="str">
        <f>IF(SP_SUL!Y381="","*",SP_SUL!Y381)</f>
        <v>OPORTUNIDADE</v>
      </c>
      <c r="C377" s="95">
        <f>IF(SP_SUL!B381="","*",SP_SUL!B381)</f>
        <v>46069</v>
      </c>
      <c r="D377" s="94" t="str">
        <f>IF(SP_SUL!D381="","*",SP_SUL!D381)</f>
        <v>JACIANO (TF-674)</v>
      </c>
      <c r="E377" s="94" t="str">
        <f>IF(SP_SUL!H381="","*",SP_SUL!H381)</f>
        <v>-</v>
      </c>
      <c r="F377" s="100" t="str">
        <f>IF(SP_SUL!M381="","*",SP_SUL!M381)</f>
        <v>ZDY-ZFY</v>
      </c>
      <c r="G377" s="95" t="str">
        <f>IF(SP_SUL!I381="","*",SP_SUL!I381)</f>
        <v>-</v>
      </c>
      <c r="H377" s="95" t="str">
        <f>IF(SP_SUL!AB381="","*",SP_SUL!AB381)</f>
        <v>*</v>
      </c>
      <c r="I377" s="95" t="str">
        <f>IF(SP_SUL!AC381="","*",SP_SUL!AC381)</f>
        <v>*</v>
      </c>
      <c r="J377" s="96" t="str">
        <f>IF(SP_SUL!AA381="","*",SP_SUL!AA381)</f>
        <v>-</v>
      </c>
      <c r="K377" s="97" t="str">
        <f>IF(SP_SUL!AD381="","*",SP_SUL!AD381)</f>
        <v>*</v>
      </c>
    </row>
    <row r="378" spans="2:11" hidden="1">
      <c r="B378" s="94" t="str">
        <f>IF(SP_SUL!Y382="","*",SP_SUL!Y382)</f>
        <v>OPORTUNIDADE</v>
      </c>
      <c r="C378" s="95">
        <f>IF(SP_SUL!B382="","*",SP_SUL!B382)</f>
        <v>46069</v>
      </c>
      <c r="D378" s="94" t="str">
        <f>IF(SP_SUL!D382="","*",SP_SUL!D382)</f>
        <v>V95</v>
      </c>
      <c r="E378" s="94" t="str">
        <f>IF(SP_SUL!H382="","*",SP_SUL!H382)</f>
        <v>ZYU1</v>
      </c>
      <c r="F378" s="100" t="str">
        <f>IF(SP_SUL!M382="","*",SP_SUL!M382)</f>
        <v>ZYU</v>
      </c>
      <c r="G378" s="95" t="str">
        <f>IF(SP_SUL!I382="","*",SP_SUL!I382)</f>
        <v>ZEM1</v>
      </c>
      <c r="H378" s="95" t="str">
        <f>IF(SP_SUL!AB382="","*",SP_SUL!AB382)</f>
        <v>FIXO</v>
      </c>
      <c r="I378" s="95" t="str">
        <f>IF(SP_SUL!AC382="","*",SP_SUL!AC382)</f>
        <v>*</v>
      </c>
      <c r="J378" s="96">
        <f>IF(SP_SUL!AA382="","*",SP_SUL!AA382)</f>
        <v>1</v>
      </c>
      <c r="K378" s="97">
        <f>IF(SP_SUL!AD382="","*",SP_SUL!AD382)</f>
        <v>0.3125</v>
      </c>
    </row>
    <row r="379" spans="2:11" hidden="1">
      <c r="B379" s="94" t="str">
        <f>IF(SP_SUL!Y383="","*",SP_SUL!Y383)</f>
        <v>*</v>
      </c>
      <c r="C379" s="95" t="str">
        <f>IF(SP_SUL!B383="","*",SP_SUL!B383)</f>
        <v>*</v>
      </c>
      <c r="D379" s="94" t="str">
        <f>IF(SP_SUL!D383="","*",SP_SUL!D383)</f>
        <v>*</v>
      </c>
      <c r="E379" s="94" t="str">
        <f>IF(SP_SUL!H383="","*",SP_SUL!H383)</f>
        <v>*</v>
      </c>
      <c r="F379" s="100" t="str">
        <f>IF(SP_SUL!M383="","*",SP_SUL!M383)</f>
        <v>-</v>
      </c>
      <c r="G379" s="95" t="str">
        <f>IF(SP_SUL!I383="","*",SP_SUL!I383)</f>
        <v>*</v>
      </c>
      <c r="H379" s="95" t="str">
        <f>IF(SP_SUL!AB383="","*",SP_SUL!AB383)</f>
        <v>*</v>
      </c>
      <c r="I379" s="95" t="str">
        <f>IF(SP_SUL!AC383="","*",SP_SUL!AC383)</f>
        <v>*</v>
      </c>
      <c r="J379" s="96" t="str">
        <f>IF(SP_SUL!AA383="","*",SP_SUL!AA383)</f>
        <v>*</v>
      </c>
      <c r="K379" s="97" t="str">
        <f>IF(SP_SUL!AD383="","*",SP_SUL!AD383)</f>
        <v>*</v>
      </c>
    </row>
    <row r="380" spans="2:11" hidden="1">
      <c r="B380" s="94" t="str">
        <f>IF(SP_SUL!Y384="","*",SP_SUL!Y384)</f>
        <v>OPORTUNIDADE</v>
      </c>
      <c r="C380" s="95">
        <f>IF(SP_SUL!B384="","*",SP_SUL!B384)</f>
        <v>46069</v>
      </c>
      <c r="D380" s="94" t="str">
        <f>IF(SP_SUL!D384="","*",SP_SUL!D384)</f>
        <v>W60</v>
      </c>
      <c r="E380" s="94" t="str">
        <f>IF(SP_SUL!H384="","*",SP_SUL!H384)</f>
        <v>102ZKW2</v>
      </c>
      <c r="F380" s="100" t="str">
        <f>IF(SP_SUL!M384="","*",SP_SUL!M384)</f>
        <v>ZKE-ZWW</v>
      </c>
      <c r="G380" s="95" t="str">
        <f>IF(SP_SUL!I384="","*",SP_SUL!I384)</f>
        <v>102ZKW2</v>
      </c>
      <c r="H380" s="95" t="str">
        <f>IF(SP_SUL!AB384="","*",SP_SUL!AB384)</f>
        <v>FIXO</v>
      </c>
      <c r="I380" s="95" t="str">
        <f>IF(SP_SUL!AC384="","*",SP_SUL!AC384)</f>
        <v>*</v>
      </c>
      <c r="J380" s="96">
        <f>IF(SP_SUL!AA384="","*",SP_SUL!AA384)</f>
        <v>1</v>
      </c>
      <c r="K380" s="97">
        <f>IF(SP_SUL!AD384="","*",SP_SUL!AD384)</f>
        <v>0.35416666666666669</v>
      </c>
    </row>
    <row r="381" spans="2:11" hidden="1">
      <c r="B381" s="94" t="str">
        <f>IF(SP_SUL!Y385="","*",SP_SUL!Y385)</f>
        <v>OPORTUNIDADE</v>
      </c>
      <c r="C381" s="95">
        <f>IF(SP_SUL!B385="","*",SP_SUL!B385)</f>
        <v>46069</v>
      </c>
      <c r="D381" s="94" t="str">
        <f>IF(SP_SUL!D385="","*",SP_SUL!D385)</f>
        <v>E17</v>
      </c>
      <c r="E381" s="94" t="str">
        <f>IF(SP_SUL!H385="","*",SP_SUL!H385)</f>
        <v>102ZKW2</v>
      </c>
      <c r="F381" s="100" t="str">
        <f>IF(SP_SUL!M385="","*",SP_SUL!M385)</f>
        <v>ZKW-ZLU</v>
      </c>
      <c r="G381" s="95" t="str">
        <f>IF(SP_SUL!I385="","*",SP_SUL!I385)</f>
        <v>102ZKW2</v>
      </c>
      <c r="H381" s="95" t="str">
        <f>IF(SP_SUL!AB385="","*",SP_SUL!AB385)</f>
        <v>FIXO</v>
      </c>
      <c r="I381" s="95" t="str">
        <f>IF(SP_SUL!AC385="","*",SP_SUL!AC385)</f>
        <v>*</v>
      </c>
      <c r="J381" s="96">
        <f>IF(SP_SUL!AA385="","*",SP_SUL!AA385)</f>
        <v>1</v>
      </c>
      <c r="K381" s="97">
        <f>IF(SP_SUL!AD385="","*",SP_SUL!AD385)</f>
        <v>0.35416666666666669</v>
      </c>
    </row>
    <row r="382" spans="2:11" hidden="1">
      <c r="B382" s="94" t="str">
        <f>IF(SP_SUL!Y386="","*",SP_SUL!Y386)</f>
        <v>OPORTUNIDADE</v>
      </c>
      <c r="C382" s="95">
        <f>IF(SP_SUL!B386="","*",SP_SUL!B386)</f>
        <v>46069</v>
      </c>
      <c r="D382" s="94" t="str">
        <f>IF(SP_SUL!D386="","*",SP_SUL!D386)</f>
        <v>V89</v>
      </c>
      <c r="E382" s="94" t="str">
        <f>IF(SP_SUL!H386="","*",SP_SUL!H386)</f>
        <v>102ZKW2</v>
      </c>
      <c r="F382" s="100" t="str">
        <f>IF(SP_SUL!M386="","*",SP_SUL!M386)</f>
        <v>ZKW-ZLU</v>
      </c>
      <c r="G382" s="95" t="str">
        <f>IF(SP_SUL!I386="","*",SP_SUL!I386)</f>
        <v>102ZKW2</v>
      </c>
      <c r="H382" s="95" t="str">
        <f>IF(SP_SUL!AB386="","*",SP_SUL!AB386)</f>
        <v>FIXO</v>
      </c>
      <c r="I382" s="95" t="str">
        <f>IF(SP_SUL!AC386="","*",SP_SUL!AC386)</f>
        <v>*</v>
      </c>
      <c r="J382" s="96">
        <f>IF(SP_SUL!AA386="","*",SP_SUL!AA386)</f>
        <v>1</v>
      </c>
      <c r="K382" s="97">
        <f>IF(SP_SUL!AD386="","*",SP_SUL!AD386)</f>
        <v>0.35416666666666669</v>
      </c>
    </row>
    <row r="383" spans="2:11" hidden="1">
      <c r="B383" s="94" t="str">
        <f>IF(SP_SUL!Y387="","*",SP_SUL!Y387)</f>
        <v>OPORTUNIDADE</v>
      </c>
      <c r="C383" s="95">
        <f>IF(SP_SUL!B387="","*",SP_SUL!B387)</f>
        <v>46069</v>
      </c>
      <c r="D383" s="94" t="str">
        <f>IF(SP_SUL!D387="","*",SP_SUL!D387)</f>
        <v>CLEBISON (TP-728)</v>
      </c>
      <c r="E383" s="94" t="str">
        <f>IF(SP_SUL!H387="","*",SP_SUL!H387)</f>
        <v>-</v>
      </c>
      <c r="F383" s="100" t="str">
        <f>IF(SP_SUL!M387="","*",SP_SUL!M387)</f>
        <v>ZRB-ZEV</v>
      </c>
      <c r="G383" s="95" t="str">
        <f>IF(SP_SUL!I387="","*",SP_SUL!I387)</f>
        <v>-</v>
      </c>
      <c r="H383" s="95" t="str">
        <f>IF(SP_SUL!AB387="","*",SP_SUL!AB387)</f>
        <v>*</v>
      </c>
      <c r="I383" s="95" t="str">
        <f>IF(SP_SUL!AC387="","*",SP_SUL!AC387)</f>
        <v>*</v>
      </c>
      <c r="J383" s="96" t="str">
        <f>IF(SP_SUL!AA387="","*",SP_SUL!AA387)</f>
        <v>-</v>
      </c>
      <c r="K383" s="97" t="str">
        <f>IF(SP_SUL!AD387="","*",SP_SUL!AD387)</f>
        <v>*</v>
      </c>
    </row>
    <row r="384" spans="2:11" hidden="1">
      <c r="B384" s="94" t="str">
        <f>IF(SP_SUL!Y388="","*",SP_SUL!Y388)</f>
        <v>OPORTUNIDADE</v>
      </c>
      <c r="C384" s="95">
        <f>IF(SP_SUL!B388="","*",SP_SUL!B388)</f>
        <v>46069</v>
      </c>
      <c r="D384" s="94" t="str">
        <f>IF(SP_SUL!D388="","*",SP_SUL!D388)</f>
        <v>ISMAEL(TP-726)</v>
      </c>
      <c r="E384" s="94" t="str">
        <f>IF(SP_SUL!H388="","*",SP_SUL!H388)</f>
        <v>-</v>
      </c>
      <c r="F384" s="100" t="str">
        <f>IF(SP_SUL!M388="","*",SP_SUL!M388)</f>
        <v>ZRB-ZEV</v>
      </c>
      <c r="G384" s="95" t="str">
        <f>IF(SP_SUL!I388="","*",SP_SUL!I388)</f>
        <v>-</v>
      </c>
      <c r="H384" s="95" t="str">
        <f>IF(SP_SUL!AB388="","*",SP_SUL!AB388)</f>
        <v>*</v>
      </c>
      <c r="I384" s="95" t="str">
        <f>IF(SP_SUL!AC388="","*",SP_SUL!AC388)</f>
        <v>*</v>
      </c>
      <c r="J384" s="96" t="str">
        <f>IF(SP_SUL!AA388="","*",SP_SUL!AA388)</f>
        <v>-</v>
      </c>
      <c r="K384" s="97" t="str">
        <f>IF(SP_SUL!AD388="","*",SP_SUL!AD388)</f>
        <v>*</v>
      </c>
    </row>
    <row r="385" spans="2:11" hidden="1">
      <c r="B385" s="94" t="str">
        <f>IF(SP_SUL!Y389="","*",SP_SUL!Y389)</f>
        <v>*</v>
      </c>
      <c r="C385" s="95">
        <f>IF(SP_SUL!B389="","*",SP_SUL!B389)</f>
        <v>46069</v>
      </c>
      <c r="D385" s="94" t="str">
        <f>IF(SP_SUL!D389="","*",SP_SUL!D389)</f>
        <v>DIEGO (TP-681)</v>
      </c>
      <c r="E385" s="94" t="str">
        <f>IF(SP_SUL!H389="","*",SP_SUL!H389)</f>
        <v>-</v>
      </c>
      <c r="F385" s="100" t="str">
        <f>IF(SP_SUL!M389="","*",SP_SUL!M389)</f>
        <v>ZKW-ZLU</v>
      </c>
      <c r="G385" s="95" t="str">
        <f>IF(SP_SUL!I389="","*",SP_SUL!I389)</f>
        <v>-</v>
      </c>
      <c r="H385" s="95" t="str">
        <f>IF(SP_SUL!AB389="","*",SP_SUL!AB389)</f>
        <v>*</v>
      </c>
      <c r="I385" s="95" t="str">
        <f>IF(SP_SUL!AC389="","*",SP_SUL!AC389)</f>
        <v>*</v>
      </c>
      <c r="J385" s="96" t="str">
        <f>IF(SP_SUL!AA389="","*",SP_SUL!AA389)</f>
        <v>*</v>
      </c>
      <c r="K385" s="97" t="str">
        <f>IF(SP_SUL!AD389="","*",SP_SUL!AD389)</f>
        <v>*</v>
      </c>
    </row>
    <row r="386" spans="2:11" hidden="1">
      <c r="B386" s="94" t="str">
        <f>IF(SP_SUL!Y390="","*",SP_SUL!Y390)</f>
        <v>OPORTUNIDADE</v>
      </c>
      <c r="C386" s="95">
        <f>IF(SP_SUL!B390="","*",SP_SUL!B390)</f>
        <v>46069</v>
      </c>
      <c r="D386" s="94" t="str">
        <f>IF(SP_SUL!D390="","*",SP_SUL!D390)</f>
        <v>MATEUS (TP-809)</v>
      </c>
      <c r="E386" s="94" t="str">
        <f>IF(SP_SUL!H390="","*",SP_SUL!H390)</f>
        <v>-</v>
      </c>
      <c r="F386" s="100" t="str">
        <f>IF(SP_SUL!M390="","*",SP_SUL!M390)</f>
        <v>ZWI-ZEM</v>
      </c>
      <c r="G386" s="95" t="str">
        <f>IF(SP_SUL!I390="","*",SP_SUL!I390)</f>
        <v>-</v>
      </c>
      <c r="H386" s="95" t="str">
        <f>IF(SP_SUL!AB390="","*",SP_SUL!AB390)</f>
        <v>*</v>
      </c>
      <c r="I386" s="95" t="str">
        <f>IF(SP_SUL!AC390="","*",SP_SUL!AC390)</f>
        <v>*</v>
      </c>
      <c r="J386" s="96" t="str">
        <f>IF(SP_SUL!AA390="","*",SP_SUL!AA390)</f>
        <v>-</v>
      </c>
      <c r="K386" s="97" t="str">
        <f>IF(SP_SUL!AD390="","*",SP_SUL!AD390)</f>
        <v>*</v>
      </c>
    </row>
    <row r="387" spans="2:11" hidden="1">
      <c r="B387" s="94" t="str">
        <f>IF(SP_SUL!Y391="","*",SP_SUL!Y391)</f>
        <v>OPORTUNIDADE</v>
      </c>
      <c r="C387" s="95">
        <f>IF(SP_SUL!B391="","*",SP_SUL!B391)</f>
        <v>46069</v>
      </c>
      <c r="D387" s="94" t="str">
        <f>IF(SP_SUL!D391="","*",SP_SUL!D391)</f>
        <v>ADENISON (TP-810)</v>
      </c>
      <c r="E387" s="94" t="str">
        <f>IF(SP_SUL!H391="","*",SP_SUL!H391)</f>
        <v>-</v>
      </c>
      <c r="F387" s="100" t="str">
        <f>IF(SP_SUL!M391="","*",SP_SUL!M391)</f>
        <v>ZWI-ZEM</v>
      </c>
      <c r="G387" s="95" t="str">
        <f>IF(SP_SUL!I391="","*",SP_SUL!I391)</f>
        <v>-</v>
      </c>
      <c r="H387" s="95" t="str">
        <f>IF(SP_SUL!AB391="","*",SP_SUL!AB391)</f>
        <v>*</v>
      </c>
      <c r="I387" s="95" t="str">
        <f>IF(SP_SUL!AC391="","*",SP_SUL!AC391)</f>
        <v>*</v>
      </c>
      <c r="J387" s="96" t="str">
        <f>IF(SP_SUL!AA391="","*",SP_SUL!AA391)</f>
        <v>-</v>
      </c>
      <c r="K387" s="97" t="str">
        <f>IF(SP_SUL!AD391="","*",SP_SUL!AD391)</f>
        <v>*</v>
      </c>
    </row>
    <row r="388" spans="2:11" hidden="1">
      <c r="B388" s="94" t="str">
        <f>IF(SP_SUL!Y392="","*",SP_SUL!Y392)</f>
        <v>OPORTUNIDADE</v>
      </c>
      <c r="C388" s="95">
        <f>IF(SP_SUL!B392="","*",SP_SUL!B392)</f>
        <v>46069</v>
      </c>
      <c r="D388" s="94" t="str">
        <f>IF(SP_SUL!D392="","*",SP_SUL!D392)</f>
        <v>JACIANO (TF-674)</v>
      </c>
      <c r="E388" s="94" t="str">
        <f>IF(SP_SUL!H392="","*",SP_SUL!H392)</f>
        <v>-</v>
      </c>
      <c r="F388" s="100" t="str">
        <f>IF(SP_SUL!M392="","*",SP_SUL!M392)</f>
        <v>ZEZ</v>
      </c>
      <c r="G388" s="95" t="str">
        <f>IF(SP_SUL!I392="","*",SP_SUL!I392)</f>
        <v>*</v>
      </c>
      <c r="H388" s="95" t="str">
        <f>IF(SP_SUL!AB392="","*",SP_SUL!AB392)</f>
        <v>*</v>
      </c>
      <c r="I388" s="95" t="str">
        <f>IF(SP_SUL!AC392="","*",SP_SUL!AC392)</f>
        <v>*</v>
      </c>
      <c r="J388" s="96" t="str">
        <f>IF(SP_SUL!AA392="","*",SP_SUL!AA392)</f>
        <v>-</v>
      </c>
      <c r="K388" s="97" t="str">
        <f>IF(SP_SUL!AD392="","*",SP_SUL!AD392)</f>
        <v>*</v>
      </c>
    </row>
    <row r="389" spans="2:11" hidden="1">
      <c r="B389" s="94" t="str">
        <f>IF(SP_SUL!Y393="","*",SP_SUL!Y393)</f>
        <v>SIM</v>
      </c>
      <c r="C389" s="95">
        <f>IF(SP_SUL!B393="","*",SP_SUL!B393)</f>
        <v>46069</v>
      </c>
      <c r="D389" s="94" t="str">
        <f>IF(SP_SUL!D393="","*",SP_SUL!D393)</f>
        <v>A84</v>
      </c>
      <c r="E389" s="94" t="str">
        <f>IF(SP_SUL!H393="","*",SP_SUL!H393)</f>
        <v>ZEV-2</v>
      </c>
      <c r="F389" s="100" t="str">
        <f>IF(SP_SUL!M393="","*",SP_SUL!M393)</f>
        <v>ZEV-ZPT</v>
      </c>
      <c r="G389" s="95" t="str">
        <f>IF(SP_SUL!I393="","*",SP_SUL!I393)</f>
        <v>ZPT109</v>
      </c>
      <c r="H389" s="95" t="str">
        <f>IF(SP_SUL!AB393="","*",SP_SUL!AB393)</f>
        <v>FIXO</v>
      </c>
      <c r="I389" s="95" t="str">
        <f>IF(SP_SUL!AC393="","*",SP_SUL!AC393)</f>
        <v>*</v>
      </c>
      <c r="J389" s="96">
        <f>IF(SP_SUL!AA393="","*",SP_SUL!AA393)</f>
        <v>1</v>
      </c>
      <c r="K389" s="97">
        <f>IF(SP_SUL!AD393="","*",SP_SUL!AD393)</f>
        <v>0.29166666666666669</v>
      </c>
    </row>
    <row r="390" spans="2:11" hidden="1">
      <c r="B390" s="94" t="str">
        <f>IF(SP_SUL!Y394="","*",SP_SUL!Y394)</f>
        <v>SIM</v>
      </c>
      <c r="C390" s="95">
        <f>IF(SP_SUL!B394="","*",SP_SUL!B394)</f>
        <v>46069</v>
      </c>
      <c r="D390" s="94" t="str">
        <f>IF(SP_SUL!D394="","*",SP_SUL!D394)</f>
        <v>W61</v>
      </c>
      <c r="E390" s="94" t="str">
        <f>IF(SP_SUL!H394="","*",SP_SUL!H394)</f>
        <v>K67ZEV2</v>
      </c>
      <c r="F390" s="100" t="str">
        <f>IF(SP_SUL!M394="","*",SP_SUL!M394)</f>
        <v>ZXW-ZGP</v>
      </c>
      <c r="G390" s="95" t="str">
        <f>IF(SP_SUL!I394="","*",SP_SUL!I394)</f>
        <v>K67ZEV2</v>
      </c>
      <c r="H390" s="95" t="str">
        <f>IF(SP_SUL!AB394="","*",SP_SUL!AB394)</f>
        <v>FIXO</v>
      </c>
      <c r="I390" s="95" t="str">
        <f>IF(SP_SUL!AC394="","*",SP_SUL!AC394)</f>
        <v>-</v>
      </c>
      <c r="J390" s="96">
        <f>IF(SP_SUL!AA394="","*",SP_SUL!AA394)</f>
        <v>1</v>
      </c>
      <c r="K390" s="97">
        <f>IF(SP_SUL!AD394="","*",SP_SUL!AD394)</f>
        <v>0.3125</v>
      </c>
    </row>
    <row r="391" spans="2:11" hidden="1">
      <c r="B391" s="94" t="str">
        <f>IF(SP_SUL!Y395="","*",SP_SUL!Y395)</f>
        <v>SIM</v>
      </c>
      <c r="C391" s="95">
        <f>IF(SP_SUL!B395="","*",SP_SUL!B395)</f>
        <v>46069</v>
      </c>
      <c r="D391" s="94" t="str">
        <f>IF(SP_SUL!D395="","*",SP_SUL!D395)</f>
        <v>W62</v>
      </c>
      <c r="E391" s="94" t="str">
        <f>IF(SP_SUL!H395="","*",SP_SUL!H395)</f>
        <v>ZDRZPT</v>
      </c>
      <c r="F391" s="100" t="str">
        <f>IF(SP_SUL!M395="","*",SP_SUL!M395)</f>
        <v>ZXW-ZGP</v>
      </c>
      <c r="G391" s="95" t="str">
        <f>IF(SP_SUL!I395="","*",SP_SUL!I395)</f>
        <v>ZDRZPT</v>
      </c>
      <c r="H391" s="95" t="str">
        <f>IF(SP_SUL!AB395="","*",SP_SUL!AB395)</f>
        <v>FIXO</v>
      </c>
      <c r="I391" s="95" t="str">
        <f>IF(SP_SUL!AC395="","*",SP_SUL!AC395)</f>
        <v>*</v>
      </c>
      <c r="J391" s="96">
        <f>IF(SP_SUL!AA395="","*",SP_SUL!AA395)</f>
        <v>1</v>
      </c>
      <c r="K391" s="97">
        <f>IF(SP_SUL!AD395="","*",SP_SUL!AD395)</f>
        <v>0.3125</v>
      </c>
    </row>
    <row r="392" spans="2:11" hidden="1">
      <c r="B392" s="94" t="str">
        <f>IF(SP_SUL!Y396="","*",SP_SUL!Y396)</f>
        <v>OPORTUNIDADE</v>
      </c>
      <c r="C392" s="95">
        <f>IF(SP_SUL!B396="","*",SP_SUL!B396)</f>
        <v>46069</v>
      </c>
      <c r="D392" s="94" t="str">
        <f>IF(SP_SUL!D396="","*",SP_SUL!D396)</f>
        <v>EXPANSÃO TURMA 1</v>
      </c>
      <c r="E392" s="94" t="str">
        <f>IF(SP_SUL!H396="","*",SP_SUL!H396)</f>
        <v>-</v>
      </c>
      <c r="F392" s="100" t="str">
        <f>IF(SP_SUL!M396="","*",SP_SUL!M396)</f>
        <v>PAT-ZGM</v>
      </c>
      <c r="G392" s="95" t="str">
        <f>IF(SP_SUL!I396="","*",SP_SUL!I396)</f>
        <v>-</v>
      </c>
      <c r="H392" s="95" t="str">
        <f>IF(SP_SUL!AB396="","*",SP_SUL!AB396)</f>
        <v>*</v>
      </c>
      <c r="I392" s="95" t="str">
        <f>IF(SP_SUL!AC396="","*",SP_SUL!AC396)</f>
        <v>*</v>
      </c>
      <c r="J392" s="96" t="str">
        <f>IF(SP_SUL!AA396="","*",SP_SUL!AA396)</f>
        <v>*</v>
      </c>
      <c r="K392" s="97" t="str">
        <f>IF(SP_SUL!AD396="","*",SP_SUL!AD396)</f>
        <v>*</v>
      </c>
    </row>
    <row r="393" spans="2:11" hidden="1">
      <c r="B393" s="94" t="str">
        <f>IF(SP_SUL!Y397="","*",SP_SUL!Y397)</f>
        <v>*</v>
      </c>
      <c r="C393" s="95">
        <f>IF(SP_SUL!B397="","*",SP_SUL!B397)</f>
        <v>46069</v>
      </c>
      <c r="D393" s="94" t="str">
        <f>IF(SP_SUL!D397="","*",SP_SUL!D397)</f>
        <v>RAFAEL (TP-695)</v>
      </c>
      <c r="E393" s="94" t="str">
        <f>IF(SP_SUL!H397="","*",SP_SUL!H397)</f>
        <v>-</v>
      </c>
      <c r="F393" s="100" t="str">
        <f>IF(SP_SUL!M397="","*",SP_SUL!M397)</f>
        <v>ZGM-ZZV</v>
      </c>
      <c r="G393" s="95" t="str">
        <f>IF(SP_SUL!I397="","*",SP_SUL!I397)</f>
        <v>-</v>
      </c>
      <c r="H393" s="95" t="str">
        <f>IF(SP_SUL!AB397="","*",SP_SUL!AB397)</f>
        <v>*</v>
      </c>
      <c r="I393" s="95" t="str">
        <f>IF(SP_SUL!AC397="","*",SP_SUL!AC397)</f>
        <v>*</v>
      </c>
      <c r="J393" s="96" t="str">
        <f>IF(SP_SUL!AA397="","*",SP_SUL!AA397)</f>
        <v>-</v>
      </c>
      <c r="K393" s="97" t="str">
        <f>IF(SP_SUL!AD397="","*",SP_SUL!AD397)</f>
        <v>*</v>
      </c>
    </row>
    <row r="394" spans="2:11" hidden="1">
      <c r="B394" s="94" t="str">
        <f>IF(SP_SUL!Y398="","*",SP_SUL!Y398)</f>
        <v>*</v>
      </c>
      <c r="C394" s="95" t="str">
        <f>IF(SP_SUL!B398="","*",SP_SUL!B398)</f>
        <v>*</v>
      </c>
      <c r="D394" s="94" t="str">
        <f>IF(SP_SUL!D398="","*",SP_SUL!D398)</f>
        <v>*</v>
      </c>
      <c r="E394" s="94" t="str">
        <f>IF(SP_SUL!H398="","*",SP_SUL!H398)</f>
        <v>*</v>
      </c>
      <c r="F394" s="100" t="str">
        <f>IF(SP_SUL!M398="","*",SP_SUL!M398)</f>
        <v>-</v>
      </c>
      <c r="G394" s="95" t="str">
        <f>IF(SP_SUL!I398="","*",SP_SUL!I398)</f>
        <v>*</v>
      </c>
      <c r="H394" s="95" t="str">
        <f>IF(SP_SUL!AB398="","*",SP_SUL!AB398)</f>
        <v>*</v>
      </c>
      <c r="I394" s="95" t="str">
        <f>IF(SP_SUL!AC398="","*",SP_SUL!AC398)</f>
        <v>*</v>
      </c>
      <c r="J394" s="96" t="str">
        <f>IF(SP_SUL!AA398="","*",SP_SUL!AA398)</f>
        <v>*</v>
      </c>
      <c r="K394" s="97" t="str">
        <f>IF(SP_SUL!AD398="","*",SP_SUL!AD398)</f>
        <v>*</v>
      </c>
    </row>
    <row r="395" spans="2:11" hidden="1">
      <c r="B395" s="94" t="str">
        <f>IF(SP_SUL!Y399="","*",SP_SUL!Y399)</f>
        <v>*</v>
      </c>
      <c r="C395" s="95" t="str">
        <f>IF(SP_SUL!B399="","*",SP_SUL!B399)</f>
        <v>*</v>
      </c>
      <c r="D395" s="94" t="str">
        <f>IF(SP_SUL!D399="","*",SP_SUL!D399)</f>
        <v>*</v>
      </c>
      <c r="E395" s="94" t="str">
        <f>IF(SP_SUL!H399="","*",SP_SUL!H399)</f>
        <v>*</v>
      </c>
      <c r="F395" s="100" t="str">
        <f>IF(SP_SUL!M399="","*",SP_SUL!M399)</f>
        <v>-</v>
      </c>
      <c r="G395" s="95" t="str">
        <f>IF(SP_SUL!I399="","*",SP_SUL!I399)</f>
        <v>*</v>
      </c>
      <c r="H395" s="95" t="str">
        <f>IF(SP_SUL!AB399="","*",SP_SUL!AB399)</f>
        <v>*</v>
      </c>
      <c r="I395" s="95" t="str">
        <f>IF(SP_SUL!AC399="","*",SP_SUL!AC399)</f>
        <v>*</v>
      </c>
      <c r="J395" s="96" t="str">
        <f>IF(SP_SUL!AA399="","*",SP_SUL!AA399)</f>
        <v>*</v>
      </c>
      <c r="K395" s="97" t="str">
        <f>IF(SP_SUL!AD399="","*",SP_SUL!AD399)</f>
        <v>*</v>
      </c>
    </row>
    <row r="396" spans="2:11" hidden="1">
      <c r="B396" s="94" t="str">
        <f>IF(SP_SUL!Y400="","*",SP_SUL!Y400)</f>
        <v>OPORTUNIDADE</v>
      </c>
      <c r="C396" s="95">
        <f>IF(SP_SUL!B400="","*",SP_SUL!B400)</f>
        <v>46070</v>
      </c>
      <c r="D396" s="94" t="str">
        <f>IF(SP_SUL!D400="","*",SP_SUL!D400)</f>
        <v>EXPANSÃO TURMA 1</v>
      </c>
      <c r="E396" s="94" t="str">
        <f>IF(SP_SUL!H400="","*",SP_SUL!H400)</f>
        <v>-</v>
      </c>
      <c r="F396" s="100" t="str">
        <f>IF(SP_SUL!M400="","*",SP_SUL!M400)</f>
        <v>ZCD</v>
      </c>
      <c r="G396" s="95" t="str">
        <f>IF(SP_SUL!I400="","*",SP_SUL!I400)</f>
        <v>-</v>
      </c>
      <c r="H396" s="95" t="str">
        <f>IF(SP_SUL!AB400="","*",SP_SUL!AB400)</f>
        <v>*</v>
      </c>
      <c r="I396" s="95" t="str">
        <f>IF(SP_SUL!AC400="","*",SP_SUL!AC400)</f>
        <v>*</v>
      </c>
      <c r="J396" s="96" t="str">
        <f>IF(SP_SUL!AA400="","*",SP_SUL!AA400)</f>
        <v>-</v>
      </c>
      <c r="K396" s="97" t="str">
        <f>IF(SP_SUL!AD400="","*",SP_SUL!AD400)</f>
        <v>*</v>
      </c>
    </row>
    <row r="397" spans="2:11" hidden="1">
      <c r="B397" s="94" t="str">
        <f>IF(SP_SUL!Y401="","*",SP_SUL!Y401)</f>
        <v>OPORTUNIDADE</v>
      </c>
      <c r="C397" s="95">
        <f>IF(SP_SUL!B401="","*",SP_SUL!B401)</f>
        <v>46070</v>
      </c>
      <c r="D397" s="94" t="str">
        <f>IF(SP_SUL!D401="","*",SP_SUL!D401)</f>
        <v>KLECIO (TP-699)</v>
      </c>
      <c r="E397" s="94" t="str">
        <f>IF(SP_SUL!H401="","*",SP_SUL!H401)</f>
        <v>-</v>
      </c>
      <c r="F397" s="100" t="str">
        <f>IF(SP_SUL!M401="","*",SP_SUL!M401)</f>
        <v>ZAC-S</v>
      </c>
      <c r="G397" s="95" t="str">
        <f>IF(SP_SUL!I401="","*",SP_SUL!I401)</f>
        <v>-</v>
      </c>
      <c r="H397" s="95" t="str">
        <f>IF(SP_SUL!AB401="","*",SP_SUL!AB401)</f>
        <v>*</v>
      </c>
      <c r="I397" s="95" t="str">
        <f>IF(SP_SUL!AC401="","*",SP_SUL!AC401)</f>
        <v>*</v>
      </c>
      <c r="J397" s="96" t="str">
        <f>IF(SP_SUL!AA401="","*",SP_SUL!AA401)</f>
        <v>-</v>
      </c>
      <c r="K397" s="97" t="str">
        <f>IF(SP_SUL!AD401="","*",SP_SUL!AD401)</f>
        <v>*</v>
      </c>
    </row>
    <row r="398" spans="2:11">
      <c r="B398" s="94" t="str">
        <f>IF(SP_SUL!Y402="","*",SP_SUL!Y402)</f>
        <v>SIM</v>
      </c>
      <c r="C398" s="95">
        <f>IF(SP_SUL!B402="","*",SP_SUL!B402)</f>
        <v>46070</v>
      </c>
      <c r="D398" s="94" t="str">
        <f>IF(SP_SUL!D402="","*",SP_SUL!D402)</f>
        <v>E42</v>
      </c>
      <c r="E398" s="94" t="str">
        <f>IF(SP_SUL!H402="","*",SP_SUL!H402)</f>
        <v>ZBV3</v>
      </c>
      <c r="F398" s="100" t="str">
        <f>IF(SP_SUL!M402="","*",SP_SUL!M402)</f>
        <v>ZBM-ZHO</v>
      </c>
      <c r="G398" s="95" t="str">
        <f>IF(SP_SUL!I402="","*",SP_SUL!I402)</f>
        <v>ZBV3</v>
      </c>
      <c r="H398" s="95" t="str">
        <f>IF(SP_SUL!AB402="","*",SP_SUL!AB402)</f>
        <v>FIXO + ESCALA</v>
      </c>
      <c r="I398" s="95" t="str">
        <f>IF(SP_SUL!AC402="","*",SP_SUL!AC402)</f>
        <v>AGD ACIONAMENTO PCM</v>
      </c>
      <c r="J398" s="96" t="str">
        <f>IF(SP_SUL!AA402="","*",SP_SUL!AA402)</f>
        <v>3 ( Lucas  fixo)+ 2 Escala</v>
      </c>
      <c r="K398" s="97">
        <f>IF(SP_SUL!AD402="","*",SP_SUL!AD402)</f>
        <v>0.41666666666666669</v>
      </c>
    </row>
    <row r="399" spans="2:11" hidden="1">
      <c r="B399" s="94" t="str">
        <f>IF(SP_SUL!Y403="","*",SP_SUL!Y403)</f>
        <v>*</v>
      </c>
      <c r="C399" s="95" t="str">
        <f>IF(SP_SUL!B403="","*",SP_SUL!B403)</f>
        <v>*</v>
      </c>
      <c r="D399" s="94" t="str">
        <f>IF(SP_SUL!D403="","*",SP_SUL!D403)</f>
        <v>*</v>
      </c>
      <c r="E399" s="94" t="str">
        <f>IF(SP_SUL!H403="","*",SP_SUL!H403)</f>
        <v>*</v>
      </c>
      <c r="F399" s="100" t="str">
        <f>IF(SP_SUL!M403="","*",SP_SUL!M403)</f>
        <v>-</v>
      </c>
      <c r="G399" s="95" t="str">
        <f>IF(SP_SUL!I403="","*",SP_SUL!I403)</f>
        <v>*</v>
      </c>
      <c r="H399" s="95" t="str">
        <f>IF(SP_SUL!AB403="","*",SP_SUL!AB403)</f>
        <v>*</v>
      </c>
      <c r="I399" s="95" t="str">
        <f>IF(SP_SUL!AC403="","*",SP_SUL!AC403)</f>
        <v>*</v>
      </c>
      <c r="J399" s="96" t="str">
        <f>IF(SP_SUL!AA403="","*",SP_SUL!AA403)</f>
        <v>*</v>
      </c>
      <c r="K399" s="97" t="str">
        <f>IF(SP_SUL!AD403="","*",SP_SUL!AD403)</f>
        <v>*</v>
      </c>
    </row>
    <row r="400" spans="2:11" hidden="1">
      <c r="B400" s="94" t="str">
        <f>IF(SP_SUL!Y404="","*",SP_SUL!Y404)</f>
        <v>OPORTUNIDADE</v>
      </c>
      <c r="C400" s="95">
        <f>IF(SP_SUL!B404="","*",SP_SUL!B404)</f>
        <v>46070</v>
      </c>
      <c r="D400" s="94" t="str">
        <f>IF(SP_SUL!D404="","*",SP_SUL!D404)</f>
        <v>ROGÉRIO (TP-730)</v>
      </c>
      <c r="E400" s="94" t="str">
        <f>IF(SP_SUL!H404="","*",SP_SUL!H404)</f>
        <v>-</v>
      </c>
      <c r="F400" s="100" t="str">
        <f>IF(SP_SUL!M404="","*",SP_SUL!M404)</f>
        <v>ZXI-ZIC</v>
      </c>
      <c r="G400" s="95" t="str">
        <f>IF(SP_SUL!I404="","*",SP_SUL!I404)</f>
        <v>-</v>
      </c>
      <c r="H400" s="95" t="str">
        <f>IF(SP_SUL!AB404="","*",SP_SUL!AB404)</f>
        <v>*</v>
      </c>
      <c r="I400" s="95" t="str">
        <f>IF(SP_SUL!AC404="","*",SP_SUL!AC404)</f>
        <v>*</v>
      </c>
      <c r="J400" s="96" t="str">
        <f>IF(SP_SUL!AA404="","*",SP_SUL!AA404)</f>
        <v>-</v>
      </c>
      <c r="K400" s="97" t="str">
        <f>IF(SP_SUL!AD404="","*",SP_SUL!AD404)</f>
        <v>*</v>
      </c>
    </row>
    <row r="401" spans="2:11" hidden="1">
      <c r="B401" s="94" t="str">
        <f>IF(SP_SUL!Y405="","*",SP_SUL!Y405)</f>
        <v>OPORTUNIDADE</v>
      </c>
      <c r="C401" s="95">
        <f>IF(SP_SUL!B405="","*",SP_SUL!B405)</f>
        <v>46070</v>
      </c>
      <c r="D401" s="94" t="str">
        <f>IF(SP_SUL!D405="","*",SP_SUL!D405)</f>
        <v>W59</v>
      </c>
      <c r="E401" s="94" t="str">
        <f>IF(SP_SUL!H405="","*",SP_SUL!H405)</f>
        <v>ZYU1</v>
      </c>
      <c r="F401" s="100" t="str">
        <f>IF(SP_SUL!M405="","*",SP_SUL!M405)</f>
        <v>ZXI-ZIC</v>
      </c>
      <c r="G401" s="95" t="str">
        <f>IF(SP_SUL!I405="","*",SP_SUL!I405)</f>
        <v>ZYU1</v>
      </c>
      <c r="H401" s="95" t="str">
        <f>IF(SP_SUL!AB405="","*",SP_SUL!AB405)</f>
        <v>FIXO</v>
      </c>
      <c r="I401" s="95" t="str">
        <f>IF(SP_SUL!AC405="","*",SP_SUL!AC405)</f>
        <v>*</v>
      </c>
      <c r="J401" s="96">
        <f>IF(SP_SUL!AA405="","*",SP_SUL!AA405)</f>
        <v>1</v>
      </c>
      <c r="K401" s="97">
        <f>IF(SP_SUL!AD405="","*",SP_SUL!AD405)</f>
        <v>0.29166666666666669</v>
      </c>
    </row>
    <row r="402" spans="2:11">
      <c r="B402" s="94" t="str">
        <f>IF(SP_SUL!Y406="","*",SP_SUL!Y406)</f>
        <v>OPORTUNIDADE</v>
      </c>
      <c r="C402" s="95">
        <f>IF(SP_SUL!B406="","*",SP_SUL!B406)</f>
        <v>46070</v>
      </c>
      <c r="D402" s="94" t="str">
        <f>IF(SP_SUL!D406="","*",SP_SUL!D406)</f>
        <v>V93</v>
      </c>
      <c r="E402" s="94" t="str">
        <f>IF(SP_SUL!H406="","*",SP_SUL!H406)</f>
        <v>ZYU1</v>
      </c>
      <c r="F402" s="100" t="str">
        <f>IF(SP_SUL!M406="","*",SP_SUL!M406)</f>
        <v>ZYU-ZST</v>
      </c>
      <c r="G402" s="95" t="str">
        <f>IF(SP_SUL!I406="","*",SP_SUL!I406)</f>
        <v>ZYU1</v>
      </c>
      <c r="H402" s="95" t="str">
        <f>IF(SP_SUL!AB406="","*",SP_SUL!AB406)</f>
        <v>ESCALA</v>
      </c>
      <c r="I402" s="95" t="str">
        <f>IF(SP_SUL!AC406="","*",SP_SUL!AC406)</f>
        <v>ACIONAMENTO</v>
      </c>
      <c r="J402" s="96" t="str">
        <f>IF(SP_SUL!AA406="","*",SP_SUL!AA406)</f>
        <v>-</v>
      </c>
      <c r="K402" s="97">
        <f>IF(SP_SUL!AD406="","*",SP_SUL!AD406)</f>
        <v>0.29166666666666669</v>
      </c>
    </row>
    <row r="403" spans="2:11" hidden="1">
      <c r="B403" s="94" t="str">
        <f>IF(SP_SUL!Y407="","*",SP_SUL!Y407)</f>
        <v>OPORTUNIDADE</v>
      </c>
      <c r="C403" s="95">
        <f>IF(SP_SUL!B407="","*",SP_SUL!B407)</f>
        <v>46070</v>
      </c>
      <c r="D403" s="94" t="str">
        <f>IF(SP_SUL!D407="","*",SP_SUL!D407)</f>
        <v>ROBSON (TF-701)</v>
      </c>
      <c r="E403" s="94" t="str">
        <f>IF(SP_SUL!H407="","*",SP_SUL!H407)</f>
        <v>-</v>
      </c>
      <c r="F403" s="100" t="str">
        <f>IF(SP_SUL!M407="","*",SP_SUL!M407)</f>
        <v>ZDY-ZFY</v>
      </c>
      <c r="G403" s="95" t="str">
        <f>IF(SP_SUL!I407="","*",SP_SUL!I407)</f>
        <v>-</v>
      </c>
      <c r="H403" s="95" t="str">
        <f>IF(SP_SUL!AB407="","*",SP_SUL!AB407)</f>
        <v>*</v>
      </c>
      <c r="I403" s="95" t="str">
        <f>IF(SP_SUL!AC407="","*",SP_SUL!AC407)</f>
        <v>*</v>
      </c>
      <c r="J403" s="96" t="str">
        <f>IF(SP_SUL!AA407="","*",SP_SUL!AA407)</f>
        <v>-</v>
      </c>
      <c r="K403" s="97" t="str">
        <f>IF(SP_SUL!AD407="","*",SP_SUL!AD407)</f>
        <v>*</v>
      </c>
    </row>
    <row r="404" spans="2:11" hidden="1">
      <c r="B404" s="94" t="str">
        <f>IF(SP_SUL!Y408="","*",SP_SUL!Y408)</f>
        <v>OPORTUNIDADE</v>
      </c>
      <c r="C404" s="95">
        <f>IF(SP_SUL!B408="","*",SP_SUL!B408)</f>
        <v>46070</v>
      </c>
      <c r="D404" s="94" t="str">
        <f>IF(SP_SUL!D408="","*",SP_SUL!D408)</f>
        <v>JACIANO (TF-674)</v>
      </c>
      <c r="E404" s="94" t="str">
        <f>IF(SP_SUL!H408="","*",SP_SUL!H408)</f>
        <v>-</v>
      </c>
      <c r="F404" s="100" t="str">
        <f>IF(SP_SUL!M408="","*",SP_SUL!M408)</f>
        <v>ZDY-ZFY</v>
      </c>
      <c r="G404" s="95" t="str">
        <f>IF(SP_SUL!I408="","*",SP_SUL!I408)</f>
        <v>-</v>
      </c>
      <c r="H404" s="95" t="str">
        <f>IF(SP_SUL!AB408="","*",SP_SUL!AB408)</f>
        <v>*</v>
      </c>
      <c r="I404" s="95" t="str">
        <f>IF(SP_SUL!AC408="","*",SP_SUL!AC408)</f>
        <v>*</v>
      </c>
      <c r="J404" s="96" t="str">
        <f>IF(SP_SUL!AA408="","*",SP_SUL!AA408)</f>
        <v>*</v>
      </c>
      <c r="K404" s="97" t="str">
        <f>IF(SP_SUL!AD408="","*",SP_SUL!AD408)</f>
        <v>*</v>
      </c>
    </row>
    <row r="405" spans="2:11" hidden="1">
      <c r="B405" s="94" t="str">
        <f>IF(SP_SUL!Y409="","*",SP_SUL!Y409)</f>
        <v>*</v>
      </c>
      <c r="C405" s="95" t="str">
        <f>IF(SP_SUL!B409="","*",SP_SUL!B409)</f>
        <v>*</v>
      </c>
      <c r="D405" s="94" t="str">
        <f>IF(SP_SUL!D409="","*",SP_SUL!D409)</f>
        <v>*</v>
      </c>
      <c r="E405" s="94" t="str">
        <f>IF(SP_SUL!H409="","*",SP_SUL!H409)</f>
        <v>*</v>
      </c>
      <c r="F405" s="100" t="str">
        <f>IF(SP_SUL!M409="","*",SP_SUL!M409)</f>
        <v>-</v>
      </c>
      <c r="G405" s="95" t="str">
        <f>IF(SP_SUL!I409="","*",SP_SUL!I409)</f>
        <v>*</v>
      </c>
      <c r="H405" s="95" t="str">
        <f>IF(SP_SUL!AB409="","*",SP_SUL!AB409)</f>
        <v>*</v>
      </c>
      <c r="I405" s="95" t="str">
        <f>IF(SP_SUL!AC409="","*",SP_SUL!AC409)</f>
        <v>*</v>
      </c>
      <c r="J405" s="96" t="str">
        <f>IF(SP_SUL!AA409="","*",SP_SUL!AA409)</f>
        <v>*</v>
      </c>
      <c r="K405" s="97" t="str">
        <f>IF(SP_SUL!AD409="","*",SP_SUL!AD409)</f>
        <v>*</v>
      </c>
    </row>
    <row r="406" spans="2:11" hidden="1">
      <c r="B406" s="94" t="str">
        <f>IF(SP_SUL!Y410="","*",SP_SUL!Y410)</f>
        <v>*</v>
      </c>
      <c r="C406" s="95" t="str">
        <f>IF(SP_SUL!B410="","*",SP_SUL!B410)</f>
        <v>*</v>
      </c>
      <c r="D406" s="94" t="str">
        <f>IF(SP_SUL!D410="","*",SP_SUL!D410)</f>
        <v>*</v>
      </c>
      <c r="E406" s="94" t="str">
        <f>IF(SP_SUL!H410="","*",SP_SUL!H410)</f>
        <v>*</v>
      </c>
      <c r="F406" s="100" t="str">
        <f>IF(SP_SUL!M410="","*",SP_SUL!M410)</f>
        <v>-</v>
      </c>
      <c r="G406" s="95" t="str">
        <f>IF(SP_SUL!I410="","*",SP_SUL!I410)</f>
        <v>*</v>
      </c>
      <c r="H406" s="95" t="str">
        <f>IF(SP_SUL!AB410="","*",SP_SUL!AB410)</f>
        <v>*</v>
      </c>
      <c r="I406" s="95" t="str">
        <f>IF(SP_SUL!AC410="","*",SP_SUL!AC410)</f>
        <v>*</v>
      </c>
      <c r="J406" s="96" t="str">
        <f>IF(SP_SUL!AA410="","*",SP_SUL!AA410)</f>
        <v>*</v>
      </c>
      <c r="K406" s="97" t="str">
        <f>IF(SP_SUL!AD410="","*",SP_SUL!AD410)</f>
        <v>*</v>
      </c>
    </row>
    <row r="407" spans="2:11" hidden="1">
      <c r="B407" s="94" t="str">
        <f>IF(SP_SUL!Y411="","*",SP_SUL!Y411)</f>
        <v>SIM</v>
      </c>
      <c r="C407" s="95">
        <f>IF(SP_SUL!B411="","*",SP_SUL!B411)</f>
        <v>46070</v>
      </c>
      <c r="D407" s="94" t="str">
        <f>IF(SP_SUL!D411="","*",SP_SUL!D411)</f>
        <v>SUPER ZWW</v>
      </c>
      <c r="E407" s="94" t="str">
        <f>IF(SP_SUL!H411="","*",SP_SUL!H411)</f>
        <v>-</v>
      </c>
      <c r="F407" s="100" t="str">
        <f>IF(SP_SUL!M411="","*",SP_SUL!M411)</f>
        <v>ZKW-ZLU</v>
      </c>
      <c r="G407" s="95" t="str">
        <f>IF(SP_SUL!I411="","*",SP_SUL!I411)</f>
        <v>-</v>
      </c>
      <c r="H407" s="95" t="str">
        <f>IF(SP_SUL!AB411="","*",SP_SUL!AB411)</f>
        <v>*</v>
      </c>
      <c r="I407" s="95" t="str">
        <f>IF(SP_SUL!AC411="","*",SP_SUL!AC411)</f>
        <v>*</v>
      </c>
      <c r="J407" s="96" t="str">
        <f>IF(SP_SUL!AA411="","*",SP_SUL!AA411)</f>
        <v>*</v>
      </c>
      <c r="K407" s="97" t="str">
        <f>IF(SP_SUL!AD411="","*",SP_SUL!AD411)</f>
        <v>*</v>
      </c>
    </row>
    <row r="408" spans="2:11" hidden="1">
      <c r="B408" s="94" t="str">
        <f>IF(SP_SUL!Y412="","*",SP_SUL!Y412)</f>
        <v>SIM</v>
      </c>
      <c r="C408" s="95">
        <f>IF(SP_SUL!B412="","*",SP_SUL!B412)</f>
        <v>46070</v>
      </c>
      <c r="D408" s="94" t="str">
        <f>IF(SP_SUL!D412="","*",SP_SUL!D412)</f>
        <v>V89</v>
      </c>
      <c r="E408" s="94" t="str">
        <f>IF(SP_SUL!H412="","*",SP_SUL!H412)</f>
        <v>102ZKW2</v>
      </c>
      <c r="F408" s="100" t="str">
        <f>IF(SP_SUL!M412="","*",SP_SUL!M412)</f>
        <v>ZKW-ZLU</v>
      </c>
      <c r="G408" s="95" t="str">
        <f>IF(SP_SUL!I412="","*",SP_SUL!I412)</f>
        <v>102ZKW2</v>
      </c>
      <c r="H408" s="95" t="str">
        <f>IF(SP_SUL!AB412="","*",SP_SUL!AB412)</f>
        <v>FIXO</v>
      </c>
      <c r="I408" s="95" t="str">
        <f>IF(SP_SUL!AC412="","*",SP_SUL!AC412)</f>
        <v>*</v>
      </c>
      <c r="J408" s="96">
        <f>IF(SP_SUL!AA412="","*",SP_SUL!AA412)</f>
        <v>1</v>
      </c>
      <c r="K408" s="97">
        <f>IF(SP_SUL!AD412="","*",SP_SUL!AD412)</f>
        <v>0.35416666666666669</v>
      </c>
    </row>
    <row r="409" spans="2:11" hidden="1">
      <c r="B409" s="94" t="str">
        <f>IF(SP_SUL!Y413="","*",SP_SUL!Y413)</f>
        <v>SIM</v>
      </c>
      <c r="C409" s="95">
        <f>IF(SP_SUL!B413="","*",SP_SUL!B413)</f>
        <v>46070</v>
      </c>
      <c r="D409" s="94" t="str">
        <f>IF(SP_SUL!D413="","*",SP_SUL!D413)</f>
        <v>E17</v>
      </c>
      <c r="E409" s="94" t="str">
        <f>IF(SP_SUL!H413="","*",SP_SUL!H413)</f>
        <v>102ZKW2</v>
      </c>
      <c r="F409" s="100" t="str">
        <f>IF(SP_SUL!M413="","*",SP_SUL!M413)</f>
        <v>ZKW-ZLU</v>
      </c>
      <c r="G409" s="95" t="str">
        <f>IF(SP_SUL!I413="","*",SP_SUL!I413)</f>
        <v>102ZKW2</v>
      </c>
      <c r="H409" s="95" t="str">
        <f>IF(SP_SUL!AB413="","*",SP_SUL!AB413)</f>
        <v>FIXO</v>
      </c>
      <c r="I409" s="95" t="str">
        <f>IF(SP_SUL!AC413="","*",SP_SUL!AC413)</f>
        <v>*</v>
      </c>
      <c r="J409" s="96">
        <f>IF(SP_SUL!AA413="","*",SP_SUL!AA413)</f>
        <v>1</v>
      </c>
      <c r="K409" s="97">
        <f>IF(SP_SUL!AD413="","*",SP_SUL!AD413)</f>
        <v>0.35416666666666669</v>
      </c>
    </row>
    <row r="410" spans="2:11" hidden="1">
      <c r="B410" s="94" t="str">
        <f>IF(SP_SUL!Y414="","*",SP_SUL!Y414)</f>
        <v>*</v>
      </c>
      <c r="C410" s="95" t="str">
        <f>IF(SP_SUL!B414="","*",SP_SUL!B414)</f>
        <v>*</v>
      </c>
      <c r="D410" s="94" t="str">
        <f>IF(SP_SUL!D414="","*",SP_SUL!D414)</f>
        <v>*</v>
      </c>
      <c r="E410" s="94" t="str">
        <f>IF(SP_SUL!H414="","*",SP_SUL!H414)</f>
        <v>*</v>
      </c>
      <c r="F410" s="100" t="str">
        <f>IF(SP_SUL!M414="","*",SP_SUL!M414)</f>
        <v>-</v>
      </c>
      <c r="G410" s="95" t="str">
        <f>IF(SP_SUL!I414="","*",SP_SUL!I414)</f>
        <v>*</v>
      </c>
      <c r="H410" s="95" t="str">
        <f>IF(SP_SUL!AB414="","*",SP_SUL!AB414)</f>
        <v>*</v>
      </c>
      <c r="I410" s="95" t="str">
        <f>IF(SP_SUL!AC414="","*",SP_SUL!AC414)</f>
        <v>*</v>
      </c>
      <c r="J410" s="96" t="str">
        <f>IF(SP_SUL!AA414="","*",SP_SUL!AA414)</f>
        <v>*</v>
      </c>
      <c r="K410" s="97" t="str">
        <f>IF(SP_SUL!AD414="","*",SP_SUL!AD414)</f>
        <v>*</v>
      </c>
    </row>
    <row r="411" spans="2:11" hidden="1">
      <c r="B411" s="94" t="str">
        <f>IF(SP_SUL!Y415="","*",SP_SUL!Y415)</f>
        <v>*</v>
      </c>
      <c r="C411" s="95" t="str">
        <f>IF(SP_SUL!B415="","*",SP_SUL!B415)</f>
        <v>*</v>
      </c>
      <c r="D411" s="94" t="str">
        <f>IF(SP_SUL!D415="","*",SP_SUL!D415)</f>
        <v>*</v>
      </c>
      <c r="E411" s="94" t="str">
        <f>IF(SP_SUL!H415="","*",SP_SUL!H415)</f>
        <v>*</v>
      </c>
      <c r="F411" s="100" t="str">
        <f>IF(SP_SUL!M415="","*",SP_SUL!M415)</f>
        <v>-</v>
      </c>
      <c r="G411" s="95" t="str">
        <f>IF(SP_SUL!I415="","*",SP_SUL!I415)</f>
        <v>*</v>
      </c>
      <c r="H411" s="95" t="str">
        <f>IF(SP_SUL!AB415="","*",SP_SUL!AB415)</f>
        <v>*</v>
      </c>
      <c r="I411" s="95" t="str">
        <f>IF(SP_SUL!AC415="","*",SP_SUL!AC415)</f>
        <v>*</v>
      </c>
      <c r="J411" s="96" t="str">
        <f>IF(SP_SUL!AA415="","*",SP_SUL!AA415)</f>
        <v>*</v>
      </c>
      <c r="K411" s="97" t="str">
        <f>IF(SP_SUL!AD415="","*",SP_SUL!AD415)</f>
        <v>*</v>
      </c>
    </row>
    <row r="412" spans="2:11" hidden="1">
      <c r="B412" s="94" t="str">
        <f>IF(SP_SUL!Y416="","*",SP_SUL!Y416)</f>
        <v>*</v>
      </c>
      <c r="C412" s="95" t="str">
        <f>IF(SP_SUL!B416="","*",SP_SUL!B416)</f>
        <v>*</v>
      </c>
      <c r="D412" s="94" t="str">
        <f>IF(SP_SUL!D416="","*",SP_SUL!D416)</f>
        <v>*</v>
      </c>
      <c r="E412" s="94" t="str">
        <f>IF(SP_SUL!H416="","*",SP_SUL!H416)</f>
        <v>*</v>
      </c>
      <c r="F412" s="100" t="str">
        <f>IF(SP_SUL!M416="","*",SP_SUL!M416)</f>
        <v>-</v>
      </c>
      <c r="G412" s="95" t="str">
        <f>IF(SP_SUL!I416="","*",SP_SUL!I416)</f>
        <v>*</v>
      </c>
      <c r="H412" s="95" t="str">
        <f>IF(SP_SUL!AB416="","*",SP_SUL!AB416)</f>
        <v>*</v>
      </c>
      <c r="I412" s="95" t="str">
        <f>IF(SP_SUL!AC416="","*",SP_SUL!AC416)</f>
        <v>*</v>
      </c>
      <c r="J412" s="96" t="str">
        <f>IF(SP_SUL!AA416="","*",SP_SUL!AA416)</f>
        <v>*</v>
      </c>
      <c r="K412" s="97" t="str">
        <f>IF(SP_SUL!AD416="","*",SP_SUL!AD416)</f>
        <v>*</v>
      </c>
    </row>
    <row r="413" spans="2:11" hidden="1">
      <c r="B413" s="94" t="str">
        <f>IF(SP_SUL!Y417="","*",SP_SUL!Y417)</f>
        <v>SIM</v>
      </c>
      <c r="C413" s="95">
        <f>IF(SP_SUL!B417="","*",SP_SUL!B417)</f>
        <v>46070</v>
      </c>
      <c r="D413" s="94" t="str">
        <f>IF(SP_SUL!D417="","*",SP_SUL!D417)</f>
        <v>MODERNIZAÇÃO SERRA</v>
      </c>
      <c r="E413" s="94" t="str">
        <f>IF(SP_SUL!H417="","*",SP_SUL!H417)</f>
        <v>-</v>
      </c>
      <c r="F413" s="100" t="str">
        <f>IF(SP_SUL!M417="","*",SP_SUL!M417)</f>
        <v>ZEJ-ZRB</v>
      </c>
      <c r="G413" s="95" t="str">
        <f>IF(SP_SUL!I417="","*",SP_SUL!I417)</f>
        <v>-</v>
      </c>
      <c r="H413" s="95" t="str">
        <f>IF(SP_SUL!AB417="","*",SP_SUL!AB417)</f>
        <v>*</v>
      </c>
      <c r="I413" s="95" t="str">
        <f>IF(SP_SUL!AC417="","*",SP_SUL!AC417)</f>
        <v>*</v>
      </c>
      <c r="J413" s="96" t="str">
        <f>IF(SP_SUL!AA417="","*",SP_SUL!AA417)</f>
        <v>-</v>
      </c>
      <c r="K413" s="97" t="str">
        <f>IF(SP_SUL!AD417="","*",SP_SUL!AD417)</f>
        <v>*</v>
      </c>
    </row>
    <row r="414" spans="2:11" hidden="1">
      <c r="B414" s="94" t="str">
        <f>IF(SP_SUL!Y418="","*",SP_SUL!Y418)</f>
        <v>SIM</v>
      </c>
      <c r="C414" s="95">
        <f>IF(SP_SUL!B418="","*",SP_SUL!B418)</f>
        <v>46070</v>
      </c>
      <c r="D414" s="94" t="str">
        <f>IF(SP_SUL!D418="","*",SP_SUL!D418)</f>
        <v>W96</v>
      </c>
      <c r="E414" s="94" t="str">
        <f>IF(SP_SUL!H418="","*",SP_SUL!H418)</f>
        <v>ZEM-1</v>
      </c>
      <c r="F414" s="100" t="str">
        <f>IF(SP_SUL!M418="","*",SP_SUL!M418)</f>
        <v>ZEJ-ZRB</v>
      </c>
      <c r="G414" s="95" t="str">
        <f>IF(SP_SUL!I418="","*",SP_SUL!I418)</f>
        <v>ZEM-1</v>
      </c>
      <c r="H414" s="95" t="str">
        <f>IF(SP_SUL!AB418="","*",SP_SUL!AB418)</f>
        <v>FIXO</v>
      </c>
      <c r="I414" s="95" t="str">
        <f>IF(SP_SUL!AC418="","*",SP_SUL!AC418)</f>
        <v>*</v>
      </c>
      <c r="J414" s="96">
        <f>IF(SP_SUL!AA418="","*",SP_SUL!AA418)</f>
        <v>1</v>
      </c>
      <c r="K414" s="97">
        <f>IF(SP_SUL!AD418="","*",SP_SUL!AD418)</f>
        <v>0.29166666666666669</v>
      </c>
    </row>
    <row r="415" spans="2:11" hidden="1">
      <c r="B415" s="94" t="str">
        <f>IF(SP_SUL!Y419="","*",SP_SUL!Y419)</f>
        <v>SIM</v>
      </c>
      <c r="C415" s="95">
        <f>IF(SP_SUL!B419="","*",SP_SUL!B419)</f>
        <v>46070</v>
      </c>
      <c r="D415" s="94" t="str">
        <f>IF(SP_SUL!D419="","*",SP_SUL!D419)</f>
        <v>MATEUS (TP-809)</v>
      </c>
      <c r="E415" s="94" t="str">
        <f>IF(SP_SUL!H419="","*",SP_SUL!H419)</f>
        <v>-</v>
      </c>
      <c r="F415" s="100" t="str">
        <f>IF(SP_SUL!M419="","*",SP_SUL!M419)</f>
        <v>ZEJ-ZRB</v>
      </c>
      <c r="G415" s="95" t="str">
        <f>IF(SP_SUL!I419="","*",SP_SUL!I419)</f>
        <v>-</v>
      </c>
      <c r="H415" s="95" t="str">
        <f>IF(SP_SUL!AB419="","*",SP_SUL!AB419)</f>
        <v>*</v>
      </c>
      <c r="I415" s="95" t="str">
        <f>IF(SP_SUL!AC419="","*",SP_SUL!AC419)</f>
        <v>*</v>
      </c>
      <c r="J415" s="96" t="str">
        <f>IF(SP_SUL!AA419="","*",SP_SUL!AA419)</f>
        <v>-</v>
      </c>
      <c r="K415" s="97" t="str">
        <f>IF(SP_SUL!AD419="","*",SP_SUL!AD419)</f>
        <v>*</v>
      </c>
    </row>
    <row r="416" spans="2:11" hidden="1">
      <c r="B416" s="94" t="str">
        <f>IF(SP_SUL!Y420="","*",SP_SUL!Y420)</f>
        <v>SIM</v>
      </c>
      <c r="C416" s="95">
        <f>IF(SP_SUL!B420="","*",SP_SUL!B420)</f>
        <v>46070</v>
      </c>
      <c r="D416" s="94" t="str">
        <f>IF(SP_SUL!D420="","*",SP_SUL!D420)</f>
        <v>ADENISON (TP-810)</v>
      </c>
      <c r="E416" s="94" t="str">
        <f>IF(SP_SUL!H420="","*",SP_SUL!H420)</f>
        <v>-</v>
      </c>
      <c r="F416" s="100" t="str">
        <f>IF(SP_SUL!M420="","*",SP_SUL!M420)</f>
        <v>ZEJ</v>
      </c>
      <c r="G416" s="95" t="str">
        <f>IF(SP_SUL!I420="","*",SP_SUL!I420)</f>
        <v>-</v>
      </c>
      <c r="H416" s="95" t="str">
        <f>IF(SP_SUL!AB420="","*",SP_SUL!AB420)</f>
        <v>*</v>
      </c>
      <c r="I416" s="95" t="str">
        <f>IF(SP_SUL!AC420="","*",SP_SUL!AC420)</f>
        <v>*</v>
      </c>
      <c r="J416" s="96" t="str">
        <f>IF(SP_SUL!AA420="","*",SP_SUL!AA420)</f>
        <v>-</v>
      </c>
      <c r="K416" s="97" t="str">
        <f>IF(SP_SUL!AD420="","*",SP_SUL!AD420)</f>
        <v>*</v>
      </c>
    </row>
    <row r="417" spans="2:11" hidden="1">
      <c r="B417" s="94" t="str">
        <f>IF(SP_SUL!Y421="","*",SP_SUL!Y421)</f>
        <v>*</v>
      </c>
      <c r="C417" s="95" t="str">
        <f>IF(SP_SUL!B421="","*",SP_SUL!B421)</f>
        <v>*</v>
      </c>
      <c r="D417" s="94" t="str">
        <f>IF(SP_SUL!D421="","*",SP_SUL!D421)</f>
        <v>*</v>
      </c>
      <c r="E417" s="94" t="str">
        <f>IF(SP_SUL!H421="","*",SP_SUL!H421)</f>
        <v>*</v>
      </c>
      <c r="F417" s="100" t="str">
        <f>IF(SP_SUL!M421="","*",SP_SUL!M421)</f>
        <v>-</v>
      </c>
      <c r="G417" s="95" t="str">
        <f>IF(SP_SUL!I421="","*",SP_SUL!I421)</f>
        <v>*</v>
      </c>
      <c r="H417" s="95" t="str">
        <f>IF(SP_SUL!AB421="","*",SP_SUL!AB421)</f>
        <v>*</v>
      </c>
      <c r="I417" s="95" t="str">
        <f>IF(SP_SUL!AC421="","*",SP_SUL!AC421)</f>
        <v>*</v>
      </c>
      <c r="J417" s="96" t="str">
        <f>IF(SP_SUL!AA421="","*",SP_SUL!AA421)</f>
        <v>*</v>
      </c>
      <c r="K417" s="97" t="str">
        <f>IF(SP_SUL!AD421="","*",SP_SUL!AD421)</f>
        <v>*</v>
      </c>
    </row>
    <row r="418" spans="2:11" hidden="1">
      <c r="B418" s="94" t="str">
        <f>IF(SP_SUL!Y422="","*",SP_SUL!Y422)</f>
        <v>*</v>
      </c>
      <c r="C418" s="95" t="str">
        <f>IF(SP_SUL!B422="","*",SP_SUL!B422)</f>
        <v>*</v>
      </c>
      <c r="D418" s="94" t="str">
        <f>IF(SP_SUL!D422="","*",SP_SUL!D422)</f>
        <v>*</v>
      </c>
      <c r="E418" s="94" t="str">
        <f>IF(SP_SUL!H422="","*",SP_SUL!H422)</f>
        <v>*</v>
      </c>
      <c r="F418" s="100" t="str">
        <f>IF(SP_SUL!M422="","*",SP_SUL!M422)</f>
        <v>-</v>
      </c>
      <c r="G418" s="95" t="str">
        <f>IF(SP_SUL!I422="","*",SP_SUL!I422)</f>
        <v>*</v>
      </c>
      <c r="H418" s="95" t="str">
        <f>IF(SP_SUL!AB422="","*",SP_SUL!AB422)</f>
        <v>*</v>
      </c>
      <c r="I418" s="95" t="str">
        <f>IF(SP_SUL!AC422="","*",SP_SUL!AC422)</f>
        <v>*</v>
      </c>
      <c r="J418" s="96" t="str">
        <f>IF(SP_SUL!AA422="","*",SP_SUL!AA422)</f>
        <v>*</v>
      </c>
      <c r="K418" s="97" t="str">
        <f>IF(SP_SUL!AD422="","*",SP_SUL!AD422)</f>
        <v>*</v>
      </c>
    </row>
    <row r="419" spans="2:11" hidden="1">
      <c r="B419" s="94" t="str">
        <f>IF(SP_SUL!Y423="","*",SP_SUL!Y423)</f>
        <v>SIM</v>
      </c>
      <c r="C419" s="95">
        <f>IF(SP_SUL!B423="","*",SP_SUL!B423)</f>
        <v>46070</v>
      </c>
      <c r="D419" s="94" t="str">
        <f>IF(SP_SUL!D423="","*",SP_SUL!D423)</f>
        <v>MODERNIZAÇÃO SERRA</v>
      </c>
      <c r="E419" s="94" t="str">
        <f>IF(SP_SUL!H423="","*",SP_SUL!H423)</f>
        <v>-</v>
      </c>
      <c r="F419" s="100" t="str">
        <f>IF(SP_SUL!M423="","*",SP_SUL!M423)</f>
        <v>ZEZ-ZXW</v>
      </c>
      <c r="G419" s="95" t="str">
        <f>IF(SP_SUL!I423="","*",SP_SUL!I423)</f>
        <v>-</v>
      </c>
      <c r="H419" s="95" t="str">
        <f>IF(SP_SUL!AB423="","*",SP_SUL!AB423)</f>
        <v>*</v>
      </c>
      <c r="I419" s="95" t="str">
        <f>IF(SP_SUL!AC423="","*",SP_SUL!AC423)</f>
        <v>*</v>
      </c>
      <c r="J419" s="96" t="str">
        <f>IF(SP_SUL!AA423="","*",SP_SUL!AA423)</f>
        <v>*</v>
      </c>
      <c r="K419" s="97" t="str">
        <f>IF(SP_SUL!AD423="","*",SP_SUL!AD423)</f>
        <v>*</v>
      </c>
    </row>
    <row r="420" spans="2:11" hidden="1">
      <c r="B420" s="94" t="str">
        <f>IF(SP_SUL!Y424="","*",SP_SUL!Y424)</f>
        <v>SIM</v>
      </c>
      <c r="C420" s="95">
        <f>IF(SP_SUL!B424="","*",SP_SUL!B424)</f>
        <v>46070</v>
      </c>
      <c r="D420" s="94" t="str">
        <f>IF(SP_SUL!D424="","*",SP_SUL!D424)</f>
        <v>W61</v>
      </c>
      <c r="E420" s="94" t="str">
        <f>IF(SP_SUL!H424="","*",SP_SUL!H424)</f>
        <v>K67ZEV-1</v>
      </c>
      <c r="F420" s="100" t="str">
        <f>IF(SP_SUL!M424="","*",SP_SUL!M424)</f>
        <v>ZEZ-ZXW</v>
      </c>
      <c r="G420" s="95" t="str">
        <f>IF(SP_SUL!I424="","*",SP_SUL!I424)</f>
        <v>K67ZEV-1</v>
      </c>
      <c r="H420" s="95" t="str">
        <f>IF(SP_SUL!AB424="","*",SP_SUL!AB424)</f>
        <v>FIXO</v>
      </c>
      <c r="I420" s="95" t="str">
        <f>IF(SP_SUL!AC424="","*",SP_SUL!AC424)</f>
        <v>*</v>
      </c>
      <c r="J420" s="96">
        <f>IF(SP_SUL!AA424="","*",SP_SUL!AA424)</f>
        <v>1</v>
      </c>
      <c r="K420" s="97">
        <f>IF(SP_SUL!AD424="","*",SP_SUL!AD424)</f>
        <v>0.29166666666666669</v>
      </c>
    </row>
    <row r="421" spans="2:11" hidden="1">
      <c r="B421" s="94" t="str">
        <f>IF(SP_SUL!Y425="","*",SP_SUL!Y425)</f>
        <v>SIM</v>
      </c>
      <c r="C421" s="95">
        <f>IF(SP_SUL!B425="","*",SP_SUL!B425)</f>
        <v>46070</v>
      </c>
      <c r="D421" s="94" t="str">
        <f>IF(SP_SUL!D425="","*",SP_SUL!D425)</f>
        <v>V85</v>
      </c>
      <c r="E421" s="94" t="str">
        <f>IF(SP_SUL!H425="","*",SP_SUL!H425)</f>
        <v>K67ZEV-1</v>
      </c>
      <c r="F421" s="100" t="str">
        <f>IF(SP_SUL!M425="","*",SP_SUL!M425)</f>
        <v>ZEZ-ZXW</v>
      </c>
      <c r="G421" s="95" t="str">
        <f>IF(SP_SUL!I425="","*",SP_SUL!I425)</f>
        <v>K67ZEV-1</v>
      </c>
      <c r="H421" s="95" t="str">
        <f>IF(SP_SUL!AB425="","*",SP_SUL!AB425)</f>
        <v>FIXO</v>
      </c>
      <c r="I421" s="95" t="str">
        <f>IF(SP_SUL!AC425="","*",SP_SUL!AC425)</f>
        <v>*</v>
      </c>
      <c r="J421" s="96">
        <f>IF(SP_SUL!AA425="","*",SP_SUL!AA425)</f>
        <v>1</v>
      </c>
      <c r="K421" s="97">
        <f>IF(SP_SUL!AD425="","*",SP_SUL!AD425)</f>
        <v>0.29166666666666669</v>
      </c>
    </row>
    <row r="422" spans="2:11" hidden="1">
      <c r="B422" s="94" t="str">
        <f>IF(SP_SUL!Y426="","*",SP_SUL!Y426)</f>
        <v>*</v>
      </c>
      <c r="C422" s="95" t="str">
        <f>IF(SP_SUL!B426="","*",SP_SUL!B426)</f>
        <v>*</v>
      </c>
      <c r="D422" s="94" t="str">
        <f>IF(SP_SUL!D426="","*",SP_SUL!D426)</f>
        <v>*</v>
      </c>
      <c r="E422" s="94" t="str">
        <f>IF(SP_SUL!H426="","*",SP_SUL!H426)</f>
        <v>*</v>
      </c>
      <c r="F422" s="100" t="str">
        <f>IF(SP_SUL!M426="","*",SP_SUL!M426)</f>
        <v>-</v>
      </c>
      <c r="G422" s="95" t="str">
        <f>IF(SP_SUL!I426="","*",SP_SUL!I426)</f>
        <v>*</v>
      </c>
      <c r="H422" s="95" t="str">
        <f>IF(SP_SUL!AB426="","*",SP_SUL!AB426)</f>
        <v>*</v>
      </c>
      <c r="I422" s="95" t="str">
        <f>IF(SP_SUL!AC426="","*",SP_SUL!AC426)</f>
        <v>*</v>
      </c>
      <c r="J422" s="96" t="str">
        <f>IF(SP_SUL!AA426="","*",SP_SUL!AA426)</f>
        <v>*</v>
      </c>
      <c r="K422" s="97" t="str">
        <f>IF(SP_SUL!AD426="","*",SP_SUL!AD426)</f>
        <v>*</v>
      </c>
    </row>
    <row r="423" spans="2:11" hidden="1">
      <c r="B423" s="94" t="str">
        <f>IF(SP_SUL!Y427="","*",SP_SUL!Y427)</f>
        <v>SIM</v>
      </c>
      <c r="C423" s="95">
        <f>IF(SP_SUL!B427="","*",SP_SUL!B427)</f>
        <v>46070</v>
      </c>
      <c r="D423" s="94" t="str">
        <f>IF(SP_SUL!D427="","*",SP_SUL!D427)</f>
        <v>MODERNIZAÇÃO SERRA</v>
      </c>
      <c r="E423" s="94" t="str">
        <f>IF(SP_SUL!H427="","*",SP_SUL!H427)</f>
        <v>-</v>
      </c>
      <c r="F423" s="100" t="str">
        <f>IF(SP_SUL!M427="","*",SP_SUL!M427)</f>
        <v>ZGP-ZPT</v>
      </c>
      <c r="G423" s="95" t="str">
        <f>IF(SP_SUL!I427="","*",SP_SUL!I427)</f>
        <v>-</v>
      </c>
      <c r="H423" s="95" t="str">
        <f>IF(SP_SUL!AB427="","*",SP_SUL!AB427)</f>
        <v>*</v>
      </c>
      <c r="I423" s="95" t="str">
        <f>IF(SP_SUL!AC427="","*",SP_SUL!AC427)</f>
        <v>*</v>
      </c>
      <c r="J423" s="96" t="str">
        <f>IF(SP_SUL!AA427="","*",SP_SUL!AA427)</f>
        <v>-</v>
      </c>
      <c r="K423" s="97" t="str">
        <f>IF(SP_SUL!AD427="","*",SP_SUL!AD427)</f>
        <v>*</v>
      </c>
    </row>
    <row r="424" spans="2:11" hidden="1">
      <c r="B424" s="94" t="str">
        <f>IF(SP_SUL!Y428="","*",SP_SUL!Y428)</f>
        <v>SIM</v>
      </c>
      <c r="C424" s="95">
        <f>IF(SP_SUL!B428="","*",SP_SUL!B428)</f>
        <v>46070</v>
      </c>
      <c r="D424" s="94" t="str">
        <f>IF(SP_SUL!D428="","*",SP_SUL!D428)</f>
        <v>W62</v>
      </c>
      <c r="E424" s="94" t="str">
        <f>IF(SP_SUL!H428="","*",SP_SUL!H428)</f>
        <v>ZPT1051</v>
      </c>
      <c r="F424" s="100" t="str">
        <f>IF(SP_SUL!M428="","*",SP_SUL!M428)</f>
        <v>ZGP</v>
      </c>
      <c r="G424" s="95" t="str">
        <f>IF(SP_SUL!I428="","*",SP_SUL!I428)</f>
        <v>ZPTZDR</v>
      </c>
      <c r="H424" s="95" t="str">
        <f>IF(SP_SUL!AB428="","*",SP_SUL!AB428)</f>
        <v>FIXO</v>
      </c>
      <c r="I424" s="95" t="str">
        <f>IF(SP_SUL!AC428="","*",SP_SUL!AC428)</f>
        <v>*</v>
      </c>
      <c r="J424" s="96">
        <f>IF(SP_SUL!AA428="","*",SP_SUL!AA428)</f>
        <v>1</v>
      </c>
      <c r="K424" s="97">
        <f>IF(SP_SUL!AD428="","*",SP_SUL!AD428)</f>
        <v>0.29166666666666669</v>
      </c>
    </row>
    <row r="425" spans="2:11" hidden="1">
      <c r="B425" s="94" t="str">
        <f>IF(SP_SUL!Y429="","*",SP_SUL!Y429)</f>
        <v>SIM</v>
      </c>
      <c r="C425" s="95">
        <f>IF(SP_SUL!B429="","*",SP_SUL!B429)</f>
        <v>46070</v>
      </c>
      <c r="D425" s="94" t="str">
        <f>IF(SP_SUL!D429="","*",SP_SUL!D429)</f>
        <v>A84</v>
      </c>
      <c r="E425" s="94" t="str">
        <f>IF(SP_SUL!H429="","*",SP_SUL!H429)</f>
        <v>109ZPT</v>
      </c>
      <c r="F425" s="100" t="str">
        <f>IF(SP_SUL!M429="","*",SP_SUL!M429)</f>
        <v>ZPT-ZPG-ZPT</v>
      </c>
      <c r="G425" s="95" t="str">
        <f>IF(SP_SUL!I429="","*",SP_SUL!I429)</f>
        <v>ZPT105</v>
      </c>
      <c r="H425" s="95" t="str">
        <f>IF(SP_SUL!AB429="","*",SP_SUL!AB429)</f>
        <v>FIXO</v>
      </c>
      <c r="I425" s="95" t="str">
        <f>IF(SP_SUL!AC429="","*",SP_SUL!AC429)</f>
        <v>*</v>
      </c>
      <c r="J425" s="96">
        <f>IF(SP_SUL!AA429="","*",SP_SUL!AA429)</f>
        <v>1</v>
      </c>
      <c r="K425" s="97">
        <f>IF(SP_SUL!AD429="","*",SP_SUL!AD429)</f>
        <v>0.29166666666666669</v>
      </c>
    </row>
    <row r="426" spans="2:11" hidden="1">
      <c r="B426" s="94" t="str">
        <f>IF(SP_SUL!Y430="","*",SP_SUL!Y430)</f>
        <v>OPORTUNIDADE</v>
      </c>
      <c r="C426" s="95">
        <f>IF(SP_SUL!B430="","*",SP_SUL!B430)</f>
        <v>46070</v>
      </c>
      <c r="D426" s="94" t="str">
        <f>IF(SP_SUL!D430="","*",SP_SUL!D430)</f>
        <v>ANDERSON (TF-680)</v>
      </c>
      <c r="E426" s="94" t="str">
        <f>IF(SP_SUL!H430="","*",SP_SUL!H430)</f>
        <v>-</v>
      </c>
      <c r="F426" s="100" t="str">
        <f>IF(SP_SUL!M430="","*",SP_SUL!M430)</f>
        <v>ZGP-ZPT</v>
      </c>
      <c r="G426" s="95" t="str">
        <f>IF(SP_SUL!I430="","*",SP_SUL!I430)</f>
        <v>*</v>
      </c>
      <c r="H426" s="95" t="str">
        <f>IF(SP_SUL!AB430="","*",SP_SUL!AB430)</f>
        <v>*</v>
      </c>
      <c r="I426" s="95" t="str">
        <f>IF(SP_SUL!AC430="","*",SP_SUL!AC430)</f>
        <v>*</v>
      </c>
      <c r="J426" s="96" t="str">
        <f>IF(SP_SUL!AA430="","*",SP_SUL!AA430)</f>
        <v>-</v>
      </c>
      <c r="K426" s="97" t="str">
        <f>IF(SP_SUL!AD430="","*",SP_SUL!AD430)</f>
        <v>*</v>
      </c>
    </row>
    <row r="427" spans="2:11" hidden="1">
      <c r="B427" s="94" t="str">
        <f>IF(SP_SUL!Y431="","*",SP_SUL!Y431)</f>
        <v>OPORTUNIDADE</v>
      </c>
      <c r="C427" s="95">
        <f>IF(SP_SUL!B431="","*",SP_SUL!B431)</f>
        <v>46070</v>
      </c>
      <c r="D427" s="94" t="str">
        <f>IF(SP_SUL!D431="","*",SP_SUL!D431)</f>
        <v>DIEGO (TF-42)</v>
      </c>
      <c r="E427" s="94" t="str">
        <f>IF(SP_SUL!H431="","*",SP_SUL!H431)</f>
        <v>-</v>
      </c>
      <c r="F427" s="100" t="str">
        <f>IF(SP_SUL!M431="","*",SP_SUL!M431)</f>
        <v>PAT-ZGM</v>
      </c>
      <c r="G427" s="95" t="str">
        <f>IF(SP_SUL!I431="","*",SP_SUL!I431)</f>
        <v>*</v>
      </c>
      <c r="H427" s="95" t="str">
        <f>IF(SP_SUL!AB431="","*",SP_SUL!AB431)</f>
        <v>*</v>
      </c>
      <c r="I427" s="95" t="str">
        <f>IF(SP_SUL!AC431="","*",SP_SUL!AC431)</f>
        <v>*</v>
      </c>
      <c r="J427" s="96" t="str">
        <f>IF(SP_SUL!AA431="","*",SP_SUL!AA431)</f>
        <v>-</v>
      </c>
      <c r="K427" s="97" t="str">
        <f>IF(SP_SUL!AD431="","*",SP_SUL!AD431)</f>
        <v>*</v>
      </c>
    </row>
    <row r="428" spans="2:11" hidden="1">
      <c r="B428" s="94" t="str">
        <f>IF(SP_SUL!Y432="","*",SP_SUL!Y432)</f>
        <v>OPORTUNIDADE</v>
      </c>
      <c r="C428" s="95">
        <f>IF(SP_SUL!B432="","*",SP_SUL!B432)</f>
        <v>46070</v>
      </c>
      <c r="D428" s="94" t="str">
        <f>IF(SP_SUL!D432="","*",SP_SUL!D432)</f>
        <v>EXPANSÃO TURMA 1</v>
      </c>
      <c r="E428" s="94" t="str">
        <f>IF(SP_SUL!H432="","*",SP_SUL!H432)</f>
        <v>-</v>
      </c>
      <c r="F428" s="100" t="str">
        <f>IF(SP_SUL!M432="","*",SP_SUL!M432)</f>
        <v>PAT-ZGM</v>
      </c>
      <c r="G428" s="95" t="str">
        <f>IF(SP_SUL!I432="","*",SP_SUL!I432)</f>
        <v>-</v>
      </c>
      <c r="H428" s="95" t="str">
        <f>IF(SP_SUL!AB432="","*",SP_SUL!AB432)</f>
        <v>*</v>
      </c>
      <c r="I428" s="95" t="str">
        <f>IF(SP_SUL!AC432="","*",SP_SUL!AC432)</f>
        <v>*</v>
      </c>
      <c r="J428" s="96" t="str">
        <f>IF(SP_SUL!AA432="","*",SP_SUL!AA432)</f>
        <v>-</v>
      </c>
      <c r="K428" s="97" t="str">
        <f>IF(SP_SUL!AD432="","*",SP_SUL!AD432)</f>
        <v>*</v>
      </c>
    </row>
    <row r="429" spans="2:11" hidden="1">
      <c r="B429" s="94" t="str">
        <f>IF(SP_SUL!Y433="","*",SP_SUL!Y433)</f>
        <v>*</v>
      </c>
      <c r="C429" s="95" t="str">
        <f>IF(SP_SUL!B433="","*",SP_SUL!B433)</f>
        <v>*</v>
      </c>
      <c r="D429" s="94" t="str">
        <f>IF(SP_SUL!D433="","*",SP_SUL!D433)</f>
        <v>*</v>
      </c>
      <c r="E429" s="94" t="str">
        <f>IF(SP_SUL!H433="","*",SP_SUL!H433)</f>
        <v>*</v>
      </c>
      <c r="F429" s="100" t="str">
        <f>IF(SP_SUL!M433="","*",SP_SUL!M433)</f>
        <v>-</v>
      </c>
      <c r="G429" s="95" t="str">
        <f>IF(SP_SUL!I433="","*",SP_SUL!I433)</f>
        <v>*</v>
      </c>
      <c r="H429" s="95" t="str">
        <f>IF(SP_SUL!AB433="","*",SP_SUL!AB433)</f>
        <v>*</v>
      </c>
      <c r="I429" s="95" t="str">
        <f>IF(SP_SUL!AC433="","*",SP_SUL!AC433)</f>
        <v>*</v>
      </c>
      <c r="J429" s="96" t="str">
        <f>IF(SP_SUL!AA433="","*",SP_SUL!AA433)</f>
        <v>*</v>
      </c>
      <c r="K429" s="97" t="str">
        <f>IF(SP_SUL!AD433="","*",SP_SUL!AD433)</f>
        <v>*</v>
      </c>
    </row>
    <row r="430" spans="2:11" hidden="1">
      <c r="B430" s="94" t="str">
        <f>IF(SP_SUL!Y434="","*",SP_SUL!Y434)</f>
        <v>*</v>
      </c>
      <c r="C430" s="95">
        <f>IF(SP_SUL!B434="","*",SP_SUL!B434)</f>
        <v>46071</v>
      </c>
      <c r="D430" s="94" t="str">
        <f>IF(SP_SUL!D434="","*",SP_SUL!D434)</f>
        <v>V95</v>
      </c>
      <c r="E430" s="94" t="str">
        <f>IF(SP_SUL!H434="","*",SP_SUL!H434)</f>
        <v>ZRX</v>
      </c>
      <c r="F430" s="100" t="str">
        <f>IF(SP_SUL!M434="","*",SP_SUL!M434)</f>
        <v>ZRX-ZXP</v>
      </c>
      <c r="G430" s="95" t="str">
        <f>IF(SP_SUL!I434="","*",SP_SUL!I434)</f>
        <v>ZXP</v>
      </c>
      <c r="H430" s="95" t="str">
        <f>IF(SP_SUL!AB434="","*",SP_SUL!AB434)</f>
        <v>ESCALA</v>
      </c>
      <c r="I430" s="95" t="str">
        <f>IF(SP_SUL!AC434="","*",SP_SUL!AC434)</f>
        <v>*</v>
      </c>
      <c r="J430" s="96">
        <f>IF(SP_SUL!AA434="","*",SP_SUL!AA434)</f>
        <v>1</v>
      </c>
      <c r="K430" s="97">
        <f>IF(SP_SUL!AD434="","*",SP_SUL!AD434)</f>
        <v>0.375</v>
      </c>
    </row>
    <row r="431" spans="2:11" hidden="1">
      <c r="B431" s="94" t="str">
        <f>IF(SP_SUL!Y435="","*",SP_SUL!Y435)</f>
        <v>*</v>
      </c>
      <c r="C431" s="95">
        <f>IF(SP_SUL!B435="","*",SP_SUL!B435)</f>
        <v>46071</v>
      </c>
      <c r="D431" s="94" t="str">
        <f>IF(SP_SUL!D435="","*",SP_SUL!D435)</f>
        <v>EXPANSÃO TURMA 1</v>
      </c>
      <c r="E431" s="94" t="str">
        <f>IF(SP_SUL!H435="","*",SP_SUL!H435)</f>
        <v>-</v>
      </c>
      <c r="F431" s="100" t="str">
        <f>IF(SP_SUL!M435="","*",SP_SUL!M435)</f>
        <v>ZCD</v>
      </c>
      <c r="G431" s="95" t="str">
        <f>IF(SP_SUL!I435="","*",SP_SUL!I435)</f>
        <v>-</v>
      </c>
      <c r="H431" s="95" t="str">
        <f>IF(SP_SUL!AB435="","*",SP_SUL!AB435)</f>
        <v>*</v>
      </c>
      <c r="I431" s="95" t="str">
        <f>IF(SP_SUL!AC435="","*",SP_SUL!AC435)</f>
        <v>*</v>
      </c>
      <c r="J431" s="96" t="str">
        <f>IF(SP_SUL!AA435="","*",SP_SUL!AA435)</f>
        <v>-</v>
      </c>
      <c r="K431" s="97" t="str">
        <f>IF(SP_SUL!AD435="","*",SP_SUL!AD435)</f>
        <v>*</v>
      </c>
    </row>
    <row r="432" spans="2:11" hidden="1">
      <c r="B432" s="94" t="str">
        <f>IF(SP_SUL!Y436="","*",SP_SUL!Y436)</f>
        <v>*</v>
      </c>
      <c r="C432" s="95">
        <f>IF(SP_SUL!B436="","*",SP_SUL!B436)</f>
        <v>46071</v>
      </c>
      <c r="D432" s="94" t="str">
        <f>IF(SP_SUL!D436="","*",SP_SUL!D436)</f>
        <v>KLECIO (TP-699)</v>
      </c>
      <c r="E432" s="94" t="str">
        <f>IF(SP_SUL!H436="","*",SP_SUL!H436)</f>
        <v>-</v>
      </c>
      <c r="F432" s="100" t="str">
        <f>IF(SP_SUL!M436="","*",SP_SUL!M436)</f>
        <v>ZAC-S</v>
      </c>
      <c r="G432" s="95" t="str">
        <f>IF(SP_SUL!I436="","*",SP_SUL!I436)</f>
        <v>-</v>
      </c>
      <c r="H432" s="95" t="str">
        <f>IF(SP_SUL!AB436="","*",SP_SUL!AB436)</f>
        <v>*</v>
      </c>
      <c r="I432" s="95" t="str">
        <f>IF(SP_SUL!AC436="","*",SP_SUL!AC436)</f>
        <v>*</v>
      </c>
      <c r="J432" s="96" t="str">
        <f>IF(SP_SUL!AA436="","*",SP_SUL!AA436)</f>
        <v>-</v>
      </c>
      <c r="K432" s="97" t="str">
        <f>IF(SP_SUL!AD436="","*",SP_SUL!AD436)</f>
        <v>*</v>
      </c>
    </row>
    <row r="433" spans="2:11" hidden="1">
      <c r="B433" s="94" t="str">
        <f>IF(SP_SUL!Y437="","*",SP_SUL!Y437)</f>
        <v>*</v>
      </c>
      <c r="C433" s="95">
        <f>IF(SP_SUL!B437="","*",SP_SUL!B437)</f>
        <v>46071</v>
      </c>
      <c r="D433" s="94" t="str">
        <f>IF(SP_SUL!D437="","*",SP_SUL!D437)</f>
        <v>E42</v>
      </c>
      <c r="E433" s="94" t="str">
        <f>IF(SP_SUL!H437="","*",SP_SUL!H437)</f>
        <v>ZBV3</v>
      </c>
      <c r="F433" s="100" t="str">
        <f>IF(SP_SUL!M437="","*",SP_SUL!M437)</f>
        <v>ZBM-ZHO</v>
      </c>
      <c r="G433" s="95" t="str">
        <f>IF(SP_SUL!I437="","*",SP_SUL!I437)</f>
        <v>ZBV3</v>
      </c>
      <c r="H433" s="95" t="str">
        <f>IF(SP_SUL!AB437="","*",SP_SUL!AB437)</f>
        <v>FIXO + ESCALA</v>
      </c>
      <c r="I433" s="95" t="str">
        <f>IF(SP_SUL!AC437="","*",SP_SUL!AC437)</f>
        <v>AGD ACIONAMENTO PCM</v>
      </c>
      <c r="J433" s="96" t="str">
        <f>IF(SP_SUL!AA437="","*",SP_SUL!AA437)</f>
        <v>3 ( Lucas  fixo)+  (Navas) + 1 Escala</v>
      </c>
      <c r="K433" s="97">
        <f>IF(SP_SUL!AD437="","*",SP_SUL!AD437)</f>
        <v>0.41666666666666669</v>
      </c>
    </row>
    <row r="434" spans="2:11" hidden="1">
      <c r="B434" s="94" t="str">
        <f>IF(SP_SUL!Y438="","*",SP_SUL!Y438)</f>
        <v>*</v>
      </c>
      <c r="C434" s="95" t="str">
        <f>IF(SP_SUL!B438="","*",SP_SUL!B438)</f>
        <v>*</v>
      </c>
      <c r="D434" s="94" t="str">
        <f>IF(SP_SUL!D438="","*",SP_SUL!D438)</f>
        <v>*</v>
      </c>
      <c r="E434" s="94" t="str">
        <f>IF(SP_SUL!H438="","*",SP_SUL!H438)</f>
        <v>*</v>
      </c>
      <c r="F434" s="100" t="str">
        <f>IF(SP_SUL!M438="","*",SP_SUL!M438)</f>
        <v>-</v>
      </c>
      <c r="G434" s="95" t="str">
        <f>IF(SP_SUL!I438="","*",SP_SUL!I438)</f>
        <v>*</v>
      </c>
      <c r="H434" s="95" t="str">
        <f>IF(SP_SUL!AB438="","*",SP_SUL!AB438)</f>
        <v>*</v>
      </c>
      <c r="I434" s="95" t="str">
        <f>IF(SP_SUL!AC438="","*",SP_SUL!AC438)</f>
        <v>*</v>
      </c>
      <c r="J434" s="96" t="str">
        <f>IF(SP_SUL!AA438="","*",SP_SUL!AA438)</f>
        <v>*</v>
      </c>
      <c r="K434" s="97" t="str">
        <f>IF(SP_SUL!AD438="","*",SP_SUL!AD438)</f>
        <v>*</v>
      </c>
    </row>
    <row r="435" spans="2:11" hidden="1">
      <c r="B435" s="94" t="str">
        <f>IF(SP_SUL!Y439="","*",SP_SUL!Y439)</f>
        <v>*</v>
      </c>
      <c r="C435" s="95">
        <f>IF(SP_SUL!B439="","*",SP_SUL!B439)</f>
        <v>46071</v>
      </c>
      <c r="D435" s="94" t="str">
        <f>IF(SP_SUL!D439="","*",SP_SUL!D439)</f>
        <v>ROGÉRIO (TP-730)</v>
      </c>
      <c r="E435" s="94" t="str">
        <f>IF(SP_SUL!H439="","*",SP_SUL!H439)</f>
        <v>-</v>
      </c>
      <c r="F435" s="100" t="str">
        <f>IF(SP_SUL!M439="","*",SP_SUL!M439)</f>
        <v>ZXI-ZIC</v>
      </c>
      <c r="G435" s="95" t="str">
        <f>IF(SP_SUL!I439="","*",SP_SUL!I439)</f>
        <v>-</v>
      </c>
      <c r="H435" s="95" t="str">
        <f>IF(SP_SUL!AB439="","*",SP_SUL!AB439)</f>
        <v>*</v>
      </c>
      <c r="I435" s="95" t="str">
        <f>IF(SP_SUL!AC439="","*",SP_SUL!AC439)</f>
        <v>*</v>
      </c>
      <c r="J435" s="96" t="str">
        <f>IF(SP_SUL!AA439="","*",SP_SUL!AA439)</f>
        <v>-</v>
      </c>
      <c r="K435" s="97" t="str">
        <f>IF(SP_SUL!AD439="","*",SP_SUL!AD439)</f>
        <v>*</v>
      </c>
    </row>
    <row r="436" spans="2:11" hidden="1">
      <c r="B436" s="94" t="str">
        <f>IF(SP_SUL!Y440="","*",SP_SUL!Y440)</f>
        <v>*</v>
      </c>
      <c r="C436" s="95">
        <f>IF(SP_SUL!B440="","*",SP_SUL!B440)</f>
        <v>46071</v>
      </c>
      <c r="D436" s="94" t="str">
        <f>IF(SP_SUL!D440="","*",SP_SUL!D440)</f>
        <v>V93</v>
      </c>
      <c r="E436" s="94" t="str">
        <f>IF(SP_SUL!H440="","*",SP_SUL!H440)</f>
        <v>ZYU1</v>
      </c>
      <c r="F436" s="100" t="str">
        <f>IF(SP_SUL!M440="","*",SP_SUL!M440)</f>
        <v>ZYU-ZST</v>
      </c>
      <c r="G436" s="95" t="str">
        <f>IF(SP_SUL!I440="","*",SP_SUL!I440)</f>
        <v>ZYU1</v>
      </c>
      <c r="H436" s="95" t="str">
        <f>IF(SP_SUL!AB440="","*",SP_SUL!AB440)</f>
        <v>ESCALA</v>
      </c>
      <c r="I436" s="95" t="str">
        <f>IF(SP_SUL!AC440="","*",SP_SUL!AC440)</f>
        <v>ACIONAMENTO</v>
      </c>
      <c r="J436" s="96">
        <f>IF(SP_SUL!AA440="","*",SP_SUL!AA440)</f>
        <v>1</v>
      </c>
      <c r="K436" s="97">
        <f>IF(SP_SUL!AD440="","*",SP_SUL!AD440)</f>
        <v>0.29166666666666669</v>
      </c>
    </row>
    <row r="437" spans="2:11" hidden="1">
      <c r="B437" s="94" t="str">
        <f>IF(SP_SUL!Y441="","*",SP_SUL!Y441)</f>
        <v>*</v>
      </c>
      <c r="C437" s="95">
        <f>IF(SP_SUL!B441="","*",SP_SUL!B441)</f>
        <v>46071</v>
      </c>
      <c r="D437" s="94" t="str">
        <f>IF(SP_SUL!D441="","*",SP_SUL!D441)</f>
        <v>W59</v>
      </c>
      <c r="E437" s="94" t="str">
        <f>IF(SP_SUL!H441="","*",SP_SUL!H441)</f>
        <v>ZYU1</v>
      </c>
      <c r="F437" s="100" t="str">
        <f>IF(SP_SUL!M441="","*",SP_SUL!M441)</f>
        <v>ZDY-ZFY</v>
      </c>
      <c r="G437" s="95" t="str">
        <f>IF(SP_SUL!I441="","*",SP_SUL!I441)</f>
        <v>ZYU1</v>
      </c>
      <c r="H437" s="95" t="str">
        <f>IF(SP_SUL!AB441="","*",SP_SUL!AB441)</f>
        <v>FIXO</v>
      </c>
      <c r="I437" s="95" t="str">
        <f>IF(SP_SUL!AC441="","*",SP_SUL!AC441)</f>
        <v>*</v>
      </c>
      <c r="J437" s="96">
        <f>IF(SP_SUL!AA441="","*",SP_SUL!AA441)</f>
        <v>1</v>
      </c>
      <c r="K437" s="97">
        <f>IF(SP_SUL!AD441="","*",SP_SUL!AD441)</f>
        <v>0.29166666666666669</v>
      </c>
    </row>
    <row r="438" spans="2:11" hidden="1">
      <c r="B438" s="94" t="str">
        <f>IF(SP_SUL!Y442="","*",SP_SUL!Y442)</f>
        <v>*</v>
      </c>
      <c r="C438" s="95">
        <f>IF(SP_SUL!B442="","*",SP_SUL!B442)</f>
        <v>46071</v>
      </c>
      <c r="D438" s="94" t="str">
        <f>IF(SP_SUL!D442="","*",SP_SUL!D442)</f>
        <v>ROBSON (TF-701)</v>
      </c>
      <c r="E438" s="94" t="str">
        <f>IF(SP_SUL!H442="","*",SP_SUL!H442)</f>
        <v>-</v>
      </c>
      <c r="F438" s="100" t="str">
        <f>IF(SP_SUL!M442="","*",SP_SUL!M442)</f>
        <v>ZDY-ZFY</v>
      </c>
      <c r="G438" s="95" t="str">
        <f>IF(SP_SUL!I442="","*",SP_SUL!I442)</f>
        <v>-</v>
      </c>
      <c r="H438" s="95" t="str">
        <f>IF(SP_SUL!AB442="","*",SP_SUL!AB442)</f>
        <v>*</v>
      </c>
      <c r="I438" s="95" t="str">
        <f>IF(SP_SUL!AC442="","*",SP_SUL!AC442)</f>
        <v>*</v>
      </c>
      <c r="J438" s="96" t="str">
        <f>IF(SP_SUL!AA442="","*",SP_SUL!AA442)</f>
        <v>-</v>
      </c>
      <c r="K438" s="97" t="str">
        <f>IF(SP_SUL!AD442="","*",SP_SUL!AD442)</f>
        <v>*</v>
      </c>
    </row>
    <row r="439" spans="2:11" hidden="1">
      <c r="B439" s="94" t="str">
        <f>IF(SP_SUL!Y443="","*",SP_SUL!Y443)</f>
        <v>*</v>
      </c>
      <c r="C439" s="95">
        <f>IF(SP_SUL!B443="","*",SP_SUL!B443)</f>
        <v>46071</v>
      </c>
      <c r="D439" s="94" t="str">
        <f>IF(SP_SUL!D443="","*",SP_SUL!D443)</f>
        <v>JACIANO (TF-674)</v>
      </c>
      <c r="E439" s="94" t="str">
        <f>IF(SP_SUL!H443="","*",SP_SUL!H443)</f>
        <v>-</v>
      </c>
      <c r="F439" s="100" t="str">
        <f>IF(SP_SUL!M443="","*",SP_SUL!M443)</f>
        <v>ZDY-ZFY</v>
      </c>
      <c r="G439" s="95" t="str">
        <f>IF(SP_SUL!I443="","*",SP_SUL!I443)</f>
        <v>-</v>
      </c>
      <c r="H439" s="95" t="str">
        <f>IF(SP_SUL!AB443="","*",SP_SUL!AB443)</f>
        <v>*</v>
      </c>
      <c r="I439" s="95" t="str">
        <f>IF(SP_SUL!AC443="","*",SP_SUL!AC443)</f>
        <v>*</v>
      </c>
      <c r="J439" s="96" t="str">
        <f>IF(SP_SUL!AA443="","*",SP_SUL!AA443)</f>
        <v>-</v>
      </c>
      <c r="K439" s="97" t="str">
        <f>IF(SP_SUL!AD443="","*",SP_SUL!AD443)</f>
        <v>*</v>
      </c>
    </row>
    <row r="440" spans="2:11" hidden="1">
      <c r="B440" s="94" t="str">
        <f>IF(SP_SUL!Y444="","*",SP_SUL!Y444)</f>
        <v>*</v>
      </c>
      <c r="C440" s="95">
        <f>IF(SP_SUL!B444="","*",SP_SUL!B444)</f>
        <v>46071</v>
      </c>
      <c r="D440" s="94" t="str">
        <f>IF(SP_SUL!D444="","*",SP_SUL!D444)</f>
        <v>OSMAR (TMA-677)</v>
      </c>
      <c r="E440" s="94" t="str">
        <f>IF(SP_SUL!H444="","*",SP_SUL!H444)</f>
        <v>-</v>
      </c>
      <c r="F440" s="100" t="str">
        <f>IF(SP_SUL!M444="","*",SP_SUL!M444)</f>
        <v>ZGA-ZCX</v>
      </c>
      <c r="G440" s="95" t="str">
        <f>IF(SP_SUL!I444="","*",SP_SUL!I444)</f>
        <v>-</v>
      </c>
      <c r="H440" s="95" t="str">
        <f>IF(SP_SUL!AB444="","*",SP_SUL!AB444)</f>
        <v>*</v>
      </c>
      <c r="I440" s="95" t="str">
        <f>IF(SP_SUL!AC444="","*",SP_SUL!AC444)</f>
        <v>*</v>
      </c>
      <c r="J440" s="96" t="str">
        <f>IF(SP_SUL!AA444="","*",SP_SUL!AA444)</f>
        <v>-</v>
      </c>
      <c r="K440" s="97" t="str">
        <f>IF(SP_SUL!AD444="","*",SP_SUL!AD444)</f>
        <v>*</v>
      </c>
    </row>
    <row r="441" spans="2:11" hidden="1">
      <c r="B441" s="94" t="str">
        <f>IF(SP_SUL!Y445="","*",SP_SUL!Y445)</f>
        <v>*</v>
      </c>
      <c r="C441" s="95" t="str">
        <f>IF(SP_SUL!B445="","*",SP_SUL!B445)</f>
        <v>*</v>
      </c>
      <c r="D441" s="94" t="str">
        <f>IF(SP_SUL!D445="","*",SP_SUL!D445)</f>
        <v>*</v>
      </c>
      <c r="E441" s="94" t="str">
        <f>IF(SP_SUL!H445="","*",SP_SUL!H445)</f>
        <v>*</v>
      </c>
      <c r="F441" s="100" t="str">
        <f>IF(SP_SUL!M445="","*",SP_SUL!M445)</f>
        <v>-</v>
      </c>
      <c r="G441" s="95" t="str">
        <f>IF(SP_SUL!I445="","*",SP_SUL!I445)</f>
        <v>*</v>
      </c>
      <c r="H441" s="95" t="str">
        <f>IF(SP_SUL!AB445="","*",SP_SUL!AB445)</f>
        <v>*</v>
      </c>
      <c r="I441" s="95" t="str">
        <f>IF(SP_SUL!AC445="","*",SP_SUL!AC445)</f>
        <v>*</v>
      </c>
      <c r="J441" s="96" t="str">
        <f>IF(SP_SUL!AA445="","*",SP_SUL!AA445)</f>
        <v>*</v>
      </c>
      <c r="K441" s="97" t="str">
        <f>IF(SP_SUL!AD445="","*",SP_SUL!AD445)</f>
        <v>*</v>
      </c>
    </row>
    <row r="442" spans="2:11" hidden="1">
      <c r="B442" s="94" t="str">
        <f>IF(SP_SUL!Y446="","*",SP_SUL!Y446)</f>
        <v>*</v>
      </c>
      <c r="C442" s="95">
        <f>IF(SP_SUL!B446="","*",SP_SUL!B446)</f>
        <v>46071</v>
      </c>
      <c r="D442" s="94" t="str">
        <f>IF(SP_SUL!D446="","*",SP_SUL!D446)</f>
        <v>EDSON (TP-780)</v>
      </c>
      <c r="E442" s="94" t="str">
        <f>IF(SP_SUL!H446="","*",SP_SUL!H446)</f>
        <v>-</v>
      </c>
      <c r="F442" s="100" t="str">
        <f>IF(SP_SUL!M446="","*",SP_SUL!M446)</f>
        <v>ZKE-ZWW</v>
      </c>
      <c r="G442" s="95" t="str">
        <f>IF(SP_SUL!I446="","*",SP_SUL!I446)</f>
        <v>-</v>
      </c>
      <c r="H442" s="95" t="str">
        <f>IF(SP_SUL!AB446="","*",SP_SUL!AB446)</f>
        <v>*</v>
      </c>
      <c r="I442" s="95" t="str">
        <f>IF(SP_SUL!AC446="","*",SP_SUL!AC446)</f>
        <v>*</v>
      </c>
      <c r="J442" s="96" t="str">
        <f>IF(SP_SUL!AA446="","*",SP_SUL!AA446)</f>
        <v>-</v>
      </c>
      <c r="K442" s="97" t="str">
        <f>IF(SP_SUL!AD446="","*",SP_SUL!AD446)</f>
        <v>*</v>
      </c>
    </row>
    <row r="443" spans="2:11" hidden="1">
      <c r="B443" s="94" t="str">
        <f>IF(SP_SUL!Y447="","*",SP_SUL!Y447)</f>
        <v>*</v>
      </c>
      <c r="C443" s="95">
        <f>IF(SP_SUL!B447="","*",SP_SUL!B447)</f>
        <v>46071</v>
      </c>
      <c r="D443" s="94" t="str">
        <f>IF(SP_SUL!D447="","*",SP_SUL!D447)</f>
        <v>W60</v>
      </c>
      <c r="E443" s="94" t="str">
        <f>IF(SP_SUL!H447="","*",SP_SUL!H447)</f>
        <v>102ZKW2</v>
      </c>
      <c r="F443" s="100" t="str">
        <f>IF(SP_SUL!M447="","*",SP_SUL!M447)</f>
        <v>ZKE-ZWW</v>
      </c>
      <c r="G443" s="95" t="str">
        <f>IF(SP_SUL!I447="","*",SP_SUL!I447)</f>
        <v>102ZKW2</v>
      </c>
      <c r="H443" s="95" t="str">
        <f>IF(SP_SUL!AB447="","*",SP_SUL!AB447)</f>
        <v>FIXO</v>
      </c>
      <c r="I443" s="95" t="str">
        <f>IF(SP_SUL!AC447="","*",SP_SUL!AC447)</f>
        <v>*</v>
      </c>
      <c r="J443" s="96">
        <f>IF(SP_SUL!AA447="","*",SP_SUL!AA447)</f>
        <v>1</v>
      </c>
      <c r="K443" s="97">
        <f>IF(SP_SUL!AD447="","*",SP_SUL!AD447)</f>
        <v>0.35416666666666669</v>
      </c>
    </row>
    <row r="444" spans="2:11" hidden="1">
      <c r="B444" s="94" t="str">
        <f>IF(SP_SUL!Y448="","*",SP_SUL!Y448)</f>
        <v>*</v>
      </c>
      <c r="C444" s="95">
        <f>IF(SP_SUL!B448="","*",SP_SUL!B448)</f>
        <v>46071</v>
      </c>
      <c r="D444" s="94" t="str">
        <f>IF(SP_SUL!D448="","*",SP_SUL!D448)</f>
        <v>V89</v>
      </c>
      <c r="E444" s="94" t="str">
        <f>IF(SP_SUL!H448="","*",SP_SUL!H448)</f>
        <v>102ZKW2</v>
      </c>
      <c r="F444" s="100" t="str">
        <f>IF(SP_SUL!M448="","*",SP_SUL!M448)</f>
        <v>ZKW-ZLU</v>
      </c>
      <c r="G444" s="95" t="str">
        <f>IF(SP_SUL!I448="","*",SP_SUL!I448)</f>
        <v>102ZKW2</v>
      </c>
      <c r="H444" s="95" t="str">
        <f>IF(SP_SUL!AB448="","*",SP_SUL!AB448)</f>
        <v>FIXO</v>
      </c>
      <c r="I444" s="95" t="str">
        <f>IF(SP_SUL!AC448="","*",SP_SUL!AC448)</f>
        <v>*</v>
      </c>
      <c r="J444" s="96">
        <f>IF(SP_SUL!AA448="","*",SP_SUL!AA448)</f>
        <v>1</v>
      </c>
      <c r="K444" s="97">
        <f>IF(SP_SUL!AD448="","*",SP_SUL!AD448)</f>
        <v>0.35416666666666669</v>
      </c>
    </row>
    <row r="445" spans="2:11" hidden="1">
      <c r="B445" s="94" t="str">
        <f>IF(SP_SUL!Y449="","*",SP_SUL!Y449)</f>
        <v>*</v>
      </c>
      <c r="C445" s="95">
        <f>IF(SP_SUL!B449="","*",SP_SUL!B449)</f>
        <v>46071</v>
      </c>
      <c r="D445" s="94" t="str">
        <f>IF(SP_SUL!D449="","*",SP_SUL!D449)</f>
        <v>E17</v>
      </c>
      <c r="E445" s="94" t="str">
        <f>IF(SP_SUL!H449="","*",SP_SUL!H449)</f>
        <v>102ZKW2</v>
      </c>
      <c r="F445" s="100" t="str">
        <f>IF(SP_SUL!M449="","*",SP_SUL!M449)</f>
        <v>ZKW-ZLU</v>
      </c>
      <c r="G445" s="95" t="str">
        <f>IF(SP_SUL!I449="","*",SP_SUL!I449)</f>
        <v>102ZKW2</v>
      </c>
      <c r="H445" s="95" t="str">
        <f>IF(SP_SUL!AB449="","*",SP_SUL!AB449)</f>
        <v>FIXO</v>
      </c>
      <c r="I445" s="95" t="str">
        <f>IF(SP_SUL!AC449="","*",SP_SUL!AC449)</f>
        <v>*</v>
      </c>
      <c r="J445" s="96">
        <f>IF(SP_SUL!AA449="","*",SP_SUL!AA449)</f>
        <v>1</v>
      </c>
      <c r="K445" s="97">
        <f>IF(SP_SUL!AD449="","*",SP_SUL!AD449)</f>
        <v>0.35416666666666669</v>
      </c>
    </row>
    <row r="446" spans="2:11" hidden="1">
      <c r="B446" s="94" t="str">
        <f>IF(SP_SUL!Y450="","*",SP_SUL!Y450)</f>
        <v>*</v>
      </c>
      <c r="C446" s="95">
        <f>IF(SP_SUL!B450="","*",SP_SUL!B450)</f>
        <v>46071</v>
      </c>
      <c r="D446" s="94" t="str">
        <f>IF(SP_SUL!D450="","*",SP_SUL!D450)</f>
        <v>CLEBISON (TP-728)</v>
      </c>
      <c r="E446" s="94" t="str">
        <f>IF(SP_SUL!H450="","*",SP_SUL!H450)</f>
        <v>-</v>
      </c>
      <c r="F446" s="100" t="str">
        <f>IF(SP_SUL!M450="","*",SP_SUL!M450)</f>
        <v>ZEM</v>
      </c>
      <c r="G446" s="95" t="str">
        <f>IF(SP_SUL!I450="","*",SP_SUL!I450)</f>
        <v>-</v>
      </c>
      <c r="H446" s="95" t="str">
        <f>IF(SP_SUL!AB450="","*",SP_SUL!AB450)</f>
        <v>*</v>
      </c>
      <c r="I446" s="95" t="str">
        <f>IF(SP_SUL!AC450="","*",SP_SUL!AC450)</f>
        <v>*</v>
      </c>
      <c r="J446" s="96" t="str">
        <f>IF(SP_SUL!AA450="","*",SP_SUL!AA450)</f>
        <v>-</v>
      </c>
      <c r="K446" s="97" t="str">
        <f>IF(SP_SUL!AD450="","*",SP_SUL!AD450)</f>
        <v>*</v>
      </c>
    </row>
    <row r="447" spans="2:11" hidden="1">
      <c r="B447" s="94" t="str">
        <f>IF(SP_SUL!Y451="","*",SP_SUL!Y451)</f>
        <v>*</v>
      </c>
      <c r="C447" s="95">
        <f>IF(SP_SUL!B451="","*",SP_SUL!B451)</f>
        <v>46071</v>
      </c>
      <c r="D447" s="94" t="str">
        <f>IF(SP_SUL!D451="","*",SP_SUL!D451)</f>
        <v>ISMAEL(TP-726)</v>
      </c>
      <c r="E447" s="94" t="str">
        <f>IF(SP_SUL!H451="","*",SP_SUL!H451)</f>
        <v>-</v>
      </c>
      <c r="F447" s="100" t="str">
        <f>IF(SP_SUL!M451="","*",SP_SUL!M451)</f>
        <v>ZEM</v>
      </c>
      <c r="G447" s="95" t="str">
        <f>IF(SP_SUL!I451="","*",SP_SUL!I451)</f>
        <v>-</v>
      </c>
      <c r="H447" s="95" t="str">
        <f>IF(SP_SUL!AB451="","*",SP_SUL!AB451)</f>
        <v>*</v>
      </c>
      <c r="I447" s="95" t="str">
        <f>IF(SP_SUL!AC451="","*",SP_SUL!AC451)</f>
        <v>*</v>
      </c>
      <c r="J447" s="96" t="str">
        <f>IF(SP_SUL!AA451="","*",SP_SUL!AA451)</f>
        <v>-</v>
      </c>
      <c r="K447" s="97" t="str">
        <f>IF(SP_SUL!AD451="","*",SP_SUL!AD451)</f>
        <v>*</v>
      </c>
    </row>
    <row r="448" spans="2:11" hidden="1">
      <c r="B448" s="94" t="str">
        <f>IF(SP_SUL!Y452="","*",SP_SUL!Y452)</f>
        <v>*</v>
      </c>
      <c r="C448" s="95" t="str">
        <f>IF(SP_SUL!B452="","*",SP_SUL!B452)</f>
        <v>*</v>
      </c>
      <c r="D448" s="94" t="str">
        <f>IF(SP_SUL!D452="","*",SP_SUL!D452)</f>
        <v>*</v>
      </c>
      <c r="E448" s="94" t="str">
        <f>IF(SP_SUL!H452="","*",SP_SUL!H452)</f>
        <v>*</v>
      </c>
      <c r="F448" s="100" t="str">
        <f>IF(SP_SUL!M452="","*",SP_SUL!M452)</f>
        <v>-</v>
      </c>
      <c r="G448" s="95" t="str">
        <f>IF(SP_SUL!I452="","*",SP_SUL!I452)</f>
        <v>*</v>
      </c>
      <c r="H448" s="95" t="str">
        <f>IF(SP_SUL!AB452="","*",SP_SUL!AB452)</f>
        <v>*</v>
      </c>
      <c r="I448" s="95" t="str">
        <f>IF(SP_SUL!AC452="","*",SP_SUL!AC452)</f>
        <v>*</v>
      </c>
      <c r="J448" s="96" t="str">
        <f>IF(SP_SUL!AA452="","*",SP_SUL!AA452)</f>
        <v>*</v>
      </c>
      <c r="K448" s="97" t="str">
        <f>IF(SP_SUL!AD452="","*",SP_SUL!AD452)</f>
        <v>*</v>
      </c>
    </row>
    <row r="449" spans="2:11" hidden="1">
      <c r="B449" s="94" t="str">
        <f>IF(SP_SUL!Y453="","*",SP_SUL!Y453)</f>
        <v>*</v>
      </c>
      <c r="C449" s="95">
        <f>IF(SP_SUL!B453="","*",SP_SUL!B453)</f>
        <v>46071</v>
      </c>
      <c r="D449" s="94" t="str">
        <f>IF(SP_SUL!D453="","*",SP_SUL!D453)</f>
        <v>WALTER (TP-810)</v>
      </c>
      <c r="E449" s="94" t="str">
        <f>IF(SP_SUL!H453="","*",SP_SUL!H453)</f>
        <v>-</v>
      </c>
      <c r="F449" s="100" t="str">
        <f>IF(SP_SUL!M453="","*",SP_SUL!M453)</f>
        <v>ZWI-ZEM</v>
      </c>
      <c r="G449" s="95" t="str">
        <f>IF(SP_SUL!I453="","*",SP_SUL!I453)</f>
        <v>-</v>
      </c>
      <c r="H449" s="95" t="str">
        <f>IF(SP_SUL!AB453="","*",SP_SUL!AB453)</f>
        <v>*</v>
      </c>
      <c r="I449" s="95" t="str">
        <f>IF(SP_SUL!AC453="","*",SP_SUL!AC453)</f>
        <v>*</v>
      </c>
      <c r="J449" s="96" t="str">
        <f>IF(SP_SUL!AA453="","*",SP_SUL!AA453)</f>
        <v>-</v>
      </c>
      <c r="K449" s="97" t="str">
        <f>IF(SP_SUL!AD453="","*",SP_SUL!AD453)</f>
        <v>*</v>
      </c>
    </row>
    <row r="450" spans="2:11" hidden="1">
      <c r="B450" s="94" t="str">
        <f>IF(SP_SUL!Y454="","*",SP_SUL!Y454)</f>
        <v>*</v>
      </c>
      <c r="C450" s="95">
        <f>IF(SP_SUL!B454="","*",SP_SUL!B454)</f>
        <v>46071</v>
      </c>
      <c r="D450" s="94" t="str">
        <f>IF(SP_SUL!D454="","*",SP_SUL!D454)</f>
        <v>ADENISON (TP-810)</v>
      </c>
      <c r="E450" s="94" t="str">
        <f>IF(SP_SUL!H454="","*",SP_SUL!H454)</f>
        <v>-</v>
      </c>
      <c r="F450" s="100" t="str">
        <f>IF(SP_SUL!M454="","*",SP_SUL!M454)</f>
        <v>ZWI-ZEM</v>
      </c>
      <c r="G450" s="95" t="str">
        <f>IF(SP_SUL!I454="","*",SP_SUL!I454)</f>
        <v>-</v>
      </c>
      <c r="H450" s="95" t="str">
        <f>IF(SP_SUL!AB454="","*",SP_SUL!AB454)</f>
        <v>*</v>
      </c>
      <c r="I450" s="95" t="str">
        <f>IF(SP_SUL!AC454="","*",SP_SUL!AC454)</f>
        <v>*</v>
      </c>
      <c r="J450" s="96" t="str">
        <f>IF(SP_SUL!AA454="","*",SP_SUL!AA454)</f>
        <v>-</v>
      </c>
      <c r="K450" s="97" t="str">
        <f>IF(SP_SUL!AD454="","*",SP_SUL!AD454)</f>
        <v>*</v>
      </c>
    </row>
    <row r="451" spans="2:11" hidden="1">
      <c r="B451" s="94" t="str">
        <f>IF(SP_SUL!Y455="","*",SP_SUL!Y455)</f>
        <v>*</v>
      </c>
      <c r="C451" s="95" t="str">
        <f>IF(SP_SUL!B455="","*",SP_SUL!B455)</f>
        <v>*</v>
      </c>
      <c r="D451" s="94" t="str">
        <f>IF(SP_SUL!D455="","*",SP_SUL!D455)</f>
        <v>*</v>
      </c>
      <c r="E451" s="94" t="str">
        <f>IF(SP_SUL!H455="","*",SP_SUL!H455)</f>
        <v>*</v>
      </c>
      <c r="F451" s="100" t="str">
        <f>IF(SP_SUL!M455="","*",SP_SUL!M455)</f>
        <v>-</v>
      </c>
      <c r="G451" s="95" t="str">
        <f>IF(SP_SUL!I455="","*",SP_SUL!I455)</f>
        <v>*</v>
      </c>
      <c r="H451" s="95" t="str">
        <f>IF(SP_SUL!AB455="","*",SP_SUL!AB455)</f>
        <v>*</v>
      </c>
      <c r="I451" s="95" t="str">
        <f>IF(SP_SUL!AC455="","*",SP_SUL!AC455)</f>
        <v>*</v>
      </c>
      <c r="J451" s="96" t="str">
        <f>IF(SP_SUL!AA455="","*",SP_SUL!AA455)</f>
        <v>*</v>
      </c>
      <c r="K451" s="97" t="str">
        <f>IF(SP_SUL!AD455="","*",SP_SUL!AD455)</f>
        <v>*</v>
      </c>
    </row>
    <row r="452" spans="2:11" hidden="1">
      <c r="B452" s="94" t="str">
        <f>IF(SP_SUL!Y456="","*",SP_SUL!Y456)</f>
        <v>*</v>
      </c>
      <c r="C452" s="95">
        <f>IF(SP_SUL!B456="","*",SP_SUL!B456)</f>
        <v>46071</v>
      </c>
      <c r="D452" s="94" t="str">
        <f>IF(SP_SUL!D456="","*",SP_SUL!D456)</f>
        <v>W61</v>
      </c>
      <c r="E452" s="94" t="str">
        <f>IF(SP_SUL!H456="","*",SP_SUL!H456)</f>
        <v>ZEV</v>
      </c>
      <c r="F452" s="100" t="str">
        <f>IF(SP_SUL!M456="","*",SP_SUL!M456)</f>
        <v>ZEV-ZPT</v>
      </c>
      <c r="G452" s="95" t="str">
        <f>IF(SP_SUL!I456="","*",SP_SUL!I456)</f>
        <v>ZPT</v>
      </c>
      <c r="H452" s="95" t="str">
        <f>IF(SP_SUL!AB456="","*",SP_SUL!AB456)</f>
        <v>FIXO</v>
      </c>
      <c r="I452" s="95" t="str">
        <f>IF(SP_SUL!AC456="","*",SP_SUL!AC456)</f>
        <v>*</v>
      </c>
      <c r="J452" s="96">
        <f>IF(SP_SUL!AA456="","*",SP_SUL!AA456)</f>
        <v>1</v>
      </c>
      <c r="K452" s="97">
        <f>IF(SP_SUL!AD456="","*",SP_SUL!AD456)</f>
        <v>0.47916666666666669</v>
      </c>
    </row>
    <row r="453" spans="2:11" hidden="1">
      <c r="B453" s="94" t="str">
        <f>IF(SP_SUL!Y457="","*",SP_SUL!Y457)</f>
        <v>*</v>
      </c>
      <c r="C453" s="95">
        <f>IF(SP_SUL!B457="","*",SP_SUL!B457)</f>
        <v>46071</v>
      </c>
      <c r="D453" s="94" t="str">
        <f>IF(SP_SUL!D457="","*",SP_SUL!D457)</f>
        <v>HUELTON (TP-725)</v>
      </c>
      <c r="E453" s="94" t="str">
        <f>IF(SP_SUL!H457="","*",SP_SUL!H457)</f>
        <v>-</v>
      </c>
      <c r="F453" s="100" t="str">
        <f>IF(SP_SUL!M457="","*",SP_SUL!M457)</f>
        <v>ZPG-MRS</v>
      </c>
      <c r="G453" s="95" t="str">
        <f>IF(SP_SUL!I457="","*",SP_SUL!I457)</f>
        <v>-</v>
      </c>
      <c r="H453" s="95" t="str">
        <f>IF(SP_SUL!AB457="","*",SP_SUL!AB457)</f>
        <v>*</v>
      </c>
      <c r="I453" s="95" t="str">
        <f>IF(SP_SUL!AC457="","*",SP_SUL!AC457)</f>
        <v>*</v>
      </c>
      <c r="J453" s="96" t="str">
        <f>IF(SP_SUL!AA457="","*",SP_SUL!AA457)</f>
        <v>-</v>
      </c>
      <c r="K453" s="97" t="str">
        <f>IF(SP_SUL!AD457="","*",SP_SUL!AD457)</f>
        <v>*</v>
      </c>
    </row>
    <row r="454" spans="2:11" hidden="1">
      <c r="B454" s="94" t="str">
        <f>IF(SP_SUL!Y458="","*",SP_SUL!Y458)</f>
        <v>*</v>
      </c>
      <c r="C454" s="95">
        <f>IF(SP_SUL!B458="","*",SP_SUL!B458)</f>
        <v>46071</v>
      </c>
      <c r="D454" s="94" t="str">
        <f>IF(SP_SUL!D458="","*",SP_SUL!D458)</f>
        <v>ANDERSON (TF-680)</v>
      </c>
      <c r="E454" s="94" t="str">
        <f>IF(SP_SUL!H458="","*",SP_SUL!H458)</f>
        <v>-</v>
      </c>
      <c r="F454" s="100" t="str">
        <f>IF(SP_SUL!M458="","*",SP_SUL!M458)</f>
        <v>ZGP</v>
      </c>
      <c r="G454" s="95" t="str">
        <f>IF(SP_SUL!I458="","*",SP_SUL!I458)</f>
        <v>-</v>
      </c>
      <c r="H454" s="95" t="str">
        <f>IF(SP_SUL!AB458="","*",SP_SUL!AB458)</f>
        <v>*</v>
      </c>
      <c r="I454" s="95" t="str">
        <f>IF(SP_SUL!AC458="","*",SP_SUL!AC458)</f>
        <v>*</v>
      </c>
      <c r="J454" s="96" t="str">
        <f>IF(SP_SUL!AA458="","*",SP_SUL!AA458)</f>
        <v>-</v>
      </c>
      <c r="K454" s="97" t="str">
        <f>IF(SP_SUL!AD458="","*",SP_SUL!AD458)</f>
        <v>*</v>
      </c>
    </row>
    <row r="455" spans="2:11" hidden="1">
      <c r="B455" s="94" t="str">
        <f>IF(SP_SUL!Y459="","*",SP_SUL!Y459)</f>
        <v>*</v>
      </c>
      <c r="C455" s="95">
        <f>IF(SP_SUL!B459="","*",SP_SUL!B459)</f>
        <v>46071</v>
      </c>
      <c r="D455" s="94" t="str">
        <f>IF(SP_SUL!D459="","*",SP_SUL!D459)</f>
        <v>A84</v>
      </c>
      <c r="E455" s="94" t="str">
        <f>IF(SP_SUL!H459="","*",SP_SUL!H459)</f>
        <v>ZPT105=1</v>
      </c>
      <c r="F455" s="100" t="str">
        <f>IF(SP_SUL!M459="","*",SP_SUL!M459)</f>
        <v>ZPT-ZWI</v>
      </c>
      <c r="G455" s="95" t="str">
        <f>IF(SP_SUL!I459="","*",SP_SUL!I459)</f>
        <v>ZWI</v>
      </c>
      <c r="H455" s="95" t="str">
        <f>IF(SP_SUL!AB459="","*",SP_SUL!AB459)</f>
        <v>FIXO</v>
      </c>
      <c r="I455" s="95" t="str">
        <f>IF(SP_SUL!AC459="","*",SP_SUL!AC459)</f>
        <v>*</v>
      </c>
      <c r="J455" s="96">
        <f>IF(SP_SUL!AA459="","*",SP_SUL!AA459)</f>
        <v>1</v>
      </c>
      <c r="K455" s="97">
        <f>IF(SP_SUL!AD459="","*",SP_SUL!AD459)</f>
        <v>0.29166666666666669</v>
      </c>
    </row>
    <row r="456" spans="2:11" hidden="1">
      <c r="B456" s="94" t="str">
        <f>IF(SP_SUL!Y460="","*",SP_SUL!Y460)</f>
        <v>*</v>
      </c>
      <c r="C456" s="95">
        <f>IF(SP_SUL!B460="","*",SP_SUL!B460)</f>
        <v>46071</v>
      </c>
      <c r="D456" s="94" t="str">
        <f>IF(SP_SUL!D460="","*",SP_SUL!D460)</f>
        <v>W62</v>
      </c>
      <c r="E456" s="94" t="str">
        <f>IF(SP_SUL!H460="","*",SP_SUL!H460)</f>
        <v>ZPTZDR</v>
      </c>
      <c r="F456" s="100" t="str">
        <f>IF(SP_SUL!M460="","*",SP_SUL!M460)</f>
        <v>PAT-ZGM</v>
      </c>
      <c r="G456" s="95" t="str">
        <f>IF(SP_SUL!I460="","*",SP_SUL!I460)</f>
        <v>ZPTZDR</v>
      </c>
      <c r="H456" s="95" t="str">
        <f>IF(SP_SUL!AB460="","*",SP_SUL!AB460)</f>
        <v>FIXO</v>
      </c>
      <c r="I456" s="95" t="str">
        <f>IF(SP_SUL!AC460="","*",SP_SUL!AC460)</f>
        <v>*</v>
      </c>
      <c r="J456" s="96">
        <f>IF(SP_SUL!AA460="","*",SP_SUL!AA460)</f>
        <v>1</v>
      </c>
      <c r="K456" s="97">
        <f>IF(SP_SUL!AD460="","*",SP_SUL!AD460)</f>
        <v>0.29166666666666669</v>
      </c>
    </row>
    <row r="457" spans="2:11" hidden="1">
      <c r="B457" s="94" t="str">
        <f>IF(SP_SUL!Y461="","*",SP_SUL!Y461)</f>
        <v>*</v>
      </c>
      <c r="C457" s="95">
        <f>IF(SP_SUL!B461="","*",SP_SUL!B461)</f>
        <v>46071</v>
      </c>
      <c r="D457" s="94" t="str">
        <f>IF(SP_SUL!D461="","*",SP_SUL!D461)</f>
        <v>DIEGO (TF-42)</v>
      </c>
      <c r="E457" s="94" t="str">
        <f>IF(SP_SUL!H461="","*",SP_SUL!H461)</f>
        <v>-</v>
      </c>
      <c r="F457" s="100" t="str">
        <f>IF(SP_SUL!M461="","*",SP_SUL!M461)</f>
        <v>PAT-ZGM</v>
      </c>
      <c r="G457" s="95" t="str">
        <f>IF(SP_SUL!I461="","*",SP_SUL!I461)</f>
        <v>-</v>
      </c>
      <c r="H457" s="95" t="str">
        <f>IF(SP_SUL!AB461="","*",SP_SUL!AB461)</f>
        <v>*</v>
      </c>
      <c r="I457" s="95" t="str">
        <f>IF(SP_SUL!AC461="","*",SP_SUL!AC461)</f>
        <v>*</v>
      </c>
      <c r="J457" s="96" t="str">
        <f>IF(SP_SUL!AA461="","*",SP_SUL!AA461)</f>
        <v>-</v>
      </c>
      <c r="K457" s="97" t="str">
        <f>IF(SP_SUL!AD461="","*",SP_SUL!AD461)</f>
        <v>*</v>
      </c>
    </row>
    <row r="458" spans="2:11" hidden="1">
      <c r="B458" s="94" t="str">
        <f>IF(SP_SUL!Y462="","*",SP_SUL!Y462)</f>
        <v>*</v>
      </c>
      <c r="C458" s="95">
        <f>IF(SP_SUL!B462="","*",SP_SUL!B462)</f>
        <v>46071</v>
      </c>
      <c r="D458" s="94" t="str">
        <f>IF(SP_SUL!D462="","*",SP_SUL!D462)</f>
        <v>EXPANSÃO TURMA 1</v>
      </c>
      <c r="E458" s="94" t="str">
        <f>IF(SP_SUL!H462="","*",SP_SUL!H462)</f>
        <v>-</v>
      </c>
      <c r="F458" s="100" t="str">
        <f>IF(SP_SUL!M462="","*",SP_SUL!M462)</f>
        <v>PAT-ZGM</v>
      </c>
      <c r="G458" s="95" t="str">
        <f>IF(SP_SUL!I462="","*",SP_SUL!I462)</f>
        <v>-</v>
      </c>
      <c r="H458" s="95" t="str">
        <f>IF(SP_SUL!AB462="","*",SP_SUL!AB462)</f>
        <v>*</v>
      </c>
      <c r="I458" s="95" t="str">
        <f>IF(SP_SUL!AC462="","*",SP_SUL!AC462)</f>
        <v>*</v>
      </c>
      <c r="J458" s="96" t="str">
        <f>IF(SP_SUL!AA462="","*",SP_SUL!AA462)</f>
        <v>-</v>
      </c>
      <c r="K458" s="97" t="str">
        <f>IF(SP_SUL!AD462="","*",SP_SUL!AD462)</f>
        <v>*</v>
      </c>
    </row>
    <row r="459" spans="2:11" hidden="1">
      <c r="B459" s="94" t="str">
        <f>IF(SP_SUL!Y463="","*",SP_SUL!Y463)</f>
        <v>*</v>
      </c>
      <c r="C459" s="95" t="str">
        <f>IF(SP_SUL!B463="","*",SP_SUL!B463)</f>
        <v>*</v>
      </c>
      <c r="D459" s="94" t="str">
        <f>IF(SP_SUL!D463="","*",SP_SUL!D463)</f>
        <v>*</v>
      </c>
      <c r="E459" s="94" t="str">
        <f>IF(SP_SUL!H463="","*",SP_SUL!H463)</f>
        <v>*</v>
      </c>
      <c r="F459" s="100" t="str">
        <f>IF(SP_SUL!M463="","*",SP_SUL!M463)</f>
        <v>-</v>
      </c>
      <c r="G459" s="95" t="str">
        <f>IF(SP_SUL!I463="","*",SP_SUL!I463)</f>
        <v>*</v>
      </c>
      <c r="H459" s="95" t="str">
        <f>IF(SP_SUL!AB463="","*",SP_SUL!AB463)</f>
        <v>*</v>
      </c>
      <c r="I459" s="95" t="str">
        <f>IF(SP_SUL!AC463="","*",SP_SUL!AC463)</f>
        <v>*</v>
      </c>
      <c r="J459" s="96" t="str">
        <f>IF(SP_SUL!AA463="","*",SP_SUL!AA463)</f>
        <v>*</v>
      </c>
      <c r="K459" s="97" t="str">
        <f>IF(SP_SUL!AD463="","*",SP_SUL!AD463)</f>
        <v>*</v>
      </c>
    </row>
    <row r="460" spans="2:11" hidden="1">
      <c r="B460" s="94" t="str">
        <f>IF(SP_SUL!Y464="","*",SP_SUL!Y464)</f>
        <v>*</v>
      </c>
      <c r="C460" s="95" t="str">
        <f>IF(SP_SUL!B464="","*",SP_SUL!B464)</f>
        <v>*</v>
      </c>
      <c r="D460" s="94" t="str">
        <f>IF(SP_SUL!D464="","*",SP_SUL!D464)</f>
        <v>*</v>
      </c>
      <c r="E460" s="94" t="str">
        <f>IF(SP_SUL!H464="","*",SP_SUL!H464)</f>
        <v>*</v>
      </c>
      <c r="F460" s="100" t="str">
        <f>IF(SP_SUL!M464="","*",SP_SUL!M464)</f>
        <v>-</v>
      </c>
      <c r="G460" s="95" t="str">
        <f>IF(SP_SUL!I464="","*",SP_SUL!I464)</f>
        <v>*</v>
      </c>
      <c r="H460" s="95" t="str">
        <f>IF(SP_SUL!AB464="","*",SP_SUL!AB464)</f>
        <v>*</v>
      </c>
      <c r="I460" s="95" t="str">
        <f>IF(SP_SUL!AC464="","*",SP_SUL!AC464)</f>
        <v>*</v>
      </c>
      <c r="J460" s="96" t="str">
        <f>IF(SP_SUL!AA464="","*",SP_SUL!AA464)</f>
        <v>*</v>
      </c>
      <c r="K460" s="97" t="str">
        <f>IF(SP_SUL!AD464="","*",SP_SUL!AD464)</f>
        <v>*</v>
      </c>
    </row>
    <row r="461" spans="2:11" hidden="1">
      <c r="B461" s="94" t="str">
        <f>IF(SP_SUL!Y465="","*",SP_SUL!Y465)</f>
        <v>*</v>
      </c>
      <c r="C461" s="95" t="str">
        <f>IF(SP_SUL!B465="","*",SP_SUL!B465)</f>
        <v>*</v>
      </c>
      <c r="D461" s="94" t="str">
        <f>IF(SP_SUL!D465="","*",SP_SUL!D465)</f>
        <v>*</v>
      </c>
      <c r="E461" s="94" t="str">
        <f>IF(SP_SUL!H465="","*",SP_SUL!H465)</f>
        <v>*</v>
      </c>
      <c r="F461" s="100" t="str">
        <f>IF(SP_SUL!M465="","*",SP_SUL!M465)</f>
        <v>-</v>
      </c>
      <c r="G461" s="95" t="str">
        <f>IF(SP_SUL!I465="","*",SP_SUL!I465)</f>
        <v>*</v>
      </c>
      <c r="H461" s="95" t="str">
        <f>IF(SP_SUL!AB465="","*",SP_SUL!AB465)</f>
        <v>*</v>
      </c>
      <c r="I461" s="95" t="str">
        <f>IF(SP_SUL!AC465="","*",SP_SUL!AC465)</f>
        <v>*</v>
      </c>
      <c r="J461" s="96" t="str">
        <f>IF(SP_SUL!AA465="","*",SP_SUL!AA465)</f>
        <v>*</v>
      </c>
      <c r="K461" s="97" t="str">
        <f>IF(SP_SUL!AD465="","*",SP_SUL!AD465)</f>
        <v>*</v>
      </c>
    </row>
    <row r="462" spans="2:11" hidden="1">
      <c r="B462" s="94" t="str">
        <f>IF(SP_SUL!Y466="","*",SP_SUL!Y466)</f>
        <v>*</v>
      </c>
      <c r="C462" s="95" t="str">
        <f>IF(SP_SUL!B466="","*",SP_SUL!B466)</f>
        <v>*</v>
      </c>
      <c r="D462" s="94" t="str">
        <f>IF(SP_SUL!D466="","*",SP_SUL!D466)</f>
        <v>*</v>
      </c>
      <c r="E462" s="94" t="str">
        <f>IF(SP_SUL!H466="","*",SP_SUL!H466)</f>
        <v>*</v>
      </c>
      <c r="F462" s="100" t="str">
        <f>IF(SP_SUL!M466="","*",SP_SUL!M466)</f>
        <v>-</v>
      </c>
      <c r="G462" s="95" t="str">
        <f>IF(SP_SUL!I466="","*",SP_SUL!I466)</f>
        <v>*</v>
      </c>
      <c r="H462" s="95" t="str">
        <f>IF(SP_SUL!AB466="","*",SP_SUL!AB466)</f>
        <v>*</v>
      </c>
      <c r="I462" s="95" t="str">
        <f>IF(SP_SUL!AC466="","*",SP_SUL!AC466)</f>
        <v>*</v>
      </c>
      <c r="J462" s="96" t="str">
        <f>IF(SP_SUL!AA466="","*",SP_SUL!AA466)</f>
        <v>*</v>
      </c>
      <c r="K462" s="97" t="str">
        <f>IF(SP_SUL!AD466="","*",SP_SUL!AD466)</f>
        <v>*</v>
      </c>
    </row>
    <row r="463" spans="2:11" hidden="1">
      <c r="B463" s="94" t="str">
        <f>IF(SP_SUL!Y467="","*",SP_SUL!Y467)</f>
        <v>*</v>
      </c>
      <c r="C463" s="95" t="str">
        <f>IF(SP_SUL!B467="","*",SP_SUL!B467)</f>
        <v>*</v>
      </c>
      <c r="D463" s="94" t="str">
        <f>IF(SP_SUL!D467="","*",SP_SUL!D467)</f>
        <v>*</v>
      </c>
      <c r="E463" s="94" t="str">
        <f>IF(SP_SUL!H467="","*",SP_SUL!H467)</f>
        <v>*</v>
      </c>
      <c r="F463" s="100" t="str">
        <f>IF(SP_SUL!M467="","*",SP_SUL!M467)</f>
        <v>-</v>
      </c>
      <c r="G463" s="95" t="str">
        <f>IF(SP_SUL!I467="","*",SP_SUL!I467)</f>
        <v>*</v>
      </c>
      <c r="H463" s="95" t="str">
        <f>IF(SP_SUL!AB467="","*",SP_SUL!AB467)</f>
        <v>*</v>
      </c>
      <c r="I463" s="95" t="str">
        <f>IF(SP_SUL!AC467="","*",SP_SUL!AC467)</f>
        <v>*</v>
      </c>
      <c r="J463" s="96" t="str">
        <f>IF(SP_SUL!AA467="","*",SP_SUL!AA467)</f>
        <v>*</v>
      </c>
      <c r="K463" s="97" t="str">
        <f>IF(SP_SUL!AD467="","*",SP_SUL!AD467)</f>
        <v>*</v>
      </c>
    </row>
    <row r="464" spans="2:11" hidden="1">
      <c r="B464" s="94" t="str">
        <f>IF(SP_SUL!Y468="","*",SP_SUL!Y468)</f>
        <v>*</v>
      </c>
      <c r="C464" s="95" t="str">
        <f>IF(SP_SUL!B468="","*",SP_SUL!B468)</f>
        <v>*</v>
      </c>
      <c r="D464" s="94" t="str">
        <f>IF(SP_SUL!D468="","*",SP_SUL!D468)</f>
        <v>*</v>
      </c>
      <c r="E464" s="94" t="str">
        <f>IF(SP_SUL!H468="","*",SP_SUL!H468)</f>
        <v>*</v>
      </c>
      <c r="F464" s="100" t="str">
        <f>IF(SP_SUL!M468="","*",SP_SUL!M468)</f>
        <v>-</v>
      </c>
      <c r="G464" s="95" t="str">
        <f>IF(SP_SUL!I468="","*",SP_SUL!I468)</f>
        <v>*</v>
      </c>
      <c r="H464" s="95" t="str">
        <f>IF(SP_SUL!AB468="","*",SP_SUL!AB468)</f>
        <v>*</v>
      </c>
      <c r="I464" s="95" t="str">
        <f>IF(SP_SUL!AC468="","*",SP_SUL!AC468)</f>
        <v>*</v>
      </c>
      <c r="J464" s="96" t="str">
        <f>IF(SP_SUL!AA468="","*",SP_SUL!AA468)</f>
        <v>*</v>
      </c>
      <c r="K464" s="97" t="str">
        <f>IF(SP_SUL!AD468="","*",SP_SUL!AD468)</f>
        <v>*</v>
      </c>
    </row>
    <row r="465" spans="2:11" hidden="1">
      <c r="B465" s="94" t="str">
        <f>IF(SP_SUL!Y469="","*",SP_SUL!Y469)</f>
        <v>*</v>
      </c>
      <c r="C465" s="95" t="str">
        <f>IF(SP_SUL!B469="","*",SP_SUL!B469)</f>
        <v>*</v>
      </c>
      <c r="D465" s="94" t="str">
        <f>IF(SP_SUL!D469="","*",SP_SUL!D469)</f>
        <v>*</v>
      </c>
      <c r="E465" s="94" t="str">
        <f>IF(SP_SUL!H469="","*",SP_SUL!H469)</f>
        <v>*</v>
      </c>
      <c r="F465" s="100" t="str">
        <f>IF(SP_SUL!M469="","*",SP_SUL!M469)</f>
        <v>-</v>
      </c>
      <c r="G465" s="95" t="str">
        <f>IF(SP_SUL!I469="","*",SP_SUL!I469)</f>
        <v>*</v>
      </c>
      <c r="H465" s="95" t="str">
        <f>IF(SP_SUL!AB469="","*",SP_SUL!AB469)</f>
        <v>*</v>
      </c>
      <c r="I465" s="95" t="str">
        <f>IF(SP_SUL!AC469="","*",SP_SUL!AC469)</f>
        <v>*</v>
      </c>
      <c r="J465" s="96" t="str">
        <f>IF(SP_SUL!AA469="","*",SP_SUL!AA469)</f>
        <v>*</v>
      </c>
      <c r="K465" s="97" t="str">
        <f>IF(SP_SUL!AD469="","*",SP_SUL!AD469)</f>
        <v>*</v>
      </c>
    </row>
    <row r="466" spans="2:11" hidden="1">
      <c r="B466" s="94" t="str">
        <f>IF(SP_SUL!Y470="","*",SP_SUL!Y470)</f>
        <v>*</v>
      </c>
      <c r="C466" s="95" t="str">
        <f>IF(SP_SUL!B470="","*",SP_SUL!B470)</f>
        <v>*</v>
      </c>
      <c r="D466" s="94" t="str">
        <f>IF(SP_SUL!D470="","*",SP_SUL!D470)</f>
        <v>*</v>
      </c>
      <c r="E466" s="94" t="str">
        <f>IF(SP_SUL!H470="","*",SP_SUL!H470)</f>
        <v>*</v>
      </c>
      <c r="F466" s="100" t="str">
        <f>IF(SP_SUL!M470="","*",SP_SUL!M470)</f>
        <v>-</v>
      </c>
      <c r="G466" s="95" t="str">
        <f>IF(SP_SUL!I470="","*",SP_SUL!I470)</f>
        <v>*</v>
      </c>
      <c r="H466" s="95" t="str">
        <f>IF(SP_SUL!AB470="","*",SP_SUL!AB470)</f>
        <v>*</v>
      </c>
      <c r="I466" s="95" t="str">
        <f>IF(SP_SUL!AC470="","*",SP_SUL!AC470)</f>
        <v>*</v>
      </c>
      <c r="J466" s="96" t="str">
        <f>IF(SP_SUL!AA470="","*",SP_SUL!AA470)</f>
        <v>*</v>
      </c>
      <c r="K466" s="97" t="str">
        <f>IF(SP_SUL!AD470="","*",SP_SUL!AD470)</f>
        <v>*</v>
      </c>
    </row>
    <row r="467" spans="2:11" hidden="1">
      <c r="B467" s="94" t="str">
        <f>IF(SP_SUL!Y471="","*",SP_SUL!Y471)</f>
        <v>*</v>
      </c>
      <c r="C467" s="95" t="str">
        <f>IF(SP_SUL!B471="","*",SP_SUL!B471)</f>
        <v>*</v>
      </c>
      <c r="D467" s="94" t="str">
        <f>IF(SP_SUL!D471="","*",SP_SUL!D471)</f>
        <v>*</v>
      </c>
      <c r="E467" s="94" t="str">
        <f>IF(SP_SUL!H471="","*",SP_SUL!H471)</f>
        <v>*</v>
      </c>
      <c r="F467" s="100" t="str">
        <f>IF(SP_SUL!M471="","*",SP_SUL!M471)</f>
        <v>-</v>
      </c>
      <c r="G467" s="95" t="str">
        <f>IF(SP_SUL!I471="","*",SP_SUL!I471)</f>
        <v>*</v>
      </c>
      <c r="H467" s="95" t="str">
        <f>IF(SP_SUL!AB471="","*",SP_SUL!AB471)</f>
        <v>*</v>
      </c>
      <c r="I467" s="95" t="str">
        <f>IF(SP_SUL!AC471="","*",SP_SUL!AC471)</f>
        <v>*</v>
      </c>
      <c r="J467" s="96" t="str">
        <f>IF(SP_SUL!AA471="","*",SP_SUL!AA471)</f>
        <v>*</v>
      </c>
      <c r="K467" s="97" t="str">
        <f>IF(SP_SUL!AD471="","*",SP_SUL!AD471)</f>
        <v>*</v>
      </c>
    </row>
    <row r="468" spans="2:11" hidden="1">
      <c r="B468" s="94" t="str">
        <f>IF(SP_SUL!Y472="","*",SP_SUL!Y472)</f>
        <v>*</v>
      </c>
      <c r="C468" s="95" t="str">
        <f>IF(SP_SUL!B472="","*",SP_SUL!B472)</f>
        <v>*</v>
      </c>
      <c r="D468" s="94" t="str">
        <f>IF(SP_SUL!D472="","*",SP_SUL!D472)</f>
        <v>*</v>
      </c>
      <c r="E468" s="94" t="str">
        <f>IF(SP_SUL!H472="","*",SP_SUL!H472)</f>
        <v>*</v>
      </c>
      <c r="F468" s="100" t="str">
        <f>IF(SP_SUL!M472="","*",SP_SUL!M472)</f>
        <v>-</v>
      </c>
      <c r="G468" s="95" t="str">
        <f>IF(SP_SUL!I472="","*",SP_SUL!I472)</f>
        <v>*</v>
      </c>
      <c r="H468" s="95" t="str">
        <f>IF(SP_SUL!AB472="","*",SP_SUL!AB472)</f>
        <v>*</v>
      </c>
      <c r="I468" s="95" t="str">
        <f>IF(SP_SUL!AC472="","*",SP_SUL!AC472)</f>
        <v>*</v>
      </c>
      <c r="J468" s="96" t="str">
        <f>IF(SP_SUL!AA472="","*",SP_SUL!AA472)</f>
        <v>*</v>
      </c>
      <c r="K468" s="97" t="str">
        <f>IF(SP_SUL!AD472="","*",SP_SUL!AD472)</f>
        <v>*</v>
      </c>
    </row>
    <row r="469" spans="2:11" hidden="1">
      <c r="B469" s="94" t="str">
        <f>IF(SP_SUL!Y473="","*",SP_SUL!Y473)</f>
        <v>*</v>
      </c>
      <c r="C469" s="95" t="str">
        <f>IF(SP_SUL!B473="","*",SP_SUL!B473)</f>
        <v>*</v>
      </c>
      <c r="D469" s="94" t="str">
        <f>IF(SP_SUL!D473="","*",SP_SUL!D473)</f>
        <v>*</v>
      </c>
      <c r="E469" s="94" t="str">
        <f>IF(SP_SUL!H473="","*",SP_SUL!H473)</f>
        <v>*</v>
      </c>
      <c r="F469" s="100" t="str">
        <f>IF(SP_SUL!M473="","*",SP_SUL!M473)</f>
        <v>-</v>
      </c>
      <c r="G469" s="95" t="str">
        <f>IF(SP_SUL!I473="","*",SP_SUL!I473)</f>
        <v>*</v>
      </c>
      <c r="H469" s="95" t="str">
        <f>IF(SP_SUL!AB473="","*",SP_SUL!AB473)</f>
        <v>*</v>
      </c>
      <c r="I469" s="95" t="str">
        <f>IF(SP_SUL!AC473="","*",SP_SUL!AC473)</f>
        <v>*</v>
      </c>
      <c r="J469" s="96" t="str">
        <f>IF(SP_SUL!AA473="","*",SP_SUL!AA473)</f>
        <v>*</v>
      </c>
      <c r="K469" s="97" t="str">
        <f>IF(SP_SUL!AD473="","*",SP_SUL!AD473)</f>
        <v>*</v>
      </c>
    </row>
    <row r="470" spans="2:11" hidden="1">
      <c r="B470" s="94" t="str">
        <f>IF(SP_SUL!Y474="","*",SP_SUL!Y474)</f>
        <v>*</v>
      </c>
      <c r="C470" s="95" t="str">
        <f>IF(SP_SUL!B474="","*",SP_SUL!B474)</f>
        <v>*</v>
      </c>
      <c r="D470" s="94" t="str">
        <f>IF(SP_SUL!D474="","*",SP_SUL!D474)</f>
        <v>*</v>
      </c>
      <c r="E470" s="94" t="str">
        <f>IF(SP_SUL!H474="","*",SP_SUL!H474)</f>
        <v>*</v>
      </c>
      <c r="F470" s="100" t="str">
        <f>IF(SP_SUL!M474="","*",SP_SUL!M474)</f>
        <v>-</v>
      </c>
      <c r="G470" s="95" t="str">
        <f>IF(SP_SUL!I474="","*",SP_SUL!I474)</f>
        <v>*</v>
      </c>
      <c r="H470" s="95" t="str">
        <f>IF(SP_SUL!AB474="","*",SP_SUL!AB474)</f>
        <v>*</v>
      </c>
      <c r="I470" s="95" t="str">
        <f>IF(SP_SUL!AC474="","*",SP_SUL!AC474)</f>
        <v>*</v>
      </c>
      <c r="J470" s="96" t="str">
        <f>IF(SP_SUL!AA474="","*",SP_SUL!AA474)</f>
        <v>*</v>
      </c>
      <c r="K470" s="97" t="str">
        <f>IF(SP_SUL!AD474="","*",SP_SUL!AD474)</f>
        <v>*</v>
      </c>
    </row>
    <row r="471" spans="2:11" hidden="1">
      <c r="B471" s="94" t="str">
        <f>IF(SP_SUL!Y475="","*",SP_SUL!Y475)</f>
        <v>*</v>
      </c>
      <c r="C471" s="95" t="str">
        <f>IF(SP_SUL!B475="","*",SP_SUL!B475)</f>
        <v>*</v>
      </c>
      <c r="D471" s="94" t="str">
        <f>IF(SP_SUL!D475="","*",SP_SUL!D475)</f>
        <v>*</v>
      </c>
      <c r="E471" s="94" t="str">
        <f>IF(SP_SUL!H475="","*",SP_SUL!H475)</f>
        <v>*</v>
      </c>
      <c r="F471" s="100" t="str">
        <f>IF(SP_SUL!M475="","*",SP_SUL!M475)</f>
        <v>-</v>
      </c>
      <c r="G471" s="95" t="str">
        <f>IF(SP_SUL!I475="","*",SP_SUL!I475)</f>
        <v>*</v>
      </c>
      <c r="H471" s="95" t="str">
        <f>IF(SP_SUL!AB475="","*",SP_SUL!AB475)</f>
        <v>*</v>
      </c>
      <c r="I471" s="95" t="str">
        <f>IF(SP_SUL!AC475="","*",SP_SUL!AC475)</f>
        <v>*</v>
      </c>
      <c r="J471" s="96" t="str">
        <f>IF(SP_SUL!AA475="","*",SP_SUL!AA475)</f>
        <v>*</v>
      </c>
      <c r="K471" s="97" t="str">
        <f>IF(SP_SUL!AD475="","*",SP_SUL!AD475)</f>
        <v>*</v>
      </c>
    </row>
    <row r="472" spans="2:11" hidden="1">
      <c r="B472" s="94" t="str">
        <f>IF(SP_SUL!Y476="","*",SP_SUL!Y476)</f>
        <v>*</v>
      </c>
      <c r="C472" s="95" t="str">
        <f>IF(SP_SUL!B476="","*",SP_SUL!B476)</f>
        <v>*</v>
      </c>
      <c r="D472" s="94" t="str">
        <f>IF(SP_SUL!D476="","*",SP_SUL!D476)</f>
        <v>*</v>
      </c>
      <c r="E472" s="94" t="str">
        <f>IF(SP_SUL!H476="","*",SP_SUL!H476)</f>
        <v>*</v>
      </c>
      <c r="F472" s="100" t="str">
        <f>IF(SP_SUL!M476="","*",SP_SUL!M476)</f>
        <v>-</v>
      </c>
      <c r="G472" s="95" t="str">
        <f>IF(SP_SUL!I476="","*",SP_SUL!I476)</f>
        <v>*</v>
      </c>
      <c r="H472" s="95" t="str">
        <f>IF(SP_SUL!AB476="","*",SP_SUL!AB476)</f>
        <v>*</v>
      </c>
      <c r="I472" s="95" t="str">
        <f>IF(SP_SUL!AC476="","*",SP_SUL!AC476)</f>
        <v>*</v>
      </c>
      <c r="J472" s="96" t="str">
        <f>IF(SP_SUL!AA476="","*",SP_SUL!AA476)</f>
        <v>*</v>
      </c>
      <c r="K472" s="97" t="str">
        <f>IF(SP_SUL!AD476="","*",SP_SUL!AD476)</f>
        <v>*</v>
      </c>
    </row>
    <row r="473" spans="2:11" hidden="1">
      <c r="B473" s="94" t="str">
        <f>IF(SP_SUL!Y477="","*",SP_SUL!Y477)</f>
        <v>*</v>
      </c>
      <c r="C473" s="95" t="str">
        <f>IF(SP_SUL!B477="","*",SP_SUL!B477)</f>
        <v>*</v>
      </c>
      <c r="D473" s="94" t="str">
        <f>IF(SP_SUL!D477="","*",SP_SUL!D477)</f>
        <v>*</v>
      </c>
      <c r="E473" s="94" t="str">
        <f>IF(SP_SUL!H477="","*",SP_SUL!H477)</f>
        <v>*</v>
      </c>
      <c r="F473" s="100" t="str">
        <f>IF(SP_SUL!M477="","*",SP_SUL!M477)</f>
        <v>-</v>
      </c>
      <c r="G473" s="95" t="str">
        <f>IF(SP_SUL!I477="","*",SP_SUL!I477)</f>
        <v>*</v>
      </c>
      <c r="H473" s="95" t="str">
        <f>IF(SP_SUL!AB477="","*",SP_SUL!AB477)</f>
        <v>*</v>
      </c>
      <c r="I473" s="95" t="str">
        <f>IF(SP_SUL!AC477="","*",SP_SUL!AC477)</f>
        <v>*</v>
      </c>
      <c r="J473" s="96" t="str">
        <f>IF(SP_SUL!AA477="","*",SP_SUL!AA477)</f>
        <v>*</v>
      </c>
      <c r="K473" s="97" t="str">
        <f>IF(SP_SUL!AD477="","*",SP_SUL!AD477)</f>
        <v>*</v>
      </c>
    </row>
    <row r="474" spans="2:11" hidden="1">
      <c r="B474" s="94" t="str">
        <f>IF(SP_SUL!Y478="","*",SP_SUL!Y478)</f>
        <v>*</v>
      </c>
      <c r="C474" s="95" t="str">
        <f>IF(SP_SUL!B478="","*",SP_SUL!B478)</f>
        <v>*</v>
      </c>
      <c r="D474" s="94" t="str">
        <f>IF(SP_SUL!D478="","*",SP_SUL!D478)</f>
        <v>*</v>
      </c>
      <c r="E474" s="94" t="str">
        <f>IF(SP_SUL!H478="","*",SP_SUL!H478)</f>
        <v>*</v>
      </c>
      <c r="F474" s="100" t="str">
        <f>IF(SP_SUL!M478="","*",SP_SUL!M478)</f>
        <v>-</v>
      </c>
      <c r="G474" s="95" t="str">
        <f>IF(SP_SUL!I478="","*",SP_SUL!I478)</f>
        <v>*</v>
      </c>
      <c r="H474" s="95" t="str">
        <f>IF(SP_SUL!AB478="","*",SP_SUL!AB478)</f>
        <v>*</v>
      </c>
      <c r="I474" s="95" t="str">
        <f>IF(SP_SUL!AC478="","*",SP_SUL!AC478)</f>
        <v>*</v>
      </c>
      <c r="J474" s="96" t="str">
        <f>IF(SP_SUL!AA478="","*",SP_SUL!AA478)</f>
        <v>*</v>
      </c>
      <c r="K474" s="97" t="str">
        <f>IF(SP_SUL!AD478="","*",SP_SUL!AD478)</f>
        <v>*</v>
      </c>
    </row>
    <row r="475" spans="2:11" hidden="1">
      <c r="B475" s="94" t="str">
        <f>IF(SP_SUL!Y479="","*",SP_SUL!Y479)</f>
        <v>*</v>
      </c>
      <c r="C475" s="95" t="str">
        <f>IF(SP_SUL!B479="","*",SP_SUL!B479)</f>
        <v>*</v>
      </c>
      <c r="D475" s="94" t="str">
        <f>IF(SP_SUL!D479="","*",SP_SUL!D479)</f>
        <v>*</v>
      </c>
      <c r="E475" s="94" t="str">
        <f>IF(SP_SUL!H479="","*",SP_SUL!H479)</f>
        <v>*</v>
      </c>
      <c r="F475" s="100" t="str">
        <f>IF(SP_SUL!M479="","*",SP_SUL!M479)</f>
        <v>-</v>
      </c>
      <c r="G475" s="95" t="str">
        <f>IF(SP_SUL!I479="","*",SP_SUL!I479)</f>
        <v>*</v>
      </c>
      <c r="H475" s="95" t="str">
        <f>IF(SP_SUL!AB479="","*",SP_SUL!AB479)</f>
        <v>*</v>
      </c>
      <c r="I475" s="95" t="str">
        <f>IF(SP_SUL!AC479="","*",SP_SUL!AC479)</f>
        <v>*</v>
      </c>
      <c r="J475" s="96" t="str">
        <f>IF(SP_SUL!AA479="","*",SP_SUL!AA479)</f>
        <v>*</v>
      </c>
      <c r="K475" s="97" t="str">
        <f>IF(SP_SUL!AD479="","*",SP_SUL!AD479)</f>
        <v>*</v>
      </c>
    </row>
    <row r="476" spans="2:11" hidden="1">
      <c r="B476" s="94" t="str">
        <f>IF(SP_SUL!Y480="","*",SP_SUL!Y480)</f>
        <v>*</v>
      </c>
      <c r="C476" s="95" t="str">
        <f>IF(SP_SUL!B480="","*",SP_SUL!B480)</f>
        <v>*</v>
      </c>
      <c r="D476" s="94" t="str">
        <f>IF(SP_SUL!D480="","*",SP_SUL!D480)</f>
        <v>*</v>
      </c>
      <c r="E476" s="94" t="str">
        <f>IF(SP_SUL!H480="","*",SP_SUL!H480)</f>
        <v>*</v>
      </c>
      <c r="F476" s="100" t="str">
        <f>IF(SP_SUL!M480="","*",SP_SUL!M480)</f>
        <v>-</v>
      </c>
      <c r="G476" s="95" t="str">
        <f>IF(SP_SUL!I480="","*",SP_SUL!I480)</f>
        <v>*</v>
      </c>
      <c r="H476" s="95" t="str">
        <f>IF(SP_SUL!AB480="","*",SP_SUL!AB480)</f>
        <v>*</v>
      </c>
      <c r="I476" s="95" t="str">
        <f>IF(SP_SUL!AC480="","*",SP_SUL!AC480)</f>
        <v>*</v>
      </c>
      <c r="J476" s="96" t="str">
        <f>IF(SP_SUL!AA480="","*",SP_SUL!AA480)</f>
        <v>*</v>
      </c>
      <c r="K476" s="97" t="str">
        <f>IF(SP_SUL!AD480="","*",SP_SUL!AD480)</f>
        <v>*</v>
      </c>
    </row>
    <row r="477" spans="2:11" hidden="1">
      <c r="B477" s="94" t="str">
        <f>IF(SP_SUL!Y481="","*",SP_SUL!Y481)</f>
        <v>*</v>
      </c>
      <c r="C477" s="95" t="str">
        <f>IF(SP_SUL!B481="","*",SP_SUL!B481)</f>
        <v>*</v>
      </c>
      <c r="D477" s="94" t="str">
        <f>IF(SP_SUL!D481="","*",SP_SUL!D481)</f>
        <v>*</v>
      </c>
      <c r="E477" s="94" t="str">
        <f>IF(SP_SUL!H481="","*",SP_SUL!H481)</f>
        <v>*</v>
      </c>
      <c r="F477" s="100" t="str">
        <f>IF(SP_SUL!M481="","*",SP_SUL!M481)</f>
        <v>-</v>
      </c>
      <c r="G477" s="95" t="str">
        <f>IF(SP_SUL!I481="","*",SP_SUL!I481)</f>
        <v>*</v>
      </c>
      <c r="H477" s="95" t="str">
        <f>IF(SP_SUL!AB481="","*",SP_SUL!AB481)</f>
        <v>*</v>
      </c>
      <c r="I477" s="95" t="str">
        <f>IF(SP_SUL!AC481="","*",SP_SUL!AC481)</f>
        <v>*</v>
      </c>
      <c r="J477" s="96" t="str">
        <f>IF(SP_SUL!AA481="","*",SP_SUL!AA481)</f>
        <v>*</v>
      </c>
      <c r="K477" s="97" t="str">
        <f>IF(SP_SUL!AD481="","*",SP_SUL!AD481)</f>
        <v>*</v>
      </c>
    </row>
    <row r="478" spans="2:11" hidden="1">
      <c r="B478" s="94" t="str">
        <f>IF(SP_SUL!Y482="","*",SP_SUL!Y482)</f>
        <v>*</v>
      </c>
      <c r="C478" s="95" t="str">
        <f>IF(SP_SUL!B482="","*",SP_SUL!B482)</f>
        <v>*</v>
      </c>
      <c r="D478" s="94" t="str">
        <f>IF(SP_SUL!D482="","*",SP_SUL!D482)</f>
        <v>*</v>
      </c>
      <c r="E478" s="94" t="str">
        <f>IF(SP_SUL!H482="","*",SP_SUL!H482)</f>
        <v>*</v>
      </c>
      <c r="F478" s="100" t="str">
        <f>IF(SP_SUL!M482="","*",SP_SUL!M482)</f>
        <v>-</v>
      </c>
      <c r="G478" s="95" t="str">
        <f>IF(SP_SUL!I482="","*",SP_SUL!I482)</f>
        <v>*</v>
      </c>
      <c r="H478" s="95" t="str">
        <f>IF(SP_SUL!AB482="","*",SP_SUL!AB482)</f>
        <v>*</v>
      </c>
      <c r="I478" s="95" t="str">
        <f>IF(SP_SUL!AC482="","*",SP_SUL!AC482)</f>
        <v>*</v>
      </c>
      <c r="J478" s="96" t="str">
        <f>IF(SP_SUL!AA482="","*",SP_SUL!AA482)</f>
        <v>*</v>
      </c>
      <c r="K478" s="97" t="str">
        <f>IF(SP_SUL!AD482="","*",SP_SUL!AD482)</f>
        <v>*</v>
      </c>
    </row>
    <row r="479" spans="2:11" hidden="1">
      <c r="B479" s="94" t="str">
        <f>IF(SP_SUL!Y483="","*",SP_SUL!Y483)</f>
        <v>*</v>
      </c>
      <c r="C479" s="95" t="str">
        <f>IF(SP_SUL!B483="","*",SP_SUL!B483)</f>
        <v>*</v>
      </c>
      <c r="D479" s="94" t="str">
        <f>IF(SP_SUL!D483="","*",SP_SUL!D483)</f>
        <v>*</v>
      </c>
      <c r="E479" s="94" t="str">
        <f>IF(SP_SUL!H483="","*",SP_SUL!H483)</f>
        <v>*</v>
      </c>
      <c r="F479" s="100" t="str">
        <f>IF(SP_SUL!M483="","*",SP_SUL!M483)</f>
        <v>-</v>
      </c>
      <c r="G479" s="95" t="str">
        <f>IF(SP_SUL!I483="","*",SP_SUL!I483)</f>
        <v>*</v>
      </c>
      <c r="H479" s="95" t="str">
        <f>IF(SP_SUL!AB483="","*",SP_SUL!AB483)</f>
        <v>*</v>
      </c>
      <c r="I479" s="95" t="str">
        <f>IF(SP_SUL!AC483="","*",SP_SUL!AC483)</f>
        <v>*</v>
      </c>
      <c r="J479" s="96" t="str">
        <f>IF(SP_SUL!AA483="","*",SP_SUL!AA483)</f>
        <v>*</v>
      </c>
      <c r="K479" s="97" t="str">
        <f>IF(SP_SUL!AD483="","*",SP_SUL!AD483)</f>
        <v>*</v>
      </c>
    </row>
    <row r="480" spans="2:11" hidden="1">
      <c r="B480" s="94" t="str">
        <f>IF(SP_SUL!Y484="","*",SP_SUL!Y484)</f>
        <v>*</v>
      </c>
      <c r="C480" s="95" t="str">
        <f>IF(SP_SUL!B484="","*",SP_SUL!B484)</f>
        <v>*</v>
      </c>
      <c r="D480" s="94" t="str">
        <f>IF(SP_SUL!D484="","*",SP_SUL!D484)</f>
        <v>*</v>
      </c>
      <c r="E480" s="94" t="str">
        <f>IF(SP_SUL!H484="","*",SP_SUL!H484)</f>
        <v>*</v>
      </c>
      <c r="F480" s="100" t="str">
        <f>IF(SP_SUL!M484="","*",SP_SUL!M484)</f>
        <v>-</v>
      </c>
      <c r="G480" s="95" t="str">
        <f>IF(SP_SUL!I484="","*",SP_SUL!I484)</f>
        <v>*</v>
      </c>
      <c r="H480" s="95" t="str">
        <f>IF(SP_SUL!AB484="","*",SP_SUL!AB484)</f>
        <v>*</v>
      </c>
      <c r="I480" s="95" t="str">
        <f>IF(SP_SUL!AC484="","*",SP_SUL!AC484)</f>
        <v>*</v>
      </c>
      <c r="J480" s="96" t="str">
        <f>IF(SP_SUL!AA484="","*",SP_SUL!AA484)</f>
        <v>*</v>
      </c>
      <c r="K480" s="97" t="str">
        <f>IF(SP_SUL!AD484="","*",SP_SUL!AD484)</f>
        <v>*</v>
      </c>
    </row>
    <row r="481" spans="2:11" hidden="1">
      <c r="B481" s="94" t="str">
        <f>IF(SP_SUL!Y485="","*",SP_SUL!Y485)</f>
        <v>*</v>
      </c>
      <c r="C481" s="95" t="str">
        <f>IF(SP_SUL!B485="","*",SP_SUL!B485)</f>
        <v>*</v>
      </c>
      <c r="D481" s="94" t="str">
        <f>IF(SP_SUL!D485="","*",SP_SUL!D485)</f>
        <v>*</v>
      </c>
      <c r="E481" s="94" t="str">
        <f>IF(SP_SUL!H485="","*",SP_SUL!H485)</f>
        <v>*</v>
      </c>
      <c r="F481" s="100" t="str">
        <f>IF(SP_SUL!M485="","*",SP_SUL!M485)</f>
        <v>-</v>
      </c>
      <c r="G481" s="95" t="str">
        <f>IF(SP_SUL!I485="","*",SP_SUL!I485)</f>
        <v>*</v>
      </c>
      <c r="H481" s="95" t="str">
        <f>IF(SP_SUL!AB485="","*",SP_SUL!AB485)</f>
        <v>*</v>
      </c>
      <c r="I481" s="95" t="str">
        <f>IF(SP_SUL!AC485="","*",SP_SUL!AC485)</f>
        <v>*</v>
      </c>
      <c r="J481" s="96" t="str">
        <f>IF(SP_SUL!AA485="","*",SP_SUL!AA485)</f>
        <v>*</v>
      </c>
      <c r="K481" s="97" t="str">
        <f>IF(SP_SUL!AD485="","*",SP_SUL!AD485)</f>
        <v>*</v>
      </c>
    </row>
    <row r="482" spans="2:11" hidden="1">
      <c r="B482" s="94" t="str">
        <f>IF(SP_SUL!Y486="","*",SP_SUL!Y486)</f>
        <v>*</v>
      </c>
      <c r="C482" s="95" t="str">
        <f>IF(SP_SUL!B486="","*",SP_SUL!B486)</f>
        <v>*</v>
      </c>
      <c r="D482" s="94" t="str">
        <f>IF(SP_SUL!D486="","*",SP_SUL!D486)</f>
        <v>*</v>
      </c>
      <c r="E482" s="94" t="str">
        <f>IF(SP_SUL!H486="","*",SP_SUL!H486)</f>
        <v>*</v>
      </c>
      <c r="F482" s="100" t="str">
        <f>IF(SP_SUL!M486="","*",SP_SUL!M486)</f>
        <v>-</v>
      </c>
      <c r="G482" s="95" t="str">
        <f>IF(SP_SUL!I486="","*",SP_SUL!I486)</f>
        <v>*</v>
      </c>
      <c r="H482" s="95" t="str">
        <f>IF(SP_SUL!AB486="","*",SP_SUL!AB486)</f>
        <v>*</v>
      </c>
      <c r="I482" s="95" t="str">
        <f>IF(SP_SUL!AC486="","*",SP_SUL!AC486)</f>
        <v>*</v>
      </c>
      <c r="J482" s="96" t="str">
        <f>IF(SP_SUL!AA486="","*",SP_SUL!AA486)</f>
        <v>*</v>
      </c>
      <c r="K482" s="97" t="str">
        <f>IF(SP_SUL!AD486="","*",SP_SUL!AD486)</f>
        <v>*</v>
      </c>
    </row>
    <row r="483" spans="2:11" hidden="1">
      <c r="B483" s="94" t="str">
        <f>IF(SP_SUL!Y487="","*",SP_SUL!Y487)</f>
        <v>*</v>
      </c>
      <c r="C483" s="95" t="str">
        <f>IF(SP_SUL!B487="","*",SP_SUL!B487)</f>
        <v>*</v>
      </c>
      <c r="D483" s="94" t="str">
        <f>IF(SP_SUL!D487="","*",SP_SUL!D487)</f>
        <v>*</v>
      </c>
      <c r="E483" s="94" t="str">
        <f>IF(SP_SUL!H487="","*",SP_SUL!H487)</f>
        <v>*</v>
      </c>
      <c r="F483" s="100" t="str">
        <f>IF(SP_SUL!M487="","*",SP_SUL!M487)</f>
        <v>-</v>
      </c>
      <c r="G483" s="95" t="str">
        <f>IF(SP_SUL!I487="","*",SP_SUL!I487)</f>
        <v>*</v>
      </c>
      <c r="H483" s="95" t="str">
        <f>IF(SP_SUL!AB487="","*",SP_SUL!AB487)</f>
        <v>*</v>
      </c>
      <c r="I483" s="95" t="str">
        <f>IF(SP_SUL!AC487="","*",SP_SUL!AC487)</f>
        <v>*</v>
      </c>
      <c r="J483" s="96" t="str">
        <f>IF(SP_SUL!AA487="","*",SP_SUL!AA487)</f>
        <v>*</v>
      </c>
      <c r="K483" s="97" t="str">
        <f>IF(SP_SUL!AD487="","*",SP_SUL!AD487)</f>
        <v>*</v>
      </c>
    </row>
    <row r="484" spans="2:11" hidden="1">
      <c r="B484" s="94" t="str">
        <f>IF(SP_SUL!Y488="","*",SP_SUL!Y488)</f>
        <v>*</v>
      </c>
      <c r="C484" s="95" t="str">
        <f>IF(SP_SUL!B488="","*",SP_SUL!B488)</f>
        <v>*</v>
      </c>
      <c r="D484" s="94" t="str">
        <f>IF(SP_SUL!D488="","*",SP_SUL!D488)</f>
        <v>*</v>
      </c>
      <c r="E484" s="94" t="str">
        <f>IF(SP_SUL!H488="","*",SP_SUL!H488)</f>
        <v>*</v>
      </c>
      <c r="F484" s="100" t="str">
        <f>IF(SP_SUL!M488="","*",SP_SUL!M488)</f>
        <v>-</v>
      </c>
      <c r="G484" s="95" t="str">
        <f>IF(SP_SUL!I488="","*",SP_SUL!I488)</f>
        <v>*</v>
      </c>
      <c r="H484" s="95" t="str">
        <f>IF(SP_SUL!AB488="","*",SP_SUL!AB488)</f>
        <v>*</v>
      </c>
      <c r="I484" s="95" t="str">
        <f>IF(SP_SUL!AC488="","*",SP_SUL!AC488)</f>
        <v>*</v>
      </c>
      <c r="J484" s="96" t="str">
        <f>IF(SP_SUL!AA488="","*",SP_SUL!AA488)</f>
        <v>*</v>
      </c>
      <c r="K484" s="97" t="str">
        <f>IF(SP_SUL!AD488="","*",SP_SUL!AD488)</f>
        <v>*</v>
      </c>
    </row>
    <row r="485" spans="2:11" hidden="1">
      <c r="B485" s="94" t="str">
        <f>IF(SP_SUL!Y489="","*",SP_SUL!Y489)</f>
        <v>*</v>
      </c>
      <c r="C485" s="95" t="str">
        <f>IF(SP_SUL!B489="","*",SP_SUL!B489)</f>
        <v>*</v>
      </c>
      <c r="D485" s="94" t="str">
        <f>IF(SP_SUL!D489="","*",SP_SUL!D489)</f>
        <v>*</v>
      </c>
      <c r="E485" s="94" t="str">
        <f>IF(SP_SUL!H489="","*",SP_SUL!H489)</f>
        <v>*</v>
      </c>
      <c r="F485" s="100" t="str">
        <f>IF(SP_SUL!M489="","*",SP_SUL!M489)</f>
        <v>-</v>
      </c>
      <c r="G485" s="95" t="str">
        <f>IF(SP_SUL!I489="","*",SP_SUL!I489)</f>
        <v>*</v>
      </c>
      <c r="H485" s="95" t="str">
        <f>IF(SP_SUL!AB489="","*",SP_SUL!AB489)</f>
        <v>*</v>
      </c>
      <c r="I485" s="95" t="str">
        <f>IF(SP_SUL!AC489="","*",SP_SUL!AC489)</f>
        <v>*</v>
      </c>
      <c r="J485" s="96" t="str">
        <f>IF(SP_SUL!AA489="","*",SP_SUL!AA489)</f>
        <v>*</v>
      </c>
      <c r="K485" s="97" t="str">
        <f>IF(SP_SUL!AD489="","*",SP_SUL!AD489)</f>
        <v>*</v>
      </c>
    </row>
    <row r="486" spans="2:11" hidden="1">
      <c r="B486" s="94" t="str">
        <f>IF(SP_SUL!Y490="","*",SP_SUL!Y490)</f>
        <v>*</v>
      </c>
      <c r="C486" s="95" t="str">
        <f>IF(SP_SUL!B490="","*",SP_SUL!B490)</f>
        <v>*</v>
      </c>
      <c r="D486" s="94" t="str">
        <f>IF(SP_SUL!D490="","*",SP_SUL!D490)</f>
        <v>*</v>
      </c>
      <c r="E486" s="94" t="str">
        <f>IF(SP_SUL!H490="","*",SP_SUL!H490)</f>
        <v>*</v>
      </c>
      <c r="F486" s="100" t="str">
        <f>IF(SP_SUL!M490="","*",SP_SUL!M490)</f>
        <v>-</v>
      </c>
      <c r="G486" s="95" t="str">
        <f>IF(SP_SUL!I490="","*",SP_SUL!I490)</f>
        <v>*</v>
      </c>
      <c r="H486" s="95" t="str">
        <f>IF(SP_SUL!AB490="","*",SP_SUL!AB490)</f>
        <v>*</v>
      </c>
      <c r="I486" s="95" t="str">
        <f>IF(SP_SUL!AC490="","*",SP_SUL!AC490)</f>
        <v>*</v>
      </c>
      <c r="J486" s="96" t="str">
        <f>IF(SP_SUL!AA490="","*",SP_SUL!AA490)</f>
        <v>*</v>
      </c>
      <c r="K486" s="97" t="str">
        <f>IF(SP_SUL!AD490="","*",SP_SUL!AD490)</f>
        <v>*</v>
      </c>
    </row>
    <row r="487" spans="2:11" hidden="1">
      <c r="B487" s="94" t="str">
        <f>IF(SP_SUL!Y491="","*",SP_SUL!Y491)</f>
        <v>*</v>
      </c>
      <c r="C487" s="95" t="str">
        <f>IF(SP_SUL!B491="","*",SP_SUL!B491)</f>
        <v>*</v>
      </c>
      <c r="D487" s="94" t="str">
        <f>IF(SP_SUL!D491="","*",SP_SUL!D491)</f>
        <v>*</v>
      </c>
      <c r="E487" s="94" t="str">
        <f>IF(SP_SUL!H491="","*",SP_SUL!H491)</f>
        <v>*</v>
      </c>
      <c r="F487" s="100" t="str">
        <f>IF(SP_SUL!M491="","*",SP_SUL!M491)</f>
        <v>-</v>
      </c>
      <c r="G487" s="95" t="str">
        <f>IF(SP_SUL!I491="","*",SP_SUL!I491)</f>
        <v>*</v>
      </c>
      <c r="H487" s="95" t="str">
        <f>IF(SP_SUL!AB491="","*",SP_SUL!AB491)</f>
        <v>*</v>
      </c>
      <c r="I487" s="95" t="str">
        <f>IF(SP_SUL!AC491="","*",SP_SUL!AC491)</f>
        <v>*</v>
      </c>
      <c r="J487" s="96" t="str">
        <f>IF(SP_SUL!AA491="","*",SP_SUL!AA491)</f>
        <v>*</v>
      </c>
      <c r="K487" s="97" t="str">
        <f>IF(SP_SUL!AD491="","*",SP_SUL!AD491)</f>
        <v>*</v>
      </c>
    </row>
    <row r="488" spans="2:11" hidden="1">
      <c r="B488" s="94" t="str">
        <f>IF(SP_SUL!Y492="","*",SP_SUL!Y492)</f>
        <v>*</v>
      </c>
      <c r="C488" s="95" t="str">
        <f>IF(SP_SUL!B492="","*",SP_SUL!B492)</f>
        <v>*</v>
      </c>
      <c r="D488" s="94" t="str">
        <f>IF(SP_SUL!D492="","*",SP_SUL!D492)</f>
        <v>*</v>
      </c>
      <c r="E488" s="94" t="str">
        <f>IF(SP_SUL!H492="","*",SP_SUL!H492)</f>
        <v>*</v>
      </c>
      <c r="F488" s="100" t="str">
        <f>IF(SP_SUL!M492="","*",SP_SUL!M492)</f>
        <v>-</v>
      </c>
      <c r="G488" s="95" t="str">
        <f>IF(SP_SUL!I492="","*",SP_SUL!I492)</f>
        <v>*</v>
      </c>
      <c r="H488" s="95" t="str">
        <f>IF(SP_SUL!AB492="","*",SP_SUL!AB492)</f>
        <v>*</v>
      </c>
      <c r="I488" s="95" t="str">
        <f>IF(SP_SUL!AC492="","*",SP_SUL!AC492)</f>
        <v>*</v>
      </c>
      <c r="J488" s="96" t="str">
        <f>IF(SP_SUL!AA492="","*",SP_SUL!AA492)</f>
        <v>*</v>
      </c>
      <c r="K488" s="97" t="str">
        <f>IF(SP_SUL!AD492="","*",SP_SUL!AD492)</f>
        <v>*</v>
      </c>
    </row>
    <row r="489" spans="2:11" hidden="1">
      <c r="B489" s="94" t="str">
        <f>IF(SP_SUL!Y493="","*",SP_SUL!Y493)</f>
        <v>*</v>
      </c>
      <c r="C489" s="95" t="str">
        <f>IF(SP_SUL!B493="","*",SP_SUL!B493)</f>
        <v>*</v>
      </c>
      <c r="D489" s="94" t="str">
        <f>IF(SP_SUL!D493="","*",SP_SUL!D493)</f>
        <v>*</v>
      </c>
      <c r="E489" s="94" t="str">
        <f>IF(SP_SUL!H493="","*",SP_SUL!H493)</f>
        <v>*</v>
      </c>
      <c r="F489" s="100" t="str">
        <f>IF(SP_SUL!M493="","*",SP_SUL!M493)</f>
        <v>-</v>
      </c>
      <c r="G489" s="95" t="str">
        <f>IF(SP_SUL!I493="","*",SP_SUL!I493)</f>
        <v>*</v>
      </c>
      <c r="H489" s="95" t="str">
        <f>IF(SP_SUL!AB493="","*",SP_SUL!AB493)</f>
        <v>*</v>
      </c>
      <c r="I489" s="95" t="str">
        <f>IF(SP_SUL!AC493="","*",SP_SUL!AC493)</f>
        <v>*</v>
      </c>
      <c r="J489" s="96" t="str">
        <f>IF(SP_SUL!AA493="","*",SP_SUL!AA493)</f>
        <v>*</v>
      </c>
      <c r="K489" s="97" t="str">
        <f>IF(SP_SUL!AD493="","*",SP_SUL!AD493)</f>
        <v>*</v>
      </c>
    </row>
    <row r="490" spans="2:11" hidden="1">
      <c r="B490" s="94" t="str">
        <f>IF(SP_SUL!Y494="","*",SP_SUL!Y494)</f>
        <v>*</v>
      </c>
      <c r="C490" s="95" t="str">
        <f>IF(SP_SUL!B494="","*",SP_SUL!B494)</f>
        <v>*</v>
      </c>
      <c r="D490" s="94" t="str">
        <f>IF(SP_SUL!D494="","*",SP_SUL!D494)</f>
        <v>*</v>
      </c>
      <c r="E490" s="94" t="str">
        <f>IF(SP_SUL!H494="","*",SP_SUL!H494)</f>
        <v>*</v>
      </c>
      <c r="F490" s="100" t="str">
        <f>IF(SP_SUL!M494="","*",SP_SUL!M494)</f>
        <v>-</v>
      </c>
      <c r="G490" s="95" t="str">
        <f>IF(SP_SUL!I494="","*",SP_SUL!I494)</f>
        <v>*</v>
      </c>
      <c r="H490" s="95" t="str">
        <f>IF(SP_SUL!AB494="","*",SP_SUL!AB494)</f>
        <v>*</v>
      </c>
      <c r="I490" s="95" t="str">
        <f>IF(SP_SUL!AC494="","*",SP_SUL!AC494)</f>
        <v>*</v>
      </c>
      <c r="J490" s="96" t="str">
        <f>IF(SP_SUL!AA494="","*",SP_SUL!AA494)</f>
        <v>*</v>
      </c>
      <c r="K490" s="97" t="str">
        <f>IF(SP_SUL!AD494="","*",SP_SUL!AD494)</f>
        <v>*</v>
      </c>
    </row>
    <row r="491" spans="2:11" hidden="1">
      <c r="B491" s="94" t="str">
        <f>IF(SP_SUL!Y495="","*",SP_SUL!Y495)</f>
        <v>*</v>
      </c>
      <c r="C491" s="95" t="str">
        <f>IF(SP_SUL!B495="","*",SP_SUL!B495)</f>
        <v>*</v>
      </c>
      <c r="D491" s="94" t="str">
        <f>IF(SP_SUL!D495="","*",SP_SUL!D495)</f>
        <v>*</v>
      </c>
      <c r="E491" s="94" t="str">
        <f>IF(SP_SUL!H495="","*",SP_SUL!H495)</f>
        <v>*</v>
      </c>
      <c r="F491" s="100" t="str">
        <f>IF(SP_SUL!M495="","*",SP_SUL!M495)</f>
        <v>-</v>
      </c>
      <c r="G491" s="95" t="str">
        <f>IF(SP_SUL!I495="","*",SP_SUL!I495)</f>
        <v>*</v>
      </c>
      <c r="H491" s="95" t="str">
        <f>IF(SP_SUL!AB495="","*",SP_SUL!AB495)</f>
        <v>*</v>
      </c>
      <c r="I491" s="95" t="str">
        <f>IF(SP_SUL!AC495="","*",SP_SUL!AC495)</f>
        <v>*</v>
      </c>
      <c r="J491" s="96" t="str">
        <f>IF(SP_SUL!AA495="","*",SP_SUL!AA495)</f>
        <v>*</v>
      </c>
      <c r="K491" s="97" t="str">
        <f>IF(SP_SUL!AD495="","*",SP_SUL!AD495)</f>
        <v>*</v>
      </c>
    </row>
    <row r="492" spans="2:11" hidden="1">
      <c r="B492" s="94" t="str">
        <f>IF(SP_SUL!Y496="","*",SP_SUL!Y496)</f>
        <v>*</v>
      </c>
      <c r="C492" s="95" t="str">
        <f>IF(SP_SUL!B496="","*",SP_SUL!B496)</f>
        <v>*</v>
      </c>
      <c r="D492" s="94" t="str">
        <f>IF(SP_SUL!D496="","*",SP_SUL!D496)</f>
        <v>*</v>
      </c>
      <c r="E492" s="94" t="str">
        <f>IF(SP_SUL!H496="","*",SP_SUL!H496)</f>
        <v>*</v>
      </c>
      <c r="F492" s="100" t="str">
        <f>IF(SP_SUL!M496="","*",SP_SUL!M496)</f>
        <v>-</v>
      </c>
      <c r="G492" s="95" t="str">
        <f>IF(SP_SUL!I496="","*",SP_SUL!I496)</f>
        <v>*</v>
      </c>
      <c r="H492" s="95" t="str">
        <f>IF(SP_SUL!AB496="","*",SP_SUL!AB496)</f>
        <v>*</v>
      </c>
      <c r="I492" s="95" t="str">
        <f>IF(SP_SUL!AC496="","*",SP_SUL!AC496)</f>
        <v>*</v>
      </c>
      <c r="J492" s="96" t="str">
        <f>IF(SP_SUL!AA496="","*",SP_SUL!AA496)</f>
        <v>*</v>
      </c>
      <c r="K492" s="97" t="str">
        <f>IF(SP_SUL!AD496="","*",SP_SUL!AD496)</f>
        <v>*</v>
      </c>
    </row>
    <row r="493" spans="2:11" hidden="1">
      <c r="B493" s="94" t="str">
        <f>IF(SP_SUL!Y497="","*",SP_SUL!Y497)</f>
        <v>*</v>
      </c>
      <c r="C493" s="95" t="str">
        <f>IF(SP_SUL!B497="","*",SP_SUL!B497)</f>
        <v>*</v>
      </c>
      <c r="D493" s="94" t="str">
        <f>IF(SP_SUL!D497="","*",SP_SUL!D497)</f>
        <v>*</v>
      </c>
      <c r="E493" s="94" t="str">
        <f>IF(SP_SUL!H497="","*",SP_SUL!H497)</f>
        <v>*</v>
      </c>
      <c r="F493" s="100" t="str">
        <f>IF(SP_SUL!M497="","*",SP_SUL!M497)</f>
        <v>-</v>
      </c>
      <c r="G493" s="95" t="str">
        <f>IF(SP_SUL!I497="","*",SP_SUL!I497)</f>
        <v>*</v>
      </c>
      <c r="H493" s="95" t="str">
        <f>IF(SP_SUL!AB497="","*",SP_SUL!AB497)</f>
        <v>*</v>
      </c>
      <c r="I493" s="95" t="str">
        <f>IF(SP_SUL!AC497="","*",SP_SUL!AC497)</f>
        <v>*</v>
      </c>
      <c r="J493" s="96" t="str">
        <f>IF(SP_SUL!AA497="","*",SP_SUL!AA497)</f>
        <v>*</v>
      </c>
      <c r="K493" s="97" t="str">
        <f>IF(SP_SUL!AD497="","*",SP_SUL!AD497)</f>
        <v>*</v>
      </c>
    </row>
    <row r="494" spans="2:11" hidden="1">
      <c r="B494" s="94" t="str">
        <f>IF(SP_SUL!Y498="","*",SP_SUL!Y498)</f>
        <v>*</v>
      </c>
      <c r="C494" s="95" t="str">
        <f>IF(SP_SUL!B498="","*",SP_SUL!B498)</f>
        <v>*</v>
      </c>
      <c r="D494" s="94" t="str">
        <f>IF(SP_SUL!D498="","*",SP_SUL!D498)</f>
        <v>*</v>
      </c>
      <c r="E494" s="94" t="str">
        <f>IF(SP_SUL!H498="","*",SP_SUL!H498)</f>
        <v>*</v>
      </c>
      <c r="F494" s="100" t="str">
        <f>IF(SP_SUL!M498="","*",SP_SUL!M498)</f>
        <v>-</v>
      </c>
      <c r="G494" s="95" t="str">
        <f>IF(SP_SUL!I498="","*",SP_SUL!I498)</f>
        <v>*</v>
      </c>
      <c r="H494" s="95" t="str">
        <f>IF(SP_SUL!AB498="","*",SP_SUL!AB498)</f>
        <v>*</v>
      </c>
      <c r="I494" s="95" t="str">
        <f>IF(SP_SUL!AC498="","*",SP_SUL!AC498)</f>
        <v>*</v>
      </c>
      <c r="J494" s="96" t="str">
        <f>IF(SP_SUL!AA498="","*",SP_SUL!AA498)</f>
        <v>*</v>
      </c>
      <c r="K494" s="97" t="str">
        <f>IF(SP_SUL!AD498="","*",SP_SUL!AD498)</f>
        <v>*</v>
      </c>
    </row>
    <row r="495" spans="2:11" hidden="1">
      <c r="B495" s="94" t="str">
        <f>IF(SP_SUL!Y499="","*",SP_SUL!Y499)</f>
        <v>*</v>
      </c>
      <c r="C495" s="95" t="str">
        <f>IF(SP_SUL!B499="","*",SP_SUL!B499)</f>
        <v>*</v>
      </c>
      <c r="D495" s="94" t="str">
        <f>IF(SP_SUL!D499="","*",SP_SUL!D499)</f>
        <v>*</v>
      </c>
      <c r="E495" s="94" t="str">
        <f>IF(SP_SUL!H499="","*",SP_SUL!H499)</f>
        <v>*</v>
      </c>
      <c r="F495" s="100" t="str">
        <f>IF(SP_SUL!M499="","*",SP_SUL!M499)</f>
        <v>-</v>
      </c>
      <c r="G495" s="95" t="str">
        <f>IF(SP_SUL!I499="","*",SP_SUL!I499)</f>
        <v>*</v>
      </c>
      <c r="H495" s="95" t="str">
        <f>IF(SP_SUL!AB499="","*",SP_SUL!AB499)</f>
        <v>*</v>
      </c>
      <c r="I495" s="95" t="str">
        <f>IF(SP_SUL!AC499="","*",SP_SUL!AC499)</f>
        <v>*</v>
      </c>
      <c r="J495" s="96" t="str">
        <f>IF(SP_SUL!AA499="","*",SP_SUL!AA499)</f>
        <v>*</v>
      </c>
      <c r="K495" s="97" t="str">
        <f>IF(SP_SUL!AD499="","*",SP_SUL!AD499)</f>
        <v>*</v>
      </c>
    </row>
    <row r="496" spans="2:11" hidden="1">
      <c r="B496" s="94" t="str">
        <f>IF(SP_SUL!Y500="","*",SP_SUL!Y500)</f>
        <v>*</v>
      </c>
      <c r="C496" s="95" t="str">
        <f>IF(SP_SUL!B500="","*",SP_SUL!B500)</f>
        <v>*</v>
      </c>
      <c r="D496" s="94" t="str">
        <f>IF(SP_SUL!D500="","*",SP_SUL!D500)</f>
        <v>*</v>
      </c>
      <c r="E496" s="94" t="str">
        <f>IF(SP_SUL!H500="","*",SP_SUL!H500)</f>
        <v>*</v>
      </c>
      <c r="F496" s="100" t="str">
        <f>IF(SP_SUL!M500="","*",SP_SUL!M500)</f>
        <v>-</v>
      </c>
      <c r="G496" s="95" t="str">
        <f>IF(SP_SUL!I500="","*",SP_SUL!I500)</f>
        <v>*</v>
      </c>
      <c r="H496" s="95" t="str">
        <f>IF(SP_SUL!AB500="","*",SP_SUL!AB500)</f>
        <v>*</v>
      </c>
      <c r="I496" s="95" t="str">
        <f>IF(SP_SUL!AC500="","*",SP_SUL!AC500)</f>
        <v>*</v>
      </c>
      <c r="J496" s="96" t="str">
        <f>IF(SP_SUL!AA500="","*",SP_SUL!AA500)</f>
        <v>*</v>
      </c>
      <c r="K496" s="97" t="str">
        <f>IF(SP_SUL!AD500="","*",SP_SUL!AD500)</f>
        <v>*</v>
      </c>
    </row>
    <row r="497" spans="2:11" hidden="1">
      <c r="B497" s="94" t="str">
        <f>IF(SP_SUL!Y501="","*",SP_SUL!Y501)</f>
        <v>*</v>
      </c>
      <c r="C497" s="95" t="str">
        <f>IF(SP_SUL!B501="","*",SP_SUL!B501)</f>
        <v>*</v>
      </c>
      <c r="D497" s="94" t="str">
        <f>IF(SP_SUL!D501="","*",SP_SUL!D501)</f>
        <v>*</v>
      </c>
      <c r="E497" s="94" t="str">
        <f>IF(SP_SUL!H501="","*",SP_SUL!H501)</f>
        <v>*</v>
      </c>
      <c r="F497" s="100" t="str">
        <f>IF(SP_SUL!M501="","*",SP_SUL!M501)</f>
        <v>-</v>
      </c>
      <c r="G497" s="95" t="str">
        <f>IF(SP_SUL!I501="","*",SP_SUL!I501)</f>
        <v>*</v>
      </c>
      <c r="H497" s="95" t="str">
        <f>IF(SP_SUL!AB501="","*",SP_SUL!AB501)</f>
        <v>*</v>
      </c>
      <c r="I497" s="95" t="str">
        <f>IF(SP_SUL!AC501="","*",SP_SUL!AC501)</f>
        <v>*</v>
      </c>
      <c r="J497" s="96" t="str">
        <f>IF(SP_SUL!AA501="","*",SP_SUL!AA501)</f>
        <v>*</v>
      </c>
      <c r="K497" s="97" t="str">
        <f>IF(SP_SUL!AD501="","*",SP_SUL!AD501)</f>
        <v>*</v>
      </c>
    </row>
    <row r="498" spans="2:11" hidden="1">
      <c r="B498" s="94" t="str">
        <f>IF(SP_SUL!Y502="","*",SP_SUL!Y502)</f>
        <v>*</v>
      </c>
      <c r="C498" s="95" t="str">
        <f>IF(SP_SUL!B502="","*",SP_SUL!B502)</f>
        <v>*</v>
      </c>
      <c r="D498" s="94" t="str">
        <f>IF(SP_SUL!D502="","*",SP_SUL!D502)</f>
        <v>*</v>
      </c>
      <c r="E498" s="94" t="str">
        <f>IF(SP_SUL!H502="","*",SP_SUL!H502)</f>
        <v>*</v>
      </c>
      <c r="F498" s="100" t="str">
        <f>IF(SP_SUL!M502="","*",SP_SUL!M502)</f>
        <v>-</v>
      </c>
      <c r="G498" s="95" t="str">
        <f>IF(SP_SUL!I502="","*",SP_SUL!I502)</f>
        <v>*</v>
      </c>
      <c r="H498" s="95" t="str">
        <f>IF(SP_SUL!AB502="","*",SP_SUL!AB502)</f>
        <v>*</v>
      </c>
      <c r="I498" s="95" t="str">
        <f>IF(SP_SUL!AC502="","*",SP_SUL!AC502)</f>
        <v>*</v>
      </c>
      <c r="J498" s="96" t="str">
        <f>IF(SP_SUL!AA502="","*",SP_SUL!AA502)</f>
        <v>*</v>
      </c>
      <c r="K498" s="97" t="str">
        <f>IF(SP_SUL!AD502="","*",SP_SUL!AD502)</f>
        <v>*</v>
      </c>
    </row>
    <row r="499" spans="2:11" hidden="1">
      <c r="B499" s="94" t="str">
        <f>IF(SP_SUL!Y503="","*",SP_SUL!Y503)</f>
        <v>*</v>
      </c>
      <c r="C499" s="95" t="str">
        <f>IF(SP_SUL!B503="","*",SP_SUL!B503)</f>
        <v>*</v>
      </c>
      <c r="D499" s="94" t="str">
        <f>IF(SP_SUL!D503="","*",SP_SUL!D503)</f>
        <v>*</v>
      </c>
      <c r="E499" s="94" t="str">
        <f>IF(SP_SUL!H503="","*",SP_SUL!H503)</f>
        <v>*</v>
      </c>
      <c r="F499" s="100" t="str">
        <f>IF(SP_SUL!M503="","*",SP_SUL!M503)</f>
        <v>-</v>
      </c>
      <c r="G499" s="95" t="str">
        <f>IF(SP_SUL!I503="","*",SP_SUL!I503)</f>
        <v>*</v>
      </c>
      <c r="H499" s="95" t="str">
        <f>IF(SP_SUL!AB503="","*",SP_SUL!AB503)</f>
        <v>*</v>
      </c>
      <c r="I499" s="95" t="str">
        <f>IF(SP_SUL!AC503="","*",SP_SUL!AC503)</f>
        <v>*</v>
      </c>
      <c r="J499" s="96" t="str">
        <f>IF(SP_SUL!AA503="","*",SP_SUL!AA503)</f>
        <v>*</v>
      </c>
      <c r="K499" s="97" t="str">
        <f>IF(SP_SUL!AD503="","*",SP_SUL!AD503)</f>
        <v>*</v>
      </c>
    </row>
    <row r="500" spans="2:11" hidden="1">
      <c r="B500" s="94" t="str">
        <f>IF(SP_SUL!Y504="","*",SP_SUL!Y504)</f>
        <v>*</v>
      </c>
      <c r="C500" s="95" t="str">
        <f>IF(SP_SUL!B504="","*",SP_SUL!B504)</f>
        <v>*</v>
      </c>
      <c r="D500" s="94" t="str">
        <f>IF(SP_SUL!D504="","*",SP_SUL!D504)</f>
        <v>*</v>
      </c>
      <c r="E500" s="94" t="str">
        <f>IF(SP_SUL!H504="","*",SP_SUL!H504)</f>
        <v>*</v>
      </c>
      <c r="F500" s="100" t="str">
        <f>IF(SP_SUL!M504="","*",SP_SUL!M504)</f>
        <v>-</v>
      </c>
      <c r="G500" s="95" t="str">
        <f>IF(SP_SUL!I504="","*",SP_SUL!I504)</f>
        <v>*</v>
      </c>
      <c r="H500" s="95" t="str">
        <f>IF(SP_SUL!AB504="","*",SP_SUL!AB504)</f>
        <v>*</v>
      </c>
      <c r="I500" s="95" t="str">
        <f>IF(SP_SUL!AC504="","*",SP_SUL!AC504)</f>
        <v>*</v>
      </c>
      <c r="J500" s="96" t="str">
        <f>IF(SP_SUL!AA504="","*",SP_SUL!AA504)</f>
        <v>*</v>
      </c>
      <c r="K500" s="97" t="str">
        <f>IF(SP_SUL!AD504="","*",SP_SUL!AD504)</f>
        <v>*</v>
      </c>
    </row>
    <row r="501" spans="2:11" hidden="1">
      <c r="B501" s="94" t="str">
        <f>IF(SP_SUL!Y505="","*",SP_SUL!Y505)</f>
        <v>*</v>
      </c>
      <c r="C501" s="95" t="str">
        <f>IF(SP_SUL!B505="","*",SP_SUL!B505)</f>
        <v>*</v>
      </c>
      <c r="D501" s="94" t="str">
        <f>IF(SP_SUL!D505="","*",SP_SUL!D505)</f>
        <v>*</v>
      </c>
      <c r="E501" s="94" t="str">
        <f>IF(SP_SUL!H505="","*",SP_SUL!H505)</f>
        <v>*</v>
      </c>
      <c r="F501" s="100" t="str">
        <f>IF(SP_SUL!M505="","*",SP_SUL!M505)</f>
        <v>-</v>
      </c>
      <c r="G501" s="95" t="str">
        <f>IF(SP_SUL!I505="","*",SP_SUL!I505)</f>
        <v>*</v>
      </c>
      <c r="H501" s="95" t="str">
        <f>IF(SP_SUL!AB505="","*",SP_SUL!AB505)</f>
        <v>*</v>
      </c>
      <c r="I501" s="95" t="str">
        <f>IF(SP_SUL!AC505="","*",SP_SUL!AC505)</f>
        <v>*</v>
      </c>
      <c r="J501" s="96" t="str">
        <f>IF(SP_SUL!AA505="","*",SP_SUL!AA505)</f>
        <v>*</v>
      </c>
      <c r="K501" s="97" t="str">
        <f>IF(SP_SUL!AD505="","*",SP_SUL!AD505)</f>
        <v>*</v>
      </c>
    </row>
    <row r="502" spans="2:11" hidden="1">
      <c r="B502" s="94" t="str">
        <f>IF(SP_SUL!Y506="","*",SP_SUL!Y506)</f>
        <v>*</v>
      </c>
      <c r="C502" s="95" t="str">
        <f>IF(SP_SUL!B506="","*",SP_SUL!B506)</f>
        <v>*</v>
      </c>
      <c r="D502" s="94" t="str">
        <f>IF(SP_SUL!D506="","*",SP_SUL!D506)</f>
        <v>*</v>
      </c>
      <c r="E502" s="94" t="str">
        <f>IF(SP_SUL!H506="","*",SP_SUL!H506)</f>
        <v>*</v>
      </c>
      <c r="F502" s="100" t="str">
        <f>IF(SP_SUL!M506="","*",SP_SUL!M506)</f>
        <v>-</v>
      </c>
      <c r="G502" s="95" t="str">
        <f>IF(SP_SUL!I506="","*",SP_SUL!I506)</f>
        <v>*</v>
      </c>
      <c r="H502" s="95" t="str">
        <f>IF(SP_SUL!AB506="","*",SP_SUL!AB506)</f>
        <v>*</v>
      </c>
      <c r="I502" s="95" t="str">
        <f>IF(SP_SUL!AC506="","*",SP_SUL!AC506)</f>
        <v>*</v>
      </c>
      <c r="J502" s="96" t="str">
        <f>IF(SP_SUL!AA506="","*",SP_SUL!AA506)</f>
        <v>*</v>
      </c>
      <c r="K502" s="97" t="str">
        <f>IF(SP_SUL!AD506="","*",SP_SUL!AD506)</f>
        <v>*</v>
      </c>
    </row>
    <row r="503" spans="2:11" hidden="1">
      <c r="B503" s="94" t="str">
        <f>IF(SP_SUL!Y507="","*",SP_SUL!Y507)</f>
        <v>*</v>
      </c>
      <c r="C503" s="95" t="str">
        <f>IF(SP_SUL!B507="","*",SP_SUL!B507)</f>
        <v>*</v>
      </c>
      <c r="D503" s="94" t="str">
        <f>IF(SP_SUL!D507="","*",SP_SUL!D507)</f>
        <v>*</v>
      </c>
      <c r="E503" s="94" t="str">
        <f>IF(SP_SUL!H507="","*",SP_SUL!H507)</f>
        <v>*</v>
      </c>
      <c r="F503" s="100" t="str">
        <f>IF(SP_SUL!M507="","*",SP_SUL!M507)</f>
        <v>-</v>
      </c>
      <c r="G503" s="95" t="str">
        <f>IF(SP_SUL!I507="","*",SP_SUL!I507)</f>
        <v>*</v>
      </c>
      <c r="H503" s="95" t="str">
        <f>IF(SP_SUL!AB507="","*",SP_SUL!AB507)</f>
        <v>*</v>
      </c>
      <c r="I503" s="95" t="str">
        <f>IF(SP_SUL!AC507="","*",SP_SUL!AC507)</f>
        <v>*</v>
      </c>
      <c r="J503" s="96" t="str">
        <f>IF(SP_SUL!AA507="","*",SP_SUL!AA507)</f>
        <v>*</v>
      </c>
      <c r="K503" s="97" t="str">
        <f>IF(SP_SUL!AD507="","*",SP_SUL!AD507)</f>
        <v>*</v>
      </c>
    </row>
    <row r="504" spans="2:11" hidden="1">
      <c r="B504" s="94" t="str">
        <f>IF(SP_SUL!Y508="","*",SP_SUL!Y508)</f>
        <v>*</v>
      </c>
      <c r="C504" s="95" t="str">
        <f>IF(SP_SUL!B508="","*",SP_SUL!B508)</f>
        <v>*</v>
      </c>
      <c r="D504" s="94" t="str">
        <f>IF(SP_SUL!D508="","*",SP_SUL!D508)</f>
        <v>*</v>
      </c>
      <c r="E504" s="94" t="str">
        <f>IF(SP_SUL!H508="","*",SP_SUL!H508)</f>
        <v>*</v>
      </c>
      <c r="F504" s="100" t="str">
        <f>IF(SP_SUL!M508="","*",SP_SUL!M508)</f>
        <v>-</v>
      </c>
      <c r="G504" s="95" t="str">
        <f>IF(SP_SUL!I508="","*",SP_SUL!I508)</f>
        <v>*</v>
      </c>
      <c r="H504" s="95" t="str">
        <f>IF(SP_SUL!AB508="","*",SP_SUL!AB508)</f>
        <v>*</v>
      </c>
      <c r="I504" s="95" t="str">
        <f>IF(SP_SUL!AC508="","*",SP_SUL!AC508)</f>
        <v>*</v>
      </c>
      <c r="J504" s="96" t="str">
        <f>IF(SP_SUL!AA508="","*",SP_SUL!AA508)</f>
        <v>*</v>
      </c>
      <c r="K504" s="97" t="str">
        <f>IF(SP_SUL!AD508="","*",SP_SUL!AD508)</f>
        <v>*</v>
      </c>
    </row>
    <row r="505" spans="2:11" hidden="1">
      <c r="B505" s="94" t="str">
        <f>IF(SP_SUL!Y509="","*",SP_SUL!Y509)</f>
        <v>*</v>
      </c>
      <c r="C505" s="95" t="str">
        <f>IF(SP_SUL!B509="","*",SP_SUL!B509)</f>
        <v>*</v>
      </c>
      <c r="D505" s="94" t="str">
        <f>IF(SP_SUL!D509="","*",SP_SUL!D509)</f>
        <v>*</v>
      </c>
      <c r="E505" s="94" t="str">
        <f>IF(SP_SUL!H509="","*",SP_SUL!H509)</f>
        <v>*</v>
      </c>
      <c r="F505" s="100" t="str">
        <f>IF(SP_SUL!M509="","*",SP_SUL!M509)</f>
        <v>-</v>
      </c>
      <c r="G505" s="95" t="str">
        <f>IF(SP_SUL!I509="","*",SP_SUL!I509)</f>
        <v>*</v>
      </c>
      <c r="H505" s="95" t="str">
        <f>IF(SP_SUL!AB509="","*",SP_SUL!AB509)</f>
        <v>*</v>
      </c>
      <c r="I505" s="95" t="str">
        <f>IF(SP_SUL!AC509="","*",SP_SUL!AC509)</f>
        <v>*</v>
      </c>
      <c r="J505" s="96" t="str">
        <f>IF(SP_SUL!AA509="","*",SP_SUL!AA509)</f>
        <v>*</v>
      </c>
      <c r="K505" s="97" t="str">
        <f>IF(SP_SUL!AD509="","*",SP_SUL!AD509)</f>
        <v>*</v>
      </c>
    </row>
    <row r="506" spans="2:11" hidden="1">
      <c r="B506" s="94" t="str">
        <f>IF(SP_SUL!Y510="","*",SP_SUL!Y510)</f>
        <v>*</v>
      </c>
      <c r="C506" s="95" t="str">
        <f>IF(SP_SUL!B510="","*",SP_SUL!B510)</f>
        <v>*</v>
      </c>
      <c r="D506" s="94" t="str">
        <f>IF(SP_SUL!D510="","*",SP_SUL!D510)</f>
        <v>*</v>
      </c>
      <c r="E506" s="94" t="str">
        <f>IF(SP_SUL!H510="","*",SP_SUL!H510)</f>
        <v>*</v>
      </c>
      <c r="F506" s="100" t="str">
        <f>IF(SP_SUL!M510="","*",SP_SUL!M510)</f>
        <v>-</v>
      </c>
      <c r="G506" s="95" t="str">
        <f>IF(SP_SUL!I510="","*",SP_SUL!I510)</f>
        <v>*</v>
      </c>
      <c r="H506" s="95" t="str">
        <f>IF(SP_SUL!AB510="","*",SP_SUL!AB510)</f>
        <v>*</v>
      </c>
      <c r="I506" s="95" t="str">
        <f>IF(SP_SUL!AC510="","*",SP_SUL!AC510)</f>
        <v>*</v>
      </c>
      <c r="J506" s="96" t="str">
        <f>IF(SP_SUL!AA510="","*",SP_SUL!AA510)</f>
        <v>*</v>
      </c>
      <c r="K506" s="97" t="str">
        <f>IF(SP_SUL!AD510="","*",SP_SUL!AD510)</f>
        <v>*</v>
      </c>
    </row>
    <row r="507" spans="2:11" hidden="1">
      <c r="B507" s="94" t="str">
        <f>IF(SP_SUL!Y511="","*",SP_SUL!Y511)</f>
        <v>*</v>
      </c>
      <c r="C507" s="95" t="str">
        <f>IF(SP_SUL!B511="","*",SP_SUL!B511)</f>
        <v>*</v>
      </c>
      <c r="D507" s="94" t="str">
        <f>IF(SP_SUL!D511="","*",SP_SUL!D511)</f>
        <v>*</v>
      </c>
      <c r="E507" s="94" t="str">
        <f>IF(SP_SUL!H511="","*",SP_SUL!H511)</f>
        <v>*</v>
      </c>
      <c r="F507" s="100" t="str">
        <f>IF(SP_SUL!M511="","*",SP_SUL!M511)</f>
        <v>-</v>
      </c>
      <c r="G507" s="95" t="str">
        <f>IF(SP_SUL!I511="","*",SP_SUL!I511)</f>
        <v>*</v>
      </c>
      <c r="H507" s="95" t="str">
        <f>IF(SP_SUL!AB511="","*",SP_SUL!AB511)</f>
        <v>*</v>
      </c>
      <c r="I507" s="95" t="str">
        <f>IF(SP_SUL!AC511="","*",SP_SUL!AC511)</f>
        <v>*</v>
      </c>
      <c r="J507" s="96" t="str">
        <f>IF(SP_SUL!AA511="","*",SP_SUL!AA511)</f>
        <v>*</v>
      </c>
      <c r="K507" s="97" t="str">
        <f>IF(SP_SUL!AD511="","*",SP_SUL!AD511)</f>
        <v>*</v>
      </c>
    </row>
    <row r="508" spans="2:11" hidden="1">
      <c r="B508" s="94" t="str">
        <f>IF(SP_SUL!Y512="","*",SP_SUL!Y512)</f>
        <v>*</v>
      </c>
      <c r="C508" s="95" t="str">
        <f>IF(SP_SUL!B512="","*",SP_SUL!B512)</f>
        <v>*</v>
      </c>
      <c r="D508" s="94" t="str">
        <f>IF(SP_SUL!D512="","*",SP_SUL!D512)</f>
        <v>*</v>
      </c>
      <c r="E508" s="94" t="str">
        <f>IF(SP_SUL!H512="","*",SP_SUL!H512)</f>
        <v>*</v>
      </c>
      <c r="F508" s="100" t="str">
        <f>IF(SP_SUL!M512="","*",SP_SUL!M512)</f>
        <v>-</v>
      </c>
      <c r="G508" s="95" t="str">
        <f>IF(SP_SUL!I512="","*",SP_SUL!I512)</f>
        <v>*</v>
      </c>
      <c r="H508" s="95" t="str">
        <f>IF(SP_SUL!AB512="","*",SP_SUL!AB512)</f>
        <v>*</v>
      </c>
      <c r="I508" s="95" t="str">
        <f>IF(SP_SUL!AC512="","*",SP_SUL!AC512)</f>
        <v>*</v>
      </c>
      <c r="J508" s="96" t="str">
        <f>IF(SP_SUL!AA512="","*",SP_SUL!AA512)</f>
        <v>*</v>
      </c>
      <c r="K508" s="97" t="str">
        <f>IF(SP_SUL!AD512="","*",SP_SUL!AD512)</f>
        <v>*</v>
      </c>
    </row>
    <row r="509" spans="2:11" hidden="1">
      <c r="B509" s="94" t="str">
        <f>IF(SP_SUL!Y513="","*",SP_SUL!Y513)</f>
        <v>*</v>
      </c>
      <c r="C509" s="95" t="str">
        <f>IF(SP_SUL!B513="","*",SP_SUL!B513)</f>
        <v>*</v>
      </c>
      <c r="D509" s="94" t="str">
        <f>IF(SP_SUL!D513="","*",SP_SUL!D513)</f>
        <v>*</v>
      </c>
      <c r="E509" s="94" t="str">
        <f>IF(SP_SUL!H513="","*",SP_SUL!H513)</f>
        <v>*</v>
      </c>
      <c r="F509" s="100" t="str">
        <f>IF(SP_SUL!M513="","*",SP_SUL!M513)</f>
        <v>-</v>
      </c>
      <c r="G509" s="95" t="str">
        <f>IF(SP_SUL!I513="","*",SP_SUL!I513)</f>
        <v>*</v>
      </c>
      <c r="H509" s="95" t="str">
        <f>IF(SP_SUL!AB513="","*",SP_SUL!AB513)</f>
        <v>*</v>
      </c>
      <c r="I509" s="95" t="str">
        <f>IF(SP_SUL!AC513="","*",SP_SUL!AC513)</f>
        <v>*</v>
      </c>
      <c r="J509" s="96" t="str">
        <f>IF(SP_SUL!AA513="","*",SP_SUL!AA513)</f>
        <v>*</v>
      </c>
      <c r="K509" s="97" t="str">
        <f>IF(SP_SUL!AD513="","*",SP_SUL!AD513)</f>
        <v>*</v>
      </c>
    </row>
    <row r="510" spans="2:11" hidden="1">
      <c r="B510" s="94" t="str">
        <f>IF(SP_SUL!Y514="","*",SP_SUL!Y514)</f>
        <v>*</v>
      </c>
      <c r="C510" s="95" t="str">
        <f>IF(SP_SUL!B514="","*",SP_SUL!B514)</f>
        <v>*</v>
      </c>
      <c r="D510" s="94" t="str">
        <f>IF(SP_SUL!D514="","*",SP_SUL!D514)</f>
        <v>*</v>
      </c>
      <c r="E510" s="94" t="str">
        <f>IF(SP_SUL!H514="","*",SP_SUL!H514)</f>
        <v>*</v>
      </c>
      <c r="F510" s="100" t="str">
        <f>IF(SP_SUL!M514="","*",SP_SUL!M514)</f>
        <v>-</v>
      </c>
      <c r="G510" s="95" t="str">
        <f>IF(SP_SUL!I514="","*",SP_SUL!I514)</f>
        <v>*</v>
      </c>
      <c r="H510" s="95" t="str">
        <f>IF(SP_SUL!AB514="","*",SP_SUL!AB514)</f>
        <v>*</v>
      </c>
      <c r="I510" s="95" t="str">
        <f>IF(SP_SUL!AC514="","*",SP_SUL!AC514)</f>
        <v>*</v>
      </c>
      <c r="J510" s="96" t="str">
        <f>IF(SP_SUL!AA514="","*",SP_SUL!AA514)</f>
        <v>*</v>
      </c>
      <c r="K510" s="97" t="str">
        <f>IF(SP_SUL!AD514="","*",SP_SUL!AD514)</f>
        <v>*</v>
      </c>
    </row>
    <row r="511" spans="2:11" hidden="1">
      <c r="B511" s="94" t="str">
        <f>IF(SP_SUL!Y515="","*",SP_SUL!Y515)</f>
        <v>*</v>
      </c>
      <c r="C511" s="95" t="str">
        <f>IF(SP_SUL!B515="","*",SP_SUL!B515)</f>
        <v>*</v>
      </c>
      <c r="D511" s="94" t="str">
        <f>IF(SP_SUL!D515="","*",SP_SUL!D515)</f>
        <v>*</v>
      </c>
      <c r="E511" s="94" t="str">
        <f>IF(SP_SUL!H515="","*",SP_SUL!H515)</f>
        <v>*</v>
      </c>
      <c r="F511" s="100" t="str">
        <f>IF(SP_SUL!M515="","*",SP_SUL!M515)</f>
        <v>-</v>
      </c>
      <c r="G511" s="95" t="str">
        <f>IF(SP_SUL!I515="","*",SP_SUL!I515)</f>
        <v>*</v>
      </c>
      <c r="H511" s="95" t="str">
        <f>IF(SP_SUL!AB515="","*",SP_SUL!AB515)</f>
        <v>*</v>
      </c>
      <c r="I511" s="95" t="str">
        <f>IF(SP_SUL!AC515="","*",SP_SUL!AC515)</f>
        <v>*</v>
      </c>
      <c r="J511" s="96" t="str">
        <f>IF(SP_SUL!AA515="","*",SP_SUL!AA515)</f>
        <v>*</v>
      </c>
      <c r="K511" s="97" t="str">
        <f>IF(SP_SUL!AD515="","*",SP_SUL!AD515)</f>
        <v>*</v>
      </c>
    </row>
    <row r="512" spans="2:11" hidden="1">
      <c r="B512" s="94" t="str">
        <f>IF(SP_SUL!Y516="","*",SP_SUL!Y516)</f>
        <v>*</v>
      </c>
      <c r="C512" s="95" t="str">
        <f>IF(SP_SUL!B516="","*",SP_SUL!B516)</f>
        <v>*</v>
      </c>
      <c r="D512" s="94" t="str">
        <f>IF(SP_SUL!D516="","*",SP_SUL!D516)</f>
        <v>*</v>
      </c>
      <c r="E512" s="94" t="str">
        <f>IF(SP_SUL!H516="","*",SP_SUL!H516)</f>
        <v>*</v>
      </c>
      <c r="F512" s="100" t="str">
        <f>IF(SP_SUL!M516="","*",SP_SUL!M516)</f>
        <v>-</v>
      </c>
      <c r="G512" s="95" t="str">
        <f>IF(SP_SUL!I516="","*",SP_SUL!I516)</f>
        <v>*</v>
      </c>
      <c r="H512" s="95" t="str">
        <f>IF(SP_SUL!AB516="","*",SP_SUL!AB516)</f>
        <v>*</v>
      </c>
      <c r="I512" s="95" t="str">
        <f>IF(SP_SUL!AC516="","*",SP_SUL!AC516)</f>
        <v>*</v>
      </c>
      <c r="J512" s="96" t="str">
        <f>IF(SP_SUL!AA516="","*",SP_SUL!AA516)</f>
        <v>*</v>
      </c>
      <c r="K512" s="97" t="str">
        <f>IF(SP_SUL!AD516="","*",SP_SUL!AD516)</f>
        <v>*</v>
      </c>
    </row>
    <row r="513" spans="2:11" hidden="1">
      <c r="B513" s="94" t="str">
        <f>IF(SP_SUL!Y517="","*",SP_SUL!Y517)</f>
        <v>*</v>
      </c>
      <c r="C513" s="95" t="str">
        <f>IF(SP_SUL!B517="","*",SP_SUL!B517)</f>
        <v>*</v>
      </c>
      <c r="D513" s="94" t="str">
        <f>IF(SP_SUL!D517="","*",SP_SUL!D517)</f>
        <v>*</v>
      </c>
      <c r="E513" s="94" t="str">
        <f>IF(SP_SUL!H517="","*",SP_SUL!H517)</f>
        <v>*</v>
      </c>
      <c r="F513" s="100" t="str">
        <f>IF(SP_SUL!M517="","*",SP_SUL!M517)</f>
        <v>-</v>
      </c>
      <c r="G513" s="95" t="str">
        <f>IF(SP_SUL!I517="","*",SP_SUL!I517)</f>
        <v>*</v>
      </c>
      <c r="H513" s="95" t="str">
        <f>IF(SP_SUL!AB517="","*",SP_SUL!AB517)</f>
        <v>*</v>
      </c>
      <c r="I513" s="95" t="str">
        <f>IF(SP_SUL!AC517="","*",SP_SUL!AC517)</f>
        <v>*</v>
      </c>
      <c r="J513" s="96" t="str">
        <f>IF(SP_SUL!AA517="","*",SP_SUL!AA517)</f>
        <v>*</v>
      </c>
      <c r="K513" s="97" t="str">
        <f>IF(SP_SUL!AD517="","*",SP_SUL!AD517)</f>
        <v>*</v>
      </c>
    </row>
    <row r="514" spans="2:11" hidden="1">
      <c r="B514" s="94" t="str">
        <f>IF(SP_SUL!Y518="","*",SP_SUL!Y518)</f>
        <v>*</v>
      </c>
      <c r="C514" s="95" t="str">
        <f>IF(SP_SUL!B518="","*",SP_SUL!B518)</f>
        <v>*</v>
      </c>
      <c r="D514" s="94" t="str">
        <f>IF(SP_SUL!D518="","*",SP_SUL!D518)</f>
        <v>*</v>
      </c>
      <c r="E514" s="94" t="str">
        <f>IF(SP_SUL!H518="","*",SP_SUL!H518)</f>
        <v>*</v>
      </c>
      <c r="F514" s="100" t="str">
        <f>IF(SP_SUL!M518="","*",SP_SUL!M518)</f>
        <v>-</v>
      </c>
      <c r="G514" s="95" t="str">
        <f>IF(SP_SUL!I518="","*",SP_SUL!I518)</f>
        <v>*</v>
      </c>
      <c r="H514" s="95" t="str">
        <f>IF(SP_SUL!AB518="","*",SP_SUL!AB518)</f>
        <v>*</v>
      </c>
      <c r="I514" s="95" t="str">
        <f>IF(SP_SUL!AC518="","*",SP_SUL!AC518)</f>
        <v>*</v>
      </c>
      <c r="J514" s="96" t="str">
        <f>IF(SP_SUL!AA518="","*",SP_SUL!AA518)</f>
        <v>*</v>
      </c>
      <c r="K514" s="97" t="str">
        <f>IF(SP_SUL!AD518="","*",SP_SUL!AD518)</f>
        <v>*</v>
      </c>
    </row>
    <row r="515" spans="2:11" hidden="1">
      <c r="B515" s="94" t="str">
        <f>IF(SP_SUL!Y519="","*",SP_SUL!Y519)</f>
        <v>*</v>
      </c>
      <c r="C515" s="95" t="str">
        <f>IF(SP_SUL!B519="","*",SP_SUL!B519)</f>
        <v>*</v>
      </c>
      <c r="D515" s="94" t="str">
        <f>IF(SP_SUL!D519="","*",SP_SUL!D519)</f>
        <v>*</v>
      </c>
      <c r="E515" s="94" t="str">
        <f>IF(SP_SUL!H519="","*",SP_SUL!H519)</f>
        <v>*</v>
      </c>
      <c r="F515" s="100" t="str">
        <f>IF(SP_SUL!M519="","*",SP_SUL!M519)</f>
        <v>-</v>
      </c>
      <c r="G515" s="95" t="str">
        <f>IF(SP_SUL!I519="","*",SP_SUL!I519)</f>
        <v>*</v>
      </c>
      <c r="H515" s="95" t="str">
        <f>IF(SP_SUL!AB519="","*",SP_SUL!AB519)</f>
        <v>*</v>
      </c>
      <c r="I515" s="95" t="str">
        <f>IF(SP_SUL!AC519="","*",SP_SUL!AC519)</f>
        <v>*</v>
      </c>
      <c r="J515" s="96" t="str">
        <f>IF(SP_SUL!AA519="","*",SP_SUL!AA519)</f>
        <v>*</v>
      </c>
      <c r="K515" s="97" t="str">
        <f>IF(SP_SUL!AD519="","*",SP_SUL!AD519)</f>
        <v>*</v>
      </c>
    </row>
    <row r="516" spans="2:11" hidden="1">
      <c r="B516" s="94" t="str">
        <f>IF(SP_SUL!Y520="","*",SP_SUL!Y520)</f>
        <v>*</v>
      </c>
      <c r="C516" s="95" t="str">
        <f>IF(SP_SUL!B520="","*",SP_SUL!B520)</f>
        <v>*</v>
      </c>
      <c r="D516" s="94" t="str">
        <f>IF(SP_SUL!D520="","*",SP_SUL!D520)</f>
        <v>*</v>
      </c>
      <c r="E516" s="94" t="str">
        <f>IF(SP_SUL!H520="","*",SP_SUL!H520)</f>
        <v>*</v>
      </c>
      <c r="F516" s="100" t="str">
        <f>IF(SP_SUL!M520="","*",SP_SUL!M520)</f>
        <v>-</v>
      </c>
      <c r="G516" s="95" t="str">
        <f>IF(SP_SUL!I520="","*",SP_SUL!I520)</f>
        <v>*</v>
      </c>
      <c r="H516" s="95" t="str">
        <f>IF(SP_SUL!AB520="","*",SP_SUL!AB520)</f>
        <v>*</v>
      </c>
      <c r="I516" s="95" t="str">
        <f>IF(SP_SUL!AC520="","*",SP_SUL!AC520)</f>
        <v>*</v>
      </c>
      <c r="J516" s="96" t="str">
        <f>IF(SP_SUL!AA520="","*",SP_SUL!AA520)</f>
        <v>*</v>
      </c>
      <c r="K516" s="97" t="str">
        <f>IF(SP_SUL!AD520="","*",SP_SUL!AD520)</f>
        <v>*</v>
      </c>
    </row>
    <row r="517" spans="2:11" hidden="1">
      <c r="B517" s="94" t="str">
        <f>IF(SP_SUL!Y521="","*",SP_SUL!Y521)</f>
        <v>*</v>
      </c>
      <c r="C517" s="95" t="str">
        <f>IF(SP_SUL!B521="","*",SP_SUL!B521)</f>
        <v>*</v>
      </c>
      <c r="D517" s="94" t="str">
        <f>IF(SP_SUL!D521="","*",SP_SUL!D521)</f>
        <v>*</v>
      </c>
      <c r="E517" s="94" t="str">
        <f>IF(SP_SUL!H521="","*",SP_SUL!H521)</f>
        <v>*</v>
      </c>
      <c r="F517" s="100" t="str">
        <f>IF(SP_SUL!M521="","*",SP_SUL!M521)</f>
        <v>-</v>
      </c>
      <c r="G517" s="95" t="str">
        <f>IF(SP_SUL!I521="","*",SP_SUL!I521)</f>
        <v>*</v>
      </c>
      <c r="H517" s="95" t="str">
        <f>IF(SP_SUL!AB521="","*",SP_SUL!AB521)</f>
        <v>*</v>
      </c>
      <c r="I517" s="95" t="str">
        <f>IF(SP_SUL!AC521="","*",SP_SUL!AC521)</f>
        <v>*</v>
      </c>
      <c r="J517" s="96" t="str">
        <f>IF(SP_SUL!AA521="","*",SP_SUL!AA521)</f>
        <v>*</v>
      </c>
      <c r="K517" s="97" t="str">
        <f>IF(SP_SUL!AD521="","*",SP_SUL!AD521)</f>
        <v>*</v>
      </c>
    </row>
    <row r="518" spans="2:11" hidden="1">
      <c r="B518" s="94" t="str">
        <f>IF(SP_SUL!Y522="","*",SP_SUL!Y522)</f>
        <v>*</v>
      </c>
      <c r="C518" s="95" t="str">
        <f>IF(SP_SUL!B522="","*",SP_SUL!B522)</f>
        <v>*</v>
      </c>
      <c r="D518" s="94" t="str">
        <f>IF(SP_SUL!D522="","*",SP_SUL!D522)</f>
        <v>*</v>
      </c>
      <c r="E518" s="94" t="str">
        <f>IF(SP_SUL!H522="","*",SP_SUL!H522)</f>
        <v>*</v>
      </c>
      <c r="F518" s="100" t="str">
        <f>IF(SP_SUL!M522="","*",SP_SUL!M522)</f>
        <v>-</v>
      </c>
      <c r="G518" s="95" t="str">
        <f>IF(SP_SUL!I522="","*",SP_SUL!I522)</f>
        <v>*</v>
      </c>
      <c r="H518" s="95" t="str">
        <f>IF(SP_SUL!AB522="","*",SP_SUL!AB522)</f>
        <v>*</v>
      </c>
      <c r="I518" s="95" t="str">
        <f>IF(SP_SUL!AC522="","*",SP_SUL!AC522)</f>
        <v>*</v>
      </c>
      <c r="J518" s="96" t="str">
        <f>IF(SP_SUL!AA522="","*",SP_SUL!AA522)</f>
        <v>*</v>
      </c>
      <c r="K518" s="97" t="str">
        <f>IF(SP_SUL!AD522="","*",SP_SUL!AD522)</f>
        <v>*</v>
      </c>
    </row>
    <row r="519" spans="2:11" hidden="1">
      <c r="B519" s="94" t="str">
        <f>IF(SP_SUL!Y523="","*",SP_SUL!Y523)</f>
        <v>*</v>
      </c>
      <c r="C519" s="95" t="str">
        <f>IF(SP_SUL!B523="","*",SP_SUL!B523)</f>
        <v>*</v>
      </c>
      <c r="D519" s="94" t="str">
        <f>IF(SP_SUL!D523="","*",SP_SUL!D523)</f>
        <v>*</v>
      </c>
      <c r="E519" s="94" t="str">
        <f>IF(SP_SUL!H523="","*",SP_SUL!H523)</f>
        <v>*</v>
      </c>
      <c r="F519" s="100" t="str">
        <f>IF(SP_SUL!M523="","*",SP_SUL!M523)</f>
        <v>-</v>
      </c>
      <c r="G519" s="95" t="str">
        <f>IF(SP_SUL!I523="","*",SP_SUL!I523)</f>
        <v>*</v>
      </c>
      <c r="H519" s="95" t="str">
        <f>IF(SP_SUL!AB523="","*",SP_SUL!AB523)</f>
        <v>*</v>
      </c>
      <c r="I519" s="95" t="str">
        <f>IF(SP_SUL!AC523="","*",SP_SUL!AC523)</f>
        <v>*</v>
      </c>
      <c r="J519" s="96" t="str">
        <f>IF(SP_SUL!AA523="","*",SP_SUL!AA523)</f>
        <v>*</v>
      </c>
      <c r="K519" s="97" t="str">
        <f>IF(SP_SUL!AD523="","*",SP_SUL!AD523)</f>
        <v>*</v>
      </c>
    </row>
    <row r="520" spans="2:11" hidden="1">
      <c r="B520" s="94" t="str">
        <f>IF(SP_SUL!Y524="","*",SP_SUL!Y524)</f>
        <v>*</v>
      </c>
      <c r="C520" s="95" t="str">
        <f>IF(SP_SUL!B524="","*",SP_SUL!B524)</f>
        <v>*</v>
      </c>
      <c r="D520" s="94" t="str">
        <f>IF(SP_SUL!D524="","*",SP_SUL!D524)</f>
        <v>*</v>
      </c>
      <c r="E520" s="94" t="str">
        <f>IF(SP_SUL!H524="","*",SP_SUL!H524)</f>
        <v>*</v>
      </c>
      <c r="F520" s="100" t="str">
        <f>IF(SP_SUL!M524="","*",SP_SUL!M524)</f>
        <v>-</v>
      </c>
      <c r="G520" s="95" t="str">
        <f>IF(SP_SUL!I524="","*",SP_SUL!I524)</f>
        <v>*</v>
      </c>
      <c r="H520" s="95" t="str">
        <f>IF(SP_SUL!AB524="","*",SP_SUL!AB524)</f>
        <v>*</v>
      </c>
      <c r="I520" s="95" t="str">
        <f>IF(SP_SUL!AC524="","*",SP_SUL!AC524)</f>
        <v>*</v>
      </c>
      <c r="J520" s="96" t="str">
        <f>IF(SP_SUL!AA524="","*",SP_SUL!AA524)</f>
        <v>*</v>
      </c>
      <c r="K520" s="97" t="str">
        <f>IF(SP_SUL!AD524="","*",SP_SUL!AD524)</f>
        <v>*</v>
      </c>
    </row>
    <row r="521" spans="2:11" hidden="1">
      <c r="B521" s="94" t="str">
        <f>IF(SP_SUL!Y525="","*",SP_SUL!Y525)</f>
        <v>*</v>
      </c>
      <c r="C521" s="95" t="str">
        <f>IF(SP_SUL!B525="","*",SP_SUL!B525)</f>
        <v>*</v>
      </c>
      <c r="D521" s="94" t="str">
        <f>IF(SP_SUL!D525="","*",SP_SUL!D525)</f>
        <v>*</v>
      </c>
      <c r="E521" s="94" t="str">
        <f>IF(SP_SUL!H525="","*",SP_SUL!H525)</f>
        <v>*</v>
      </c>
      <c r="F521" s="100" t="str">
        <f>IF(SP_SUL!M525="","*",SP_SUL!M525)</f>
        <v>-</v>
      </c>
      <c r="G521" s="95" t="str">
        <f>IF(SP_SUL!I525="","*",SP_SUL!I525)</f>
        <v>*</v>
      </c>
      <c r="H521" s="95" t="str">
        <f>IF(SP_SUL!AB525="","*",SP_SUL!AB525)</f>
        <v>*</v>
      </c>
      <c r="I521" s="95" t="str">
        <f>IF(SP_SUL!AC525="","*",SP_SUL!AC525)</f>
        <v>*</v>
      </c>
      <c r="J521" s="96" t="str">
        <f>IF(SP_SUL!AA525="","*",SP_SUL!AA525)</f>
        <v>*</v>
      </c>
      <c r="K521" s="97" t="str">
        <f>IF(SP_SUL!AD525="","*",SP_SUL!AD525)</f>
        <v>*</v>
      </c>
    </row>
    <row r="522" spans="2:11" hidden="1">
      <c r="B522" s="94" t="str">
        <f>IF(SP_SUL!Y526="","*",SP_SUL!Y526)</f>
        <v>*</v>
      </c>
      <c r="C522" s="95" t="str">
        <f>IF(SP_SUL!B526="","*",SP_SUL!B526)</f>
        <v>*</v>
      </c>
      <c r="D522" s="94" t="str">
        <f>IF(SP_SUL!D526="","*",SP_SUL!D526)</f>
        <v>*</v>
      </c>
      <c r="E522" s="94" t="str">
        <f>IF(SP_SUL!H526="","*",SP_SUL!H526)</f>
        <v>*</v>
      </c>
      <c r="F522" s="100" t="str">
        <f>IF(SP_SUL!M526="","*",SP_SUL!M526)</f>
        <v>-</v>
      </c>
      <c r="G522" s="95" t="str">
        <f>IF(SP_SUL!I526="","*",SP_SUL!I526)</f>
        <v>*</v>
      </c>
      <c r="H522" s="95" t="str">
        <f>IF(SP_SUL!AB526="","*",SP_SUL!AB526)</f>
        <v>*</v>
      </c>
      <c r="I522" s="95" t="str">
        <f>IF(SP_SUL!AC526="","*",SP_SUL!AC526)</f>
        <v>*</v>
      </c>
      <c r="J522" s="96" t="str">
        <f>IF(SP_SUL!AA526="","*",SP_SUL!AA526)</f>
        <v>*</v>
      </c>
      <c r="K522" s="97" t="str">
        <f>IF(SP_SUL!AD526="","*",SP_SUL!AD526)</f>
        <v>*</v>
      </c>
    </row>
    <row r="523" spans="2:11" hidden="1">
      <c r="B523" s="94" t="str">
        <f>IF(SP_SUL!Y527="","*",SP_SUL!Y527)</f>
        <v>*</v>
      </c>
      <c r="C523" s="95" t="str">
        <f>IF(SP_SUL!B527="","*",SP_SUL!B527)</f>
        <v>*</v>
      </c>
      <c r="D523" s="94" t="str">
        <f>IF(SP_SUL!D527="","*",SP_SUL!D527)</f>
        <v>*</v>
      </c>
      <c r="E523" s="94" t="str">
        <f>IF(SP_SUL!H527="","*",SP_SUL!H527)</f>
        <v>*</v>
      </c>
      <c r="F523" s="100" t="str">
        <f>IF(SP_SUL!M527="","*",SP_SUL!M527)</f>
        <v>-</v>
      </c>
      <c r="G523" s="95" t="str">
        <f>IF(SP_SUL!I527="","*",SP_SUL!I527)</f>
        <v>*</v>
      </c>
      <c r="H523" s="95" t="str">
        <f>IF(SP_SUL!AB527="","*",SP_SUL!AB527)</f>
        <v>*</v>
      </c>
      <c r="I523" s="95" t="str">
        <f>IF(SP_SUL!AC527="","*",SP_SUL!AC527)</f>
        <v>*</v>
      </c>
      <c r="J523" s="96" t="str">
        <f>IF(SP_SUL!AA527="","*",SP_SUL!AA527)</f>
        <v>*</v>
      </c>
      <c r="K523" s="97" t="str">
        <f>IF(SP_SUL!AD527="","*",SP_SUL!AD527)</f>
        <v>*</v>
      </c>
    </row>
    <row r="524" spans="2:11" hidden="1">
      <c r="B524" s="94" t="str">
        <f>IF(SP_SUL!Y528="","*",SP_SUL!Y528)</f>
        <v>*</v>
      </c>
      <c r="C524" s="95" t="str">
        <f>IF(SP_SUL!B528="","*",SP_SUL!B528)</f>
        <v>*</v>
      </c>
      <c r="D524" s="94" t="str">
        <f>IF(SP_SUL!D528="","*",SP_SUL!D528)</f>
        <v>*</v>
      </c>
      <c r="E524" s="94" t="str">
        <f>IF(SP_SUL!H528="","*",SP_SUL!H528)</f>
        <v>*</v>
      </c>
      <c r="F524" s="100" t="str">
        <f>IF(SP_SUL!M528="","*",SP_SUL!M528)</f>
        <v>-</v>
      </c>
      <c r="G524" s="95" t="str">
        <f>IF(SP_SUL!I528="","*",SP_SUL!I528)</f>
        <v>*</v>
      </c>
      <c r="H524" s="95" t="str">
        <f>IF(SP_SUL!AB528="","*",SP_SUL!AB528)</f>
        <v>*</v>
      </c>
      <c r="I524" s="95" t="str">
        <f>IF(SP_SUL!AC528="","*",SP_SUL!AC528)</f>
        <v>*</v>
      </c>
      <c r="J524" s="96" t="str">
        <f>IF(SP_SUL!AA528="","*",SP_SUL!AA528)</f>
        <v>*</v>
      </c>
      <c r="K524" s="97" t="str">
        <f>IF(SP_SUL!AD528="","*",SP_SUL!AD528)</f>
        <v>*</v>
      </c>
    </row>
    <row r="525" spans="2:11" hidden="1">
      <c r="B525" s="94" t="str">
        <f>IF(SP_SUL!Y529="","*",SP_SUL!Y529)</f>
        <v>*</v>
      </c>
      <c r="C525" s="95" t="str">
        <f>IF(SP_SUL!B529="","*",SP_SUL!B529)</f>
        <v>*</v>
      </c>
      <c r="D525" s="94" t="str">
        <f>IF(SP_SUL!D529="","*",SP_SUL!D529)</f>
        <v>*</v>
      </c>
      <c r="E525" s="94" t="str">
        <f>IF(SP_SUL!H529="","*",SP_SUL!H529)</f>
        <v>*</v>
      </c>
      <c r="F525" s="100" t="str">
        <f>IF(SP_SUL!M529="","*",SP_SUL!M529)</f>
        <v>-</v>
      </c>
      <c r="G525" s="95" t="str">
        <f>IF(SP_SUL!I529="","*",SP_SUL!I529)</f>
        <v>*</v>
      </c>
      <c r="H525" s="95" t="str">
        <f>IF(SP_SUL!AB529="","*",SP_SUL!AB529)</f>
        <v>*</v>
      </c>
      <c r="I525" s="95" t="str">
        <f>IF(SP_SUL!AC529="","*",SP_SUL!AC529)</f>
        <v>*</v>
      </c>
      <c r="J525" s="96" t="str">
        <f>IF(SP_SUL!AA529="","*",SP_SUL!AA529)</f>
        <v>*</v>
      </c>
      <c r="K525" s="97" t="str">
        <f>IF(SP_SUL!AD529="","*",SP_SUL!AD529)</f>
        <v>*</v>
      </c>
    </row>
    <row r="526" spans="2:11" hidden="1">
      <c r="B526" s="94" t="str">
        <f>IF(SP_SUL!Y530="","*",SP_SUL!Y530)</f>
        <v>*</v>
      </c>
      <c r="C526" s="95" t="str">
        <f>IF(SP_SUL!B530="","*",SP_SUL!B530)</f>
        <v>*</v>
      </c>
      <c r="D526" s="94" t="str">
        <f>IF(SP_SUL!D530="","*",SP_SUL!D530)</f>
        <v>*</v>
      </c>
      <c r="E526" s="94" t="str">
        <f>IF(SP_SUL!H530="","*",SP_SUL!H530)</f>
        <v>*</v>
      </c>
      <c r="F526" s="100" t="str">
        <f>IF(SP_SUL!M530="","*",SP_SUL!M530)</f>
        <v>-</v>
      </c>
      <c r="G526" s="95" t="str">
        <f>IF(SP_SUL!I530="","*",SP_SUL!I530)</f>
        <v>*</v>
      </c>
      <c r="H526" s="95" t="str">
        <f>IF(SP_SUL!AB530="","*",SP_SUL!AB530)</f>
        <v>*</v>
      </c>
      <c r="I526" s="95" t="str">
        <f>IF(SP_SUL!AC530="","*",SP_SUL!AC530)</f>
        <v>*</v>
      </c>
      <c r="J526" s="96" t="str">
        <f>IF(SP_SUL!AA530="","*",SP_SUL!AA530)</f>
        <v>*</v>
      </c>
      <c r="K526" s="97" t="str">
        <f>IF(SP_SUL!AD530="","*",SP_SUL!AD530)</f>
        <v>*</v>
      </c>
    </row>
    <row r="527" spans="2:11" hidden="1">
      <c r="B527" s="94" t="str">
        <f>IF(SP_SUL!Y531="","*",SP_SUL!Y531)</f>
        <v>*</v>
      </c>
      <c r="C527" s="95" t="str">
        <f>IF(SP_SUL!B531="","*",SP_SUL!B531)</f>
        <v>*</v>
      </c>
      <c r="D527" s="94" t="str">
        <f>IF(SP_SUL!D531="","*",SP_SUL!D531)</f>
        <v>*</v>
      </c>
      <c r="E527" s="94" t="str">
        <f>IF(SP_SUL!H531="","*",SP_SUL!H531)</f>
        <v>*</v>
      </c>
      <c r="F527" s="100" t="str">
        <f>IF(SP_SUL!M531="","*",SP_SUL!M531)</f>
        <v>-</v>
      </c>
      <c r="G527" s="95" t="str">
        <f>IF(SP_SUL!I531="","*",SP_SUL!I531)</f>
        <v>*</v>
      </c>
      <c r="H527" s="95" t="str">
        <f>IF(SP_SUL!AB531="","*",SP_SUL!AB531)</f>
        <v>*</v>
      </c>
      <c r="I527" s="95" t="str">
        <f>IF(SP_SUL!AC531="","*",SP_SUL!AC531)</f>
        <v>*</v>
      </c>
      <c r="J527" s="96" t="str">
        <f>IF(SP_SUL!AA531="","*",SP_SUL!AA531)</f>
        <v>*</v>
      </c>
      <c r="K527" s="97" t="str">
        <f>IF(SP_SUL!AD531="","*",SP_SUL!AD531)</f>
        <v>*</v>
      </c>
    </row>
    <row r="528" spans="2:11" hidden="1">
      <c r="B528" s="94" t="str">
        <f>IF(SP_SUL!Y532="","*",SP_SUL!Y532)</f>
        <v>*</v>
      </c>
      <c r="C528" s="95" t="str">
        <f>IF(SP_SUL!B532="","*",SP_SUL!B532)</f>
        <v>*</v>
      </c>
      <c r="D528" s="94" t="str">
        <f>IF(SP_SUL!D532="","*",SP_SUL!D532)</f>
        <v>*</v>
      </c>
      <c r="E528" s="94" t="str">
        <f>IF(SP_SUL!H532="","*",SP_SUL!H532)</f>
        <v>*</v>
      </c>
      <c r="F528" s="100" t="str">
        <f>IF(SP_SUL!M532="","*",SP_SUL!M532)</f>
        <v>-</v>
      </c>
      <c r="G528" s="95" t="str">
        <f>IF(SP_SUL!I532="","*",SP_SUL!I532)</f>
        <v>*</v>
      </c>
      <c r="H528" s="95" t="str">
        <f>IF(SP_SUL!AB532="","*",SP_SUL!AB532)</f>
        <v>*</v>
      </c>
      <c r="I528" s="95" t="str">
        <f>IF(SP_SUL!AC532="","*",SP_SUL!AC532)</f>
        <v>*</v>
      </c>
      <c r="J528" s="96" t="str">
        <f>IF(SP_SUL!AA532="","*",SP_SUL!AA532)</f>
        <v>*</v>
      </c>
      <c r="K528" s="97" t="str">
        <f>IF(SP_SUL!AD532="","*",SP_SUL!AD532)</f>
        <v>*</v>
      </c>
    </row>
    <row r="529" spans="2:11" hidden="1">
      <c r="B529" s="94" t="str">
        <f>IF(SP_SUL!Y533="","*",SP_SUL!Y533)</f>
        <v>*</v>
      </c>
      <c r="C529" s="95" t="str">
        <f>IF(SP_SUL!B533="","*",SP_SUL!B533)</f>
        <v>*</v>
      </c>
      <c r="D529" s="94" t="str">
        <f>IF(SP_SUL!D533="","*",SP_SUL!D533)</f>
        <v>*</v>
      </c>
      <c r="E529" s="94" t="str">
        <f>IF(SP_SUL!H533="","*",SP_SUL!H533)</f>
        <v>*</v>
      </c>
      <c r="F529" s="100" t="str">
        <f>IF(SP_SUL!M533="","*",SP_SUL!M533)</f>
        <v>-</v>
      </c>
      <c r="G529" s="95" t="str">
        <f>IF(SP_SUL!I533="","*",SP_SUL!I533)</f>
        <v>*</v>
      </c>
      <c r="H529" s="95" t="str">
        <f>IF(SP_SUL!AB533="","*",SP_SUL!AB533)</f>
        <v>*</v>
      </c>
      <c r="I529" s="95" t="str">
        <f>IF(SP_SUL!AC533="","*",SP_SUL!AC533)</f>
        <v>*</v>
      </c>
      <c r="J529" s="96" t="str">
        <f>IF(SP_SUL!AA533="","*",SP_SUL!AA533)</f>
        <v>*</v>
      </c>
      <c r="K529" s="97" t="str">
        <f>IF(SP_SUL!AD533="","*",SP_SUL!AD533)</f>
        <v>*</v>
      </c>
    </row>
    <row r="530" spans="2:11" hidden="1">
      <c r="B530" s="94" t="str">
        <f>IF(SP_SUL!Y534="","*",SP_SUL!Y534)</f>
        <v>*</v>
      </c>
      <c r="C530" s="95" t="str">
        <f>IF(SP_SUL!B534="","*",SP_SUL!B534)</f>
        <v>*</v>
      </c>
      <c r="D530" s="94" t="str">
        <f>IF(SP_SUL!D534="","*",SP_SUL!D534)</f>
        <v>*</v>
      </c>
      <c r="E530" s="94" t="str">
        <f>IF(SP_SUL!H534="","*",SP_SUL!H534)</f>
        <v>*</v>
      </c>
      <c r="F530" s="100" t="str">
        <f>IF(SP_SUL!M534="","*",SP_SUL!M534)</f>
        <v>-</v>
      </c>
      <c r="G530" s="95" t="str">
        <f>IF(SP_SUL!I534="","*",SP_SUL!I534)</f>
        <v>*</v>
      </c>
      <c r="H530" s="95" t="str">
        <f>IF(SP_SUL!AB534="","*",SP_SUL!AB534)</f>
        <v>*</v>
      </c>
      <c r="I530" s="95" t="str">
        <f>IF(SP_SUL!AC534="","*",SP_SUL!AC534)</f>
        <v>*</v>
      </c>
      <c r="J530" s="96" t="str">
        <f>IF(SP_SUL!AA534="","*",SP_SUL!AA534)</f>
        <v>*</v>
      </c>
      <c r="K530" s="97" t="str">
        <f>IF(SP_SUL!AD534="","*",SP_SUL!AD534)</f>
        <v>*</v>
      </c>
    </row>
    <row r="531" spans="2:11" hidden="1">
      <c r="B531" s="94" t="str">
        <f>IF(SP_SUL!Y535="","*",SP_SUL!Y535)</f>
        <v>*</v>
      </c>
      <c r="C531" s="95" t="str">
        <f>IF(SP_SUL!B535="","*",SP_SUL!B535)</f>
        <v>*</v>
      </c>
      <c r="D531" s="94" t="str">
        <f>IF(SP_SUL!D535="","*",SP_SUL!D535)</f>
        <v>*</v>
      </c>
      <c r="E531" s="94" t="str">
        <f>IF(SP_SUL!H535="","*",SP_SUL!H535)</f>
        <v>*</v>
      </c>
      <c r="F531" s="100" t="str">
        <f>IF(SP_SUL!M535="","*",SP_SUL!M535)</f>
        <v>-</v>
      </c>
      <c r="G531" s="95" t="str">
        <f>IF(SP_SUL!I535="","*",SP_SUL!I535)</f>
        <v>*</v>
      </c>
      <c r="H531" s="95" t="str">
        <f>IF(SP_SUL!AB535="","*",SP_SUL!AB535)</f>
        <v>*</v>
      </c>
      <c r="I531" s="95" t="str">
        <f>IF(SP_SUL!AC535="","*",SP_SUL!AC535)</f>
        <v>*</v>
      </c>
      <c r="J531" s="96" t="str">
        <f>IF(SP_SUL!AA535="","*",SP_SUL!AA535)</f>
        <v>*</v>
      </c>
      <c r="K531" s="97" t="str">
        <f>IF(SP_SUL!AD535="","*",SP_SUL!AD535)</f>
        <v>*</v>
      </c>
    </row>
    <row r="532" spans="2:11" hidden="1">
      <c r="B532" s="94" t="str">
        <f>IF(SP_SUL!Y536="","*",SP_SUL!Y536)</f>
        <v>*</v>
      </c>
      <c r="C532" s="95" t="str">
        <f>IF(SP_SUL!B536="","*",SP_SUL!B536)</f>
        <v>*</v>
      </c>
      <c r="D532" s="94" t="str">
        <f>IF(SP_SUL!D536="","*",SP_SUL!D536)</f>
        <v>*</v>
      </c>
      <c r="E532" s="94" t="str">
        <f>IF(SP_SUL!H536="","*",SP_SUL!H536)</f>
        <v>*</v>
      </c>
      <c r="F532" s="100" t="str">
        <f>IF(SP_SUL!M536="","*",SP_SUL!M536)</f>
        <v>-</v>
      </c>
      <c r="G532" s="95" t="str">
        <f>IF(SP_SUL!I536="","*",SP_SUL!I536)</f>
        <v>*</v>
      </c>
      <c r="H532" s="95" t="str">
        <f>IF(SP_SUL!AB536="","*",SP_SUL!AB536)</f>
        <v>*</v>
      </c>
      <c r="I532" s="95" t="str">
        <f>IF(SP_SUL!AC536="","*",SP_SUL!AC536)</f>
        <v>*</v>
      </c>
      <c r="J532" s="96" t="str">
        <f>IF(SP_SUL!AA536="","*",SP_SUL!AA536)</f>
        <v>*</v>
      </c>
      <c r="K532" s="97" t="str">
        <f>IF(SP_SUL!AD536="","*",SP_SUL!AD536)</f>
        <v>*</v>
      </c>
    </row>
    <row r="533" spans="2:11" hidden="1">
      <c r="B533" s="94" t="str">
        <f>IF(SP_SUL!Y537="","*",SP_SUL!Y537)</f>
        <v>*</v>
      </c>
      <c r="C533" s="95" t="str">
        <f>IF(SP_SUL!B537="","*",SP_SUL!B537)</f>
        <v>*</v>
      </c>
      <c r="D533" s="94" t="str">
        <f>IF(SP_SUL!D537="","*",SP_SUL!D537)</f>
        <v>*</v>
      </c>
      <c r="E533" s="94" t="str">
        <f>IF(SP_SUL!H537="","*",SP_SUL!H537)</f>
        <v>*</v>
      </c>
      <c r="F533" s="100" t="str">
        <f>IF(SP_SUL!M537="","*",SP_SUL!M537)</f>
        <v>-</v>
      </c>
      <c r="G533" s="95" t="str">
        <f>IF(SP_SUL!I537="","*",SP_SUL!I537)</f>
        <v>*</v>
      </c>
      <c r="H533" s="95" t="str">
        <f>IF(SP_SUL!AB537="","*",SP_SUL!AB537)</f>
        <v>*</v>
      </c>
      <c r="I533" s="95" t="str">
        <f>IF(SP_SUL!AC537="","*",SP_SUL!AC537)</f>
        <v>*</v>
      </c>
      <c r="J533" s="96" t="str">
        <f>IF(SP_SUL!AA537="","*",SP_SUL!AA537)</f>
        <v>*</v>
      </c>
      <c r="K533" s="97" t="str">
        <f>IF(SP_SUL!AD537="","*",SP_SUL!AD537)</f>
        <v>*</v>
      </c>
    </row>
    <row r="534" spans="2:11" hidden="1">
      <c r="B534" s="94" t="str">
        <f>IF(SP_SUL!Y538="","*",SP_SUL!Y538)</f>
        <v>*</v>
      </c>
      <c r="C534" s="95" t="str">
        <f>IF(SP_SUL!B538="","*",SP_SUL!B538)</f>
        <v>*</v>
      </c>
      <c r="D534" s="94" t="str">
        <f>IF(SP_SUL!D538="","*",SP_SUL!D538)</f>
        <v>*</v>
      </c>
      <c r="E534" s="94" t="str">
        <f>IF(SP_SUL!H538="","*",SP_SUL!H538)</f>
        <v>*</v>
      </c>
      <c r="F534" s="100" t="str">
        <f>IF(SP_SUL!M538="","*",SP_SUL!M538)</f>
        <v>-</v>
      </c>
      <c r="G534" s="95" t="str">
        <f>IF(SP_SUL!I538="","*",SP_SUL!I538)</f>
        <v>*</v>
      </c>
      <c r="H534" s="95" t="str">
        <f>IF(SP_SUL!AB538="","*",SP_SUL!AB538)</f>
        <v>*</v>
      </c>
      <c r="I534" s="95" t="str">
        <f>IF(SP_SUL!AC538="","*",SP_SUL!AC538)</f>
        <v>*</v>
      </c>
      <c r="J534" s="96" t="str">
        <f>IF(SP_SUL!AA538="","*",SP_SUL!AA538)</f>
        <v>*</v>
      </c>
      <c r="K534" s="97" t="str">
        <f>IF(SP_SUL!AD538="","*",SP_SUL!AD538)</f>
        <v>*</v>
      </c>
    </row>
    <row r="535" spans="2:11" hidden="1">
      <c r="B535" s="94" t="str">
        <f>IF(SP_SUL!Y539="","*",SP_SUL!Y539)</f>
        <v>*</v>
      </c>
      <c r="C535" s="95" t="str">
        <f>IF(SP_SUL!B539="","*",SP_SUL!B539)</f>
        <v>*</v>
      </c>
      <c r="D535" s="94" t="str">
        <f>IF(SP_SUL!D539="","*",SP_SUL!D539)</f>
        <v>*</v>
      </c>
      <c r="E535" s="94" t="str">
        <f>IF(SP_SUL!H539="","*",SP_SUL!H539)</f>
        <v>*</v>
      </c>
      <c r="F535" s="100" t="str">
        <f>IF(SP_SUL!M539="","*",SP_SUL!M539)</f>
        <v>-</v>
      </c>
      <c r="G535" s="95" t="str">
        <f>IF(SP_SUL!I539="","*",SP_SUL!I539)</f>
        <v>*</v>
      </c>
      <c r="H535" s="95" t="str">
        <f>IF(SP_SUL!AB539="","*",SP_SUL!AB539)</f>
        <v>*</v>
      </c>
      <c r="I535" s="95" t="str">
        <f>IF(SP_SUL!AC539="","*",SP_SUL!AC539)</f>
        <v>*</v>
      </c>
      <c r="J535" s="96" t="str">
        <f>IF(SP_SUL!AA539="","*",SP_SUL!AA539)</f>
        <v>*</v>
      </c>
      <c r="K535" s="97" t="str">
        <f>IF(SP_SUL!AD539="","*",SP_SUL!AD539)</f>
        <v>*</v>
      </c>
    </row>
    <row r="536" spans="2:11" hidden="1">
      <c r="B536" s="94" t="str">
        <f>IF(SP_SUL!Y540="","*",SP_SUL!Y540)</f>
        <v>*</v>
      </c>
      <c r="C536" s="95" t="str">
        <f>IF(SP_SUL!B540="","*",SP_SUL!B540)</f>
        <v>*</v>
      </c>
      <c r="D536" s="94" t="str">
        <f>IF(SP_SUL!D540="","*",SP_SUL!D540)</f>
        <v>*</v>
      </c>
      <c r="E536" s="94" t="str">
        <f>IF(SP_SUL!H540="","*",SP_SUL!H540)</f>
        <v>*</v>
      </c>
      <c r="F536" s="100" t="str">
        <f>IF(SP_SUL!M540="","*",SP_SUL!M540)</f>
        <v>-</v>
      </c>
      <c r="G536" s="95" t="str">
        <f>IF(SP_SUL!I540="","*",SP_SUL!I540)</f>
        <v>*</v>
      </c>
      <c r="H536" s="95" t="str">
        <f>IF(SP_SUL!AB540="","*",SP_SUL!AB540)</f>
        <v>*</v>
      </c>
      <c r="I536" s="95" t="str">
        <f>IF(SP_SUL!AC540="","*",SP_SUL!AC540)</f>
        <v>*</v>
      </c>
      <c r="J536" s="96" t="str">
        <f>IF(SP_SUL!AA540="","*",SP_SUL!AA540)</f>
        <v>*</v>
      </c>
      <c r="K536" s="97" t="str">
        <f>IF(SP_SUL!AD540="","*",SP_SUL!AD540)</f>
        <v>*</v>
      </c>
    </row>
    <row r="537" spans="2:11" hidden="1">
      <c r="B537" s="94" t="str">
        <f>IF(SP_SUL!Y541="","*",SP_SUL!Y541)</f>
        <v>*</v>
      </c>
      <c r="C537" s="95" t="str">
        <f>IF(SP_SUL!B541="","*",SP_SUL!B541)</f>
        <v>*</v>
      </c>
      <c r="D537" s="94" t="str">
        <f>IF(SP_SUL!D541="","*",SP_SUL!D541)</f>
        <v>*</v>
      </c>
      <c r="E537" s="94" t="str">
        <f>IF(SP_SUL!H541="","*",SP_SUL!H541)</f>
        <v>*</v>
      </c>
      <c r="F537" s="100" t="str">
        <f>IF(SP_SUL!M541="","*",SP_SUL!M541)</f>
        <v>-</v>
      </c>
      <c r="G537" s="95" t="str">
        <f>IF(SP_SUL!I541="","*",SP_SUL!I541)</f>
        <v>*</v>
      </c>
      <c r="H537" s="95" t="str">
        <f>IF(SP_SUL!AB541="","*",SP_SUL!AB541)</f>
        <v>*</v>
      </c>
      <c r="I537" s="95" t="str">
        <f>IF(SP_SUL!AC541="","*",SP_SUL!AC541)</f>
        <v>*</v>
      </c>
      <c r="J537" s="96" t="str">
        <f>IF(SP_SUL!AA541="","*",SP_SUL!AA541)</f>
        <v>*</v>
      </c>
      <c r="K537" s="97" t="str">
        <f>IF(SP_SUL!AD541="","*",SP_SUL!AD541)</f>
        <v>*</v>
      </c>
    </row>
    <row r="538" spans="2:11" hidden="1">
      <c r="B538" s="94" t="str">
        <f>IF(SP_SUL!Y542="","*",SP_SUL!Y542)</f>
        <v>*</v>
      </c>
      <c r="C538" s="95" t="str">
        <f>IF(SP_SUL!B542="","*",SP_SUL!B542)</f>
        <v>*</v>
      </c>
      <c r="D538" s="94" t="str">
        <f>IF(SP_SUL!D542="","*",SP_SUL!D542)</f>
        <v>*</v>
      </c>
      <c r="E538" s="94" t="str">
        <f>IF(SP_SUL!H542="","*",SP_SUL!H542)</f>
        <v>*</v>
      </c>
      <c r="F538" s="100" t="str">
        <f>IF(SP_SUL!M542="","*",SP_SUL!M542)</f>
        <v>-</v>
      </c>
      <c r="G538" s="95" t="str">
        <f>IF(SP_SUL!I542="","*",SP_SUL!I542)</f>
        <v>*</v>
      </c>
      <c r="H538" s="95" t="str">
        <f>IF(SP_SUL!AB542="","*",SP_SUL!AB542)</f>
        <v>*</v>
      </c>
      <c r="I538" s="95" t="str">
        <f>IF(SP_SUL!AC542="","*",SP_SUL!AC542)</f>
        <v>*</v>
      </c>
      <c r="J538" s="96" t="str">
        <f>IF(SP_SUL!AA542="","*",SP_SUL!AA542)</f>
        <v>*</v>
      </c>
      <c r="K538" s="97" t="str">
        <f>IF(SP_SUL!AD542="","*",SP_SUL!AD542)</f>
        <v>*</v>
      </c>
    </row>
    <row r="539" spans="2:11" hidden="1">
      <c r="B539" s="94" t="str">
        <f>IF(SP_SUL!Y543="","*",SP_SUL!Y543)</f>
        <v>*</v>
      </c>
      <c r="C539" s="95" t="str">
        <f>IF(SP_SUL!B543="","*",SP_SUL!B543)</f>
        <v>*</v>
      </c>
      <c r="D539" s="94" t="str">
        <f>IF(SP_SUL!D543="","*",SP_SUL!D543)</f>
        <v>*</v>
      </c>
      <c r="E539" s="94" t="str">
        <f>IF(SP_SUL!H543="","*",SP_SUL!H543)</f>
        <v>*</v>
      </c>
      <c r="F539" s="100" t="str">
        <f>IF(SP_SUL!M543="","*",SP_SUL!M543)</f>
        <v>-</v>
      </c>
      <c r="G539" s="95" t="str">
        <f>IF(SP_SUL!I543="","*",SP_SUL!I543)</f>
        <v>*</v>
      </c>
      <c r="H539" s="95" t="str">
        <f>IF(SP_SUL!AB543="","*",SP_SUL!AB543)</f>
        <v>*</v>
      </c>
      <c r="I539" s="95" t="str">
        <f>IF(SP_SUL!AC543="","*",SP_SUL!AC543)</f>
        <v>*</v>
      </c>
      <c r="J539" s="96" t="str">
        <f>IF(SP_SUL!AA543="","*",SP_SUL!AA543)</f>
        <v>*</v>
      </c>
      <c r="K539" s="97" t="str">
        <f>IF(SP_SUL!AD543="","*",SP_SUL!AD543)</f>
        <v>*</v>
      </c>
    </row>
    <row r="540" spans="2:11" hidden="1">
      <c r="B540" s="94" t="str">
        <f>IF(SP_SUL!Y544="","*",SP_SUL!Y544)</f>
        <v>*</v>
      </c>
      <c r="C540" s="95" t="str">
        <f>IF(SP_SUL!B544="","*",SP_SUL!B544)</f>
        <v>*</v>
      </c>
      <c r="D540" s="94" t="str">
        <f>IF(SP_SUL!D544="","*",SP_SUL!D544)</f>
        <v>*</v>
      </c>
      <c r="E540" s="94" t="str">
        <f>IF(SP_SUL!H544="","*",SP_SUL!H544)</f>
        <v>*</v>
      </c>
      <c r="F540" s="100" t="str">
        <f>IF(SP_SUL!M544="","*",SP_SUL!M544)</f>
        <v>-</v>
      </c>
      <c r="G540" s="95" t="str">
        <f>IF(SP_SUL!I544="","*",SP_SUL!I544)</f>
        <v>*</v>
      </c>
      <c r="H540" s="95" t="str">
        <f>IF(SP_SUL!AB544="","*",SP_SUL!AB544)</f>
        <v>*</v>
      </c>
      <c r="I540" s="95" t="str">
        <f>IF(SP_SUL!AC544="","*",SP_SUL!AC544)</f>
        <v>*</v>
      </c>
      <c r="J540" s="96" t="str">
        <f>IF(SP_SUL!AA544="","*",SP_SUL!AA544)</f>
        <v>*</v>
      </c>
      <c r="K540" s="97" t="str">
        <f>IF(SP_SUL!AD544="","*",SP_SUL!AD544)</f>
        <v>*</v>
      </c>
    </row>
    <row r="541" spans="2:11" hidden="1">
      <c r="B541" s="94" t="str">
        <f>IF(SP_SUL!Y545="","*",SP_SUL!Y545)</f>
        <v>*</v>
      </c>
      <c r="C541" s="95" t="str">
        <f>IF(SP_SUL!B545="","*",SP_SUL!B545)</f>
        <v>*</v>
      </c>
      <c r="D541" s="94" t="str">
        <f>IF(SP_SUL!D545="","*",SP_SUL!D545)</f>
        <v>*</v>
      </c>
      <c r="E541" s="94" t="str">
        <f>IF(SP_SUL!H545="","*",SP_SUL!H545)</f>
        <v>*</v>
      </c>
      <c r="F541" s="100" t="str">
        <f>IF(SP_SUL!M545="","*",SP_SUL!M545)</f>
        <v>-</v>
      </c>
      <c r="G541" s="95" t="str">
        <f>IF(SP_SUL!I545="","*",SP_SUL!I545)</f>
        <v>*</v>
      </c>
      <c r="H541" s="95" t="str">
        <f>IF(SP_SUL!AB545="","*",SP_SUL!AB545)</f>
        <v>*</v>
      </c>
      <c r="I541" s="95" t="str">
        <f>IF(SP_SUL!AC545="","*",SP_SUL!AC545)</f>
        <v>*</v>
      </c>
      <c r="J541" s="96" t="str">
        <f>IF(SP_SUL!AA545="","*",SP_SUL!AA545)</f>
        <v>*</v>
      </c>
      <c r="K541" s="97" t="str">
        <f>IF(SP_SUL!AD545="","*",SP_SUL!AD545)</f>
        <v>*</v>
      </c>
    </row>
    <row r="542" spans="2:11" hidden="1">
      <c r="B542" s="94" t="str">
        <f>IF(SP_SUL!Y546="","*",SP_SUL!Y546)</f>
        <v>*</v>
      </c>
      <c r="C542" s="95" t="str">
        <f>IF(SP_SUL!B546="","*",SP_SUL!B546)</f>
        <v>*</v>
      </c>
      <c r="D542" s="94" t="str">
        <f>IF(SP_SUL!D546="","*",SP_SUL!D546)</f>
        <v>*</v>
      </c>
      <c r="E542" s="94" t="str">
        <f>IF(SP_SUL!H546="","*",SP_SUL!H546)</f>
        <v>*</v>
      </c>
      <c r="F542" s="100" t="str">
        <f>IF(SP_SUL!M546="","*",SP_SUL!M546)</f>
        <v>-</v>
      </c>
      <c r="G542" s="95" t="str">
        <f>IF(SP_SUL!I546="","*",SP_SUL!I546)</f>
        <v>*</v>
      </c>
      <c r="H542" s="95" t="str">
        <f>IF(SP_SUL!AB546="","*",SP_SUL!AB546)</f>
        <v>*</v>
      </c>
      <c r="I542" s="95" t="str">
        <f>IF(SP_SUL!AC546="","*",SP_SUL!AC546)</f>
        <v>*</v>
      </c>
      <c r="J542" s="96" t="str">
        <f>IF(SP_SUL!AA546="","*",SP_SUL!AA546)</f>
        <v>*</v>
      </c>
      <c r="K542" s="97" t="str">
        <f>IF(SP_SUL!AD546="","*",SP_SUL!AD546)</f>
        <v>*</v>
      </c>
    </row>
    <row r="543" spans="2:11" hidden="1">
      <c r="B543" s="94" t="str">
        <f>IF(SP_SUL!Y547="","*",SP_SUL!Y547)</f>
        <v>*</v>
      </c>
      <c r="C543" s="95" t="str">
        <f>IF(SP_SUL!B547="","*",SP_SUL!B547)</f>
        <v>*</v>
      </c>
      <c r="D543" s="94" t="str">
        <f>IF(SP_SUL!D547="","*",SP_SUL!D547)</f>
        <v>*</v>
      </c>
      <c r="E543" s="94" t="str">
        <f>IF(SP_SUL!H547="","*",SP_SUL!H547)</f>
        <v>*</v>
      </c>
      <c r="F543" s="100" t="str">
        <f>IF(SP_SUL!M547="","*",SP_SUL!M547)</f>
        <v>-</v>
      </c>
      <c r="G543" s="95" t="str">
        <f>IF(SP_SUL!I547="","*",SP_SUL!I547)</f>
        <v>*</v>
      </c>
      <c r="H543" s="95" t="str">
        <f>IF(SP_SUL!AB547="","*",SP_SUL!AB547)</f>
        <v>*</v>
      </c>
      <c r="I543" s="95" t="str">
        <f>IF(SP_SUL!AC547="","*",SP_SUL!AC547)</f>
        <v>*</v>
      </c>
      <c r="J543" s="96" t="str">
        <f>IF(SP_SUL!AA547="","*",SP_SUL!AA547)</f>
        <v>*</v>
      </c>
      <c r="K543" s="97" t="str">
        <f>IF(SP_SUL!AD547="","*",SP_SUL!AD547)</f>
        <v>*</v>
      </c>
    </row>
    <row r="544" spans="2:11" hidden="1">
      <c r="B544" s="94" t="str">
        <f>IF(SP_SUL!Y548="","*",SP_SUL!Y548)</f>
        <v>*</v>
      </c>
      <c r="C544" s="95" t="str">
        <f>IF(SP_SUL!B548="","*",SP_SUL!B548)</f>
        <v>*</v>
      </c>
      <c r="D544" s="94" t="str">
        <f>IF(SP_SUL!D548="","*",SP_SUL!D548)</f>
        <v>*</v>
      </c>
      <c r="E544" s="94" t="str">
        <f>IF(SP_SUL!H548="","*",SP_SUL!H548)</f>
        <v>*</v>
      </c>
      <c r="F544" s="100" t="str">
        <f>IF(SP_SUL!M548="","*",SP_SUL!M548)</f>
        <v>-</v>
      </c>
      <c r="G544" s="95" t="str">
        <f>IF(SP_SUL!I548="","*",SP_SUL!I548)</f>
        <v>*</v>
      </c>
      <c r="H544" s="95" t="str">
        <f>IF(SP_SUL!AB548="","*",SP_SUL!AB548)</f>
        <v>*</v>
      </c>
      <c r="I544" s="95" t="str">
        <f>IF(SP_SUL!AC548="","*",SP_SUL!AC548)</f>
        <v>*</v>
      </c>
      <c r="J544" s="96" t="str">
        <f>IF(SP_SUL!AA548="","*",SP_SUL!AA548)</f>
        <v>*</v>
      </c>
      <c r="K544" s="97" t="str">
        <f>IF(SP_SUL!AD548="","*",SP_SUL!AD548)</f>
        <v>*</v>
      </c>
    </row>
    <row r="545" spans="2:11" hidden="1">
      <c r="B545" s="94" t="str">
        <f>IF(SP_SUL!Y549="","*",SP_SUL!Y549)</f>
        <v>*</v>
      </c>
      <c r="C545" s="95" t="str">
        <f>IF(SP_SUL!B549="","*",SP_SUL!B549)</f>
        <v>*</v>
      </c>
      <c r="D545" s="94" t="str">
        <f>IF(SP_SUL!D549="","*",SP_SUL!D549)</f>
        <v>*</v>
      </c>
      <c r="E545" s="94" t="str">
        <f>IF(SP_SUL!H549="","*",SP_SUL!H549)</f>
        <v>*</v>
      </c>
      <c r="F545" s="100" t="str">
        <f>IF(SP_SUL!M549="","*",SP_SUL!M549)</f>
        <v>-</v>
      </c>
      <c r="G545" s="95" t="str">
        <f>IF(SP_SUL!I549="","*",SP_SUL!I549)</f>
        <v>*</v>
      </c>
      <c r="H545" s="95" t="str">
        <f>IF(SP_SUL!AB549="","*",SP_SUL!AB549)</f>
        <v>*</v>
      </c>
      <c r="I545" s="95" t="str">
        <f>IF(SP_SUL!AC549="","*",SP_SUL!AC549)</f>
        <v>*</v>
      </c>
      <c r="J545" s="96" t="str">
        <f>IF(SP_SUL!AA549="","*",SP_SUL!AA549)</f>
        <v>*</v>
      </c>
      <c r="K545" s="97" t="str">
        <f>IF(SP_SUL!AD549="","*",SP_SUL!AD549)</f>
        <v>*</v>
      </c>
    </row>
    <row r="546" spans="2:11" hidden="1">
      <c r="B546" s="94" t="str">
        <f>IF(SP_SUL!Y550="","*",SP_SUL!Y550)</f>
        <v>*</v>
      </c>
      <c r="C546" s="95" t="str">
        <f>IF(SP_SUL!B550="","*",SP_SUL!B550)</f>
        <v>*</v>
      </c>
      <c r="D546" s="94" t="str">
        <f>IF(SP_SUL!D550="","*",SP_SUL!D550)</f>
        <v>*</v>
      </c>
      <c r="E546" s="94" t="str">
        <f>IF(SP_SUL!H550="","*",SP_SUL!H550)</f>
        <v>*</v>
      </c>
      <c r="F546" s="100" t="str">
        <f>IF(SP_SUL!M550="","*",SP_SUL!M550)</f>
        <v>-</v>
      </c>
      <c r="G546" s="95" t="str">
        <f>IF(SP_SUL!I550="","*",SP_SUL!I550)</f>
        <v>*</v>
      </c>
      <c r="H546" s="95" t="str">
        <f>IF(SP_SUL!AB550="","*",SP_SUL!AB550)</f>
        <v>*</v>
      </c>
      <c r="I546" s="95" t="str">
        <f>IF(SP_SUL!AC550="","*",SP_SUL!AC550)</f>
        <v>*</v>
      </c>
      <c r="J546" s="96" t="str">
        <f>IF(SP_SUL!AA550="","*",SP_SUL!AA550)</f>
        <v>*</v>
      </c>
      <c r="K546" s="97" t="str">
        <f>IF(SP_SUL!AD550="","*",SP_SUL!AD550)</f>
        <v>*</v>
      </c>
    </row>
    <row r="547" spans="2:11" hidden="1">
      <c r="B547" s="94" t="str">
        <f>IF(SP_SUL!Y551="","*",SP_SUL!Y551)</f>
        <v>*</v>
      </c>
      <c r="C547" s="95" t="str">
        <f>IF(SP_SUL!B551="","*",SP_SUL!B551)</f>
        <v>*</v>
      </c>
      <c r="D547" s="94" t="str">
        <f>IF(SP_SUL!D551="","*",SP_SUL!D551)</f>
        <v>*</v>
      </c>
      <c r="E547" s="94" t="str">
        <f>IF(SP_SUL!H551="","*",SP_SUL!H551)</f>
        <v>*</v>
      </c>
      <c r="F547" s="100" t="str">
        <f>IF(SP_SUL!M551="","*",SP_SUL!M551)</f>
        <v>-</v>
      </c>
      <c r="G547" s="95" t="str">
        <f>IF(SP_SUL!I551="","*",SP_SUL!I551)</f>
        <v>*</v>
      </c>
      <c r="H547" s="95" t="str">
        <f>IF(SP_SUL!AB551="","*",SP_SUL!AB551)</f>
        <v>*</v>
      </c>
      <c r="I547" s="95" t="str">
        <f>IF(SP_SUL!AC551="","*",SP_SUL!AC551)</f>
        <v>*</v>
      </c>
      <c r="J547" s="96" t="str">
        <f>IF(SP_SUL!AA551="","*",SP_SUL!AA551)</f>
        <v>*</v>
      </c>
      <c r="K547" s="97" t="str">
        <f>IF(SP_SUL!AD551="","*",SP_SUL!AD551)</f>
        <v>*</v>
      </c>
    </row>
    <row r="548" spans="2:11" hidden="1">
      <c r="B548" s="94" t="str">
        <f>IF(SP_SUL!Y552="","*",SP_SUL!Y552)</f>
        <v>*</v>
      </c>
      <c r="C548" s="95" t="str">
        <f>IF(SP_SUL!B552="","*",SP_SUL!B552)</f>
        <v>*</v>
      </c>
      <c r="D548" s="94" t="str">
        <f>IF(SP_SUL!D552="","*",SP_SUL!D552)</f>
        <v>*</v>
      </c>
      <c r="E548" s="94" t="str">
        <f>IF(SP_SUL!H552="","*",SP_SUL!H552)</f>
        <v>*</v>
      </c>
      <c r="F548" s="100" t="str">
        <f>IF(SP_SUL!M552="","*",SP_SUL!M552)</f>
        <v>-</v>
      </c>
      <c r="G548" s="95" t="str">
        <f>IF(SP_SUL!I552="","*",SP_SUL!I552)</f>
        <v>*</v>
      </c>
      <c r="H548" s="95" t="str">
        <f>IF(SP_SUL!AB552="","*",SP_SUL!AB552)</f>
        <v>*</v>
      </c>
      <c r="I548" s="95" t="str">
        <f>IF(SP_SUL!AC552="","*",SP_SUL!AC552)</f>
        <v>*</v>
      </c>
      <c r="J548" s="96" t="str">
        <f>IF(SP_SUL!AA552="","*",SP_SUL!AA552)</f>
        <v>*</v>
      </c>
      <c r="K548" s="97" t="str">
        <f>IF(SP_SUL!AD552="","*",SP_SUL!AD552)</f>
        <v>*</v>
      </c>
    </row>
    <row r="549" spans="2:11" hidden="1">
      <c r="B549" s="94" t="str">
        <f>IF(SP_SUL!Y553="","*",SP_SUL!Y553)</f>
        <v>*</v>
      </c>
      <c r="C549" s="95" t="str">
        <f>IF(SP_SUL!B553="","*",SP_SUL!B553)</f>
        <v>*</v>
      </c>
      <c r="D549" s="94" t="str">
        <f>IF(SP_SUL!D553="","*",SP_SUL!D553)</f>
        <v>*</v>
      </c>
      <c r="E549" s="94" t="str">
        <f>IF(SP_SUL!H553="","*",SP_SUL!H553)</f>
        <v>*</v>
      </c>
      <c r="F549" s="100" t="str">
        <f>IF(SP_SUL!M553="","*",SP_SUL!M553)</f>
        <v>-</v>
      </c>
      <c r="G549" s="95" t="str">
        <f>IF(SP_SUL!I553="","*",SP_SUL!I553)</f>
        <v>*</v>
      </c>
      <c r="H549" s="95" t="str">
        <f>IF(SP_SUL!AB553="","*",SP_SUL!AB553)</f>
        <v>*</v>
      </c>
      <c r="I549" s="95" t="str">
        <f>IF(SP_SUL!AC553="","*",SP_SUL!AC553)</f>
        <v>*</v>
      </c>
      <c r="J549" s="96" t="str">
        <f>IF(SP_SUL!AA553="","*",SP_SUL!AA553)</f>
        <v>*</v>
      </c>
      <c r="K549" s="97" t="str">
        <f>IF(SP_SUL!AD553="","*",SP_SUL!AD553)</f>
        <v>*</v>
      </c>
    </row>
    <row r="550" spans="2:11" hidden="1">
      <c r="B550" s="94" t="str">
        <f>IF(SP_SUL!Y554="","*",SP_SUL!Y554)</f>
        <v>*</v>
      </c>
      <c r="C550" s="95" t="str">
        <f>IF(SP_SUL!B554="","*",SP_SUL!B554)</f>
        <v>*</v>
      </c>
      <c r="D550" s="94" t="str">
        <f>IF(SP_SUL!D554="","*",SP_SUL!D554)</f>
        <v>*</v>
      </c>
      <c r="E550" s="94" t="str">
        <f>IF(SP_SUL!H554="","*",SP_SUL!H554)</f>
        <v>*</v>
      </c>
      <c r="F550" s="100" t="str">
        <f>IF(SP_SUL!M554="","*",SP_SUL!M554)</f>
        <v>-</v>
      </c>
      <c r="G550" s="95" t="str">
        <f>IF(SP_SUL!I554="","*",SP_SUL!I554)</f>
        <v>*</v>
      </c>
      <c r="H550" s="95" t="str">
        <f>IF(SP_SUL!AB554="","*",SP_SUL!AB554)</f>
        <v>*</v>
      </c>
      <c r="I550" s="95" t="str">
        <f>IF(SP_SUL!AC554="","*",SP_SUL!AC554)</f>
        <v>*</v>
      </c>
      <c r="J550" s="96" t="str">
        <f>IF(SP_SUL!AA554="","*",SP_SUL!AA554)</f>
        <v>*</v>
      </c>
      <c r="K550" s="97" t="str">
        <f>IF(SP_SUL!AD554="","*",SP_SUL!AD554)</f>
        <v>*</v>
      </c>
    </row>
    <row r="551" spans="2:11" hidden="1">
      <c r="B551" s="94" t="str">
        <f>IF(SP_SUL!Y555="","*",SP_SUL!Y555)</f>
        <v>*</v>
      </c>
      <c r="C551" s="95" t="str">
        <f>IF(SP_SUL!B555="","*",SP_SUL!B555)</f>
        <v>*</v>
      </c>
      <c r="D551" s="94" t="str">
        <f>IF(SP_SUL!D555="","*",SP_SUL!D555)</f>
        <v>*</v>
      </c>
      <c r="E551" s="94" t="str">
        <f>IF(SP_SUL!H555="","*",SP_SUL!H555)</f>
        <v>*</v>
      </c>
      <c r="F551" s="100" t="str">
        <f>IF(SP_SUL!M555="","*",SP_SUL!M555)</f>
        <v>-</v>
      </c>
      <c r="G551" s="95" t="str">
        <f>IF(SP_SUL!I555="","*",SP_SUL!I555)</f>
        <v>*</v>
      </c>
      <c r="H551" s="95" t="str">
        <f>IF(SP_SUL!AB555="","*",SP_SUL!AB555)</f>
        <v>*</v>
      </c>
      <c r="I551" s="95" t="str">
        <f>IF(SP_SUL!AC555="","*",SP_SUL!AC555)</f>
        <v>*</v>
      </c>
      <c r="J551" s="96" t="str">
        <f>IF(SP_SUL!AA555="","*",SP_SUL!AA555)</f>
        <v>*</v>
      </c>
      <c r="K551" s="97" t="str">
        <f>IF(SP_SUL!AD555="","*",SP_SUL!AD555)</f>
        <v>*</v>
      </c>
    </row>
    <row r="552" spans="2:11" hidden="1">
      <c r="B552" s="94" t="str">
        <f>IF(SP_SUL!Y556="","*",SP_SUL!Y556)</f>
        <v>*</v>
      </c>
      <c r="C552" s="95" t="str">
        <f>IF(SP_SUL!B556="","*",SP_SUL!B556)</f>
        <v>*</v>
      </c>
      <c r="D552" s="94" t="str">
        <f>IF(SP_SUL!D556="","*",SP_SUL!D556)</f>
        <v>*</v>
      </c>
      <c r="E552" s="94" t="str">
        <f>IF(SP_SUL!H556="","*",SP_SUL!H556)</f>
        <v>*</v>
      </c>
      <c r="F552" s="100" t="str">
        <f>IF(SP_SUL!M556="","*",SP_SUL!M556)</f>
        <v>-</v>
      </c>
      <c r="G552" s="95" t="str">
        <f>IF(SP_SUL!I556="","*",SP_SUL!I556)</f>
        <v>*</v>
      </c>
      <c r="H552" s="95" t="str">
        <f>IF(SP_SUL!AB556="","*",SP_SUL!AB556)</f>
        <v>*</v>
      </c>
      <c r="I552" s="95" t="str">
        <f>IF(SP_SUL!AC556="","*",SP_SUL!AC556)</f>
        <v>*</v>
      </c>
      <c r="J552" s="96" t="str">
        <f>IF(SP_SUL!AA556="","*",SP_SUL!AA556)</f>
        <v>*</v>
      </c>
      <c r="K552" s="97" t="str">
        <f>IF(SP_SUL!AD556="","*",SP_SUL!AD556)</f>
        <v>*</v>
      </c>
    </row>
    <row r="553" spans="2:11" hidden="1">
      <c r="B553" s="94" t="str">
        <f>IF(SP_SUL!Y557="","*",SP_SUL!Y557)</f>
        <v>*</v>
      </c>
      <c r="C553" s="95" t="str">
        <f>IF(SP_SUL!B557="","*",SP_SUL!B557)</f>
        <v>*</v>
      </c>
      <c r="D553" s="94" t="str">
        <f>IF(SP_SUL!D557="","*",SP_SUL!D557)</f>
        <v>*</v>
      </c>
      <c r="E553" s="94" t="str">
        <f>IF(SP_SUL!H557="","*",SP_SUL!H557)</f>
        <v>*</v>
      </c>
      <c r="F553" s="100" t="str">
        <f>IF(SP_SUL!M557="","*",SP_SUL!M557)</f>
        <v>-</v>
      </c>
      <c r="G553" s="95" t="str">
        <f>IF(SP_SUL!I557="","*",SP_SUL!I557)</f>
        <v>*</v>
      </c>
      <c r="H553" s="95" t="str">
        <f>IF(SP_SUL!AB557="","*",SP_SUL!AB557)</f>
        <v>*</v>
      </c>
      <c r="I553" s="95" t="str">
        <f>IF(SP_SUL!AC557="","*",SP_SUL!AC557)</f>
        <v>*</v>
      </c>
      <c r="J553" s="96" t="str">
        <f>IF(SP_SUL!AA557="","*",SP_SUL!AA557)</f>
        <v>*</v>
      </c>
      <c r="K553" s="97" t="str">
        <f>IF(SP_SUL!AD557="","*",SP_SUL!AD557)</f>
        <v>*</v>
      </c>
    </row>
    <row r="554" spans="2:11" hidden="1">
      <c r="B554" s="94" t="str">
        <f>IF(SP_SUL!Y558="","*",SP_SUL!Y558)</f>
        <v>*</v>
      </c>
      <c r="C554" s="95" t="str">
        <f>IF(SP_SUL!B558="","*",SP_SUL!B558)</f>
        <v>*</v>
      </c>
      <c r="D554" s="94" t="str">
        <f>IF(SP_SUL!D558="","*",SP_SUL!D558)</f>
        <v>*</v>
      </c>
      <c r="E554" s="94" t="str">
        <f>IF(SP_SUL!H558="","*",SP_SUL!H558)</f>
        <v>*</v>
      </c>
      <c r="F554" s="100" t="str">
        <f>IF(SP_SUL!M558="","*",SP_SUL!M558)</f>
        <v>-</v>
      </c>
      <c r="G554" s="95" t="str">
        <f>IF(SP_SUL!I558="","*",SP_SUL!I558)</f>
        <v>*</v>
      </c>
      <c r="H554" s="95" t="str">
        <f>IF(SP_SUL!AB558="","*",SP_SUL!AB558)</f>
        <v>*</v>
      </c>
      <c r="I554" s="95" t="str">
        <f>IF(SP_SUL!AC558="","*",SP_SUL!AC558)</f>
        <v>*</v>
      </c>
      <c r="J554" s="96" t="str">
        <f>IF(SP_SUL!AA558="","*",SP_SUL!AA558)</f>
        <v>*</v>
      </c>
      <c r="K554" s="97" t="str">
        <f>IF(SP_SUL!AD558="","*",SP_SUL!AD558)</f>
        <v>*</v>
      </c>
    </row>
    <row r="555" spans="2:11" hidden="1">
      <c r="B555" s="94" t="str">
        <f>IF(SP_SUL!Y559="","*",SP_SUL!Y559)</f>
        <v>*</v>
      </c>
      <c r="C555" s="95" t="str">
        <f>IF(SP_SUL!B559="","*",SP_SUL!B559)</f>
        <v>*</v>
      </c>
      <c r="D555" s="94" t="str">
        <f>IF(SP_SUL!D559="","*",SP_SUL!D559)</f>
        <v>*</v>
      </c>
      <c r="E555" s="94" t="str">
        <f>IF(SP_SUL!H559="","*",SP_SUL!H559)</f>
        <v>*</v>
      </c>
      <c r="F555" s="100" t="str">
        <f>IF(SP_SUL!M559="","*",SP_SUL!M559)</f>
        <v>-</v>
      </c>
      <c r="G555" s="95" t="str">
        <f>IF(SP_SUL!I559="","*",SP_SUL!I559)</f>
        <v>*</v>
      </c>
      <c r="H555" s="95" t="str">
        <f>IF(SP_SUL!AB559="","*",SP_SUL!AB559)</f>
        <v>*</v>
      </c>
      <c r="I555" s="95" t="str">
        <f>IF(SP_SUL!AC559="","*",SP_SUL!AC559)</f>
        <v>*</v>
      </c>
      <c r="J555" s="96" t="str">
        <f>IF(SP_SUL!AA559="","*",SP_SUL!AA559)</f>
        <v>*</v>
      </c>
      <c r="K555" s="97" t="str">
        <f>IF(SP_SUL!AD559="","*",SP_SUL!AD559)</f>
        <v>*</v>
      </c>
    </row>
    <row r="556" spans="2:11" hidden="1">
      <c r="B556" s="94" t="str">
        <f>IF(SP_SUL!Y560="","*",SP_SUL!Y560)</f>
        <v>*</v>
      </c>
      <c r="C556" s="95" t="str">
        <f>IF(SP_SUL!B560="","*",SP_SUL!B560)</f>
        <v>*</v>
      </c>
      <c r="D556" s="94" t="str">
        <f>IF(SP_SUL!D560="","*",SP_SUL!D560)</f>
        <v>*</v>
      </c>
      <c r="E556" s="94" t="str">
        <f>IF(SP_SUL!H560="","*",SP_SUL!H560)</f>
        <v>*</v>
      </c>
      <c r="F556" s="100" t="str">
        <f>IF(SP_SUL!M560="","*",SP_SUL!M560)</f>
        <v>-</v>
      </c>
      <c r="G556" s="95" t="str">
        <f>IF(SP_SUL!I560="","*",SP_SUL!I560)</f>
        <v>*</v>
      </c>
      <c r="H556" s="95" t="str">
        <f>IF(SP_SUL!AB560="","*",SP_SUL!AB560)</f>
        <v>*</v>
      </c>
      <c r="I556" s="95" t="str">
        <f>IF(SP_SUL!AC560="","*",SP_SUL!AC560)</f>
        <v>*</v>
      </c>
      <c r="J556" s="96" t="str">
        <f>IF(SP_SUL!AA560="","*",SP_SUL!AA560)</f>
        <v>*</v>
      </c>
      <c r="K556" s="97" t="str">
        <f>IF(SP_SUL!AD560="","*",SP_SUL!AD560)</f>
        <v>*</v>
      </c>
    </row>
    <row r="557" spans="2:11" hidden="1">
      <c r="B557" s="94" t="str">
        <f>IF(SP_SUL!Y561="","*",SP_SUL!Y561)</f>
        <v>*</v>
      </c>
      <c r="C557" s="95" t="str">
        <f>IF(SP_SUL!B561="","*",SP_SUL!B561)</f>
        <v>*</v>
      </c>
      <c r="D557" s="94" t="str">
        <f>IF(SP_SUL!D561="","*",SP_SUL!D561)</f>
        <v>*</v>
      </c>
      <c r="E557" s="94" t="str">
        <f>IF(SP_SUL!H561="","*",SP_SUL!H561)</f>
        <v>*</v>
      </c>
      <c r="F557" s="100" t="str">
        <f>IF(SP_SUL!M561="","*",SP_SUL!M561)</f>
        <v>-</v>
      </c>
      <c r="G557" s="95" t="str">
        <f>IF(SP_SUL!I561="","*",SP_SUL!I561)</f>
        <v>*</v>
      </c>
      <c r="H557" s="95" t="str">
        <f>IF(SP_SUL!AB561="","*",SP_SUL!AB561)</f>
        <v>*</v>
      </c>
      <c r="I557" s="95" t="str">
        <f>IF(SP_SUL!AC561="","*",SP_SUL!AC561)</f>
        <v>*</v>
      </c>
      <c r="J557" s="96" t="str">
        <f>IF(SP_SUL!AA561="","*",SP_SUL!AA561)</f>
        <v>*</v>
      </c>
      <c r="K557" s="97" t="str">
        <f>IF(SP_SUL!AD561="","*",SP_SUL!AD561)</f>
        <v>*</v>
      </c>
    </row>
    <row r="558" spans="2:11" hidden="1">
      <c r="B558" s="94" t="str">
        <f>IF(SP_SUL!Y562="","*",SP_SUL!Y562)</f>
        <v>*</v>
      </c>
      <c r="C558" s="95" t="str">
        <f>IF(SP_SUL!B562="","*",SP_SUL!B562)</f>
        <v>*</v>
      </c>
      <c r="D558" s="94" t="str">
        <f>IF(SP_SUL!D562="","*",SP_SUL!D562)</f>
        <v>*</v>
      </c>
      <c r="E558" s="94" t="str">
        <f>IF(SP_SUL!H562="","*",SP_SUL!H562)</f>
        <v>*</v>
      </c>
      <c r="F558" s="100" t="str">
        <f>IF(SP_SUL!M562="","*",SP_SUL!M562)</f>
        <v>-</v>
      </c>
      <c r="G558" s="95" t="str">
        <f>IF(SP_SUL!I562="","*",SP_SUL!I562)</f>
        <v>*</v>
      </c>
      <c r="H558" s="95" t="str">
        <f>IF(SP_SUL!AB562="","*",SP_SUL!AB562)</f>
        <v>*</v>
      </c>
      <c r="I558" s="95" t="str">
        <f>IF(SP_SUL!AC562="","*",SP_SUL!AC562)</f>
        <v>*</v>
      </c>
      <c r="J558" s="96" t="str">
        <f>IF(SP_SUL!AA562="","*",SP_SUL!AA562)</f>
        <v>*</v>
      </c>
      <c r="K558" s="97" t="str">
        <f>IF(SP_SUL!AD562="","*",SP_SUL!AD562)</f>
        <v>*</v>
      </c>
    </row>
    <row r="559" spans="2:11" hidden="1">
      <c r="B559" s="94" t="str">
        <f>IF(SP_SUL!Y563="","*",SP_SUL!Y563)</f>
        <v>*</v>
      </c>
      <c r="C559" s="95" t="str">
        <f>IF(SP_SUL!B563="","*",SP_SUL!B563)</f>
        <v>*</v>
      </c>
      <c r="D559" s="94" t="str">
        <f>IF(SP_SUL!D563="","*",SP_SUL!D563)</f>
        <v>*</v>
      </c>
      <c r="E559" s="94" t="str">
        <f>IF(SP_SUL!H563="","*",SP_SUL!H563)</f>
        <v>*</v>
      </c>
      <c r="F559" s="100" t="str">
        <f>IF(SP_SUL!M563="","*",SP_SUL!M563)</f>
        <v>-</v>
      </c>
      <c r="G559" s="95" t="str">
        <f>IF(SP_SUL!I563="","*",SP_SUL!I563)</f>
        <v>*</v>
      </c>
      <c r="H559" s="95" t="str">
        <f>IF(SP_SUL!AB563="","*",SP_SUL!AB563)</f>
        <v>*</v>
      </c>
      <c r="I559" s="95" t="str">
        <f>IF(SP_SUL!AC563="","*",SP_SUL!AC563)</f>
        <v>*</v>
      </c>
      <c r="J559" s="96" t="str">
        <f>IF(SP_SUL!AA563="","*",SP_SUL!AA563)</f>
        <v>*</v>
      </c>
      <c r="K559" s="97" t="str">
        <f>IF(SP_SUL!AD563="","*",SP_SUL!AD563)</f>
        <v>*</v>
      </c>
    </row>
    <row r="560" spans="2:11" hidden="1">
      <c r="B560" s="94" t="str">
        <f>IF(SP_SUL!Y564="","*",SP_SUL!Y564)</f>
        <v>*</v>
      </c>
      <c r="C560" s="95" t="str">
        <f>IF(SP_SUL!B564="","*",SP_SUL!B564)</f>
        <v>*</v>
      </c>
      <c r="D560" s="94" t="str">
        <f>IF(SP_SUL!D564="","*",SP_SUL!D564)</f>
        <v>*</v>
      </c>
      <c r="E560" s="94" t="str">
        <f>IF(SP_SUL!H564="","*",SP_SUL!H564)</f>
        <v>*</v>
      </c>
      <c r="F560" s="100" t="str">
        <f>IF(SP_SUL!M564="","*",SP_SUL!M564)</f>
        <v>-</v>
      </c>
      <c r="G560" s="95" t="str">
        <f>IF(SP_SUL!I564="","*",SP_SUL!I564)</f>
        <v>*</v>
      </c>
      <c r="H560" s="95" t="str">
        <f>IF(SP_SUL!AB564="","*",SP_SUL!AB564)</f>
        <v>*</v>
      </c>
      <c r="I560" s="95" t="str">
        <f>IF(SP_SUL!AC564="","*",SP_SUL!AC564)</f>
        <v>*</v>
      </c>
      <c r="J560" s="96" t="str">
        <f>IF(SP_SUL!AA564="","*",SP_SUL!AA564)</f>
        <v>*</v>
      </c>
      <c r="K560" s="97" t="str">
        <f>IF(SP_SUL!AD564="","*",SP_SUL!AD564)</f>
        <v>*</v>
      </c>
    </row>
    <row r="561" spans="2:11" hidden="1">
      <c r="B561" s="94" t="str">
        <f>IF(SP_SUL!Y565="","*",SP_SUL!Y565)</f>
        <v>*</v>
      </c>
      <c r="C561" s="95" t="str">
        <f>IF(SP_SUL!B565="","*",SP_SUL!B565)</f>
        <v>*</v>
      </c>
      <c r="D561" s="94" t="str">
        <f>IF(SP_SUL!D565="","*",SP_SUL!D565)</f>
        <v>*</v>
      </c>
      <c r="E561" s="94" t="str">
        <f>IF(SP_SUL!H565="","*",SP_SUL!H565)</f>
        <v>*</v>
      </c>
      <c r="F561" s="100" t="str">
        <f>IF(SP_SUL!M565="","*",SP_SUL!M565)</f>
        <v>-</v>
      </c>
      <c r="G561" s="95" t="str">
        <f>IF(SP_SUL!I565="","*",SP_SUL!I565)</f>
        <v>*</v>
      </c>
      <c r="H561" s="95" t="str">
        <f>IF(SP_SUL!AB565="","*",SP_SUL!AB565)</f>
        <v>*</v>
      </c>
      <c r="I561" s="95" t="str">
        <f>IF(SP_SUL!AC565="","*",SP_SUL!AC565)</f>
        <v>*</v>
      </c>
      <c r="J561" s="96" t="str">
        <f>IF(SP_SUL!AA565="","*",SP_SUL!AA565)</f>
        <v>*</v>
      </c>
      <c r="K561" s="97" t="str">
        <f>IF(SP_SUL!AD565="","*",SP_SUL!AD565)</f>
        <v>*</v>
      </c>
    </row>
    <row r="562" spans="2:11" hidden="1">
      <c r="B562" s="94" t="str">
        <f>IF(SP_SUL!Y566="","*",SP_SUL!Y566)</f>
        <v>*</v>
      </c>
      <c r="C562" s="95" t="str">
        <f>IF(SP_SUL!B566="","*",SP_SUL!B566)</f>
        <v>*</v>
      </c>
      <c r="D562" s="94" t="str">
        <f>IF(SP_SUL!D566="","*",SP_SUL!D566)</f>
        <v>*</v>
      </c>
      <c r="E562" s="94" t="str">
        <f>IF(SP_SUL!H566="","*",SP_SUL!H566)</f>
        <v>*</v>
      </c>
      <c r="F562" s="100" t="str">
        <f>IF(SP_SUL!M566="","*",SP_SUL!M566)</f>
        <v>-</v>
      </c>
      <c r="G562" s="95" t="str">
        <f>IF(SP_SUL!I566="","*",SP_SUL!I566)</f>
        <v>*</v>
      </c>
      <c r="H562" s="95" t="str">
        <f>IF(SP_SUL!AB566="","*",SP_SUL!AB566)</f>
        <v>*</v>
      </c>
      <c r="I562" s="95" t="str">
        <f>IF(SP_SUL!AC566="","*",SP_SUL!AC566)</f>
        <v>*</v>
      </c>
      <c r="J562" s="96" t="str">
        <f>IF(SP_SUL!AA566="","*",SP_SUL!AA566)</f>
        <v>*</v>
      </c>
      <c r="K562" s="97" t="str">
        <f>IF(SP_SUL!AD566="","*",SP_SUL!AD566)</f>
        <v>*</v>
      </c>
    </row>
    <row r="563" spans="2:11" hidden="1">
      <c r="B563" s="94" t="str">
        <f>IF(SP_SUL!Y567="","*",SP_SUL!Y567)</f>
        <v>*</v>
      </c>
      <c r="C563" s="95" t="str">
        <f>IF(SP_SUL!B567="","*",SP_SUL!B567)</f>
        <v>*</v>
      </c>
      <c r="D563" s="94" t="str">
        <f>IF(SP_SUL!D567="","*",SP_SUL!D567)</f>
        <v>*</v>
      </c>
      <c r="E563" s="94" t="str">
        <f>IF(SP_SUL!H567="","*",SP_SUL!H567)</f>
        <v>*</v>
      </c>
      <c r="F563" s="100" t="str">
        <f>IF(SP_SUL!M567="","*",SP_SUL!M567)</f>
        <v>-</v>
      </c>
      <c r="G563" s="95" t="str">
        <f>IF(SP_SUL!I567="","*",SP_SUL!I567)</f>
        <v>*</v>
      </c>
      <c r="H563" s="95" t="str">
        <f>IF(SP_SUL!AB567="","*",SP_SUL!AB567)</f>
        <v>*</v>
      </c>
      <c r="I563" s="95" t="str">
        <f>IF(SP_SUL!AC567="","*",SP_SUL!AC567)</f>
        <v>*</v>
      </c>
      <c r="J563" s="96" t="str">
        <f>IF(SP_SUL!AA567="","*",SP_SUL!AA567)</f>
        <v>*</v>
      </c>
      <c r="K563" s="97" t="str">
        <f>IF(SP_SUL!AD567="","*",SP_SUL!AD567)</f>
        <v>*</v>
      </c>
    </row>
    <row r="564" spans="2:11" hidden="1">
      <c r="B564" s="94" t="str">
        <f>IF(SP_SUL!Y568="","*",SP_SUL!Y568)</f>
        <v>*</v>
      </c>
      <c r="C564" s="95" t="str">
        <f>IF(SP_SUL!B568="","*",SP_SUL!B568)</f>
        <v>*</v>
      </c>
      <c r="D564" s="94" t="str">
        <f>IF(SP_SUL!D568="","*",SP_SUL!D568)</f>
        <v>*</v>
      </c>
      <c r="E564" s="94" t="str">
        <f>IF(SP_SUL!H568="","*",SP_SUL!H568)</f>
        <v>*</v>
      </c>
      <c r="F564" s="100" t="str">
        <f>IF(SP_SUL!M568="","*",SP_SUL!M568)</f>
        <v>-</v>
      </c>
      <c r="G564" s="95" t="str">
        <f>IF(SP_SUL!I568="","*",SP_SUL!I568)</f>
        <v>*</v>
      </c>
      <c r="H564" s="95" t="str">
        <f>IF(SP_SUL!AB568="","*",SP_SUL!AB568)</f>
        <v>*</v>
      </c>
      <c r="I564" s="95" t="str">
        <f>IF(SP_SUL!AC568="","*",SP_SUL!AC568)</f>
        <v>*</v>
      </c>
      <c r="J564" s="96" t="str">
        <f>IF(SP_SUL!AA568="","*",SP_SUL!AA568)</f>
        <v>*</v>
      </c>
      <c r="K564" s="97" t="str">
        <f>IF(SP_SUL!AD568="","*",SP_SUL!AD568)</f>
        <v>*</v>
      </c>
    </row>
    <row r="565" spans="2:11" hidden="1">
      <c r="B565" s="94" t="str">
        <f>IF(SP_SUL!Y569="","*",SP_SUL!Y569)</f>
        <v>*</v>
      </c>
      <c r="C565" s="95" t="str">
        <f>IF(SP_SUL!B569="","*",SP_SUL!B569)</f>
        <v>*</v>
      </c>
      <c r="D565" s="94" t="str">
        <f>IF(SP_SUL!D569="","*",SP_SUL!D569)</f>
        <v>*</v>
      </c>
      <c r="E565" s="94" t="str">
        <f>IF(SP_SUL!H569="","*",SP_SUL!H569)</f>
        <v>*</v>
      </c>
      <c r="F565" s="100" t="str">
        <f>IF(SP_SUL!M569="","*",SP_SUL!M569)</f>
        <v>-</v>
      </c>
      <c r="G565" s="95" t="str">
        <f>IF(SP_SUL!I569="","*",SP_SUL!I569)</f>
        <v>*</v>
      </c>
      <c r="H565" s="95" t="str">
        <f>IF(SP_SUL!AB569="","*",SP_SUL!AB569)</f>
        <v>*</v>
      </c>
      <c r="I565" s="95" t="str">
        <f>IF(SP_SUL!AC569="","*",SP_SUL!AC569)</f>
        <v>*</v>
      </c>
      <c r="J565" s="96" t="str">
        <f>IF(SP_SUL!AA569="","*",SP_SUL!AA569)</f>
        <v>*</v>
      </c>
      <c r="K565" s="97" t="str">
        <f>IF(SP_SUL!AD569="","*",SP_SUL!AD569)</f>
        <v>*</v>
      </c>
    </row>
    <row r="566" spans="2:11" hidden="1">
      <c r="B566" s="94" t="str">
        <f>IF(SP_SUL!Y570="","*",SP_SUL!Y570)</f>
        <v>*</v>
      </c>
      <c r="C566" s="95" t="str">
        <f>IF(SP_SUL!B570="","*",SP_SUL!B570)</f>
        <v>*</v>
      </c>
      <c r="D566" s="94" t="str">
        <f>IF(SP_SUL!D570="","*",SP_SUL!D570)</f>
        <v>*</v>
      </c>
      <c r="E566" s="94" t="str">
        <f>IF(SP_SUL!H570="","*",SP_SUL!H570)</f>
        <v>*</v>
      </c>
      <c r="F566" s="100" t="str">
        <f>IF(SP_SUL!M570="","*",SP_SUL!M570)</f>
        <v>-</v>
      </c>
      <c r="G566" s="95" t="str">
        <f>IF(SP_SUL!I570="","*",SP_SUL!I570)</f>
        <v>*</v>
      </c>
      <c r="H566" s="95" t="str">
        <f>IF(SP_SUL!AB570="","*",SP_SUL!AB570)</f>
        <v>*</v>
      </c>
      <c r="I566" s="95" t="str">
        <f>IF(SP_SUL!AC570="","*",SP_SUL!AC570)</f>
        <v>*</v>
      </c>
      <c r="J566" s="96" t="str">
        <f>IF(SP_SUL!AA570="","*",SP_SUL!AA570)</f>
        <v>*</v>
      </c>
      <c r="K566" s="97" t="str">
        <f>IF(SP_SUL!AD570="","*",SP_SUL!AD570)</f>
        <v>*</v>
      </c>
    </row>
    <row r="567" spans="2:11" hidden="1">
      <c r="B567" s="94" t="str">
        <f>IF(SP_SUL!Y571="","*",SP_SUL!Y571)</f>
        <v>*</v>
      </c>
      <c r="C567" s="95" t="str">
        <f>IF(SP_SUL!B571="","*",SP_SUL!B571)</f>
        <v>*</v>
      </c>
      <c r="D567" s="94" t="str">
        <f>IF(SP_SUL!D571="","*",SP_SUL!D571)</f>
        <v>*</v>
      </c>
      <c r="E567" s="94" t="str">
        <f>IF(SP_SUL!H571="","*",SP_SUL!H571)</f>
        <v>*</v>
      </c>
      <c r="F567" s="100" t="str">
        <f>IF(SP_SUL!M571="","*",SP_SUL!M571)</f>
        <v>-</v>
      </c>
      <c r="G567" s="95" t="str">
        <f>IF(SP_SUL!I571="","*",SP_SUL!I571)</f>
        <v>*</v>
      </c>
      <c r="H567" s="95" t="str">
        <f>IF(SP_SUL!AB571="","*",SP_SUL!AB571)</f>
        <v>*</v>
      </c>
      <c r="I567" s="95" t="str">
        <f>IF(SP_SUL!AC571="","*",SP_SUL!AC571)</f>
        <v>*</v>
      </c>
      <c r="J567" s="96" t="str">
        <f>IF(SP_SUL!AA571="","*",SP_SUL!AA571)</f>
        <v>*</v>
      </c>
      <c r="K567" s="97" t="str">
        <f>IF(SP_SUL!AD571="","*",SP_SUL!AD571)</f>
        <v>*</v>
      </c>
    </row>
    <row r="568" spans="2:11" hidden="1">
      <c r="B568" s="94" t="str">
        <f>IF(SP_SUL!Y572="","*",SP_SUL!Y572)</f>
        <v>*</v>
      </c>
      <c r="C568" s="95" t="str">
        <f>IF(SP_SUL!B572="","*",SP_SUL!B572)</f>
        <v>*</v>
      </c>
      <c r="D568" s="94" t="str">
        <f>IF(SP_SUL!D572="","*",SP_SUL!D572)</f>
        <v>*</v>
      </c>
      <c r="E568" s="94" t="str">
        <f>IF(SP_SUL!H572="","*",SP_SUL!H572)</f>
        <v>*</v>
      </c>
      <c r="F568" s="100" t="str">
        <f>IF(SP_SUL!M572="","*",SP_SUL!M572)</f>
        <v>-</v>
      </c>
      <c r="G568" s="95" t="str">
        <f>IF(SP_SUL!I572="","*",SP_SUL!I572)</f>
        <v>*</v>
      </c>
      <c r="H568" s="95" t="str">
        <f>IF(SP_SUL!AB572="","*",SP_SUL!AB572)</f>
        <v>*</v>
      </c>
      <c r="I568" s="95" t="str">
        <f>IF(SP_SUL!AC572="","*",SP_SUL!AC572)</f>
        <v>*</v>
      </c>
      <c r="J568" s="96" t="str">
        <f>IF(SP_SUL!AA572="","*",SP_SUL!AA572)</f>
        <v>*</v>
      </c>
      <c r="K568" s="97" t="str">
        <f>IF(SP_SUL!AD572="","*",SP_SUL!AD572)</f>
        <v>*</v>
      </c>
    </row>
    <row r="569" spans="2:11" hidden="1">
      <c r="B569" s="94" t="str">
        <f>IF(SP_SUL!Y573="","*",SP_SUL!Y573)</f>
        <v>*</v>
      </c>
      <c r="C569" s="95" t="str">
        <f>IF(SP_SUL!B573="","*",SP_SUL!B573)</f>
        <v>*</v>
      </c>
      <c r="D569" s="94" t="str">
        <f>IF(SP_SUL!D573="","*",SP_SUL!D573)</f>
        <v>*</v>
      </c>
      <c r="E569" s="94" t="str">
        <f>IF(SP_SUL!H573="","*",SP_SUL!H573)</f>
        <v>*</v>
      </c>
      <c r="F569" s="100" t="str">
        <f>IF(SP_SUL!M573="","*",SP_SUL!M573)</f>
        <v>-</v>
      </c>
      <c r="G569" s="95" t="str">
        <f>IF(SP_SUL!I573="","*",SP_SUL!I573)</f>
        <v>*</v>
      </c>
      <c r="H569" s="95" t="str">
        <f>IF(SP_SUL!AB573="","*",SP_SUL!AB573)</f>
        <v>*</v>
      </c>
      <c r="I569" s="95" t="str">
        <f>IF(SP_SUL!AC573="","*",SP_SUL!AC573)</f>
        <v>*</v>
      </c>
      <c r="J569" s="96" t="str">
        <f>IF(SP_SUL!AA573="","*",SP_SUL!AA573)</f>
        <v>*</v>
      </c>
      <c r="K569" s="97" t="str">
        <f>IF(SP_SUL!AD573="","*",SP_SUL!AD573)</f>
        <v>*</v>
      </c>
    </row>
    <row r="570" spans="2:11" hidden="1">
      <c r="B570" s="94" t="str">
        <f>IF(SP_SUL!Y574="","*",SP_SUL!Y574)</f>
        <v>*</v>
      </c>
      <c r="C570" s="95" t="str">
        <f>IF(SP_SUL!B574="","*",SP_SUL!B574)</f>
        <v>*</v>
      </c>
      <c r="D570" s="94" t="str">
        <f>IF(SP_SUL!D574="","*",SP_SUL!D574)</f>
        <v>*</v>
      </c>
      <c r="E570" s="94" t="str">
        <f>IF(SP_SUL!H574="","*",SP_SUL!H574)</f>
        <v>*</v>
      </c>
      <c r="F570" s="100" t="str">
        <f>IF(SP_SUL!M574="","*",SP_SUL!M574)</f>
        <v>-</v>
      </c>
      <c r="G570" s="95" t="str">
        <f>IF(SP_SUL!I574="","*",SP_SUL!I574)</f>
        <v>*</v>
      </c>
      <c r="H570" s="95" t="str">
        <f>IF(SP_SUL!AB574="","*",SP_SUL!AB574)</f>
        <v>*</v>
      </c>
      <c r="I570" s="95" t="str">
        <f>IF(SP_SUL!AC574="","*",SP_SUL!AC574)</f>
        <v>*</v>
      </c>
      <c r="J570" s="96" t="str">
        <f>IF(SP_SUL!AA574="","*",SP_SUL!AA574)</f>
        <v>*</v>
      </c>
      <c r="K570" s="97" t="str">
        <f>IF(SP_SUL!AD574="","*",SP_SUL!AD574)</f>
        <v>*</v>
      </c>
    </row>
    <row r="571" spans="2:11" hidden="1">
      <c r="B571" s="94" t="str">
        <f>IF(SP_SUL!Y575="","*",SP_SUL!Y575)</f>
        <v>*</v>
      </c>
      <c r="C571" s="95" t="str">
        <f>IF(SP_SUL!B575="","*",SP_SUL!B575)</f>
        <v>*</v>
      </c>
      <c r="D571" s="94" t="str">
        <f>IF(SP_SUL!D575="","*",SP_SUL!D575)</f>
        <v>*</v>
      </c>
      <c r="E571" s="94" t="str">
        <f>IF(SP_SUL!H575="","*",SP_SUL!H575)</f>
        <v>*</v>
      </c>
      <c r="F571" s="100" t="str">
        <f>IF(SP_SUL!M575="","*",SP_SUL!M575)</f>
        <v>-</v>
      </c>
      <c r="G571" s="95" t="str">
        <f>IF(SP_SUL!I575="","*",SP_SUL!I575)</f>
        <v>*</v>
      </c>
      <c r="H571" s="95" t="str">
        <f>IF(SP_SUL!AB575="","*",SP_SUL!AB575)</f>
        <v>*</v>
      </c>
      <c r="I571" s="95" t="str">
        <f>IF(SP_SUL!AC575="","*",SP_SUL!AC575)</f>
        <v>*</v>
      </c>
      <c r="J571" s="96" t="str">
        <f>IF(SP_SUL!AA575="","*",SP_SUL!AA575)</f>
        <v>*</v>
      </c>
      <c r="K571" s="97" t="str">
        <f>IF(SP_SUL!AD575="","*",SP_SUL!AD575)</f>
        <v>*</v>
      </c>
    </row>
    <row r="572" spans="2:11" hidden="1">
      <c r="B572" s="94" t="str">
        <f>IF(SP_SUL!Y576="","*",SP_SUL!Y576)</f>
        <v>*</v>
      </c>
      <c r="C572" s="95" t="str">
        <f>IF(SP_SUL!B576="","*",SP_SUL!B576)</f>
        <v>*</v>
      </c>
      <c r="D572" s="94" t="str">
        <f>IF(SP_SUL!D576="","*",SP_SUL!D576)</f>
        <v>*</v>
      </c>
      <c r="E572" s="94" t="str">
        <f>IF(SP_SUL!H576="","*",SP_SUL!H576)</f>
        <v>*</v>
      </c>
      <c r="F572" s="100" t="str">
        <f>IF(SP_SUL!M576="","*",SP_SUL!M576)</f>
        <v>-</v>
      </c>
      <c r="G572" s="95" t="str">
        <f>IF(SP_SUL!I576="","*",SP_SUL!I576)</f>
        <v>*</v>
      </c>
      <c r="H572" s="95" t="str">
        <f>IF(SP_SUL!AB576="","*",SP_SUL!AB576)</f>
        <v>*</v>
      </c>
      <c r="I572" s="95" t="str">
        <f>IF(SP_SUL!AC576="","*",SP_SUL!AC576)</f>
        <v>*</v>
      </c>
      <c r="J572" s="96" t="str">
        <f>IF(SP_SUL!AA576="","*",SP_SUL!AA576)</f>
        <v>*</v>
      </c>
      <c r="K572" s="97" t="str">
        <f>IF(SP_SUL!AD576="","*",SP_SUL!AD576)</f>
        <v>*</v>
      </c>
    </row>
    <row r="573" spans="2:11" hidden="1">
      <c r="B573" s="94" t="str">
        <f>IF(SP_SUL!Y577="","*",SP_SUL!Y577)</f>
        <v>*</v>
      </c>
      <c r="C573" s="95" t="str">
        <f>IF(SP_SUL!B577="","*",SP_SUL!B577)</f>
        <v>*</v>
      </c>
      <c r="D573" s="94" t="str">
        <f>IF(SP_SUL!D577="","*",SP_SUL!D577)</f>
        <v>*</v>
      </c>
      <c r="E573" s="94" t="str">
        <f>IF(SP_SUL!H577="","*",SP_SUL!H577)</f>
        <v>*</v>
      </c>
      <c r="F573" s="100" t="str">
        <f>IF(SP_SUL!M577="","*",SP_SUL!M577)</f>
        <v>-</v>
      </c>
      <c r="G573" s="95" t="str">
        <f>IF(SP_SUL!I577="","*",SP_SUL!I577)</f>
        <v>*</v>
      </c>
      <c r="H573" s="95" t="str">
        <f>IF(SP_SUL!AB577="","*",SP_SUL!AB577)</f>
        <v>*</v>
      </c>
      <c r="I573" s="95" t="str">
        <f>IF(SP_SUL!AC577="","*",SP_SUL!AC577)</f>
        <v>*</v>
      </c>
      <c r="J573" s="96" t="str">
        <f>IF(SP_SUL!AA577="","*",SP_SUL!AA577)</f>
        <v>*</v>
      </c>
      <c r="K573" s="97" t="str">
        <f>IF(SP_SUL!AD577="","*",SP_SUL!AD577)</f>
        <v>*</v>
      </c>
    </row>
    <row r="574" spans="2:11" hidden="1">
      <c r="B574" s="94" t="str">
        <f>IF(SP_SUL!Y578="","*",SP_SUL!Y578)</f>
        <v>*</v>
      </c>
      <c r="C574" s="95" t="str">
        <f>IF(SP_SUL!B578="","*",SP_SUL!B578)</f>
        <v>*</v>
      </c>
      <c r="D574" s="94" t="str">
        <f>IF(SP_SUL!D578="","*",SP_SUL!D578)</f>
        <v>*</v>
      </c>
      <c r="E574" s="94" t="str">
        <f>IF(SP_SUL!H578="","*",SP_SUL!H578)</f>
        <v>*</v>
      </c>
      <c r="F574" s="100" t="str">
        <f>IF(SP_SUL!M578="","*",SP_SUL!M578)</f>
        <v>-</v>
      </c>
      <c r="G574" s="95" t="str">
        <f>IF(SP_SUL!I578="","*",SP_SUL!I578)</f>
        <v>*</v>
      </c>
      <c r="H574" s="95" t="str">
        <f>IF(SP_SUL!AB578="","*",SP_SUL!AB578)</f>
        <v>*</v>
      </c>
      <c r="I574" s="95" t="str">
        <f>IF(SP_SUL!AC578="","*",SP_SUL!AC578)</f>
        <v>*</v>
      </c>
      <c r="J574" s="96" t="str">
        <f>IF(SP_SUL!AA578="","*",SP_SUL!AA578)</f>
        <v>*</v>
      </c>
      <c r="K574" s="97" t="str">
        <f>IF(SP_SUL!AD578="","*",SP_SUL!AD578)</f>
        <v>*</v>
      </c>
    </row>
    <row r="575" spans="2:11" hidden="1">
      <c r="B575" s="94" t="str">
        <f>IF(SP_SUL!Y579="","*",SP_SUL!Y579)</f>
        <v>*</v>
      </c>
      <c r="C575" s="95" t="str">
        <f>IF(SP_SUL!B579="","*",SP_SUL!B579)</f>
        <v>*</v>
      </c>
      <c r="D575" s="94" t="str">
        <f>IF(SP_SUL!D579="","*",SP_SUL!D579)</f>
        <v>*</v>
      </c>
      <c r="E575" s="94" t="str">
        <f>IF(SP_SUL!H579="","*",SP_SUL!H579)</f>
        <v>*</v>
      </c>
      <c r="F575" s="100" t="str">
        <f>IF(SP_SUL!M579="","*",SP_SUL!M579)</f>
        <v>-</v>
      </c>
      <c r="G575" s="95" t="str">
        <f>IF(SP_SUL!I579="","*",SP_SUL!I579)</f>
        <v>*</v>
      </c>
      <c r="H575" s="95" t="str">
        <f>IF(SP_SUL!AB579="","*",SP_SUL!AB579)</f>
        <v>*</v>
      </c>
      <c r="I575" s="95" t="str">
        <f>IF(SP_SUL!AC579="","*",SP_SUL!AC579)</f>
        <v>*</v>
      </c>
      <c r="J575" s="96" t="str">
        <f>IF(SP_SUL!AA579="","*",SP_SUL!AA579)</f>
        <v>*</v>
      </c>
      <c r="K575" s="97" t="str">
        <f>IF(SP_SUL!AD579="","*",SP_SUL!AD579)</f>
        <v>*</v>
      </c>
    </row>
    <row r="576" spans="2:11" hidden="1">
      <c r="B576" s="94" t="str">
        <f>IF(SP_SUL!Y580="","*",SP_SUL!Y580)</f>
        <v>*</v>
      </c>
      <c r="C576" s="95" t="str">
        <f>IF(SP_SUL!B580="","*",SP_SUL!B580)</f>
        <v>*</v>
      </c>
      <c r="D576" s="94" t="str">
        <f>IF(SP_SUL!D580="","*",SP_SUL!D580)</f>
        <v>*</v>
      </c>
      <c r="E576" s="94" t="str">
        <f>IF(SP_SUL!H580="","*",SP_SUL!H580)</f>
        <v>*</v>
      </c>
      <c r="F576" s="100" t="str">
        <f>IF(SP_SUL!M580="","*",SP_SUL!M580)</f>
        <v>-</v>
      </c>
      <c r="G576" s="95" t="str">
        <f>IF(SP_SUL!I580="","*",SP_SUL!I580)</f>
        <v>*</v>
      </c>
      <c r="H576" s="95" t="str">
        <f>IF(SP_SUL!AB580="","*",SP_SUL!AB580)</f>
        <v>*</v>
      </c>
      <c r="I576" s="95" t="str">
        <f>IF(SP_SUL!AC580="","*",SP_SUL!AC580)</f>
        <v>*</v>
      </c>
      <c r="J576" s="96" t="str">
        <f>IF(SP_SUL!AA580="","*",SP_SUL!AA580)</f>
        <v>*</v>
      </c>
      <c r="K576" s="97" t="str">
        <f>IF(SP_SUL!AD580="","*",SP_SUL!AD580)</f>
        <v>*</v>
      </c>
    </row>
    <row r="577" spans="2:11" hidden="1">
      <c r="B577" s="94" t="str">
        <f>IF(SP_SUL!Y581="","*",SP_SUL!Y581)</f>
        <v>*</v>
      </c>
      <c r="C577" s="95" t="str">
        <f>IF(SP_SUL!B581="","*",SP_SUL!B581)</f>
        <v>*</v>
      </c>
      <c r="D577" s="94" t="str">
        <f>IF(SP_SUL!D581="","*",SP_SUL!D581)</f>
        <v>*</v>
      </c>
      <c r="E577" s="94" t="str">
        <f>IF(SP_SUL!H581="","*",SP_SUL!H581)</f>
        <v>*</v>
      </c>
      <c r="F577" s="100" t="str">
        <f>IF(SP_SUL!M581="","*",SP_SUL!M581)</f>
        <v>-</v>
      </c>
      <c r="G577" s="95" t="str">
        <f>IF(SP_SUL!I581="","*",SP_SUL!I581)</f>
        <v>*</v>
      </c>
      <c r="H577" s="95" t="str">
        <f>IF(SP_SUL!AB581="","*",SP_SUL!AB581)</f>
        <v>*</v>
      </c>
      <c r="I577" s="95" t="str">
        <f>IF(SP_SUL!AC581="","*",SP_SUL!AC581)</f>
        <v>*</v>
      </c>
      <c r="J577" s="96" t="str">
        <f>IF(SP_SUL!AA581="","*",SP_SUL!AA581)</f>
        <v>*</v>
      </c>
      <c r="K577" s="97" t="str">
        <f>IF(SP_SUL!AD581="","*",SP_SUL!AD581)</f>
        <v>*</v>
      </c>
    </row>
    <row r="578" spans="2:11" hidden="1">
      <c r="B578" s="94" t="str">
        <f>IF(SP_SUL!Y582="","*",SP_SUL!Y582)</f>
        <v>*</v>
      </c>
      <c r="C578" s="95" t="str">
        <f>IF(SP_SUL!B582="","*",SP_SUL!B582)</f>
        <v>*</v>
      </c>
      <c r="D578" s="94" t="str">
        <f>IF(SP_SUL!D582="","*",SP_SUL!D582)</f>
        <v>*</v>
      </c>
      <c r="E578" s="94" t="str">
        <f>IF(SP_SUL!H582="","*",SP_SUL!H582)</f>
        <v>*</v>
      </c>
      <c r="F578" s="100" t="str">
        <f>IF(SP_SUL!M582="","*",SP_SUL!M582)</f>
        <v>-</v>
      </c>
      <c r="G578" s="95" t="str">
        <f>IF(SP_SUL!I582="","*",SP_SUL!I582)</f>
        <v>*</v>
      </c>
      <c r="H578" s="95" t="str">
        <f>IF(SP_SUL!AB582="","*",SP_SUL!AB582)</f>
        <v>*</v>
      </c>
      <c r="I578" s="95" t="str">
        <f>IF(SP_SUL!AC582="","*",SP_SUL!AC582)</f>
        <v>*</v>
      </c>
      <c r="J578" s="96" t="str">
        <f>IF(SP_SUL!AA582="","*",SP_SUL!AA582)</f>
        <v>*</v>
      </c>
      <c r="K578" s="97" t="str">
        <f>IF(SP_SUL!AD582="","*",SP_SUL!AD582)</f>
        <v>*</v>
      </c>
    </row>
    <row r="579" spans="2:11" hidden="1">
      <c r="B579" s="94" t="str">
        <f>IF(SP_SUL!Y583="","*",SP_SUL!Y583)</f>
        <v>*</v>
      </c>
      <c r="C579" s="95" t="str">
        <f>IF(SP_SUL!B583="","*",SP_SUL!B583)</f>
        <v>*</v>
      </c>
      <c r="D579" s="94" t="str">
        <f>IF(SP_SUL!D583="","*",SP_SUL!D583)</f>
        <v>*</v>
      </c>
      <c r="E579" s="94" t="str">
        <f>IF(SP_SUL!H583="","*",SP_SUL!H583)</f>
        <v>*</v>
      </c>
      <c r="F579" s="100" t="str">
        <f>IF(SP_SUL!M583="","*",SP_SUL!M583)</f>
        <v>-</v>
      </c>
      <c r="G579" s="95" t="str">
        <f>IF(SP_SUL!I583="","*",SP_SUL!I583)</f>
        <v>*</v>
      </c>
      <c r="H579" s="95" t="str">
        <f>IF(SP_SUL!AB583="","*",SP_SUL!AB583)</f>
        <v>*</v>
      </c>
      <c r="I579" s="95" t="str">
        <f>IF(SP_SUL!AC583="","*",SP_SUL!AC583)</f>
        <v>*</v>
      </c>
      <c r="J579" s="96" t="str">
        <f>IF(SP_SUL!AA583="","*",SP_SUL!AA583)</f>
        <v>*</v>
      </c>
      <c r="K579" s="97" t="str">
        <f>IF(SP_SUL!AD583="","*",SP_SUL!AD583)</f>
        <v>*</v>
      </c>
    </row>
    <row r="580" spans="2:11" hidden="1">
      <c r="B580" s="94" t="str">
        <f>IF(SP_SUL!Y584="","*",SP_SUL!Y584)</f>
        <v>*</v>
      </c>
      <c r="C580" s="95" t="str">
        <f>IF(SP_SUL!B584="","*",SP_SUL!B584)</f>
        <v>*</v>
      </c>
      <c r="D580" s="94" t="str">
        <f>IF(SP_SUL!D584="","*",SP_SUL!D584)</f>
        <v>*</v>
      </c>
      <c r="E580" s="94" t="str">
        <f>IF(SP_SUL!H584="","*",SP_SUL!H584)</f>
        <v>*</v>
      </c>
      <c r="F580" s="100" t="str">
        <f>IF(SP_SUL!M584="","*",SP_SUL!M584)</f>
        <v>-</v>
      </c>
      <c r="G580" s="95" t="str">
        <f>IF(SP_SUL!I584="","*",SP_SUL!I584)</f>
        <v>*</v>
      </c>
      <c r="H580" s="95" t="str">
        <f>IF(SP_SUL!AB584="","*",SP_SUL!AB584)</f>
        <v>*</v>
      </c>
      <c r="I580" s="95" t="str">
        <f>IF(SP_SUL!AC584="","*",SP_SUL!AC584)</f>
        <v>*</v>
      </c>
      <c r="J580" s="96" t="str">
        <f>IF(SP_SUL!AA584="","*",SP_SUL!AA584)</f>
        <v>*</v>
      </c>
      <c r="K580" s="97" t="str">
        <f>IF(SP_SUL!AD584="","*",SP_SUL!AD584)</f>
        <v>*</v>
      </c>
    </row>
    <row r="581" spans="2:11" hidden="1">
      <c r="B581" s="94" t="str">
        <f>IF(SP_SUL!Y585="","*",SP_SUL!Y585)</f>
        <v>*</v>
      </c>
      <c r="C581" s="95" t="str">
        <f>IF(SP_SUL!B585="","*",SP_SUL!B585)</f>
        <v>*</v>
      </c>
      <c r="D581" s="94" t="str">
        <f>IF(SP_SUL!D585="","*",SP_SUL!D585)</f>
        <v>*</v>
      </c>
      <c r="E581" s="94" t="str">
        <f>IF(SP_SUL!H585="","*",SP_SUL!H585)</f>
        <v>*</v>
      </c>
      <c r="F581" s="100" t="str">
        <f>IF(SP_SUL!M585="","*",SP_SUL!M585)</f>
        <v>-</v>
      </c>
      <c r="G581" s="95" t="str">
        <f>IF(SP_SUL!I585="","*",SP_SUL!I585)</f>
        <v>*</v>
      </c>
      <c r="H581" s="95" t="str">
        <f>IF(SP_SUL!AB585="","*",SP_SUL!AB585)</f>
        <v>*</v>
      </c>
      <c r="I581" s="95" t="str">
        <f>IF(SP_SUL!AC585="","*",SP_SUL!AC585)</f>
        <v>*</v>
      </c>
      <c r="J581" s="96" t="str">
        <f>IF(SP_SUL!AA585="","*",SP_SUL!AA585)</f>
        <v>*</v>
      </c>
      <c r="K581" s="97" t="str">
        <f>IF(SP_SUL!AD585="","*",SP_SUL!AD585)</f>
        <v>*</v>
      </c>
    </row>
    <row r="582" spans="2:11" hidden="1">
      <c r="B582" s="94" t="str">
        <f>IF(SP_SUL!Y586="","*",SP_SUL!Y586)</f>
        <v>*</v>
      </c>
      <c r="C582" s="95" t="str">
        <f>IF(SP_SUL!B586="","*",SP_SUL!B586)</f>
        <v>*</v>
      </c>
      <c r="D582" s="94" t="str">
        <f>IF(SP_SUL!D586="","*",SP_SUL!D586)</f>
        <v>*</v>
      </c>
      <c r="E582" s="94" t="str">
        <f>IF(SP_SUL!H586="","*",SP_SUL!H586)</f>
        <v>*</v>
      </c>
      <c r="F582" s="100" t="str">
        <f>IF(SP_SUL!M586="","*",SP_SUL!M586)</f>
        <v>-</v>
      </c>
      <c r="G582" s="95" t="str">
        <f>IF(SP_SUL!I586="","*",SP_SUL!I586)</f>
        <v>*</v>
      </c>
      <c r="H582" s="95" t="str">
        <f>IF(SP_SUL!AB586="","*",SP_SUL!AB586)</f>
        <v>*</v>
      </c>
      <c r="I582" s="95" t="str">
        <f>IF(SP_SUL!AC586="","*",SP_SUL!AC586)</f>
        <v>*</v>
      </c>
      <c r="J582" s="96" t="str">
        <f>IF(SP_SUL!AA586="","*",SP_SUL!AA586)</f>
        <v>*</v>
      </c>
      <c r="K582" s="97" t="str">
        <f>IF(SP_SUL!AD586="","*",SP_SUL!AD586)</f>
        <v>*</v>
      </c>
    </row>
    <row r="583" spans="2:11" hidden="1">
      <c r="B583" s="94" t="str">
        <f>IF(SP_SUL!Y587="","*",SP_SUL!Y587)</f>
        <v>*</v>
      </c>
      <c r="C583" s="95" t="str">
        <f>IF(SP_SUL!B587="","*",SP_SUL!B587)</f>
        <v>*</v>
      </c>
      <c r="D583" s="94" t="str">
        <f>IF(SP_SUL!D587="","*",SP_SUL!D587)</f>
        <v>*</v>
      </c>
      <c r="E583" s="94" t="str">
        <f>IF(SP_SUL!H587="","*",SP_SUL!H587)</f>
        <v>*</v>
      </c>
      <c r="F583" s="100" t="str">
        <f>IF(SP_SUL!M587="","*",SP_SUL!M587)</f>
        <v>-</v>
      </c>
      <c r="G583" s="95" t="str">
        <f>IF(SP_SUL!I587="","*",SP_SUL!I587)</f>
        <v>*</v>
      </c>
      <c r="H583" s="95" t="str">
        <f>IF(SP_SUL!AB587="","*",SP_SUL!AB587)</f>
        <v>*</v>
      </c>
      <c r="I583" s="95" t="str">
        <f>IF(SP_SUL!AC587="","*",SP_SUL!AC587)</f>
        <v>*</v>
      </c>
      <c r="J583" s="96" t="str">
        <f>IF(SP_SUL!AA587="","*",SP_SUL!AA587)</f>
        <v>*</v>
      </c>
      <c r="K583" s="97" t="str">
        <f>IF(SP_SUL!AD587="","*",SP_SUL!AD587)</f>
        <v>*</v>
      </c>
    </row>
    <row r="584" spans="2:11" hidden="1">
      <c r="B584" s="94" t="str">
        <f>IF(SP_SUL!Y588="","*",SP_SUL!Y588)</f>
        <v>*</v>
      </c>
      <c r="C584" s="95" t="str">
        <f>IF(SP_SUL!B588="","*",SP_SUL!B588)</f>
        <v>*</v>
      </c>
      <c r="D584" s="94" t="str">
        <f>IF(SP_SUL!D588="","*",SP_SUL!D588)</f>
        <v>*</v>
      </c>
      <c r="E584" s="94" t="str">
        <f>IF(SP_SUL!H588="","*",SP_SUL!H588)</f>
        <v>*</v>
      </c>
      <c r="F584" s="100" t="str">
        <f>IF(SP_SUL!M588="","*",SP_SUL!M588)</f>
        <v>-</v>
      </c>
      <c r="G584" s="95" t="str">
        <f>IF(SP_SUL!I588="","*",SP_SUL!I588)</f>
        <v>*</v>
      </c>
      <c r="H584" s="95" t="str">
        <f>IF(SP_SUL!AB588="","*",SP_SUL!AB588)</f>
        <v>*</v>
      </c>
      <c r="I584" s="95" t="str">
        <f>IF(SP_SUL!AC588="","*",SP_SUL!AC588)</f>
        <v>*</v>
      </c>
      <c r="J584" s="96" t="str">
        <f>IF(SP_SUL!AA588="","*",SP_SUL!AA588)</f>
        <v>*</v>
      </c>
      <c r="K584" s="97" t="str">
        <f>IF(SP_SUL!AD588="","*",SP_SUL!AD588)</f>
        <v>*</v>
      </c>
    </row>
    <row r="585" spans="2:11" hidden="1">
      <c r="B585" s="94" t="str">
        <f>IF(SP_SUL!Y589="","*",SP_SUL!Y589)</f>
        <v>*</v>
      </c>
      <c r="C585" s="95" t="str">
        <f>IF(SP_SUL!B589="","*",SP_SUL!B589)</f>
        <v>*</v>
      </c>
      <c r="D585" s="94" t="str">
        <f>IF(SP_SUL!D589="","*",SP_SUL!D589)</f>
        <v>*</v>
      </c>
      <c r="E585" s="94" t="str">
        <f>IF(SP_SUL!H589="","*",SP_SUL!H589)</f>
        <v>*</v>
      </c>
      <c r="F585" s="100" t="str">
        <f>IF(SP_SUL!M589="","*",SP_SUL!M589)</f>
        <v>-</v>
      </c>
      <c r="G585" s="95" t="str">
        <f>IF(SP_SUL!I589="","*",SP_SUL!I589)</f>
        <v>*</v>
      </c>
      <c r="H585" s="95" t="str">
        <f>IF(SP_SUL!AB589="","*",SP_SUL!AB589)</f>
        <v>*</v>
      </c>
      <c r="I585" s="95" t="str">
        <f>IF(SP_SUL!AC589="","*",SP_SUL!AC589)</f>
        <v>*</v>
      </c>
      <c r="J585" s="96" t="str">
        <f>IF(SP_SUL!AA589="","*",SP_SUL!AA589)</f>
        <v>*</v>
      </c>
      <c r="K585" s="97" t="str">
        <f>IF(SP_SUL!AD589="","*",SP_SUL!AD589)</f>
        <v>*</v>
      </c>
    </row>
    <row r="586" spans="2:11" hidden="1">
      <c r="B586" s="94" t="str">
        <f>IF(SP_SUL!Y590="","*",SP_SUL!Y590)</f>
        <v>*</v>
      </c>
      <c r="C586" s="95" t="str">
        <f>IF(SP_SUL!B590="","*",SP_SUL!B590)</f>
        <v>*</v>
      </c>
      <c r="D586" s="94" t="str">
        <f>IF(SP_SUL!D590="","*",SP_SUL!D590)</f>
        <v>*</v>
      </c>
      <c r="E586" s="94" t="str">
        <f>IF(SP_SUL!H590="","*",SP_SUL!H590)</f>
        <v>*</v>
      </c>
      <c r="F586" s="100" t="str">
        <f>IF(SP_SUL!M590="","*",SP_SUL!M590)</f>
        <v>-</v>
      </c>
      <c r="G586" s="95" t="str">
        <f>IF(SP_SUL!I590="","*",SP_SUL!I590)</f>
        <v>*</v>
      </c>
      <c r="H586" s="95" t="str">
        <f>IF(SP_SUL!AB590="","*",SP_SUL!AB590)</f>
        <v>*</v>
      </c>
      <c r="I586" s="95" t="str">
        <f>IF(SP_SUL!AC590="","*",SP_SUL!AC590)</f>
        <v>*</v>
      </c>
      <c r="J586" s="96" t="str">
        <f>IF(SP_SUL!AA590="","*",SP_SUL!AA590)</f>
        <v>*</v>
      </c>
      <c r="K586" s="97" t="str">
        <f>IF(SP_SUL!AD590="","*",SP_SUL!AD590)</f>
        <v>*</v>
      </c>
    </row>
    <row r="587" spans="2:11" hidden="1">
      <c r="B587" s="94" t="str">
        <f>IF(SP_SUL!Y591="","*",SP_SUL!Y591)</f>
        <v>*</v>
      </c>
      <c r="C587" s="95" t="str">
        <f>IF(SP_SUL!B591="","*",SP_SUL!B591)</f>
        <v>*</v>
      </c>
      <c r="D587" s="94" t="str">
        <f>IF(SP_SUL!D591="","*",SP_SUL!D591)</f>
        <v>*</v>
      </c>
      <c r="E587" s="94" t="str">
        <f>IF(SP_SUL!H591="","*",SP_SUL!H591)</f>
        <v>*</v>
      </c>
      <c r="F587" s="100" t="str">
        <f>IF(SP_SUL!M591="","*",SP_SUL!M591)</f>
        <v>-</v>
      </c>
      <c r="G587" s="95" t="str">
        <f>IF(SP_SUL!I591="","*",SP_SUL!I591)</f>
        <v>*</v>
      </c>
      <c r="H587" s="95" t="str">
        <f>IF(SP_SUL!AB591="","*",SP_SUL!AB591)</f>
        <v>*</v>
      </c>
      <c r="I587" s="95" t="str">
        <f>IF(SP_SUL!AC591="","*",SP_SUL!AC591)</f>
        <v>*</v>
      </c>
      <c r="J587" s="96" t="str">
        <f>IF(SP_SUL!AA591="","*",SP_SUL!AA591)</f>
        <v>*</v>
      </c>
      <c r="K587" s="97" t="str">
        <f>IF(SP_SUL!AD591="","*",SP_SUL!AD591)</f>
        <v>*</v>
      </c>
    </row>
    <row r="588" spans="2:11" hidden="1">
      <c r="B588" s="94" t="str">
        <f>IF(SP_SUL!Y592="","*",SP_SUL!Y592)</f>
        <v>*</v>
      </c>
      <c r="C588" s="95" t="str">
        <f>IF(SP_SUL!B592="","*",SP_SUL!B592)</f>
        <v>*</v>
      </c>
      <c r="D588" s="94" t="str">
        <f>IF(SP_SUL!D592="","*",SP_SUL!D592)</f>
        <v>*</v>
      </c>
      <c r="E588" s="94" t="str">
        <f>IF(SP_SUL!H592="","*",SP_SUL!H592)</f>
        <v>*</v>
      </c>
      <c r="F588" s="100" t="str">
        <f>IF(SP_SUL!M592="","*",SP_SUL!M592)</f>
        <v>-</v>
      </c>
      <c r="G588" s="95" t="str">
        <f>IF(SP_SUL!I592="","*",SP_SUL!I592)</f>
        <v>*</v>
      </c>
      <c r="H588" s="95" t="str">
        <f>IF(SP_SUL!AB592="","*",SP_SUL!AB592)</f>
        <v>*</v>
      </c>
      <c r="I588" s="95" t="str">
        <f>IF(SP_SUL!AC592="","*",SP_SUL!AC592)</f>
        <v>*</v>
      </c>
      <c r="J588" s="96" t="str">
        <f>IF(SP_SUL!AA592="","*",SP_SUL!AA592)</f>
        <v>*</v>
      </c>
      <c r="K588" s="97" t="str">
        <f>IF(SP_SUL!AD592="","*",SP_SUL!AD592)</f>
        <v>*</v>
      </c>
    </row>
    <row r="589" spans="2:11" hidden="1">
      <c r="B589" s="94" t="str">
        <f>IF(SP_SUL!Y593="","*",SP_SUL!Y593)</f>
        <v>*</v>
      </c>
      <c r="C589" s="95" t="str">
        <f>IF(SP_SUL!B593="","*",SP_SUL!B593)</f>
        <v>*</v>
      </c>
      <c r="D589" s="94" t="str">
        <f>IF(SP_SUL!D593="","*",SP_SUL!D593)</f>
        <v>*</v>
      </c>
      <c r="E589" s="94" t="str">
        <f>IF(SP_SUL!H593="","*",SP_SUL!H593)</f>
        <v>*</v>
      </c>
      <c r="F589" s="100" t="str">
        <f>IF(SP_SUL!M593="","*",SP_SUL!M593)</f>
        <v>-</v>
      </c>
      <c r="G589" s="95" t="str">
        <f>IF(SP_SUL!I593="","*",SP_SUL!I593)</f>
        <v>*</v>
      </c>
      <c r="H589" s="95" t="str">
        <f>IF(SP_SUL!AB593="","*",SP_SUL!AB593)</f>
        <v>*</v>
      </c>
      <c r="I589" s="95" t="str">
        <f>IF(SP_SUL!AC593="","*",SP_SUL!AC593)</f>
        <v>*</v>
      </c>
      <c r="J589" s="96" t="str">
        <f>IF(SP_SUL!AA593="","*",SP_SUL!AA593)</f>
        <v>*</v>
      </c>
      <c r="K589" s="97" t="str">
        <f>IF(SP_SUL!AD593="","*",SP_SUL!AD593)</f>
        <v>*</v>
      </c>
    </row>
    <row r="590" spans="2:11" hidden="1">
      <c r="B590" s="94" t="str">
        <f>IF(SP_SUL!Y594="","*",SP_SUL!Y594)</f>
        <v>*</v>
      </c>
      <c r="C590" s="95" t="str">
        <f>IF(SP_SUL!B594="","*",SP_SUL!B594)</f>
        <v>*</v>
      </c>
      <c r="D590" s="94" t="str">
        <f>IF(SP_SUL!D594="","*",SP_SUL!D594)</f>
        <v>*</v>
      </c>
      <c r="E590" s="94" t="str">
        <f>IF(SP_SUL!H594="","*",SP_SUL!H594)</f>
        <v>*</v>
      </c>
      <c r="F590" s="100" t="str">
        <f>IF(SP_SUL!M594="","*",SP_SUL!M594)</f>
        <v>-</v>
      </c>
      <c r="G590" s="95" t="str">
        <f>IF(SP_SUL!I594="","*",SP_SUL!I594)</f>
        <v>*</v>
      </c>
      <c r="H590" s="95" t="str">
        <f>IF(SP_SUL!AB594="","*",SP_SUL!AB594)</f>
        <v>*</v>
      </c>
      <c r="I590" s="95" t="str">
        <f>IF(SP_SUL!AC594="","*",SP_SUL!AC594)</f>
        <v>*</v>
      </c>
      <c r="J590" s="96" t="str">
        <f>IF(SP_SUL!AA594="","*",SP_SUL!AA594)</f>
        <v>*</v>
      </c>
      <c r="K590" s="97" t="str">
        <f>IF(SP_SUL!AD594="","*",SP_SUL!AD594)</f>
        <v>*</v>
      </c>
    </row>
    <row r="591" spans="2:11" hidden="1">
      <c r="B591" s="94" t="str">
        <f>IF(SP_SUL!Y595="","*",SP_SUL!Y595)</f>
        <v>*</v>
      </c>
      <c r="C591" s="95" t="str">
        <f>IF(SP_SUL!B595="","*",SP_SUL!B595)</f>
        <v>*</v>
      </c>
      <c r="D591" s="94" t="str">
        <f>IF(SP_SUL!D595="","*",SP_SUL!D595)</f>
        <v>*</v>
      </c>
      <c r="E591" s="94" t="str">
        <f>IF(SP_SUL!H595="","*",SP_SUL!H595)</f>
        <v>*</v>
      </c>
      <c r="F591" s="100" t="str">
        <f>IF(SP_SUL!M595="","*",SP_SUL!M595)</f>
        <v>-</v>
      </c>
      <c r="G591" s="95" t="str">
        <f>IF(SP_SUL!I595="","*",SP_SUL!I595)</f>
        <v>*</v>
      </c>
      <c r="H591" s="95" t="str">
        <f>IF(SP_SUL!AB595="","*",SP_SUL!AB595)</f>
        <v>*</v>
      </c>
      <c r="I591" s="95" t="str">
        <f>IF(SP_SUL!AC595="","*",SP_SUL!AC595)</f>
        <v>*</v>
      </c>
      <c r="J591" s="96" t="str">
        <f>IF(SP_SUL!AA595="","*",SP_SUL!AA595)</f>
        <v>*</v>
      </c>
      <c r="K591" s="97" t="str">
        <f>IF(SP_SUL!AD595="","*",SP_SUL!AD595)</f>
        <v>*</v>
      </c>
    </row>
    <row r="592" spans="2:11" hidden="1">
      <c r="B592" s="94" t="str">
        <f>IF(SP_SUL!Y596="","*",SP_SUL!Y596)</f>
        <v>*</v>
      </c>
      <c r="C592" s="95" t="str">
        <f>IF(SP_SUL!B596="","*",SP_SUL!B596)</f>
        <v>*</v>
      </c>
      <c r="D592" s="94" t="str">
        <f>IF(SP_SUL!D596="","*",SP_SUL!D596)</f>
        <v>*</v>
      </c>
      <c r="E592" s="94" t="str">
        <f>IF(SP_SUL!H596="","*",SP_SUL!H596)</f>
        <v>*</v>
      </c>
      <c r="F592" s="100" t="str">
        <f>IF(SP_SUL!M596="","*",SP_SUL!M596)</f>
        <v>-</v>
      </c>
      <c r="G592" s="95" t="str">
        <f>IF(SP_SUL!I596="","*",SP_SUL!I596)</f>
        <v>*</v>
      </c>
      <c r="H592" s="95" t="str">
        <f>IF(SP_SUL!AB596="","*",SP_SUL!AB596)</f>
        <v>*</v>
      </c>
      <c r="I592" s="95" t="str">
        <f>IF(SP_SUL!AC596="","*",SP_SUL!AC596)</f>
        <v>*</v>
      </c>
      <c r="J592" s="96" t="str">
        <f>IF(SP_SUL!AA596="","*",SP_SUL!AA596)</f>
        <v>*</v>
      </c>
      <c r="K592" s="97" t="str">
        <f>IF(SP_SUL!AD596="","*",SP_SUL!AD596)</f>
        <v>*</v>
      </c>
    </row>
    <row r="593" spans="2:11" hidden="1">
      <c r="B593" s="94" t="str">
        <f>IF(SP_SUL!Y597="","*",SP_SUL!Y597)</f>
        <v>*</v>
      </c>
      <c r="C593" s="95" t="str">
        <f>IF(SP_SUL!B597="","*",SP_SUL!B597)</f>
        <v>*</v>
      </c>
      <c r="D593" s="94" t="str">
        <f>IF(SP_SUL!D597="","*",SP_SUL!D597)</f>
        <v>*</v>
      </c>
      <c r="E593" s="94" t="str">
        <f>IF(SP_SUL!H597="","*",SP_SUL!H597)</f>
        <v>*</v>
      </c>
      <c r="F593" s="100" t="str">
        <f>IF(SP_SUL!M597="","*",SP_SUL!M597)</f>
        <v>-</v>
      </c>
      <c r="G593" s="95" t="str">
        <f>IF(SP_SUL!I597="","*",SP_SUL!I597)</f>
        <v>*</v>
      </c>
      <c r="H593" s="95" t="str">
        <f>IF(SP_SUL!AB597="","*",SP_SUL!AB597)</f>
        <v>*</v>
      </c>
      <c r="I593" s="95" t="str">
        <f>IF(SP_SUL!AC597="","*",SP_SUL!AC597)</f>
        <v>*</v>
      </c>
      <c r="J593" s="96" t="str">
        <f>IF(SP_SUL!AA597="","*",SP_SUL!AA597)</f>
        <v>*</v>
      </c>
      <c r="K593" s="97" t="str">
        <f>IF(SP_SUL!AD597="","*",SP_SUL!AD597)</f>
        <v>*</v>
      </c>
    </row>
    <row r="594" spans="2:11" hidden="1">
      <c r="B594" s="94" t="str">
        <f>IF(SP_SUL!Y598="","*",SP_SUL!Y598)</f>
        <v>*</v>
      </c>
      <c r="C594" s="95" t="str">
        <f>IF(SP_SUL!B598="","*",SP_SUL!B598)</f>
        <v>*</v>
      </c>
      <c r="D594" s="94" t="str">
        <f>IF(SP_SUL!D598="","*",SP_SUL!D598)</f>
        <v>*</v>
      </c>
      <c r="E594" s="94" t="str">
        <f>IF(SP_SUL!H598="","*",SP_SUL!H598)</f>
        <v>*</v>
      </c>
      <c r="F594" s="100" t="str">
        <f>IF(SP_SUL!M598="","*",SP_SUL!M598)</f>
        <v>-</v>
      </c>
      <c r="G594" s="95" t="str">
        <f>IF(SP_SUL!I598="","*",SP_SUL!I598)</f>
        <v>*</v>
      </c>
      <c r="H594" s="95" t="str">
        <f>IF(SP_SUL!AB598="","*",SP_SUL!AB598)</f>
        <v>*</v>
      </c>
      <c r="I594" s="95" t="str">
        <f>IF(SP_SUL!AC598="","*",SP_SUL!AC598)</f>
        <v>*</v>
      </c>
      <c r="J594" s="96" t="str">
        <f>IF(SP_SUL!AA598="","*",SP_SUL!AA598)</f>
        <v>*</v>
      </c>
      <c r="K594" s="97" t="str">
        <f>IF(SP_SUL!AD598="","*",SP_SUL!AD598)</f>
        <v>*</v>
      </c>
    </row>
    <row r="595" spans="2:11" hidden="1">
      <c r="B595" s="94" t="str">
        <f>IF(SP_SUL!Y599="","*",SP_SUL!Y599)</f>
        <v>*</v>
      </c>
      <c r="C595" s="95" t="str">
        <f>IF(SP_SUL!B599="","*",SP_SUL!B599)</f>
        <v>*</v>
      </c>
      <c r="D595" s="94" t="str">
        <f>IF(SP_SUL!D599="","*",SP_SUL!D599)</f>
        <v>*</v>
      </c>
      <c r="E595" s="94" t="str">
        <f>IF(SP_SUL!H599="","*",SP_SUL!H599)</f>
        <v>*</v>
      </c>
      <c r="F595" s="100" t="str">
        <f>IF(SP_SUL!M599="","*",SP_SUL!M599)</f>
        <v>-</v>
      </c>
      <c r="G595" s="95" t="str">
        <f>IF(SP_SUL!I599="","*",SP_SUL!I599)</f>
        <v>*</v>
      </c>
      <c r="H595" s="95" t="str">
        <f>IF(SP_SUL!AB599="","*",SP_SUL!AB599)</f>
        <v>*</v>
      </c>
      <c r="I595" s="95" t="str">
        <f>IF(SP_SUL!AC599="","*",SP_SUL!AC599)</f>
        <v>*</v>
      </c>
      <c r="J595" s="96" t="str">
        <f>IF(SP_SUL!AA599="","*",SP_SUL!AA599)</f>
        <v>*</v>
      </c>
      <c r="K595" s="97" t="str">
        <f>IF(SP_SUL!AD599="","*",SP_SUL!AD599)</f>
        <v>*</v>
      </c>
    </row>
    <row r="596" spans="2:11" hidden="1">
      <c r="B596" s="94" t="str">
        <f>IF(SP_SUL!Y600="","*",SP_SUL!Y600)</f>
        <v>*</v>
      </c>
      <c r="C596" s="95" t="str">
        <f>IF(SP_SUL!B600="","*",SP_SUL!B600)</f>
        <v>*</v>
      </c>
      <c r="D596" s="94" t="str">
        <f>IF(SP_SUL!D600="","*",SP_SUL!D600)</f>
        <v>*</v>
      </c>
      <c r="E596" s="94" t="str">
        <f>IF(SP_SUL!H600="","*",SP_SUL!H600)</f>
        <v>*</v>
      </c>
      <c r="F596" s="100" t="str">
        <f>IF(SP_SUL!M600="","*",SP_SUL!M600)</f>
        <v>-</v>
      </c>
      <c r="G596" s="95" t="str">
        <f>IF(SP_SUL!I600="","*",SP_SUL!I600)</f>
        <v>*</v>
      </c>
      <c r="H596" s="95" t="str">
        <f>IF(SP_SUL!AB600="","*",SP_SUL!AB600)</f>
        <v>*</v>
      </c>
      <c r="I596" s="95" t="str">
        <f>IF(SP_SUL!AC600="","*",SP_SUL!AC600)</f>
        <v>*</v>
      </c>
      <c r="J596" s="96" t="str">
        <f>IF(SP_SUL!AA600="","*",SP_SUL!AA600)</f>
        <v>*</v>
      </c>
      <c r="K596" s="97" t="str">
        <f>IF(SP_SUL!AD600="","*",SP_SUL!AD600)</f>
        <v>*</v>
      </c>
    </row>
    <row r="597" spans="2:11" hidden="1">
      <c r="B597" s="94" t="str">
        <f>IF(SP_SUL!Y601="","*",SP_SUL!Y601)</f>
        <v>*</v>
      </c>
      <c r="C597" s="95" t="str">
        <f>IF(SP_SUL!B601="","*",SP_SUL!B601)</f>
        <v>*</v>
      </c>
      <c r="D597" s="94" t="str">
        <f>IF(SP_SUL!D601="","*",SP_SUL!D601)</f>
        <v>*</v>
      </c>
      <c r="E597" s="94" t="str">
        <f>IF(SP_SUL!H601="","*",SP_SUL!H601)</f>
        <v>*</v>
      </c>
      <c r="F597" s="100" t="str">
        <f>IF(SP_SUL!M601="","*",SP_SUL!M601)</f>
        <v>-</v>
      </c>
      <c r="G597" s="95" t="str">
        <f>IF(SP_SUL!I601="","*",SP_SUL!I601)</f>
        <v>*</v>
      </c>
      <c r="H597" s="95" t="str">
        <f>IF(SP_SUL!AB601="","*",SP_SUL!AB601)</f>
        <v>*</v>
      </c>
      <c r="I597" s="95" t="str">
        <f>IF(SP_SUL!AC601="","*",SP_SUL!AC601)</f>
        <v>*</v>
      </c>
      <c r="J597" s="96" t="str">
        <f>IF(SP_SUL!AA601="","*",SP_SUL!AA601)</f>
        <v>*</v>
      </c>
      <c r="K597" s="97" t="str">
        <f>IF(SP_SUL!AD601="","*",SP_SUL!AD601)</f>
        <v>*</v>
      </c>
    </row>
    <row r="598" spans="2:11" hidden="1">
      <c r="B598" s="94" t="str">
        <f>IF(SP_SUL!Y602="","*",SP_SUL!Y602)</f>
        <v>*</v>
      </c>
      <c r="C598" s="95" t="str">
        <f>IF(SP_SUL!B602="","*",SP_SUL!B602)</f>
        <v>*</v>
      </c>
      <c r="D598" s="94" t="str">
        <f>IF(SP_SUL!D602="","*",SP_SUL!D602)</f>
        <v>*</v>
      </c>
      <c r="E598" s="94" t="str">
        <f>IF(SP_SUL!H602="","*",SP_SUL!H602)</f>
        <v>*</v>
      </c>
      <c r="F598" s="100" t="str">
        <f>IF(SP_SUL!M602="","*",SP_SUL!M602)</f>
        <v>-</v>
      </c>
      <c r="G598" s="95" t="str">
        <f>IF(SP_SUL!I602="","*",SP_SUL!I602)</f>
        <v>*</v>
      </c>
      <c r="H598" s="95" t="str">
        <f>IF(SP_SUL!AB602="","*",SP_SUL!AB602)</f>
        <v>*</v>
      </c>
      <c r="I598" s="95" t="str">
        <f>IF(SP_SUL!AC602="","*",SP_SUL!AC602)</f>
        <v>*</v>
      </c>
      <c r="J598" s="96" t="str">
        <f>IF(SP_SUL!AA602="","*",SP_SUL!AA602)</f>
        <v>*</v>
      </c>
      <c r="K598" s="97" t="str">
        <f>IF(SP_SUL!AD602="","*",SP_SUL!AD602)</f>
        <v>*</v>
      </c>
    </row>
    <row r="599" spans="2:11" hidden="1">
      <c r="B599" s="94" t="str">
        <f>IF(SP_SUL!Y603="","*",SP_SUL!Y603)</f>
        <v>*</v>
      </c>
      <c r="C599" s="95" t="str">
        <f>IF(SP_SUL!B603="","*",SP_SUL!B603)</f>
        <v>*</v>
      </c>
      <c r="D599" s="94" t="str">
        <f>IF(SP_SUL!D603="","*",SP_SUL!D603)</f>
        <v>*</v>
      </c>
      <c r="E599" s="94" t="str">
        <f>IF(SP_SUL!H603="","*",SP_SUL!H603)</f>
        <v>*</v>
      </c>
      <c r="F599" s="100" t="str">
        <f>IF(SP_SUL!M603="","*",SP_SUL!M603)</f>
        <v>-</v>
      </c>
      <c r="G599" s="95" t="str">
        <f>IF(SP_SUL!I603="","*",SP_SUL!I603)</f>
        <v>*</v>
      </c>
      <c r="H599" s="95" t="str">
        <f>IF(SP_SUL!AB603="","*",SP_SUL!AB603)</f>
        <v>*</v>
      </c>
      <c r="I599" s="95" t="str">
        <f>IF(SP_SUL!AC603="","*",SP_SUL!AC603)</f>
        <v>*</v>
      </c>
      <c r="J599" s="96" t="str">
        <f>IF(SP_SUL!AA603="","*",SP_SUL!AA603)</f>
        <v>*</v>
      </c>
      <c r="K599" s="97" t="str">
        <f>IF(SP_SUL!AD603="","*",SP_SUL!AD603)</f>
        <v>*</v>
      </c>
    </row>
    <row r="600" spans="2:11" hidden="1">
      <c r="B600" s="94" t="str">
        <f>IF(SP_SUL!Y604="","*",SP_SUL!Y604)</f>
        <v>*</v>
      </c>
      <c r="C600" s="95" t="str">
        <f>IF(SP_SUL!B604="","*",SP_SUL!B604)</f>
        <v>*</v>
      </c>
      <c r="D600" s="94" t="str">
        <f>IF(SP_SUL!D604="","*",SP_SUL!D604)</f>
        <v>*</v>
      </c>
      <c r="E600" s="94" t="str">
        <f>IF(SP_SUL!H604="","*",SP_SUL!H604)</f>
        <v>*</v>
      </c>
      <c r="F600" s="100" t="str">
        <f>IF(SP_SUL!M604="","*",SP_SUL!M604)</f>
        <v>-</v>
      </c>
      <c r="G600" s="95" t="str">
        <f>IF(SP_SUL!I604="","*",SP_SUL!I604)</f>
        <v>*</v>
      </c>
      <c r="H600" s="95" t="str">
        <f>IF(SP_SUL!AB604="","*",SP_SUL!AB604)</f>
        <v>*</v>
      </c>
      <c r="I600" s="95" t="str">
        <f>IF(SP_SUL!AC604="","*",SP_SUL!AC604)</f>
        <v>*</v>
      </c>
      <c r="J600" s="96" t="str">
        <f>IF(SP_SUL!AA604="","*",SP_SUL!AA604)</f>
        <v>*</v>
      </c>
      <c r="K600" s="97" t="str">
        <f>IF(SP_SUL!AD604="","*",SP_SUL!AD604)</f>
        <v>*</v>
      </c>
    </row>
    <row r="601" spans="2:11" hidden="1">
      <c r="B601" s="94" t="str">
        <f>IF(SP_SUL!Y605="","*",SP_SUL!Y605)</f>
        <v>*</v>
      </c>
      <c r="C601" s="95" t="str">
        <f>IF(SP_SUL!B605="","*",SP_SUL!B605)</f>
        <v>*</v>
      </c>
      <c r="D601" s="94" t="str">
        <f>IF(SP_SUL!D605="","*",SP_SUL!D605)</f>
        <v>*</v>
      </c>
      <c r="E601" s="94" t="str">
        <f>IF(SP_SUL!H605="","*",SP_SUL!H605)</f>
        <v>*</v>
      </c>
      <c r="F601" s="100" t="str">
        <f>IF(SP_SUL!M605="","*",SP_SUL!M605)</f>
        <v>-</v>
      </c>
      <c r="G601" s="95" t="str">
        <f>IF(SP_SUL!I605="","*",SP_SUL!I605)</f>
        <v>*</v>
      </c>
      <c r="H601" s="95" t="str">
        <f>IF(SP_SUL!AB605="","*",SP_SUL!AB605)</f>
        <v>*</v>
      </c>
      <c r="I601" s="95" t="str">
        <f>IF(SP_SUL!AC605="","*",SP_SUL!AC605)</f>
        <v>*</v>
      </c>
      <c r="J601" s="96" t="str">
        <f>IF(SP_SUL!AA605="","*",SP_SUL!AA605)</f>
        <v>*</v>
      </c>
      <c r="K601" s="97" t="str">
        <f>IF(SP_SUL!AD605="","*",SP_SUL!AD605)</f>
        <v>*</v>
      </c>
    </row>
    <row r="602" spans="2:11" hidden="1">
      <c r="B602" s="94" t="str">
        <f>IF(SP_SUL!Y606="","*",SP_SUL!Y606)</f>
        <v>*</v>
      </c>
      <c r="C602" s="95" t="str">
        <f>IF(SP_SUL!B606="","*",SP_SUL!B606)</f>
        <v>*</v>
      </c>
      <c r="D602" s="94" t="str">
        <f>IF(SP_SUL!D606="","*",SP_SUL!D606)</f>
        <v>*</v>
      </c>
      <c r="E602" s="94" t="str">
        <f>IF(SP_SUL!H606="","*",SP_SUL!H606)</f>
        <v>*</v>
      </c>
      <c r="F602" s="100" t="str">
        <f>IF(SP_SUL!M606="","*",SP_SUL!M606)</f>
        <v>-</v>
      </c>
      <c r="G602" s="95" t="str">
        <f>IF(SP_SUL!I606="","*",SP_SUL!I606)</f>
        <v>*</v>
      </c>
      <c r="H602" s="95" t="str">
        <f>IF(SP_SUL!AB606="","*",SP_SUL!AB606)</f>
        <v>*</v>
      </c>
      <c r="I602" s="95" t="str">
        <f>IF(SP_SUL!AC606="","*",SP_SUL!AC606)</f>
        <v>*</v>
      </c>
      <c r="J602" s="96" t="str">
        <f>IF(SP_SUL!AA606="","*",SP_SUL!AA606)</f>
        <v>*</v>
      </c>
      <c r="K602" s="97" t="str">
        <f>IF(SP_SUL!AD606="","*",SP_SUL!AD606)</f>
        <v>*</v>
      </c>
    </row>
    <row r="603" spans="2:11" hidden="1">
      <c r="B603" s="94" t="str">
        <f>IF(SP_SUL!Y607="","*",SP_SUL!Y607)</f>
        <v>*</v>
      </c>
      <c r="C603" s="95" t="str">
        <f>IF(SP_SUL!B607="","*",SP_SUL!B607)</f>
        <v>*</v>
      </c>
      <c r="D603" s="94" t="str">
        <f>IF(SP_SUL!D607="","*",SP_SUL!D607)</f>
        <v>*</v>
      </c>
      <c r="E603" s="94" t="str">
        <f>IF(SP_SUL!H607="","*",SP_SUL!H607)</f>
        <v>*</v>
      </c>
      <c r="F603" s="100" t="str">
        <f>IF(SP_SUL!M607="","*",SP_SUL!M607)</f>
        <v>-</v>
      </c>
      <c r="G603" s="95" t="str">
        <f>IF(SP_SUL!I607="","*",SP_SUL!I607)</f>
        <v>*</v>
      </c>
      <c r="H603" s="95" t="str">
        <f>IF(SP_SUL!AB607="","*",SP_SUL!AB607)</f>
        <v>*</v>
      </c>
      <c r="I603" s="95" t="str">
        <f>IF(SP_SUL!AC607="","*",SP_SUL!AC607)</f>
        <v>*</v>
      </c>
      <c r="J603" s="96" t="str">
        <f>IF(SP_SUL!AA607="","*",SP_SUL!AA607)</f>
        <v>*</v>
      </c>
      <c r="K603" s="97" t="str">
        <f>IF(SP_SUL!AD607="","*",SP_SUL!AD607)</f>
        <v>*</v>
      </c>
    </row>
    <row r="604" spans="2:11" hidden="1">
      <c r="B604" s="94" t="str">
        <f>IF(SP_SUL!Y608="","*",SP_SUL!Y608)</f>
        <v>*</v>
      </c>
      <c r="C604" s="95" t="str">
        <f>IF(SP_SUL!B608="","*",SP_SUL!B608)</f>
        <v>*</v>
      </c>
      <c r="D604" s="94" t="str">
        <f>IF(SP_SUL!D608="","*",SP_SUL!D608)</f>
        <v>*</v>
      </c>
      <c r="E604" s="94" t="str">
        <f>IF(SP_SUL!H608="","*",SP_SUL!H608)</f>
        <v>*</v>
      </c>
      <c r="F604" s="100" t="str">
        <f>IF(SP_SUL!M608="","*",SP_SUL!M608)</f>
        <v>-</v>
      </c>
      <c r="G604" s="95" t="str">
        <f>IF(SP_SUL!I608="","*",SP_SUL!I608)</f>
        <v>*</v>
      </c>
      <c r="H604" s="95" t="str">
        <f>IF(SP_SUL!AB608="","*",SP_SUL!AB608)</f>
        <v>*</v>
      </c>
      <c r="I604" s="95" t="str">
        <f>IF(SP_SUL!AC608="","*",SP_SUL!AC608)</f>
        <v>*</v>
      </c>
      <c r="J604" s="96" t="str">
        <f>IF(SP_SUL!AA608="","*",SP_SUL!AA608)</f>
        <v>*</v>
      </c>
      <c r="K604" s="97" t="str">
        <f>IF(SP_SUL!AD608="","*",SP_SUL!AD608)</f>
        <v>*</v>
      </c>
    </row>
    <row r="605" spans="2:11" hidden="1">
      <c r="B605" s="94" t="str">
        <f>IF(SP_SUL!Y609="","*",SP_SUL!Y609)</f>
        <v>*</v>
      </c>
      <c r="C605" s="95" t="str">
        <f>IF(SP_SUL!B609="","*",SP_SUL!B609)</f>
        <v>*</v>
      </c>
      <c r="D605" s="94" t="str">
        <f>IF(SP_SUL!D609="","*",SP_SUL!D609)</f>
        <v>*</v>
      </c>
      <c r="E605" s="94" t="str">
        <f>IF(SP_SUL!H609="","*",SP_SUL!H609)</f>
        <v>*</v>
      </c>
      <c r="F605" s="100" t="str">
        <f>IF(SP_SUL!M609="","*",SP_SUL!M609)</f>
        <v>-</v>
      </c>
      <c r="G605" s="95" t="str">
        <f>IF(SP_SUL!I609="","*",SP_SUL!I609)</f>
        <v>*</v>
      </c>
      <c r="H605" s="95" t="str">
        <f>IF(SP_SUL!AB609="","*",SP_SUL!AB609)</f>
        <v>*</v>
      </c>
      <c r="I605" s="95" t="str">
        <f>IF(SP_SUL!AC609="","*",SP_SUL!AC609)</f>
        <v>*</v>
      </c>
      <c r="J605" s="96" t="str">
        <f>IF(SP_SUL!AA609="","*",SP_SUL!AA609)</f>
        <v>*</v>
      </c>
      <c r="K605" s="97" t="str">
        <f>IF(SP_SUL!AD609="","*",SP_SUL!AD609)</f>
        <v>*</v>
      </c>
    </row>
    <row r="606" spans="2:11" hidden="1">
      <c r="B606" s="94" t="str">
        <f>IF(SP_SUL!Y610="","*",SP_SUL!Y610)</f>
        <v>*</v>
      </c>
      <c r="C606" s="95" t="str">
        <f>IF(SP_SUL!B610="","*",SP_SUL!B610)</f>
        <v>*</v>
      </c>
      <c r="D606" s="94" t="str">
        <f>IF(SP_SUL!D610="","*",SP_SUL!D610)</f>
        <v>*</v>
      </c>
      <c r="E606" s="94" t="str">
        <f>IF(SP_SUL!H610="","*",SP_SUL!H610)</f>
        <v>*</v>
      </c>
      <c r="F606" s="100" t="str">
        <f>IF(SP_SUL!M610="","*",SP_SUL!M610)</f>
        <v>-</v>
      </c>
      <c r="G606" s="95" t="str">
        <f>IF(SP_SUL!I610="","*",SP_SUL!I610)</f>
        <v>*</v>
      </c>
      <c r="H606" s="95" t="str">
        <f>IF(SP_SUL!AB610="","*",SP_SUL!AB610)</f>
        <v>*</v>
      </c>
      <c r="I606" s="95" t="str">
        <f>IF(SP_SUL!AC610="","*",SP_SUL!AC610)</f>
        <v>*</v>
      </c>
      <c r="J606" s="96" t="str">
        <f>IF(SP_SUL!AA610="","*",SP_SUL!AA610)</f>
        <v>*</v>
      </c>
      <c r="K606" s="97" t="str">
        <f>IF(SP_SUL!AD610="","*",SP_SUL!AD610)</f>
        <v>*</v>
      </c>
    </row>
    <row r="607" spans="2:11" hidden="1">
      <c r="B607" s="94" t="str">
        <f>IF(SP_SUL!Y611="","*",SP_SUL!Y611)</f>
        <v>*</v>
      </c>
      <c r="C607" s="95" t="str">
        <f>IF(SP_SUL!B611="","*",SP_SUL!B611)</f>
        <v>*</v>
      </c>
      <c r="D607" s="94" t="str">
        <f>IF(SP_SUL!D611="","*",SP_SUL!D611)</f>
        <v>*</v>
      </c>
      <c r="E607" s="94" t="str">
        <f>IF(SP_SUL!H611="","*",SP_SUL!H611)</f>
        <v>*</v>
      </c>
      <c r="F607" s="100" t="str">
        <f>IF(SP_SUL!M611="","*",SP_SUL!M611)</f>
        <v>-</v>
      </c>
      <c r="G607" s="95" t="str">
        <f>IF(SP_SUL!I611="","*",SP_SUL!I611)</f>
        <v>*</v>
      </c>
      <c r="H607" s="95" t="str">
        <f>IF(SP_SUL!AB611="","*",SP_SUL!AB611)</f>
        <v>*</v>
      </c>
      <c r="I607" s="95" t="str">
        <f>IF(SP_SUL!AC611="","*",SP_SUL!AC611)</f>
        <v>*</v>
      </c>
      <c r="J607" s="96" t="str">
        <f>IF(SP_SUL!AA611="","*",SP_SUL!AA611)</f>
        <v>*</v>
      </c>
      <c r="K607" s="97" t="str">
        <f>IF(SP_SUL!AD611="","*",SP_SUL!AD611)</f>
        <v>*</v>
      </c>
    </row>
    <row r="608" spans="2:11" hidden="1">
      <c r="B608" s="94" t="str">
        <f>IF(SP_SUL!Y612="","*",SP_SUL!Y612)</f>
        <v>*</v>
      </c>
      <c r="C608" s="95" t="str">
        <f>IF(SP_SUL!B612="","*",SP_SUL!B612)</f>
        <v>*</v>
      </c>
      <c r="D608" s="94" t="str">
        <f>IF(SP_SUL!D612="","*",SP_SUL!D612)</f>
        <v>*</v>
      </c>
      <c r="E608" s="94" t="str">
        <f>IF(SP_SUL!H612="","*",SP_SUL!H612)</f>
        <v>*</v>
      </c>
      <c r="F608" s="100" t="str">
        <f>IF(SP_SUL!M612="","*",SP_SUL!M612)</f>
        <v>-</v>
      </c>
      <c r="G608" s="95" t="str">
        <f>IF(SP_SUL!I612="","*",SP_SUL!I612)</f>
        <v>*</v>
      </c>
      <c r="H608" s="95" t="str">
        <f>IF(SP_SUL!AB612="","*",SP_SUL!AB612)</f>
        <v>*</v>
      </c>
      <c r="I608" s="95" t="str">
        <f>IF(SP_SUL!AC612="","*",SP_SUL!AC612)</f>
        <v>*</v>
      </c>
      <c r="J608" s="96" t="str">
        <f>IF(SP_SUL!AA612="","*",SP_SUL!AA612)</f>
        <v>*</v>
      </c>
      <c r="K608" s="97" t="str">
        <f>IF(SP_SUL!AD612="","*",SP_SUL!AD612)</f>
        <v>*</v>
      </c>
    </row>
    <row r="609" spans="2:11" hidden="1">
      <c r="B609" s="94" t="str">
        <f>IF(SP_SUL!Y613="","*",SP_SUL!Y613)</f>
        <v>*</v>
      </c>
      <c r="C609" s="95" t="str">
        <f>IF(SP_SUL!B613="","*",SP_SUL!B613)</f>
        <v>*</v>
      </c>
      <c r="D609" s="94" t="str">
        <f>IF(SP_SUL!D613="","*",SP_SUL!D613)</f>
        <v>*</v>
      </c>
      <c r="E609" s="94" t="str">
        <f>IF(SP_SUL!H613="","*",SP_SUL!H613)</f>
        <v>*</v>
      </c>
      <c r="F609" s="100" t="str">
        <f>IF(SP_SUL!M613="","*",SP_SUL!M613)</f>
        <v>-</v>
      </c>
      <c r="G609" s="95" t="str">
        <f>IF(SP_SUL!I613="","*",SP_SUL!I613)</f>
        <v>*</v>
      </c>
      <c r="H609" s="95" t="str">
        <f>IF(SP_SUL!AB613="","*",SP_SUL!AB613)</f>
        <v>*</v>
      </c>
      <c r="I609" s="95" t="str">
        <f>IF(SP_SUL!AC613="","*",SP_SUL!AC613)</f>
        <v>*</v>
      </c>
      <c r="J609" s="96" t="str">
        <f>IF(SP_SUL!AA613="","*",SP_SUL!AA613)</f>
        <v>*</v>
      </c>
      <c r="K609" s="97" t="str">
        <f>IF(SP_SUL!AD613="","*",SP_SUL!AD613)</f>
        <v>*</v>
      </c>
    </row>
    <row r="610" spans="2:11" hidden="1">
      <c r="B610" s="94" t="str">
        <f>IF(SP_SUL!Y614="","*",SP_SUL!Y614)</f>
        <v>*</v>
      </c>
      <c r="C610" s="95" t="str">
        <f>IF(SP_SUL!B614="","*",SP_SUL!B614)</f>
        <v>*</v>
      </c>
      <c r="D610" s="94" t="str">
        <f>IF(SP_SUL!D614="","*",SP_SUL!D614)</f>
        <v>*</v>
      </c>
      <c r="E610" s="94" t="str">
        <f>IF(SP_SUL!H614="","*",SP_SUL!H614)</f>
        <v>*</v>
      </c>
      <c r="F610" s="100" t="str">
        <f>IF(SP_SUL!M614="","*",SP_SUL!M614)</f>
        <v>-</v>
      </c>
      <c r="G610" s="95" t="str">
        <f>IF(SP_SUL!I614="","*",SP_SUL!I614)</f>
        <v>*</v>
      </c>
      <c r="H610" s="95" t="str">
        <f>IF(SP_SUL!AB614="","*",SP_SUL!AB614)</f>
        <v>*</v>
      </c>
      <c r="I610" s="95" t="str">
        <f>IF(SP_SUL!AC614="","*",SP_SUL!AC614)</f>
        <v>*</v>
      </c>
      <c r="J610" s="96" t="str">
        <f>IF(SP_SUL!AA614="","*",SP_SUL!AA614)</f>
        <v>*</v>
      </c>
      <c r="K610" s="97" t="str">
        <f>IF(SP_SUL!AD614="","*",SP_SUL!AD614)</f>
        <v>*</v>
      </c>
    </row>
    <row r="611" spans="2:11" hidden="1">
      <c r="B611" s="94" t="str">
        <f>IF(SP_SUL!Y615="","*",SP_SUL!Y615)</f>
        <v>*</v>
      </c>
      <c r="C611" s="95" t="str">
        <f>IF(SP_SUL!B615="","*",SP_SUL!B615)</f>
        <v>*</v>
      </c>
      <c r="D611" s="94" t="str">
        <f>IF(SP_SUL!D615="","*",SP_SUL!D615)</f>
        <v>*</v>
      </c>
      <c r="E611" s="94" t="str">
        <f>IF(SP_SUL!H615="","*",SP_SUL!H615)</f>
        <v>*</v>
      </c>
      <c r="F611" s="100" t="str">
        <f>IF(SP_SUL!M615="","*",SP_SUL!M615)</f>
        <v>-</v>
      </c>
      <c r="G611" s="95" t="str">
        <f>IF(SP_SUL!I615="","*",SP_SUL!I615)</f>
        <v>*</v>
      </c>
      <c r="H611" s="95" t="str">
        <f>IF(SP_SUL!AB615="","*",SP_SUL!AB615)</f>
        <v>*</v>
      </c>
      <c r="I611" s="95" t="str">
        <f>IF(SP_SUL!AC615="","*",SP_SUL!AC615)</f>
        <v>*</v>
      </c>
      <c r="J611" s="96" t="str">
        <f>IF(SP_SUL!AA615="","*",SP_SUL!AA615)</f>
        <v>*</v>
      </c>
      <c r="K611" s="97" t="str">
        <f>IF(SP_SUL!AD615="","*",SP_SUL!AD615)</f>
        <v>*</v>
      </c>
    </row>
    <row r="612" spans="2:11" hidden="1">
      <c r="B612" s="94" t="str">
        <f>IF(SP_SUL!Y616="","*",SP_SUL!Y616)</f>
        <v>*</v>
      </c>
      <c r="C612" s="95" t="str">
        <f>IF(SP_SUL!B616="","*",SP_SUL!B616)</f>
        <v>*</v>
      </c>
      <c r="D612" s="94" t="str">
        <f>IF(SP_SUL!D616="","*",SP_SUL!D616)</f>
        <v>*</v>
      </c>
      <c r="E612" s="94" t="str">
        <f>IF(SP_SUL!H616="","*",SP_SUL!H616)</f>
        <v>*</v>
      </c>
      <c r="F612" s="100" t="str">
        <f>IF(SP_SUL!M616="","*",SP_SUL!M616)</f>
        <v>-</v>
      </c>
      <c r="G612" s="95" t="str">
        <f>IF(SP_SUL!I616="","*",SP_SUL!I616)</f>
        <v>*</v>
      </c>
      <c r="H612" s="95" t="str">
        <f>IF(SP_SUL!AB616="","*",SP_SUL!AB616)</f>
        <v>*</v>
      </c>
      <c r="I612" s="95" t="str">
        <f>IF(SP_SUL!AC616="","*",SP_SUL!AC616)</f>
        <v>*</v>
      </c>
      <c r="J612" s="96" t="str">
        <f>IF(SP_SUL!AA616="","*",SP_SUL!AA616)</f>
        <v>*</v>
      </c>
      <c r="K612" s="97" t="str">
        <f>IF(SP_SUL!AD616="","*",SP_SUL!AD616)</f>
        <v>*</v>
      </c>
    </row>
    <row r="613" spans="2:11" hidden="1">
      <c r="B613" s="94" t="str">
        <f>IF(SP_SUL!Y617="","*",SP_SUL!Y617)</f>
        <v>*</v>
      </c>
      <c r="C613" s="95" t="str">
        <f>IF(SP_SUL!B617="","*",SP_SUL!B617)</f>
        <v>*</v>
      </c>
      <c r="D613" s="94" t="str">
        <f>IF(SP_SUL!D617="","*",SP_SUL!D617)</f>
        <v>*</v>
      </c>
      <c r="E613" s="94" t="str">
        <f>IF(SP_SUL!H617="","*",SP_SUL!H617)</f>
        <v>*</v>
      </c>
      <c r="F613" s="100" t="str">
        <f>IF(SP_SUL!M617="","*",SP_SUL!M617)</f>
        <v>-</v>
      </c>
      <c r="G613" s="95" t="str">
        <f>IF(SP_SUL!I617="","*",SP_SUL!I617)</f>
        <v>*</v>
      </c>
      <c r="H613" s="95" t="str">
        <f>IF(SP_SUL!AB617="","*",SP_SUL!AB617)</f>
        <v>*</v>
      </c>
      <c r="I613" s="95" t="str">
        <f>IF(SP_SUL!AC617="","*",SP_SUL!AC617)</f>
        <v>*</v>
      </c>
      <c r="J613" s="96" t="str">
        <f>IF(SP_SUL!AA617="","*",SP_SUL!AA617)</f>
        <v>*</v>
      </c>
      <c r="K613" s="97" t="str">
        <f>IF(SP_SUL!AD617="","*",SP_SUL!AD617)</f>
        <v>*</v>
      </c>
    </row>
    <row r="614" spans="2:11" hidden="1">
      <c r="B614" s="94" t="str">
        <f>IF(SP_SUL!Y618="","*",SP_SUL!Y618)</f>
        <v>*</v>
      </c>
      <c r="C614" s="95" t="str">
        <f>IF(SP_SUL!B618="","*",SP_SUL!B618)</f>
        <v>*</v>
      </c>
      <c r="D614" s="94" t="str">
        <f>IF(SP_SUL!D618="","*",SP_SUL!D618)</f>
        <v>*</v>
      </c>
      <c r="E614" s="94" t="str">
        <f>IF(SP_SUL!H618="","*",SP_SUL!H618)</f>
        <v>*</v>
      </c>
      <c r="F614" s="100" t="str">
        <f>IF(SP_SUL!M618="","*",SP_SUL!M618)</f>
        <v>-</v>
      </c>
      <c r="G614" s="95" t="str">
        <f>IF(SP_SUL!I618="","*",SP_SUL!I618)</f>
        <v>*</v>
      </c>
      <c r="H614" s="95" t="str">
        <f>IF(SP_SUL!AB618="","*",SP_SUL!AB618)</f>
        <v>*</v>
      </c>
      <c r="I614" s="95" t="str">
        <f>IF(SP_SUL!AC618="","*",SP_SUL!AC618)</f>
        <v>*</v>
      </c>
      <c r="J614" s="96" t="str">
        <f>IF(SP_SUL!AA618="","*",SP_SUL!AA618)</f>
        <v>*</v>
      </c>
      <c r="K614" s="97" t="str">
        <f>IF(SP_SUL!AD618="","*",SP_SUL!AD618)</f>
        <v>*</v>
      </c>
    </row>
    <row r="615" spans="2:11" hidden="1">
      <c r="B615" s="94" t="str">
        <f>IF(SP_SUL!Y619="","*",SP_SUL!Y619)</f>
        <v>*</v>
      </c>
      <c r="C615" s="95" t="str">
        <f>IF(SP_SUL!B619="","*",SP_SUL!B619)</f>
        <v>*</v>
      </c>
      <c r="D615" s="94" t="str">
        <f>IF(SP_SUL!D619="","*",SP_SUL!D619)</f>
        <v>*</v>
      </c>
      <c r="E615" s="94" t="str">
        <f>IF(SP_SUL!H619="","*",SP_SUL!H619)</f>
        <v>*</v>
      </c>
      <c r="F615" s="100" t="str">
        <f>IF(SP_SUL!M619="","*",SP_SUL!M619)</f>
        <v>-</v>
      </c>
      <c r="G615" s="95" t="str">
        <f>IF(SP_SUL!I619="","*",SP_SUL!I619)</f>
        <v>*</v>
      </c>
      <c r="H615" s="95" t="str">
        <f>IF(SP_SUL!AB619="","*",SP_SUL!AB619)</f>
        <v>*</v>
      </c>
      <c r="I615" s="95" t="str">
        <f>IF(SP_SUL!AC619="","*",SP_SUL!AC619)</f>
        <v>*</v>
      </c>
      <c r="J615" s="96" t="str">
        <f>IF(SP_SUL!AA619="","*",SP_SUL!AA619)</f>
        <v>*</v>
      </c>
      <c r="K615" s="97" t="str">
        <f>IF(SP_SUL!AD619="","*",SP_SUL!AD619)</f>
        <v>*</v>
      </c>
    </row>
    <row r="616" spans="2:11" hidden="1">
      <c r="B616" s="94" t="str">
        <f>IF(SP_SUL!Y620="","*",SP_SUL!Y620)</f>
        <v>*</v>
      </c>
      <c r="C616" s="95" t="str">
        <f>IF(SP_SUL!B620="","*",SP_SUL!B620)</f>
        <v>*</v>
      </c>
      <c r="D616" s="94" t="str">
        <f>IF(SP_SUL!D620="","*",SP_SUL!D620)</f>
        <v>*</v>
      </c>
      <c r="E616" s="94" t="str">
        <f>IF(SP_SUL!H620="","*",SP_SUL!H620)</f>
        <v>*</v>
      </c>
      <c r="F616" s="100" t="str">
        <f>IF(SP_SUL!M620="","*",SP_SUL!M620)</f>
        <v>-</v>
      </c>
      <c r="G616" s="95" t="str">
        <f>IF(SP_SUL!I620="","*",SP_SUL!I620)</f>
        <v>*</v>
      </c>
      <c r="H616" s="95" t="str">
        <f>IF(SP_SUL!AB620="","*",SP_SUL!AB620)</f>
        <v>*</v>
      </c>
      <c r="I616" s="95" t="str">
        <f>IF(SP_SUL!AC620="","*",SP_SUL!AC620)</f>
        <v>*</v>
      </c>
      <c r="J616" s="96" t="str">
        <f>IF(SP_SUL!AA620="","*",SP_SUL!AA620)</f>
        <v>*</v>
      </c>
      <c r="K616" s="97" t="str">
        <f>IF(SP_SUL!AD620="","*",SP_SUL!AD620)</f>
        <v>*</v>
      </c>
    </row>
    <row r="617" spans="2:11" hidden="1">
      <c r="B617" s="94" t="str">
        <f>IF(SP_SUL!Y621="","*",SP_SUL!Y621)</f>
        <v>*</v>
      </c>
      <c r="C617" s="95" t="str">
        <f>IF(SP_SUL!B621="","*",SP_SUL!B621)</f>
        <v>*</v>
      </c>
      <c r="D617" s="94" t="str">
        <f>IF(SP_SUL!D621="","*",SP_SUL!D621)</f>
        <v>*</v>
      </c>
      <c r="E617" s="94" t="str">
        <f>IF(SP_SUL!H621="","*",SP_SUL!H621)</f>
        <v>*</v>
      </c>
      <c r="F617" s="100" t="str">
        <f>IF(SP_SUL!M621="","*",SP_SUL!M621)</f>
        <v>-</v>
      </c>
      <c r="G617" s="95" t="str">
        <f>IF(SP_SUL!I621="","*",SP_SUL!I621)</f>
        <v>*</v>
      </c>
      <c r="H617" s="95" t="str">
        <f>IF(SP_SUL!AB621="","*",SP_SUL!AB621)</f>
        <v>*</v>
      </c>
      <c r="I617" s="95" t="str">
        <f>IF(SP_SUL!AC621="","*",SP_SUL!AC621)</f>
        <v>*</v>
      </c>
      <c r="J617" s="96" t="str">
        <f>IF(SP_SUL!AA621="","*",SP_SUL!AA621)</f>
        <v>*</v>
      </c>
      <c r="K617" s="97" t="str">
        <f>IF(SP_SUL!AD621="","*",SP_SUL!AD621)</f>
        <v>*</v>
      </c>
    </row>
    <row r="618" spans="2:11" hidden="1">
      <c r="B618" s="94" t="str">
        <f>IF(SP_SUL!Y622="","*",SP_SUL!Y622)</f>
        <v>*</v>
      </c>
      <c r="C618" s="95" t="str">
        <f>IF(SP_SUL!B622="","*",SP_SUL!B622)</f>
        <v>*</v>
      </c>
      <c r="D618" s="94" t="str">
        <f>IF(SP_SUL!D622="","*",SP_SUL!D622)</f>
        <v>*</v>
      </c>
      <c r="E618" s="94" t="str">
        <f>IF(SP_SUL!H622="","*",SP_SUL!H622)</f>
        <v>*</v>
      </c>
      <c r="F618" s="100" t="str">
        <f>IF(SP_SUL!M622="","*",SP_SUL!M622)</f>
        <v>-</v>
      </c>
      <c r="G618" s="95" t="str">
        <f>IF(SP_SUL!I622="","*",SP_SUL!I622)</f>
        <v>*</v>
      </c>
      <c r="H618" s="95" t="str">
        <f>IF(SP_SUL!AB622="","*",SP_SUL!AB622)</f>
        <v>*</v>
      </c>
      <c r="I618" s="95" t="str">
        <f>IF(SP_SUL!AC622="","*",SP_SUL!AC622)</f>
        <v>*</v>
      </c>
      <c r="J618" s="96" t="str">
        <f>IF(SP_SUL!AA622="","*",SP_SUL!AA622)</f>
        <v>*</v>
      </c>
      <c r="K618" s="97" t="str">
        <f>IF(SP_SUL!AD622="","*",SP_SUL!AD622)</f>
        <v>*</v>
      </c>
    </row>
    <row r="619" spans="2:11" hidden="1">
      <c r="B619" s="94" t="str">
        <f>IF(SP_SUL!Y623="","*",SP_SUL!Y623)</f>
        <v>*</v>
      </c>
      <c r="C619" s="95" t="str">
        <f>IF(SP_SUL!B623="","*",SP_SUL!B623)</f>
        <v>*</v>
      </c>
      <c r="D619" s="94" t="str">
        <f>IF(SP_SUL!D623="","*",SP_SUL!D623)</f>
        <v>*</v>
      </c>
      <c r="E619" s="94" t="str">
        <f>IF(SP_SUL!H623="","*",SP_SUL!H623)</f>
        <v>*</v>
      </c>
      <c r="F619" s="100" t="str">
        <f>IF(SP_SUL!M623="","*",SP_SUL!M623)</f>
        <v>-</v>
      </c>
      <c r="G619" s="95" t="str">
        <f>IF(SP_SUL!I623="","*",SP_SUL!I623)</f>
        <v>*</v>
      </c>
      <c r="H619" s="95" t="str">
        <f>IF(SP_SUL!AB623="","*",SP_SUL!AB623)</f>
        <v>*</v>
      </c>
      <c r="I619" s="95" t="str">
        <f>IF(SP_SUL!AC623="","*",SP_SUL!AC623)</f>
        <v>*</v>
      </c>
      <c r="J619" s="96" t="str">
        <f>IF(SP_SUL!AA623="","*",SP_SUL!AA623)</f>
        <v>*</v>
      </c>
      <c r="K619" s="97" t="str">
        <f>IF(SP_SUL!AD623="","*",SP_SUL!AD623)</f>
        <v>*</v>
      </c>
    </row>
    <row r="620" spans="2:11" hidden="1">
      <c r="B620" s="94" t="str">
        <f>IF(SP_SUL!Y624="","*",SP_SUL!Y624)</f>
        <v>*</v>
      </c>
      <c r="C620" s="95" t="str">
        <f>IF(SP_SUL!B624="","*",SP_SUL!B624)</f>
        <v>*</v>
      </c>
      <c r="D620" s="94" t="str">
        <f>IF(SP_SUL!D624="","*",SP_SUL!D624)</f>
        <v>*</v>
      </c>
      <c r="E620" s="94" t="str">
        <f>IF(SP_SUL!H624="","*",SP_SUL!H624)</f>
        <v>*</v>
      </c>
      <c r="F620" s="100" t="str">
        <f>IF(SP_SUL!M624="","*",SP_SUL!M624)</f>
        <v>-</v>
      </c>
      <c r="G620" s="95" t="str">
        <f>IF(SP_SUL!I624="","*",SP_SUL!I624)</f>
        <v>*</v>
      </c>
      <c r="H620" s="95" t="str">
        <f>IF(SP_SUL!AB624="","*",SP_SUL!AB624)</f>
        <v>*</v>
      </c>
      <c r="I620" s="95" t="str">
        <f>IF(SP_SUL!AC624="","*",SP_SUL!AC624)</f>
        <v>*</v>
      </c>
      <c r="J620" s="96" t="str">
        <f>IF(SP_SUL!AA624="","*",SP_SUL!AA624)</f>
        <v>*</v>
      </c>
      <c r="K620" s="97" t="str">
        <f>IF(SP_SUL!AD624="","*",SP_SUL!AD624)</f>
        <v>*</v>
      </c>
    </row>
    <row r="621" spans="2:11" hidden="1">
      <c r="B621" s="94" t="str">
        <f>IF(SP_SUL!Y625="","*",SP_SUL!Y625)</f>
        <v>*</v>
      </c>
      <c r="C621" s="95" t="str">
        <f>IF(SP_SUL!B625="","*",SP_SUL!B625)</f>
        <v>*</v>
      </c>
      <c r="D621" s="94" t="str">
        <f>IF(SP_SUL!D625="","*",SP_SUL!D625)</f>
        <v>*</v>
      </c>
      <c r="E621" s="94" t="str">
        <f>IF(SP_SUL!H625="","*",SP_SUL!H625)</f>
        <v>*</v>
      </c>
      <c r="F621" s="100" t="str">
        <f>IF(SP_SUL!M625="","*",SP_SUL!M625)</f>
        <v>-</v>
      </c>
      <c r="G621" s="95" t="str">
        <f>IF(SP_SUL!I625="","*",SP_SUL!I625)</f>
        <v>*</v>
      </c>
      <c r="H621" s="95" t="str">
        <f>IF(SP_SUL!AB625="","*",SP_SUL!AB625)</f>
        <v>*</v>
      </c>
      <c r="I621" s="95" t="str">
        <f>IF(SP_SUL!AC625="","*",SP_SUL!AC625)</f>
        <v>*</v>
      </c>
      <c r="J621" s="96" t="str">
        <f>IF(SP_SUL!AA625="","*",SP_SUL!AA625)</f>
        <v>*</v>
      </c>
      <c r="K621" s="97" t="str">
        <f>IF(SP_SUL!AD625="","*",SP_SUL!AD625)</f>
        <v>*</v>
      </c>
    </row>
    <row r="622" spans="2:11" hidden="1">
      <c r="B622" s="94" t="str">
        <f>IF(SP_SUL!Y626="","*",SP_SUL!Y626)</f>
        <v>*</v>
      </c>
      <c r="C622" s="95" t="str">
        <f>IF(SP_SUL!B626="","*",SP_SUL!B626)</f>
        <v>*</v>
      </c>
      <c r="D622" s="94" t="str">
        <f>IF(SP_SUL!D626="","*",SP_SUL!D626)</f>
        <v>*</v>
      </c>
      <c r="E622" s="94" t="str">
        <f>IF(SP_SUL!H626="","*",SP_SUL!H626)</f>
        <v>*</v>
      </c>
      <c r="F622" s="100" t="str">
        <f>IF(SP_SUL!M626="","*",SP_SUL!M626)</f>
        <v>-</v>
      </c>
      <c r="G622" s="95" t="str">
        <f>IF(SP_SUL!I626="","*",SP_SUL!I626)</f>
        <v>*</v>
      </c>
      <c r="H622" s="95" t="str">
        <f>IF(SP_SUL!AB626="","*",SP_SUL!AB626)</f>
        <v>*</v>
      </c>
      <c r="I622" s="95" t="str">
        <f>IF(SP_SUL!AC626="","*",SP_SUL!AC626)</f>
        <v>*</v>
      </c>
      <c r="J622" s="96" t="str">
        <f>IF(SP_SUL!AA626="","*",SP_SUL!AA626)</f>
        <v>*</v>
      </c>
      <c r="K622" s="97" t="str">
        <f>IF(SP_SUL!AD626="","*",SP_SUL!AD626)</f>
        <v>*</v>
      </c>
    </row>
    <row r="623" spans="2:11" hidden="1">
      <c r="B623" s="94" t="str">
        <f>IF(SP_SUL!Y627="","*",SP_SUL!Y627)</f>
        <v>*</v>
      </c>
      <c r="C623" s="95" t="str">
        <f>IF(SP_SUL!B627="","*",SP_SUL!B627)</f>
        <v>*</v>
      </c>
      <c r="D623" s="94" t="str">
        <f>IF(SP_SUL!D627="","*",SP_SUL!D627)</f>
        <v>*</v>
      </c>
      <c r="E623" s="94" t="str">
        <f>IF(SP_SUL!H627="","*",SP_SUL!H627)</f>
        <v>*</v>
      </c>
      <c r="F623" s="100" t="str">
        <f>IF(SP_SUL!M627="","*",SP_SUL!M627)</f>
        <v>-</v>
      </c>
      <c r="G623" s="95" t="str">
        <f>IF(SP_SUL!I627="","*",SP_SUL!I627)</f>
        <v>*</v>
      </c>
      <c r="H623" s="95" t="str">
        <f>IF(SP_SUL!AB627="","*",SP_SUL!AB627)</f>
        <v>*</v>
      </c>
      <c r="I623" s="95" t="str">
        <f>IF(SP_SUL!AC627="","*",SP_SUL!AC627)</f>
        <v>*</v>
      </c>
      <c r="J623" s="96" t="str">
        <f>IF(SP_SUL!AA627="","*",SP_SUL!AA627)</f>
        <v>*</v>
      </c>
      <c r="K623" s="97" t="str">
        <f>IF(SP_SUL!AD627="","*",SP_SUL!AD627)</f>
        <v>*</v>
      </c>
    </row>
    <row r="624" spans="2:11" hidden="1">
      <c r="B624" s="94" t="str">
        <f>IF(SP_SUL!Y628="","*",SP_SUL!Y628)</f>
        <v>*</v>
      </c>
      <c r="C624" s="95" t="str">
        <f>IF(SP_SUL!B628="","*",SP_SUL!B628)</f>
        <v>*</v>
      </c>
      <c r="D624" s="94" t="str">
        <f>IF(SP_SUL!D628="","*",SP_SUL!D628)</f>
        <v>*</v>
      </c>
      <c r="E624" s="94" t="str">
        <f>IF(SP_SUL!H628="","*",SP_SUL!H628)</f>
        <v>*</v>
      </c>
      <c r="F624" s="100" t="str">
        <f>IF(SP_SUL!M628="","*",SP_SUL!M628)</f>
        <v>-</v>
      </c>
      <c r="G624" s="95" t="str">
        <f>IF(SP_SUL!I628="","*",SP_SUL!I628)</f>
        <v>*</v>
      </c>
      <c r="H624" s="95" t="str">
        <f>IF(SP_SUL!AB628="","*",SP_SUL!AB628)</f>
        <v>*</v>
      </c>
      <c r="I624" s="95" t="str">
        <f>IF(SP_SUL!AC628="","*",SP_SUL!AC628)</f>
        <v>*</v>
      </c>
      <c r="J624" s="96" t="str">
        <f>IF(SP_SUL!AA628="","*",SP_SUL!AA628)</f>
        <v>*</v>
      </c>
      <c r="K624" s="97" t="str">
        <f>IF(SP_SUL!AD628="","*",SP_SUL!AD628)</f>
        <v>*</v>
      </c>
    </row>
    <row r="625" spans="2:11" hidden="1">
      <c r="B625" s="94" t="str">
        <f>IF(SP_SUL!Y629="","*",SP_SUL!Y629)</f>
        <v>*</v>
      </c>
      <c r="C625" s="95" t="str">
        <f>IF(SP_SUL!B629="","*",SP_SUL!B629)</f>
        <v>*</v>
      </c>
      <c r="D625" s="94" t="str">
        <f>IF(SP_SUL!D629="","*",SP_SUL!D629)</f>
        <v>*</v>
      </c>
      <c r="E625" s="94" t="str">
        <f>IF(SP_SUL!H629="","*",SP_SUL!H629)</f>
        <v>*</v>
      </c>
      <c r="F625" s="100" t="str">
        <f>IF(SP_SUL!M629="","*",SP_SUL!M629)</f>
        <v>-</v>
      </c>
      <c r="G625" s="95" t="str">
        <f>IF(SP_SUL!I629="","*",SP_SUL!I629)</f>
        <v>*</v>
      </c>
      <c r="H625" s="95" t="str">
        <f>IF(SP_SUL!AB629="","*",SP_SUL!AB629)</f>
        <v>*</v>
      </c>
      <c r="I625" s="95" t="str">
        <f>IF(SP_SUL!AC629="","*",SP_SUL!AC629)</f>
        <v>*</v>
      </c>
      <c r="J625" s="96" t="str">
        <f>IF(SP_SUL!AA629="","*",SP_SUL!AA629)</f>
        <v>*</v>
      </c>
      <c r="K625" s="97" t="str">
        <f>IF(SP_SUL!AD629="","*",SP_SUL!AD629)</f>
        <v>*</v>
      </c>
    </row>
    <row r="626" spans="2:11" hidden="1">
      <c r="B626" s="94" t="str">
        <f>IF(SP_SUL!Y630="","*",SP_SUL!Y630)</f>
        <v>*</v>
      </c>
      <c r="C626" s="95" t="str">
        <f>IF(SP_SUL!B630="","*",SP_SUL!B630)</f>
        <v>*</v>
      </c>
      <c r="D626" s="94" t="str">
        <f>IF(SP_SUL!D630="","*",SP_SUL!D630)</f>
        <v>*</v>
      </c>
      <c r="E626" s="94" t="str">
        <f>IF(SP_SUL!H630="","*",SP_SUL!H630)</f>
        <v>*</v>
      </c>
      <c r="F626" s="100" t="str">
        <f>IF(SP_SUL!M630="","*",SP_SUL!M630)</f>
        <v>-</v>
      </c>
      <c r="G626" s="95" t="str">
        <f>IF(SP_SUL!I630="","*",SP_SUL!I630)</f>
        <v>*</v>
      </c>
      <c r="H626" s="95" t="str">
        <f>IF(SP_SUL!AB630="","*",SP_SUL!AB630)</f>
        <v>*</v>
      </c>
      <c r="I626" s="95" t="str">
        <f>IF(SP_SUL!AC630="","*",SP_SUL!AC630)</f>
        <v>*</v>
      </c>
      <c r="J626" s="96" t="str">
        <f>IF(SP_SUL!AA630="","*",SP_SUL!AA630)</f>
        <v>*</v>
      </c>
      <c r="K626" s="97" t="str">
        <f>IF(SP_SUL!AD630="","*",SP_SUL!AD630)</f>
        <v>*</v>
      </c>
    </row>
    <row r="627" spans="2:11" hidden="1">
      <c r="B627" s="94" t="str">
        <f>IF(SP_SUL!Y631="","*",SP_SUL!Y631)</f>
        <v>*</v>
      </c>
      <c r="C627" s="95" t="str">
        <f>IF(SP_SUL!B631="","*",SP_SUL!B631)</f>
        <v>*</v>
      </c>
      <c r="D627" s="94" t="str">
        <f>IF(SP_SUL!D631="","*",SP_SUL!D631)</f>
        <v>*</v>
      </c>
      <c r="E627" s="94" t="str">
        <f>IF(SP_SUL!H631="","*",SP_SUL!H631)</f>
        <v>*</v>
      </c>
      <c r="F627" s="100" t="str">
        <f>IF(SP_SUL!M631="","*",SP_SUL!M631)</f>
        <v>-</v>
      </c>
      <c r="G627" s="95" t="str">
        <f>IF(SP_SUL!I631="","*",SP_SUL!I631)</f>
        <v>*</v>
      </c>
      <c r="H627" s="95" t="str">
        <f>IF(SP_SUL!AB631="","*",SP_SUL!AB631)</f>
        <v>*</v>
      </c>
      <c r="I627" s="95" t="str">
        <f>IF(SP_SUL!AC631="","*",SP_SUL!AC631)</f>
        <v>*</v>
      </c>
      <c r="J627" s="96" t="str">
        <f>IF(SP_SUL!AA631="","*",SP_SUL!AA631)</f>
        <v>*</v>
      </c>
      <c r="K627" s="97" t="str">
        <f>IF(SP_SUL!AD631="","*",SP_SUL!AD631)</f>
        <v>*</v>
      </c>
    </row>
    <row r="628" spans="2:11" hidden="1">
      <c r="B628" s="94" t="str">
        <f>IF(SP_SUL!Y632="","*",SP_SUL!Y632)</f>
        <v>*</v>
      </c>
      <c r="C628" s="95" t="str">
        <f>IF(SP_SUL!B632="","*",SP_SUL!B632)</f>
        <v>*</v>
      </c>
      <c r="D628" s="94" t="str">
        <f>IF(SP_SUL!D632="","*",SP_SUL!D632)</f>
        <v>*</v>
      </c>
      <c r="E628" s="94" t="str">
        <f>IF(SP_SUL!H632="","*",SP_SUL!H632)</f>
        <v>*</v>
      </c>
      <c r="F628" s="100" t="str">
        <f>IF(SP_SUL!M632="","*",SP_SUL!M632)</f>
        <v>-</v>
      </c>
      <c r="G628" s="95" t="str">
        <f>IF(SP_SUL!I632="","*",SP_SUL!I632)</f>
        <v>*</v>
      </c>
      <c r="H628" s="95" t="str">
        <f>IF(SP_SUL!AB632="","*",SP_SUL!AB632)</f>
        <v>*</v>
      </c>
      <c r="I628" s="95" t="str">
        <f>IF(SP_SUL!AC632="","*",SP_SUL!AC632)</f>
        <v>*</v>
      </c>
      <c r="J628" s="96" t="str">
        <f>IF(SP_SUL!AA632="","*",SP_SUL!AA632)</f>
        <v>*</v>
      </c>
      <c r="K628" s="97" t="str">
        <f>IF(SP_SUL!AD632="","*",SP_SUL!AD632)</f>
        <v>*</v>
      </c>
    </row>
    <row r="629" spans="2:11" hidden="1">
      <c r="B629" s="94" t="str">
        <f>IF(SP_SUL!Y633="","*",SP_SUL!Y633)</f>
        <v>*</v>
      </c>
      <c r="C629" s="95" t="str">
        <f>IF(SP_SUL!B633="","*",SP_SUL!B633)</f>
        <v>*</v>
      </c>
      <c r="D629" s="94" t="str">
        <f>IF(SP_SUL!D633="","*",SP_SUL!D633)</f>
        <v>*</v>
      </c>
      <c r="E629" s="94" t="str">
        <f>IF(SP_SUL!H633="","*",SP_SUL!H633)</f>
        <v>*</v>
      </c>
      <c r="F629" s="100" t="str">
        <f>IF(SP_SUL!M633="","*",SP_SUL!M633)</f>
        <v>-</v>
      </c>
      <c r="G629" s="95" t="str">
        <f>IF(SP_SUL!I633="","*",SP_SUL!I633)</f>
        <v>*</v>
      </c>
      <c r="H629" s="95" t="str">
        <f>IF(SP_SUL!AB633="","*",SP_SUL!AB633)</f>
        <v>*</v>
      </c>
      <c r="I629" s="95" t="str">
        <f>IF(SP_SUL!AC633="","*",SP_SUL!AC633)</f>
        <v>*</v>
      </c>
      <c r="J629" s="96" t="str">
        <f>IF(SP_SUL!AA633="","*",SP_SUL!AA633)</f>
        <v>*</v>
      </c>
      <c r="K629" s="97" t="str">
        <f>IF(SP_SUL!AD633="","*",SP_SUL!AD633)</f>
        <v>*</v>
      </c>
    </row>
    <row r="630" spans="2:11" hidden="1">
      <c r="B630" s="94" t="str">
        <f>IF(SP_SUL!Y634="","*",SP_SUL!Y634)</f>
        <v>*</v>
      </c>
      <c r="C630" s="95" t="str">
        <f>IF(SP_SUL!B634="","*",SP_SUL!B634)</f>
        <v>*</v>
      </c>
      <c r="D630" s="94" t="str">
        <f>IF(SP_SUL!D634="","*",SP_SUL!D634)</f>
        <v>*</v>
      </c>
      <c r="E630" s="94" t="str">
        <f>IF(SP_SUL!H634="","*",SP_SUL!H634)</f>
        <v>*</v>
      </c>
      <c r="F630" s="100" t="str">
        <f>IF(SP_SUL!M634="","*",SP_SUL!M634)</f>
        <v>-</v>
      </c>
      <c r="G630" s="95" t="str">
        <f>IF(SP_SUL!I634="","*",SP_SUL!I634)</f>
        <v>*</v>
      </c>
      <c r="H630" s="95" t="str">
        <f>IF(SP_SUL!AB634="","*",SP_SUL!AB634)</f>
        <v>*</v>
      </c>
      <c r="I630" s="95" t="str">
        <f>IF(SP_SUL!AC634="","*",SP_SUL!AC634)</f>
        <v>*</v>
      </c>
      <c r="J630" s="96" t="str">
        <f>IF(SP_SUL!AA634="","*",SP_SUL!AA634)</f>
        <v>*</v>
      </c>
      <c r="K630" s="97" t="str">
        <f>IF(SP_SUL!AD634="","*",SP_SUL!AD634)</f>
        <v>*</v>
      </c>
    </row>
    <row r="631" spans="2:11" hidden="1">
      <c r="B631" s="94" t="str">
        <f>IF(SP_SUL!Y635="","*",SP_SUL!Y635)</f>
        <v>*</v>
      </c>
      <c r="C631" s="95" t="str">
        <f>IF(SP_SUL!B635="","*",SP_SUL!B635)</f>
        <v>*</v>
      </c>
      <c r="D631" s="94" t="str">
        <f>IF(SP_SUL!D635="","*",SP_SUL!D635)</f>
        <v>*</v>
      </c>
      <c r="E631" s="94" t="str">
        <f>IF(SP_SUL!H635="","*",SP_SUL!H635)</f>
        <v>*</v>
      </c>
      <c r="F631" s="100" t="str">
        <f>IF(SP_SUL!M635="","*",SP_SUL!M635)</f>
        <v>-</v>
      </c>
      <c r="G631" s="95" t="str">
        <f>IF(SP_SUL!I635="","*",SP_SUL!I635)</f>
        <v>*</v>
      </c>
      <c r="H631" s="95" t="str">
        <f>IF(SP_SUL!AB635="","*",SP_SUL!AB635)</f>
        <v>*</v>
      </c>
      <c r="I631" s="95" t="str">
        <f>IF(SP_SUL!AC635="","*",SP_SUL!AC635)</f>
        <v>*</v>
      </c>
      <c r="J631" s="96" t="str">
        <f>IF(SP_SUL!AA635="","*",SP_SUL!AA635)</f>
        <v>*</v>
      </c>
      <c r="K631" s="97" t="str">
        <f>IF(SP_SUL!AD635="","*",SP_SUL!AD635)</f>
        <v>*</v>
      </c>
    </row>
    <row r="632" spans="2:11" hidden="1">
      <c r="B632" s="94" t="str">
        <f>IF(SP_SUL!Y636="","*",SP_SUL!Y636)</f>
        <v>*</v>
      </c>
      <c r="C632" s="95" t="str">
        <f>IF(SP_SUL!B636="","*",SP_SUL!B636)</f>
        <v>*</v>
      </c>
      <c r="D632" s="94" t="str">
        <f>IF(SP_SUL!D636="","*",SP_SUL!D636)</f>
        <v>*</v>
      </c>
      <c r="E632" s="94" t="str">
        <f>IF(SP_SUL!H636="","*",SP_SUL!H636)</f>
        <v>*</v>
      </c>
      <c r="F632" s="100" t="str">
        <f>IF(SP_SUL!M636="","*",SP_SUL!M636)</f>
        <v>-</v>
      </c>
      <c r="G632" s="95" t="str">
        <f>IF(SP_SUL!I636="","*",SP_SUL!I636)</f>
        <v>*</v>
      </c>
      <c r="H632" s="95" t="str">
        <f>IF(SP_SUL!AB636="","*",SP_SUL!AB636)</f>
        <v>*</v>
      </c>
      <c r="I632" s="95" t="str">
        <f>IF(SP_SUL!AC636="","*",SP_SUL!AC636)</f>
        <v>*</v>
      </c>
      <c r="J632" s="96" t="str">
        <f>IF(SP_SUL!AA636="","*",SP_SUL!AA636)</f>
        <v>*</v>
      </c>
      <c r="K632" s="97" t="str">
        <f>IF(SP_SUL!AD636="","*",SP_SUL!AD636)</f>
        <v>*</v>
      </c>
    </row>
    <row r="633" spans="2:11" hidden="1">
      <c r="B633" s="94" t="str">
        <f>IF(SP_SUL!Y637="","*",SP_SUL!Y637)</f>
        <v>*</v>
      </c>
      <c r="C633" s="95" t="str">
        <f>IF(SP_SUL!B637="","*",SP_SUL!B637)</f>
        <v>*</v>
      </c>
      <c r="D633" s="94" t="str">
        <f>IF(SP_SUL!D637="","*",SP_SUL!D637)</f>
        <v>*</v>
      </c>
      <c r="E633" s="94" t="str">
        <f>IF(SP_SUL!H637="","*",SP_SUL!H637)</f>
        <v>*</v>
      </c>
      <c r="F633" s="100" t="str">
        <f>IF(SP_SUL!M637="","*",SP_SUL!M637)</f>
        <v>-</v>
      </c>
      <c r="G633" s="95" t="str">
        <f>IF(SP_SUL!I637="","*",SP_SUL!I637)</f>
        <v>*</v>
      </c>
      <c r="H633" s="95" t="str">
        <f>IF(SP_SUL!AB637="","*",SP_SUL!AB637)</f>
        <v>*</v>
      </c>
      <c r="I633" s="95" t="str">
        <f>IF(SP_SUL!AC637="","*",SP_SUL!AC637)</f>
        <v>*</v>
      </c>
      <c r="J633" s="96" t="str">
        <f>IF(SP_SUL!AA637="","*",SP_SUL!AA637)</f>
        <v>*</v>
      </c>
      <c r="K633" s="97" t="str">
        <f>IF(SP_SUL!AD637="","*",SP_SUL!AD637)</f>
        <v>*</v>
      </c>
    </row>
    <row r="634" spans="2:11" hidden="1">
      <c r="B634" s="94" t="str">
        <f>IF(SP_SUL!Y638="","*",SP_SUL!Y638)</f>
        <v>*</v>
      </c>
      <c r="C634" s="95" t="str">
        <f>IF(SP_SUL!B638="","*",SP_SUL!B638)</f>
        <v>*</v>
      </c>
      <c r="D634" s="94" t="str">
        <f>IF(SP_SUL!D638="","*",SP_SUL!D638)</f>
        <v>*</v>
      </c>
      <c r="E634" s="94" t="str">
        <f>IF(SP_SUL!H638="","*",SP_SUL!H638)</f>
        <v>*</v>
      </c>
      <c r="F634" s="100" t="str">
        <f>IF(SP_SUL!M638="","*",SP_SUL!M638)</f>
        <v>-</v>
      </c>
      <c r="G634" s="95" t="str">
        <f>IF(SP_SUL!I638="","*",SP_SUL!I638)</f>
        <v>*</v>
      </c>
      <c r="H634" s="95" t="str">
        <f>IF(SP_SUL!AB638="","*",SP_SUL!AB638)</f>
        <v>*</v>
      </c>
      <c r="I634" s="95" t="str">
        <f>IF(SP_SUL!AC638="","*",SP_SUL!AC638)</f>
        <v>*</v>
      </c>
      <c r="J634" s="96" t="str">
        <f>IF(SP_SUL!AA638="","*",SP_SUL!AA638)</f>
        <v>*</v>
      </c>
      <c r="K634" s="97" t="str">
        <f>IF(SP_SUL!AD638="","*",SP_SUL!AD638)</f>
        <v>*</v>
      </c>
    </row>
    <row r="635" spans="2:11" hidden="1">
      <c r="B635" s="94" t="str">
        <f>IF(SP_SUL!Y639="","*",SP_SUL!Y639)</f>
        <v>*</v>
      </c>
      <c r="C635" s="95" t="str">
        <f>IF(SP_SUL!B639="","*",SP_SUL!B639)</f>
        <v>*</v>
      </c>
      <c r="D635" s="94" t="str">
        <f>IF(SP_SUL!D639="","*",SP_SUL!D639)</f>
        <v>*</v>
      </c>
      <c r="E635" s="94" t="str">
        <f>IF(SP_SUL!H639="","*",SP_SUL!H639)</f>
        <v>*</v>
      </c>
      <c r="F635" s="100" t="str">
        <f>IF(SP_SUL!M639="","*",SP_SUL!M639)</f>
        <v>-</v>
      </c>
      <c r="G635" s="95" t="str">
        <f>IF(SP_SUL!I639="","*",SP_SUL!I639)</f>
        <v>*</v>
      </c>
      <c r="H635" s="95" t="str">
        <f>IF(SP_SUL!AB639="","*",SP_SUL!AB639)</f>
        <v>*</v>
      </c>
      <c r="I635" s="95" t="str">
        <f>IF(SP_SUL!AC639="","*",SP_SUL!AC639)</f>
        <v>*</v>
      </c>
      <c r="J635" s="96" t="str">
        <f>IF(SP_SUL!AA639="","*",SP_SUL!AA639)</f>
        <v>*</v>
      </c>
      <c r="K635" s="97" t="str">
        <f>IF(SP_SUL!AD639="","*",SP_SUL!AD639)</f>
        <v>*</v>
      </c>
    </row>
    <row r="636" spans="2:11" hidden="1">
      <c r="B636" s="94" t="str">
        <f>IF(SP_SUL!Y640="","*",SP_SUL!Y640)</f>
        <v>*</v>
      </c>
      <c r="C636" s="95" t="str">
        <f>IF(SP_SUL!B640="","*",SP_SUL!B640)</f>
        <v>*</v>
      </c>
      <c r="D636" s="94" t="str">
        <f>IF(SP_SUL!D640="","*",SP_SUL!D640)</f>
        <v>*</v>
      </c>
      <c r="E636" s="94" t="str">
        <f>IF(SP_SUL!H640="","*",SP_SUL!H640)</f>
        <v>*</v>
      </c>
      <c r="F636" s="100" t="str">
        <f>IF(SP_SUL!M640="","*",SP_SUL!M640)</f>
        <v>-</v>
      </c>
      <c r="G636" s="95" t="str">
        <f>IF(SP_SUL!I640="","*",SP_SUL!I640)</f>
        <v>*</v>
      </c>
      <c r="H636" s="95" t="str">
        <f>IF(SP_SUL!AB640="","*",SP_SUL!AB640)</f>
        <v>*</v>
      </c>
      <c r="I636" s="95" t="str">
        <f>IF(SP_SUL!AC640="","*",SP_SUL!AC640)</f>
        <v>*</v>
      </c>
      <c r="J636" s="96" t="str">
        <f>IF(SP_SUL!AA640="","*",SP_SUL!AA640)</f>
        <v>*</v>
      </c>
      <c r="K636" s="97" t="str">
        <f>IF(SP_SUL!AD640="","*",SP_SUL!AD640)</f>
        <v>*</v>
      </c>
    </row>
    <row r="637" spans="2:11" hidden="1">
      <c r="B637" s="94" t="str">
        <f>IF(SP_SUL!Y641="","*",SP_SUL!Y641)</f>
        <v>*</v>
      </c>
      <c r="C637" s="95" t="str">
        <f>IF(SP_SUL!B641="","*",SP_SUL!B641)</f>
        <v>*</v>
      </c>
      <c r="D637" s="94" t="str">
        <f>IF(SP_SUL!D641="","*",SP_SUL!D641)</f>
        <v>*</v>
      </c>
      <c r="E637" s="94" t="str">
        <f>IF(SP_SUL!H641="","*",SP_SUL!H641)</f>
        <v>*</v>
      </c>
      <c r="F637" s="100" t="str">
        <f>IF(SP_SUL!M641="","*",SP_SUL!M641)</f>
        <v>-</v>
      </c>
      <c r="G637" s="95" t="str">
        <f>IF(SP_SUL!I641="","*",SP_SUL!I641)</f>
        <v>*</v>
      </c>
      <c r="H637" s="95" t="str">
        <f>IF(SP_SUL!AB641="","*",SP_SUL!AB641)</f>
        <v>*</v>
      </c>
      <c r="I637" s="95" t="str">
        <f>IF(SP_SUL!AC641="","*",SP_SUL!AC641)</f>
        <v>*</v>
      </c>
      <c r="J637" s="96" t="str">
        <f>IF(SP_SUL!AA641="","*",SP_SUL!AA641)</f>
        <v>*</v>
      </c>
      <c r="K637" s="97" t="str">
        <f>IF(SP_SUL!AD641="","*",SP_SUL!AD641)</f>
        <v>*</v>
      </c>
    </row>
    <row r="638" spans="2:11" hidden="1">
      <c r="B638" s="94" t="str">
        <f>IF(SP_SUL!Y642="","*",SP_SUL!Y642)</f>
        <v>*</v>
      </c>
      <c r="C638" s="95" t="str">
        <f>IF(SP_SUL!B642="","*",SP_SUL!B642)</f>
        <v>*</v>
      </c>
      <c r="D638" s="94" t="str">
        <f>IF(SP_SUL!D642="","*",SP_SUL!D642)</f>
        <v>*</v>
      </c>
      <c r="E638" s="94" t="str">
        <f>IF(SP_SUL!H642="","*",SP_SUL!H642)</f>
        <v>*</v>
      </c>
      <c r="F638" s="100" t="str">
        <f>IF(SP_SUL!M642="","*",SP_SUL!M642)</f>
        <v>-</v>
      </c>
      <c r="G638" s="95" t="str">
        <f>IF(SP_SUL!I642="","*",SP_SUL!I642)</f>
        <v>*</v>
      </c>
      <c r="H638" s="95" t="str">
        <f>IF(SP_SUL!AB642="","*",SP_SUL!AB642)</f>
        <v>*</v>
      </c>
      <c r="I638" s="95" t="str">
        <f>IF(SP_SUL!AC642="","*",SP_SUL!AC642)</f>
        <v>*</v>
      </c>
      <c r="J638" s="96" t="str">
        <f>IF(SP_SUL!AA642="","*",SP_SUL!AA642)</f>
        <v>*</v>
      </c>
      <c r="K638" s="97" t="str">
        <f>IF(SP_SUL!AD642="","*",SP_SUL!AD642)</f>
        <v>*</v>
      </c>
    </row>
    <row r="639" spans="2:11" hidden="1">
      <c r="B639" s="94" t="str">
        <f>IF(SP_SUL!Y643="","*",SP_SUL!Y643)</f>
        <v>*</v>
      </c>
      <c r="C639" s="95" t="str">
        <f>IF(SP_SUL!B643="","*",SP_SUL!B643)</f>
        <v>*</v>
      </c>
      <c r="D639" s="94" t="str">
        <f>IF(SP_SUL!D643="","*",SP_SUL!D643)</f>
        <v>*</v>
      </c>
      <c r="E639" s="94" t="str">
        <f>IF(SP_SUL!H643="","*",SP_SUL!H643)</f>
        <v>*</v>
      </c>
      <c r="F639" s="100" t="str">
        <f>IF(SP_SUL!M643="","*",SP_SUL!M643)</f>
        <v>-</v>
      </c>
      <c r="G639" s="95" t="str">
        <f>IF(SP_SUL!I643="","*",SP_SUL!I643)</f>
        <v>*</v>
      </c>
      <c r="H639" s="95" t="str">
        <f>IF(SP_SUL!AB643="","*",SP_SUL!AB643)</f>
        <v>*</v>
      </c>
      <c r="I639" s="95" t="str">
        <f>IF(SP_SUL!AC643="","*",SP_SUL!AC643)</f>
        <v>*</v>
      </c>
      <c r="J639" s="96" t="str">
        <f>IF(SP_SUL!AA643="","*",SP_SUL!AA643)</f>
        <v>*</v>
      </c>
      <c r="K639" s="97" t="str">
        <f>IF(SP_SUL!AD643="","*",SP_SUL!AD643)</f>
        <v>*</v>
      </c>
    </row>
    <row r="640" spans="2:11" hidden="1">
      <c r="B640" s="94" t="str">
        <f>IF(SP_SUL!Y644="","*",SP_SUL!Y644)</f>
        <v>*</v>
      </c>
      <c r="C640" s="95" t="str">
        <f>IF(SP_SUL!B644="","*",SP_SUL!B644)</f>
        <v>*</v>
      </c>
      <c r="D640" s="94" t="str">
        <f>IF(SP_SUL!D644="","*",SP_SUL!D644)</f>
        <v>*</v>
      </c>
      <c r="E640" s="94" t="str">
        <f>IF(SP_SUL!H644="","*",SP_SUL!H644)</f>
        <v>*</v>
      </c>
      <c r="F640" s="100" t="str">
        <f>IF(SP_SUL!M644="","*",SP_SUL!M644)</f>
        <v>-</v>
      </c>
      <c r="G640" s="95" t="str">
        <f>IF(SP_SUL!I644="","*",SP_SUL!I644)</f>
        <v>*</v>
      </c>
      <c r="H640" s="95" t="str">
        <f>IF(SP_SUL!AB644="","*",SP_SUL!AB644)</f>
        <v>*</v>
      </c>
      <c r="I640" s="95" t="str">
        <f>IF(SP_SUL!AC644="","*",SP_SUL!AC644)</f>
        <v>*</v>
      </c>
      <c r="J640" s="96" t="str">
        <f>IF(SP_SUL!AA644="","*",SP_SUL!AA644)</f>
        <v>*</v>
      </c>
      <c r="K640" s="97" t="str">
        <f>IF(SP_SUL!AD644="","*",SP_SUL!AD644)</f>
        <v>*</v>
      </c>
    </row>
    <row r="641" spans="2:11" hidden="1">
      <c r="B641" s="94" t="str">
        <f>IF(SP_SUL!Y645="","*",SP_SUL!Y645)</f>
        <v>*</v>
      </c>
      <c r="C641" s="95" t="str">
        <f>IF(SP_SUL!B645="","*",SP_SUL!B645)</f>
        <v>*</v>
      </c>
      <c r="D641" s="94" t="str">
        <f>IF(SP_SUL!D645="","*",SP_SUL!D645)</f>
        <v>*</v>
      </c>
      <c r="E641" s="94" t="str">
        <f>IF(SP_SUL!H645="","*",SP_SUL!H645)</f>
        <v>*</v>
      </c>
      <c r="F641" s="100" t="str">
        <f>IF(SP_SUL!M645="","*",SP_SUL!M645)</f>
        <v>-</v>
      </c>
      <c r="G641" s="95" t="str">
        <f>IF(SP_SUL!I645="","*",SP_SUL!I645)</f>
        <v>*</v>
      </c>
      <c r="H641" s="95" t="str">
        <f>IF(SP_SUL!AB645="","*",SP_SUL!AB645)</f>
        <v>*</v>
      </c>
      <c r="I641" s="95" t="str">
        <f>IF(SP_SUL!AC645="","*",SP_SUL!AC645)</f>
        <v>*</v>
      </c>
      <c r="J641" s="96" t="str">
        <f>IF(SP_SUL!AA645="","*",SP_SUL!AA645)</f>
        <v>*</v>
      </c>
      <c r="K641" s="97" t="str">
        <f>IF(SP_SUL!AD645="","*",SP_SUL!AD645)</f>
        <v>*</v>
      </c>
    </row>
    <row r="642" spans="2:11" hidden="1">
      <c r="B642" s="94" t="str">
        <f>IF(SP_SUL!Y646="","*",SP_SUL!Y646)</f>
        <v>*</v>
      </c>
      <c r="C642" s="95" t="str">
        <f>IF(SP_SUL!B646="","*",SP_SUL!B646)</f>
        <v>*</v>
      </c>
      <c r="D642" s="94" t="str">
        <f>IF(SP_SUL!D646="","*",SP_SUL!D646)</f>
        <v>*</v>
      </c>
      <c r="E642" s="94" t="str">
        <f>IF(SP_SUL!H646="","*",SP_SUL!H646)</f>
        <v>*</v>
      </c>
      <c r="F642" s="100" t="str">
        <f>IF(SP_SUL!M646="","*",SP_SUL!M646)</f>
        <v>-</v>
      </c>
      <c r="G642" s="95" t="str">
        <f>IF(SP_SUL!I646="","*",SP_SUL!I646)</f>
        <v>*</v>
      </c>
      <c r="H642" s="95" t="str">
        <f>IF(SP_SUL!AB646="","*",SP_SUL!AB646)</f>
        <v>*</v>
      </c>
      <c r="I642" s="95" t="str">
        <f>IF(SP_SUL!AC646="","*",SP_SUL!AC646)</f>
        <v>*</v>
      </c>
      <c r="J642" s="96" t="str">
        <f>IF(SP_SUL!AA646="","*",SP_SUL!AA646)</f>
        <v>*</v>
      </c>
      <c r="K642" s="97" t="str">
        <f>IF(SP_SUL!AD646="","*",SP_SUL!AD646)</f>
        <v>*</v>
      </c>
    </row>
    <row r="643" spans="2:11" hidden="1">
      <c r="B643" s="94" t="str">
        <f>IF(SP_SUL!Y647="","*",SP_SUL!Y647)</f>
        <v>*</v>
      </c>
      <c r="C643" s="95" t="str">
        <f>IF(SP_SUL!B647="","*",SP_SUL!B647)</f>
        <v>*</v>
      </c>
      <c r="D643" s="94" t="str">
        <f>IF(SP_SUL!D647="","*",SP_SUL!D647)</f>
        <v>*</v>
      </c>
      <c r="E643" s="94" t="str">
        <f>IF(SP_SUL!H647="","*",SP_SUL!H647)</f>
        <v>*</v>
      </c>
      <c r="F643" s="100" t="str">
        <f>IF(SP_SUL!M647="","*",SP_SUL!M647)</f>
        <v>-</v>
      </c>
      <c r="G643" s="95" t="str">
        <f>IF(SP_SUL!I647="","*",SP_SUL!I647)</f>
        <v>*</v>
      </c>
      <c r="H643" s="95" t="str">
        <f>IF(SP_SUL!AB647="","*",SP_SUL!AB647)</f>
        <v>*</v>
      </c>
      <c r="I643" s="95" t="str">
        <f>IF(SP_SUL!AC647="","*",SP_SUL!AC647)</f>
        <v>*</v>
      </c>
      <c r="J643" s="96" t="str">
        <f>IF(SP_SUL!AA647="","*",SP_SUL!AA647)</f>
        <v>*</v>
      </c>
      <c r="K643" s="97" t="str">
        <f>IF(SP_SUL!AD647="","*",SP_SUL!AD647)</f>
        <v>*</v>
      </c>
    </row>
    <row r="644" spans="2:11" hidden="1">
      <c r="B644" s="94" t="str">
        <f>IF(SP_SUL!Y648="","*",SP_SUL!Y648)</f>
        <v>*</v>
      </c>
      <c r="C644" s="95" t="str">
        <f>IF(SP_SUL!B648="","*",SP_SUL!B648)</f>
        <v>*</v>
      </c>
      <c r="D644" s="94" t="str">
        <f>IF(SP_SUL!D648="","*",SP_SUL!D648)</f>
        <v>*</v>
      </c>
      <c r="E644" s="94" t="str">
        <f>IF(SP_SUL!H648="","*",SP_SUL!H648)</f>
        <v>*</v>
      </c>
      <c r="F644" s="100" t="str">
        <f>IF(SP_SUL!M648="","*",SP_SUL!M648)</f>
        <v>-</v>
      </c>
      <c r="G644" s="95" t="str">
        <f>IF(SP_SUL!I648="","*",SP_SUL!I648)</f>
        <v>*</v>
      </c>
      <c r="H644" s="95" t="str">
        <f>IF(SP_SUL!AB648="","*",SP_SUL!AB648)</f>
        <v>*</v>
      </c>
      <c r="I644" s="95" t="str">
        <f>IF(SP_SUL!AC648="","*",SP_SUL!AC648)</f>
        <v>*</v>
      </c>
      <c r="J644" s="96" t="str">
        <f>IF(SP_SUL!AA648="","*",SP_SUL!AA648)</f>
        <v>*</v>
      </c>
      <c r="K644" s="97" t="str">
        <f>IF(SP_SUL!AD648="","*",SP_SUL!AD648)</f>
        <v>*</v>
      </c>
    </row>
    <row r="645" spans="2:11" hidden="1">
      <c r="B645" s="94" t="str">
        <f>IF(SP_SUL!Y649="","*",SP_SUL!Y649)</f>
        <v>*</v>
      </c>
      <c r="C645" s="95" t="str">
        <f>IF(SP_SUL!B649="","*",SP_SUL!B649)</f>
        <v>*</v>
      </c>
      <c r="D645" s="94" t="str">
        <f>IF(SP_SUL!D649="","*",SP_SUL!D649)</f>
        <v>*</v>
      </c>
      <c r="E645" s="94" t="str">
        <f>IF(SP_SUL!H649="","*",SP_SUL!H649)</f>
        <v>*</v>
      </c>
      <c r="F645" s="100" t="str">
        <f>IF(SP_SUL!M649="","*",SP_SUL!M649)</f>
        <v>-</v>
      </c>
      <c r="G645" s="95" t="str">
        <f>IF(SP_SUL!I649="","*",SP_SUL!I649)</f>
        <v>*</v>
      </c>
      <c r="H645" s="95" t="str">
        <f>IF(SP_SUL!AB649="","*",SP_SUL!AB649)</f>
        <v>*</v>
      </c>
      <c r="I645" s="95" t="str">
        <f>IF(SP_SUL!AC649="","*",SP_SUL!AC649)</f>
        <v>*</v>
      </c>
      <c r="J645" s="96" t="str">
        <f>IF(SP_SUL!AA649="","*",SP_SUL!AA649)</f>
        <v>*</v>
      </c>
      <c r="K645" s="97" t="str">
        <f>IF(SP_SUL!AD649="","*",SP_SUL!AD649)</f>
        <v>*</v>
      </c>
    </row>
    <row r="646" spans="2:11" hidden="1">
      <c r="B646" s="94" t="str">
        <f>IF(SP_SUL!Y650="","*",SP_SUL!Y650)</f>
        <v>*</v>
      </c>
      <c r="C646" s="95" t="str">
        <f>IF(SP_SUL!B650="","*",SP_SUL!B650)</f>
        <v>*</v>
      </c>
      <c r="D646" s="94" t="str">
        <f>IF(SP_SUL!D650="","*",SP_SUL!D650)</f>
        <v>*</v>
      </c>
      <c r="E646" s="94" t="str">
        <f>IF(SP_SUL!H650="","*",SP_SUL!H650)</f>
        <v>*</v>
      </c>
      <c r="F646" s="100" t="str">
        <f>IF(SP_SUL!M650="","*",SP_SUL!M650)</f>
        <v>-</v>
      </c>
      <c r="G646" s="95" t="str">
        <f>IF(SP_SUL!I650="","*",SP_SUL!I650)</f>
        <v>*</v>
      </c>
      <c r="H646" s="95" t="str">
        <f>IF(SP_SUL!AB650="","*",SP_SUL!AB650)</f>
        <v>*</v>
      </c>
      <c r="I646" s="95" t="str">
        <f>IF(SP_SUL!AC650="","*",SP_SUL!AC650)</f>
        <v>*</v>
      </c>
      <c r="J646" s="96" t="str">
        <f>IF(SP_SUL!AA650="","*",SP_SUL!AA650)</f>
        <v>*</v>
      </c>
      <c r="K646" s="97" t="str">
        <f>IF(SP_SUL!AD650="","*",SP_SUL!AD650)</f>
        <v>*</v>
      </c>
    </row>
    <row r="647" spans="2:11" hidden="1">
      <c r="B647" s="94" t="str">
        <f>IF(SP_SUL!Y651="","*",SP_SUL!Y651)</f>
        <v>*</v>
      </c>
      <c r="C647" s="95" t="str">
        <f>IF(SP_SUL!B651="","*",SP_SUL!B651)</f>
        <v>*</v>
      </c>
      <c r="D647" s="94" t="str">
        <f>IF(SP_SUL!D651="","*",SP_SUL!D651)</f>
        <v>*</v>
      </c>
      <c r="E647" s="94" t="str">
        <f>IF(SP_SUL!H651="","*",SP_SUL!H651)</f>
        <v>*</v>
      </c>
      <c r="F647" s="100" t="str">
        <f>IF(SP_SUL!M651="","*",SP_SUL!M651)</f>
        <v>-</v>
      </c>
      <c r="G647" s="95" t="str">
        <f>IF(SP_SUL!I651="","*",SP_SUL!I651)</f>
        <v>*</v>
      </c>
      <c r="H647" s="95" t="str">
        <f>IF(SP_SUL!AB651="","*",SP_SUL!AB651)</f>
        <v>*</v>
      </c>
      <c r="I647" s="95" t="str">
        <f>IF(SP_SUL!AC651="","*",SP_SUL!AC651)</f>
        <v>*</v>
      </c>
      <c r="J647" s="96" t="str">
        <f>IF(SP_SUL!AA651="","*",SP_SUL!AA651)</f>
        <v>*</v>
      </c>
      <c r="K647" s="97" t="str">
        <f>IF(SP_SUL!AD651="","*",SP_SUL!AD651)</f>
        <v>*</v>
      </c>
    </row>
    <row r="648" spans="2:11" hidden="1">
      <c r="B648" s="94" t="str">
        <f>IF(SP_SUL!Y652="","*",SP_SUL!Y652)</f>
        <v>*</v>
      </c>
      <c r="C648" s="95" t="str">
        <f>IF(SP_SUL!B652="","*",SP_SUL!B652)</f>
        <v>*</v>
      </c>
      <c r="D648" s="94" t="str">
        <f>IF(SP_SUL!D652="","*",SP_SUL!D652)</f>
        <v>*</v>
      </c>
      <c r="E648" s="94" t="str">
        <f>IF(SP_SUL!H652="","*",SP_SUL!H652)</f>
        <v>*</v>
      </c>
      <c r="F648" s="100" t="str">
        <f>IF(SP_SUL!M652="","*",SP_SUL!M652)</f>
        <v>-</v>
      </c>
      <c r="G648" s="95" t="str">
        <f>IF(SP_SUL!I652="","*",SP_SUL!I652)</f>
        <v>*</v>
      </c>
      <c r="H648" s="95" t="str">
        <f>IF(SP_SUL!AB652="","*",SP_SUL!AB652)</f>
        <v>*</v>
      </c>
      <c r="I648" s="95" t="str">
        <f>IF(SP_SUL!AC652="","*",SP_SUL!AC652)</f>
        <v>*</v>
      </c>
      <c r="J648" s="96" t="str">
        <f>IF(SP_SUL!AA652="","*",SP_SUL!AA652)</f>
        <v>*</v>
      </c>
      <c r="K648" s="97" t="str">
        <f>IF(SP_SUL!AD652="","*",SP_SUL!AD652)</f>
        <v>*</v>
      </c>
    </row>
    <row r="649" spans="2:11" hidden="1">
      <c r="B649" s="94" t="str">
        <f>IF(SP_SUL!Y653="","*",SP_SUL!Y653)</f>
        <v>*</v>
      </c>
      <c r="C649" s="95" t="str">
        <f>IF(SP_SUL!B653="","*",SP_SUL!B653)</f>
        <v>*</v>
      </c>
      <c r="D649" s="94" t="str">
        <f>IF(SP_SUL!D653="","*",SP_SUL!D653)</f>
        <v>*</v>
      </c>
      <c r="E649" s="94" t="str">
        <f>IF(SP_SUL!H653="","*",SP_SUL!H653)</f>
        <v>*</v>
      </c>
      <c r="F649" s="100" t="str">
        <f>IF(SP_SUL!M653="","*",SP_SUL!M653)</f>
        <v>-</v>
      </c>
      <c r="G649" s="95" t="str">
        <f>IF(SP_SUL!I653="","*",SP_SUL!I653)</f>
        <v>*</v>
      </c>
      <c r="H649" s="95" t="str">
        <f>IF(SP_SUL!AB653="","*",SP_SUL!AB653)</f>
        <v>*</v>
      </c>
      <c r="I649" s="95" t="str">
        <f>IF(SP_SUL!AC653="","*",SP_SUL!AC653)</f>
        <v>*</v>
      </c>
      <c r="J649" s="96" t="str">
        <f>IF(SP_SUL!AA653="","*",SP_SUL!AA653)</f>
        <v>*</v>
      </c>
      <c r="K649" s="97" t="str">
        <f>IF(SP_SUL!AD653="","*",SP_SUL!AD653)</f>
        <v>*</v>
      </c>
    </row>
    <row r="650" spans="2:11" hidden="1">
      <c r="B650" s="94" t="str">
        <f>IF(SP_SUL!Y654="","*",SP_SUL!Y654)</f>
        <v>*</v>
      </c>
      <c r="C650" s="95" t="str">
        <f>IF(SP_SUL!B654="","*",SP_SUL!B654)</f>
        <v>*</v>
      </c>
      <c r="D650" s="94" t="str">
        <f>IF(SP_SUL!D654="","*",SP_SUL!D654)</f>
        <v>*</v>
      </c>
      <c r="E650" s="94" t="str">
        <f>IF(SP_SUL!H654="","*",SP_SUL!H654)</f>
        <v>*</v>
      </c>
      <c r="F650" s="100" t="str">
        <f>IF(SP_SUL!M654="","*",SP_SUL!M654)</f>
        <v>-</v>
      </c>
      <c r="G650" s="95" t="str">
        <f>IF(SP_SUL!I654="","*",SP_SUL!I654)</f>
        <v>*</v>
      </c>
      <c r="H650" s="95" t="str">
        <f>IF(SP_SUL!AB654="","*",SP_SUL!AB654)</f>
        <v>*</v>
      </c>
      <c r="I650" s="95" t="str">
        <f>IF(SP_SUL!AC654="","*",SP_SUL!AC654)</f>
        <v>*</v>
      </c>
      <c r="J650" s="96" t="str">
        <f>IF(SP_SUL!AA654="","*",SP_SUL!AA654)</f>
        <v>*</v>
      </c>
      <c r="K650" s="97" t="str">
        <f>IF(SP_SUL!AD654="","*",SP_SUL!AD654)</f>
        <v>*</v>
      </c>
    </row>
    <row r="651" spans="2:11" hidden="1">
      <c r="B651" s="94" t="str">
        <f>IF(SP_SUL!Y655="","*",SP_SUL!Y655)</f>
        <v>*</v>
      </c>
      <c r="C651" s="95" t="str">
        <f>IF(SP_SUL!B655="","*",SP_SUL!B655)</f>
        <v>*</v>
      </c>
      <c r="D651" s="94" t="str">
        <f>IF(SP_SUL!D655="","*",SP_SUL!D655)</f>
        <v>*</v>
      </c>
      <c r="E651" s="94" t="str">
        <f>IF(SP_SUL!H655="","*",SP_SUL!H655)</f>
        <v>*</v>
      </c>
      <c r="F651" s="100" t="str">
        <f>IF(SP_SUL!M655="","*",SP_SUL!M655)</f>
        <v>-</v>
      </c>
      <c r="G651" s="95" t="str">
        <f>IF(SP_SUL!I655="","*",SP_SUL!I655)</f>
        <v>*</v>
      </c>
      <c r="H651" s="95" t="str">
        <f>IF(SP_SUL!AB655="","*",SP_SUL!AB655)</f>
        <v>*</v>
      </c>
      <c r="I651" s="95" t="str">
        <f>IF(SP_SUL!AC655="","*",SP_SUL!AC655)</f>
        <v>*</v>
      </c>
      <c r="J651" s="96" t="str">
        <f>IF(SP_SUL!AA655="","*",SP_SUL!AA655)</f>
        <v>*</v>
      </c>
      <c r="K651" s="97" t="str">
        <f>IF(SP_SUL!AD655="","*",SP_SUL!AD655)</f>
        <v>*</v>
      </c>
    </row>
    <row r="652" spans="2:11" hidden="1">
      <c r="B652" s="94" t="str">
        <f>IF(SP_SUL!Y656="","*",SP_SUL!Y656)</f>
        <v>*</v>
      </c>
      <c r="C652" s="95" t="str">
        <f>IF(SP_SUL!B656="","*",SP_SUL!B656)</f>
        <v>*</v>
      </c>
      <c r="D652" s="94" t="str">
        <f>IF(SP_SUL!D656="","*",SP_SUL!D656)</f>
        <v>*</v>
      </c>
      <c r="E652" s="94" t="str">
        <f>IF(SP_SUL!H656="","*",SP_SUL!H656)</f>
        <v>*</v>
      </c>
      <c r="F652" s="100" t="str">
        <f>IF(SP_SUL!M656="","*",SP_SUL!M656)</f>
        <v>-</v>
      </c>
      <c r="G652" s="95" t="str">
        <f>IF(SP_SUL!I656="","*",SP_SUL!I656)</f>
        <v>*</v>
      </c>
      <c r="H652" s="95" t="str">
        <f>IF(SP_SUL!AB656="","*",SP_SUL!AB656)</f>
        <v>*</v>
      </c>
      <c r="I652" s="95" t="str">
        <f>IF(SP_SUL!AC656="","*",SP_SUL!AC656)</f>
        <v>*</v>
      </c>
      <c r="J652" s="96" t="str">
        <f>IF(SP_SUL!AA656="","*",SP_SUL!AA656)</f>
        <v>*</v>
      </c>
      <c r="K652" s="97" t="str">
        <f>IF(SP_SUL!AD656="","*",SP_SUL!AD656)</f>
        <v>*</v>
      </c>
    </row>
    <row r="653" spans="2:11" hidden="1">
      <c r="B653" s="94" t="str">
        <f>IF(SP_SUL!Y657="","*",SP_SUL!Y657)</f>
        <v>*</v>
      </c>
      <c r="C653" s="95" t="str">
        <f>IF(SP_SUL!B657="","*",SP_SUL!B657)</f>
        <v>*</v>
      </c>
      <c r="D653" s="94" t="str">
        <f>IF(SP_SUL!D657="","*",SP_SUL!D657)</f>
        <v>*</v>
      </c>
      <c r="E653" s="94" t="str">
        <f>IF(SP_SUL!H657="","*",SP_SUL!H657)</f>
        <v>*</v>
      </c>
      <c r="F653" s="100" t="str">
        <f>IF(SP_SUL!M657="","*",SP_SUL!M657)</f>
        <v>-</v>
      </c>
      <c r="G653" s="95" t="str">
        <f>IF(SP_SUL!I657="","*",SP_SUL!I657)</f>
        <v>*</v>
      </c>
      <c r="H653" s="95" t="str">
        <f>IF(SP_SUL!AB657="","*",SP_SUL!AB657)</f>
        <v>*</v>
      </c>
      <c r="I653" s="95" t="str">
        <f>IF(SP_SUL!AC657="","*",SP_SUL!AC657)</f>
        <v>*</v>
      </c>
      <c r="J653" s="96" t="str">
        <f>IF(SP_SUL!AA657="","*",SP_SUL!AA657)</f>
        <v>*</v>
      </c>
      <c r="K653" s="97" t="str">
        <f>IF(SP_SUL!AD657="","*",SP_SUL!AD657)</f>
        <v>*</v>
      </c>
    </row>
    <row r="654" spans="2:11" hidden="1">
      <c r="B654" s="94" t="str">
        <f>IF(SP_SUL!Y658="","*",SP_SUL!Y658)</f>
        <v>*</v>
      </c>
      <c r="C654" s="95" t="str">
        <f>IF(SP_SUL!B658="","*",SP_SUL!B658)</f>
        <v>*</v>
      </c>
      <c r="D654" s="94" t="str">
        <f>IF(SP_SUL!D658="","*",SP_SUL!D658)</f>
        <v>*</v>
      </c>
      <c r="E654" s="94" t="str">
        <f>IF(SP_SUL!H658="","*",SP_SUL!H658)</f>
        <v>*</v>
      </c>
      <c r="F654" s="100" t="str">
        <f>IF(SP_SUL!M658="","*",SP_SUL!M658)</f>
        <v>-</v>
      </c>
      <c r="G654" s="95" t="str">
        <f>IF(SP_SUL!I658="","*",SP_SUL!I658)</f>
        <v>*</v>
      </c>
      <c r="H654" s="95" t="str">
        <f>IF(SP_SUL!AB658="","*",SP_SUL!AB658)</f>
        <v>*</v>
      </c>
      <c r="I654" s="95" t="str">
        <f>IF(SP_SUL!AC658="","*",SP_SUL!AC658)</f>
        <v>*</v>
      </c>
      <c r="J654" s="96" t="str">
        <f>IF(SP_SUL!AA658="","*",SP_SUL!AA658)</f>
        <v>*</v>
      </c>
      <c r="K654" s="97" t="str">
        <f>IF(SP_SUL!AD658="","*",SP_SUL!AD658)</f>
        <v>*</v>
      </c>
    </row>
    <row r="655" spans="2:11" hidden="1">
      <c r="B655" s="94" t="str">
        <f>IF(SP_SUL!Y659="","*",SP_SUL!Y659)</f>
        <v>*</v>
      </c>
      <c r="C655" s="95" t="str">
        <f>IF(SP_SUL!B659="","*",SP_SUL!B659)</f>
        <v>*</v>
      </c>
      <c r="D655" s="94" t="str">
        <f>IF(SP_SUL!D659="","*",SP_SUL!D659)</f>
        <v>*</v>
      </c>
      <c r="E655" s="94" t="str">
        <f>IF(SP_SUL!H659="","*",SP_SUL!H659)</f>
        <v>*</v>
      </c>
      <c r="F655" s="100" t="str">
        <f>IF(SP_SUL!M659="","*",SP_SUL!M659)</f>
        <v>-</v>
      </c>
      <c r="G655" s="95" t="str">
        <f>IF(SP_SUL!I659="","*",SP_SUL!I659)</f>
        <v>*</v>
      </c>
      <c r="H655" s="95" t="str">
        <f>IF(SP_SUL!AB659="","*",SP_SUL!AB659)</f>
        <v>*</v>
      </c>
      <c r="I655" s="95" t="str">
        <f>IF(SP_SUL!AC659="","*",SP_SUL!AC659)</f>
        <v>*</v>
      </c>
      <c r="J655" s="96" t="str">
        <f>IF(SP_SUL!AA659="","*",SP_SUL!AA659)</f>
        <v>*</v>
      </c>
      <c r="K655" s="97" t="str">
        <f>IF(SP_SUL!AD659="","*",SP_SUL!AD659)</f>
        <v>*</v>
      </c>
    </row>
    <row r="656" spans="2:11" hidden="1">
      <c r="B656" s="94" t="str">
        <f>IF(SP_SUL!Y660="","*",SP_SUL!Y660)</f>
        <v>*</v>
      </c>
      <c r="C656" s="95" t="str">
        <f>IF(SP_SUL!B660="","*",SP_SUL!B660)</f>
        <v>*</v>
      </c>
      <c r="D656" s="94" t="str">
        <f>IF(SP_SUL!D660="","*",SP_SUL!D660)</f>
        <v>*</v>
      </c>
      <c r="E656" s="94" t="str">
        <f>IF(SP_SUL!H660="","*",SP_SUL!H660)</f>
        <v>*</v>
      </c>
      <c r="F656" s="100" t="str">
        <f>IF(SP_SUL!M660="","*",SP_SUL!M660)</f>
        <v>-</v>
      </c>
      <c r="G656" s="95" t="str">
        <f>IF(SP_SUL!I660="","*",SP_SUL!I660)</f>
        <v>*</v>
      </c>
      <c r="H656" s="95" t="str">
        <f>IF(SP_SUL!AB660="","*",SP_SUL!AB660)</f>
        <v>*</v>
      </c>
      <c r="I656" s="95" t="str">
        <f>IF(SP_SUL!AC660="","*",SP_SUL!AC660)</f>
        <v>*</v>
      </c>
      <c r="J656" s="96" t="str">
        <f>IF(SP_SUL!AA660="","*",SP_SUL!AA660)</f>
        <v>*</v>
      </c>
      <c r="K656" s="97" t="str">
        <f>IF(SP_SUL!AD660="","*",SP_SUL!AD660)</f>
        <v>*</v>
      </c>
    </row>
    <row r="657" spans="2:11" hidden="1">
      <c r="B657" s="94" t="str">
        <f>IF(SP_SUL!Y661="","*",SP_SUL!Y661)</f>
        <v>*</v>
      </c>
      <c r="C657" s="95" t="str">
        <f>IF(SP_SUL!B661="","*",SP_SUL!B661)</f>
        <v>*</v>
      </c>
      <c r="D657" s="94" t="str">
        <f>IF(SP_SUL!D661="","*",SP_SUL!D661)</f>
        <v>*</v>
      </c>
      <c r="E657" s="94" t="str">
        <f>IF(SP_SUL!H661="","*",SP_SUL!H661)</f>
        <v>*</v>
      </c>
      <c r="F657" s="100" t="str">
        <f>IF(SP_SUL!M661="","*",SP_SUL!M661)</f>
        <v>-</v>
      </c>
      <c r="G657" s="95" t="str">
        <f>IF(SP_SUL!I661="","*",SP_SUL!I661)</f>
        <v>*</v>
      </c>
      <c r="H657" s="95" t="str">
        <f>IF(SP_SUL!AB661="","*",SP_SUL!AB661)</f>
        <v>*</v>
      </c>
      <c r="I657" s="95" t="str">
        <f>IF(SP_SUL!AC661="","*",SP_SUL!AC661)</f>
        <v>*</v>
      </c>
      <c r="J657" s="96" t="str">
        <f>IF(SP_SUL!AA661="","*",SP_SUL!AA661)</f>
        <v>*</v>
      </c>
      <c r="K657" s="97" t="str">
        <f>IF(SP_SUL!AD661="","*",SP_SUL!AD661)</f>
        <v>*</v>
      </c>
    </row>
    <row r="658" spans="2:11" hidden="1">
      <c r="B658" s="94" t="str">
        <f>IF(SP_SUL!Y662="","*",SP_SUL!Y662)</f>
        <v>*</v>
      </c>
      <c r="C658" s="95" t="str">
        <f>IF(SP_SUL!B662="","*",SP_SUL!B662)</f>
        <v>*</v>
      </c>
      <c r="D658" s="94" t="str">
        <f>IF(SP_SUL!D662="","*",SP_SUL!D662)</f>
        <v>*</v>
      </c>
      <c r="E658" s="94" t="str">
        <f>IF(SP_SUL!H662="","*",SP_SUL!H662)</f>
        <v>*</v>
      </c>
      <c r="F658" s="100" t="str">
        <f>IF(SP_SUL!M662="","*",SP_SUL!M662)</f>
        <v>-</v>
      </c>
      <c r="G658" s="95" t="str">
        <f>IF(SP_SUL!I662="","*",SP_SUL!I662)</f>
        <v>*</v>
      </c>
      <c r="H658" s="95" t="str">
        <f>IF(SP_SUL!AB662="","*",SP_SUL!AB662)</f>
        <v>*</v>
      </c>
      <c r="I658" s="95" t="str">
        <f>IF(SP_SUL!AC662="","*",SP_SUL!AC662)</f>
        <v>*</v>
      </c>
      <c r="J658" s="96" t="str">
        <f>IF(SP_SUL!AA662="","*",SP_SUL!AA662)</f>
        <v>*</v>
      </c>
      <c r="K658" s="97" t="str">
        <f>IF(SP_SUL!AD662="","*",SP_SUL!AD662)</f>
        <v>*</v>
      </c>
    </row>
    <row r="659" spans="2:11" hidden="1">
      <c r="B659" s="94" t="str">
        <f>IF(SP_SUL!Y663="","*",SP_SUL!Y663)</f>
        <v>*</v>
      </c>
      <c r="C659" s="95" t="str">
        <f>IF(SP_SUL!B663="","*",SP_SUL!B663)</f>
        <v>*</v>
      </c>
      <c r="D659" s="94" t="str">
        <f>IF(SP_SUL!D663="","*",SP_SUL!D663)</f>
        <v>*</v>
      </c>
      <c r="E659" s="94" t="str">
        <f>IF(SP_SUL!H663="","*",SP_SUL!H663)</f>
        <v>*</v>
      </c>
      <c r="F659" s="100" t="str">
        <f>IF(SP_SUL!M663="","*",SP_SUL!M663)</f>
        <v>-</v>
      </c>
      <c r="G659" s="95" t="str">
        <f>IF(SP_SUL!I663="","*",SP_SUL!I663)</f>
        <v>*</v>
      </c>
      <c r="H659" s="95" t="str">
        <f>IF(SP_SUL!AB663="","*",SP_SUL!AB663)</f>
        <v>*</v>
      </c>
      <c r="I659" s="95" t="str">
        <f>IF(SP_SUL!AC663="","*",SP_SUL!AC663)</f>
        <v>*</v>
      </c>
      <c r="J659" s="96" t="str">
        <f>IF(SP_SUL!AA663="","*",SP_SUL!AA663)</f>
        <v>*</v>
      </c>
      <c r="K659" s="97" t="str">
        <f>IF(SP_SUL!AD663="","*",SP_SUL!AD663)</f>
        <v>*</v>
      </c>
    </row>
    <row r="660" spans="2:11" hidden="1">
      <c r="B660" s="94" t="str">
        <f>IF(SP_SUL!Y664="","*",SP_SUL!Y664)</f>
        <v>*</v>
      </c>
      <c r="C660" s="95" t="str">
        <f>IF(SP_SUL!B664="","*",SP_SUL!B664)</f>
        <v>*</v>
      </c>
      <c r="D660" s="94" t="str">
        <f>IF(SP_SUL!D664="","*",SP_SUL!D664)</f>
        <v>*</v>
      </c>
      <c r="E660" s="94" t="str">
        <f>IF(SP_SUL!H664="","*",SP_SUL!H664)</f>
        <v>*</v>
      </c>
      <c r="F660" s="100" t="str">
        <f>IF(SP_SUL!M664="","*",SP_SUL!M664)</f>
        <v>-</v>
      </c>
      <c r="G660" s="95" t="str">
        <f>IF(SP_SUL!I664="","*",SP_SUL!I664)</f>
        <v>*</v>
      </c>
      <c r="H660" s="95" t="str">
        <f>IF(SP_SUL!AB664="","*",SP_SUL!AB664)</f>
        <v>*</v>
      </c>
      <c r="I660" s="95" t="str">
        <f>IF(SP_SUL!AC664="","*",SP_SUL!AC664)</f>
        <v>*</v>
      </c>
      <c r="J660" s="96" t="str">
        <f>IF(SP_SUL!AA664="","*",SP_SUL!AA664)</f>
        <v>*</v>
      </c>
      <c r="K660" s="97" t="str">
        <f>IF(SP_SUL!AD664="","*",SP_SUL!AD664)</f>
        <v>*</v>
      </c>
    </row>
    <row r="661" spans="2:11" hidden="1">
      <c r="B661" s="94" t="str">
        <f>IF(SP_SUL!Y665="","*",SP_SUL!Y665)</f>
        <v>*</v>
      </c>
      <c r="C661" s="95" t="str">
        <f>IF(SP_SUL!B665="","*",SP_SUL!B665)</f>
        <v>*</v>
      </c>
      <c r="D661" s="94" t="str">
        <f>IF(SP_SUL!D665="","*",SP_SUL!D665)</f>
        <v>*</v>
      </c>
      <c r="E661" s="94" t="str">
        <f>IF(SP_SUL!H665="","*",SP_SUL!H665)</f>
        <v>*</v>
      </c>
      <c r="F661" s="100" t="str">
        <f>IF(SP_SUL!M665="","*",SP_SUL!M665)</f>
        <v>-</v>
      </c>
      <c r="G661" s="95" t="str">
        <f>IF(SP_SUL!I665="","*",SP_SUL!I665)</f>
        <v>*</v>
      </c>
      <c r="H661" s="95" t="str">
        <f>IF(SP_SUL!AB665="","*",SP_SUL!AB665)</f>
        <v>*</v>
      </c>
      <c r="I661" s="95" t="str">
        <f>IF(SP_SUL!AC665="","*",SP_SUL!AC665)</f>
        <v>*</v>
      </c>
      <c r="J661" s="96" t="str">
        <f>IF(SP_SUL!AA665="","*",SP_SUL!AA665)</f>
        <v>*</v>
      </c>
      <c r="K661" s="97" t="str">
        <f>IF(SP_SUL!AD665="","*",SP_SUL!AD665)</f>
        <v>*</v>
      </c>
    </row>
    <row r="662" spans="2:11" hidden="1">
      <c r="B662" s="94" t="str">
        <f>IF(SP_SUL!Y666="","*",SP_SUL!Y666)</f>
        <v>*</v>
      </c>
      <c r="C662" s="95" t="str">
        <f>IF(SP_SUL!B666="","*",SP_SUL!B666)</f>
        <v>*</v>
      </c>
      <c r="D662" s="94" t="str">
        <f>IF(SP_SUL!D666="","*",SP_SUL!D666)</f>
        <v>*</v>
      </c>
      <c r="E662" s="94" t="str">
        <f>IF(SP_SUL!H666="","*",SP_SUL!H666)</f>
        <v>*</v>
      </c>
      <c r="F662" s="100" t="str">
        <f>IF(SP_SUL!M666="","*",SP_SUL!M666)</f>
        <v>-</v>
      </c>
      <c r="G662" s="95" t="str">
        <f>IF(SP_SUL!I666="","*",SP_SUL!I666)</f>
        <v>*</v>
      </c>
      <c r="H662" s="95" t="str">
        <f>IF(SP_SUL!AB666="","*",SP_SUL!AB666)</f>
        <v>*</v>
      </c>
      <c r="I662" s="95" t="str">
        <f>IF(SP_SUL!AC666="","*",SP_SUL!AC666)</f>
        <v>*</v>
      </c>
      <c r="J662" s="96" t="str">
        <f>IF(SP_SUL!AA666="","*",SP_SUL!AA666)</f>
        <v>*</v>
      </c>
      <c r="K662" s="97" t="str">
        <f>IF(SP_SUL!AD666="","*",SP_SUL!AD666)</f>
        <v>*</v>
      </c>
    </row>
    <row r="663" spans="2:11" hidden="1">
      <c r="B663" s="94" t="str">
        <f>IF(SP_SUL!Y667="","*",SP_SUL!Y667)</f>
        <v>*</v>
      </c>
      <c r="C663" s="95" t="str">
        <f>IF(SP_SUL!B667="","*",SP_SUL!B667)</f>
        <v>*</v>
      </c>
      <c r="D663" s="94" t="str">
        <f>IF(SP_SUL!D667="","*",SP_SUL!D667)</f>
        <v>*</v>
      </c>
      <c r="E663" s="94" t="str">
        <f>IF(SP_SUL!H667="","*",SP_SUL!H667)</f>
        <v>*</v>
      </c>
      <c r="F663" s="100" t="str">
        <f>IF(SP_SUL!M667="","*",SP_SUL!M667)</f>
        <v>-</v>
      </c>
      <c r="G663" s="95" t="str">
        <f>IF(SP_SUL!I667="","*",SP_SUL!I667)</f>
        <v>*</v>
      </c>
      <c r="H663" s="95" t="str">
        <f>IF(SP_SUL!AB667="","*",SP_SUL!AB667)</f>
        <v>*</v>
      </c>
      <c r="I663" s="95" t="str">
        <f>IF(SP_SUL!AC667="","*",SP_SUL!AC667)</f>
        <v>*</v>
      </c>
      <c r="J663" s="96" t="str">
        <f>IF(SP_SUL!AA667="","*",SP_SUL!AA667)</f>
        <v>*</v>
      </c>
      <c r="K663" s="97" t="str">
        <f>IF(SP_SUL!AD667="","*",SP_SUL!AD667)</f>
        <v>*</v>
      </c>
    </row>
    <row r="664" spans="2:11" hidden="1">
      <c r="B664" s="94" t="str">
        <f>IF(SP_SUL!Y668="","*",SP_SUL!Y668)</f>
        <v>*</v>
      </c>
      <c r="C664" s="95" t="str">
        <f>IF(SP_SUL!B668="","*",SP_SUL!B668)</f>
        <v>*</v>
      </c>
      <c r="D664" s="94" t="str">
        <f>IF(SP_SUL!D668="","*",SP_SUL!D668)</f>
        <v>*</v>
      </c>
      <c r="E664" s="94" t="str">
        <f>IF(SP_SUL!H668="","*",SP_SUL!H668)</f>
        <v>*</v>
      </c>
      <c r="F664" s="100" t="str">
        <f>IF(SP_SUL!M668="","*",SP_SUL!M668)</f>
        <v>-</v>
      </c>
      <c r="G664" s="95" t="str">
        <f>IF(SP_SUL!I668="","*",SP_SUL!I668)</f>
        <v>*</v>
      </c>
      <c r="H664" s="95" t="str">
        <f>IF(SP_SUL!AB668="","*",SP_SUL!AB668)</f>
        <v>*</v>
      </c>
      <c r="I664" s="95" t="str">
        <f>IF(SP_SUL!AC668="","*",SP_SUL!AC668)</f>
        <v>*</v>
      </c>
      <c r="J664" s="96" t="str">
        <f>IF(SP_SUL!AA668="","*",SP_SUL!AA668)</f>
        <v>*</v>
      </c>
      <c r="K664" s="97" t="str">
        <f>IF(SP_SUL!AD668="","*",SP_SUL!AD668)</f>
        <v>*</v>
      </c>
    </row>
    <row r="665" spans="2:11" hidden="1">
      <c r="B665" s="94" t="str">
        <f>IF(SP_SUL!Y669="","*",SP_SUL!Y669)</f>
        <v>*</v>
      </c>
      <c r="C665" s="95" t="str">
        <f>IF(SP_SUL!B669="","*",SP_SUL!B669)</f>
        <v>*</v>
      </c>
      <c r="D665" s="94" t="str">
        <f>IF(SP_SUL!D669="","*",SP_SUL!D669)</f>
        <v>*</v>
      </c>
      <c r="E665" s="94" t="str">
        <f>IF(SP_SUL!H669="","*",SP_SUL!H669)</f>
        <v>*</v>
      </c>
      <c r="F665" s="100" t="str">
        <f>IF(SP_SUL!M669="","*",SP_SUL!M669)</f>
        <v>-</v>
      </c>
      <c r="G665" s="95" t="str">
        <f>IF(SP_SUL!I669="","*",SP_SUL!I669)</f>
        <v>*</v>
      </c>
      <c r="H665" s="95" t="str">
        <f>IF(SP_SUL!AB669="","*",SP_SUL!AB669)</f>
        <v>*</v>
      </c>
      <c r="I665" s="95" t="str">
        <f>IF(SP_SUL!AC669="","*",SP_SUL!AC669)</f>
        <v>*</v>
      </c>
      <c r="J665" s="96" t="str">
        <f>IF(SP_SUL!AA669="","*",SP_SUL!AA669)</f>
        <v>*</v>
      </c>
      <c r="K665" s="97" t="str">
        <f>IF(SP_SUL!AD669="","*",SP_SUL!AD669)</f>
        <v>*</v>
      </c>
    </row>
    <row r="666" spans="2:11" hidden="1">
      <c r="B666" s="94" t="str">
        <f>IF(SP_SUL!Y670="","*",SP_SUL!Y670)</f>
        <v>*</v>
      </c>
      <c r="C666" s="95" t="str">
        <f>IF(SP_SUL!B670="","*",SP_SUL!B670)</f>
        <v>*</v>
      </c>
      <c r="D666" s="94" t="str">
        <f>IF(SP_SUL!D670="","*",SP_SUL!D670)</f>
        <v>*</v>
      </c>
      <c r="E666" s="94" t="str">
        <f>IF(SP_SUL!H670="","*",SP_SUL!H670)</f>
        <v>*</v>
      </c>
      <c r="F666" s="100" t="str">
        <f>IF(SP_SUL!M670="","*",SP_SUL!M670)</f>
        <v>-</v>
      </c>
      <c r="G666" s="95" t="str">
        <f>IF(SP_SUL!I670="","*",SP_SUL!I670)</f>
        <v>*</v>
      </c>
      <c r="H666" s="95" t="str">
        <f>IF(SP_SUL!AB670="","*",SP_SUL!AB670)</f>
        <v>*</v>
      </c>
      <c r="I666" s="95" t="str">
        <f>IF(SP_SUL!AC670="","*",SP_SUL!AC670)</f>
        <v>*</v>
      </c>
      <c r="J666" s="96" t="str">
        <f>IF(SP_SUL!AA670="","*",SP_SUL!AA670)</f>
        <v>*</v>
      </c>
      <c r="K666" s="97" t="str">
        <f>IF(SP_SUL!AD670="","*",SP_SUL!AD670)</f>
        <v>*</v>
      </c>
    </row>
    <row r="667" spans="2:11" hidden="1">
      <c r="B667" s="94" t="str">
        <f>IF(SP_SUL!Y671="","*",SP_SUL!Y671)</f>
        <v>*</v>
      </c>
      <c r="C667" s="95" t="str">
        <f>IF(SP_SUL!B671="","*",SP_SUL!B671)</f>
        <v>*</v>
      </c>
      <c r="D667" s="94" t="str">
        <f>IF(SP_SUL!D671="","*",SP_SUL!D671)</f>
        <v>*</v>
      </c>
      <c r="E667" s="94" t="str">
        <f>IF(SP_SUL!H671="","*",SP_SUL!H671)</f>
        <v>*</v>
      </c>
      <c r="F667" s="100" t="str">
        <f>IF(SP_SUL!M671="","*",SP_SUL!M671)</f>
        <v>-</v>
      </c>
      <c r="G667" s="95" t="str">
        <f>IF(SP_SUL!I671="","*",SP_SUL!I671)</f>
        <v>*</v>
      </c>
      <c r="H667" s="95" t="str">
        <f>IF(SP_SUL!AB671="","*",SP_SUL!AB671)</f>
        <v>*</v>
      </c>
      <c r="I667" s="95" t="str">
        <f>IF(SP_SUL!AC671="","*",SP_SUL!AC671)</f>
        <v>*</v>
      </c>
      <c r="J667" s="96" t="str">
        <f>IF(SP_SUL!AA671="","*",SP_SUL!AA671)</f>
        <v>*</v>
      </c>
      <c r="K667" s="97" t="str">
        <f>IF(SP_SUL!AD671="","*",SP_SUL!AD671)</f>
        <v>*</v>
      </c>
    </row>
    <row r="668" spans="2:11" hidden="1">
      <c r="B668" s="94" t="str">
        <f>IF(SP_SUL!Y672="","*",SP_SUL!Y672)</f>
        <v>*</v>
      </c>
      <c r="C668" s="95" t="str">
        <f>IF(SP_SUL!B672="","*",SP_SUL!B672)</f>
        <v>*</v>
      </c>
      <c r="D668" s="94" t="str">
        <f>IF(SP_SUL!D672="","*",SP_SUL!D672)</f>
        <v>*</v>
      </c>
      <c r="E668" s="94" t="str">
        <f>IF(SP_SUL!H672="","*",SP_SUL!H672)</f>
        <v>*</v>
      </c>
      <c r="F668" s="100" t="str">
        <f>IF(SP_SUL!M672="","*",SP_SUL!M672)</f>
        <v>-</v>
      </c>
      <c r="G668" s="95" t="str">
        <f>IF(SP_SUL!I672="","*",SP_SUL!I672)</f>
        <v>*</v>
      </c>
      <c r="H668" s="95" t="str">
        <f>IF(SP_SUL!AB672="","*",SP_SUL!AB672)</f>
        <v>*</v>
      </c>
      <c r="I668" s="95" t="str">
        <f>IF(SP_SUL!AC672="","*",SP_SUL!AC672)</f>
        <v>*</v>
      </c>
      <c r="J668" s="96" t="str">
        <f>IF(SP_SUL!AA672="","*",SP_SUL!AA672)</f>
        <v>*</v>
      </c>
      <c r="K668" s="97" t="str">
        <f>IF(SP_SUL!AD672="","*",SP_SUL!AD672)</f>
        <v>*</v>
      </c>
    </row>
    <row r="669" spans="2:11" hidden="1">
      <c r="B669" s="94" t="str">
        <f>IF(SP_SUL!Y673="","*",SP_SUL!Y673)</f>
        <v>*</v>
      </c>
      <c r="C669" s="95" t="str">
        <f>IF(SP_SUL!B673="","*",SP_SUL!B673)</f>
        <v>*</v>
      </c>
      <c r="D669" s="94" t="str">
        <f>IF(SP_SUL!D673="","*",SP_SUL!D673)</f>
        <v>*</v>
      </c>
      <c r="E669" s="94" t="str">
        <f>IF(SP_SUL!H673="","*",SP_SUL!H673)</f>
        <v>*</v>
      </c>
      <c r="F669" s="100" t="str">
        <f>IF(SP_SUL!M673="","*",SP_SUL!M673)</f>
        <v>-</v>
      </c>
      <c r="G669" s="95" t="str">
        <f>IF(SP_SUL!I673="","*",SP_SUL!I673)</f>
        <v>*</v>
      </c>
      <c r="H669" s="95" t="str">
        <f>IF(SP_SUL!AB673="","*",SP_SUL!AB673)</f>
        <v>*</v>
      </c>
      <c r="I669" s="95" t="str">
        <f>IF(SP_SUL!AC673="","*",SP_SUL!AC673)</f>
        <v>*</v>
      </c>
      <c r="J669" s="96" t="str">
        <f>IF(SP_SUL!AA673="","*",SP_SUL!AA673)</f>
        <v>*</v>
      </c>
      <c r="K669" s="97" t="str">
        <f>IF(SP_SUL!AD673="","*",SP_SUL!AD673)</f>
        <v>*</v>
      </c>
    </row>
    <row r="670" spans="2:11" hidden="1">
      <c r="B670" s="94" t="str">
        <f>IF(SP_SUL!Y674="","*",SP_SUL!Y674)</f>
        <v>*</v>
      </c>
      <c r="C670" s="95" t="str">
        <f>IF(SP_SUL!B674="","*",SP_SUL!B674)</f>
        <v>*</v>
      </c>
      <c r="D670" s="94" t="str">
        <f>IF(SP_SUL!D674="","*",SP_SUL!D674)</f>
        <v>*</v>
      </c>
      <c r="E670" s="94" t="str">
        <f>IF(SP_SUL!H674="","*",SP_SUL!H674)</f>
        <v>*</v>
      </c>
      <c r="F670" s="100" t="str">
        <f>IF(SP_SUL!M674="","*",SP_SUL!M674)</f>
        <v>-</v>
      </c>
      <c r="G670" s="95" t="str">
        <f>IF(SP_SUL!I674="","*",SP_SUL!I674)</f>
        <v>*</v>
      </c>
      <c r="H670" s="95" t="str">
        <f>IF(SP_SUL!AB674="","*",SP_SUL!AB674)</f>
        <v>*</v>
      </c>
      <c r="I670" s="95" t="str">
        <f>IF(SP_SUL!AC674="","*",SP_SUL!AC674)</f>
        <v>*</v>
      </c>
      <c r="J670" s="96" t="str">
        <f>IF(SP_SUL!AA674="","*",SP_SUL!AA674)</f>
        <v>*</v>
      </c>
      <c r="K670" s="97" t="str">
        <f>IF(SP_SUL!AD674="","*",SP_SUL!AD674)</f>
        <v>*</v>
      </c>
    </row>
    <row r="671" spans="2:11" hidden="1">
      <c r="B671" s="94" t="str">
        <f>IF(SP_SUL!Y675="","*",SP_SUL!Y675)</f>
        <v>*</v>
      </c>
      <c r="C671" s="95" t="str">
        <f>IF(SP_SUL!B675="","*",SP_SUL!B675)</f>
        <v>*</v>
      </c>
      <c r="D671" s="94" t="str">
        <f>IF(SP_SUL!D675="","*",SP_SUL!D675)</f>
        <v>*</v>
      </c>
      <c r="E671" s="94" t="str">
        <f>IF(SP_SUL!H675="","*",SP_SUL!H675)</f>
        <v>*</v>
      </c>
      <c r="F671" s="100" t="str">
        <f>IF(SP_SUL!M675="","*",SP_SUL!M675)</f>
        <v>-</v>
      </c>
      <c r="G671" s="95" t="str">
        <f>IF(SP_SUL!I675="","*",SP_SUL!I675)</f>
        <v>*</v>
      </c>
      <c r="H671" s="95" t="str">
        <f>IF(SP_SUL!AB675="","*",SP_SUL!AB675)</f>
        <v>*</v>
      </c>
      <c r="I671" s="95" t="str">
        <f>IF(SP_SUL!AC675="","*",SP_SUL!AC675)</f>
        <v>*</v>
      </c>
      <c r="J671" s="96" t="str">
        <f>IF(SP_SUL!AA675="","*",SP_SUL!AA675)</f>
        <v>*</v>
      </c>
      <c r="K671" s="97" t="str">
        <f>IF(SP_SUL!AD675="","*",SP_SUL!AD675)</f>
        <v>*</v>
      </c>
    </row>
    <row r="672" spans="2:11" hidden="1">
      <c r="B672" s="94" t="str">
        <f>IF(SP_SUL!Y676="","*",SP_SUL!Y676)</f>
        <v>*</v>
      </c>
      <c r="C672" s="95" t="str">
        <f>IF(SP_SUL!B676="","*",SP_SUL!B676)</f>
        <v>*</v>
      </c>
      <c r="D672" s="94" t="str">
        <f>IF(SP_SUL!D676="","*",SP_SUL!D676)</f>
        <v>*</v>
      </c>
      <c r="E672" s="94" t="str">
        <f>IF(SP_SUL!H676="","*",SP_SUL!H676)</f>
        <v>*</v>
      </c>
      <c r="F672" s="100" t="str">
        <f>IF(SP_SUL!M676="","*",SP_SUL!M676)</f>
        <v>-</v>
      </c>
      <c r="G672" s="95" t="str">
        <f>IF(SP_SUL!I676="","*",SP_SUL!I676)</f>
        <v>*</v>
      </c>
      <c r="H672" s="95" t="str">
        <f>IF(SP_SUL!AB676="","*",SP_SUL!AB676)</f>
        <v>*</v>
      </c>
      <c r="I672" s="95" t="str">
        <f>IF(SP_SUL!AC676="","*",SP_SUL!AC676)</f>
        <v>*</v>
      </c>
      <c r="J672" s="96" t="str">
        <f>IF(SP_SUL!AA676="","*",SP_SUL!AA676)</f>
        <v>*</v>
      </c>
      <c r="K672" s="97" t="str">
        <f>IF(SP_SUL!AD676="","*",SP_SUL!AD676)</f>
        <v>*</v>
      </c>
    </row>
    <row r="673" spans="2:11" hidden="1">
      <c r="B673" s="94" t="str">
        <f>IF(SP_SUL!Y677="","*",SP_SUL!Y677)</f>
        <v>*</v>
      </c>
      <c r="C673" s="95" t="str">
        <f>IF(SP_SUL!B677="","*",SP_SUL!B677)</f>
        <v>*</v>
      </c>
      <c r="D673" s="94" t="str">
        <f>IF(SP_SUL!D677="","*",SP_SUL!D677)</f>
        <v>*</v>
      </c>
      <c r="E673" s="94" t="str">
        <f>IF(SP_SUL!H677="","*",SP_SUL!H677)</f>
        <v>*</v>
      </c>
      <c r="F673" s="100" t="str">
        <f>IF(SP_SUL!M677="","*",SP_SUL!M677)</f>
        <v>-</v>
      </c>
      <c r="G673" s="95" t="str">
        <f>IF(SP_SUL!I677="","*",SP_SUL!I677)</f>
        <v>*</v>
      </c>
      <c r="H673" s="95" t="str">
        <f>IF(SP_SUL!AB677="","*",SP_SUL!AB677)</f>
        <v>*</v>
      </c>
      <c r="I673" s="95" t="str">
        <f>IF(SP_SUL!AC677="","*",SP_SUL!AC677)</f>
        <v>*</v>
      </c>
      <c r="J673" s="96" t="str">
        <f>IF(SP_SUL!AA677="","*",SP_SUL!AA677)</f>
        <v>*</v>
      </c>
      <c r="K673" s="97" t="str">
        <f>IF(SP_SUL!AD677="","*",SP_SUL!AD677)</f>
        <v>*</v>
      </c>
    </row>
    <row r="674" spans="2:11" hidden="1">
      <c r="B674" s="94" t="str">
        <f>IF(SP_SUL!Y678="","*",SP_SUL!Y678)</f>
        <v>*</v>
      </c>
      <c r="C674" s="95" t="str">
        <f>IF(SP_SUL!B678="","*",SP_SUL!B678)</f>
        <v>*</v>
      </c>
      <c r="D674" s="94" t="str">
        <f>IF(SP_SUL!D678="","*",SP_SUL!D678)</f>
        <v>*</v>
      </c>
      <c r="E674" s="94" t="str">
        <f>IF(SP_SUL!H678="","*",SP_SUL!H678)</f>
        <v>*</v>
      </c>
      <c r="F674" s="100" t="str">
        <f>IF(SP_SUL!M678="","*",SP_SUL!M678)</f>
        <v>-</v>
      </c>
      <c r="G674" s="95" t="str">
        <f>IF(SP_SUL!I678="","*",SP_SUL!I678)</f>
        <v>*</v>
      </c>
      <c r="H674" s="95" t="str">
        <f>IF(SP_SUL!AB678="","*",SP_SUL!AB678)</f>
        <v>*</v>
      </c>
      <c r="I674" s="95" t="str">
        <f>IF(SP_SUL!AC678="","*",SP_SUL!AC678)</f>
        <v>*</v>
      </c>
      <c r="J674" s="96" t="str">
        <f>IF(SP_SUL!AA678="","*",SP_SUL!AA678)</f>
        <v>*</v>
      </c>
      <c r="K674" s="97" t="str">
        <f>IF(SP_SUL!AD678="","*",SP_SUL!AD678)</f>
        <v>*</v>
      </c>
    </row>
    <row r="675" spans="2:11" hidden="1">
      <c r="B675" s="94" t="str">
        <f>IF(SP_SUL!Y679="","*",SP_SUL!Y679)</f>
        <v>*</v>
      </c>
      <c r="C675" s="95" t="str">
        <f>IF(SP_SUL!B679="","*",SP_SUL!B679)</f>
        <v>*</v>
      </c>
      <c r="D675" s="94" t="str">
        <f>IF(SP_SUL!D679="","*",SP_SUL!D679)</f>
        <v>*</v>
      </c>
      <c r="E675" s="94" t="str">
        <f>IF(SP_SUL!H679="","*",SP_SUL!H679)</f>
        <v>*</v>
      </c>
      <c r="F675" s="100" t="str">
        <f>IF(SP_SUL!M679="","*",SP_SUL!M679)</f>
        <v>-</v>
      </c>
      <c r="G675" s="95" t="str">
        <f>IF(SP_SUL!I679="","*",SP_SUL!I679)</f>
        <v>*</v>
      </c>
      <c r="H675" s="95" t="str">
        <f>IF(SP_SUL!AB679="","*",SP_SUL!AB679)</f>
        <v>*</v>
      </c>
      <c r="I675" s="95" t="str">
        <f>IF(SP_SUL!AC679="","*",SP_SUL!AC679)</f>
        <v>*</v>
      </c>
      <c r="J675" s="96" t="str">
        <f>IF(SP_SUL!AA679="","*",SP_SUL!AA679)</f>
        <v>*</v>
      </c>
      <c r="K675" s="97" t="str">
        <f>IF(SP_SUL!AD679="","*",SP_SUL!AD679)</f>
        <v>*</v>
      </c>
    </row>
    <row r="676" spans="2:11" hidden="1">
      <c r="B676" s="94" t="str">
        <f>IF(SP_SUL!Y680="","*",SP_SUL!Y680)</f>
        <v>*</v>
      </c>
      <c r="C676" s="95" t="str">
        <f>IF(SP_SUL!B680="","*",SP_SUL!B680)</f>
        <v>*</v>
      </c>
      <c r="D676" s="94" t="str">
        <f>IF(SP_SUL!D680="","*",SP_SUL!D680)</f>
        <v>*</v>
      </c>
      <c r="E676" s="94" t="str">
        <f>IF(SP_SUL!H680="","*",SP_SUL!H680)</f>
        <v>*</v>
      </c>
      <c r="F676" s="100" t="str">
        <f>IF(SP_SUL!M680="","*",SP_SUL!M680)</f>
        <v>-</v>
      </c>
      <c r="G676" s="95" t="str">
        <f>IF(SP_SUL!I680="","*",SP_SUL!I680)</f>
        <v>*</v>
      </c>
      <c r="H676" s="95" t="str">
        <f>IF(SP_SUL!AB680="","*",SP_SUL!AB680)</f>
        <v>*</v>
      </c>
      <c r="I676" s="95" t="str">
        <f>IF(SP_SUL!AC680="","*",SP_SUL!AC680)</f>
        <v>*</v>
      </c>
      <c r="J676" s="96" t="str">
        <f>IF(SP_SUL!AA680="","*",SP_SUL!AA680)</f>
        <v>*</v>
      </c>
      <c r="K676" s="97" t="str">
        <f>IF(SP_SUL!AD680="","*",SP_SUL!AD680)</f>
        <v>*</v>
      </c>
    </row>
    <row r="677" spans="2:11" hidden="1">
      <c r="B677" s="94" t="str">
        <f>IF(SP_SUL!Y681="","*",SP_SUL!Y681)</f>
        <v>*</v>
      </c>
      <c r="C677" s="95" t="str">
        <f>IF(SP_SUL!B681="","*",SP_SUL!B681)</f>
        <v>*</v>
      </c>
      <c r="D677" s="94" t="str">
        <f>IF(SP_SUL!D681="","*",SP_SUL!D681)</f>
        <v>*</v>
      </c>
      <c r="E677" s="94" t="str">
        <f>IF(SP_SUL!H681="","*",SP_SUL!H681)</f>
        <v>*</v>
      </c>
      <c r="F677" s="100" t="str">
        <f>IF(SP_SUL!M681="","*",SP_SUL!M681)</f>
        <v>-</v>
      </c>
      <c r="G677" s="95" t="str">
        <f>IF(SP_SUL!I681="","*",SP_SUL!I681)</f>
        <v>*</v>
      </c>
      <c r="H677" s="95" t="str">
        <f>IF(SP_SUL!AB681="","*",SP_SUL!AB681)</f>
        <v>*</v>
      </c>
      <c r="I677" s="95" t="str">
        <f>IF(SP_SUL!AC681="","*",SP_SUL!AC681)</f>
        <v>*</v>
      </c>
      <c r="J677" s="96" t="str">
        <f>IF(SP_SUL!AA681="","*",SP_SUL!AA681)</f>
        <v>*</v>
      </c>
      <c r="K677" s="97" t="str">
        <f>IF(SP_SUL!AD681="","*",SP_SUL!AD681)</f>
        <v>*</v>
      </c>
    </row>
    <row r="678" spans="2:11" hidden="1">
      <c r="B678" s="94" t="str">
        <f>IF(SP_SUL!Y682="","*",SP_SUL!Y682)</f>
        <v>*</v>
      </c>
      <c r="C678" s="95" t="str">
        <f>IF(SP_SUL!B682="","*",SP_SUL!B682)</f>
        <v>*</v>
      </c>
      <c r="D678" s="94" t="str">
        <f>IF(SP_SUL!D682="","*",SP_SUL!D682)</f>
        <v>*</v>
      </c>
      <c r="E678" s="94" t="str">
        <f>IF(SP_SUL!H682="","*",SP_SUL!H682)</f>
        <v>*</v>
      </c>
      <c r="F678" s="100" t="str">
        <f>IF(SP_SUL!M682="","*",SP_SUL!M682)</f>
        <v>-</v>
      </c>
      <c r="G678" s="95" t="str">
        <f>IF(SP_SUL!I682="","*",SP_SUL!I682)</f>
        <v>*</v>
      </c>
      <c r="H678" s="95" t="str">
        <f>IF(SP_SUL!AB682="","*",SP_SUL!AB682)</f>
        <v>*</v>
      </c>
      <c r="I678" s="95" t="str">
        <f>IF(SP_SUL!AC682="","*",SP_SUL!AC682)</f>
        <v>*</v>
      </c>
      <c r="J678" s="96" t="str">
        <f>IF(SP_SUL!AA682="","*",SP_SUL!AA682)</f>
        <v>*</v>
      </c>
      <c r="K678" s="97" t="str">
        <f>IF(SP_SUL!AD682="","*",SP_SUL!AD682)</f>
        <v>*</v>
      </c>
    </row>
    <row r="679" spans="2:11" hidden="1">
      <c r="B679" s="94" t="str">
        <f>IF(SP_SUL!Y683="","*",SP_SUL!Y683)</f>
        <v>*</v>
      </c>
      <c r="C679" s="95" t="str">
        <f>IF(SP_SUL!B683="","*",SP_SUL!B683)</f>
        <v>*</v>
      </c>
      <c r="D679" s="94" t="str">
        <f>IF(SP_SUL!D683="","*",SP_SUL!D683)</f>
        <v>*</v>
      </c>
      <c r="E679" s="94" t="str">
        <f>IF(SP_SUL!H683="","*",SP_SUL!H683)</f>
        <v>*</v>
      </c>
      <c r="F679" s="100" t="str">
        <f>IF(SP_SUL!M683="","*",SP_SUL!M683)</f>
        <v>-</v>
      </c>
      <c r="G679" s="95" t="str">
        <f>IF(SP_SUL!I683="","*",SP_SUL!I683)</f>
        <v>*</v>
      </c>
      <c r="H679" s="95" t="str">
        <f>IF(SP_SUL!AB683="","*",SP_SUL!AB683)</f>
        <v>*</v>
      </c>
      <c r="I679" s="95" t="str">
        <f>IF(SP_SUL!AC683="","*",SP_SUL!AC683)</f>
        <v>*</v>
      </c>
      <c r="J679" s="96" t="str">
        <f>IF(SP_SUL!AA683="","*",SP_SUL!AA683)</f>
        <v>*</v>
      </c>
      <c r="K679" s="97" t="str">
        <f>IF(SP_SUL!AD683="","*",SP_SUL!AD683)</f>
        <v>*</v>
      </c>
    </row>
    <row r="680" spans="2:11" hidden="1">
      <c r="B680" s="94" t="str">
        <f>IF(SP_SUL!Y684="","*",SP_SUL!Y684)</f>
        <v>*</v>
      </c>
      <c r="C680" s="95" t="str">
        <f>IF(SP_SUL!B684="","*",SP_SUL!B684)</f>
        <v>*</v>
      </c>
      <c r="D680" s="94" t="str">
        <f>IF(SP_SUL!D684="","*",SP_SUL!D684)</f>
        <v>*</v>
      </c>
      <c r="E680" s="94" t="str">
        <f>IF(SP_SUL!H684="","*",SP_SUL!H684)</f>
        <v>*</v>
      </c>
      <c r="F680" s="100" t="str">
        <f>IF(SP_SUL!M684="","*",SP_SUL!M684)</f>
        <v>-</v>
      </c>
      <c r="G680" s="95" t="str">
        <f>IF(SP_SUL!I684="","*",SP_SUL!I684)</f>
        <v>*</v>
      </c>
      <c r="H680" s="95" t="str">
        <f>IF(SP_SUL!AB684="","*",SP_SUL!AB684)</f>
        <v>*</v>
      </c>
      <c r="I680" s="95" t="str">
        <f>IF(SP_SUL!AC684="","*",SP_SUL!AC684)</f>
        <v>*</v>
      </c>
      <c r="J680" s="96" t="str">
        <f>IF(SP_SUL!AA684="","*",SP_SUL!AA684)</f>
        <v>*</v>
      </c>
      <c r="K680" s="97" t="str">
        <f>IF(SP_SUL!AD684="","*",SP_SUL!AD684)</f>
        <v>*</v>
      </c>
    </row>
    <row r="681" spans="2:11" hidden="1">
      <c r="B681" s="94" t="str">
        <f>IF(SP_SUL!Y685="","*",SP_SUL!Y685)</f>
        <v>*</v>
      </c>
      <c r="C681" s="95" t="str">
        <f>IF(SP_SUL!B685="","*",SP_SUL!B685)</f>
        <v>*</v>
      </c>
      <c r="D681" s="94" t="str">
        <f>IF(SP_SUL!D685="","*",SP_SUL!D685)</f>
        <v>*</v>
      </c>
      <c r="E681" s="94" t="str">
        <f>IF(SP_SUL!H685="","*",SP_SUL!H685)</f>
        <v>*</v>
      </c>
      <c r="F681" s="100" t="str">
        <f>IF(SP_SUL!M685="","*",SP_SUL!M685)</f>
        <v>-</v>
      </c>
      <c r="G681" s="95" t="str">
        <f>IF(SP_SUL!I685="","*",SP_SUL!I685)</f>
        <v>*</v>
      </c>
      <c r="H681" s="95" t="str">
        <f>IF(SP_SUL!AB685="","*",SP_SUL!AB685)</f>
        <v>*</v>
      </c>
      <c r="I681" s="95" t="str">
        <f>IF(SP_SUL!AC685="","*",SP_SUL!AC685)</f>
        <v>*</v>
      </c>
      <c r="J681" s="96" t="str">
        <f>IF(SP_SUL!AA685="","*",SP_SUL!AA685)</f>
        <v>*</v>
      </c>
      <c r="K681" s="97" t="str">
        <f>IF(SP_SUL!AD685="","*",SP_SUL!AD685)</f>
        <v>*</v>
      </c>
    </row>
    <row r="682" spans="2:11" hidden="1">
      <c r="B682" s="94" t="str">
        <f>IF(SP_SUL!Y686="","*",SP_SUL!Y686)</f>
        <v>*</v>
      </c>
      <c r="C682" s="95" t="str">
        <f>IF(SP_SUL!B686="","*",SP_SUL!B686)</f>
        <v>*</v>
      </c>
      <c r="D682" s="94" t="str">
        <f>IF(SP_SUL!D686="","*",SP_SUL!D686)</f>
        <v>*</v>
      </c>
      <c r="E682" s="94" t="str">
        <f>IF(SP_SUL!H686="","*",SP_SUL!H686)</f>
        <v>*</v>
      </c>
      <c r="F682" s="100" t="str">
        <f>IF(SP_SUL!M686="","*",SP_SUL!M686)</f>
        <v>-</v>
      </c>
      <c r="G682" s="95" t="str">
        <f>IF(SP_SUL!I686="","*",SP_SUL!I686)</f>
        <v>*</v>
      </c>
      <c r="H682" s="95" t="str">
        <f>IF(SP_SUL!AB686="","*",SP_SUL!AB686)</f>
        <v>*</v>
      </c>
      <c r="I682" s="95" t="str">
        <f>IF(SP_SUL!AC686="","*",SP_SUL!AC686)</f>
        <v>*</v>
      </c>
      <c r="J682" s="96" t="str">
        <f>IF(SP_SUL!AA686="","*",SP_SUL!AA686)</f>
        <v>*</v>
      </c>
      <c r="K682" s="97" t="str">
        <f>IF(SP_SUL!AD686="","*",SP_SUL!AD686)</f>
        <v>*</v>
      </c>
    </row>
    <row r="683" spans="2:11" hidden="1">
      <c r="B683" s="94" t="str">
        <f>IF(SP_SUL!Y687="","*",SP_SUL!Y687)</f>
        <v>*</v>
      </c>
      <c r="C683" s="95" t="str">
        <f>IF(SP_SUL!B687="","*",SP_SUL!B687)</f>
        <v>*</v>
      </c>
      <c r="D683" s="94" t="str">
        <f>IF(SP_SUL!D687="","*",SP_SUL!D687)</f>
        <v>*</v>
      </c>
      <c r="E683" s="94" t="str">
        <f>IF(SP_SUL!H687="","*",SP_SUL!H687)</f>
        <v>*</v>
      </c>
      <c r="F683" s="100" t="str">
        <f>IF(SP_SUL!M687="","*",SP_SUL!M687)</f>
        <v>-</v>
      </c>
      <c r="G683" s="95" t="str">
        <f>IF(SP_SUL!I687="","*",SP_SUL!I687)</f>
        <v>*</v>
      </c>
      <c r="H683" s="95" t="str">
        <f>IF(SP_SUL!AB687="","*",SP_SUL!AB687)</f>
        <v>*</v>
      </c>
      <c r="I683" s="95" t="str">
        <f>IF(SP_SUL!AC687="","*",SP_SUL!AC687)</f>
        <v>*</v>
      </c>
      <c r="J683" s="96" t="str">
        <f>IF(SP_SUL!AA687="","*",SP_SUL!AA687)</f>
        <v>*</v>
      </c>
      <c r="K683" s="97" t="str">
        <f>IF(SP_SUL!AD687="","*",SP_SUL!AD687)</f>
        <v>*</v>
      </c>
    </row>
    <row r="684" spans="2:11" hidden="1">
      <c r="B684" s="94" t="str">
        <f>IF(SP_SUL!Y688="","*",SP_SUL!Y688)</f>
        <v>*</v>
      </c>
      <c r="C684" s="95" t="str">
        <f>IF(SP_SUL!B688="","*",SP_SUL!B688)</f>
        <v>*</v>
      </c>
      <c r="D684" s="94" t="str">
        <f>IF(SP_SUL!D688="","*",SP_SUL!D688)</f>
        <v>*</v>
      </c>
      <c r="E684" s="94" t="str">
        <f>IF(SP_SUL!H688="","*",SP_SUL!H688)</f>
        <v>*</v>
      </c>
      <c r="F684" s="100" t="str">
        <f>IF(SP_SUL!M688="","*",SP_SUL!M688)</f>
        <v>-</v>
      </c>
      <c r="G684" s="95" t="str">
        <f>IF(SP_SUL!I688="","*",SP_SUL!I688)</f>
        <v>*</v>
      </c>
      <c r="H684" s="95" t="str">
        <f>IF(SP_SUL!AB688="","*",SP_SUL!AB688)</f>
        <v>*</v>
      </c>
      <c r="I684" s="95" t="str">
        <f>IF(SP_SUL!AC688="","*",SP_SUL!AC688)</f>
        <v>*</v>
      </c>
      <c r="J684" s="96" t="str">
        <f>IF(SP_SUL!AA688="","*",SP_SUL!AA688)</f>
        <v>*</v>
      </c>
      <c r="K684" s="97" t="str">
        <f>IF(SP_SUL!AD688="","*",SP_SUL!AD688)</f>
        <v>*</v>
      </c>
    </row>
    <row r="685" spans="2:11" hidden="1">
      <c r="B685" s="94" t="str">
        <f>IF(SP_SUL!Y689="","*",SP_SUL!Y689)</f>
        <v>*</v>
      </c>
      <c r="C685" s="95" t="str">
        <f>IF(SP_SUL!B689="","*",SP_SUL!B689)</f>
        <v>*</v>
      </c>
      <c r="D685" s="94" t="str">
        <f>IF(SP_SUL!D689="","*",SP_SUL!D689)</f>
        <v>*</v>
      </c>
      <c r="E685" s="94" t="str">
        <f>IF(SP_SUL!H689="","*",SP_SUL!H689)</f>
        <v>*</v>
      </c>
      <c r="F685" s="100" t="str">
        <f>IF(SP_SUL!M689="","*",SP_SUL!M689)</f>
        <v>-</v>
      </c>
      <c r="G685" s="95" t="str">
        <f>IF(SP_SUL!I689="","*",SP_SUL!I689)</f>
        <v>*</v>
      </c>
      <c r="H685" s="95" t="str">
        <f>IF(SP_SUL!AB689="","*",SP_SUL!AB689)</f>
        <v>*</v>
      </c>
      <c r="I685" s="95" t="str">
        <f>IF(SP_SUL!AC689="","*",SP_SUL!AC689)</f>
        <v>*</v>
      </c>
      <c r="J685" s="96" t="str">
        <f>IF(SP_SUL!AA689="","*",SP_SUL!AA689)</f>
        <v>*</v>
      </c>
      <c r="K685" s="97" t="str">
        <f>IF(SP_SUL!AD689="","*",SP_SUL!AD689)</f>
        <v>*</v>
      </c>
    </row>
    <row r="686" spans="2:11" hidden="1">
      <c r="B686" s="94" t="str">
        <f>IF(SP_SUL!Y690="","*",SP_SUL!Y690)</f>
        <v>*</v>
      </c>
      <c r="C686" s="95" t="str">
        <f>IF(SP_SUL!B690="","*",SP_SUL!B690)</f>
        <v>*</v>
      </c>
      <c r="D686" s="94" t="str">
        <f>IF(SP_SUL!D690="","*",SP_SUL!D690)</f>
        <v>*</v>
      </c>
      <c r="E686" s="94" t="str">
        <f>IF(SP_SUL!H690="","*",SP_SUL!H690)</f>
        <v>*</v>
      </c>
      <c r="F686" s="100" t="str">
        <f>IF(SP_SUL!M690="","*",SP_SUL!M690)</f>
        <v>-</v>
      </c>
      <c r="G686" s="95" t="str">
        <f>IF(SP_SUL!I690="","*",SP_SUL!I690)</f>
        <v>*</v>
      </c>
      <c r="H686" s="95" t="str">
        <f>IF(SP_SUL!AB690="","*",SP_SUL!AB690)</f>
        <v>*</v>
      </c>
      <c r="I686" s="95" t="str">
        <f>IF(SP_SUL!AC690="","*",SP_SUL!AC690)</f>
        <v>*</v>
      </c>
      <c r="J686" s="96" t="str">
        <f>IF(SP_SUL!AA690="","*",SP_SUL!AA690)</f>
        <v>*</v>
      </c>
      <c r="K686" s="97" t="str">
        <f>IF(SP_SUL!AD690="","*",SP_SUL!AD690)</f>
        <v>*</v>
      </c>
    </row>
    <row r="687" spans="2:11" hidden="1">
      <c r="B687" s="94" t="str">
        <f>IF(SP_SUL!Y691="","*",SP_SUL!Y691)</f>
        <v>*</v>
      </c>
      <c r="C687" s="95" t="str">
        <f>IF(SP_SUL!B691="","*",SP_SUL!B691)</f>
        <v>*</v>
      </c>
      <c r="D687" s="94" t="str">
        <f>IF(SP_SUL!D691="","*",SP_SUL!D691)</f>
        <v>*</v>
      </c>
      <c r="E687" s="94" t="str">
        <f>IF(SP_SUL!H691="","*",SP_SUL!H691)</f>
        <v>*</v>
      </c>
      <c r="F687" s="100" t="str">
        <f>IF(SP_SUL!M691="","*",SP_SUL!M691)</f>
        <v>-</v>
      </c>
      <c r="G687" s="95" t="str">
        <f>IF(SP_SUL!I691="","*",SP_SUL!I691)</f>
        <v>*</v>
      </c>
      <c r="H687" s="95" t="str">
        <f>IF(SP_SUL!AB691="","*",SP_SUL!AB691)</f>
        <v>*</v>
      </c>
      <c r="I687" s="95" t="str">
        <f>IF(SP_SUL!AC691="","*",SP_SUL!AC691)</f>
        <v>*</v>
      </c>
      <c r="J687" s="96" t="str">
        <f>IF(SP_SUL!AA691="","*",SP_SUL!AA691)</f>
        <v>*</v>
      </c>
      <c r="K687" s="97" t="str">
        <f>IF(SP_SUL!AD691="","*",SP_SUL!AD691)</f>
        <v>*</v>
      </c>
    </row>
    <row r="688" spans="2:11" hidden="1">
      <c r="B688" s="94" t="str">
        <f>IF(SP_SUL!Y692="","*",SP_SUL!Y692)</f>
        <v>*</v>
      </c>
      <c r="C688" s="95" t="str">
        <f>IF(SP_SUL!B692="","*",SP_SUL!B692)</f>
        <v>*</v>
      </c>
      <c r="D688" s="94" t="str">
        <f>IF(SP_SUL!D692="","*",SP_SUL!D692)</f>
        <v>*</v>
      </c>
      <c r="E688" s="94" t="str">
        <f>IF(SP_SUL!H692="","*",SP_SUL!H692)</f>
        <v>*</v>
      </c>
      <c r="F688" s="100" t="str">
        <f>IF(SP_SUL!M692="","*",SP_SUL!M692)</f>
        <v>-</v>
      </c>
      <c r="G688" s="95" t="str">
        <f>IF(SP_SUL!I692="","*",SP_SUL!I692)</f>
        <v>*</v>
      </c>
      <c r="H688" s="95" t="str">
        <f>IF(SP_SUL!AB692="","*",SP_SUL!AB692)</f>
        <v>*</v>
      </c>
      <c r="I688" s="95" t="str">
        <f>IF(SP_SUL!AC692="","*",SP_SUL!AC692)</f>
        <v>*</v>
      </c>
      <c r="J688" s="96" t="str">
        <f>IF(SP_SUL!AA692="","*",SP_SUL!AA692)</f>
        <v>*</v>
      </c>
      <c r="K688" s="97" t="str">
        <f>IF(SP_SUL!AD692="","*",SP_SUL!AD692)</f>
        <v>*</v>
      </c>
    </row>
    <row r="689" spans="2:11" hidden="1">
      <c r="B689" s="94" t="str">
        <f>IF(SP_SUL!Y693="","*",SP_SUL!Y693)</f>
        <v>*</v>
      </c>
      <c r="C689" s="95" t="str">
        <f>IF(SP_SUL!B693="","*",SP_SUL!B693)</f>
        <v>*</v>
      </c>
      <c r="D689" s="94" t="str">
        <f>IF(SP_SUL!D693="","*",SP_SUL!D693)</f>
        <v>*</v>
      </c>
      <c r="E689" s="94" t="str">
        <f>IF(SP_SUL!H693="","*",SP_SUL!H693)</f>
        <v>*</v>
      </c>
      <c r="F689" s="100" t="str">
        <f>IF(SP_SUL!M693="","*",SP_SUL!M693)</f>
        <v>-</v>
      </c>
      <c r="G689" s="95" t="str">
        <f>IF(SP_SUL!I693="","*",SP_SUL!I693)</f>
        <v>*</v>
      </c>
      <c r="H689" s="95" t="str">
        <f>IF(SP_SUL!AB693="","*",SP_SUL!AB693)</f>
        <v>*</v>
      </c>
      <c r="I689" s="95" t="str">
        <f>IF(SP_SUL!AC693="","*",SP_SUL!AC693)</f>
        <v>*</v>
      </c>
      <c r="J689" s="96" t="str">
        <f>IF(SP_SUL!AA693="","*",SP_SUL!AA693)</f>
        <v>*</v>
      </c>
      <c r="K689" s="97" t="str">
        <f>IF(SP_SUL!AD693="","*",SP_SUL!AD693)</f>
        <v>*</v>
      </c>
    </row>
    <row r="690" spans="2:11" hidden="1">
      <c r="B690" s="94" t="str">
        <f>IF(SP_SUL!Y694="","*",SP_SUL!Y694)</f>
        <v>*</v>
      </c>
      <c r="C690" s="95" t="str">
        <f>IF(SP_SUL!B694="","*",SP_SUL!B694)</f>
        <v>*</v>
      </c>
      <c r="D690" s="94" t="str">
        <f>IF(SP_SUL!D694="","*",SP_SUL!D694)</f>
        <v>*</v>
      </c>
      <c r="E690" s="94" t="str">
        <f>IF(SP_SUL!H694="","*",SP_SUL!H694)</f>
        <v>*</v>
      </c>
      <c r="F690" s="100" t="str">
        <f>IF(SP_SUL!M694="","*",SP_SUL!M694)</f>
        <v>-</v>
      </c>
      <c r="G690" s="95" t="str">
        <f>IF(SP_SUL!I694="","*",SP_SUL!I694)</f>
        <v>*</v>
      </c>
      <c r="H690" s="95" t="str">
        <f>IF(SP_SUL!AB694="","*",SP_SUL!AB694)</f>
        <v>*</v>
      </c>
      <c r="I690" s="95" t="str">
        <f>IF(SP_SUL!AC694="","*",SP_SUL!AC694)</f>
        <v>*</v>
      </c>
      <c r="J690" s="96" t="str">
        <f>IF(SP_SUL!AA694="","*",SP_SUL!AA694)</f>
        <v>*</v>
      </c>
      <c r="K690" s="97" t="str">
        <f>IF(SP_SUL!AD694="","*",SP_SUL!AD694)</f>
        <v>*</v>
      </c>
    </row>
    <row r="691" spans="2:11" hidden="1">
      <c r="B691" s="94" t="str">
        <f>IF(SP_SUL!Y695="","*",SP_SUL!Y695)</f>
        <v>*</v>
      </c>
      <c r="C691" s="95" t="str">
        <f>IF(SP_SUL!B695="","*",SP_SUL!B695)</f>
        <v>*</v>
      </c>
      <c r="D691" s="94" t="str">
        <f>IF(SP_SUL!D695="","*",SP_SUL!D695)</f>
        <v>*</v>
      </c>
      <c r="E691" s="94" t="str">
        <f>IF(SP_SUL!H695="","*",SP_SUL!H695)</f>
        <v>*</v>
      </c>
      <c r="F691" s="100" t="str">
        <f>IF(SP_SUL!M695="","*",SP_SUL!M695)</f>
        <v>-</v>
      </c>
      <c r="G691" s="95" t="str">
        <f>IF(SP_SUL!I695="","*",SP_SUL!I695)</f>
        <v>*</v>
      </c>
      <c r="H691" s="95" t="str">
        <f>IF(SP_SUL!AB695="","*",SP_SUL!AB695)</f>
        <v>*</v>
      </c>
      <c r="I691" s="95" t="str">
        <f>IF(SP_SUL!AC695="","*",SP_SUL!AC695)</f>
        <v>*</v>
      </c>
      <c r="J691" s="96" t="str">
        <f>IF(SP_SUL!AA695="","*",SP_SUL!AA695)</f>
        <v>*</v>
      </c>
      <c r="K691" s="97" t="str">
        <f>IF(SP_SUL!AD695="","*",SP_SUL!AD695)</f>
        <v>*</v>
      </c>
    </row>
    <row r="692" spans="2:11" hidden="1">
      <c r="B692" s="94" t="str">
        <f>IF(SP_SUL!Y696="","*",SP_SUL!Y696)</f>
        <v>*</v>
      </c>
      <c r="C692" s="95" t="str">
        <f>IF(SP_SUL!B696="","*",SP_SUL!B696)</f>
        <v>*</v>
      </c>
      <c r="D692" s="94" t="str">
        <f>IF(SP_SUL!D696="","*",SP_SUL!D696)</f>
        <v>*</v>
      </c>
      <c r="E692" s="94" t="str">
        <f>IF(SP_SUL!H696="","*",SP_SUL!H696)</f>
        <v>*</v>
      </c>
      <c r="F692" s="100" t="str">
        <f>IF(SP_SUL!M696="","*",SP_SUL!M696)</f>
        <v>-</v>
      </c>
      <c r="G692" s="95" t="str">
        <f>IF(SP_SUL!I696="","*",SP_SUL!I696)</f>
        <v>*</v>
      </c>
      <c r="H692" s="95" t="str">
        <f>IF(SP_SUL!AB696="","*",SP_SUL!AB696)</f>
        <v>*</v>
      </c>
      <c r="I692" s="95" t="str">
        <f>IF(SP_SUL!AC696="","*",SP_SUL!AC696)</f>
        <v>*</v>
      </c>
      <c r="J692" s="96" t="str">
        <f>IF(SP_SUL!AA696="","*",SP_SUL!AA696)</f>
        <v>*</v>
      </c>
      <c r="K692" s="97" t="str">
        <f>IF(SP_SUL!AD696="","*",SP_SUL!AD696)</f>
        <v>*</v>
      </c>
    </row>
    <row r="693" spans="2:11" hidden="1">
      <c r="B693" s="94" t="str">
        <f>IF(SP_SUL!Y697="","*",SP_SUL!Y697)</f>
        <v>*</v>
      </c>
      <c r="C693" s="95" t="str">
        <f>IF(SP_SUL!B697="","*",SP_SUL!B697)</f>
        <v>*</v>
      </c>
      <c r="D693" s="94" t="str">
        <f>IF(SP_SUL!D697="","*",SP_SUL!D697)</f>
        <v>*</v>
      </c>
      <c r="E693" s="94" t="str">
        <f>IF(SP_SUL!H697="","*",SP_SUL!H697)</f>
        <v>*</v>
      </c>
      <c r="F693" s="100" t="str">
        <f>IF(SP_SUL!M697="","*",SP_SUL!M697)</f>
        <v>-</v>
      </c>
      <c r="G693" s="95" t="str">
        <f>IF(SP_SUL!I697="","*",SP_SUL!I697)</f>
        <v>*</v>
      </c>
      <c r="H693" s="95" t="str">
        <f>IF(SP_SUL!AB697="","*",SP_SUL!AB697)</f>
        <v>*</v>
      </c>
      <c r="I693" s="95" t="str">
        <f>IF(SP_SUL!AC697="","*",SP_SUL!AC697)</f>
        <v>*</v>
      </c>
      <c r="J693" s="96" t="str">
        <f>IF(SP_SUL!AA697="","*",SP_SUL!AA697)</f>
        <v>*</v>
      </c>
      <c r="K693" s="97" t="str">
        <f>IF(SP_SUL!AD697="","*",SP_SUL!AD697)</f>
        <v>*</v>
      </c>
    </row>
    <row r="694" spans="2:11" hidden="1">
      <c r="B694" s="94" t="str">
        <f>IF(SP_SUL!Y698="","*",SP_SUL!Y698)</f>
        <v>*</v>
      </c>
      <c r="C694" s="95" t="str">
        <f>IF(SP_SUL!B698="","*",SP_SUL!B698)</f>
        <v>*</v>
      </c>
      <c r="D694" s="94" t="str">
        <f>IF(SP_SUL!D698="","*",SP_SUL!D698)</f>
        <v>*</v>
      </c>
      <c r="E694" s="94" t="str">
        <f>IF(SP_SUL!H698="","*",SP_SUL!H698)</f>
        <v>*</v>
      </c>
      <c r="F694" s="100" t="str">
        <f>IF(SP_SUL!M698="","*",SP_SUL!M698)</f>
        <v>-</v>
      </c>
      <c r="G694" s="95" t="str">
        <f>IF(SP_SUL!I698="","*",SP_SUL!I698)</f>
        <v>*</v>
      </c>
      <c r="H694" s="95" t="str">
        <f>IF(SP_SUL!AB698="","*",SP_SUL!AB698)</f>
        <v>*</v>
      </c>
      <c r="I694" s="95" t="str">
        <f>IF(SP_SUL!AC698="","*",SP_SUL!AC698)</f>
        <v>*</v>
      </c>
      <c r="J694" s="96" t="str">
        <f>IF(SP_SUL!AA698="","*",SP_SUL!AA698)</f>
        <v>*</v>
      </c>
      <c r="K694" s="97" t="str">
        <f>IF(SP_SUL!AD698="","*",SP_SUL!AD698)</f>
        <v>*</v>
      </c>
    </row>
    <row r="695" spans="2:11" hidden="1">
      <c r="B695" s="94" t="str">
        <f>IF(SP_SUL!Y699="","*",SP_SUL!Y699)</f>
        <v>*</v>
      </c>
      <c r="C695" s="95" t="str">
        <f>IF(SP_SUL!B699="","*",SP_SUL!B699)</f>
        <v>*</v>
      </c>
      <c r="D695" s="94" t="str">
        <f>IF(SP_SUL!D699="","*",SP_SUL!D699)</f>
        <v>*</v>
      </c>
      <c r="E695" s="94" t="str">
        <f>IF(SP_SUL!H699="","*",SP_SUL!H699)</f>
        <v>*</v>
      </c>
      <c r="F695" s="100" t="str">
        <f>IF(SP_SUL!M699="","*",SP_SUL!M699)</f>
        <v>-</v>
      </c>
      <c r="G695" s="95" t="str">
        <f>IF(SP_SUL!I699="","*",SP_SUL!I699)</f>
        <v>*</v>
      </c>
      <c r="H695" s="95" t="str">
        <f>IF(SP_SUL!AB699="","*",SP_SUL!AB699)</f>
        <v>*</v>
      </c>
      <c r="I695" s="95" t="str">
        <f>IF(SP_SUL!AC699="","*",SP_SUL!AC699)</f>
        <v>*</v>
      </c>
      <c r="J695" s="96" t="str">
        <f>IF(SP_SUL!AA699="","*",SP_SUL!AA699)</f>
        <v>*</v>
      </c>
      <c r="K695" s="97" t="str">
        <f>IF(SP_SUL!AD699="","*",SP_SUL!AD699)</f>
        <v>*</v>
      </c>
    </row>
    <row r="696" spans="2:11" hidden="1">
      <c r="B696" s="94" t="str">
        <f>IF(SP_SUL!Y700="","*",SP_SUL!Y700)</f>
        <v>*</v>
      </c>
      <c r="C696" s="95" t="str">
        <f>IF(SP_SUL!B700="","*",SP_SUL!B700)</f>
        <v>*</v>
      </c>
      <c r="D696" s="94" t="str">
        <f>IF(SP_SUL!D700="","*",SP_SUL!D700)</f>
        <v>*</v>
      </c>
      <c r="E696" s="94" t="str">
        <f>IF(SP_SUL!H700="","*",SP_SUL!H700)</f>
        <v>*</v>
      </c>
      <c r="F696" s="100" t="str">
        <f>IF(SP_SUL!M700="","*",SP_SUL!M700)</f>
        <v>-</v>
      </c>
      <c r="G696" s="95" t="str">
        <f>IF(SP_SUL!I700="","*",SP_SUL!I700)</f>
        <v>*</v>
      </c>
      <c r="H696" s="95" t="str">
        <f>IF(SP_SUL!AB700="","*",SP_SUL!AB700)</f>
        <v>*</v>
      </c>
      <c r="I696" s="95" t="str">
        <f>IF(SP_SUL!AC700="","*",SP_SUL!AC700)</f>
        <v>*</v>
      </c>
      <c r="J696" s="96" t="str">
        <f>IF(SP_SUL!AA700="","*",SP_SUL!AA700)</f>
        <v>*</v>
      </c>
      <c r="K696" s="97" t="str">
        <f>IF(SP_SUL!AD700="","*",SP_SUL!AD700)</f>
        <v>*</v>
      </c>
    </row>
    <row r="697" spans="2:11" hidden="1">
      <c r="B697" s="94" t="str">
        <f>IF(SP_SUL!Y701="","*",SP_SUL!Y701)</f>
        <v>*</v>
      </c>
      <c r="C697" s="95" t="str">
        <f>IF(SP_SUL!B701="","*",SP_SUL!B701)</f>
        <v>*</v>
      </c>
      <c r="D697" s="94" t="str">
        <f>IF(SP_SUL!D701="","*",SP_SUL!D701)</f>
        <v>*</v>
      </c>
      <c r="E697" s="94" t="str">
        <f>IF(SP_SUL!H701="","*",SP_SUL!H701)</f>
        <v>*</v>
      </c>
      <c r="F697" s="100" t="str">
        <f>IF(SP_SUL!M701="","*",SP_SUL!M701)</f>
        <v>-</v>
      </c>
      <c r="G697" s="95" t="str">
        <f>IF(SP_SUL!I701="","*",SP_SUL!I701)</f>
        <v>*</v>
      </c>
      <c r="H697" s="95" t="str">
        <f>IF(SP_SUL!AB701="","*",SP_SUL!AB701)</f>
        <v>*</v>
      </c>
      <c r="I697" s="95" t="str">
        <f>IF(SP_SUL!AC701="","*",SP_SUL!AC701)</f>
        <v>*</v>
      </c>
      <c r="J697" s="96" t="str">
        <f>IF(SP_SUL!AA701="","*",SP_SUL!AA701)</f>
        <v>*</v>
      </c>
      <c r="K697" s="97" t="str">
        <f>IF(SP_SUL!AD701="","*",SP_SUL!AD701)</f>
        <v>*</v>
      </c>
    </row>
    <row r="698" spans="2:11" hidden="1">
      <c r="B698" s="94" t="str">
        <f>IF(SP_SUL!Y702="","*",SP_SUL!Y702)</f>
        <v>*</v>
      </c>
      <c r="C698" s="95" t="str">
        <f>IF(SP_SUL!B702="","*",SP_SUL!B702)</f>
        <v>*</v>
      </c>
      <c r="D698" s="94" t="str">
        <f>IF(SP_SUL!D702="","*",SP_SUL!D702)</f>
        <v>*</v>
      </c>
      <c r="E698" s="94" t="str">
        <f>IF(SP_SUL!H702="","*",SP_SUL!H702)</f>
        <v>*</v>
      </c>
      <c r="F698" s="100" t="str">
        <f>IF(SP_SUL!M702="","*",SP_SUL!M702)</f>
        <v>-</v>
      </c>
      <c r="G698" s="95" t="str">
        <f>IF(SP_SUL!I702="","*",SP_SUL!I702)</f>
        <v>*</v>
      </c>
      <c r="H698" s="95" t="str">
        <f>IF(SP_SUL!AB702="","*",SP_SUL!AB702)</f>
        <v>*</v>
      </c>
      <c r="I698" s="95" t="str">
        <f>IF(SP_SUL!AC702="","*",SP_SUL!AC702)</f>
        <v>*</v>
      </c>
      <c r="J698" s="96" t="str">
        <f>IF(SP_SUL!AA702="","*",SP_SUL!AA702)</f>
        <v>*</v>
      </c>
      <c r="K698" s="97" t="str">
        <f>IF(SP_SUL!AD702="","*",SP_SUL!AD702)</f>
        <v>*</v>
      </c>
    </row>
    <row r="699" spans="2:11" hidden="1">
      <c r="B699" s="94" t="str">
        <f>IF(SP_SUL!Y703="","*",SP_SUL!Y703)</f>
        <v>*</v>
      </c>
      <c r="C699" s="95" t="str">
        <f>IF(SP_SUL!B703="","*",SP_SUL!B703)</f>
        <v>*</v>
      </c>
      <c r="D699" s="94" t="str">
        <f>IF(SP_SUL!D703="","*",SP_SUL!D703)</f>
        <v>*</v>
      </c>
      <c r="E699" s="94" t="str">
        <f>IF(SP_SUL!H703="","*",SP_SUL!H703)</f>
        <v>*</v>
      </c>
      <c r="F699" s="100" t="str">
        <f>IF(SP_SUL!M703="","*",SP_SUL!M703)</f>
        <v>-</v>
      </c>
      <c r="G699" s="95" t="str">
        <f>IF(SP_SUL!I703="","*",SP_SUL!I703)</f>
        <v>*</v>
      </c>
      <c r="H699" s="95" t="str">
        <f>IF(SP_SUL!AB703="","*",SP_SUL!AB703)</f>
        <v>*</v>
      </c>
      <c r="I699" s="95" t="str">
        <f>IF(SP_SUL!AC703="","*",SP_SUL!AC703)</f>
        <v>*</v>
      </c>
      <c r="J699" s="96" t="str">
        <f>IF(SP_SUL!AA703="","*",SP_SUL!AA703)</f>
        <v>*</v>
      </c>
      <c r="K699" s="97" t="str">
        <f>IF(SP_SUL!AD703="","*",SP_SUL!AD703)</f>
        <v>*</v>
      </c>
    </row>
    <row r="700" spans="2:11" hidden="1">
      <c r="B700" s="94" t="str">
        <f>IF(SP_SUL!Y704="","*",SP_SUL!Y704)</f>
        <v>*</v>
      </c>
      <c r="C700" s="95" t="str">
        <f>IF(SP_SUL!B704="","*",SP_SUL!B704)</f>
        <v>*</v>
      </c>
      <c r="D700" s="94" t="str">
        <f>IF(SP_SUL!D704="","*",SP_SUL!D704)</f>
        <v>*</v>
      </c>
      <c r="E700" s="94" t="str">
        <f>IF(SP_SUL!H704="","*",SP_SUL!H704)</f>
        <v>*</v>
      </c>
      <c r="F700" s="100" t="str">
        <f>IF(SP_SUL!M704="","*",SP_SUL!M704)</f>
        <v>-</v>
      </c>
      <c r="G700" s="95" t="str">
        <f>IF(SP_SUL!I704="","*",SP_SUL!I704)</f>
        <v>*</v>
      </c>
      <c r="H700" s="95" t="str">
        <f>IF(SP_SUL!AB704="","*",SP_SUL!AB704)</f>
        <v>*</v>
      </c>
      <c r="I700" s="95" t="str">
        <f>IF(SP_SUL!AC704="","*",SP_SUL!AC704)</f>
        <v>*</v>
      </c>
      <c r="J700" s="96" t="str">
        <f>IF(SP_SUL!AA704="","*",SP_SUL!AA704)</f>
        <v>*</v>
      </c>
      <c r="K700" s="97" t="str">
        <f>IF(SP_SUL!AD704="","*",SP_SUL!AD704)</f>
        <v>*</v>
      </c>
    </row>
    <row r="701" spans="2:11" hidden="1">
      <c r="B701" s="94" t="str">
        <f>IF(SP_SUL!Y705="","*",SP_SUL!Y705)</f>
        <v>*</v>
      </c>
      <c r="C701" s="95" t="str">
        <f>IF(SP_SUL!B705="","*",SP_SUL!B705)</f>
        <v>*</v>
      </c>
      <c r="D701" s="94" t="str">
        <f>IF(SP_SUL!D705="","*",SP_SUL!D705)</f>
        <v>*</v>
      </c>
      <c r="E701" s="94" t="str">
        <f>IF(SP_SUL!H705="","*",SP_SUL!H705)</f>
        <v>*</v>
      </c>
      <c r="F701" s="100" t="str">
        <f>IF(SP_SUL!M705="","*",SP_SUL!M705)</f>
        <v>-</v>
      </c>
      <c r="G701" s="95" t="str">
        <f>IF(SP_SUL!I705="","*",SP_SUL!I705)</f>
        <v>*</v>
      </c>
      <c r="H701" s="95" t="str">
        <f>IF(SP_SUL!AB705="","*",SP_SUL!AB705)</f>
        <v>*</v>
      </c>
      <c r="I701" s="95" t="str">
        <f>IF(SP_SUL!AC705="","*",SP_SUL!AC705)</f>
        <v>*</v>
      </c>
      <c r="J701" s="96" t="str">
        <f>IF(SP_SUL!AA705="","*",SP_SUL!AA705)</f>
        <v>*</v>
      </c>
      <c r="K701" s="97" t="str">
        <f>IF(SP_SUL!AD705="","*",SP_SUL!AD705)</f>
        <v>*</v>
      </c>
    </row>
    <row r="702" spans="2:11" hidden="1">
      <c r="B702" s="94" t="str">
        <f>IF(SP_SUL!Y706="","*",SP_SUL!Y706)</f>
        <v>*</v>
      </c>
      <c r="C702" s="95" t="str">
        <f>IF(SP_SUL!B706="","*",SP_SUL!B706)</f>
        <v>*</v>
      </c>
      <c r="D702" s="94" t="str">
        <f>IF(SP_SUL!D706="","*",SP_SUL!D706)</f>
        <v>*</v>
      </c>
      <c r="E702" s="94" t="str">
        <f>IF(SP_SUL!H706="","*",SP_SUL!H706)</f>
        <v>*</v>
      </c>
      <c r="F702" s="100" t="str">
        <f>IF(SP_SUL!M706="","*",SP_SUL!M706)</f>
        <v>-</v>
      </c>
      <c r="G702" s="95" t="str">
        <f>IF(SP_SUL!I706="","*",SP_SUL!I706)</f>
        <v>*</v>
      </c>
      <c r="H702" s="95" t="str">
        <f>IF(SP_SUL!AB706="","*",SP_SUL!AB706)</f>
        <v>*</v>
      </c>
      <c r="I702" s="95" t="str">
        <f>IF(SP_SUL!AC706="","*",SP_SUL!AC706)</f>
        <v>*</v>
      </c>
      <c r="J702" s="96" t="str">
        <f>IF(SP_SUL!AA706="","*",SP_SUL!AA706)</f>
        <v>*</v>
      </c>
      <c r="K702" s="97" t="str">
        <f>IF(SP_SUL!AD706="","*",SP_SUL!AD706)</f>
        <v>*</v>
      </c>
    </row>
    <row r="703" spans="2:11" hidden="1">
      <c r="B703" s="94" t="str">
        <f>IF(SP_SUL!Y707="","*",SP_SUL!Y707)</f>
        <v>*</v>
      </c>
      <c r="C703" s="95" t="str">
        <f>IF(SP_SUL!B707="","*",SP_SUL!B707)</f>
        <v>*</v>
      </c>
      <c r="D703" s="94" t="str">
        <f>IF(SP_SUL!D707="","*",SP_SUL!D707)</f>
        <v>*</v>
      </c>
      <c r="E703" s="94" t="str">
        <f>IF(SP_SUL!H707="","*",SP_SUL!H707)</f>
        <v>*</v>
      </c>
      <c r="F703" s="100" t="str">
        <f>IF(SP_SUL!M707="","*",SP_SUL!M707)</f>
        <v>-</v>
      </c>
      <c r="G703" s="95" t="str">
        <f>IF(SP_SUL!I707="","*",SP_SUL!I707)</f>
        <v>*</v>
      </c>
      <c r="H703" s="95" t="str">
        <f>IF(SP_SUL!AB707="","*",SP_SUL!AB707)</f>
        <v>*</v>
      </c>
      <c r="I703" s="95" t="str">
        <f>IF(SP_SUL!AC707="","*",SP_SUL!AC707)</f>
        <v>*</v>
      </c>
      <c r="J703" s="96" t="str">
        <f>IF(SP_SUL!AA707="","*",SP_SUL!AA707)</f>
        <v>*</v>
      </c>
      <c r="K703" s="97" t="str">
        <f>IF(SP_SUL!AD707="","*",SP_SUL!AD707)</f>
        <v>*</v>
      </c>
    </row>
    <row r="704" spans="2:11" hidden="1">
      <c r="B704" s="94" t="str">
        <f>IF(SP_SUL!Y708="","*",SP_SUL!Y708)</f>
        <v>*</v>
      </c>
      <c r="C704" s="95" t="str">
        <f>IF(SP_SUL!B708="","*",SP_SUL!B708)</f>
        <v>*</v>
      </c>
      <c r="D704" s="94" t="str">
        <f>IF(SP_SUL!D708="","*",SP_SUL!D708)</f>
        <v>*</v>
      </c>
      <c r="E704" s="94" t="str">
        <f>IF(SP_SUL!H708="","*",SP_SUL!H708)</f>
        <v>*</v>
      </c>
      <c r="F704" s="100" t="str">
        <f>IF(SP_SUL!M708="","*",SP_SUL!M708)</f>
        <v>-</v>
      </c>
      <c r="G704" s="95" t="str">
        <f>IF(SP_SUL!I708="","*",SP_SUL!I708)</f>
        <v>*</v>
      </c>
      <c r="H704" s="95" t="str">
        <f>IF(SP_SUL!AB708="","*",SP_SUL!AB708)</f>
        <v>*</v>
      </c>
      <c r="I704" s="95" t="str">
        <f>IF(SP_SUL!AC708="","*",SP_SUL!AC708)</f>
        <v>*</v>
      </c>
      <c r="J704" s="96" t="str">
        <f>IF(SP_SUL!AA708="","*",SP_SUL!AA708)</f>
        <v>*</v>
      </c>
      <c r="K704" s="97" t="str">
        <f>IF(SP_SUL!AD708="","*",SP_SUL!AD708)</f>
        <v>*</v>
      </c>
    </row>
    <row r="705" spans="2:11" hidden="1">
      <c r="B705" s="94" t="str">
        <f>IF(SP_SUL!Y709="","*",SP_SUL!Y709)</f>
        <v>*</v>
      </c>
      <c r="C705" s="95" t="str">
        <f>IF(SP_SUL!B709="","*",SP_SUL!B709)</f>
        <v>*</v>
      </c>
      <c r="D705" s="94" t="str">
        <f>IF(SP_SUL!D709="","*",SP_SUL!D709)</f>
        <v>*</v>
      </c>
      <c r="E705" s="94" t="str">
        <f>IF(SP_SUL!H709="","*",SP_SUL!H709)</f>
        <v>*</v>
      </c>
      <c r="F705" s="100" t="str">
        <f>IF(SP_SUL!M709="","*",SP_SUL!M709)</f>
        <v>-</v>
      </c>
      <c r="G705" s="95" t="str">
        <f>IF(SP_SUL!I709="","*",SP_SUL!I709)</f>
        <v>*</v>
      </c>
      <c r="H705" s="95" t="str">
        <f>IF(SP_SUL!AB709="","*",SP_SUL!AB709)</f>
        <v>*</v>
      </c>
      <c r="I705" s="95" t="str">
        <f>IF(SP_SUL!AC709="","*",SP_SUL!AC709)</f>
        <v>*</v>
      </c>
      <c r="J705" s="96" t="str">
        <f>IF(SP_SUL!AA709="","*",SP_SUL!AA709)</f>
        <v>*</v>
      </c>
      <c r="K705" s="97" t="str">
        <f>IF(SP_SUL!AD709="","*",SP_SUL!AD709)</f>
        <v>*</v>
      </c>
    </row>
    <row r="706" spans="2:11" hidden="1">
      <c r="B706" s="94" t="str">
        <f>IF(SP_SUL!Y710="","*",SP_SUL!Y710)</f>
        <v>*</v>
      </c>
      <c r="C706" s="95" t="str">
        <f>IF(SP_SUL!B710="","*",SP_SUL!B710)</f>
        <v>*</v>
      </c>
      <c r="D706" s="94" t="str">
        <f>IF(SP_SUL!D710="","*",SP_SUL!D710)</f>
        <v>*</v>
      </c>
      <c r="E706" s="94" t="str">
        <f>IF(SP_SUL!H710="","*",SP_SUL!H710)</f>
        <v>*</v>
      </c>
      <c r="F706" s="100" t="str">
        <f>IF(SP_SUL!M710="","*",SP_SUL!M710)</f>
        <v>-</v>
      </c>
      <c r="G706" s="95" t="str">
        <f>IF(SP_SUL!I710="","*",SP_SUL!I710)</f>
        <v>*</v>
      </c>
      <c r="H706" s="95" t="str">
        <f>IF(SP_SUL!AB710="","*",SP_SUL!AB710)</f>
        <v>*</v>
      </c>
      <c r="I706" s="95" t="str">
        <f>IF(SP_SUL!AC710="","*",SP_SUL!AC710)</f>
        <v>*</v>
      </c>
      <c r="J706" s="96" t="str">
        <f>IF(SP_SUL!AA710="","*",SP_SUL!AA710)</f>
        <v>*</v>
      </c>
      <c r="K706" s="97" t="str">
        <f>IF(SP_SUL!AD710="","*",SP_SUL!AD710)</f>
        <v>*</v>
      </c>
    </row>
    <row r="707" spans="2:11" hidden="1">
      <c r="B707" s="94" t="str">
        <f>IF(SP_SUL!Y711="","*",SP_SUL!Y711)</f>
        <v>*</v>
      </c>
      <c r="C707" s="95" t="str">
        <f>IF(SP_SUL!B711="","*",SP_SUL!B711)</f>
        <v>*</v>
      </c>
      <c r="D707" s="94" t="str">
        <f>IF(SP_SUL!D711="","*",SP_SUL!D711)</f>
        <v>*</v>
      </c>
      <c r="E707" s="94" t="str">
        <f>IF(SP_SUL!H711="","*",SP_SUL!H711)</f>
        <v>*</v>
      </c>
      <c r="F707" s="100" t="str">
        <f>IF(SP_SUL!M711="","*",SP_SUL!M711)</f>
        <v>-</v>
      </c>
      <c r="G707" s="95" t="str">
        <f>IF(SP_SUL!I711="","*",SP_SUL!I711)</f>
        <v>*</v>
      </c>
      <c r="H707" s="95" t="str">
        <f>IF(SP_SUL!AB711="","*",SP_SUL!AB711)</f>
        <v>*</v>
      </c>
      <c r="I707" s="95" t="str">
        <f>IF(SP_SUL!AC711="","*",SP_SUL!AC711)</f>
        <v>*</v>
      </c>
      <c r="J707" s="96" t="str">
        <f>IF(SP_SUL!AA711="","*",SP_SUL!AA711)</f>
        <v>*</v>
      </c>
      <c r="K707" s="97" t="str">
        <f>IF(SP_SUL!AD711="","*",SP_SUL!AD711)</f>
        <v>*</v>
      </c>
    </row>
    <row r="708" spans="2:11" hidden="1">
      <c r="B708" s="94" t="str">
        <f>IF(SP_SUL!Y712="","*",SP_SUL!Y712)</f>
        <v>*</v>
      </c>
      <c r="C708" s="95" t="str">
        <f>IF(SP_SUL!B712="","*",SP_SUL!B712)</f>
        <v>*</v>
      </c>
      <c r="D708" s="94" t="str">
        <f>IF(SP_SUL!D712="","*",SP_SUL!D712)</f>
        <v>*</v>
      </c>
      <c r="E708" s="94" t="str">
        <f>IF(SP_SUL!H712="","*",SP_SUL!H712)</f>
        <v>*</v>
      </c>
      <c r="F708" s="100" t="str">
        <f>IF(SP_SUL!M712="","*",SP_SUL!M712)</f>
        <v>-</v>
      </c>
      <c r="G708" s="95" t="str">
        <f>IF(SP_SUL!I712="","*",SP_SUL!I712)</f>
        <v>*</v>
      </c>
      <c r="H708" s="95" t="str">
        <f>IF(SP_SUL!AB712="","*",SP_SUL!AB712)</f>
        <v>*</v>
      </c>
      <c r="I708" s="95" t="str">
        <f>IF(SP_SUL!AC712="","*",SP_SUL!AC712)</f>
        <v>*</v>
      </c>
      <c r="J708" s="96" t="str">
        <f>IF(SP_SUL!AA712="","*",SP_SUL!AA712)</f>
        <v>*</v>
      </c>
      <c r="K708" s="97" t="str">
        <f>IF(SP_SUL!AD712="","*",SP_SUL!AD712)</f>
        <v>*</v>
      </c>
    </row>
    <row r="709" spans="2:11" hidden="1">
      <c r="B709" s="94" t="str">
        <f>IF(SP_SUL!Y713="","*",SP_SUL!Y713)</f>
        <v>*</v>
      </c>
      <c r="C709" s="95" t="str">
        <f>IF(SP_SUL!B713="","*",SP_SUL!B713)</f>
        <v>*</v>
      </c>
      <c r="D709" s="94" t="str">
        <f>IF(SP_SUL!D713="","*",SP_SUL!D713)</f>
        <v>*</v>
      </c>
      <c r="E709" s="94" t="str">
        <f>IF(SP_SUL!H713="","*",SP_SUL!H713)</f>
        <v>*</v>
      </c>
      <c r="F709" s="100" t="str">
        <f>IF(SP_SUL!M713="","*",SP_SUL!M713)</f>
        <v>-</v>
      </c>
      <c r="G709" s="95" t="str">
        <f>IF(SP_SUL!I713="","*",SP_SUL!I713)</f>
        <v>*</v>
      </c>
      <c r="H709" s="95" t="str">
        <f>IF(SP_SUL!AB713="","*",SP_SUL!AB713)</f>
        <v>*</v>
      </c>
      <c r="I709" s="95" t="str">
        <f>IF(SP_SUL!AC713="","*",SP_SUL!AC713)</f>
        <v>*</v>
      </c>
      <c r="J709" s="96" t="str">
        <f>IF(SP_SUL!AA713="","*",SP_SUL!AA713)</f>
        <v>*</v>
      </c>
      <c r="K709" s="97" t="str">
        <f>IF(SP_SUL!AD713="","*",SP_SUL!AD713)</f>
        <v>*</v>
      </c>
    </row>
    <row r="710" spans="2:11" hidden="1">
      <c r="B710" s="94" t="str">
        <f>IF(SP_SUL!Y714="","*",SP_SUL!Y714)</f>
        <v>*</v>
      </c>
      <c r="C710" s="95" t="str">
        <f>IF(SP_SUL!B714="","*",SP_SUL!B714)</f>
        <v>*</v>
      </c>
      <c r="D710" s="94" t="str">
        <f>IF(SP_SUL!D714="","*",SP_SUL!D714)</f>
        <v>*</v>
      </c>
      <c r="E710" s="94" t="str">
        <f>IF(SP_SUL!H714="","*",SP_SUL!H714)</f>
        <v>*</v>
      </c>
      <c r="F710" s="100" t="str">
        <f>IF(SP_SUL!M714="","*",SP_SUL!M714)</f>
        <v>-</v>
      </c>
      <c r="G710" s="95" t="str">
        <f>IF(SP_SUL!I714="","*",SP_SUL!I714)</f>
        <v>*</v>
      </c>
      <c r="H710" s="95" t="str">
        <f>IF(SP_SUL!AB714="","*",SP_SUL!AB714)</f>
        <v>*</v>
      </c>
      <c r="I710" s="95" t="str">
        <f>IF(SP_SUL!AC714="","*",SP_SUL!AC714)</f>
        <v>*</v>
      </c>
      <c r="J710" s="96" t="str">
        <f>IF(SP_SUL!AA714="","*",SP_SUL!AA714)</f>
        <v>*</v>
      </c>
      <c r="K710" s="97" t="str">
        <f>IF(SP_SUL!AD714="","*",SP_SUL!AD714)</f>
        <v>*</v>
      </c>
    </row>
    <row r="711" spans="2:11" hidden="1">
      <c r="B711" s="94" t="str">
        <f>IF(SP_SUL!Y715="","*",SP_SUL!Y715)</f>
        <v>*</v>
      </c>
      <c r="C711" s="95" t="str">
        <f>IF(SP_SUL!B715="","*",SP_SUL!B715)</f>
        <v>*</v>
      </c>
      <c r="D711" s="94" t="str">
        <f>IF(SP_SUL!D715="","*",SP_SUL!D715)</f>
        <v>*</v>
      </c>
      <c r="E711" s="94" t="str">
        <f>IF(SP_SUL!H715="","*",SP_SUL!H715)</f>
        <v>*</v>
      </c>
      <c r="F711" s="100" t="str">
        <f>IF(SP_SUL!M715="","*",SP_SUL!M715)</f>
        <v>-</v>
      </c>
      <c r="G711" s="95" t="str">
        <f>IF(SP_SUL!I715="","*",SP_SUL!I715)</f>
        <v>*</v>
      </c>
      <c r="H711" s="95" t="str">
        <f>IF(SP_SUL!AB715="","*",SP_SUL!AB715)</f>
        <v>*</v>
      </c>
      <c r="I711" s="95" t="str">
        <f>IF(SP_SUL!AC715="","*",SP_SUL!AC715)</f>
        <v>*</v>
      </c>
      <c r="J711" s="96" t="str">
        <f>IF(SP_SUL!AA715="","*",SP_SUL!AA715)</f>
        <v>*</v>
      </c>
      <c r="K711" s="97" t="str">
        <f>IF(SP_SUL!AD715="","*",SP_SUL!AD715)</f>
        <v>*</v>
      </c>
    </row>
    <row r="712" spans="2:11" hidden="1">
      <c r="B712" s="94" t="str">
        <f>IF(SP_SUL!Y716="","*",SP_SUL!Y716)</f>
        <v>*</v>
      </c>
      <c r="C712" s="95" t="str">
        <f>IF(SP_SUL!B716="","*",SP_SUL!B716)</f>
        <v>*</v>
      </c>
      <c r="D712" s="94" t="str">
        <f>IF(SP_SUL!D716="","*",SP_SUL!D716)</f>
        <v>*</v>
      </c>
      <c r="E712" s="94" t="str">
        <f>IF(SP_SUL!H716="","*",SP_SUL!H716)</f>
        <v>*</v>
      </c>
      <c r="F712" s="100" t="str">
        <f>IF(SP_SUL!M716="","*",SP_SUL!M716)</f>
        <v>-</v>
      </c>
      <c r="G712" s="95" t="str">
        <f>IF(SP_SUL!I716="","*",SP_SUL!I716)</f>
        <v>*</v>
      </c>
      <c r="H712" s="95" t="str">
        <f>IF(SP_SUL!AB716="","*",SP_SUL!AB716)</f>
        <v>*</v>
      </c>
      <c r="I712" s="95" t="str">
        <f>IF(SP_SUL!AC716="","*",SP_SUL!AC716)</f>
        <v>*</v>
      </c>
      <c r="J712" s="96" t="str">
        <f>IF(SP_SUL!AA716="","*",SP_SUL!AA716)</f>
        <v>*</v>
      </c>
      <c r="K712" s="97" t="str">
        <f>IF(SP_SUL!AD716="","*",SP_SUL!AD716)</f>
        <v>*</v>
      </c>
    </row>
    <row r="713" spans="2:11" hidden="1">
      <c r="B713" s="94" t="str">
        <f>IF(SP_SUL!Y717="","*",SP_SUL!Y717)</f>
        <v>*</v>
      </c>
      <c r="C713" s="95" t="str">
        <f>IF(SP_SUL!B717="","*",SP_SUL!B717)</f>
        <v>*</v>
      </c>
      <c r="D713" s="94" t="str">
        <f>IF(SP_SUL!D717="","*",SP_SUL!D717)</f>
        <v>*</v>
      </c>
      <c r="E713" s="94" t="str">
        <f>IF(SP_SUL!H717="","*",SP_SUL!H717)</f>
        <v>*</v>
      </c>
      <c r="F713" s="100" t="str">
        <f>IF(SP_SUL!M717="","*",SP_SUL!M717)</f>
        <v>-</v>
      </c>
      <c r="G713" s="95" t="str">
        <f>IF(SP_SUL!I717="","*",SP_SUL!I717)</f>
        <v>*</v>
      </c>
      <c r="H713" s="95" t="str">
        <f>IF(SP_SUL!AB717="","*",SP_SUL!AB717)</f>
        <v>*</v>
      </c>
      <c r="I713" s="95" t="str">
        <f>IF(SP_SUL!AC717="","*",SP_SUL!AC717)</f>
        <v>*</v>
      </c>
      <c r="J713" s="96" t="str">
        <f>IF(SP_SUL!AA717="","*",SP_SUL!AA717)</f>
        <v>*</v>
      </c>
      <c r="K713" s="97" t="str">
        <f>IF(SP_SUL!AD717="","*",SP_SUL!AD717)</f>
        <v>*</v>
      </c>
    </row>
    <row r="714" spans="2:11" hidden="1">
      <c r="B714" s="94" t="str">
        <f>IF(SP_SUL!Y718="","*",SP_SUL!Y718)</f>
        <v>*</v>
      </c>
      <c r="C714" s="95" t="str">
        <f>IF(SP_SUL!B718="","*",SP_SUL!B718)</f>
        <v>*</v>
      </c>
      <c r="D714" s="94" t="str">
        <f>IF(SP_SUL!D718="","*",SP_SUL!D718)</f>
        <v>*</v>
      </c>
      <c r="E714" s="94" t="str">
        <f>IF(SP_SUL!H718="","*",SP_SUL!H718)</f>
        <v>*</v>
      </c>
      <c r="F714" s="100" t="str">
        <f>IF(SP_SUL!M718="","*",SP_SUL!M718)</f>
        <v>-</v>
      </c>
      <c r="G714" s="95" t="str">
        <f>IF(SP_SUL!I718="","*",SP_SUL!I718)</f>
        <v>*</v>
      </c>
      <c r="H714" s="95" t="str">
        <f>IF(SP_SUL!AB718="","*",SP_SUL!AB718)</f>
        <v>*</v>
      </c>
      <c r="I714" s="95" t="str">
        <f>IF(SP_SUL!AC718="","*",SP_SUL!AC718)</f>
        <v>*</v>
      </c>
      <c r="J714" s="96" t="str">
        <f>IF(SP_SUL!AA718="","*",SP_SUL!AA718)</f>
        <v>*</v>
      </c>
      <c r="K714" s="97" t="str">
        <f>IF(SP_SUL!AD718="","*",SP_SUL!AD718)</f>
        <v>*</v>
      </c>
    </row>
    <row r="715" spans="2:11" hidden="1">
      <c r="B715" s="94" t="str">
        <f>IF(SP_SUL!Y719="","*",SP_SUL!Y719)</f>
        <v>*</v>
      </c>
      <c r="C715" s="95" t="str">
        <f>IF(SP_SUL!B719="","*",SP_SUL!B719)</f>
        <v>*</v>
      </c>
      <c r="D715" s="94" t="str">
        <f>IF(SP_SUL!D719="","*",SP_SUL!D719)</f>
        <v>*</v>
      </c>
      <c r="E715" s="94" t="str">
        <f>IF(SP_SUL!H719="","*",SP_SUL!H719)</f>
        <v>*</v>
      </c>
      <c r="F715" s="100" t="str">
        <f>IF(SP_SUL!M719="","*",SP_SUL!M719)</f>
        <v>-</v>
      </c>
      <c r="G715" s="95" t="str">
        <f>IF(SP_SUL!I719="","*",SP_SUL!I719)</f>
        <v>*</v>
      </c>
      <c r="H715" s="95" t="str">
        <f>IF(SP_SUL!AB719="","*",SP_SUL!AB719)</f>
        <v>*</v>
      </c>
      <c r="I715" s="95" t="str">
        <f>IF(SP_SUL!AC719="","*",SP_SUL!AC719)</f>
        <v>*</v>
      </c>
      <c r="J715" s="96" t="str">
        <f>IF(SP_SUL!AA719="","*",SP_SUL!AA719)</f>
        <v>*</v>
      </c>
      <c r="K715" s="97" t="str">
        <f>IF(SP_SUL!AD719="","*",SP_SUL!AD719)</f>
        <v>*</v>
      </c>
    </row>
    <row r="716" spans="2:11" hidden="1">
      <c r="B716" s="94" t="str">
        <f>IF(SP_SUL!Y720="","*",SP_SUL!Y720)</f>
        <v>*</v>
      </c>
      <c r="C716" s="95" t="str">
        <f>IF(SP_SUL!B720="","*",SP_SUL!B720)</f>
        <v>*</v>
      </c>
      <c r="D716" s="94" t="str">
        <f>IF(SP_SUL!D720="","*",SP_SUL!D720)</f>
        <v>*</v>
      </c>
      <c r="E716" s="94" t="str">
        <f>IF(SP_SUL!H720="","*",SP_SUL!H720)</f>
        <v>*</v>
      </c>
      <c r="F716" s="100" t="str">
        <f>IF(SP_SUL!M720="","*",SP_SUL!M720)</f>
        <v>-</v>
      </c>
      <c r="G716" s="95" t="str">
        <f>IF(SP_SUL!I720="","*",SP_SUL!I720)</f>
        <v>*</v>
      </c>
      <c r="H716" s="95" t="str">
        <f>IF(SP_SUL!AB720="","*",SP_SUL!AB720)</f>
        <v>*</v>
      </c>
      <c r="I716" s="95" t="str">
        <f>IF(SP_SUL!AC720="","*",SP_SUL!AC720)</f>
        <v>*</v>
      </c>
      <c r="J716" s="96" t="str">
        <f>IF(SP_SUL!AA720="","*",SP_SUL!AA720)</f>
        <v>*</v>
      </c>
      <c r="K716" s="97" t="str">
        <f>IF(SP_SUL!AD720="","*",SP_SUL!AD720)</f>
        <v>*</v>
      </c>
    </row>
    <row r="717" spans="2:11" hidden="1">
      <c r="B717" s="94" t="str">
        <f>IF(SP_SUL!Y721="","*",SP_SUL!Y721)</f>
        <v>*</v>
      </c>
      <c r="C717" s="95" t="str">
        <f>IF(SP_SUL!B721="","*",SP_SUL!B721)</f>
        <v>*</v>
      </c>
      <c r="D717" s="94" t="str">
        <f>IF(SP_SUL!D721="","*",SP_SUL!D721)</f>
        <v>*</v>
      </c>
      <c r="E717" s="94" t="str">
        <f>IF(SP_SUL!H721="","*",SP_SUL!H721)</f>
        <v>*</v>
      </c>
      <c r="F717" s="100" t="str">
        <f>IF(SP_SUL!M721="","*",SP_SUL!M721)</f>
        <v>-</v>
      </c>
      <c r="G717" s="95" t="str">
        <f>IF(SP_SUL!I721="","*",SP_SUL!I721)</f>
        <v>*</v>
      </c>
      <c r="H717" s="95" t="str">
        <f>IF(SP_SUL!AB721="","*",SP_SUL!AB721)</f>
        <v>*</v>
      </c>
      <c r="I717" s="95" t="str">
        <f>IF(SP_SUL!AC721="","*",SP_SUL!AC721)</f>
        <v>*</v>
      </c>
      <c r="J717" s="96" t="str">
        <f>IF(SP_SUL!AA721="","*",SP_SUL!AA721)</f>
        <v>*</v>
      </c>
      <c r="K717" s="97" t="str">
        <f>IF(SP_SUL!AD721="","*",SP_SUL!AD721)</f>
        <v>*</v>
      </c>
    </row>
    <row r="718" spans="2:11" hidden="1">
      <c r="B718" s="94" t="str">
        <f>IF(SP_SUL!Y722="","*",SP_SUL!Y722)</f>
        <v>*</v>
      </c>
      <c r="C718" s="95" t="str">
        <f>IF(SP_SUL!B722="","*",SP_SUL!B722)</f>
        <v>*</v>
      </c>
      <c r="D718" s="94" t="str">
        <f>IF(SP_SUL!D722="","*",SP_SUL!D722)</f>
        <v>*</v>
      </c>
      <c r="E718" s="94" t="str">
        <f>IF(SP_SUL!H722="","*",SP_SUL!H722)</f>
        <v>*</v>
      </c>
      <c r="F718" s="100" t="str">
        <f>IF(SP_SUL!M722="","*",SP_SUL!M722)</f>
        <v>-</v>
      </c>
      <c r="G718" s="95" t="str">
        <f>IF(SP_SUL!I722="","*",SP_SUL!I722)</f>
        <v>*</v>
      </c>
      <c r="H718" s="95" t="str">
        <f>IF(SP_SUL!AB722="","*",SP_SUL!AB722)</f>
        <v>*</v>
      </c>
      <c r="I718" s="95" t="str">
        <f>IF(SP_SUL!AC722="","*",SP_SUL!AC722)</f>
        <v>*</v>
      </c>
      <c r="J718" s="96" t="str">
        <f>IF(SP_SUL!AA722="","*",SP_SUL!AA722)</f>
        <v>*</v>
      </c>
      <c r="K718" s="97" t="str">
        <f>IF(SP_SUL!AD722="","*",SP_SUL!AD722)</f>
        <v>*</v>
      </c>
    </row>
    <row r="719" spans="2:11" hidden="1">
      <c r="B719" s="94" t="str">
        <f>IF(SP_SUL!Y723="","*",SP_SUL!Y723)</f>
        <v>*</v>
      </c>
      <c r="C719" s="95" t="str">
        <f>IF(SP_SUL!B723="","*",SP_SUL!B723)</f>
        <v>*</v>
      </c>
      <c r="D719" s="94" t="str">
        <f>IF(SP_SUL!D723="","*",SP_SUL!D723)</f>
        <v>*</v>
      </c>
      <c r="E719" s="94" t="str">
        <f>IF(SP_SUL!H723="","*",SP_SUL!H723)</f>
        <v>*</v>
      </c>
      <c r="F719" s="100" t="str">
        <f>IF(SP_SUL!M723="","*",SP_SUL!M723)</f>
        <v>-</v>
      </c>
      <c r="G719" s="95" t="str">
        <f>IF(SP_SUL!I723="","*",SP_SUL!I723)</f>
        <v>*</v>
      </c>
      <c r="H719" s="95" t="str">
        <f>IF(SP_SUL!AB723="","*",SP_SUL!AB723)</f>
        <v>*</v>
      </c>
      <c r="I719" s="95" t="str">
        <f>IF(SP_SUL!AC723="","*",SP_SUL!AC723)</f>
        <v>*</v>
      </c>
      <c r="J719" s="96" t="str">
        <f>IF(SP_SUL!AA723="","*",SP_SUL!AA723)</f>
        <v>*</v>
      </c>
      <c r="K719" s="97" t="str">
        <f>IF(SP_SUL!AD723="","*",SP_SUL!AD723)</f>
        <v>*</v>
      </c>
    </row>
    <row r="720" spans="2:11" hidden="1">
      <c r="B720" s="94" t="str">
        <f>IF(SP_SUL!Y724="","*",SP_SUL!Y724)</f>
        <v>*</v>
      </c>
      <c r="C720" s="95" t="str">
        <f>IF(SP_SUL!B724="","*",SP_SUL!B724)</f>
        <v>*</v>
      </c>
      <c r="D720" s="94" t="str">
        <f>IF(SP_SUL!D724="","*",SP_SUL!D724)</f>
        <v>*</v>
      </c>
      <c r="E720" s="94" t="str">
        <f>IF(SP_SUL!H724="","*",SP_SUL!H724)</f>
        <v>*</v>
      </c>
      <c r="F720" s="100" t="str">
        <f>IF(SP_SUL!M724="","*",SP_SUL!M724)</f>
        <v>-</v>
      </c>
      <c r="G720" s="95" t="str">
        <f>IF(SP_SUL!I724="","*",SP_SUL!I724)</f>
        <v>*</v>
      </c>
      <c r="H720" s="95" t="str">
        <f>IF(SP_SUL!AB724="","*",SP_SUL!AB724)</f>
        <v>*</v>
      </c>
      <c r="I720" s="95" t="str">
        <f>IF(SP_SUL!AC724="","*",SP_SUL!AC724)</f>
        <v>*</v>
      </c>
      <c r="J720" s="96" t="str">
        <f>IF(SP_SUL!AA724="","*",SP_SUL!AA724)</f>
        <v>*</v>
      </c>
      <c r="K720" s="97" t="str">
        <f>IF(SP_SUL!AD724="","*",SP_SUL!AD724)</f>
        <v>*</v>
      </c>
    </row>
    <row r="721" spans="2:11" hidden="1">
      <c r="B721" s="94" t="str">
        <f>IF(SP_SUL!Y725="","*",SP_SUL!Y725)</f>
        <v>*</v>
      </c>
      <c r="C721" s="95" t="str">
        <f>IF(SP_SUL!B725="","*",SP_SUL!B725)</f>
        <v>*</v>
      </c>
      <c r="D721" s="94" t="str">
        <f>IF(SP_SUL!D725="","*",SP_SUL!D725)</f>
        <v>*</v>
      </c>
      <c r="E721" s="94" t="str">
        <f>IF(SP_SUL!H725="","*",SP_SUL!H725)</f>
        <v>*</v>
      </c>
      <c r="F721" s="100" t="str">
        <f>IF(SP_SUL!M725="","*",SP_SUL!M725)</f>
        <v>-</v>
      </c>
      <c r="G721" s="95" t="str">
        <f>IF(SP_SUL!I725="","*",SP_SUL!I725)</f>
        <v>*</v>
      </c>
      <c r="H721" s="95" t="str">
        <f>IF(SP_SUL!AB725="","*",SP_SUL!AB725)</f>
        <v>*</v>
      </c>
      <c r="I721" s="95" t="str">
        <f>IF(SP_SUL!AC725="","*",SP_SUL!AC725)</f>
        <v>*</v>
      </c>
      <c r="J721" s="96" t="str">
        <f>IF(SP_SUL!AA725="","*",SP_SUL!AA725)</f>
        <v>*</v>
      </c>
      <c r="K721" s="97" t="str">
        <f>IF(SP_SUL!AD725="","*",SP_SUL!AD725)</f>
        <v>*</v>
      </c>
    </row>
    <row r="722" spans="2:11" hidden="1">
      <c r="B722" s="94" t="str">
        <f>IF(SP_SUL!Y726="","*",SP_SUL!Y726)</f>
        <v>*</v>
      </c>
      <c r="C722" s="95" t="str">
        <f>IF(SP_SUL!B726="","*",SP_SUL!B726)</f>
        <v>*</v>
      </c>
      <c r="D722" s="94" t="str">
        <f>IF(SP_SUL!D726="","*",SP_SUL!D726)</f>
        <v>*</v>
      </c>
      <c r="E722" s="94" t="str">
        <f>IF(SP_SUL!H726="","*",SP_SUL!H726)</f>
        <v>*</v>
      </c>
      <c r="F722" s="100" t="str">
        <f>IF(SP_SUL!M726="","*",SP_SUL!M726)</f>
        <v>-</v>
      </c>
      <c r="G722" s="95" t="str">
        <f>IF(SP_SUL!I726="","*",SP_SUL!I726)</f>
        <v>*</v>
      </c>
      <c r="H722" s="95" t="str">
        <f>IF(SP_SUL!AB726="","*",SP_SUL!AB726)</f>
        <v>*</v>
      </c>
      <c r="I722" s="95" t="str">
        <f>IF(SP_SUL!AC726="","*",SP_SUL!AC726)</f>
        <v>*</v>
      </c>
      <c r="J722" s="96" t="str">
        <f>IF(SP_SUL!AA726="","*",SP_SUL!AA726)</f>
        <v>*</v>
      </c>
      <c r="K722" s="97" t="str">
        <f>IF(SP_SUL!AD726="","*",SP_SUL!AD726)</f>
        <v>*</v>
      </c>
    </row>
    <row r="723" spans="2:11" hidden="1">
      <c r="B723" s="94" t="str">
        <f>IF(SP_SUL!Y727="","*",SP_SUL!Y727)</f>
        <v>*</v>
      </c>
      <c r="C723" s="95" t="str">
        <f>IF(SP_SUL!B727="","*",SP_SUL!B727)</f>
        <v>*</v>
      </c>
      <c r="D723" s="94" t="str">
        <f>IF(SP_SUL!D727="","*",SP_SUL!D727)</f>
        <v>*</v>
      </c>
      <c r="E723" s="94" t="str">
        <f>IF(SP_SUL!H727="","*",SP_SUL!H727)</f>
        <v>*</v>
      </c>
      <c r="F723" s="100" t="str">
        <f>IF(SP_SUL!M727="","*",SP_SUL!M727)</f>
        <v>-</v>
      </c>
      <c r="G723" s="95" t="str">
        <f>IF(SP_SUL!I727="","*",SP_SUL!I727)</f>
        <v>*</v>
      </c>
      <c r="H723" s="95" t="str">
        <f>IF(SP_SUL!AB727="","*",SP_SUL!AB727)</f>
        <v>*</v>
      </c>
      <c r="I723" s="95" t="str">
        <f>IF(SP_SUL!AC727="","*",SP_SUL!AC727)</f>
        <v>*</v>
      </c>
      <c r="J723" s="96" t="str">
        <f>IF(SP_SUL!AA727="","*",SP_SUL!AA727)</f>
        <v>*</v>
      </c>
      <c r="K723" s="97" t="str">
        <f>IF(SP_SUL!AD727="","*",SP_SUL!AD727)</f>
        <v>*</v>
      </c>
    </row>
    <row r="724" spans="2:11" hidden="1">
      <c r="B724" s="94" t="str">
        <f>IF(SP_SUL!Y728="","*",SP_SUL!Y728)</f>
        <v>*</v>
      </c>
      <c r="C724" s="95" t="str">
        <f>IF(SP_SUL!B728="","*",SP_SUL!B728)</f>
        <v>*</v>
      </c>
      <c r="D724" s="94" t="str">
        <f>IF(SP_SUL!D728="","*",SP_SUL!D728)</f>
        <v>*</v>
      </c>
      <c r="E724" s="94" t="str">
        <f>IF(SP_SUL!H728="","*",SP_SUL!H728)</f>
        <v>*</v>
      </c>
      <c r="F724" s="100" t="str">
        <f>IF(SP_SUL!M728="","*",SP_SUL!M728)</f>
        <v>-</v>
      </c>
      <c r="G724" s="95" t="str">
        <f>IF(SP_SUL!I728="","*",SP_SUL!I728)</f>
        <v>*</v>
      </c>
      <c r="H724" s="95" t="str">
        <f>IF(SP_SUL!AB728="","*",SP_SUL!AB728)</f>
        <v>*</v>
      </c>
      <c r="I724" s="95" t="str">
        <f>IF(SP_SUL!AC728="","*",SP_SUL!AC728)</f>
        <v>*</v>
      </c>
      <c r="J724" s="96" t="str">
        <f>IF(SP_SUL!AA728="","*",SP_SUL!AA728)</f>
        <v>*</v>
      </c>
      <c r="K724" s="97" t="str">
        <f>IF(SP_SUL!AD728="","*",SP_SUL!AD728)</f>
        <v>*</v>
      </c>
    </row>
    <row r="725" spans="2:11" hidden="1">
      <c r="B725" s="94" t="str">
        <f>IF(SP_SUL!Y729="","*",SP_SUL!Y729)</f>
        <v>*</v>
      </c>
      <c r="C725" s="95" t="str">
        <f>IF(SP_SUL!B729="","*",SP_SUL!B729)</f>
        <v>*</v>
      </c>
      <c r="D725" s="94" t="str">
        <f>IF(SP_SUL!D729="","*",SP_SUL!D729)</f>
        <v>*</v>
      </c>
      <c r="E725" s="94" t="str">
        <f>IF(SP_SUL!H729="","*",SP_SUL!H729)</f>
        <v>*</v>
      </c>
      <c r="F725" s="100" t="str">
        <f>IF(SP_SUL!M729="","*",SP_SUL!M729)</f>
        <v>-</v>
      </c>
      <c r="G725" s="95" t="str">
        <f>IF(SP_SUL!I729="","*",SP_SUL!I729)</f>
        <v>*</v>
      </c>
      <c r="H725" s="95" t="str">
        <f>IF(SP_SUL!AB729="","*",SP_SUL!AB729)</f>
        <v>*</v>
      </c>
      <c r="I725" s="95" t="str">
        <f>IF(SP_SUL!AC729="","*",SP_SUL!AC729)</f>
        <v>*</v>
      </c>
      <c r="J725" s="96" t="str">
        <f>IF(SP_SUL!AA729="","*",SP_SUL!AA729)</f>
        <v>*</v>
      </c>
      <c r="K725" s="97" t="str">
        <f>IF(SP_SUL!AD729="","*",SP_SUL!AD729)</f>
        <v>*</v>
      </c>
    </row>
    <row r="726" spans="2:11" hidden="1">
      <c r="B726" s="94" t="str">
        <f>IF(SP_SUL!Y730="","*",SP_SUL!Y730)</f>
        <v>*</v>
      </c>
      <c r="C726" s="95" t="str">
        <f>IF(SP_SUL!B730="","*",SP_SUL!B730)</f>
        <v>*</v>
      </c>
      <c r="D726" s="94" t="str">
        <f>IF(SP_SUL!D730="","*",SP_SUL!D730)</f>
        <v>*</v>
      </c>
      <c r="E726" s="94" t="str">
        <f>IF(SP_SUL!H730="","*",SP_SUL!H730)</f>
        <v>*</v>
      </c>
      <c r="F726" s="100" t="str">
        <f>IF(SP_SUL!M730="","*",SP_SUL!M730)</f>
        <v>-</v>
      </c>
      <c r="G726" s="95" t="str">
        <f>IF(SP_SUL!I730="","*",SP_SUL!I730)</f>
        <v>*</v>
      </c>
      <c r="H726" s="95" t="str">
        <f>IF(SP_SUL!AB730="","*",SP_SUL!AB730)</f>
        <v>*</v>
      </c>
      <c r="I726" s="95" t="str">
        <f>IF(SP_SUL!AC730="","*",SP_SUL!AC730)</f>
        <v>*</v>
      </c>
      <c r="J726" s="96" t="str">
        <f>IF(SP_SUL!AA730="","*",SP_SUL!AA730)</f>
        <v>*</v>
      </c>
      <c r="K726" s="97" t="str">
        <f>IF(SP_SUL!AD730="","*",SP_SUL!AD730)</f>
        <v>*</v>
      </c>
    </row>
    <row r="727" spans="2:11" hidden="1">
      <c r="B727" s="94" t="str">
        <f>IF(SP_SUL!Y731="","*",SP_SUL!Y731)</f>
        <v>*</v>
      </c>
      <c r="C727" s="95" t="str">
        <f>IF(SP_SUL!B731="","*",SP_SUL!B731)</f>
        <v>*</v>
      </c>
      <c r="D727" s="94" t="str">
        <f>IF(SP_SUL!D731="","*",SP_SUL!D731)</f>
        <v>*</v>
      </c>
      <c r="E727" s="94" t="str">
        <f>IF(SP_SUL!H731="","*",SP_SUL!H731)</f>
        <v>*</v>
      </c>
      <c r="F727" s="100" t="str">
        <f>IF(SP_SUL!M731="","*",SP_SUL!M731)</f>
        <v>-</v>
      </c>
      <c r="G727" s="95" t="str">
        <f>IF(SP_SUL!I731="","*",SP_SUL!I731)</f>
        <v>*</v>
      </c>
      <c r="H727" s="95" t="str">
        <f>IF(SP_SUL!AB731="","*",SP_SUL!AB731)</f>
        <v>*</v>
      </c>
      <c r="I727" s="95" t="str">
        <f>IF(SP_SUL!AC731="","*",SP_SUL!AC731)</f>
        <v>*</v>
      </c>
      <c r="J727" s="96" t="str">
        <f>IF(SP_SUL!AA731="","*",SP_SUL!AA731)</f>
        <v>*</v>
      </c>
      <c r="K727" s="97" t="str">
        <f>IF(SP_SUL!AD731="","*",SP_SUL!AD731)</f>
        <v>*</v>
      </c>
    </row>
    <row r="728" spans="2:11" hidden="1">
      <c r="B728" s="94" t="str">
        <f>IF(SP_SUL!Y732="","*",SP_SUL!Y732)</f>
        <v>*</v>
      </c>
      <c r="C728" s="95" t="str">
        <f>IF(SP_SUL!B732="","*",SP_SUL!B732)</f>
        <v>*</v>
      </c>
      <c r="D728" s="94" t="str">
        <f>IF(SP_SUL!D732="","*",SP_SUL!D732)</f>
        <v>*</v>
      </c>
      <c r="E728" s="94" t="str">
        <f>IF(SP_SUL!H732="","*",SP_SUL!H732)</f>
        <v>*</v>
      </c>
      <c r="F728" s="100" t="str">
        <f>IF(SP_SUL!M732="","*",SP_SUL!M732)</f>
        <v>-</v>
      </c>
      <c r="G728" s="95" t="str">
        <f>IF(SP_SUL!I732="","*",SP_SUL!I732)</f>
        <v>*</v>
      </c>
      <c r="H728" s="95" t="str">
        <f>IF(SP_SUL!AB732="","*",SP_SUL!AB732)</f>
        <v>*</v>
      </c>
      <c r="I728" s="95" t="str">
        <f>IF(SP_SUL!AC732="","*",SP_SUL!AC732)</f>
        <v>*</v>
      </c>
      <c r="J728" s="96" t="str">
        <f>IF(SP_SUL!AA732="","*",SP_SUL!AA732)</f>
        <v>*</v>
      </c>
      <c r="K728" s="97" t="str">
        <f>IF(SP_SUL!AD732="","*",SP_SUL!AD732)</f>
        <v>*</v>
      </c>
    </row>
    <row r="729" spans="2:11" hidden="1">
      <c r="B729" s="94" t="str">
        <f>IF(SP_SUL!Y733="","*",SP_SUL!Y733)</f>
        <v>*</v>
      </c>
      <c r="C729" s="95" t="str">
        <f>IF(SP_SUL!B733="","*",SP_SUL!B733)</f>
        <v>*</v>
      </c>
      <c r="D729" s="94" t="str">
        <f>IF(SP_SUL!D733="","*",SP_SUL!D733)</f>
        <v>*</v>
      </c>
      <c r="E729" s="94" t="str">
        <f>IF(SP_SUL!H733="","*",SP_SUL!H733)</f>
        <v>*</v>
      </c>
      <c r="F729" s="100" t="str">
        <f>IF(SP_SUL!M733="","*",SP_SUL!M733)</f>
        <v>-</v>
      </c>
      <c r="G729" s="95" t="str">
        <f>IF(SP_SUL!I733="","*",SP_SUL!I733)</f>
        <v>*</v>
      </c>
      <c r="H729" s="95" t="str">
        <f>IF(SP_SUL!AB733="","*",SP_SUL!AB733)</f>
        <v>*</v>
      </c>
      <c r="I729" s="95" t="str">
        <f>IF(SP_SUL!AC733="","*",SP_SUL!AC733)</f>
        <v>*</v>
      </c>
      <c r="J729" s="96" t="str">
        <f>IF(SP_SUL!AA733="","*",SP_SUL!AA733)</f>
        <v>*</v>
      </c>
      <c r="K729" s="97" t="str">
        <f>IF(SP_SUL!AD733="","*",SP_SUL!AD733)</f>
        <v>*</v>
      </c>
    </row>
    <row r="730" spans="2:11" hidden="1">
      <c r="B730" s="94" t="str">
        <f>IF(SP_SUL!Y734="","*",SP_SUL!Y734)</f>
        <v>*</v>
      </c>
      <c r="C730" s="95" t="str">
        <f>IF(SP_SUL!B734="","*",SP_SUL!B734)</f>
        <v>*</v>
      </c>
      <c r="D730" s="94" t="str">
        <f>IF(SP_SUL!D734="","*",SP_SUL!D734)</f>
        <v>*</v>
      </c>
      <c r="E730" s="94" t="str">
        <f>IF(SP_SUL!H734="","*",SP_SUL!H734)</f>
        <v>*</v>
      </c>
      <c r="F730" s="100" t="str">
        <f>IF(SP_SUL!M734="","*",SP_SUL!M734)</f>
        <v>-</v>
      </c>
      <c r="G730" s="95" t="str">
        <f>IF(SP_SUL!I734="","*",SP_SUL!I734)</f>
        <v>*</v>
      </c>
      <c r="H730" s="95" t="str">
        <f>IF(SP_SUL!AB734="","*",SP_SUL!AB734)</f>
        <v>*</v>
      </c>
      <c r="I730" s="95" t="str">
        <f>IF(SP_SUL!AC734="","*",SP_SUL!AC734)</f>
        <v>*</v>
      </c>
      <c r="J730" s="96" t="str">
        <f>IF(SP_SUL!AA734="","*",SP_SUL!AA734)</f>
        <v>*</v>
      </c>
      <c r="K730" s="97" t="str">
        <f>IF(SP_SUL!AD734="","*",SP_SUL!AD734)</f>
        <v>*</v>
      </c>
    </row>
    <row r="731" spans="2:11" hidden="1">
      <c r="B731" s="94" t="str">
        <f>IF(SP_SUL!Y735="","*",SP_SUL!Y735)</f>
        <v>*</v>
      </c>
      <c r="C731" s="95" t="str">
        <f>IF(SP_SUL!B735="","*",SP_SUL!B735)</f>
        <v>*</v>
      </c>
      <c r="D731" s="94" t="str">
        <f>IF(SP_SUL!D735="","*",SP_SUL!D735)</f>
        <v>*</v>
      </c>
      <c r="E731" s="94" t="str">
        <f>IF(SP_SUL!H735="","*",SP_SUL!H735)</f>
        <v>*</v>
      </c>
      <c r="F731" s="100" t="str">
        <f>IF(SP_SUL!M735="","*",SP_SUL!M735)</f>
        <v>-</v>
      </c>
      <c r="G731" s="95" t="str">
        <f>IF(SP_SUL!I735="","*",SP_SUL!I735)</f>
        <v>*</v>
      </c>
      <c r="H731" s="95" t="str">
        <f>IF(SP_SUL!AB735="","*",SP_SUL!AB735)</f>
        <v>*</v>
      </c>
      <c r="I731" s="95" t="str">
        <f>IF(SP_SUL!AC735="","*",SP_SUL!AC735)</f>
        <v>*</v>
      </c>
      <c r="J731" s="96" t="str">
        <f>IF(SP_SUL!AA735="","*",SP_SUL!AA735)</f>
        <v>*</v>
      </c>
      <c r="K731" s="97" t="str">
        <f>IF(SP_SUL!AD735="","*",SP_SUL!AD735)</f>
        <v>*</v>
      </c>
    </row>
    <row r="732" spans="2:11" hidden="1">
      <c r="B732" s="94" t="str">
        <f>IF(SP_SUL!Y736="","*",SP_SUL!Y736)</f>
        <v>*</v>
      </c>
      <c r="C732" s="95" t="str">
        <f>IF(SP_SUL!B736="","*",SP_SUL!B736)</f>
        <v>*</v>
      </c>
      <c r="D732" s="94" t="str">
        <f>IF(SP_SUL!D736="","*",SP_SUL!D736)</f>
        <v>*</v>
      </c>
      <c r="E732" s="94" t="str">
        <f>IF(SP_SUL!H736="","*",SP_SUL!H736)</f>
        <v>*</v>
      </c>
      <c r="F732" s="100" t="str">
        <f>IF(SP_SUL!M736="","*",SP_SUL!M736)</f>
        <v>-</v>
      </c>
      <c r="G732" s="95" t="str">
        <f>IF(SP_SUL!I736="","*",SP_SUL!I736)</f>
        <v>*</v>
      </c>
      <c r="H732" s="95" t="str">
        <f>IF(SP_SUL!AB736="","*",SP_SUL!AB736)</f>
        <v>*</v>
      </c>
      <c r="I732" s="95" t="str">
        <f>IF(SP_SUL!AC736="","*",SP_SUL!AC736)</f>
        <v>*</v>
      </c>
      <c r="J732" s="96" t="str">
        <f>IF(SP_SUL!AA736="","*",SP_SUL!AA736)</f>
        <v>*</v>
      </c>
      <c r="K732" s="97" t="str">
        <f>IF(SP_SUL!AD736="","*",SP_SUL!AD736)</f>
        <v>*</v>
      </c>
    </row>
    <row r="733" spans="2:11" hidden="1">
      <c r="B733" s="94" t="str">
        <f>IF(SP_SUL!Y737="","*",SP_SUL!Y737)</f>
        <v>*</v>
      </c>
      <c r="C733" s="95" t="str">
        <f>IF(SP_SUL!B737="","*",SP_SUL!B737)</f>
        <v>*</v>
      </c>
      <c r="D733" s="94" t="str">
        <f>IF(SP_SUL!D737="","*",SP_SUL!D737)</f>
        <v>*</v>
      </c>
      <c r="E733" s="94" t="str">
        <f>IF(SP_SUL!H737="","*",SP_SUL!H737)</f>
        <v>*</v>
      </c>
      <c r="F733" s="100" t="str">
        <f>IF(SP_SUL!M737="","*",SP_SUL!M737)</f>
        <v>-</v>
      </c>
      <c r="G733" s="95" t="str">
        <f>IF(SP_SUL!I737="","*",SP_SUL!I737)</f>
        <v>*</v>
      </c>
      <c r="H733" s="95" t="str">
        <f>IF(SP_SUL!AB737="","*",SP_SUL!AB737)</f>
        <v>*</v>
      </c>
      <c r="I733" s="95" t="str">
        <f>IF(SP_SUL!AC737="","*",SP_SUL!AC737)</f>
        <v>*</v>
      </c>
      <c r="J733" s="96" t="str">
        <f>IF(SP_SUL!AA737="","*",SP_SUL!AA737)</f>
        <v>*</v>
      </c>
      <c r="K733" s="97" t="str">
        <f>IF(SP_SUL!AD737="","*",SP_SUL!AD737)</f>
        <v>*</v>
      </c>
    </row>
    <row r="734" spans="2:11" hidden="1">
      <c r="B734" s="94" t="str">
        <f>IF(SP_SUL!Y738="","*",SP_SUL!Y738)</f>
        <v>*</v>
      </c>
      <c r="C734" s="95" t="str">
        <f>IF(SP_SUL!B738="","*",SP_SUL!B738)</f>
        <v>*</v>
      </c>
      <c r="D734" s="94" t="str">
        <f>IF(SP_SUL!D738="","*",SP_SUL!D738)</f>
        <v>*</v>
      </c>
      <c r="E734" s="94" t="str">
        <f>IF(SP_SUL!H738="","*",SP_SUL!H738)</f>
        <v>*</v>
      </c>
      <c r="F734" s="100" t="str">
        <f>IF(SP_SUL!M738="","*",SP_SUL!M738)</f>
        <v>-</v>
      </c>
      <c r="G734" s="95" t="str">
        <f>IF(SP_SUL!I738="","*",SP_SUL!I738)</f>
        <v>*</v>
      </c>
      <c r="H734" s="95" t="str">
        <f>IF(SP_SUL!AB738="","*",SP_SUL!AB738)</f>
        <v>*</v>
      </c>
      <c r="I734" s="95" t="str">
        <f>IF(SP_SUL!AC738="","*",SP_SUL!AC738)</f>
        <v>*</v>
      </c>
      <c r="J734" s="96" t="str">
        <f>IF(SP_SUL!AA738="","*",SP_SUL!AA738)</f>
        <v>*</v>
      </c>
      <c r="K734" s="97" t="str">
        <f>IF(SP_SUL!AD738="","*",SP_SUL!AD738)</f>
        <v>*</v>
      </c>
    </row>
    <row r="735" spans="2:11" hidden="1">
      <c r="B735" s="94" t="str">
        <f>IF(SP_SUL!Y739="","*",SP_SUL!Y739)</f>
        <v>*</v>
      </c>
      <c r="C735" s="95" t="str">
        <f>IF(SP_SUL!B739="","*",SP_SUL!B739)</f>
        <v>*</v>
      </c>
      <c r="D735" s="94" t="str">
        <f>IF(SP_SUL!D739="","*",SP_SUL!D739)</f>
        <v>*</v>
      </c>
      <c r="E735" s="94" t="str">
        <f>IF(SP_SUL!H739="","*",SP_SUL!H739)</f>
        <v>*</v>
      </c>
      <c r="F735" s="100" t="str">
        <f>IF(SP_SUL!M739="","*",SP_SUL!M739)</f>
        <v>-</v>
      </c>
      <c r="G735" s="95" t="str">
        <f>IF(SP_SUL!I739="","*",SP_SUL!I739)</f>
        <v>*</v>
      </c>
      <c r="H735" s="95" t="str">
        <f>IF(SP_SUL!AB739="","*",SP_SUL!AB739)</f>
        <v>*</v>
      </c>
      <c r="I735" s="95" t="str">
        <f>IF(SP_SUL!AC739="","*",SP_SUL!AC739)</f>
        <v>*</v>
      </c>
      <c r="J735" s="96" t="str">
        <f>IF(SP_SUL!AA739="","*",SP_SUL!AA739)</f>
        <v>*</v>
      </c>
      <c r="K735" s="97" t="str">
        <f>IF(SP_SUL!AD739="","*",SP_SUL!AD739)</f>
        <v>*</v>
      </c>
    </row>
    <row r="736" spans="2:11" hidden="1">
      <c r="B736" s="94" t="str">
        <f>IF(SP_SUL!Y740="","*",SP_SUL!Y740)</f>
        <v>*</v>
      </c>
      <c r="C736" s="95" t="str">
        <f>IF(SP_SUL!B740="","*",SP_SUL!B740)</f>
        <v>*</v>
      </c>
      <c r="D736" s="94" t="str">
        <f>IF(SP_SUL!D740="","*",SP_SUL!D740)</f>
        <v>*</v>
      </c>
      <c r="E736" s="94" t="str">
        <f>IF(SP_SUL!H740="","*",SP_SUL!H740)</f>
        <v>*</v>
      </c>
      <c r="F736" s="100" t="str">
        <f>IF(SP_SUL!M740="","*",SP_SUL!M740)</f>
        <v>-</v>
      </c>
      <c r="G736" s="95" t="str">
        <f>IF(SP_SUL!I740="","*",SP_SUL!I740)</f>
        <v>*</v>
      </c>
      <c r="H736" s="95" t="str">
        <f>IF(SP_SUL!AB740="","*",SP_SUL!AB740)</f>
        <v>*</v>
      </c>
      <c r="I736" s="95" t="str">
        <f>IF(SP_SUL!AC740="","*",SP_SUL!AC740)</f>
        <v>*</v>
      </c>
      <c r="J736" s="96" t="str">
        <f>IF(SP_SUL!AA740="","*",SP_SUL!AA740)</f>
        <v>*</v>
      </c>
      <c r="K736" s="97" t="str">
        <f>IF(SP_SUL!AD740="","*",SP_SUL!AD740)</f>
        <v>*</v>
      </c>
    </row>
    <row r="737" spans="2:11" hidden="1">
      <c r="B737" s="94" t="str">
        <f>IF(SP_SUL!Y741="","*",SP_SUL!Y741)</f>
        <v>*</v>
      </c>
      <c r="C737" s="95" t="str">
        <f>IF(SP_SUL!B741="","*",SP_SUL!B741)</f>
        <v>*</v>
      </c>
      <c r="D737" s="94" t="str">
        <f>IF(SP_SUL!D741="","*",SP_SUL!D741)</f>
        <v>*</v>
      </c>
      <c r="E737" s="94" t="str">
        <f>IF(SP_SUL!H741="","*",SP_SUL!H741)</f>
        <v>*</v>
      </c>
      <c r="F737" s="100" t="str">
        <f>IF(SP_SUL!M741="","*",SP_SUL!M741)</f>
        <v>-</v>
      </c>
      <c r="G737" s="95" t="str">
        <f>IF(SP_SUL!I741="","*",SP_SUL!I741)</f>
        <v>*</v>
      </c>
      <c r="H737" s="95" t="str">
        <f>IF(SP_SUL!AB741="","*",SP_SUL!AB741)</f>
        <v>*</v>
      </c>
      <c r="I737" s="95" t="str">
        <f>IF(SP_SUL!AC741="","*",SP_SUL!AC741)</f>
        <v>*</v>
      </c>
      <c r="J737" s="96" t="str">
        <f>IF(SP_SUL!AA741="","*",SP_SUL!AA741)</f>
        <v>*</v>
      </c>
      <c r="K737" s="97" t="str">
        <f>IF(SP_SUL!AD741="","*",SP_SUL!AD741)</f>
        <v>*</v>
      </c>
    </row>
    <row r="738" spans="2:11" hidden="1">
      <c r="B738" s="94" t="str">
        <f>IF(SP_SUL!Y742="","*",SP_SUL!Y742)</f>
        <v>*</v>
      </c>
      <c r="C738" s="95" t="str">
        <f>IF(SP_SUL!B742="","*",SP_SUL!B742)</f>
        <v>*</v>
      </c>
      <c r="D738" s="94" t="str">
        <f>IF(SP_SUL!D742="","*",SP_SUL!D742)</f>
        <v>*</v>
      </c>
      <c r="E738" s="94" t="str">
        <f>IF(SP_SUL!H742="","*",SP_SUL!H742)</f>
        <v>*</v>
      </c>
      <c r="F738" s="100" t="str">
        <f>IF(SP_SUL!M742="","*",SP_SUL!M742)</f>
        <v>-</v>
      </c>
      <c r="G738" s="95" t="str">
        <f>IF(SP_SUL!I742="","*",SP_SUL!I742)</f>
        <v>*</v>
      </c>
      <c r="H738" s="95" t="str">
        <f>IF(SP_SUL!AB742="","*",SP_SUL!AB742)</f>
        <v>*</v>
      </c>
      <c r="I738" s="95" t="str">
        <f>IF(SP_SUL!AC742="","*",SP_SUL!AC742)</f>
        <v>*</v>
      </c>
      <c r="J738" s="96" t="str">
        <f>IF(SP_SUL!AA742="","*",SP_SUL!AA742)</f>
        <v>*</v>
      </c>
      <c r="K738" s="97" t="str">
        <f>IF(SP_SUL!AD742="","*",SP_SUL!AD742)</f>
        <v>*</v>
      </c>
    </row>
    <row r="739" spans="2:11" hidden="1">
      <c r="B739" s="94" t="str">
        <f>IF(SP_SUL!Y743="","*",SP_SUL!Y743)</f>
        <v>*</v>
      </c>
      <c r="C739" s="95" t="str">
        <f>IF(SP_SUL!B743="","*",SP_SUL!B743)</f>
        <v>*</v>
      </c>
      <c r="D739" s="94" t="str">
        <f>IF(SP_SUL!D743="","*",SP_SUL!D743)</f>
        <v>*</v>
      </c>
      <c r="E739" s="94" t="str">
        <f>IF(SP_SUL!H743="","*",SP_SUL!H743)</f>
        <v>*</v>
      </c>
      <c r="F739" s="100" t="str">
        <f>IF(SP_SUL!M743="","*",SP_SUL!M743)</f>
        <v>-</v>
      </c>
      <c r="G739" s="95" t="str">
        <f>IF(SP_SUL!I743="","*",SP_SUL!I743)</f>
        <v>*</v>
      </c>
      <c r="H739" s="95" t="str">
        <f>IF(SP_SUL!AB743="","*",SP_SUL!AB743)</f>
        <v>*</v>
      </c>
      <c r="I739" s="95" t="str">
        <f>IF(SP_SUL!AC743="","*",SP_SUL!AC743)</f>
        <v>*</v>
      </c>
      <c r="J739" s="96" t="str">
        <f>IF(SP_SUL!AA743="","*",SP_SUL!AA743)</f>
        <v>*</v>
      </c>
      <c r="K739" s="97" t="str">
        <f>IF(SP_SUL!AD743="","*",SP_SUL!AD743)</f>
        <v>*</v>
      </c>
    </row>
    <row r="740" spans="2:11" hidden="1">
      <c r="B740" s="94" t="str">
        <f>IF(SP_SUL!Y744="","*",SP_SUL!Y744)</f>
        <v>*</v>
      </c>
      <c r="C740" s="95" t="str">
        <f>IF(SP_SUL!B744="","*",SP_SUL!B744)</f>
        <v>*</v>
      </c>
      <c r="D740" s="94" t="str">
        <f>IF(SP_SUL!D744="","*",SP_SUL!D744)</f>
        <v>*</v>
      </c>
      <c r="E740" s="94" t="str">
        <f>IF(SP_SUL!H744="","*",SP_SUL!H744)</f>
        <v>*</v>
      </c>
      <c r="F740" s="100" t="str">
        <f>IF(SP_SUL!M744="","*",SP_SUL!M744)</f>
        <v>-</v>
      </c>
      <c r="G740" s="95" t="str">
        <f>IF(SP_SUL!I744="","*",SP_SUL!I744)</f>
        <v>*</v>
      </c>
      <c r="H740" s="95" t="str">
        <f>IF(SP_SUL!AB744="","*",SP_SUL!AB744)</f>
        <v>*</v>
      </c>
      <c r="I740" s="95" t="str">
        <f>IF(SP_SUL!AC744="","*",SP_SUL!AC744)</f>
        <v>*</v>
      </c>
      <c r="J740" s="96" t="str">
        <f>IF(SP_SUL!AA744="","*",SP_SUL!AA744)</f>
        <v>*</v>
      </c>
      <c r="K740" s="97" t="str">
        <f>IF(SP_SUL!AD744="","*",SP_SUL!AD744)</f>
        <v>*</v>
      </c>
    </row>
    <row r="741" spans="2:11" hidden="1">
      <c r="B741" s="94" t="str">
        <f>IF(SP_SUL!Y745="","*",SP_SUL!Y745)</f>
        <v>*</v>
      </c>
      <c r="C741" s="95" t="str">
        <f>IF(SP_SUL!B745="","*",SP_SUL!B745)</f>
        <v>*</v>
      </c>
      <c r="D741" s="94" t="str">
        <f>IF(SP_SUL!D745="","*",SP_SUL!D745)</f>
        <v>*</v>
      </c>
      <c r="E741" s="94" t="str">
        <f>IF(SP_SUL!H745="","*",SP_SUL!H745)</f>
        <v>*</v>
      </c>
      <c r="F741" s="100" t="str">
        <f>IF(SP_SUL!M745="","*",SP_SUL!M745)</f>
        <v>-</v>
      </c>
      <c r="G741" s="95" t="str">
        <f>IF(SP_SUL!I745="","*",SP_SUL!I745)</f>
        <v>*</v>
      </c>
      <c r="H741" s="95" t="str">
        <f>IF(SP_SUL!AB745="","*",SP_SUL!AB745)</f>
        <v>*</v>
      </c>
      <c r="I741" s="95" t="str">
        <f>IF(SP_SUL!AC745="","*",SP_SUL!AC745)</f>
        <v>*</v>
      </c>
      <c r="J741" s="96" t="str">
        <f>IF(SP_SUL!AA745="","*",SP_SUL!AA745)</f>
        <v>*</v>
      </c>
      <c r="K741" s="97" t="str">
        <f>IF(SP_SUL!AD745="","*",SP_SUL!AD745)</f>
        <v>*</v>
      </c>
    </row>
    <row r="742" spans="2:11" hidden="1">
      <c r="B742" s="94" t="str">
        <f>IF(SP_SUL!Y746="","*",SP_SUL!Y746)</f>
        <v>*</v>
      </c>
      <c r="C742" s="95" t="str">
        <f>IF(SP_SUL!B746="","*",SP_SUL!B746)</f>
        <v>*</v>
      </c>
      <c r="D742" s="94" t="str">
        <f>IF(SP_SUL!D746="","*",SP_SUL!D746)</f>
        <v>*</v>
      </c>
      <c r="E742" s="94" t="str">
        <f>IF(SP_SUL!H746="","*",SP_SUL!H746)</f>
        <v>*</v>
      </c>
      <c r="F742" s="100" t="str">
        <f>IF(SP_SUL!M746="","*",SP_SUL!M746)</f>
        <v>-</v>
      </c>
      <c r="G742" s="95" t="str">
        <f>IF(SP_SUL!I746="","*",SP_SUL!I746)</f>
        <v>*</v>
      </c>
      <c r="H742" s="95" t="str">
        <f>IF(SP_SUL!AB746="","*",SP_SUL!AB746)</f>
        <v>*</v>
      </c>
      <c r="I742" s="95" t="str">
        <f>IF(SP_SUL!AC746="","*",SP_SUL!AC746)</f>
        <v>*</v>
      </c>
      <c r="J742" s="96" t="str">
        <f>IF(SP_SUL!AA746="","*",SP_SUL!AA746)</f>
        <v>*</v>
      </c>
      <c r="K742" s="97" t="str">
        <f>IF(SP_SUL!AD746="","*",SP_SUL!AD746)</f>
        <v>*</v>
      </c>
    </row>
    <row r="743" spans="2:11" hidden="1">
      <c r="B743" s="94" t="str">
        <f>IF(SP_SUL!Y747="","*",SP_SUL!Y747)</f>
        <v>*</v>
      </c>
      <c r="C743" s="95" t="str">
        <f>IF(SP_SUL!B747="","*",SP_SUL!B747)</f>
        <v>*</v>
      </c>
      <c r="D743" s="94" t="str">
        <f>IF(SP_SUL!D747="","*",SP_SUL!D747)</f>
        <v>*</v>
      </c>
      <c r="E743" s="94" t="str">
        <f>IF(SP_SUL!H747="","*",SP_SUL!H747)</f>
        <v>*</v>
      </c>
      <c r="F743" s="100" t="str">
        <f>IF(SP_SUL!M747="","*",SP_SUL!M747)</f>
        <v>-</v>
      </c>
      <c r="G743" s="95" t="str">
        <f>IF(SP_SUL!I747="","*",SP_SUL!I747)</f>
        <v>*</v>
      </c>
      <c r="H743" s="95" t="str">
        <f>IF(SP_SUL!AB747="","*",SP_SUL!AB747)</f>
        <v>*</v>
      </c>
      <c r="I743" s="95" t="str">
        <f>IF(SP_SUL!AC747="","*",SP_SUL!AC747)</f>
        <v>*</v>
      </c>
      <c r="J743" s="96" t="str">
        <f>IF(SP_SUL!AA747="","*",SP_SUL!AA747)</f>
        <v>*</v>
      </c>
      <c r="K743" s="97" t="str">
        <f>IF(SP_SUL!AD747="","*",SP_SUL!AD747)</f>
        <v>*</v>
      </c>
    </row>
    <row r="744" spans="2:11" hidden="1">
      <c r="B744" s="94" t="str">
        <f>IF(SP_SUL!Y748="","*",SP_SUL!Y748)</f>
        <v>*</v>
      </c>
      <c r="C744" s="95" t="str">
        <f>IF(SP_SUL!B748="","*",SP_SUL!B748)</f>
        <v>*</v>
      </c>
      <c r="D744" s="94" t="str">
        <f>IF(SP_SUL!D748="","*",SP_SUL!D748)</f>
        <v>*</v>
      </c>
      <c r="E744" s="94" t="str">
        <f>IF(SP_SUL!H748="","*",SP_SUL!H748)</f>
        <v>*</v>
      </c>
      <c r="F744" s="100" t="str">
        <f>IF(SP_SUL!M748="","*",SP_SUL!M748)</f>
        <v>-</v>
      </c>
      <c r="G744" s="95" t="str">
        <f>IF(SP_SUL!I748="","*",SP_SUL!I748)</f>
        <v>*</v>
      </c>
      <c r="H744" s="95" t="str">
        <f>IF(SP_SUL!AB748="","*",SP_SUL!AB748)</f>
        <v>*</v>
      </c>
      <c r="I744" s="95" t="str">
        <f>IF(SP_SUL!AC748="","*",SP_SUL!AC748)</f>
        <v>*</v>
      </c>
      <c r="J744" s="96" t="str">
        <f>IF(SP_SUL!AA748="","*",SP_SUL!AA748)</f>
        <v>*</v>
      </c>
      <c r="K744" s="97" t="str">
        <f>IF(SP_SUL!AD748="","*",SP_SUL!AD748)</f>
        <v>*</v>
      </c>
    </row>
    <row r="745" spans="2:11" hidden="1">
      <c r="B745" s="94" t="str">
        <f>IF(SP_SUL!Y749="","*",SP_SUL!Y749)</f>
        <v>*</v>
      </c>
      <c r="C745" s="95" t="str">
        <f>IF(SP_SUL!B749="","*",SP_SUL!B749)</f>
        <v>*</v>
      </c>
      <c r="D745" s="94" t="str">
        <f>IF(SP_SUL!D749="","*",SP_SUL!D749)</f>
        <v>*</v>
      </c>
      <c r="E745" s="94" t="str">
        <f>IF(SP_SUL!H749="","*",SP_SUL!H749)</f>
        <v>*</v>
      </c>
      <c r="F745" s="100" t="str">
        <f>IF(SP_SUL!M749="","*",SP_SUL!M749)</f>
        <v>-</v>
      </c>
      <c r="G745" s="95" t="str">
        <f>IF(SP_SUL!I749="","*",SP_SUL!I749)</f>
        <v>*</v>
      </c>
      <c r="H745" s="95" t="str">
        <f>IF(SP_SUL!AB749="","*",SP_SUL!AB749)</f>
        <v>*</v>
      </c>
      <c r="I745" s="95" t="str">
        <f>IF(SP_SUL!AC749="","*",SP_SUL!AC749)</f>
        <v>*</v>
      </c>
      <c r="J745" s="96" t="str">
        <f>IF(SP_SUL!AA749="","*",SP_SUL!AA749)</f>
        <v>*</v>
      </c>
      <c r="K745" s="97" t="str">
        <f>IF(SP_SUL!AD749="","*",SP_SUL!AD749)</f>
        <v>*</v>
      </c>
    </row>
    <row r="746" spans="2:11" hidden="1">
      <c r="B746" s="94" t="str">
        <f>IF(SP_SUL!Y750="","*",SP_SUL!Y750)</f>
        <v>*</v>
      </c>
      <c r="C746" s="95" t="str">
        <f>IF(SP_SUL!B750="","*",SP_SUL!B750)</f>
        <v>*</v>
      </c>
      <c r="D746" s="94" t="str">
        <f>IF(SP_SUL!D750="","*",SP_SUL!D750)</f>
        <v>*</v>
      </c>
      <c r="E746" s="94" t="str">
        <f>IF(SP_SUL!H750="","*",SP_SUL!H750)</f>
        <v>*</v>
      </c>
      <c r="F746" s="100" t="str">
        <f>IF(SP_SUL!M750="","*",SP_SUL!M750)</f>
        <v>-</v>
      </c>
      <c r="G746" s="95" t="str">
        <f>IF(SP_SUL!I750="","*",SP_SUL!I750)</f>
        <v>*</v>
      </c>
      <c r="H746" s="95" t="str">
        <f>IF(SP_SUL!AB750="","*",SP_SUL!AB750)</f>
        <v>*</v>
      </c>
      <c r="I746" s="95" t="str">
        <f>IF(SP_SUL!AC750="","*",SP_SUL!AC750)</f>
        <v>*</v>
      </c>
      <c r="J746" s="96" t="str">
        <f>IF(SP_SUL!AA750="","*",SP_SUL!AA750)</f>
        <v>*</v>
      </c>
      <c r="K746" s="97" t="str">
        <f>IF(SP_SUL!AD750="","*",SP_SUL!AD750)</f>
        <v>*</v>
      </c>
    </row>
    <row r="747" spans="2:11" hidden="1">
      <c r="B747" s="94" t="str">
        <f>IF(SP_SUL!Y751="","*",SP_SUL!Y751)</f>
        <v>*</v>
      </c>
      <c r="C747" s="95" t="str">
        <f>IF(SP_SUL!B751="","*",SP_SUL!B751)</f>
        <v>*</v>
      </c>
      <c r="D747" s="94" t="str">
        <f>IF(SP_SUL!D751="","*",SP_SUL!D751)</f>
        <v>*</v>
      </c>
      <c r="E747" s="94" t="str">
        <f>IF(SP_SUL!H751="","*",SP_SUL!H751)</f>
        <v>*</v>
      </c>
      <c r="F747" s="100" t="str">
        <f>IF(SP_SUL!M751="","*",SP_SUL!M751)</f>
        <v>-</v>
      </c>
      <c r="G747" s="95" t="str">
        <f>IF(SP_SUL!I751="","*",SP_SUL!I751)</f>
        <v>*</v>
      </c>
      <c r="H747" s="95" t="str">
        <f>IF(SP_SUL!AB751="","*",SP_SUL!AB751)</f>
        <v>*</v>
      </c>
      <c r="I747" s="95" t="str">
        <f>IF(SP_SUL!AC751="","*",SP_SUL!AC751)</f>
        <v>*</v>
      </c>
      <c r="J747" s="96" t="str">
        <f>IF(SP_SUL!AA751="","*",SP_SUL!AA751)</f>
        <v>*</v>
      </c>
      <c r="K747" s="97" t="str">
        <f>IF(SP_SUL!AD751="","*",SP_SUL!AD751)</f>
        <v>*</v>
      </c>
    </row>
    <row r="748" spans="2:11" hidden="1">
      <c r="B748" s="94" t="str">
        <f>IF(SP_SUL!Y752="","*",SP_SUL!Y752)</f>
        <v>*</v>
      </c>
      <c r="C748" s="95" t="str">
        <f>IF(SP_SUL!B752="","*",SP_SUL!B752)</f>
        <v>*</v>
      </c>
      <c r="D748" s="94" t="str">
        <f>IF(SP_SUL!D752="","*",SP_SUL!D752)</f>
        <v>*</v>
      </c>
      <c r="E748" s="94" t="str">
        <f>IF(SP_SUL!H752="","*",SP_SUL!H752)</f>
        <v>*</v>
      </c>
      <c r="F748" s="100" t="str">
        <f>IF(SP_SUL!M752="","*",SP_SUL!M752)</f>
        <v>-</v>
      </c>
      <c r="G748" s="95" t="str">
        <f>IF(SP_SUL!I752="","*",SP_SUL!I752)</f>
        <v>*</v>
      </c>
      <c r="H748" s="95" t="str">
        <f>IF(SP_SUL!AB752="","*",SP_SUL!AB752)</f>
        <v>*</v>
      </c>
      <c r="I748" s="95" t="str">
        <f>IF(SP_SUL!AC752="","*",SP_SUL!AC752)</f>
        <v>*</v>
      </c>
      <c r="J748" s="96" t="str">
        <f>IF(SP_SUL!AA752="","*",SP_SUL!AA752)</f>
        <v>*</v>
      </c>
      <c r="K748" s="97" t="str">
        <f>IF(SP_SUL!AD752="","*",SP_SUL!AD752)</f>
        <v>*</v>
      </c>
    </row>
    <row r="749" spans="2:11" hidden="1">
      <c r="B749" s="94" t="str">
        <f>IF(SP_SUL!Y753="","*",SP_SUL!Y753)</f>
        <v>*</v>
      </c>
      <c r="C749" s="95" t="str">
        <f>IF(SP_SUL!B753="","*",SP_SUL!B753)</f>
        <v>*</v>
      </c>
      <c r="D749" s="94" t="str">
        <f>IF(SP_SUL!D753="","*",SP_SUL!D753)</f>
        <v>*</v>
      </c>
      <c r="E749" s="94" t="str">
        <f>IF(SP_SUL!H753="","*",SP_SUL!H753)</f>
        <v>*</v>
      </c>
      <c r="F749" s="100" t="str">
        <f>IF(SP_SUL!M753="","*",SP_SUL!M753)</f>
        <v>-</v>
      </c>
      <c r="G749" s="95" t="str">
        <f>IF(SP_SUL!I753="","*",SP_SUL!I753)</f>
        <v>*</v>
      </c>
      <c r="H749" s="95" t="str">
        <f>IF(SP_SUL!AB753="","*",SP_SUL!AB753)</f>
        <v>*</v>
      </c>
      <c r="I749" s="95" t="str">
        <f>IF(SP_SUL!AC753="","*",SP_SUL!AC753)</f>
        <v>*</v>
      </c>
      <c r="J749" s="96" t="str">
        <f>IF(SP_SUL!AA753="","*",SP_SUL!AA753)</f>
        <v>*</v>
      </c>
      <c r="K749" s="97" t="str">
        <f>IF(SP_SUL!AD753="","*",SP_SUL!AD753)</f>
        <v>*</v>
      </c>
    </row>
    <row r="750" spans="2:11" hidden="1">
      <c r="B750" s="94" t="str">
        <f>IF(SP_SUL!Y754="","*",SP_SUL!Y754)</f>
        <v>*</v>
      </c>
      <c r="C750" s="95" t="str">
        <f>IF(SP_SUL!B754="","*",SP_SUL!B754)</f>
        <v>*</v>
      </c>
      <c r="D750" s="94" t="str">
        <f>IF(SP_SUL!D754="","*",SP_SUL!D754)</f>
        <v>*</v>
      </c>
      <c r="E750" s="94" t="str">
        <f>IF(SP_SUL!H754="","*",SP_SUL!H754)</f>
        <v>*</v>
      </c>
      <c r="F750" s="100" t="str">
        <f>IF(SP_SUL!M754="","*",SP_SUL!M754)</f>
        <v>-</v>
      </c>
      <c r="G750" s="95" t="str">
        <f>IF(SP_SUL!I754="","*",SP_SUL!I754)</f>
        <v>*</v>
      </c>
      <c r="H750" s="95" t="str">
        <f>IF(SP_SUL!AB754="","*",SP_SUL!AB754)</f>
        <v>*</v>
      </c>
      <c r="I750" s="95" t="str">
        <f>IF(SP_SUL!AC754="","*",SP_SUL!AC754)</f>
        <v>*</v>
      </c>
      <c r="J750" s="96" t="str">
        <f>IF(SP_SUL!AA754="","*",SP_SUL!AA754)</f>
        <v>*</v>
      </c>
      <c r="K750" s="97" t="str">
        <f>IF(SP_SUL!AD754="","*",SP_SUL!AD754)</f>
        <v>*</v>
      </c>
    </row>
    <row r="751" spans="2:11" hidden="1">
      <c r="B751" s="94" t="str">
        <f>IF(SP_SUL!Y755="","*",SP_SUL!Y755)</f>
        <v>*</v>
      </c>
      <c r="C751" s="95" t="str">
        <f>IF(SP_SUL!B755="","*",SP_SUL!B755)</f>
        <v>*</v>
      </c>
      <c r="D751" s="94" t="str">
        <f>IF(SP_SUL!D755="","*",SP_SUL!D755)</f>
        <v>*</v>
      </c>
      <c r="E751" s="94" t="str">
        <f>IF(SP_SUL!H755="","*",SP_SUL!H755)</f>
        <v>*</v>
      </c>
      <c r="F751" s="100" t="str">
        <f>IF(SP_SUL!M755="","*",SP_SUL!M755)</f>
        <v>-</v>
      </c>
      <c r="G751" s="95" t="str">
        <f>IF(SP_SUL!I755="","*",SP_SUL!I755)</f>
        <v>*</v>
      </c>
      <c r="H751" s="95" t="str">
        <f>IF(SP_SUL!AB755="","*",SP_SUL!AB755)</f>
        <v>*</v>
      </c>
      <c r="I751" s="95" t="str">
        <f>IF(SP_SUL!AC755="","*",SP_SUL!AC755)</f>
        <v>*</v>
      </c>
      <c r="J751" s="96" t="str">
        <f>IF(SP_SUL!AA755="","*",SP_SUL!AA755)</f>
        <v>*</v>
      </c>
      <c r="K751" s="97" t="str">
        <f>IF(SP_SUL!AD755="","*",SP_SUL!AD755)</f>
        <v>*</v>
      </c>
    </row>
    <row r="752" spans="2:11" hidden="1">
      <c r="B752" s="94" t="str">
        <f>IF(SP_SUL!Y756="","*",SP_SUL!Y756)</f>
        <v>*</v>
      </c>
      <c r="C752" s="95" t="str">
        <f>IF(SP_SUL!B756="","*",SP_SUL!B756)</f>
        <v>*</v>
      </c>
      <c r="D752" s="94" t="str">
        <f>IF(SP_SUL!D756="","*",SP_SUL!D756)</f>
        <v>*</v>
      </c>
      <c r="E752" s="94" t="str">
        <f>IF(SP_SUL!H756="","*",SP_SUL!H756)</f>
        <v>*</v>
      </c>
      <c r="F752" s="100" t="str">
        <f>IF(SP_SUL!M756="","*",SP_SUL!M756)</f>
        <v>-</v>
      </c>
      <c r="G752" s="95" t="str">
        <f>IF(SP_SUL!I756="","*",SP_SUL!I756)</f>
        <v>*</v>
      </c>
      <c r="H752" s="95" t="str">
        <f>IF(SP_SUL!AB756="","*",SP_SUL!AB756)</f>
        <v>*</v>
      </c>
      <c r="I752" s="95" t="str">
        <f>IF(SP_SUL!AC756="","*",SP_SUL!AC756)</f>
        <v>*</v>
      </c>
      <c r="J752" s="96" t="str">
        <f>IF(SP_SUL!AA756="","*",SP_SUL!AA756)</f>
        <v>*</v>
      </c>
      <c r="K752" s="97" t="str">
        <f>IF(SP_SUL!AD756="","*",SP_SUL!AD756)</f>
        <v>*</v>
      </c>
    </row>
    <row r="753" spans="2:11" hidden="1">
      <c r="B753" s="94" t="str">
        <f>IF(SP_SUL!Y757="","*",SP_SUL!Y757)</f>
        <v>*</v>
      </c>
      <c r="C753" s="95" t="str">
        <f>IF(SP_SUL!B757="","*",SP_SUL!B757)</f>
        <v>*</v>
      </c>
      <c r="D753" s="94" t="str">
        <f>IF(SP_SUL!D757="","*",SP_SUL!D757)</f>
        <v>*</v>
      </c>
      <c r="E753" s="94" t="str">
        <f>IF(SP_SUL!H757="","*",SP_SUL!H757)</f>
        <v>*</v>
      </c>
      <c r="F753" s="100" t="str">
        <f>IF(SP_SUL!M757="","*",SP_SUL!M757)</f>
        <v>-</v>
      </c>
      <c r="G753" s="95" t="str">
        <f>IF(SP_SUL!I757="","*",SP_SUL!I757)</f>
        <v>*</v>
      </c>
      <c r="H753" s="95" t="str">
        <f>IF(SP_SUL!AB757="","*",SP_SUL!AB757)</f>
        <v>*</v>
      </c>
      <c r="I753" s="95" t="str">
        <f>IF(SP_SUL!AC757="","*",SP_SUL!AC757)</f>
        <v>*</v>
      </c>
      <c r="J753" s="96" t="str">
        <f>IF(SP_SUL!AA757="","*",SP_SUL!AA757)</f>
        <v>*</v>
      </c>
      <c r="K753" s="97" t="str">
        <f>IF(SP_SUL!AD757="","*",SP_SUL!AD757)</f>
        <v>*</v>
      </c>
    </row>
    <row r="754" spans="2:11" hidden="1">
      <c r="B754" s="94" t="str">
        <f>IF(SP_SUL!Y758="","*",SP_SUL!Y758)</f>
        <v>*</v>
      </c>
      <c r="C754" s="95" t="str">
        <f>IF(SP_SUL!B758="","*",SP_SUL!B758)</f>
        <v>*</v>
      </c>
      <c r="D754" s="94" t="str">
        <f>IF(SP_SUL!D758="","*",SP_SUL!D758)</f>
        <v>*</v>
      </c>
      <c r="E754" s="94" t="str">
        <f>IF(SP_SUL!H758="","*",SP_SUL!H758)</f>
        <v>*</v>
      </c>
      <c r="F754" s="100" t="str">
        <f>IF(SP_SUL!M758="","*",SP_SUL!M758)</f>
        <v>-</v>
      </c>
      <c r="G754" s="95" t="str">
        <f>IF(SP_SUL!I758="","*",SP_SUL!I758)</f>
        <v>*</v>
      </c>
      <c r="H754" s="95" t="str">
        <f>IF(SP_SUL!AB758="","*",SP_SUL!AB758)</f>
        <v>*</v>
      </c>
      <c r="I754" s="95" t="str">
        <f>IF(SP_SUL!AC758="","*",SP_SUL!AC758)</f>
        <v>*</v>
      </c>
      <c r="J754" s="96" t="str">
        <f>IF(SP_SUL!AA758="","*",SP_SUL!AA758)</f>
        <v>*</v>
      </c>
      <c r="K754" s="97" t="str">
        <f>IF(SP_SUL!AD758="","*",SP_SUL!AD758)</f>
        <v>*</v>
      </c>
    </row>
    <row r="755" spans="2:11" hidden="1">
      <c r="B755" s="94" t="str">
        <f>IF(SP_SUL!Y759="","*",SP_SUL!Y759)</f>
        <v>*</v>
      </c>
      <c r="C755" s="95" t="str">
        <f>IF(SP_SUL!B759="","*",SP_SUL!B759)</f>
        <v>*</v>
      </c>
      <c r="D755" s="94" t="str">
        <f>IF(SP_SUL!D759="","*",SP_SUL!D759)</f>
        <v>*</v>
      </c>
      <c r="E755" s="94" t="str">
        <f>IF(SP_SUL!H759="","*",SP_SUL!H759)</f>
        <v>*</v>
      </c>
      <c r="F755" s="100" t="str">
        <f>IF(SP_SUL!M759="","*",SP_SUL!M759)</f>
        <v>-</v>
      </c>
      <c r="G755" s="95" t="str">
        <f>IF(SP_SUL!I759="","*",SP_SUL!I759)</f>
        <v>*</v>
      </c>
      <c r="H755" s="95" t="str">
        <f>IF(SP_SUL!AB759="","*",SP_SUL!AB759)</f>
        <v>*</v>
      </c>
      <c r="I755" s="95" t="str">
        <f>IF(SP_SUL!AC759="","*",SP_SUL!AC759)</f>
        <v>*</v>
      </c>
      <c r="J755" s="96" t="str">
        <f>IF(SP_SUL!AA759="","*",SP_SUL!AA759)</f>
        <v>*</v>
      </c>
      <c r="K755" s="97" t="str">
        <f>IF(SP_SUL!AD759="","*",SP_SUL!AD759)</f>
        <v>*</v>
      </c>
    </row>
    <row r="756" spans="2:11" hidden="1">
      <c r="B756" s="94" t="str">
        <f>IF(SP_SUL!Y760="","*",SP_SUL!Y760)</f>
        <v>*</v>
      </c>
      <c r="C756" s="95" t="str">
        <f>IF(SP_SUL!B760="","*",SP_SUL!B760)</f>
        <v>*</v>
      </c>
      <c r="D756" s="94" t="str">
        <f>IF(SP_SUL!D760="","*",SP_SUL!D760)</f>
        <v>*</v>
      </c>
      <c r="E756" s="94" t="str">
        <f>IF(SP_SUL!H760="","*",SP_SUL!H760)</f>
        <v>*</v>
      </c>
      <c r="F756" s="100" t="str">
        <f>IF(SP_SUL!M760="","*",SP_SUL!M760)</f>
        <v>-</v>
      </c>
      <c r="G756" s="95" t="str">
        <f>IF(SP_SUL!I760="","*",SP_SUL!I760)</f>
        <v>*</v>
      </c>
      <c r="H756" s="95" t="str">
        <f>IF(SP_SUL!AB760="","*",SP_SUL!AB760)</f>
        <v>*</v>
      </c>
      <c r="I756" s="95" t="str">
        <f>IF(SP_SUL!AC760="","*",SP_SUL!AC760)</f>
        <v>*</v>
      </c>
      <c r="J756" s="96" t="str">
        <f>IF(SP_SUL!AA760="","*",SP_SUL!AA760)</f>
        <v>*</v>
      </c>
      <c r="K756" s="97" t="str">
        <f>IF(SP_SUL!AD760="","*",SP_SUL!AD760)</f>
        <v>*</v>
      </c>
    </row>
    <row r="757" spans="2:11" hidden="1">
      <c r="B757" s="94" t="str">
        <f>IF(SP_SUL!Y761="","*",SP_SUL!Y761)</f>
        <v>*</v>
      </c>
      <c r="C757" s="95" t="str">
        <f>IF(SP_SUL!B761="","*",SP_SUL!B761)</f>
        <v>*</v>
      </c>
      <c r="D757" s="94" t="str">
        <f>IF(SP_SUL!D761="","*",SP_SUL!D761)</f>
        <v>*</v>
      </c>
      <c r="E757" s="94" t="str">
        <f>IF(SP_SUL!H761="","*",SP_SUL!H761)</f>
        <v>*</v>
      </c>
      <c r="F757" s="100" t="str">
        <f>IF(SP_SUL!M761="","*",SP_SUL!M761)</f>
        <v>-</v>
      </c>
      <c r="G757" s="95" t="str">
        <f>IF(SP_SUL!I761="","*",SP_SUL!I761)</f>
        <v>*</v>
      </c>
      <c r="H757" s="95" t="str">
        <f>IF(SP_SUL!AB761="","*",SP_SUL!AB761)</f>
        <v>*</v>
      </c>
      <c r="I757" s="95" t="str">
        <f>IF(SP_SUL!AC761="","*",SP_SUL!AC761)</f>
        <v>*</v>
      </c>
      <c r="J757" s="96" t="str">
        <f>IF(SP_SUL!AA761="","*",SP_SUL!AA761)</f>
        <v>*</v>
      </c>
      <c r="K757" s="97" t="str">
        <f>IF(SP_SUL!AD761="","*",SP_SUL!AD761)</f>
        <v>*</v>
      </c>
    </row>
    <row r="758" spans="2:11" hidden="1">
      <c r="B758" s="94" t="str">
        <f>IF(SP_SUL!Y762="","*",SP_SUL!Y762)</f>
        <v>*</v>
      </c>
      <c r="C758" s="95" t="str">
        <f>IF(SP_SUL!B762="","*",SP_SUL!B762)</f>
        <v>*</v>
      </c>
      <c r="D758" s="94" t="str">
        <f>IF(SP_SUL!D762="","*",SP_SUL!D762)</f>
        <v>*</v>
      </c>
      <c r="E758" s="94" t="str">
        <f>IF(SP_SUL!H762="","*",SP_SUL!H762)</f>
        <v>*</v>
      </c>
      <c r="F758" s="100" t="str">
        <f>IF(SP_SUL!M762="","*",SP_SUL!M762)</f>
        <v>-</v>
      </c>
      <c r="G758" s="95" t="str">
        <f>IF(SP_SUL!I762="","*",SP_SUL!I762)</f>
        <v>*</v>
      </c>
      <c r="H758" s="95" t="str">
        <f>IF(SP_SUL!AB762="","*",SP_SUL!AB762)</f>
        <v>*</v>
      </c>
      <c r="I758" s="95" t="str">
        <f>IF(SP_SUL!AC762="","*",SP_SUL!AC762)</f>
        <v>*</v>
      </c>
      <c r="J758" s="96" t="str">
        <f>IF(SP_SUL!AA762="","*",SP_SUL!AA762)</f>
        <v>*</v>
      </c>
      <c r="K758" s="97" t="str">
        <f>IF(SP_SUL!AD762="","*",SP_SUL!AD762)</f>
        <v>*</v>
      </c>
    </row>
    <row r="759" spans="2:11" hidden="1">
      <c r="B759" s="94" t="str">
        <f>IF(SP_SUL!Y763="","*",SP_SUL!Y763)</f>
        <v>*</v>
      </c>
      <c r="C759" s="95" t="str">
        <f>IF(SP_SUL!B763="","*",SP_SUL!B763)</f>
        <v>*</v>
      </c>
      <c r="D759" s="94" t="str">
        <f>IF(SP_SUL!D763="","*",SP_SUL!D763)</f>
        <v>*</v>
      </c>
      <c r="E759" s="94" t="str">
        <f>IF(SP_SUL!H763="","*",SP_SUL!H763)</f>
        <v>*</v>
      </c>
      <c r="F759" s="100" t="str">
        <f>IF(SP_SUL!M763="","*",SP_SUL!M763)</f>
        <v>-</v>
      </c>
      <c r="G759" s="95" t="str">
        <f>IF(SP_SUL!I763="","*",SP_SUL!I763)</f>
        <v>*</v>
      </c>
      <c r="H759" s="95" t="str">
        <f>IF(SP_SUL!AB763="","*",SP_SUL!AB763)</f>
        <v>*</v>
      </c>
      <c r="I759" s="95" t="str">
        <f>IF(SP_SUL!AC763="","*",SP_SUL!AC763)</f>
        <v>*</v>
      </c>
      <c r="J759" s="96" t="str">
        <f>IF(SP_SUL!AA763="","*",SP_SUL!AA763)</f>
        <v>*</v>
      </c>
      <c r="K759" s="97" t="str">
        <f>IF(SP_SUL!AD763="","*",SP_SUL!AD763)</f>
        <v>*</v>
      </c>
    </row>
    <row r="760" spans="2:11" hidden="1">
      <c r="B760" s="94" t="str">
        <f>IF(SP_SUL!Y764="","*",SP_SUL!Y764)</f>
        <v>*</v>
      </c>
      <c r="C760" s="95" t="str">
        <f>IF(SP_SUL!B764="","*",SP_SUL!B764)</f>
        <v>*</v>
      </c>
      <c r="D760" s="94" t="str">
        <f>IF(SP_SUL!D764="","*",SP_SUL!D764)</f>
        <v>*</v>
      </c>
      <c r="E760" s="94" t="str">
        <f>IF(SP_SUL!H764="","*",SP_SUL!H764)</f>
        <v>*</v>
      </c>
      <c r="F760" s="100" t="str">
        <f>IF(SP_SUL!M764="","*",SP_SUL!M764)</f>
        <v>-</v>
      </c>
      <c r="G760" s="95" t="str">
        <f>IF(SP_SUL!I764="","*",SP_SUL!I764)</f>
        <v>*</v>
      </c>
      <c r="H760" s="95" t="str">
        <f>IF(SP_SUL!AB764="","*",SP_SUL!AB764)</f>
        <v>*</v>
      </c>
      <c r="I760" s="95" t="str">
        <f>IF(SP_SUL!AC764="","*",SP_SUL!AC764)</f>
        <v>*</v>
      </c>
      <c r="J760" s="96" t="str">
        <f>IF(SP_SUL!AA764="","*",SP_SUL!AA764)</f>
        <v>*</v>
      </c>
      <c r="K760" s="97" t="str">
        <f>IF(SP_SUL!AD764="","*",SP_SUL!AD764)</f>
        <v>*</v>
      </c>
    </row>
    <row r="761" spans="2:11" hidden="1">
      <c r="B761" s="94" t="str">
        <f>IF(SP_SUL!Y765="","*",SP_SUL!Y765)</f>
        <v>*</v>
      </c>
      <c r="C761" s="95" t="str">
        <f>IF(SP_SUL!B765="","*",SP_SUL!B765)</f>
        <v>*</v>
      </c>
      <c r="D761" s="94" t="str">
        <f>IF(SP_SUL!D765="","*",SP_SUL!D765)</f>
        <v>*</v>
      </c>
      <c r="E761" s="94" t="str">
        <f>IF(SP_SUL!H765="","*",SP_SUL!H765)</f>
        <v>*</v>
      </c>
      <c r="F761" s="100" t="str">
        <f>IF(SP_SUL!M765="","*",SP_SUL!M765)</f>
        <v>-</v>
      </c>
      <c r="G761" s="95" t="str">
        <f>IF(SP_SUL!I765="","*",SP_SUL!I765)</f>
        <v>*</v>
      </c>
      <c r="H761" s="95" t="str">
        <f>IF(SP_SUL!AB765="","*",SP_SUL!AB765)</f>
        <v>*</v>
      </c>
      <c r="I761" s="95" t="str">
        <f>IF(SP_SUL!AC765="","*",SP_SUL!AC765)</f>
        <v>*</v>
      </c>
      <c r="J761" s="96" t="str">
        <f>IF(SP_SUL!AA765="","*",SP_SUL!AA765)</f>
        <v>*</v>
      </c>
      <c r="K761" s="97" t="str">
        <f>IF(SP_SUL!AD765="","*",SP_SUL!AD765)</f>
        <v>*</v>
      </c>
    </row>
    <row r="762" spans="2:11" hidden="1">
      <c r="B762" s="94" t="str">
        <f>IF(SP_SUL!Y766="","*",SP_SUL!Y766)</f>
        <v>*</v>
      </c>
      <c r="C762" s="95" t="str">
        <f>IF(SP_SUL!B766="","*",SP_SUL!B766)</f>
        <v>*</v>
      </c>
      <c r="D762" s="94" t="str">
        <f>IF(SP_SUL!D766="","*",SP_SUL!D766)</f>
        <v>*</v>
      </c>
      <c r="E762" s="94" t="str">
        <f>IF(SP_SUL!H766="","*",SP_SUL!H766)</f>
        <v>*</v>
      </c>
      <c r="F762" s="100" t="str">
        <f>IF(SP_SUL!M766="","*",SP_SUL!M766)</f>
        <v>-</v>
      </c>
      <c r="G762" s="95" t="str">
        <f>IF(SP_SUL!I766="","*",SP_SUL!I766)</f>
        <v>*</v>
      </c>
      <c r="H762" s="95" t="str">
        <f>IF(SP_SUL!AB766="","*",SP_SUL!AB766)</f>
        <v>*</v>
      </c>
      <c r="I762" s="95" t="str">
        <f>IF(SP_SUL!AC766="","*",SP_SUL!AC766)</f>
        <v>*</v>
      </c>
      <c r="J762" s="96" t="str">
        <f>IF(SP_SUL!AA766="","*",SP_SUL!AA766)</f>
        <v>*</v>
      </c>
      <c r="K762" s="97" t="str">
        <f>IF(SP_SUL!AD766="","*",SP_SUL!AD766)</f>
        <v>*</v>
      </c>
    </row>
    <row r="763" spans="2:11" hidden="1">
      <c r="B763" s="94" t="str">
        <f>IF(SP_SUL!Y767="","*",SP_SUL!Y767)</f>
        <v>*</v>
      </c>
      <c r="C763" s="95" t="str">
        <f>IF(SP_SUL!B767="","*",SP_SUL!B767)</f>
        <v>*</v>
      </c>
      <c r="D763" s="94" t="str">
        <f>IF(SP_SUL!D767="","*",SP_SUL!D767)</f>
        <v>*</v>
      </c>
      <c r="E763" s="94" t="str">
        <f>IF(SP_SUL!H767="","*",SP_SUL!H767)</f>
        <v>*</v>
      </c>
      <c r="F763" s="100" t="str">
        <f>IF(SP_SUL!M767="","*",SP_SUL!M767)</f>
        <v>-</v>
      </c>
      <c r="G763" s="95" t="str">
        <f>IF(SP_SUL!I767="","*",SP_SUL!I767)</f>
        <v>*</v>
      </c>
      <c r="H763" s="95" t="str">
        <f>IF(SP_SUL!AB767="","*",SP_SUL!AB767)</f>
        <v>*</v>
      </c>
      <c r="I763" s="95" t="str">
        <f>IF(SP_SUL!AC767="","*",SP_SUL!AC767)</f>
        <v>*</v>
      </c>
      <c r="J763" s="96" t="str">
        <f>IF(SP_SUL!AA767="","*",SP_SUL!AA767)</f>
        <v>*</v>
      </c>
      <c r="K763" s="97" t="str">
        <f>IF(SP_SUL!AD767="","*",SP_SUL!AD767)</f>
        <v>*</v>
      </c>
    </row>
    <row r="764" spans="2:11" hidden="1">
      <c r="B764" s="94" t="str">
        <f>IF(SP_SUL!Y768="","*",SP_SUL!Y768)</f>
        <v>*</v>
      </c>
      <c r="C764" s="95" t="str">
        <f>IF(SP_SUL!B768="","*",SP_SUL!B768)</f>
        <v>*</v>
      </c>
      <c r="D764" s="94" t="str">
        <f>IF(SP_SUL!D768="","*",SP_SUL!D768)</f>
        <v>*</v>
      </c>
      <c r="E764" s="94" t="str">
        <f>IF(SP_SUL!H768="","*",SP_SUL!H768)</f>
        <v>*</v>
      </c>
      <c r="F764" s="100" t="str">
        <f>IF(SP_SUL!M768="","*",SP_SUL!M768)</f>
        <v>-</v>
      </c>
      <c r="G764" s="95" t="str">
        <f>IF(SP_SUL!I768="","*",SP_SUL!I768)</f>
        <v>*</v>
      </c>
      <c r="H764" s="95" t="str">
        <f>IF(SP_SUL!AB768="","*",SP_SUL!AB768)</f>
        <v>*</v>
      </c>
      <c r="I764" s="95" t="str">
        <f>IF(SP_SUL!AC768="","*",SP_SUL!AC768)</f>
        <v>*</v>
      </c>
      <c r="J764" s="96" t="str">
        <f>IF(SP_SUL!AA768="","*",SP_SUL!AA768)</f>
        <v>*</v>
      </c>
      <c r="K764" s="97" t="str">
        <f>IF(SP_SUL!AD768="","*",SP_SUL!AD768)</f>
        <v>*</v>
      </c>
    </row>
    <row r="765" spans="2:11" hidden="1">
      <c r="B765" s="94" t="str">
        <f>IF(SP_SUL!Y769="","*",SP_SUL!Y769)</f>
        <v>*</v>
      </c>
      <c r="C765" s="95" t="str">
        <f>IF(SP_SUL!B769="","*",SP_SUL!B769)</f>
        <v>*</v>
      </c>
      <c r="D765" s="94" t="str">
        <f>IF(SP_SUL!D769="","*",SP_SUL!D769)</f>
        <v>*</v>
      </c>
      <c r="E765" s="94" t="str">
        <f>IF(SP_SUL!H769="","*",SP_SUL!H769)</f>
        <v>*</v>
      </c>
      <c r="F765" s="100" t="str">
        <f>IF(SP_SUL!M769="","*",SP_SUL!M769)</f>
        <v>-</v>
      </c>
      <c r="G765" s="95" t="str">
        <f>IF(SP_SUL!I769="","*",SP_SUL!I769)</f>
        <v>*</v>
      </c>
      <c r="H765" s="95" t="str">
        <f>IF(SP_SUL!AB769="","*",SP_SUL!AB769)</f>
        <v>*</v>
      </c>
      <c r="I765" s="95" t="str">
        <f>IF(SP_SUL!AC769="","*",SP_SUL!AC769)</f>
        <v>*</v>
      </c>
      <c r="J765" s="96" t="str">
        <f>IF(SP_SUL!AA769="","*",SP_SUL!AA769)</f>
        <v>*</v>
      </c>
      <c r="K765" s="97" t="str">
        <f>IF(SP_SUL!AD769="","*",SP_SUL!AD769)</f>
        <v>*</v>
      </c>
    </row>
    <row r="766" spans="2:11" hidden="1">
      <c r="B766" s="94" t="str">
        <f>IF(SP_SUL!Y770="","*",SP_SUL!Y770)</f>
        <v>*</v>
      </c>
      <c r="C766" s="95" t="str">
        <f>IF(SP_SUL!B770="","*",SP_SUL!B770)</f>
        <v>*</v>
      </c>
      <c r="D766" s="94" t="str">
        <f>IF(SP_SUL!D770="","*",SP_SUL!D770)</f>
        <v>*</v>
      </c>
      <c r="E766" s="94" t="str">
        <f>IF(SP_SUL!H770="","*",SP_SUL!H770)</f>
        <v>*</v>
      </c>
      <c r="F766" s="100" t="str">
        <f>IF(SP_SUL!M770="","*",SP_SUL!M770)</f>
        <v>-</v>
      </c>
      <c r="G766" s="95" t="str">
        <f>IF(SP_SUL!I770="","*",SP_SUL!I770)</f>
        <v>*</v>
      </c>
      <c r="H766" s="95" t="str">
        <f>IF(SP_SUL!AB770="","*",SP_SUL!AB770)</f>
        <v>*</v>
      </c>
      <c r="I766" s="95" t="str">
        <f>IF(SP_SUL!AC770="","*",SP_SUL!AC770)</f>
        <v>*</v>
      </c>
      <c r="J766" s="96" t="str">
        <f>IF(SP_SUL!AA770="","*",SP_SUL!AA770)</f>
        <v>*</v>
      </c>
      <c r="K766" s="97" t="str">
        <f>IF(SP_SUL!AD770="","*",SP_SUL!AD770)</f>
        <v>*</v>
      </c>
    </row>
    <row r="767" spans="2:11" hidden="1">
      <c r="B767" s="94" t="str">
        <f>IF(SP_SUL!Y771="","*",SP_SUL!Y771)</f>
        <v>*</v>
      </c>
      <c r="C767" s="95" t="str">
        <f>IF(SP_SUL!B771="","*",SP_SUL!B771)</f>
        <v>*</v>
      </c>
      <c r="D767" s="94" t="str">
        <f>IF(SP_SUL!D771="","*",SP_SUL!D771)</f>
        <v>*</v>
      </c>
      <c r="E767" s="94" t="str">
        <f>IF(SP_SUL!H771="","*",SP_SUL!H771)</f>
        <v>*</v>
      </c>
      <c r="F767" s="100" t="str">
        <f>IF(SP_SUL!M771="","*",SP_SUL!M771)</f>
        <v>-</v>
      </c>
      <c r="G767" s="95" t="str">
        <f>IF(SP_SUL!I771="","*",SP_SUL!I771)</f>
        <v>*</v>
      </c>
      <c r="H767" s="95" t="str">
        <f>IF(SP_SUL!AB771="","*",SP_SUL!AB771)</f>
        <v>*</v>
      </c>
      <c r="I767" s="95" t="str">
        <f>IF(SP_SUL!AC771="","*",SP_SUL!AC771)</f>
        <v>*</v>
      </c>
      <c r="J767" s="96" t="str">
        <f>IF(SP_SUL!AA771="","*",SP_SUL!AA771)</f>
        <v>*</v>
      </c>
      <c r="K767" s="97" t="str">
        <f>IF(SP_SUL!AD771="","*",SP_SUL!AD771)</f>
        <v>*</v>
      </c>
    </row>
    <row r="768" spans="2:11" hidden="1">
      <c r="B768" s="94" t="str">
        <f>IF(SP_SUL!Y772="","*",SP_SUL!Y772)</f>
        <v>*</v>
      </c>
      <c r="C768" s="95" t="str">
        <f>IF(SP_SUL!B772="","*",SP_SUL!B772)</f>
        <v>*</v>
      </c>
      <c r="D768" s="94" t="str">
        <f>IF(SP_SUL!D772="","*",SP_SUL!D772)</f>
        <v>*</v>
      </c>
      <c r="E768" s="94" t="str">
        <f>IF(SP_SUL!H772="","*",SP_SUL!H772)</f>
        <v>*</v>
      </c>
      <c r="F768" s="100" t="str">
        <f>IF(SP_SUL!M772="","*",SP_SUL!M772)</f>
        <v>-</v>
      </c>
      <c r="G768" s="95" t="str">
        <f>IF(SP_SUL!I772="","*",SP_SUL!I772)</f>
        <v>*</v>
      </c>
      <c r="H768" s="95" t="str">
        <f>IF(SP_SUL!AB772="","*",SP_SUL!AB772)</f>
        <v>*</v>
      </c>
      <c r="I768" s="95" t="str">
        <f>IF(SP_SUL!AC772="","*",SP_SUL!AC772)</f>
        <v>*</v>
      </c>
      <c r="J768" s="96" t="str">
        <f>IF(SP_SUL!AA772="","*",SP_SUL!AA772)</f>
        <v>*</v>
      </c>
      <c r="K768" s="97" t="str">
        <f>IF(SP_SUL!AD772="","*",SP_SUL!AD772)</f>
        <v>*</v>
      </c>
    </row>
    <row r="769" spans="2:11" hidden="1">
      <c r="B769" s="94" t="str">
        <f>IF(SP_SUL!Y773="","*",SP_SUL!Y773)</f>
        <v>*</v>
      </c>
      <c r="C769" s="95" t="str">
        <f>IF(SP_SUL!B773="","*",SP_SUL!B773)</f>
        <v>*</v>
      </c>
      <c r="D769" s="94" t="str">
        <f>IF(SP_SUL!D773="","*",SP_SUL!D773)</f>
        <v>*</v>
      </c>
      <c r="E769" s="94" t="str">
        <f>IF(SP_SUL!H773="","*",SP_SUL!H773)</f>
        <v>*</v>
      </c>
      <c r="F769" s="100" t="str">
        <f>IF(SP_SUL!M773="","*",SP_SUL!M773)</f>
        <v>-</v>
      </c>
      <c r="G769" s="95" t="str">
        <f>IF(SP_SUL!I773="","*",SP_SUL!I773)</f>
        <v>*</v>
      </c>
      <c r="H769" s="95" t="str">
        <f>IF(SP_SUL!AB773="","*",SP_SUL!AB773)</f>
        <v>*</v>
      </c>
      <c r="I769" s="95" t="str">
        <f>IF(SP_SUL!AC773="","*",SP_SUL!AC773)</f>
        <v>*</v>
      </c>
      <c r="J769" s="96" t="str">
        <f>IF(SP_SUL!AA773="","*",SP_SUL!AA773)</f>
        <v>*</v>
      </c>
      <c r="K769" s="97" t="str">
        <f>IF(SP_SUL!AD773="","*",SP_SUL!AD773)</f>
        <v>*</v>
      </c>
    </row>
    <row r="770" spans="2:11" hidden="1">
      <c r="B770" s="94" t="str">
        <f>IF(SP_SUL!Y774="","*",SP_SUL!Y774)</f>
        <v>*</v>
      </c>
      <c r="C770" s="95" t="str">
        <f>IF(SP_SUL!B774="","*",SP_SUL!B774)</f>
        <v>*</v>
      </c>
      <c r="D770" s="94" t="str">
        <f>IF(SP_SUL!D774="","*",SP_SUL!D774)</f>
        <v>*</v>
      </c>
      <c r="E770" s="94" t="str">
        <f>IF(SP_SUL!H774="","*",SP_SUL!H774)</f>
        <v>*</v>
      </c>
      <c r="F770" s="100" t="str">
        <f>IF(SP_SUL!M774="","*",SP_SUL!M774)</f>
        <v>-</v>
      </c>
      <c r="G770" s="95" t="str">
        <f>IF(SP_SUL!I774="","*",SP_SUL!I774)</f>
        <v>*</v>
      </c>
      <c r="H770" s="95" t="str">
        <f>IF(SP_SUL!AB774="","*",SP_SUL!AB774)</f>
        <v>*</v>
      </c>
      <c r="I770" s="95" t="str">
        <f>IF(SP_SUL!AC774="","*",SP_SUL!AC774)</f>
        <v>*</v>
      </c>
      <c r="J770" s="96" t="str">
        <f>IF(SP_SUL!AA774="","*",SP_SUL!AA774)</f>
        <v>*</v>
      </c>
      <c r="K770" s="97" t="str">
        <f>IF(SP_SUL!AD774="","*",SP_SUL!AD774)</f>
        <v>*</v>
      </c>
    </row>
    <row r="771" spans="2:11" hidden="1">
      <c r="B771" s="94" t="str">
        <f>IF(SP_SUL!Y775="","*",SP_SUL!Y775)</f>
        <v>*</v>
      </c>
      <c r="C771" s="95" t="str">
        <f>IF(SP_SUL!B775="","*",SP_SUL!B775)</f>
        <v>*</v>
      </c>
      <c r="D771" s="94" t="str">
        <f>IF(SP_SUL!D775="","*",SP_SUL!D775)</f>
        <v>*</v>
      </c>
      <c r="E771" s="94" t="str">
        <f>IF(SP_SUL!H775="","*",SP_SUL!H775)</f>
        <v>*</v>
      </c>
      <c r="F771" s="100" t="str">
        <f>IF(SP_SUL!M775="","*",SP_SUL!M775)</f>
        <v>-</v>
      </c>
      <c r="G771" s="95" t="str">
        <f>IF(SP_SUL!I775="","*",SP_SUL!I775)</f>
        <v>*</v>
      </c>
      <c r="H771" s="95" t="str">
        <f>IF(SP_SUL!AB775="","*",SP_SUL!AB775)</f>
        <v>*</v>
      </c>
      <c r="I771" s="95" t="str">
        <f>IF(SP_SUL!AC775="","*",SP_SUL!AC775)</f>
        <v>*</v>
      </c>
      <c r="J771" s="96" t="str">
        <f>IF(SP_SUL!AA775="","*",SP_SUL!AA775)</f>
        <v>*</v>
      </c>
      <c r="K771" s="97" t="str">
        <f>IF(SP_SUL!AD775="","*",SP_SUL!AD775)</f>
        <v>*</v>
      </c>
    </row>
    <row r="772" spans="2:11" hidden="1">
      <c r="B772" s="94" t="str">
        <f>IF(SP_SUL!Y776="","*",SP_SUL!Y776)</f>
        <v>*</v>
      </c>
      <c r="C772" s="95" t="str">
        <f>IF(SP_SUL!B776="","*",SP_SUL!B776)</f>
        <v>*</v>
      </c>
      <c r="D772" s="94" t="str">
        <f>IF(SP_SUL!D776="","*",SP_SUL!D776)</f>
        <v>*</v>
      </c>
      <c r="E772" s="94" t="str">
        <f>IF(SP_SUL!H776="","*",SP_SUL!H776)</f>
        <v>*</v>
      </c>
      <c r="F772" s="100" t="str">
        <f>IF(SP_SUL!M776="","*",SP_SUL!M776)</f>
        <v>-</v>
      </c>
      <c r="G772" s="95" t="str">
        <f>IF(SP_SUL!I776="","*",SP_SUL!I776)</f>
        <v>*</v>
      </c>
      <c r="H772" s="95" t="str">
        <f>IF(SP_SUL!AB776="","*",SP_SUL!AB776)</f>
        <v>*</v>
      </c>
      <c r="I772" s="95" t="str">
        <f>IF(SP_SUL!AC776="","*",SP_SUL!AC776)</f>
        <v>*</v>
      </c>
      <c r="J772" s="96" t="str">
        <f>IF(SP_SUL!AA776="","*",SP_SUL!AA776)</f>
        <v>*</v>
      </c>
      <c r="K772" s="97" t="str">
        <f>IF(SP_SUL!AD776="","*",SP_SUL!AD776)</f>
        <v>*</v>
      </c>
    </row>
    <row r="773" spans="2:11" hidden="1">
      <c r="B773" s="94" t="str">
        <f>IF(SP_SUL!Y777="","*",SP_SUL!Y777)</f>
        <v>*</v>
      </c>
      <c r="C773" s="95" t="str">
        <f>IF(SP_SUL!B777="","*",SP_SUL!B777)</f>
        <v>*</v>
      </c>
      <c r="D773" s="94" t="str">
        <f>IF(SP_SUL!D777="","*",SP_SUL!D777)</f>
        <v>*</v>
      </c>
      <c r="E773" s="94" t="str">
        <f>IF(SP_SUL!H777="","*",SP_SUL!H777)</f>
        <v>*</v>
      </c>
      <c r="F773" s="100" t="str">
        <f>IF(SP_SUL!M777="","*",SP_SUL!M777)</f>
        <v>-</v>
      </c>
      <c r="G773" s="95" t="str">
        <f>IF(SP_SUL!I777="","*",SP_SUL!I777)</f>
        <v>*</v>
      </c>
      <c r="H773" s="95" t="str">
        <f>IF(SP_SUL!AB777="","*",SP_SUL!AB777)</f>
        <v>*</v>
      </c>
      <c r="I773" s="95" t="str">
        <f>IF(SP_SUL!AC777="","*",SP_SUL!AC777)</f>
        <v>*</v>
      </c>
      <c r="J773" s="96" t="str">
        <f>IF(SP_SUL!AA777="","*",SP_SUL!AA777)</f>
        <v>*</v>
      </c>
      <c r="K773" s="97" t="str">
        <f>IF(SP_SUL!AD777="","*",SP_SUL!AD777)</f>
        <v>*</v>
      </c>
    </row>
    <row r="774" spans="2:11" hidden="1">
      <c r="B774" s="94" t="str">
        <f>IF(SP_SUL!Y778="","*",SP_SUL!Y778)</f>
        <v>*</v>
      </c>
      <c r="C774" s="95" t="str">
        <f>IF(SP_SUL!B778="","*",SP_SUL!B778)</f>
        <v>*</v>
      </c>
      <c r="D774" s="94" t="str">
        <f>IF(SP_SUL!D778="","*",SP_SUL!D778)</f>
        <v>*</v>
      </c>
      <c r="E774" s="94" t="str">
        <f>IF(SP_SUL!H778="","*",SP_SUL!H778)</f>
        <v>*</v>
      </c>
      <c r="F774" s="100" t="str">
        <f>IF(SP_SUL!M778="","*",SP_SUL!M778)</f>
        <v>-</v>
      </c>
      <c r="G774" s="95" t="str">
        <f>IF(SP_SUL!I778="","*",SP_SUL!I778)</f>
        <v>*</v>
      </c>
      <c r="H774" s="95" t="str">
        <f>IF(SP_SUL!AB778="","*",SP_SUL!AB778)</f>
        <v>*</v>
      </c>
      <c r="I774" s="95" t="str">
        <f>IF(SP_SUL!AC778="","*",SP_SUL!AC778)</f>
        <v>*</v>
      </c>
      <c r="J774" s="96" t="str">
        <f>IF(SP_SUL!AA778="","*",SP_SUL!AA778)</f>
        <v>*</v>
      </c>
      <c r="K774" s="97" t="str">
        <f>IF(SP_SUL!AD778="","*",SP_SUL!AD778)</f>
        <v>*</v>
      </c>
    </row>
    <row r="775" spans="2:11" hidden="1">
      <c r="B775" s="94" t="str">
        <f>IF(SP_SUL!Y779="","*",SP_SUL!Y779)</f>
        <v>*</v>
      </c>
      <c r="C775" s="95" t="str">
        <f>IF(SP_SUL!B779="","*",SP_SUL!B779)</f>
        <v>*</v>
      </c>
      <c r="D775" s="94" t="str">
        <f>IF(SP_SUL!D779="","*",SP_SUL!D779)</f>
        <v>*</v>
      </c>
      <c r="E775" s="94" t="str">
        <f>IF(SP_SUL!H779="","*",SP_SUL!H779)</f>
        <v>*</v>
      </c>
      <c r="F775" s="100" t="str">
        <f>IF(SP_SUL!M779="","*",SP_SUL!M779)</f>
        <v>-</v>
      </c>
      <c r="G775" s="95" t="str">
        <f>IF(SP_SUL!I779="","*",SP_SUL!I779)</f>
        <v>*</v>
      </c>
      <c r="H775" s="95" t="str">
        <f>IF(SP_SUL!AB779="","*",SP_SUL!AB779)</f>
        <v>*</v>
      </c>
      <c r="I775" s="95" t="str">
        <f>IF(SP_SUL!AC779="","*",SP_SUL!AC779)</f>
        <v>*</v>
      </c>
      <c r="J775" s="96" t="str">
        <f>IF(SP_SUL!AA779="","*",SP_SUL!AA779)</f>
        <v>*</v>
      </c>
      <c r="K775" s="97" t="str">
        <f>IF(SP_SUL!AD779="","*",SP_SUL!AD779)</f>
        <v>*</v>
      </c>
    </row>
    <row r="776" spans="2:11" hidden="1">
      <c r="B776" s="94" t="str">
        <f>IF(SP_SUL!Y780="","*",SP_SUL!Y780)</f>
        <v>*</v>
      </c>
      <c r="C776" s="95" t="str">
        <f>IF(SP_SUL!B780="","*",SP_SUL!B780)</f>
        <v>*</v>
      </c>
      <c r="D776" s="94" t="str">
        <f>IF(SP_SUL!D780="","*",SP_SUL!D780)</f>
        <v>*</v>
      </c>
      <c r="E776" s="94" t="str">
        <f>IF(SP_SUL!H780="","*",SP_SUL!H780)</f>
        <v>*</v>
      </c>
      <c r="F776" s="100" t="str">
        <f>IF(SP_SUL!M780="","*",SP_SUL!M780)</f>
        <v>-</v>
      </c>
      <c r="G776" s="95" t="str">
        <f>IF(SP_SUL!I780="","*",SP_SUL!I780)</f>
        <v>*</v>
      </c>
      <c r="H776" s="95" t="str">
        <f>IF(SP_SUL!AB780="","*",SP_SUL!AB780)</f>
        <v>*</v>
      </c>
      <c r="I776" s="95" t="str">
        <f>IF(SP_SUL!AC780="","*",SP_SUL!AC780)</f>
        <v>*</v>
      </c>
      <c r="J776" s="96" t="str">
        <f>IF(SP_SUL!AA780="","*",SP_SUL!AA780)</f>
        <v>*</v>
      </c>
      <c r="K776" s="97" t="str">
        <f>IF(SP_SUL!AD780="","*",SP_SUL!AD780)</f>
        <v>*</v>
      </c>
    </row>
    <row r="777" spans="2:11" hidden="1">
      <c r="B777" s="94" t="str">
        <f>IF(SP_SUL!Y781="","*",SP_SUL!Y781)</f>
        <v>*</v>
      </c>
      <c r="C777" s="95" t="str">
        <f>IF(SP_SUL!B781="","*",SP_SUL!B781)</f>
        <v>*</v>
      </c>
      <c r="D777" s="94" t="str">
        <f>IF(SP_SUL!D781="","*",SP_SUL!D781)</f>
        <v>*</v>
      </c>
      <c r="E777" s="94" t="str">
        <f>IF(SP_SUL!H781="","*",SP_SUL!H781)</f>
        <v>*</v>
      </c>
      <c r="F777" s="100" t="str">
        <f>IF(SP_SUL!M781="","*",SP_SUL!M781)</f>
        <v>-</v>
      </c>
      <c r="G777" s="95" t="str">
        <f>IF(SP_SUL!I781="","*",SP_SUL!I781)</f>
        <v>*</v>
      </c>
      <c r="H777" s="95" t="str">
        <f>IF(SP_SUL!AB781="","*",SP_SUL!AB781)</f>
        <v>*</v>
      </c>
      <c r="I777" s="95" t="str">
        <f>IF(SP_SUL!AC781="","*",SP_SUL!AC781)</f>
        <v>*</v>
      </c>
      <c r="J777" s="96" t="str">
        <f>IF(SP_SUL!AA781="","*",SP_SUL!AA781)</f>
        <v>*</v>
      </c>
      <c r="K777" s="97" t="str">
        <f>IF(SP_SUL!AD781="","*",SP_SUL!AD781)</f>
        <v>*</v>
      </c>
    </row>
    <row r="778" spans="2:11" hidden="1">
      <c r="B778" s="94" t="str">
        <f>IF(SP_SUL!Y782="","*",SP_SUL!Y782)</f>
        <v>*</v>
      </c>
      <c r="C778" s="95" t="str">
        <f>IF(SP_SUL!B782="","*",SP_SUL!B782)</f>
        <v>*</v>
      </c>
      <c r="D778" s="94" t="str">
        <f>IF(SP_SUL!D782="","*",SP_SUL!D782)</f>
        <v>*</v>
      </c>
      <c r="E778" s="94" t="str">
        <f>IF(SP_SUL!H782="","*",SP_SUL!H782)</f>
        <v>*</v>
      </c>
      <c r="F778" s="100" t="str">
        <f>IF(SP_SUL!M782="","*",SP_SUL!M782)</f>
        <v>-</v>
      </c>
      <c r="G778" s="95" t="str">
        <f>IF(SP_SUL!I782="","*",SP_SUL!I782)</f>
        <v>*</v>
      </c>
      <c r="H778" s="95" t="str">
        <f>IF(SP_SUL!AB782="","*",SP_SUL!AB782)</f>
        <v>*</v>
      </c>
      <c r="I778" s="95" t="str">
        <f>IF(SP_SUL!AC782="","*",SP_SUL!AC782)</f>
        <v>*</v>
      </c>
      <c r="J778" s="96" t="str">
        <f>IF(SP_SUL!AA782="","*",SP_SUL!AA782)</f>
        <v>*</v>
      </c>
      <c r="K778" s="97" t="str">
        <f>IF(SP_SUL!AD782="","*",SP_SUL!AD782)</f>
        <v>*</v>
      </c>
    </row>
    <row r="779" spans="2:11" hidden="1">
      <c r="B779" s="94" t="str">
        <f>IF(SP_SUL!Y783="","*",SP_SUL!Y783)</f>
        <v>*</v>
      </c>
      <c r="C779" s="95" t="str">
        <f>IF(SP_SUL!B783="","*",SP_SUL!B783)</f>
        <v>*</v>
      </c>
      <c r="D779" s="94" t="str">
        <f>IF(SP_SUL!D783="","*",SP_SUL!D783)</f>
        <v>*</v>
      </c>
      <c r="E779" s="94" t="str">
        <f>IF(SP_SUL!H783="","*",SP_SUL!H783)</f>
        <v>*</v>
      </c>
      <c r="F779" s="100" t="str">
        <f>IF(SP_SUL!M783="","*",SP_SUL!M783)</f>
        <v>-</v>
      </c>
      <c r="G779" s="95" t="str">
        <f>IF(SP_SUL!I783="","*",SP_SUL!I783)</f>
        <v>*</v>
      </c>
      <c r="H779" s="95" t="str">
        <f>IF(SP_SUL!AB783="","*",SP_SUL!AB783)</f>
        <v>*</v>
      </c>
      <c r="I779" s="95" t="str">
        <f>IF(SP_SUL!AC783="","*",SP_SUL!AC783)</f>
        <v>*</v>
      </c>
      <c r="J779" s="96" t="str">
        <f>IF(SP_SUL!AA783="","*",SP_SUL!AA783)</f>
        <v>*</v>
      </c>
      <c r="K779" s="97" t="str">
        <f>IF(SP_SUL!AD783="","*",SP_SUL!AD783)</f>
        <v>*</v>
      </c>
    </row>
    <row r="780" spans="2:11" hidden="1">
      <c r="B780" s="94" t="str">
        <f>IF(SP_SUL!Y784="","*",SP_SUL!Y784)</f>
        <v>*</v>
      </c>
      <c r="C780" s="95" t="str">
        <f>IF(SP_SUL!B784="","*",SP_SUL!B784)</f>
        <v>*</v>
      </c>
      <c r="D780" s="94" t="str">
        <f>IF(SP_SUL!D784="","*",SP_SUL!D784)</f>
        <v>*</v>
      </c>
      <c r="E780" s="94" t="str">
        <f>IF(SP_SUL!H784="","*",SP_SUL!H784)</f>
        <v>*</v>
      </c>
      <c r="F780" s="100" t="str">
        <f>IF(SP_SUL!M784="","*",SP_SUL!M784)</f>
        <v>-</v>
      </c>
      <c r="G780" s="95" t="str">
        <f>IF(SP_SUL!I784="","*",SP_SUL!I784)</f>
        <v>*</v>
      </c>
      <c r="H780" s="95" t="str">
        <f>IF(SP_SUL!AB784="","*",SP_SUL!AB784)</f>
        <v>*</v>
      </c>
      <c r="I780" s="95" t="str">
        <f>IF(SP_SUL!AC784="","*",SP_SUL!AC784)</f>
        <v>*</v>
      </c>
      <c r="J780" s="96" t="str">
        <f>IF(SP_SUL!AA784="","*",SP_SUL!AA784)</f>
        <v>*</v>
      </c>
      <c r="K780" s="97" t="str">
        <f>IF(SP_SUL!AD784="","*",SP_SUL!AD784)</f>
        <v>*</v>
      </c>
    </row>
    <row r="781" spans="2:11" hidden="1">
      <c r="B781" s="94" t="str">
        <f>IF(SP_SUL!Y785="","*",SP_SUL!Y785)</f>
        <v>*</v>
      </c>
      <c r="C781" s="95" t="str">
        <f>IF(SP_SUL!B785="","*",SP_SUL!B785)</f>
        <v>*</v>
      </c>
      <c r="D781" s="94" t="str">
        <f>IF(SP_SUL!D785="","*",SP_SUL!D785)</f>
        <v>*</v>
      </c>
      <c r="E781" s="94" t="str">
        <f>IF(SP_SUL!H785="","*",SP_SUL!H785)</f>
        <v>*</v>
      </c>
      <c r="F781" s="100" t="str">
        <f>IF(SP_SUL!M785="","*",SP_SUL!M785)</f>
        <v>-</v>
      </c>
      <c r="G781" s="95" t="str">
        <f>IF(SP_SUL!I785="","*",SP_SUL!I785)</f>
        <v>*</v>
      </c>
      <c r="H781" s="95" t="str">
        <f>IF(SP_SUL!AB785="","*",SP_SUL!AB785)</f>
        <v>*</v>
      </c>
      <c r="I781" s="95" t="str">
        <f>IF(SP_SUL!AC785="","*",SP_SUL!AC785)</f>
        <v>*</v>
      </c>
      <c r="J781" s="96" t="str">
        <f>IF(SP_SUL!AA785="","*",SP_SUL!AA785)</f>
        <v>*</v>
      </c>
      <c r="K781" s="97" t="str">
        <f>IF(SP_SUL!AD785="","*",SP_SUL!AD785)</f>
        <v>*</v>
      </c>
    </row>
    <row r="782" spans="2:11" hidden="1">
      <c r="B782" s="94" t="str">
        <f>IF(SP_SUL!Y786="","*",SP_SUL!Y786)</f>
        <v>*</v>
      </c>
      <c r="C782" s="95" t="str">
        <f>IF(SP_SUL!B786="","*",SP_SUL!B786)</f>
        <v>*</v>
      </c>
      <c r="D782" s="94" t="str">
        <f>IF(SP_SUL!D786="","*",SP_SUL!D786)</f>
        <v>*</v>
      </c>
      <c r="E782" s="94" t="str">
        <f>IF(SP_SUL!H786="","*",SP_SUL!H786)</f>
        <v>*</v>
      </c>
      <c r="F782" s="100" t="str">
        <f>IF(SP_SUL!M786="","*",SP_SUL!M786)</f>
        <v>-</v>
      </c>
      <c r="G782" s="95" t="str">
        <f>IF(SP_SUL!I786="","*",SP_SUL!I786)</f>
        <v>*</v>
      </c>
      <c r="H782" s="95" t="str">
        <f>IF(SP_SUL!AB786="","*",SP_SUL!AB786)</f>
        <v>*</v>
      </c>
      <c r="I782" s="95" t="str">
        <f>IF(SP_SUL!AC786="","*",SP_SUL!AC786)</f>
        <v>*</v>
      </c>
      <c r="J782" s="96" t="str">
        <f>IF(SP_SUL!AA786="","*",SP_SUL!AA786)</f>
        <v>*</v>
      </c>
      <c r="K782" s="97" t="str">
        <f>IF(SP_SUL!AD786="","*",SP_SUL!AD786)</f>
        <v>*</v>
      </c>
    </row>
    <row r="783" spans="2:11" hidden="1">
      <c r="B783" s="94" t="str">
        <f>IF(SP_SUL!Y787="","*",SP_SUL!Y787)</f>
        <v>*</v>
      </c>
      <c r="C783" s="95" t="str">
        <f>IF(SP_SUL!B787="","*",SP_SUL!B787)</f>
        <v>*</v>
      </c>
      <c r="D783" s="94" t="str">
        <f>IF(SP_SUL!D787="","*",SP_SUL!D787)</f>
        <v>*</v>
      </c>
      <c r="E783" s="94" t="str">
        <f>IF(SP_SUL!H787="","*",SP_SUL!H787)</f>
        <v>*</v>
      </c>
      <c r="F783" s="100" t="str">
        <f>IF(SP_SUL!M787="","*",SP_SUL!M787)</f>
        <v>-</v>
      </c>
      <c r="G783" s="95" t="str">
        <f>IF(SP_SUL!I787="","*",SP_SUL!I787)</f>
        <v>*</v>
      </c>
      <c r="H783" s="95" t="str">
        <f>IF(SP_SUL!AB787="","*",SP_SUL!AB787)</f>
        <v>*</v>
      </c>
      <c r="I783" s="95" t="str">
        <f>IF(SP_SUL!AC787="","*",SP_SUL!AC787)</f>
        <v>*</v>
      </c>
      <c r="J783" s="96" t="str">
        <f>IF(SP_SUL!AA787="","*",SP_SUL!AA787)</f>
        <v>*</v>
      </c>
      <c r="K783" s="97" t="str">
        <f>IF(SP_SUL!AD787="","*",SP_SUL!AD787)</f>
        <v>*</v>
      </c>
    </row>
    <row r="784" spans="2:11" hidden="1">
      <c r="B784" s="94" t="str">
        <f>IF(SP_SUL!Y788="","*",SP_SUL!Y788)</f>
        <v>*</v>
      </c>
      <c r="C784" s="95" t="str">
        <f>IF(SP_SUL!B788="","*",SP_SUL!B788)</f>
        <v>*</v>
      </c>
      <c r="D784" s="94" t="str">
        <f>IF(SP_SUL!D788="","*",SP_SUL!D788)</f>
        <v>*</v>
      </c>
      <c r="E784" s="94" t="str">
        <f>IF(SP_SUL!H788="","*",SP_SUL!H788)</f>
        <v>*</v>
      </c>
      <c r="F784" s="100" t="str">
        <f>IF(SP_SUL!M788="","*",SP_SUL!M788)</f>
        <v>-</v>
      </c>
      <c r="G784" s="95" t="str">
        <f>IF(SP_SUL!I788="","*",SP_SUL!I788)</f>
        <v>*</v>
      </c>
      <c r="H784" s="95" t="str">
        <f>IF(SP_SUL!AB788="","*",SP_SUL!AB788)</f>
        <v>*</v>
      </c>
      <c r="I784" s="95" t="str">
        <f>IF(SP_SUL!AC788="","*",SP_SUL!AC788)</f>
        <v>*</v>
      </c>
      <c r="J784" s="96" t="str">
        <f>IF(SP_SUL!AA788="","*",SP_SUL!AA788)</f>
        <v>*</v>
      </c>
      <c r="K784" s="97" t="str">
        <f>IF(SP_SUL!AD788="","*",SP_SUL!AD788)</f>
        <v>*</v>
      </c>
    </row>
    <row r="785" spans="2:11" hidden="1">
      <c r="B785" s="94" t="str">
        <f>IF(SP_SUL!Y789="","*",SP_SUL!Y789)</f>
        <v>*</v>
      </c>
      <c r="C785" s="95" t="str">
        <f>IF(SP_SUL!B789="","*",SP_SUL!B789)</f>
        <v>*</v>
      </c>
      <c r="D785" s="94" t="str">
        <f>IF(SP_SUL!D789="","*",SP_SUL!D789)</f>
        <v>*</v>
      </c>
      <c r="E785" s="94" t="str">
        <f>IF(SP_SUL!H789="","*",SP_SUL!H789)</f>
        <v>*</v>
      </c>
      <c r="F785" s="100" t="str">
        <f>IF(SP_SUL!M789="","*",SP_SUL!M789)</f>
        <v>-</v>
      </c>
      <c r="G785" s="95" t="str">
        <f>IF(SP_SUL!I789="","*",SP_SUL!I789)</f>
        <v>*</v>
      </c>
      <c r="H785" s="95" t="str">
        <f>IF(SP_SUL!AB789="","*",SP_SUL!AB789)</f>
        <v>*</v>
      </c>
      <c r="I785" s="95" t="str">
        <f>IF(SP_SUL!AC789="","*",SP_SUL!AC789)</f>
        <v>*</v>
      </c>
      <c r="J785" s="96" t="str">
        <f>IF(SP_SUL!AA789="","*",SP_SUL!AA789)</f>
        <v>*</v>
      </c>
      <c r="K785" s="97" t="str">
        <f>IF(SP_SUL!AD789="","*",SP_SUL!AD789)</f>
        <v>*</v>
      </c>
    </row>
    <row r="786" spans="2:11" hidden="1">
      <c r="B786" s="94" t="str">
        <f>IF(SP_SUL!Y790="","*",SP_SUL!Y790)</f>
        <v>*</v>
      </c>
      <c r="C786" s="95" t="str">
        <f>IF(SP_SUL!B790="","*",SP_SUL!B790)</f>
        <v>*</v>
      </c>
      <c r="D786" s="94" t="str">
        <f>IF(SP_SUL!D790="","*",SP_SUL!D790)</f>
        <v>*</v>
      </c>
      <c r="E786" s="94" t="str">
        <f>IF(SP_SUL!H790="","*",SP_SUL!H790)</f>
        <v>*</v>
      </c>
      <c r="F786" s="100" t="str">
        <f>IF(SP_SUL!M790="","*",SP_SUL!M790)</f>
        <v>-</v>
      </c>
      <c r="G786" s="95" t="str">
        <f>IF(SP_SUL!I790="","*",SP_SUL!I790)</f>
        <v>*</v>
      </c>
      <c r="H786" s="95" t="str">
        <f>IF(SP_SUL!AB790="","*",SP_SUL!AB790)</f>
        <v>*</v>
      </c>
      <c r="I786" s="95" t="str">
        <f>IF(SP_SUL!AC790="","*",SP_SUL!AC790)</f>
        <v>*</v>
      </c>
      <c r="J786" s="96" t="str">
        <f>IF(SP_SUL!AA790="","*",SP_SUL!AA790)</f>
        <v>*</v>
      </c>
      <c r="K786" s="97" t="str">
        <f>IF(SP_SUL!AD790="","*",SP_SUL!AD790)</f>
        <v>*</v>
      </c>
    </row>
    <row r="787" spans="2:11" hidden="1">
      <c r="B787" s="94" t="str">
        <f>IF(SP_SUL!Y791="","*",SP_SUL!Y791)</f>
        <v>*</v>
      </c>
      <c r="C787" s="95" t="str">
        <f>IF(SP_SUL!B791="","*",SP_SUL!B791)</f>
        <v>*</v>
      </c>
      <c r="D787" s="94" t="str">
        <f>IF(SP_SUL!D791="","*",SP_SUL!D791)</f>
        <v>*</v>
      </c>
      <c r="E787" s="94" t="str">
        <f>IF(SP_SUL!H791="","*",SP_SUL!H791)</f>
        <v>*</v>
      </c>
      <c r="F787" s="100" t="str">
        <f>IF(SP_SUL!M791="","*",SP_SUL!M791)</f>
        <v>-</v>
      </c>
      <c r="G787" s="95" t="str">
        <f>IF(SP_SUL!I791="","*",SP_SUL!I791)</f>
        <v>*</v>
      </c>
      <c r="H787" s="95" t="str">
        <f>IF(SP_SUL!AB791="","*",SP_SUL!AB791)</f>
        <v>*</v>
      </c>
      <c r="I787" s="95" t="str">
        <f>IF(SP_SUL!AC791="","*",SP_SUL!AC791)</f>
        <v>*</v>
      </c>
      <c r="J787" s="96" t="str">
        <f>IF(SP_SUL!AA791="","*",SP_SUL!AA791)</f>
        <v>*</v>
      </c>
      <c r="K787" s="97" t="str">
        <f>IF(SP_SUL!AD791="","*",SP_SUL!AD791)</f>
        <v>*</v>
      </c>
    </row>
    <row r="788" spans="2:11" hidden="1">
      <c r="B788" s="94" t="str">
        <f>IF(SP_SUL!Y792="","*",SP_SUL!Y792)</f>
        <v>*</v>
      </c>
      <c r="C788" s="95" t="str">
        <f>IF(SP_SUL!B792="","*",SP_SUL!B792)</f>
        <v>*</v>
      </c>
      <c r="D788" s="94" t="str">
        <f>IF(SP_SUL!D792="","*",SP_SUL!D792)</f>
        <v>*</v>
      </c>
      <c r="E788" s="94" t="str">
        <f>IF(SP_SUL!H792="","*",SP_SUL!H792)</f>
        <v>*</v>
      </c>
      <c r="F788" s="100" t="str">
        <f>IF(SP_SUL!M792="","*",SP_SUL!M792)</f>
        <v>-</v>
      </c>
      <c r="G788" s="95" t="str">
        <f>IF(SP_SUL!I792="","*",SP_SUL!I792)</f>
        <v>*</v>
      </c>
      <c r="H788" s="95" t="str">
        <f>IF(SP_SUL!AB792="","*",SP_SUL!AB792)</f>
        <v>*</v>
      </c>
      <c r="I788" s="95" t="str">
        <f>IF(SP_SUL!AC792="","*",SP_SUL!AC792)</f>
        <v>*</v>
      </c>
      <c r="J788" s="96" t="str">
        <f>IF(SP_SUL!AA792="","*",SP_SUL!AA792)</f>
        <v>*</v>
      </c>
      <c r="K788" s="97" t="str">
        <f>IF(SP_SUL!AD792="","*",SP_SUL!AD792)</f>
        <v>*</v>
      </c>
    </row>
    <row r="789" spans="2:11" hidden="1">
      <c r="B789" s="94" t="str">
        <f>IF(SP_SUL!Y793="","*",SP_SUL!Y793)</f>
        <v>*</v>
      </c>
      <c r="C789" s="95" t="str">
        <f>IF(SP_SUL!B793="","*",SP_SUL!B793)</f>
        <v>*</v>
      </c>
      <c r="D789" s="94" t="str">
        <f>IF(SP_SUL!D793="","*",SP_SUL!D793)</f>
        <v>*</v>
      </c>
      <c r="E789" s="94" t="str">
        <f>IF(SP_SUL!H793="","*",SP_SUL!H793)</f>
        <v>*</v>
      </c>
      <c r="F789" s="100" t="str">
        <f>IF(SP_SUL!M793="","*",SP_SUL!M793)</f>
        <v>-</v>
      </c>
      <c r="G789" s="95" t="str">
        <f>IF(SP_SUL!I793="","*",SP_SUL!I793)</f>
        <v>*</v>
      </c>
      <c r="H789" s="95" t="str">
        <f>IF(SP_SUL!AB793="","*",SP_SUL!AB793)</f>
        <v>*</v>
      </c>
      <c r="I789" s="95" t="str">
        <f>IF(SP_SUL!AC793="","*",SP_SUL!AC793)</f>
        <v>*</v>
      </c>
      <c r="J789" s="96" t="str">
        <f>IF(SP_SUL!AA793="","*",SP_SUL!AA793)</f>
        <v>*</v>
      </c>
      <c r="K789" s="97" t="str">
        <f>IF(SP_SUL!AD793="","*",SP_SUL!AD793)</f>
        <v>*</v>
      </c>
    </row>
    <row r="790" spans="2:11" hidden="1">
      <c r="B790" s="94" t="str">
        <f>IF(SP_SUL!Y794="","*",SP_SUL!Y794)</f>
        <v>*</v>
      </c>
      <c r="C790" s="95" t="str">
        <f>IF(SP_SUL!B794="","*",SP_SUL!B794)</f>
        <v>*</v>
      </c>
      <c r="D790" s="94" t="str">
        <f>IF(SP_SUL!D794="","*",SP_SUL!D794)</f>
        <v>*</v>
      </c>
      <c r="E790" s="94" t="str">
        <f>IF(SP_SUL!H794="","*",SP_SUL!H794)</f>
        <v>*</v>
      </c>
      <c r="F790" s="100" t="str">
        <f>IF(SP_SUL!M794="","*",SP_SUL!M794)</f>
        <v>-</v>
      </c>
      <c r="G790" s="95" t="str">
        <f>IF(SP_SUL!I794="","*",SP_SUL!I794)</f>
        <v>*</v>
      </c>
      <c r="H790" s="95" t="str">
        <f>IF(SP_SUL!AB794="","*",SP_SUL!AB794)</f>
        <v>*</v>
      </c>
      <c r="I790" s="95" t="str">
        <f>IF(SP_SUL!AC794="","*",SP_SUL!AC794)</f>
        <v>*</v>
      </c>
      <c r="J790" s="96" t="str">
        <f>IF(SP_SUL!AA794="","*",SP_SUL!AA794)</f>
        <v>*</v>
      </c>
      <c r="K790" s="97" t="str">
        <f>IF(SP_SUL!AD794="","*",SP_SUL!AD794)</f>
        <v>*</v>
      </c>
    </row>
    <row r="791" spans="2:11" hidden="1">
      <c r="B791" s="94" t="str">
        <f>IF(SP_SUL!Y795="","*",SP_SUL!Y795)</f>
        <v>*</v>
      </c>
      <c r="C791" s="95" t="str">
        <f>IF(SP_SUL!B795="","*",SP_SUL!B795)</f>
        <v>*</v>
      </c>
      <c r="D791" s="94" t="str">
        <f>IF(SP_SUL!D795="","*",SP_SUL!D795)</f>
        <v>*</v>
      </c>
      <c r="E791" s="94" t="str">
        <f>IF(SP_SUL!H795="","*",SP_SUL!H795)</f>
        <v>*</v>
      </c>
      <c r="F791" s="100" t="str">
        <f>IF(SP_SUL!M795="","*",SP_SUL!M795)</f>
        <v>-</v>
      </c>
      <c r="G791" s="95" t="str">
        <f>IF(SP_SUL!I795="","*",SP_SUL!I795)</f>
        <v>*</v>
      </c>
      <c r="H791" s="95" t="str">
        <f>IF(SP_SUL!AB795="","*",SP_SUL!AB795)</f>
        <v>*</v>
      </c>
      <c r="I791" s="95" t="str">
        <f>IF(SP_SUL!AC795="","*",SP_SUL!AC795)</f>
        <v>*</v>
      </c>
      <c r="J791" s="96" t="str">
        <f>IF(SP_SUL!AA795="","*",SP_SUL!AA795)</f>
        <v>*</v>
      </c>
      <c r="K791" s="97" t="str">
        <f>IF(SP_SUL!AD795="","*",SP_SUL!AD795)</f>
        <v>*</v>
      </c>
    </row>
    <row r="792" spans="2:11" hidden="1">
      <c r="B792" s="94" t="str">
        <f>IF(SP_SUL!Y796="","*",SP_SUL!Y796)</f>
        <v>*</v>
      </c>
      <c r="C792" s="95" t="str">
        <f>IF(SP_SUL!B796="","*",SP_SUL!B796)</f>
        <v>*</v>
      </c>
      <c r="D792" s="94" t="str">
        <f>IF(SP_SUL!D796="","*",SP_SUL!D796)</f>
        <v>*</v>
      </c>
      <c r="E792" s="94" t="str">
        <f>IF(SP_SUL!H796="","*",SP_SUL!H796)</f>
        <v>*</v>
      </c>
      <c r="F792" s="100" t="str">
        <f>IF(SP_SUL!M796="","*",SP_SUL!M796)</f>
        <v>-</v>
      </c>
      <c r="G792" s="95" t="str">
        <f>IF(SP_SUL!I796="","*",SP_SUL!I796)</f>
        <v>*</v>
      </c>
      <c r="H792" s="95" t="str">
        <f>IF(SP_SUL!AB796="","*",SP_SUL!AB796)</f>
        <v>*</v>
      </c>
      <c r="I792" s="95" t="str">
        <f>IF(SP_SUL!AC796="","*",SP_SUL!AC796)</f>
        <v>*</v>
      </c>
      <c r="J792" s="96" t="str">
        <f>IF(SP_SUL!AA796="","*",SP_SUL!AA796)</f>
        <v>*</v>
      </c>
      <c r="K792" s="97" t="str">
        <f>IF(SP_SUL!AD796="","*",SP_SUL!AD796)</f>
        <v>*</v>
      </c>
    </row>
    <row r="793" spans="2:11" hidden="1">
      <c r="B793" s="94" t="str">
        <f>IF(SP_SUL!Y797="","*",SP_SUL!Y797)</f>
        <v>*</v>
      </c>
      <c r="C793" s="95" t="str">
        <f>IF(SP_SUL!B797="","*",SP_SUL!B797)</f>
        <v>*</v>
      </c>
      <c r="D793" s="94" t="str">
        <f>IF(SP_SUL!D797="","*",SP_SUL!D797)</f>
        <v>*</v>
      </c>
      <c r="E793" s="94" t="str">
        <f>IF(SP_SUL!H797="","*",SP_SUL!H797)</f>
        <v>*</v>
      </c>
      <c r="F793" s="100" t="str">
        <f>IF(SP_SUL!M797="","*",SP_SUL!M797)</f>
        <v>-</v>
      </c>
      <c r="G793" s="95" t="str">
        <f>IF(SP_SUL!I797="","*",SP_SUL!I797)</f>
        <v>*</v>
      </c>
      <c r="H793" s="95" t="str">
        <f>IF(SP_SUL!AB797="","*",SP_SUL!AB797)</f>
        <v>*</v>
      </c>
      <c r="I793" s="95" t="str">
        <f>IF(SP_SUL!AC797="","*",SP_SUL!AC797)</f>
        <v>*</v>
      </c>
      <c r="J793" s="96" t="str">
        <f>IF(SP_SUL!AA797="","*",SP_SUL!AA797)</f>
        <v>*</v>
      </c>
      <c r="K793" s="97" t="str">
        <f>IF(SP_SUL!AD797="","*",SP_SUL!AD797)</f>
        <v>*</v>
      </c>
    </row>
    <row r="794" spans="2:11" hidden="1">
      <c r="B794" s="94" t="str">
        <f>IF(SP_SUL!Y798="","*",SP_SUL!Y798)</f>
        <v>*</v>
      </c>
      <c r="C794" s="95" t="str">
        <f>IF(SP_SUL!B798="","*",SP_SUL!B798)</f>
        <v>*</v>
      </c>
      <c r="D794" s="94" t="str">
        <f>IF(SP_SUL!D798="","*",SP_SUL!D798)</f>
        <v>*</v>
      </c>
      <c r="E794" s="94" t="str">
        <f>IF(SP_SUL!H798="","*",SP_SUL!H798)</f>
        <v>*</v>
      </c>
      <c r="F794" s="100" t="str">
        <f>IF(SP_SUL!M798="","*",SP_SUL!M798)</f>
        <v>-</v>
      </c>
      <c r="G794" s="95" t="str">
        <f>IF(SP_SUL!I798="","*",SP_SUL!I798)</f>
        <v>*</v>
      </c>
      <c r="H794" s="95" t="str">
        <f>IF(SP_SUL!AB798="","*",SP_SUL!AB798)</f>
        <v>*</v>
      </c>
      <c r="I794" s="95" t="str">
        <f>IF(SP_SUL!AC798="","*",SP_SUL!AC798)</f>
        <v>*</v>
      </c>
      <c r="J794" s="96" t="str">
        <f>IF(SP_SUL!AA798="","*",SP_SUL!AA798)</f>
        <v>*</v>
      </c>
      <c r="K794" s="97" t="str">
        <f>IF(SP_SUL!AD798="","*",SP_SUL!AD798)</f>
        <v>*</v>
      </c>
    </row>
    <row r="795" spans="2:11" hidden="1">
      <c r="B795" s="94" t="str">
        <f>IF(SP_SUL!Y799="","*",SP_SUL!Y799)</f>
        <v>*</v>
      </c>
      <c r="C795" s="95" t="str">
        <f>IF(SP_SUL!B799="","*",SP_SUL!B799)</f>
        <v>*</v>
      </c>
      <c r="D795" s="94" t="str">
        <f>IF(SP_SUL!D799="","*",SP_SUL!D799)</f>
        <v>*</v>
      </c>
      <c r="E795" s="94" t="str">
        <f>IF(SP_SUL!H799="","*",SP_SUL!H799)</f>
        <v>*</v>
      </c>
      <c r="F795" s="100" t="str">
        <f>IF(SP_SUL!M799="","*",SP_SUL!M799)</f>
        <v>-</v>
      </c>
      <c r="G795" s="95" t="str">
        <f>IF(SP_SUL!I799="","*",SP_SUL!I799)</f>
        <v>*</v>
      </c>
      <c r="H795" s="95" t="str">
        <f>IF(SP_SUL!AB799="","*",SP_SUL!AB799)</f>
        <v>*</v>
      </c>
      <c r="I795" s="95" t="str">
        <f>IF(SP_SUL!AC799="","*",SP_SUL!AC799)</f>
        <v>*</v>
      </c>
      <c r="J795" s="96" t="str">
        <f>IF(SP_SUL!AA799="","*",SP_SUL!AA799)</f>
        <v>*</v>
      </c>
      <c r="K795" s="97" t="str">
        <f>IF(SP_SUL!AD799="","*",SP_SUL!AD799)</f>
        <v>*</v>
      </c>
    </row>
    <row r="796" spans="2:11" hidden="1">
      <c r="B796" s="94" t="str">
        <f>IF(SP_SUL!Y800="","*",SP_SUL!Y800)</f>
        <v>*</v>
      </c>
      <c r="C796" s="95" t="str">
        <f>IF(SP_SUL!B800="","*",SP_SUL!B800)</f>
        <v>*</v>
      </c>
      <c r="D796" s="94" t="str">
        <f>IF(SP_SUL!D800="","*",SP_SUL!D800)</f>
        <v>*</v>
      </c>
      <c r="E796" s="94" t="str">
        <f>IF(SP_SUL!H800="","*",SP_SUL!H800)</f>
        <v>*</v>
      </c>
      <c r="F796" s="100" t="str">
        <f>IF(SP_SUL!M800="","*",SP_SUL!M800)</f>
        <v>-</v>
      </c>
      <c r="G796" s="95" t="str">
        <f>IF(SP_SUL!I800="","*",SP_SUL!I800)</f>
        <v>*</v>
      </c>
      <c r="H796" s="95" t="str">
        <f>IF(SP_SUL!AB800="","*",SP_SUL!AB800)</f>
        <v>*</v>
      </c>
      <c r="I796" s="95" t="str">
        <f>IF(SP_SUL!AC800="","*",SP_SUL!AC800)</f>
        <v>*</v>
      </c>
      <c r="J796" s="96" t="str">
        <f>IF(SP_SUL!AA800="","*",SP_SUL!AA800)</f>
        <v>*</v>
      </c>
      <c r="K796" s="97" t="str">
        <f>IF(SP_SUL!AD800="","*",SP_SUL!AD800)</f>
        <v>*</v>
      </c>
    </row>
    <row r="797" spans="2:11" hidden="1">
      <c r="B797" s="94" t="str">
        <f>IF(SP_SUL!Y801="","*",SP_SUL!Y801)</f>
        <v>*</v>
      </c>
      <c r="C797" s="95" t="str">
        <f>IF(SP_SUL!B801="","*",SP_SUL!B801)</f>
        <v>*</v>
      </c>
      <c r="D797" s="94" t="str">
        <f>IF(SP_SUL!D801="","*",SP_SUL!D801)</f>
        <v>*</v>
      </c>
      <c r="E797" s="94" t="str">
        <f>IF(SP_SUL!H801="","*",SP_SUL!H801)</f>
        <v>*</v>
      </c>
      <c r="F797" s="100" t="str">
        <f>IF(SP_SUL!M801="","*",SP_SUL!M801)</f>
        <v>-</v>
      </c>
      <c r="G797" s="95" t="str">
        <f>IF(SP_SUL!I801="","*",SP_SUL!I801)</f>
        <v>*</v>
      </c>
      <c r="H797" s="95" t="str">
        <f>IF(SP_SUL!AB801="","*",SP_SUL!AB801)</f>
        <v>*</v>
      </c>
      <c r="I797" s="95" t="str">
        <f>IF(SP_SUL!AC801="","*",SP_SUL!AC801)</f>
        <v>*</v>
      </c>
      <c r="J797" s="96" t="str">
        <f>IF(SP_SUL!AA801="","*",SP_SUL!AA801)</f>
        <v>*</v>
      </c>
      <c r="K797" s="97" t="str">
        <f>IF(SP_SUL!AD801="","*",SP_SUL!AD801)</f>
        <v>*</v>
      </c>
    </row>
    <row r="798" spans="2:11" hidden="1">
      <c r="B798" s="94" t="str">
        <f>IF(SP_SUL!Y802="","*",SP_SUL!Y802)</f>
        <v>*</v>
      </c>
      <c r="C798" s="95" t="str">
        <f>IF(SP_SUL!B802="","*",SP_SUL!B802)</f>
        <v>*</v>
      </c>
      <c r="D798" s="94" t="str">
        <f>IF(SP_SUL!D802="","*",SP_SUL!D802)</f>
        <v>*</v>
      </c>
      <c r="E798" s="94" t="str">
        <f>IF(SP_SUL!H802="","*",SP_SUL!H802)</f>
        <v>*</v>
      </c>
      <c r="F798" s="100" t="str">
        <f>IF(SP_SUL!M802="","*",SP_SUL!M802)</f>
        <v>-</v>
      </c>
      <c r="G798" s="95" t="str">
        <f>IF(SP_SUL!I802="","*",SP_SUL!I802)</f>
        <v>*</v>
      </c>
      <c r="H798" s="95" t="str">
        <f>IF(SP_SUL!AB802="","*",SP_SUL!AB802)</f>
        <v>*</v>
      </c>
      <c r="I798" s="95" t="str">
        <f>IF(SP_SUL!AC802="","*",SP_SUL!AC802)</f>
        <v>*</v>
      </c>
      <c r="J798" s="96" t="str">
        <f>IF(SP_SUL!AA802="","*",SP_SUL!AA802)</f>
        <v>*</v>
      </c>
      <c r="K798" s="97" t="str">
        <f>IF(SP_SUL!AD802="","*",SP_SUL!AD802)</f>
        <v>*</v>
      </c>
    </row>
    <row r="799" spans="2:11" hidden="1">
      <c r="B799" s="94" t="str">
        <f>IF(SP_SUL!Y803="","*",SP_SUL!Y803)</f>
        <v>*</v>
      </c>
      <c r="C799" s="95" t="str">
        <f>IF(SP_SUL!B803="","*",SP_SUL!B803)</f>
        <v>*</v>
      </c>
      <c r="D799" s="94" t="str">
        <f>IF(SP_SUL!D803="","*",SP_SUL!D803)</f>
        <v>*</v>
      </c>
      <c r="E799" s="94" t="str">
        <f>IF(SP_SUL!H803="","*",SP_SUL!H803)</f>
        <v>*</v>
      </c>
      <c r="F799" s="100" t="str">
        <f>IF(SP_SUL!M803="","*",SP_SUL!M803)</f>
        <v>-</v>
      </c>
      <c r="G799" s="95" t="str">
        <f>IF(SP_SUL!I803="","*",SP_SUL!I803)</f>
        <v>*</v>
      </c>
      <c r="H799" s="95" t="str">
        <f>IF(SP_SUL!AB803="","*",SP_SUL!AB803)</f>
        <v>*</v>
      </c>
      <c r="I799" s="95" t="str">
        <f>IF(SP_SUL!AC803="","*",SP_SUL!AC803)</f>
        <v>*</v>
      </c>
      <c r="J799" s="96" t="str">
        <f>IF(SP_SUL!AA803="","*",SP_SUL!AA803)</f>
        <v>*</v>
      </c>
      <c r="K799" s="97" t="str">
        <f>IF(SP_SUL!AD803="","*",SP_SUL!AD803)</f>
        <v>*</v>
      </c>
    </row>
    <row r="800" spans="2:11" hidden="1">
      <c r="B800" s="94" t="str">
        <f>IF(SP_SUL!Y804="","*",SP_SUL!Y804)</f>
        <v>*</v>
      </c>
      <c r="C800" s="95" t="str">
        <f>IF(SP_SUL!B804="","*",SP_SUL!B804)</f>
        <v>*</v>
      </c>
      <c r="D800" s="94" t="str">
        <f>IF(SP_SUL!D804="","*",SP_SUL!D804)</f>
        <v>*</v>
      </c>
      <c r="E800" s="94" t="str">
        <f>IF(SP_SUL!H804="","*",SP_SUL!H804)</f>
        <v>*</v>
      </c>
      <c r="F800" s="100" t="str">
        <f>IF(SP_SUL!M804="","*",SP_SUL!M804)</f>
        <v>-</v>
      </c>
      <c r="G800" s="95" t="str">
        <f>IF(SP_SUL!I804="","*",SP_SUL!I804)</f>
        <v>*</v>
      </c>
      <c r="H800" s="95" t="str">
        <f>IF(SP_SUL!AB804="","*",SP_SUL!AB804)</f>
        <v>*</v>
      </c>
      <c r="I800" s="95" t="str">
        <f>IF(SP_SUL!AC804="","*",SP_SUL!AC804)</f>
        <v>*</v>
      </c>
      <c r="J800" s="96" t="str">
        <f>IF(SP_SUL!AA804="","*",SP_SUL!AA804)</f>
        <v>*</v>
      </c>
      <c r="K800" s="97" t="str">
        <f>IF(SP_SUL!AD804="","*",SP_SUL!AD804)</f>
        <v>*</v>
      </c>
    </row>
    <row r="801" spans="2:11" hidden="1">
      <c r="B801" s="94" t="str">
        <f>IF(SP_SUL!Y805="","*",SP_SUL!Y805)</f>
        <v>*</v>
      </c>
      <c r="C801" s="95" t="str">
        <f>IF(SP_SUL!B805="","*",SP_SUL!B805)</f>
        <v>*</v>
      </c>
      <c r="D801" s="94" t="str">
        <f>IF(SP_SUL!D805="","*",SP_SUL!D805)</f>
        <v>*</v>
      </c>
      <c r="E801" s="94" t="str">
        <f>IF(SP_SUL!H805="","*",SP_SUL!H805)</f>
        <v>*</v>
      </c>
      <c r="F801" s="100" t="str">
        <f>IF(SP_SUL!M805="","*",SP_SUL!M805)</f>
        <v>-</v>
      </c>
      <c r="G801" s="95" t="str">
        <f>IF(SP_SUL!I805="","*",SP_SUL!I805)</f>
        <v>*</v>
      </c>
      <c r="H801" s="95" t="str">
        <f>IF(SP_SUL!AB805="","*",SP_SUL!AB805)</f>
        <v>*</v>
      </c>
      <c r="I801" s="95" t="str">
        <f>IF(SP_SUL!AC805="","*",SP_SUL!AC805)</f>
        <v>*</v>
      </c>
      <c r="J801" s="96" t="str">
        <f>IF(SP_SUL!AA805="","*",SP_SUL!AA805)</f>
        <v>*</v>
      </c>
      <c r="K801" s="97" t="str">
        <f>IF(SP_SUL!AD805="","*",SP_SUL!AD805)</f>
        <v>*</v>
      </c>
    </row>
    <row r="802" spans="2:11" hidden="1">
      <c r="B802" s="94" t="str">
        <f>IF(SP_SUL!Y806="","*",SP_SUL!Y806)</f>
        <v>*</v>
      </c>
      <c r="C802" s="95" t="str">
        <f>IF(SP_SUL!B806="","*",SP_SUL!B806)</f>
        <v>*</v>
      </c>
      <c r="D802" s="94" t="str">
        <f>IF(SP_SUL!D806="","*",SP_SUL!D806)</f>
        <v>*</v>
      </c>
      <c r="E802" s="94" t="str">
        <f>IF(SP_SUL!H806="","*",SP_SUL!H806)</f>
        <v>*</v>
      </c>
      <c r="F802" s="100" t="str">
        <f>IF(SP_SUL!M806="","*",SP_SUL!M806)</f>
        <v>-</v>
      </c>
      <c r="G802" s="95" t="str">
        <f>IF(SP_SUL!I806="","*",SP_SUL!I806)</f>
        <v>*</v>
      </c>
      <c r="H802" s="95" t="str">
        <f>IF(SP_SUL!AB806="","*",SP_SUL!AB806)</f>
        <v>*</v>
      </c>
      <c r="I802" s="95" t="str">
        <f>IF(SP_SUL!AC806="","*",SP_SUL!AC806)</f>
        <v>*</v>
      </c>
      <c r="J802" s="96" t="str">
        <f>IF(SP_SUL!AA806="","*",SP_SUL!AA806)</f>
        <v>*</v>
      </c>
      <c r="K802" s="97" t="str">
        <f>IF(SP_SUL!AD806="","*",SP_SUL!AD806)</f>
        <v>*</v>
      </c>
    </row>
    <row r="803" spans="2:11" hidden="1">
      <c r="B803" s="94" t="str">
        <f>IF(SP_SUL!Y807="","*",SP_SUL!Y807)</f>
        <v>*</v>
      </c>
      <c r="C803" s="95" t="str">
        <f>IF(SP_SUL!B807="","*",SP_SUL!B807)</f>
        <v>*</v>
      </c>
      <c r="D803" s="94" t="str">
        <f>IF(SP_SUL!D807="","*",SP_SUL!D807)</f>
        <v>*</v>
      </c>
      <c r="E803" s="94" t="str">
        <f>IF(SP_SUL!H807="","*",SP_SUL!H807)</f>
        <v>*</v>
      </c>
      <c r="F803" s="100" t="str">
        <f>IF(SP_SUL!M807="","*",SP_SUL!M807)</f>
        <v>-</v>
      </c>
      <c r="G803" s="95" t="str">
        <f>IF(SP_SUL!I807="","*",SP_SUL!I807)</f>
        <v>*</v>
      </c>
      <c r="H803" s="95" t="str">
        <f>IF(SP_SUL!AB807="","*",SP_SUL!AB807)</f>
        <v>*</v>
      </c>
      <c r="I803" s="95" t="str">
        <f>IF(SP_SUL!AC807="","*",SP_SUL!AC807)</f>
        <v>*</v>
      </c>
      <c r="J803" s="96" t="str">
        <f>IF(SP_SUL!AA807="","*",SP_SUL!AA807)</f>
        <v>*</v>
      </c>
      <c r="K803" s="97" t="str">
        <f>IF(SP_SUL!AD807="","*",SP_SUL!AD807)</f>
        <v>*</v>
      </c>
    </row>
    <row r="804" spans="2:11" hidden="1">
      <c r="B804" s="94" t="str">
        <f>IF(SP_SUL!Y808="","*",SP_SUL!Y808)</f>
        <v>*</v>
      </c>
      <c r="C804" s="95" t="str">
        <f>IF(SP_SUL!B808="","*",SP_SUL!B808)</f>
        <v>*</v>
      </c>
      <c r="D804" s="94" t="str">
        <f>IF(SP_SUL!D808="","*",SP_SUL!D808)</f>
        <v>*</v>
      </c>
      <c r="E804" s="94" t="str">
        <f>IF(SP_SUL!H808="","*",SP_SUL!H808)</f>
        <v>*</v>
      </c>
      <c r="F804" s="100" t="str">
        <f>IF(SP_SUL!M808="","*",SP_SUL!M808)</f>
        <v>-</v>
      </c>
      <c r="G804" s="95" t="str">
        <f>IF(SP_SUL!I808="","*",SP_SUL!I808)</f>
        <v>*</v>
      </c>
      <c r="H804" s="95" t="str">
        <f>IF(SP_SUL!AB808="","*",SP_SUL!AB808)</f>
        <v>*</v>
      </c>
      <c r="I804" s="95" t="str">
        <f>IF(SP_SUL!AC808="","*",SP_SUL!AC808)</f>
        <v>*</v>
      </c>
      <c r="J804" s="96" t="str">
        <f>IF(SP_SUL!AA808="","*",SP_SUL!AA808)</f>
        <v>*</v>
      </c>
      <c r="K804" s="97" t="str">
        <f>IF(SP_SUL!AD808="","*",SP_SUL!AD808)</f>
        <v>*</v>
      </c>
    </row>
    <row r="805" spans="2:11" hidden="1">
      <c r="B805" s="94" t="str">
        <f>IF(SP_SUL!Y809="","*",SP_SUL!Y809)</f>
        <v>*</v>
      </c>
      <c r="C805" s="95" t="str">
        <f>IF(SP_SUL!B809="","*",SP_SUL!B809)</f>
        <v>*</v>
      </c>
      <c r="D805" s="94" t="str">
        <f>IF(SP_SUL!D809="","*",SP_SUL!D809)</f>
        <v>*</v>
      </c>
      <c r="E805" s="94" t="str">
        <f>IF(SP_SUL!H809="","*",SP_SUL!H809)</f>
        <v>*</v>
      </c>
      <c r="F805" s="100" t="str">
        <f>IF(SP_SUL!M809="","*",SP_SUL!M809)</f>
        <v>-</v>
      </c>
      <c r="G805" s="95" t="str">
        <f>IF(SP_SUL!I809="","*",SP_SUL!I809)</f>
        <v>*</v>
      </c>
      <c r="H805" s="95" t="str">
        <f>IF(SP_SUL!AB809="","*",SP_SUL!AB809)</f>
        <v>*</v>
      </c>
      <c r="I805" s="95" t="str">
        <f>IF(SP_SUL!AC809="","*",SP_SUL!AC809)</f>
        <v>*</v>
      </c>
      <c r="J805" s="96" t="str">
        <f>IF(SP_SUL!AA809="","*",SP_SUL!AA809)</f>
        <v>*</v>
      </c>
      <c r="K805" s="97" t="str">
        <f>IF(SP_SUL!AD809="","*",SP_SUL!AD809)</f>
        <v>*</v>
      </c>
    </row>
    <row r="806" spans="2:11" hidden="1">
      <c r="B806" s="94" t="str">
        <f>IF(SP_SUL!Y810="","*",SP_SUL!Y810)</f>
        <v>*</v>
      </c>
      <c r="C806" s="95" t="str">
        <f>IF(SP_SUL!B810="","*",SP_SUL!B810)</f>
        <v>*</v>
      </c>
      <c r="D806" s="94" t="str">
        <f>IF(SP_SUL!D810="","*",SP_SUL!D810)</f>
        <v>*</v>
      </c>
      <c r="E806" s="94" t="str">
        <f>IF(SP_SUL!H810="","*",SP_SUL!H810)</f>
        <v>*</v>
      </c>
      <c r="F806" s="100" t="str">
        <f>IF(SP_SUL!M810="","*",SP_SUL!M810)</f>
        <v>-</v>
      </c>
      <c r="G806" s="95" t="str">
        <f>IF(SP_SUL!I810="","*",SP_SUL!I810)</f>
        <v>*</v>
      </c>
      <c r="H806" s="95" t="str">
        <f>IF(SP_SUL!AB810="","*",SP_SUL!AB810)</f>
        <v>*</v>
      </c>
      <c r="I806" s="95" t="str">
        <f>IF(SP_SUL!AC810="","*",SP_SUL!AC810)</f>
        <v>*</v>
      </c>
      <c r="J806" s="96" t="str">
        <f>IF(SP_SUL!AA810="","*",SP_SUL!AA810)</f>
        <v>*</v>
      </c>
      <c r="K806" s="97" t="str">
        <f>IF(SP_SUL!AD810="","*",SP_SUL!AD810)</f>
        <v>*</v>
      </c>
    </row>
    <row r="807" spans="2:11" hidden="1">
      <c r="B807" s="94" t="str">
        <f>IF(SP_SUL!Y811="","*",SP_SUL!Y811)</f>
        <v>*</v>
      </c>
      <c r="C807" s="95" t="str">
        <f>IF(SP_SUL!B811="","*",SP_SUL!B811)</f>
        <v>*</v>
      </c>
      <c r="D807" s="94" t="str">
        <f>IF(SP_SUL!D811="","*",SP_SUL!D811)</f>
        <v>*</v>
      </c>
      <c r="E807" s="94" t="str">
        <f>IF(SP_SUL!H811="","*",SP_SUL!H811)</f>
        <v>*</v>
      </c>
      <c r="F807" s="100" t="str">
        <f>IF(SP_SUL!M811="","*",SP_SUL!M811)</f>
        <v>-</v>
      </c>
      <c r="G807" s="95" t="str">
        <f>IF(SP_SUL!I811="","*",SP_SUL!I811)</f>
        <v>*</v>
      </c>
      <c r="H807" s="95" t="str">
        <f>IF(SP_SUL!AB811="","*",SP_SUL!AB811)</f>
        <v>*</v>
      </c>
      <c r="I807" s="95" t="str">
        <f>IF(SP_SUL!AC811="","*",SP_SUL!AC811)</f>
        <v>*</v>
      </c>
      <c r="J807" s="96" t="str">
        <f>IF(SP_SUL!AA811="","*",SP_SUL!AA811)</f>
        <v>*</v>
      </c>
      <c r="K807" s="97" t="str">
        <f>IF(SP_SUL!AD811="","*",SP_SUL!AD811)</f>
        <v>*</v>
      </c>
    </row>
    <row r="808" spans="2:11" hidden="1">
      <c r="B808" s="94" t="str">
        <f>IF(SP_SUL!Y812="","*",SP_SUL!Y812)</f>
        <v>*</v>
      </c>
      <c r="C808" s="95" t="str">
        <f>IF(SP_SUL!B812="","*",SP_SUL!B812)</f>
        <v>*</v>
      </c>
      <c r="D808" s="94" t="str">
        <f>IF(SP_SUL!D812="","*",SP_SUL!D812)</f>
        <v>*</v>
      </c>
      <c r="E808" s="94" t="str">
        <f>IF(SP_SUL!H812="","*",SP_SUL!H812)</f>
        <v>*</v>
      </c>
      <c r="F808" s="100" t="str">
        <f>IF(SP_SUL!M812="","*",SP_SUL!M812)</f>
        <v>-</v>
      </c>
      <c r="G808" s="95" t="str">
        <f>IF(SP_SUL!I812="","*",SP_SUL!I812)</f>
        <v>*</v>
      </c>
      <c r="H808" s="95" t="str">
        <f>IF(SP_SUL!AB812="","*",SP_SUL!AB812)</f>
        <v>*</v>
      </c>
      <c r="I808" s="95" t="str">
        <f>IF(SP_SUL!AC812="","*",SP_SUL!AC812)</f>
        <v>*</v>
      </c>
      <c r="J808" s="96" t="str">
        <f>IF(SP_SUL!AA812="","*",SP_SUL!AA812)</f>
        <v>*</v>
      </c>
      <c r="K808" s="97" t="str">
        <f>IF(SP_SUL!AD812="","*",SP_SUL!AD812)</f>
        <v>*</v>
      </c>
    </row>
    <row r="809" spans="2:11" hidden="1">
      <c r="B809" s="94" t="str">
        <f>IF(SP_SUL!Y813="","*",SP_SUL!Y813)</f>
        <v>*</v>
      </c>
      <c r="C809" s="95" t="str">
        <f>IF(SP_SUL!B813="","*",SP_SUL!B813)</f>
        <v>*</v>
      </c>
      <c r="D809" s="94" t="str">
        <f>IF(SP_SUL!D813="","*",SP_SUL!D813)</f>
        <v>*</v>
      </c>
      <c r="E809" s="94" t="str">
        <f>IF(SP_SUL!H813="","*",SP_SUL!H813)</f>
        <v>*</v>
      </c>
      <c r="F809" s="100" t="str">
        <f>IF(SP_SUL!M813="","*",SP_SUL!M813)</f>
        <v>-</v>
      </c>
      <c r="G809" s="95" t="str">
        <f>IF(SP_SUL!I813="","*",SP_SUL!I813)</f>
        <v>*</v>
      </c>
      <c r="H809" s="95" t="str">
        <f>IF(SP_SUL!AB813="","*",SP_SUL!AB813)</f>
        <v>*</v>
      </c>
      <c r="I809" s="95" t="str">
        <f>IF(SP_SUL!AC813="","*",SP_SUL!AC813)</f>
        <v>*</v>
      </c>
      <c r="J809" s="96" t="str">
        <f>IF(SP_SUL!AA813="","*",SP_SUL!AA813)</f>
        <v>*</v>
      </c>
      <c r="K809" s="97" t="str">
        <f>IF(SP_SUL!AD813="","*",SP_SUL!AD813)</f>
        <v>*</v>
      </c>
    </row>
    <row r="810" spans="2:11" hidden="1">
      <c r="B810" s="94" t="str">
        <f>IF(SP_SUL!Y814="","*",SP_SUL!Y814)</f>
        <v>*</v>
      </c>
      <c r="C810" s="95" t="str">
        <f>IF(SP_SUL!B814="","*",SP_SUL!B814)</f>
        <v>*</v>
      </c>
      <c r="D810" s="94" t="str">
        <f>IF(SP_SUL!D814="","*",SP_SUL!D814)</f>
        <v>*</v>
      </c>
      <c r="E810" s="94" t="str">
        <f>IF(SP_SUL!H814="","*",SP_SUL!H814)</f>
        <v>*</v>
      </c>
      <c r="F810" s="100" t="str">
        <f>IF(SP_SUL!M814="","*",SP_SUL!M814)</f>
        <v>-</v>
      </c>
      <c r="G810" s="95" t="str">
        <f>IF(SP_SUL!I814="","*",SP_SUL!I814)</f>
        <v>*</v>
      </c>
      <c r="H810" s="95" t="str">
        <f>IF(SP_SUL!AB814="","*",SP_SUL!AB814)</f>
        <v>*</v>
      </c>
      <c r="I810" s="95" t="str">
        <f>IF(SP_SUL!AC814="","*",SP_SUL!AC814)</f>
        <v>*</v>
      </c>
      <c r="J810" s="96" t="str">
        <f>IF(SP_SUL!AA814="","*",SP_SUL!AA814)</f>
        <v>*</v>
      </c>
      <c r="K810" s="97" t="str">
        <f>IF(SP_SUL!AD814="","*",SP_SUL!AD814)</f>
        <v>*</v>
      </c>
    </row>
    <row r="811" spans="2:11" hidden="1">
      <c r="B811" s="94" t="str">
        <f>IF(SP_SUL!Y815="","*",SP_SUL!Y815)</f>
        <v>*</v>
      </c>
      <c r="C811" s="95" t="str">
        <f>IF(SP_SUL!B815="","*",SP_SUL!B815)</f>
        <v>*</v>
      </c>
      <c r="D811" s="94" t="str">
        <f>IF(SP_SUL!D815="","*",SP_SUL!D815)</f>
        <v>*</v>
      </c>
      <c r="E811" s="94" t="str">
        <f>IF(SP_SUL!H815="","*",SP_SUL!H815)</f>
        <v>*</v>
      </c>
      <c r="F811" s="100" t="str">
        <f>IF(SP_SUL!M815="","*",SP_SUL!M815)</f>
        <v>-</v>
      </c>
      <c r="G811" s="95" t="str">
        <f>IF(SP_SUL!I815="","*",SP_SUL!I815)</f>
        <v>*</v>
      </c>
      <c r="H811" s="95" t="str">
        <f>IF(SP_SUL!AB815="","*",SP_SUL!AB815)</f>
        <v>*</v>
      </c>
      <c r="I811" s="95" t="str">
        <f>IF(SP_SUL!AC815="","*",SP_SUL!AC815)</f>
        <v>*</v>
      </c>
      <c r="J811" s="96" t="str">
        <f>IF(SP_SUL!AA815="","*",SP_SUL!AA815)</f>
        <v>*</v>
      </c>
      <c r="K811" s="97" t="str">
        <f>IF(SP_SUL!AD815="","*",SP_SUL!AD815)</f>
        <v>*</v>
      </c>
    </row>
    <row r="812" spans="2:11" hidden="1">
      <c r="B812" s="94" t="str">
        <f>IF(SP_SUL!Y816="","*",SP_SUL!Y816)</f>
        <v>*</v>
      </c>
      <c r="C812" s="95" t="str">
        <f>IF(SP_SUL!B816="","*",SP_SUL!B816)</f>
        <v>*</v>
      </c>
      <c r="D812" s="94" t="str">
        <f>IF(SP_SUL!D816="","*",SP_SUL!D816)</f>
        <v>*</v>
      </c>
      <c r="E812" s="94" t="str">
        <f>IF(SP_SUL!H816="","*",SP_SUL!H816)</f>
        <v>*</v>
      </c>
      <c r="F812" s="100" t="str">
        <f>IF(SP_SUL!M816="","*",SP_SUL!M816)</f>
        <v>-</v>
      </c>
      <c r="G812" s="95" t="str">
        <f>IF(SP_SUL!I816="","*",SP_SUL!I816)</f>
        <v>*</v>
      </c>
      <c r="H812" s="95" t="str">
        <f>IF(SP_SUL!AB816="","*",SP_SUL!AB816)</f>
        <v>*</v>
      </c>
      <c r="I812" s="95" t="str">
        <f>IF(SP_SUL!AC816="","*",SP_SUL!AC816)</f>
        <v>*</v>
      </c>
      <c r="J812" s="96" t="str">
        <f>IF(SP_SUL!AA816="","*",SP_SUL!AA816)</f>
        <v>*</v>
      </c>
      <c r="K812" s="97" t="str">
        <f>IF(SP_SUL!AD816="","*",SP_SUL!AD816)</f>
        <v>*</v>
      </c>
    </row>
    <row r="813" spans="2:11" hidden="1">
      <c r="B813" s="94" t="str">
        <f>IF(SP_SUL!Y817="","*",SP_SUL!Y817)</f>
        <v>*</v>
      </c>
      <c r="C813" s="95" t="str">
        <f>IF(SP_SUL!B817="","*",SP_SUL!B817)</f>
        <v>*</v>
      </c>
      <c r="D813" s="94" t="str">
        <f>IF(SP_SUL!D817="","*",SP_SUL!D817)</f>
        <v>*</v>
      </c>
      <c r="E813" s="94" t="str">
        <f>IF(SP_SUL!H817="","*",SP_SUL!H817)</f>
        <v>*</v>
      </c>
      <c r="F813" s="100" t="str">
        <f>IF(SP_SUL!M817="","*",SP_SUL!M817)</f>
        <v>-</v>
      </c>
      <c r="G813" s="95" t="str">
        <f>IF(SP_SUL!I817="","*",SP_SUL!I817)</f>
        <v>*</v>
      </c>
      <c r="H813" s="95" t="str">
        <f>IF(SP_SUL!AB817="","*",SP_SUL!AB817)</f>
        <v>*</v>
      </c>
      <c r="I813" s="95" t="str">
        <f>IF(SP_SUL!AC817="","*",SP_SUL!AC817)</f>
        <v>*</v>
      </c>
      <c r="J813" s="96" t="str">
        <f>IF(SP_SUL!AA817="","*",SP_SUL!AA817)</f>
        <v>*</v>
      </c>
      <c r="K813" s="97" t="str">
        <f>IF(SP_SUL!AD817="","*",SP_SUL!AD817)</f>
        <v>*</v>
      </c>
    </row>
    <row r="814" spans="2:11" hidden="1">
      <c r="B814" s="94" t="str">
        <f>IF(SP_SUL!Y818="","*",SP_SUL!Y818)</f>
        <v>*</v>
      </c>
      <c r="C814" s="95" t="str">
        <f>IF(SP_SUL!B818="","*",SP_SUL!B818)</f>
        <v>*</v>
      </c>
      <c r="D814" s="94" t="str">
        <f>IF(SP_SUL!D818="","*",SP_SUL!D818)</f>
        <v>*</v>
      </c>
      <c r="E814" s="94" t="str">
        <f>IF(SP_SUL!H818="","*",SP_SUL!H818)</f>
        <v>*</v>
      </c>
      <c r="F814" s="100" t="str">
        <f>IF(SP_SUL!M818="","*",SP_SUL!M818)</f>
        <v>-</v>
      </c>
      <c r="G814" s="95" t="str">
        <f>IF(SP_SUL!I818="","*",SP_SUL!I818)</f>
        <v>*</v>
      </c>
      <c r="H814" s="95" t="str">
        <f>IF(SP_SUL!AB818="","*",SP_SUL!AB818)</f>
        <v>*</v>
      </c>
      <c r="I814" s="95" t="str">
        <f>IF(SP_SUL!AC818="","*",SP_SUL!AC818)</f>
        <v>*</v>
      </c>
      <c r="J814" s="96" t="str">
        <f>IF(SP_SUL!AA818="","*",SP_SUL!AA818)</f>
        <v>*</v>
      </c>
      <c r="K814" s="97" t="str">
        <f>IF(SP_SUL!AD818="","*",SP_SUL!AD818)</f>
        <v>*</v>
      </c>
    </row>
    <row r="815" spans="2:11" hidden="1">
      <c r="B815" s="94" t="str">
        <f>IF(SP_SUL!Y819="","*",SP_SUL!Y819)</f>
        <v>*</v>
      </c>
      <c r="C815" s="95" t="str">
        <f>IF(SP_SUL!B819="","*",SP_SUL!B819)</f>
        <v>*</v>
      </c>
      <c r="D815" s="94" t="str">
        <f>IF(SP_SUL!D819="","*",SP_SUL!D819)</f>
        <v>*</v>
      </c>
      <c r="E815" s="94" t="str">
        <f>IF(SP_SUL!H819="","*",SP_SUL!H819)</f>
        <v>*</v>
      </c>
      <c r="F815" s="100" t="str">
        <f>IF(SP_SUL!M819="","*",SP_SUL!M819)</f>
        <v>-</v>
      </c>
      <c r="G815" s="95" t="str">
        <f>IF(SP_SUL!I819="","*",SP_SUL!I819)</f>
        <v>*</v>
      </c>
      <c r="H815" s="95" t="str">
        <f>IF(SP_SUL!AB819="","*",SP_SUL!AB819)</f>
        <v>*</v>
      </c>
      <c r="I815" s="95" t="str">
        <f>IF(SP_SUL!AC819="","*",SP_SUL!AC819)</f>
        <v>*</v>
      </c>
      <c r="J815" s="96" t="str">
        <f>IF(SP_SUL!AA819="","*",SP_SUL!AA819)</f>
        <v>*</v>
      </c>
      <c r="K815" s="97" t="str">
        <f>IF(SP_SUL!AD819="","*",SP_SUL!AD819)</f>
        <v>*</v>
      </c>
    </row>
    <row r="816" spans="2:11" hidden="1">
      <c r="B816" s="94" t="str">
        <f>IF(SP_SUL!Y820="","*",SP_SUL!Y820)</f>
        <v>*</v>
      </c>
      <c r="C816" s="95" t="str">
        <f>IF(SP_SUL!B820="","*",SP_SUL!B820)</f>
        <v>*</v>
      </c>
      <c r="D816" s="94" t="str">
        <f>IF(SP_SUL!D820="","*",SP_SUL!D820)</f>
        <v>*</v>
      </c>
      <c r="E816" s="94" t="str">
        <f>IF(SP_SUL!H820="","*",SP_SUL!H820)</f>
        <v>*</v>
      </c>
      <c r="F816" s="100" t="str">
        <f>IF(SP_SUL!M820="","*",SP_SUL!M820)</f>
        <v>-</v>
      </c>
      <c r="G816" s="95" t="str">
        <f>IF(SP_SUL!I820="","*",SP_SUL!I820)</f>
        <v>*</v>
      </c>
      <c r="H816" s="95" t="str">
        <f>IF(SP_SUL!AB820="","*",SP_SUL!AB820)</f>
        <v>*</v>
      </c>
      <c r="I816" s="95" t="str">
        <f>IF(SP_SUL!AC820="","*",SP_SUL!AC820)</f>
        <v>*</v>
      </c>
      <c r="J816" s="96" t="str">
        <f>IF(SP_SUL!AA820="","*",SP_SUL!AA820)</f>
        <v>*</v>
      </c>
      <c r="K816" s="97" t="str">
        <f>IF(SP_SUL!AD820="","*",SP_SUL!AD820)</f>
        <v>*</v>
      </c>
    </row>
    <row r="817" spans="2:11" hidden="1">
      <c r="B817" s="94" t="str">
        <f>IF(SP_SUL!Y821="","*",SP_SUL!Y821)</f>
        <v>*</v>
      </c>
      <c r="C817" s="95" t="str">
        <f>IF(SP_SUL!B821="","*",SP_SUL!B821)</f>
        <v>*</v>
      </c>
      <c r="D817" s="94" t="str">
        <f>IF(SP_SUL!D821="","*",SP_SUL!D821)</f>
        <v>*</v>
      </c>
      <c r="E817" s="94" t="str">
        <f>IF(SP_SUL!H821="","*",SP_SUL!H821)</f>
        <v>*</v>
      </c>
      <c r="F817" s="100" t="str">
        <f>IF(SP_SUL!M821="","*",SP_SUL!M821)</f>
        <v>-</v>
      </c>
      <c r="G817" s="95" t="str">
        <f>IF(SP_SUL!I821="","*",SP_SUL!I821)</f>
        <v>*</v>
      </c>
      <c r="H817" s="95" t="str">
        <f>IF(SP_SUL!AB821="","*",SP_SUL!AB821)</f>
        <v>*</v>
      </c>
      <c r="I817" s="95" t="str">
        <f>IF(SP_SUL!AC821="","*",SP_SUL!AC821)</f>
        <v>*</v>
      </c>
      <c r="J817" s="96" t="str">
        <f>IF(SP_SUL!AA821="","*",SP_SUL!AA821)</f>
        <v>*</v>
      </c>
      <c r="K817" s="97" t="str">
        <f>IF(SP_SUL!AD821="","*",SP_SUL!AD821)</f>
        <v>*</v>
      </c>
    </row>
    <row r="818" spans="2:11" hidden="1">
      <c r="B818" s="94" t="str">
        <f>IF(SP_SUL!Y822="","*",SP_SUL!Y822)</f>
        <v>*</v>
      </c>
      <c r="C818" s="95" t="str">
        <f>IF(SP_SUL!B822="","*",SP_SUL!B822)</f>
        <v>*</v>
      </c>
      <c r="D818" s="94" t="str">
        <f>IF(SP_SUL!D822="","*",SP_SUL!D822)</f>
        <v>*</v>
      </c>
      <c r="E818" s="94" t="str">
        <f>IF(SP_SUL!H822="","*",SP_SUL!H822)</f>
        <v>*</v>
      </c>
      <c r="F818" s="100" t="str">
        <f>IF(SP_SUL!M822="","*",SP_SUL!M822)</f>
        <v>-</v>
      </c>
      <c r="G818" s="95" t="str">
        <f>IF(SP_SUL!I822="","*",SP_SUL!I822)</f>
        <v>*</v>
      </c>
      <c r="H818" s="95" t="str">
        <f>IF(SP_SUL!AB822="","*",SP_SUL!AB822)</f>
        <v>*</v>
      </c>
      <c r="I818" s="95" t="str">
        <f>IF(SP_SUL!AC822="","*",SP_SUL!AC822)</f>
        <v>*</v>
      </c>
      <c r="J818" s="96" t="str">
        <f>IF(SP_SUL!AA822="","*",SP_SUL!AA822)</f>
        <v>*</v>
      </c>
      <c r="K818" s="97" t="str">
        <f>IF(SP_SUL!AD822="","*",SP_SUL!AD822)</f>
        <v>*</v>
      </c>
    </row>
    <row r="819" spans="2:11" hidden="1">
      <c r="B819" s="94" t="str">
        <f>IF(SP_SUL!Y823="","*",SP_SUL!Y823)</f>
        <v>*</v>
      </c>
      <c r="C819" s="95" t="str">
        <f>IF(SP_SUL!B823="","*",SP_SUL!B823)</f>
        <v>*</v>
      </c>
      <c r="D819" s="94" t="str">
        <f>IF(SP_SUL!D823="","*",SP_SUL!D823)</f>
        <v>*</v>
      </c>
      <c r="E819" s="94" t="str">
        <f>IF(SP_SUL!H823="","*",SP_SUL!H823)</f>
        <v>*</v>
      </c>
      <c r="F819" s="100" t="str">
        <f>IF(SP_SUL!M823="","*",SP_SUL!M823)</f>
        <v>-</v>
      </c>
      <c r="G819" s="95" t="str">
        <f>IF(SP_SUL!I823="","*",SP_SUL!I823)</f>
        <v>*</v>
      </c>
      <c r="H819" s="95" t="str">
        <f>IF(SP_SUL!AB823="","*",SP_SUL!AB823)</f>
        <v>*</v>
      </c>
      <c r="I819" s="95" t="str">
        <f>IF(SP_SUL!AC823="","*",SP_SUL!AC823)</f>
        <v>*</v>
      </c>
      <c r="J819" s="96" t="str">
        <f>IF(SP_SUL!AA823="","*",SP_SUL!AA823)</f>
        <v>*</v>
      </c>
      <c r="K819" s="97" t="str">
        <f>IF(SP_SUL!AD823="","*",SP_SUL!AD823)</f>
        <v>*</v>
      </c>
    </row>
    <row r="820" spans="2:11" hidden="1">
      <c r="B820" s="94" t="str">
        <f>IF(SP_SUL!Y824="","*",SP_SUL!Y824)</f>
        <v>*</v>
      </c>
      <c r="C820" s="95" t="str">
        <f>IF(SP_SUL!B824="","*",SP_SUL!B824)</f>
        <v>*</v>
      </c>
      <c r="D820" s="94" t="str">
        <f>IF(SP_SUL!D824="","*",SP_SUL!D824)</f>
        <v>*</v>
      </c>
      <c r="E820" s="94" t="str">
        <f>IF(SP_SUL!H824="","*",SP_SUL!H824)</f>
        <v>*</v>
      </c>
      <c r="F820" s="100" t="str">
        <f>IF(SP_SUL!M824="","*",SP_SUL!M824)</f>
        <v>-</v>
      </c>
      <c r="G820" s="95" t="str">
        <f>IF(SP_SUL!I824="","*",SP_SUL!I824)</f>
        <v>*</v>
      </c>
      <c r="H820" s="95" t="str">
        <f>IF(SP_SUL!AB824="","*",SP_SUL!AB824)</f>
        <v>*</v>
      </c>
      <c r="I820" s="95" t="str">
        <f>IF(SP_SUL!AC824="","*",SP_SUL!AC824)</f>
        <v>*</v>
      </c>
      <c r="J820" s="96" t="str">
        <f>IF(SP_SUL!AA824="","*",SP_SUL!AA824)</f>
        <v>*</v>
      </c>
      <c r="K820" s="97" t="str">
        <f>IF(SP_SUL!AD824="","*",SP_SUL!AD824)</f>
        <v>*</v>
      </c>
    </row>
    <row r="821" spans="2:11" hidden="1">
      <c r="B821" s="94" t="str">
        <f>IF(SP_SUL!Y825="","*",SP_SUL!Y825)</f>
        <v>*</v>
      </c>
      <c r="C821" s="95" t="str">
        <f>IF(SP_SUL!B825="","*",SP_SUL!B825)</f>
        <v>*</v>
      </c>
      <c r="D821" s="94" t="str">
        <f>IF(SP_SUL!D825="","*",SP_SUL!D825)</f>
        <v>*</v>
      </c>
      <c r="E821" s="94" t="str">
        <f>IF(SP_SUL!H825="","*",SP_SUL!H825)</f>
        <v>*</v>
      </c>
      <c r="F821" s="100" t="str">
        <f>IF(SP_SUL!M825="","*",SP_SUL!M825)</f>
        <v>-</v>
      </c>
      <c r="G821" s="95" t="str">
        <f>IF(SP_SUL!I825="","*",SP_SUL!I825)</f>
        <v>*</v>
      </c>
      <c r="H821" s="95" t="str">
        <f>IF(SP_SUL!AB825="","*",SP_SUL!AB825)</f>
        <v>*</v>
      </c>
      <c r="I821" s="95" t="str">
        <f>IF(SP_SUL!AC825="","*",SP_SUL!AC825)</f>
        <v>*</v>
      </c>
      <c r="J821" s="96" t="str">
        <f>IF(SP_SUL!AA825="","*",SP_SUL!AA825)</f>
        <v>*</v>
      </c>
      <c r="K821" s="97" t="str">
        <f>IF(SP_SUL!AD825="","*",SP_SUL!AD825)</f>
        <v>*</v>
      </c>
    </row>
    <row r="822" spans="2:11" hidden="1">
      <c r="B822" s="94" t="str">
        <f>IF(SP_SUL!Y826="","*",SP_SUL!Y826)</f>
        <v>*</v>
      </c>
      <c r="C822" s="95" t="str">
        <f>IF(SP_SUL!B826="","*",SP_SUL!B826)</f>
        <v>*</v>
      </c>
      <c r="D822" s="94" t="str">
        <f>IF(SP_SUL!D826="","*",SP_SUL!D826)</f>
        <v>*</v>
      </c>
      <c r="E822" s="94" t="str">
        <f>IF(SP_SUL!H826="","*",SP_SUL!H826)</f>
        <v>*</v>
      </c>
      <c r="F822" s="100" t="str">
        <f>IF(SP_SUL!M826="","*",SP_SUL!M826)</f>
        <v>-</v>
      </c>
      <c r="G822" s="95" t="str">
        <f>IF(SP_SUL!I826="","*",SP_SUL!I826)</f>
        <v>*</v>
      </c>
      <c r="H822" s="95" t="str">
        <f>IF(SP_SUL!AB826="","*",SP_SUL!AB826)</f>
        <v>*</v>
      </c>
      <c r="I822" s="95" t="str">
        <f>IF(SP_SUL!AC826="","*",SP_SUL!AC826)</f>
        <v>*</v>
      </c>
      <c r="J822" s="96" t="str">
        <f>IF(SP_SUL!AA826="","*",SP_SUL!AA826)</f>
        <v>*</v>
      </c>
      <c r="K822" s="97" t="str">
        <f>IF(SP_SUL!AD826="","*",SP_SUL!AD826)</f>
        <v>*</v>
      </c>
    </row>
    <row r="823" spans="2:11" hidden="1">
      <c r="B823" s="94" t="str">
        <f>IF(SP_SUL!Y827="","*",SP_SUL!Y827)</f>
        <v>*</v>
      </c>
      <c r="C823" s="95" t="str">
        <f>IF(SP_SUL!B827="","*",SP_SUL!B827)</f>
        <v>*</v>
      </c>
      <c r="D823" s="94" t="str">
        <f>IF(SP_SUL!D827="","*",SP_SUL!D827)</f>
        <v>*</v>
      </c>
      <c r="E823" s="94" t="str">
        <f>IF(SP_SUL!H827="","*",SP_SUL!H827)</f>
        <v>*</v>
      </c>
      <c r="F823" s="100" t="str">
        <f>IF(SP_SUL!M827="","*",SP_SUL!M827)</f>
        <v>-</v>
      </c>
      <c r="G823" s="95" t="str">
        <f>IF(SP_SUL!I827="","*",SP_SUL!I827)</f>
        <v>*</v>
      </c>
      <c r="H823" s="95" t="str">
        <f>IF(SP_SUL!AB827="","*",SP_SUL!AB827)</f>
        <v>*</v>
      </c>
      <c r="I823" s="95" t="str">
        <f>IF(SP_SUL!AC827="","*",SP_SUL!AC827)</f>
        <v>*</v>
      </c>
      <c r="J823" s="96" t="str">
        <f>IF(SP_SUL!AA827="","*",SP_SUL!AA827)</f>
        <v>*</v>
      </c>
      <c r="K823" s="97" t="str">
        <f>IF(SP_SUL!AD827="","*",SP_SUL!AD827)</f>
        <v>*</v>
      </c>
    </row>
    <row r="824" spans="2:11" hidden="1">
      <c r="B824" s="94" t="str">
        <f>IF(SP_SUL!Y828="","*",SP_SUL!Y828)</f>
        <v>*</v>
      </c>
      <c r="C824" s="95" t="str">
        <f>IF(SP_SUL!B828="","*",SP_SUL!B828)</f>
        <v>*</v>
      </c>
      <c r="D824" s="94" t="str">
        <f>IF(SP_SUL!D828="","*",SP_SUL!D828)</f>
        <v>*</v>
      </c>
      <c r="E824" s="94" t="str">
        <f>IF(SP_SUL!H828="","*",SP_SUL!H828)</f>
        <v>*</v>
      </c>
      <c r="F824" s="100" t="str">
        <f>IF(SP_SUL!M828="","*",SP_SUL!M828)</f>
        <v>-</v>
      </c>
      <c r="G824" s="95" t="str">
        <f>IF(SP_SUL!I828="","*",SP_SUL!I828)</f>
        <v>*</v>
      </c>
      <c r="H824" s="95" t="str">
        <f>IF(SP_SUL!AB828="","*",SP_SUL!AB828)</f>
        <v>*</v>
      </c>
      <c r="I824" s="95" t="str">
        <f>IF(SP_SUL!AC828="","*",SP_SUL!AC828)</f>
        <v>*</v>
      </c>
      <c r="J824" s="96" t="str">
        <f>IF(SP_SUL!AA828="","*",SP_SUL!AA828)</f>
        <v>*</v>
      </c>
      <c r="K824" s="97" t="str">
        <f>IF(SP_SUL!AD828="","*",SP_SUL!AD828)</f>
        <v>*</v>
      </c>
    </row>
    <row r="825" spans="2:11" hidden="1">
      <c r="B825" s="94" t="str">
        <f>IF(SP_SUL!Y829="","*",SP_SUL!Y829)</f>
        <v>*</v>
      </c>
      <c r="C825" s="95" t="str">
        <f>IF(SP_SUL!B829="","*",SP_SUL!B829)</f>
        <v>*</v>
      </c>
      <c r="D825" s="94" t="str">
        <f>IF(SP_SUL!D829="","*",SP_SUL!D829)</f>
        <v>*</v>
      </c>
      <c r="E825" s="94" t="str">
        <f>IF(SP_SUL!H829="","*",SP_SUL!H829)</f>
        <v>*</v>
      </c>
      <c r="F825" s="100" t="str">
        <f>IF(SP_SUL!M829="","*",SP_SUL!M829)</f>
        <v>-</v>
      </c>
      <c r="G825" s="95" t="str">
        <f>IF(SP_SUL!I829="","*",SP_SUL!I829)</f>
        <v>*</v>
      </c>
      <c r="H825" s="95" t="str">
        <f>IF(SP_SUL!AB829="","*",SP_SUL!AB829)</f>
        <v>*</v>
      </c>
      <c r="I825" s="95" t="str">
        <f>IF(SP_SUL!AC829="","*",SP_SUL!AC829)</f>
        <v>*</v>
      </c>
      <c r="J825" s="96" t="str">
        <f>IF(SP_SUL!AA829="","*",SP_SUL!AA829)</f>
        <v>*</v>
      </c>
      <c r="K825" s="97" t="str">
        <f>IF(SP_SUL!AD829="","*",SP_SUL!AD829)</f>
        <v>*</v>
      </c>
    </row>
    <row r="826" spans="2:11" hidden="1">
      <c r="B826" s="94" t="str">
        <f>IF(SP_SUL!Y830="","*",SP_SUL!Y830)</f>
        <v>*</v>
      </c>
      <c r="C826" s="95" t="str">
        <f>IF(SP_SUL!B830="","*",SP_SUL!B830)</f>
        <v>*</v>
      </c>
      <c r="D826" s="94" t="str">
        <f>IF(SP_SUL!D830="","*",SP_SUL!D830)</f>
        <v>*</v>
      </c>
      <c r="E826" s="94" t="str">
        <f>IF(SP_SUL!H830="","*",SP_SUL!H830)</f>
        <v>*</v>
      </c>
      <c r="F826" s="100" t="str">
        <f>IF(SP_SUL!M830="","*",SP_SUL!M830)</f>
        <v>-</v>
      </c>
      <c r="G826" s="95" t="str">
        <f>IF(SP_SUL!I830="","*",SP_SUL!I830)</f>
        <v>*</v>
      </c>
      <c r="H826" s="95" t="str">
        <f>IF(SP_SUL!AB830="","*",SP_SUL!AB830)</f>
        <v>*</v>
      </c>
      <c r="I826" s="95" t="str">
        <f>IF(SP_SUL!AC830="","*",SP_SUL!AC830)</f>
        <v>*</v>
      </c>
      <c r="J826" s="96" t="str">
        <f>IF(SP_SUL!AA830="","*",SP_SUL!AA830)</f>
        <v>*</v>
      </c>
      <c r="K826" s="97" t="str">
        <f>IF(SP_SUL!AD830="","*",SP_SUL!AD830)</f>
        <v>*</v>
      </c>
    </row>
    <row r="827" spans="2:11" hidden="1">
      <c r="B827" s="94" t="str">
        <f>IF(SP_SUL!Y831="","*",SP_SUL!Y831)</f>
        <v>*</v>
      </c>
      <c r="C827" s="95" t="str">
        <f>IF(SP_SUL!B831="","*",SP_SUL!B831)</f>
        <v>*</v>
      </c>
      <c r="D827" s="94" t="str">
        <f>IF(SP_SUL!D831="","*",SP_SUL!D831)</f>
        <v>*</v>
      </c>
      <c r="E827" s="94" t="str">
        <f>IF(SP_SUL!H831="","*",SP_SUL!H831)</f>
        <v>*</v>
      </c>
      <c r="F827" s="100" t="str">
        <f>IF(SP_SUL!M831="","*",SP_SUL!M831)</f>
        <v>-</v>
      </c>
      <c r="G827" s="95" t="str">
        <f>IF(SP_SUL!I831="","*",SP_SUL!I831)</f>
        <v>*</v>
      </c>
      <c r="H827" s="95" t="str">
        <f>IF(SP_SUL!AB831="","*",SP_SUL!AB831)</f>
        <v>*</v>
      </c>
      <c r="I827" s="95" t="str">
        <f>IF(SP_SUL!AC831="","*",SP_SUL!AC831)</f>
        <v>*</v>
      </c>
      <c r="J827" s="96" t="str">
        <f>IF(SP_SUL!AA831="","*",SP_SUL!AA831)</f>
        <v>*</v>
      </c>
      <c r="K827" s="97" t="str">
        <f>IF(SP_SUL!AD831="","*",SP_SUL!AD831)</f>
        <v>*</v>
      </c>
    </row>
    <row r="828" spans="2:11" hidden="1">
      <c r="B828" s="94" t="str">
        <f>IF(SP_SUL!Y832="","*",SP_SUL!Y832)</f>
        <v>*</v>
      </c>
      <c r="C828" s="95" t="str">
        <f>IF(SP_SUL!B832="","*",SP_SUL!B832)</f>
        <v>*</v>
      </c>
      <c r="D828" s="94" t="str">
        <f>IF(SP_SUL!D832="","*",SP_SUL!D832)</f>
        <v>*</v>
      </c>
      <c r="E828" s="94" t="str">
        <f>IF(SP_SUL!H832="","*",SP_SUL!H832)</f>
        <v>*</v>
      </c>
      <c r="F828" s="100" t="str">
        <f>IF(SP_SUL!M832="","*",SP_SUL!M832)</f>
        <v>-</v>
      </c>
      <c r="G828" s="95" t="str">
        <f>IF(SP_SUL!I832="","*",SP_SUL!I832)</f>
        <v>*</v>
      </c>
      <c r="H828" s="95" t="str">
        <f>IF(SP_SUL!AB832="","*",SP_SUL!AB832)</f>
        <v>*</v>
      </c>
      <c r="I828" s="95" t="str">
        <f>IF(SP_SUL!AC832="","*",SP_SUL!AC832)</f>
        <v>*</v>
      </c>
      <c r="J828" s="96" t="str">
        <f>IF(SP_SUL!AA832="","*",SP_SUL!AA832)</f>
        <v>*</v>
      </c>
      <c r="K828" s="97" t="str">
        <f>IF(SP_SUL!AD832="","*",SP_SUL!AD832)</f>
        <v>*</v>
      </c>
    </row>
    <row r="829" spans="2:11" hidden="1">
      <c r="B829" s="94" t="str">
        <f>IF(SP_SUL!Y833="","*",SP_SUL!Y833)</f>
        <v>*</v>
      </c>
      <c r="C829" s="95" t="str">
        <f>IF(SP_SUL!B833="","*",SP_SUL!B833)</f>
        <v>*</v>
      </c>
      <c r="D829" s="94" t="str">
        <f>IF(SP_SUL!D833="","*",SP_SUL!D833)</f>
        <v>*</v>
      </c>
      <c r="E829" s="94" t="str">
        <f>IF(SP_SUL!H833="","*",SP_SUL!H833)</f>
        <v>*</v>
      </c>
      <c r="F829" s="100" t="str">
        <f>IF(SP_SUL!M833="","*",SP_SUL!M833)</f>
        <v>-</v>
      </c>
      <c r="G829" s="95" t="str">
        <f>IF(SP_SUL!I833="","*",SP_SUL!I833)</f>
        <v>*</v>
      </c>
      <c r="H829" s="95" t="str">
        <f>IF(SP_SUL!AB833="","*",SP_SUL!AB833)</f>
        <v>*</v>
      </c>
      <c r="I829" s="95" t="str">
        <f>IF(SP_SUL!AC833="","*",SP_SUL!AC833)</f>
        <v>*</v>
      </c>
      <c r="J829" s="96" t="str">
        <f>IF(SP_SUL!AA833="","*",SP_SUL!AA833)</f>
        <v>*</v>
      </c>
      <c r="K829" s="97" t="str">
        <f>IF(SP_SUL!AD833="","*",SP_SUL!AD833)</f>
        <v>*</v>
      </c>
    </row>
    <row r="830" spans="2:11" hidden="1">
      <c r="B830" s="94" t="str">
        <f>IF(SP_SUL!Y834="","*",SP_SUL!Y834)</f>
        <v>*</v>
      </c>
      <c r="C830" s="95" t="str">
        <f>IF(SP_SUL!B834="","*",SP_SUL!B834)</f>
        <v>*</v>
      </c>
      <c r="D830" s="94" t="str">
        <f>IF(SP_SUL!D834="","*",SP_SUL!D834)</f>
        <v>*</v>
      </c>
      <c r="E830" s="94" t="str">
        <f>IF(SP_SUL!H834="","*",SP_SUL!H834)</f>
        <v>*</v>
      </c>
      <c r="F830" s="100" t="str">
        <f>IF(SP_SUL!M834="","*",SP_SUL!M834)</f>
        <v>-</v>
      </c>
      <c r="G830" s="95" t="str">
        <f>IF(SP_SUL!I834="","*",SP_SUL!I834)</f>
        <v>*</v>
      </c>
      <c r="H830" s="95" t="str">
        <f>IF(SP_SUL!AB834="","*",SP_SUL!AB834)</f>
        <v>*</v>
      </c>
      <c r="I830" s="95" t="str">
        <f>IF(SP_SUL!AC834="","*",SP_SUL!AC834)</f>
        <v>*</v>
      </c>
      <c r="J830" s="96" t="str">
        <f>IF(SP_SUL!AA834="","*",SP_SUL!AA834)</f>
        <v>*</v>
      </c>
      <c r="K830" s="97" t="str">
        <f>IF(SP_SUL!AD834="","*",SP_SUL!AD834)</f>
        <v>*</v>
      </c>
    </row>
    <row r="831" spans="2:11" hidden="1">
      <c r="B831" s="94" t="str">
        <f>IF(SP_SUL!Y835="","*",SP_SUL!Y835)</f>
        <v>*</v>
      </c>
      <c r="C831" s="95" t="str">
        <f>IF(SP_SUL!B835="","*",SP_SUL!B835)</f>
        <v>*</v>
      </c>
      <c r="D831" s="94" t="str">
        <f>IF(SP_SUL!D835="","*",SP_SUL!D835)</f>
        <v>*</v>
      </c>
      <c r="E831" s="94" t="str">
        <f>IF(SP_SUL!H835="","*",SP_SUL!H835)</f>
        <v>*</v>
      </c>
      <c r="F831" s="100" t="str">
        <f>IF(SP_SUL!M835="","*",SP_SUL!M835)</f>
        <v>-</v>
      </c>
      <c r="G831" s="95" t="str">
        <f>IF(SP_SUL!I835="","*",SP_SUL!I835)</f>
        <v>*</v>
      </c>
      <c r="H831" s="95" t="str">
        <f>IF(SP_SUL!AB835="","*",SP_SUL!AB835)</f>
        <v>*</v>
      </c>
      <c r="I831" s="95" t="str">
        <f>IF(SP_SUL!AC835="","*",SP_SUL!AC835)</f>
        <v>*</v>
      </c>
      <c r="J831" s="96" t="str">
        <f>IF(SP_SUL!AA835="","*",SP_SUL!AA835)</f>
        <v>*</v>
      </c>
      <c r="K831" s="97" t="str">
        <f>IF(SP_SUL!AD835="","*",SP_SUL!AD835)</f>
        <v>*</v>
      </c>
    </row>
    <row r="832" spans="2:11" hidden="1">
      <c r="B832" s="94" t="str">
        <f>IF(SP_SUL!Y836="","*",SP_SUL!Y836)</f>
        <v>*</v>
      </c>
      <c r="C832" s="95" t="str">
        <f>IF(SP_SUL!B836="","*",SP_SUL!B836)</f>
        <v>*</v>
      </c>
      <c r="D832" s="94" t="str">
        <f>IF(SP_SUL!D836="","*",SP_SUL!D836)</f>
        <v>*</v>
      </c>
      <c r="E832" s="94" t="str">
        <f>IF(SP_SUL!H836="","*",SP_SUL!H836)</f>
        <v>*</v>
      </c>
      <c r="F832" s="100" t="str">
        <f>IF(SP_SUL!M836="","*",SP_SUL!M836)</f>
        <v>-</v>
      </c>
      <c r="G832" s="95" t="str">
        <f>IF(SP_SUL!I836="","*",SP_SUL!I836)</f>
        <v>*</v>
      </c>
      <c r="H832" s="95" t="str">
        <f>IF(SP_SUL!AB836="","*",SP_SUL!AB836)</f>
        <v>*</v>
      </c>
      <c r="I832" s="95" t="str">
        <f>IF(SP_SUL!AC836="","*",SP_SUL!AC836)</f>
        <v>*</v>
      </c>
      <c r="J832" s="96" t="str">
        <f>IF(SP_SUL!AA836="","*",SP_SUL!AA836)</f>
        <v>*</v>
      </c>
      <c r="K832" s="97" t="str">
        <f>IF(SP_SUL!AD836="","*",SP_SUL!AD836)</f>
        <v>*</v>
      </c>
    </row>
    <row r="833" spans="2:11" hidden="1">
      <c r="B833" s="94" t="str">
        <f>IF(SP_SUL!Y837="","*",SP_SUL!Y837)</f>
        <v>*</v>
      </c>
      <c r="C833" s="95" t="str">
        <f>IF(SP_SUL!B837="","*",SP_SUL!B837)</f>
        <v>*</v>
      </c>
      <c r="D833" s="94" t="str">
        <f>IF(SP_SUL!D837="","*",SP_SUL!D837)</f>
        <v>*</v>
      </c>
      <c r="E833" s="94" t="str">
        <f>IF(SP_SUL!H837="","*",SP_SUL!H837)</f>
        <v>*</v>
      </c>
      <c r="F833" s="100" t="str">
        <f>IF(SP_SUL!M837="","*",SP_SUL!M837)</f>
        <v>-</v>
      </c>
      <c r="G833" s="95" t="str">
        <f>IF(SP_SUL!I837="","*",SP_SUL!I837)</f>
        <v>*</v>
      </c>
      <c r="H833" s="95" t="str">
        <f>IF(SP_SUL!AB837="","*",SP_SUL!AB837)</f>
        <v>*</v>
      </c>
      <c r="I833" s="95" t="str">
        <f>IF(SP_SUL!AC837="","*",SP_SUL!AC837)</f>
        <v>*</v>
      </c>
      <c r="J833" s="96" t="str">
        <f>IF(SP_SUL!AA837="","*",SP_SUL!AA837)</f>
        <v>*</v>
      </c>
      <c r="K833" s="97" t="str">
        <f>IF(SP_SUL!AD837="","*",SP_SUL!AD837)</f>
        <v>*</v>
      </c>
    </row>
    <row r="834" spans="2:11" hidden="1">
      <c r="B834" s="94" t="str">
        <f>IF(SP_SUL!Y838="","*",SP_SUL!Y838)</f>
        <v>*</v>
      </c>
      <c r="C834" s="95" t="str">
        <f>IF(SP_SUL!B838="","*",SP_SUL!B838)</f>
        <v>*</v>
      </c>
      <c r="D834" s="94" t="str">
        <f>IF(SP_SUL!D838="","*",SP_SUL!D838)</f>
        <v>*</v>
      </c>
      <c r="E834" s="94" t="str">
        <f>IF(SP_SUL!H838="","*",SP_SUL!H838)</f>
        <v>*</v>
      </c>
      <c r="F834" s="100" t="str">
        <f>IF(SP_SUL!M838="","*",SP_SUL!M838)</f>
        <v>-</v>
      </c>
      <c r="G834" s="95" t="str">
        <f>IF(SP_SUL!I838="","*",SP_SUL!I838)</f>
        <v>*</v>
      </c>
      <c r="H834" s="95" t="str">
        <f>IF(SP_SUL!AB838="","*",SP_SUL!AB838)</f>
        <v>*</v>
      </c>
      <c r="I834" s="95" t="str">
        <f>IF(SP_SUL!AC838="","*",SP_SUL!AC838)</f>
        <v>*</v>
      </c>
      <c r="J834" s="96" t="str">
        <f>IF(SP_SUL!AA838="","*",SP_SUL!AA838)</f>
        <v>*</v>
      </c>
      <c r="K834" s="97" t="str">
        <f>IF(SP_SUL!AD838="","*",SP_SUL!AD838)</f>
        <v>*</v>
      </c>
    </row>
    <row r="835" spans="2:11" hidden="1">
      <c r="B835" s="94" t="str">
        <f>IF(SP_SUL!Y839="","*",SP_SUL!Y839)</f>
        <v>*</v>
      </c>
      <c r="C835" s="95" t="str">
        <f>IF(SP_SUL!B839="","*",SP_SUL!B839)</f>
        <v>*</v>
      </c>
      <c r="D835" s="94" t="str">
        <f>IF(SP_SUL!D839="","*",SP_SUL!D839)</f>
        <v>*</v>
      </c>
      <c r="E835" s="94" t="str">
        <f>IF(SP_SUL!H839="","*",SP_SUL!H839)</f>
        <v>*</v>
      </c>
      <c r="F835" s="100" t="str">
        <f>IF(SP_SUL!M839="","*",SP_SUL!M839)</f>
        <v>-</v>
      </c>
      <c r="G835" s="95" t="str">
        <f>IF(SP_SUL!I839="","*",SP_SUL!I839)</f>
        <v>*</v>
      </c>
      <c r="H835" s="95" t="str">
        <f>IF(SP_SUL!AB839="","*",SP_SUL!AB839)</f>
        <v>*</v>
      </c>
      <c r="I835" s="95" t="str">
        <f>IF(SP_SUL!AC839="","*",SP_SUL!AC839)</f>
        <v>*</v>
      </c>
      <c r="J835" s="96" t="str">
        <f>IF(SP_SUL!AA839="","*",SP_SUL!AA839)</f>
        <v>*</v>
      </c>
      <c r="K835" s="97" t="str">
        <f>IF(SP_SUL!AD839="","*",SP_SUL!AD839)</f>
        <v>*</v>
      </c>
    </row>
    <row r="836" spans="2:11" hidden="1">
      <c r="B836" s="94" t="str">
        <f>IF(SP_SUL!Y840="","*",SP_SUL!Y840)</f>
        <v>*</v>
      </c>
      <c r="C836" s="95" t="str">
        <f>IF(SP_SUL!B840="","*",SP_SUL!B840)</f>
        <v>*</v>
      </c>
      <c r="D836" s="94" t="str">
        <f>IF(SP_SUL!D840="","*",SP_SUL!D840)</f>
        <v>*</v>
      </c>
      <c r="E836" s="94" t="str">
        <f>IF(SP_SUL!H840="","*",SP_SUL!H840)</f>
        <v>*</v>
      </c>
      <c r="F836" s="100" t="str">
        <f>IF(SP_SUL!M840="","*",SP_SUL!M840)</f>
        <v>-</v>
      </c>
      <c r="G836" s="95" t="str">
        <f>IF(SP_SUL!I840="","*",SP_SUL!I840)</f>
        <v>*</v>
      </c>
      <c r="H836" s="95" t="str">
        <f>IF(SP_SUL!AB840="","*",SP_SUL!AB840)</f>
        <v>*</v>
      </c>
      <c r="I836" s="95" t="str">
        <f>IF(SP_SUL!AC840="","*",SP_SUL!AC840)</f>
        <v>*</v>
      </c>
      <c r="J836" s="96" t="str">
        <f>IF(SP_SUL!AA840="","*",SP_SUL!AA840)</f>
        <v>*</v>
      </c>
      <c r="K836" s="97" t="str">
        <f>IF(SP_SUL!AD840="","*",SP_SUL!AD840)</f>
        <v>*</v>
      </c>
    </row>
    <row r="837" spans="2:11" hidden="1">
      <c r="B837" s="94" t="str">
        <f>IF(SP_SUL!Y841="","*",SP_SUL!Y841)</f>
        <v>*</v>
      </c>
      <c r="C837" s="95" t="str">
        <f>IF(SP_SUL!B841="","*",SP_SUL!B841)</f>
        <v>*</v>
      </c>
      <c r="D837" s="94" t="str">
        <f>IF(SP_SUL!D841="","*",SP_SUL!D841)</f>
        <v>*</v>
      </c>
      <c r="E837" s="94" t="str">
        <f>IF(SP_SUL!H841="","*",SP_SUL!H841)</f>
        <v>*</v>
      </c>
      <c r="F837" s="100" t="str">
        <f>IF(SP_SUL!M841="","*",SP_SUL!M841)</f>
        <v>-</v>
      </c>
      <c r="G837" s="95" t="str">
        <f>IF(SP_SUL!I841="","*",SP_SUL!I841)</f>
        <v>*</v>
      </c>
      <c r="H837" s="95" t="str">
        <f>IF(SP_SUL!AB841="","*",SP_SUL!AB841)</f>
        <v>*</v>
      </c>
      <c r="I837" s="95" t="str">
        <f>IF(SP_SUL!AC841="","*",SP_SUL!AC841)</f>
        <v>*</v>
      </c>
      <c r="J837" s="96" t="str">
        <f>IF(SP_SUL!AA841="","*",SP_SUL!AA841)</f>
        <v>*</v>
      </c>
      <c r="K837" s="97" t="str">
        <f>IF(SP_SUL!AD841="","*",SP_SUL!AD841)</f>
        <v>*</v>
      </c>
    </row>
    <row r="838" spans="2:11" hidden="1">
      <c r="B838" s="94" t="str">
        <f>IF(SP_SUL!Y842="","*",SP_SUL!Y842)</f>
        <v>*</v>
      </c>
      <c r="C838" s="95" t="str">
        <f>IF(SP_SUL!B842="","*",SP_SUL!B842)</f>
        <v>*</v>
      </c>
      <c r="D838" s="94" t="str">
        <f>IF(SP_SUL!D842="","*",SP_SUL!D842)</f>
        <v>*</v>
      </c>
      <c r="E838" s="94" t="str">
        <f>IF(SP_SUL!H842="","*",SP_SUL!H842)</f>
        <v>*</v>
      </c>
      <c r="F838" s="100" t="str">
        <f>IF(SP_SUL!M842="","*",SP_SUL!M842)</f>
        <v>-</v>
      </c>
      <c r="G838" s="95" t="str">
        <f>IF(SP_SUL!I842="","*",SP_SUL!I842)</f>
        <v>*</v>
      </c>
      <c r="H838" s="95" t="str">
        <f>IF(SP_SUL!AB842="","*",SP_SUL!AB842)</f>
        <v>*</v>
      </c>
      <c r="I838" s="95" t="str">
        <f>IF(SP_SUL!AC842="","*",SP_SUL!AC842)</f>
        <v>*</v>
      </c>
      <c r="J838" s="96" t="str">
        <f>IF(SP_SUL!AA842="","*",SP_SUL!AA842)</f>
        <v>*</v>
      </c>
      <c r="K838" s="97" t="str">
        <f>IF(SP_SUL!AD842="","*",SP_SUL!AD842)</f>
        <v>*</v>
      </c>
    </row>
    <row r="839" spans="2:11" hidden="1">
      <c r="B839" s="94" t="str">
        <f>IF(SP_SUL!Y843="","*",SP_SUL!Y843)</f>
        <v>*</v>
      </c>
      <c r="C839" s="95" t="str">
        <f>IF(SP_SUL!B843="","*",SP_SUL!B843)</f>
        <v>*</v>
      </c>
      <c r="D839" s="94" t="str">
        <f>IF(SP_SUL!D843="","*",SP_SUL!D843)</f>
        <v>*</v>
      </c>
      <c r="E839" s="94" t="str">
        <f>IF(SP_SUL!H843="","*",SP_SUL!H843)</f>
        <v>*</v>
      </c>
      <c r="F839" s="100" t="str">
        <f>IF(SP_SUL!M843="","*",SP_SUL!M843)</f>
        <v>-</v>
      </c>
      <c r="G839" s="95" t="str">
        <f>IF(SP_SUL!I843="","*",SP_SUL!I843)</f>
        <v>*</v>
      </c>
      <c r="H839" s="95" t="str">
        <f>IF(SP_SUL!AB843="","*",SP_SUL!AB843)</f>
        <v>*</v>
      </c>
      <c r="I839" s="95" t="str">
        <f>IF(SP_SUL!AC843="","*",SP_SUL!AC843)</f>
        <v>*</v>
      </c>
      <c r="J839" s="96" t="str">
        <f>IF(SP_SUL!AA843="","*",SP_SUL!AA843)</f>
        <v>*</v>
      </c>
      <c r="K839" s="97" t="str">
        <f>IF(SP_SUL!AD843="","*",SP_SUL!AD843)</f>
        <v>*</v>
      </c>
    </row>
    <row r="840" spans="2:11" hidden="1">
      <c r="B840" s="94" t="str">
        <f>IF(SP_SUL!Y844="","*",SP_SUL!Y844)</f>
        <v>*</v>
      </c>
      <c r="C840" s="95" t="str">
        <f>IF(SP_SUL!B844="","*",SP_SUL!B844)</f>
        <v>*</v>
      </c>
      <c r="D840" s="94" t="str">
        <f>IF(SP_SUL!D844="","*",SP_SUL!D844)</f>
        <v>*</v>
      </c>
      <c r="E840" s="94" t="str">
        <f>IF(SP_SUL!H844="","*",SP_SUL!H844)</f>
        <v>*</v>
      </c>
      <c r="F840" s="100" t="str">
        <f>IF(SP_SUL!M844="","*",SP_SUL!M844)</f>
        <v>-</v>
      </c>
      <c r="G840" s="95" t="str">
        <f>IF(SP_SUL!I844="","*",SP_SUL!I844)</f>
        <v>*</v>
      </c>
      <c r="H840" s="95" t="str">
        <f>IF(SP_SUL!AB844="","*",SP_SUL!AB844)</f>
        <v>*</v>
      </c>
      <c r="I840" s="95" t="str">
        <f>IF(SP_SUL!AC844="","*",SP_SUL!AC844)</f>
        <v>*</v>
      </c>
      <c r="J840" s="96" t="str">
        <f>IF(SP_SUL!AA844="","*",SP_SUL!AA844)</f>
        <v>*</v>
      </c>
      <c r="K840" s="97" t="str">
        <f>IF(SP_SUL!AD844="","*",SP_SUL!AD844)</f>
        <v>*</v>
      </c>
    </row>
    <row r="841" spans="2:11" hidden="1">
      <c r="B841" s="94" t="str">
        <f>IF(SP_SUL!Y845="","*",SP_SUL!Y845)</f>
        <v>*</v>
      </c>
      <c r="C841" s="95" t="str">
        <f>IF(SP_SUL!B845="","*",SP_SUL!B845)</f>
        <v>*</v>
      </c>
      <c r="D841" s="94" t="str">
        <f>IF(SP_SUL!D845="","*",SP_SUL!D845)</f>
        <v>*</v>
      </c>
      <c r="E841" s="94" t="str">
        <f>IF(SP_SUL!H845="","*",SP_SUL!H845)</f>
        <v>*</v>
      </c>
      <c r="F841" s="100" t="str">
        <f>IF(SP_SUL!M845="","*",SP_SUL!M845)</f>
        <v>-</v>
      </c>
      <c r="G841" s="95" t="str">
        <f>IF(SP_SUL!I845="","*",SP_SUL!I845)</f>
        <v>*</v>
      </c>
      <c r="H841" s="95" t="str">
        <f>IF(SP_SUL!AB845="","*",SP_SUL!AB845)</f>
        <v>*</v>
      </c>
      <c r="I841" s="95" t="str">
        <f>IF(SP_SUL!AC845="","*",SP_SUL!AC845)</f>
        <v>*</v>
      </c>
      <c r="J841" s="96" t="str">
        <f>IF(SP_SUL!AA845="","*",SP_SUL!AA845)</f>
        <v>*</v>
      </c>
      <c r="K841" s="97" t="str">
        <f>IF(SP_SUL!AD845="","*",SP_SUL!AD845)</f>
        <v>*</v>
      </c>
    </row>
    <row r="842" spans="2:11" hidden="1">
      <c r="B842" s="94" t="str">
        <f>IF(SP_SUL!Y846="","*",SP_SUL!Y846)</f>
        <v>*</v>
      </c>
      <c r="C842" s="95" t="str">
        <f>IF(SP_SUL!B846="","*",SP_SUL!B846)</f>
        <v>*</v>
      </c>
      <c r="D842" s="94" t="str">
        <f>IF(SP_SUL!D846="","*",SP_SUL!D846)</f>
        <v>*</v>
      </c>
      <c r="E842" s="94" t="str">
        <f>IF(SP_SUL!H846="","*",SP_SUL!H846)</f>
        <v>*</v>
      </c>
      <c r="F842" s="100" t="str">
        <f>IF(SP_SUL!M846="","*",SP_SUL!M846)</f>
        <v>-</v>
      </c>
      <c r="G842" s="95" t="str">
        <f>IF(SP_SUL!I846="","*",SP_SUL!I846)</f>
        <v>*</v>
      </c>
      <c r="H842" s="95" t="str">
        <f>IF(SP_SUL!AB846="","*",SP_SUL!AB846)</f>
        <v>*</v>
      </c>
      <c r="I842" s="95" t="str">
        <f>IF(SP_SUL!AC846="","*",SP_SUL!AC846)</f>
        <v>*</v>
      </c>
      <c r="J842" s="96" t="str">
        <f>IF(SP_SUL!AA846="","*",SP_SUL!AA846)</f>
        <v>*</v>
      </c>
      <c r="K842" s="97" t="str">
        <f>IF(SP_SUL!AD846="","*",SP_SUL!AD846)</f>
        <v>*</v>
      </c>
    </row>
    <row r="843" spans="2:11" hidden="1">
      <c r="B843" s="94" t="str">
        <f>IF(SP_SUL!Y847="","*",SP_SUL!Y847)</f>
        <v>*</v>
      </c>
      <c r="C843" s="95" t="str">
        <f>IF(SP_SUL!B847="","*",SP_SUL!B847)</f>
        <v>*</v>
      </c>
      <c r="D843" s="94" t="str">
        <f>IF(SP_SUL!D847="","*",SP_SUL!D847)</f>
        <v>*</v>
      </c>
      <c r="E843" s="94" t="str">
        <f>IF(SP_SUL!H847="","*",SP_SUL!H847)</f>
        <v>*</v>
      </c>
      <c r="F843" s="100" t="str">
        <f>IF(SP_SUL!M847="","*",SP_SUL!M847)</f>
        <v>-</v>
      </c>
      <c r="G843" s="95" t="str">
        <f>IF(SP_SUL!I847="","*",SP_SUL!I847)</f>
        <v>*</v>
      </c>
      <c r="H843" s="95" t="str">
        <f>IF(SP_SUL!AB847="","*",SP_SUL!AB847)</f>
        <v>*</v>
      </c>
      <c r="I843" s="95" t="str">
        <f>IF(SP_SUL!AC847="","*",SP_SUL!AC847)</f>
        <v>*</v>
      </c>
      <c r="J843" s="96" t="str">
        <f>IF(SP_SUL!AA847="","*",SP_SUL!AA847)</f>
        <v>*</v>
      </c>
      <c r="K843" s="97" t="str">
        <f>IF(SP_SUL!AD847="","*",SP_SUL!AD847)</f>
        <v>*</v>
      </c>
    </row>
    <row r="844" spans="2:11" hidden="1">
      <c r="B844" s="94" t="str">
        <f>IF(SP_SUL!Y848="","*",SP_SUL!Y848)</f>
        <v>*</v>
      </c>
      <c r="C844" s="95" t="str">
        <f>IF(SP_SUL!B848="","*",SP_SUL!B848)</f>
        <v>*</v>
      </c>
      <c r="D844" s="94" t="str">
        <f>IF(SP_SUL!D848="","*",SP_SUL!D848)</f>
        <v>*</v>
      </c>
      <c r="E844" s="94" t="str">
        <f>IF(SP_SUL!H848="","*",SP_SUL!H848)</f>
        <v>*</v>
      </c>
      <c r="F844" s="100" t="str">
        <f>IF(SP_SUL!M848="","*",SP_SUL!M848)</f>
        <v>-</v>
      </c>
      <c r="G844" s="95" t="str">
        <f>IF(SP_SUL!I848="","*",SP_SUL!I848)</f>
        <v>*</v>
      </c>
      <c r="H844" s="95" t="str">
        <f>IF(SP_SUL!AB848="","*",SP_SUL!AB848)</f>
        <v>*</v>
      </c>
      <c r="I844" s="95" t="str">
        <f>IF(SP_SUL!AC848="","*",SP_SUL!AC848)</f>
        <v>*</v>
      </c>
      <c r="J844" s="96" t="str">
        <f>IF(SP_SUL!AA848="","*",SP_SUL!AA848)</f>
        <v>*</v>
      </c>
      <c r="K844" s="97" t="str">
        <f>IF(SP_SUL!AD848="","*",SP_SUL!AD848)</f>
        <v>*</v>
      </c>
    </row>
    <row r="845" spans="2:11" hidden="1">
      <c r="B845" s="94" t="str">
        <f>IF(SP_SUL!Y849="","*",SP_SUL!Y849)</f>
        <v>*</v>
      </c>
      <c r="C845" s="95" t="str">
        <f>IF(SP_SUL!B849="","*",SP_SUL!B849)</f>
        <v>*</v>
      </c>
      <c r="D845" s="94" t="str">
        <f>IF(SP_SUL!D849="","*",SP_SUL!D849)</f>
        <v>*</v>
      </c>
      <c r="E845" s="94" t="str">
        <f>IF(SP_SUL!H849="","*",SP_SUL!H849)</f>
        <v>*</v>
      </c>
      <c r="F845" s="100" t="str">
        <f>IF(SP_SUL!M849="","*",SP_SUL!M849)</f>
        <v>-</v>
      </c>
      <c r="G845" s="95" t="str">
        <f>IF(SP_SUL!I849="","*",SP_SUL!I849)</f>
        <v>*</v>
      </c>
      <c r="H845" s="95" t="str">
        <f>IF(SP_SUL!AB849="","*",SP_SUL!AB849)</f>
        <v>*</v>
      </c>
      <c r="I845" s="95" t="str">
        <f>IF(SP_SUL!AC849="","*",SP_SUL!AC849)</f>
        <v>*</v>
      </c>
      <c r="J845" s="96" t="str">
        <f>IF(SP_SUL!AA849="","*",SP_SUL!AA849)</f>
        <v>*</v>
      </c>
      <c r="K845" s="97" t="str">
        <f>IF(SP_SUL!AD849="","*",SP_SUL!AD849)</f>
        <v>*</v>
      </c>
    </row>
    <row r="846" spans="2:11" hidden="1">
      <c r="B846" s="94" t="str">
        <f>IF(SP_SUL!Y850="","*",SP_SUL!Y850)</f>
        <v>*</v>
      </c>
      <c r="C846" s="95" t="str">
        <f>IF(SP_SUL!B850="","*",SP_SUL!B850)</f>
        <v>*</v>
      </c>
      <c r="D846" s="94" t="str">
        <f>IF(SP_SUL!D850="","*",SP_SUL!D850)</f>
        <v>*</v>
      </c>
      <c r="E846" s="94" t="str">
        <f>IF(SP_SUL!H850="","*",SP_SUL!H850)</f>
        <v>*</v>
      </c>
      <c r="F846" s="100" t="str">
        <f>IF(SP_SUL!M850="","*",SP_SUL!M850)</f>
        <v>-</v>
      </c>
      <c r="G846" s="95" t="str">
        <f>IF(SP_SUL!I850="","*",SP_SUL!I850)</f>
        <v>*</v>
      </c>
      <c r="H846" s="95" t="str">
        <f>IF(SP_SUL!AB850="","*",SP_SUL!AB850)</f>
        <v>*</v>
      </c>
      <c r="I846" s="95" t="str">
        <f>IF(SP_SUL!AC850="","*",SP_SUL!AC850)</f>
        <v>*</v>
      </c>
      <c r="J846" s="96" t="str">
        <f>IF(SP_SUL!AA850="","*",SP_SUL!AA850)</f>
        <v>*</v>
      </c>
      <c r="K846" s="97" t="str">
        <f>IF(SP_SUL!AD850="","*",SP_SUL!AD850)</f>
        <v>*</v>
      </c>
    </row>
    <row r="847" spans="2:11" hidden="1">
      <c r="B847" s="94" t="str">
        <f>IF(SP_SUL!Y851="","*",SP_SUL!Y851)</f>
        <v>*</v>
      </c>
      <c r="C847" s="95" t="str">
        <f>IF(SP_SUL!B851="","*",SP_SUL!B851)</f>
        <v>*</v>
      </c>
      <c r="D847" s="94" t="str">
        <f>IF(SP_SUL!D851="","*",SP_SUL!D851)</f>
        <v>*</v>
      </c>
      <c r="E847" s="94" t="str">
        <f>IF(SP_SUL!H851="","*",SP_SUL!H851)</f>
        <v>*</v>
      </c>
      <c r="F847" s="100" t="str">
        <f>IF(SP_SUL!M851="","*",SP_SUL!M851)</f>
        <v>-</v>
      </c>
      <c r="G847" s="95" t="str">
        <f>IF(SP_SUL!I851="","*",SP_SUL!I851)</f>
        <v>*</v>
      </c>
      <c r="H847" s="95" t="str">
        <f>IF(SP_SUL!AB851="","*",SP_SUL!AB851)</f>
        <v>*</v>
      </c>
      <c r="I847" s="95" t="str">
        <f>IF(SP_SUL!AC851="","*",SP_SUL!AC851)</f>
        <v>*</v>
      </c>
      <c r="J847" s="96" t="str">
        <f>IF(SP_SUL!AA851="","*",SP_SUL!AA851)</f>
        <v>*</v>
      </c>
      <c r="K847" s="97" t="str">
        <f>IF(SP_SUL!AD851="","*",SP_SUL!AD851)</f>
        <v>*</v>
      </c>
    </row>
    <row r="848" spans="2:11" hidden="1">
      <c r="B848" s="94" t="str">
        <f>IF(SP_SUL!Y852="","*",SP_SUL!Y852)</f>
        <v>*</v>
      </c>
      <c r="C848" s="95" t="str">
        <f>IF(SP_SUL!B852="","*",SP_SUL!B852)</f>
        <v>*</v>
      </c>
      <c r="D848" s="94" t="str">
        <f>IF(SP_SUL!D852="","*",SP_SUL!D852)</f>
        <v>*</v>
      </c>
      <c r="E848" s="94" t="str">
        <f>IF(SP_SUL!H852="","*",SP_SUL!H852)</f>
        <v>*</v>
      </c>
      <c r="F848" s="100" t="str">
        <f>IF(SP_SUL!M852="","*",SP_SUL!M852)</f>
        <v>-</v>
      </c>
      <c r="G848" s="95" t="str">
        <f>IF(SP_SUL!I852="","*",SP_SUL!I852)</f>
        <v>*</v>
      </c>
      <c r="H848" s="95" t="str">
        <f>IF(SP_SUL!AB852="","*",SP_SUL!AB852)</f>
        <v>*</v>
      </c>
      <c r="I848" s="95" t="str">
        <f>IF(SP_SUL!AC852="","*",SP_SUL!AC852)</f>
        <v>*</v>
      </c>
      <c r="J848" s="96" t="str">
        <f>IF(SP_SUL!AA852="","*",SP_SUL!AA852)</f>
        <v>*</v>
      </c>
      <c r="K848" s="97" t="str">
        <f>IF(SP_SUL!AD852="","*",SP_SUL!AD852)</f>
        <v>*</v>
      </c>
    </row>
    <row r="849" spans="2:11" hidden="1">
      <c r="B849" s="94" t="str">
        <f>IF(SP_SUL!Y853="","*",SP_SUL!Y853)</f>
        <v>*</v>
      </c>
      <c r="C849" s="95" t="str">
        <f>IF(SP_SUL!B853="","*",SP_SUL!B853)</f>
        <v>*</v>
      </c>
      <c r="D849" s="94" t="str">
        <f>IF(SP_SUL!D853="","*",SP_SUL!D853)</f>
        <v>*</v>
      </c>
      <c r="E849" s="94" t="str">
        <f>IF(SP_SUL!H853="","*",SP_SUL!H853)</f>
        <v>*</v>
      </c>
      <c r="F849" s="100" t="str">
        <f>IF(SP_SUL!M853="","*",SP_SUL!M853)</f>
        <v>-</v>
      </c>
      <c r="G849" s="95" t="str">
        <f>IF(SP_SUL!I853="","*",SP_SUL!I853)</f>
        <v>*</v>
      </c>
      <c r="H849" s="95" t="str">
        <f>IF(SP_SUL!AB853="","*",SP_SUL!AB853)</f>
        <v>*</v>
      </c>
      <c r="I849" s="95" t="str">
        <f>IF(SP_SUL!AC853="","*",SP_SUL!AC853)</f>
        <v>*</v>
      </c>
      <c r="J849" s="96" t="str">
        <f>IF(SP_SUL!AA853="","*",SP_SUL!AA853)</f>
        <v>*</v>
      </c>
      <c r="K849" s="97" t="str">
        <f>IF(SP_SUL!AD853="","*",SP_SUL!AD853)</f>
        <v>*</v>
      </c>
    </row>
    <row r="850" spans="2:11" hidden="1">
      <c r="B850" s="94" t="str">
        <f>IF(SP_SUL!Y854="","*",SP_SUL!Y854)</f>
        <v>*</v>
      </c>
      <c r="C850" s="95" t="str">
        <f>IF(SP_SUL!B854="","*",SP_SUL!B854)</f>
        <v>*</v>
      </c>
      <c r="D850" s="94" t="str">
        <f>IF(SP_SUL!D854="","*",SP_SUL!D854)</f>
        <v>*</v>
      </c>
      <c r="E850" s="94" t="str">
        <f>IF(SP_SUL!H854="","*",SP_SUL!H854)</f>
        <v>*</v>
      </c>
      <c r="F850" s="100" t="str">
        <f>IF(SP_SUL!M854="","*",SP_SUL!M854)</f>
        <v>-</v>
      </c>
      <c r="G850" s="95" t="str">
        <f>IF(SP_SUL!I854="","*",SP_SUL!I854)</f>
        <v>*</v>
      </c>
      <c r="H850" s="95" t="str">
        <f>IF(SP_SUL!AB854="","*",SP_SUL!AB854)</f>
        <v>*</v>
      </c>
      <c r="I850" s="95" t="str">
        <f>IF(SP_SUL!AC854="","*",SP_SUL!AC854)</f>
        <v>*</v>
      </c>
      <c r="J850" s="96" t="str">
        <f>IF(SP_SUL!AA854="","*",SP_SUL!AA854)</f>
        <v>*</v>
      </c>
      <c r="K850" s="97" t="str">
        <f>IF(SP_SUL!AD854="","*",SP_SUL!AD854)</f>
        <v>*</v>
      </c>
    </row>
    <row r="851" spans="2:11" hidden="1">
      <c r="B851" s="94" t="str">
        <f>IF(SP_SUL!Y855="","*",SP_SUL!Y855)</f>
        <v>*</v>
      </c>
      <c r="C851" s="95" t="str">
        <f>IF(SP_SUL!B855="","*",SP_SUL!B855)</f>
        <v>*</v>
      </c>
      <c r="D851" s="94" t="str">
        <f>IF(SP_SUL!D855="","*",SP_SUL!D855)</f>
        <v>*</v>
      </c>
      <c r="E851" s="94" t="str">
        <f>IF(SP_SUL!H855="","*",SP_SUL!H855)</f>
        <v>*</v>
      </c>
      <c r="F851" s="100" t="str">
        <f>IF(SP_SUL!M855="","*",SP_SUL!M855)</f>
        <v>-</v>
      </c>
      <c r="G851" s="95" t="str">
        <f>IF(SP_SUL!I855="","*",SP_SUL!I855)</f>
        <v>*</v>
      </c>
      <c r="H851" s="95" t="str">
        <f>IF(SP_SUL!AB855="","*",SP_SUL!AB855)</f>
        <v>*</v>
      </c>
      <c r="I851" s="95" t="str">
        <f>IF(SP_SUL!AC855="","*",SP_SUL!AC855)</f>
        <v>*</v>
      </c>
      <c r="J851" s="96" t="str">
        <f>IF(SP_SUL!AA855="","*",SP_SUL!AA855)</f>
        <v>*</v>
      </c>
      <c r="K851" s="97" t="str">
        <f>IF(SP_SUL!AD855="","*",SP_SUL!AD855)</f>
        <v>*</v>
      </c>
    </row>
    <row r="852" spans="2:11" hidden="1">
      <c r="B852" s="94" t="str">
        <f>IF(SP_SUL!Y856="","*",SP_SUL!Y856)</f>
        <v>*</v>
      </c>
      <c r="C852" s="95" t="str">
        <f>IF(SP_SUL!B856="","*",SP_SUL!B856)</f>
        <v>*</v>
      </c>
      <c r="D852" s="94" t="str">
        <f>IF(SP_SUL!D856="","*",SP_SUL!D856)</f>
        <v>*</v>
      </c>
      <c r="E852" s="94" t="str">
        <f>IF(SP_SUL!H856="","*",SP_SUL!H856)</f>
        <v>*</v>
      </c>
      <c r="F852" s="100" t="str">
        <f>IF(SP_SUL!M856="","*",SP_SUL!M856)</f>
        <v>-</v>
      </c>
      <c r="G852" s="95" t="str">
        <f>IF(SP_SUL!I856="","*",SP_SUL!I856)</f>
        <v>*</v>
      </c>
      <c r="H852" s="95" t="str">
        <f>IF(SP_SUL!AB856="","*",SP_SUL!AB856)</f>
        <v>*</v>
      </c>
      <c r="I852" s="95" t="str">
        <f>IF(SP_SUL!AC856="","*",SP_SUL!AC856)</f>
        <v>*</v>
      </c>
      <c r="J852" s="96" t="str">
        <f>IF(SP_SUL!AA856="","*",SP_SUL!AA856)</f>
        <v>*</v>
      </c>
      <c r="K852" s="97" t="str">
        <f>IF(SP_SUL!AD856="","*",SP_SUL!AD856)</f>
        <v>*</v>
      </c>
    </row>
    <row r="853" spans="2:11" hidden="1">
      <c r="B853" s="94" t="str">
        <f>IF(SP_SUL!Y857="","*",SP_SUL!Y857)</f>
        <v>*</v>
      </c>
      <c r="C853" s="95" t="str">
        <f>IF(SP_SUL!B857="","*",SP_SUL!B857)</f>
        <v>*</v>
      </c>
      <c r="D853" s="94" t="str">
        <f>IF(SP_SUL!D857="","*",SP_SUL!D857)</f>
        <v>*</v>
      </c>
      <c r="E853" s="94" t="str">
        <f>IF(SP_SUL!H857="","*",SP_SUL!H857)</f>
        <v>*</v>
      </c>
      <c r="F853" s="100" t="str">
        <f>IF(SP_SUL!M857="","*",SP_SUL!M857)</f>
        <v>-</v>
      </c>
      <c r="G853" s="95" t="str">
        <f>IF(SP_SUL!I857="","*",SP_SUL!I857)</f>
        <v>*</v>
      </c>
      <c r="H853" s="95" t="str">
        <f>IF(SP_SUL!AB857="","*",SP_SUL!AB857)</f>
        <v>*</v>
      </c>
      <c r="I853" s="95" t="str">
        <f>IF(SP_SUL!AC857="","*",SP_SUL!AC857)</f>
        <v>*</v>
      </c>
      <c r="J853" s="96" t="str">
        <f>IF(SP_SUL!AA857="","*",SP_SUL!AA857)</f>
        <v>*</v>
      </c>
      <c r="K853" s="97" t="str">
        <f>IF(SP_SUL!AD857="","*",SP_SUL!AD857)</f>
        <v>*</v>
      </c>
    </row>
    <row r="854" spans="2:11" hidden="1">
      <c r="B854" s="94" t="str">
        <f>IF(SP_SUL!Y858="","*",SP_SUL!Y858)</f>
        <v>*</v>
      </c>
      <c r="C854" s="95" t="str">
        <f>IF(SP_SUL!B858="","*",SP_SUL!B858)</f>
        <v>*</v>
      </c>
      <c r="D854" s="94" t="str">
        <f>IF(SP_SUL!D858="","*",SP_SUL!D858)</f>
        <v>*</v>
      </c>
      <c r="E854" s="94" t="str">
        <f>IF(SP_SUL!H858="","*",SP_SUL!H858)</f>
        <v>*</v>
      </c>
      <c r="F854" s="100" t="str">
        <f>IF(SP_SUL!M858="","*",SP_SUL!M858)</f>
        <v>-</v>
      </c>
      <c r="G854" s="95" t="str">
        <f>IF(SP_SUL!I858="","*",SP_SUL!I858)</f>
        <v>*</v>
      </c>
      <c r="H854" s="95" t="str">
        <f>IF(SP_SUL!AB858="","*",SP_SUL!AB858)</f>
        <v>*</v>
      </c>
      <c r="I854" s="95" t="str">
        <f>IF(SP_SUL!AC858="","*",SP_SUL!AC858)</f>
        <v>*</v>
      </c>
      <c r="J854" s="96" t="str">
        <f>IF(SP_SUL!AA858="","*",SP_SUL!AA858)</f>
        <v>*</v>
      </c>
      <c r="K854" s="97" t="str">
        <f>IF(SP_SUL!AD858="","*",SP_SUL!AD858)</f>
        <v>*</v>
      </c>
    </row>
    <row r="855" spans="2:11" hidden="1">
      <c r="B855" s="94" t="str">
        <f>IF(SP_SUL!Y859="","*",SP_SUL!Y859)</f>
        <v>*</v>
      </c>
      <c r="C855" s="95" t="str">
        <f>IF(SP_SUL!B859="","*",SP_SUL!B859)</f>
        <v>*</v>
      </c>
      <c r="D855" s="94" t="str">
        <f>IF(SP_SUL!D859="","*",SP_SUL!D859)</f>
        <v>*</v>
      </c>
      <c r="E855" s="94" t="str">
        <f>IF(SP_SUL!H859="","*",SP_SUL!H859)</f>
        <v>*</v>
      </c>
      <c r="F855" s="100" t="str">
        <f>IF(SP_SUL!M859="","*",SP_SUL!M859)</f>
        <v>-</v>
      </c>
      <c r="G855" s="95" t="str">
        <f>IF(SP_SUL!I859="","*",SP_SUL!I859)</f>
        <v>*</v>
      </c>
      <c r="H855" s="95" t="str">
        <f>IF(SP_SUL!AB859="","*",SP_SUL!AB859)</f>
        <v>*</v>
      </c>
      <c r="I855" s="95" t="str">
        <f>IF(SP_SUL!AC859="","*",SP_SUL!AC859)</f>
        <v>*</v>
      </c>
      <c r="J855" s="96" t="str">
        <f>IF(SP_SUL!AA859="","*",SP_SUL!AA859)</f>
        <v>*</v>
      </c>
      <c r="K855" s="97" t="str">
        <f>IF(SP_SUL!AD859="","*",SP_SUL!AD859)</f>
        <v>*</v>
      </c>
    </row>
    <row r="856" spans="2:11" hidden="1">
      <c r="B856" s="94" t="str">
        <f>IF(SP_SUL!Y860="","*",SP_SUL!Y860)</f>
        <v>*</v>
      </c>
      <c r="C856" s="95" t="str">
        <f>IF(SP_SUL!B860="","*",SP_SUL!B860)</f>
        <v>*</v>
      </c>
      <c r="D856" s="94" t="str">
        <f>IF(SP_SUL!D860="","*",SP_SUL!D860)</f>
        <v>*</v>
      </c>
      <c r="E856" s="94" t="str">
        <f>IF(SP_SUL!H860="","*",SP_SUL!H860)</f>
        <v>*</v>
      </c>
      <c r="F856" s="100" t="str">
        <f>IF(SP_SUL!M860="","*",SP_SUL!M860)</f>
        <v>-</v>
      </c>
      <c r="G856" s="95" t="str">
        <f>IF(SP_SUL!I860="","*",SP_SUL!I860)</f>
        <v>*</v>
      </c>
      <c r="H856" s="95" t="str">
        <f>IF(SP_SUL!AB860="","*",SP_SUL!AB860)</f>
        <v>*</v>
      </c>
      <c r="I856" s="95" t="str">
        <f>IF(SP_SUL!AC860="","*",SP_SUL!AC860)</f>
        <v>*</v>
      </c>
      <c r="J856" s="96" t="str">
        <f>IF(SP_SUL!AA860="","*",SP_SUL!AA860)</f>
        <v>*</v>
      </c>
      <c r="K856" s="97" t="str">
        <f>IF(SP_SUL!AD860="","*",SP_SUL!AD860)</f>
        <v>*</v>
      </c>
    </row>
    <row r="857" spans="2:11" hidden="1">
      <c r="B857" s="94" t="str">
        <f>IF(SP_SUL!Y861="","*",SP_SUL!Y861)</f>
        <v>*</v>
      </c>
      <c r="C857" s="95" t="str">
        <f>IF(SP_SUL!B861="","*",SP_SUL!B861)</f>
        <v>*</v>
      </c>
      <c r="D857" s="94" t="str">
        <f>IF(SP_SUL!D861="","*",SP_SUL!D861)</f>
        <v>*</v>
      </c>
      <c r="E857" s="94" t="str">
        <f>IF(SP_SUL!H861="","*",SP_SUL!H861)</f>
        <v>*</v>
      </c>
      <c r="F857" s="100" t="str">
        <f>IF(SP_SUL!M861="","*",SP_SUL!M861)</f>
        <v>-</v>
      </c>
      <c r="G857" s="95" t="str">
        <f>IF(SP_SUL!I861="","*",SP_SUL!I861)</f>
        <v>*</v>
      </c>
      <c r="H857" s="95" t="str">
        <f>IF(SP_SUL!AB861="","*",SP_SUL!AB861)</f>
        <v>*</v>
      </c>
      <c r="I857" s="95" t="str">
        <f>IF(SP_SUL!AC861="","*",SP_SUL!AC861)</f>
        <v>*</v>
      </c>
      <c r="J857" s="96" t="str">
        <f>IF(SP_SUL!AA861="","*",SP_SUL!AA861)</f>
        <v>*</v>
      </c>
      <c r="K857" s="97" t="str">
        <f>IF(SP_SUL!AD861="","*",SP_SUL!AD861)</f>
        <v>*</v>
      </c>
    </row>
    <row r="858" spans="2:11" hidden="1">
      <c r="B858" s="94" t="str">
        <f>IF(SP_SUL!Y862="","*",SP_SUL!Y862)</f>
        <v>*</v>
      </c>
      <c r="C858" s="95" t="str">
        <f>IF(SP_SUL!B862="","*",SP_SUL!B862)</f>
        <v>*</v>
      </c>
      <c r="D858" s="94" t="str">
        <f>IF(SP_SUL!D862="","*",SP_SUL!D862)</f>
        <v>*</v>
      </c>
      <c r="E858" s="94" t="str">
        <f>IF(SP_SUL!H862="","*",SP_SUL!H862)</f>
        <v>*</v>
      </c>
      <c r="F858" s="100" t="str">
        <f>IF(SP_SUL!M862="","*",SP_SUL!M862)</f>
        <v>-</v>
      </c>
      <c r="G858" s="95" t="str">
        <f>IF(SP_SUL!I862="","*",SP_SUL!I862)</f>
        <v>*</v>
      </c>
      <c r="H858" s="95" t="str">
        <f>IF(SP_SUL!AB862="","*",SP_SUL!AB862)</f>
        <v>*</v>
      </c>
      <c r="I858" s="95" t="str">
        <f>IF(SP_SUL!AC862="","*",SP_SUL!AC862)</f>
        <v>*</v>
      </c>
      <c r="J858" s="96" t="str">
        <f>IF(SP_SUL!AA862="","*",SP_SUL!AA862)</f>
        <v>*</v>
      </c>
      <c r="K858" s="97" t="str">
        <f>IF(SP_SUL!AD862="","*",SP_SUL!AD862)</f>
        <v>*</v>
      </c>
    </row>
    <row r="859" spans="2:11" hidden="1">
      <c r="B859" s="94" t="str">
        <f>IF(SP_SUL!Y863="","*",SP_SUL!Y863)</f>
        <v>*</v>
      </c>
      <c r="C859" s="95" t="str">
        <f>IF(SP_SUL!B863="","*",SP_SUL!B863)</f>
        <v>*</v>
      </c>
      <c r="D859" s="94" t="str">
        <f>IF(SP_SUL!D863="","*",SP_SUL!D863)</f>
        <v>*</v>
      </c>
      <c r="E859" s="94" t="str">
        <f>IF(SP_SUL!H863="","*",SP_SUL!H863)</f>
        <v>*</v>
      </c>
      <c r="F859" s="100" t="str">
        <f>IF(SP_SUL!M863="","*",SP_SUL!M863)</f>
        <v>-</v>
      </c>
      <c r="G859" s="95" t="str">
        <f>IF(SP_SUL!I863="","*",SP_SUL!I863)</f>
        <v>*</v>
      </c>
      <c r="H859" s="95" t="str">
        <f>IF(SP_SUL!AB863="","*",SP_SUL!AB863)</f>
        <v>*</v>
      </c>
      <c r="I859" s="95" t="str">
        <f>IF(SP_SUL!AC863="","*",SP_SUL!AC863)</f>
        <v>*</v>
      </c>
      <c r="J859" s="96" t="str">
        <f>IF(SP_SUL!AA863="","*",SP_SUL!AA863)</f>
        <v>*</v>
      </c>
      <c r="K859" s="97" t="str">
        <f>IF(SP_SUL!AD863="","*",SP_SUL!AD863)</f>
        <v>*</v>
      </c>
    </row>
    <row r="860" spans="2:11" hidden="1">
      <c r="B860" s="94" t="str">
        <f>IF(SP_SUL!Y864="","*",SP_SUL!Y864)</f>
        <v>*</v>
      </c>
      <c r="C860" s="95" t="str">
        <f>IF(SP_SUL!B864="","*",SP_SUL!B864)</f>
        <v>*</v>
      </c>
      <c r="D860" s="94" t="str">
        <f>IF(SP_SUL!D864="","*",SP_SUL!D864)</f>
        <v>*</v>
      </c>
      <c r="E860" s="94" t="str">
        <f>IF(SP_SUL!H864="","*",SP_SUL!H864)</f>
        <v>*</v>
      </c>
      <c r="F860" s="100" t="str">
        <f>IF(SP_SUL!M864="","*",SP_SUL!M864)</f>
        <v>-</v>
      </c>
      <c r="G860" s="95" t="str">
        <f>IF(SP_SUL!I864="","*",SP_SUL!I864)</f>
        <v>*</v>
      </c>
      <c r="H860" s="95" t="str">
        <f>IF(SP_SUL!AB864="","*",SP_SUL!AB864)</f>
        <v>*</v>
      </c>
      <c r="I860" s="95" t="str">
        <f>IF(SP_SUL!AC864="","*",SP_SUL!AC864)</f>
        <v>*</v>
      </c>
      <c r="J860" s="96" t="str">
        <f>IF(SP_SUL!AA864="","*",SP_SUL!AA864)</f>
        <v>*</v>
      </c>
      <c r="K860" s="97" t="str">
        <f>IF(SP_SUL!AD864="","*",SP_SUL!AD864)</f>
        <v>*</v>
      </c>
    </row>
    <row r="861" spans="2:11" hidden="1">
      <c r="B861" s="94" t="str">
        <f>IF(SP_SUL!Y865="","*",SP_SUL!Y865)</f>
        <v>*</v>
      </c>
      <c r="C861" s="95" t="str">
        <f>IF(SP_SUL!B865="","*",SP_SUL!B865)</f>
        <v>*</v>
      </c>
      <c r="D861" s="94" t="str">
        <f>IF(SP_SUL!D865="","*",SP_SUL!D865)</f>
        <v>*</v>
      </c>
      <c r="E861" s="94" t="str">
        <f>IF(SP_SUL!H865="","*",SP_SUL!H865)</f>
        <v>*</v>
      </c>
      <c r="F861" s="100" t="str">
        <f>IF(SP_SUL!M865="","*",SP_SUL!M865)</f>
        <v>-</v>
      </c>
      <c r="G861" s="95" t="str">
        <f>IF(SP_SUL!I865="","*",SP_SUL!I865)</f>
        <v>*</v>
      </c>
      <c r="H861" s="95" t="str">
        <f>IF(SP_SUL!AB865="","*",SP_SUL!AB865)</f>
        <v>*</v>
      </c>
      <c r="I861" s="95" t="str">
        <f>IF(SP_SUL!AC865="","*",SP_SUL!AC865)</f>
        <v>*</v>
      </c>
      <c r="J861" s="96" t="str">
        <f>IF(SP_SUL!AA865="","*",SP_SUL!AA865)</f>
        <v>*</v>
      </c>
      <c r="K861" s="97" t="str">
        <f>IF(SP_SUL!AD865="","*",SP_SUL!AD865)</f>
        <v>*</v>
      </c>
    </row>
    <row r="862" spans="2:11" hidden="1">
      <c r="B862" s="94" t="str">
        <f>IF(SP_SUL!Y866="","*",SP_SUL!Y866)</f>
        <v>*</v>
      </c>
      <c r="C862" s="95" t="str">
        <f>IF(SP_SUL!B866="","*",SP_SUL!B866)</f>
        <v>*</v>
      </c>
      <c r="D862" s="94" t="str">
        <f>IF(SP_SUL!D866="","*",SP_SUL!D866)</f>
        <v>*</v>
      </c>
      <c r="E862" s="94" t="str">
        <f>IF(SP_SUL!H866="","*",SP_SUL!H866)</f>
        <v>*</v>
      </c>
      <c r="F862" s="100" t="str">
        <f>IF(SP_SUL!M866="","*",SP_SUL!M866)</f>
        <v>-</v>
      </c>
      <c r="G862" s="95" t="str">
        <f>IF(SP_SUL!I866="","*",SP_SUL!I866)</f>
        <v>*</v>
      </c>
      <c r="H862" s="95" t="str">
        <f>IF(SP_SUL!AB866="","*",SP_SUL!AB866)</f>
        <v>*</v>
      </c>
      <c r="I862" s="95" t="str">
        <f>IF(SP_SUL!AC866="","*",SP_SUL!AC866)</f>
        <v>*</v>
      </c>
      <c r="J862" s="96" t="str">
        <f>IF(SP_SUL!AA866="","*",SP_SUL!AA866)</f>
        <v>*</v>
      </c>
      <c r="K862" s="97" t="str">
        <f>IF(SP_SUL!AD866="","*",SP_SUL!AD866)</f>
        <v>*</v>
      </c>
    </row>
    <row r="863" spans="2:11" hidden="1">
      <c r="B863" s="94" t="str">
        <f>IF(SP_SUL!Y867="","*",SP_SUL!Y867)</f>
        <v>*</v>
      </c>
      <c r="C863" s="95" t="str">
        <f>IF(SP_SUL!B867="","*",SP_SUL!B867)</f>
        <v>*</v>
      </c>
      <c r="D863" s="94" t="str">
        <f>IF(SP_SUL!D867="","*",SP_SUL!D867)</f>
        <v>*</v>
      </c>
      <c r="E863" s="94" t="str">
        <f>IF(SP_SUL!H867="","*",SP_SUL!H867)</f>
        <v>*</v>
      </c>
      <c r="F863" s="100" t="str">
        <f>IF(SP_SUL!M867="","*",SP_SUL!M867)</f>
        <v>-</v>
      </c>
      <c r="G863" s="95" t="str">
        <f>IF(SP_SUL!I867="","*",SP_SUL!I867)</f>
        <v>*</v>
      </c>
      <c r="H863" s="95" t="str">
        <f>IF(SP_SUL!AB867="","*",SP_SUL!AB867)</f>
        <v>*</v>
      </c>
      <c r="I863" s="95" t="str">
        <f>IF(SP_SUL!AC867="","*",SP_SUL!AC867)</f>
        <v>*</v>
      </c>
      <c r="J863" s="96" t="str">
        <f>IF(SP_SUL!AA867="","*",SP_SUL!AA867)</f>
        <v>*</v>
      </c>
      <c r="K863" s="97" t="str">
        <f>IF(SP_SUL!AD867="","*",SP_SUL!AD867)</f>
        <v>*</v>
      </c>
    </row>
    <row r="864" spans="2:11" hidden="1">
      <c r="B864" s="94" t="str">
        <f>IF(SP_SUL!Y868="","*",SP_SUL!Y868)</f>
        <v>*</v>
      </c>
      <c r="C864" s="95" t="str">
        <f>IF(SP_SUL!B868="","*",SP_SUL!B868)</f>
        <v>*</v>
      </c>
      <c r="D864" s="94" t="str">
        <f>IF(SP_SUL!D868="","*",SP_SUL!D868)</f>
        <v>*</v>
      </c>
      <c r="E864" s="94" t="str">
        <f>IF(SP_SUL!H868="","*",SP_SUL!H868)</f>
        <v>*</v>
      </c>
      <c r="F864" s="100" t="str">
        <f>IF(SP_SUL!M868="","*",SP_SUL!M868)</f>
        <v>-</v>
      </c>
      <c r="G864" s="95" t="str">
        <f>IF(SP_SUL!I868="","*",SP_SUL!I868)</f>
        <v>*</v>
      </c>
      <c r="H864" s="95" t="str">
        <f>IF(SP_SUL!AB868="","*",SP_SUL!AB868)</f>
        <v>*</v>
      </c>
      <c r="I864" s="95" t="str">
        <f>IF(SP_SUL!AC868="","*",SP_SUL!AC868)</f>
        <v>*</v>
      </c>
      <c r="J864" s="96" t="str">
        <f>IF(SP_SUL!AA868="","*",SP_SUL!AA868)</f>
        <v>*</v>
      </c>
      <c r="K864" s="97" t="str">
        <f>IF(SP_SUL!AD868="","*",SP_SUL!AD868)</f>
        <v>*</v>
      </c>
    </row>
    <row r="865" spans="2:11" hidden="1">
      <c r="B865" s="94" t="str">
        <f>IF(SP_SUL!Y869="","*",SP_SUL!Y869)</f>
        <v>*</v>
      </c>
      <c r="C865" s="95" t="str">
        <f>IF(SP_SUL!B869="","*",SP_SUL!B869)</f>
        <v>*</v>
      </c>
      <c r="D865" s="94" t="str">
        <f>IF(SP_SUL!D869="","*",SP_SUL!D869)</f>
        <v>*</v>
      </c>
      <c r="E865" s="94" t="str">
        <f>IF(SP_SUL!H869="","*",SP_SUL!H869)</f>
        <v>*</v>
      </c>
      <c r="F865" s="100" t="str">
        <f>IF(SP_SUL!M869="","*",SP_SUL!M869)</f>
        <v>-</v>
      </c>
      <c r="G865" s="95" t="str">
        <f>IF(SP_SUL!I869="","*",SP_SUL!I869)</f>
        <v>*</v>
      </c>
      <c r="H865" s="95" t="str">
        <f>IF(SP_SUL!AB869="","*",SP_SUL!AB869)</f>
        <v>*</v>
      </c>
      <c r="I865" s="95" t="str">
        <f>IF(SP_SUL!AC869="","*",SP_SUL!AC869)</f>
        <v>*</v>
      </c>
      <c r="J865" s="96" t="str">
        <f>IF(SP_SUL!AA869="","*",SP_SUL!AA869)</f>
        <v>*</v>
      </c>
      <c r="K865" s="97" t="str">
        <f>IF(SP_SUL!AD869="","*",SP_SUL!AD869)</f>
        <v>*</v>
      </c>
    </row>
    <row r="866" spans="2:11" hidden="1">
      <c r="B866" s="94" t="str">
        <f>IF(SP_SUL!Y870="","*",SP_SUL!Y870)</f>
        <v>*</v>
      </c>
      <c r="C866" s="95" t="str">
        <f>IF(SP_SUL!B870="","*",SP_SUL!B870)</f>
        <v>*</v>
      </c>
      <c r="D866" s="94" t="str">
        <f>IF(SP_SUL!D870="","*",SP_SUL!D870)</f>
        <v>*</v>
      </c>
      <c r="E866" s="94" t="str">
        <f>IF(SP_SUL!H870="","*",SP_SUL!H870)</f>
        <v>*</v>
      </c>
      <c r="F866" s="100" t="str">
        <f>IF(SP_SUL!M870="","*",SP_SUL!M870)</f>
        <v>-</v>
      </c>
      <c r="G866" s="95" t="str">
        <f>IF(SP_SUL!I870="","*",SP_SUL!I870)</f>
        <v>*</v>
      </c>
      <c r="H866" s="95" t="str">
        <f>IF(SP_SUL!AB870="","*",SP_SUL!AB870)</f>
        <v>*</v>
      </c>
      <c r="I866" s="95" t="str">
        <f>IF(SP_SUL!AC870="","*",SP_SUL!AC870)</f>
        <v>*</v>
      </c>
      <c r="J866" s="96" t="str">
        <f>IF(SP_SUL!AA870="","*",SP_SUL!AA870)</f>
        <v>*</v>
      </c>
      <c r="K866" s="97" t="str">
        <f>IF(SP_SUL!AD870="","*",SP_SUL!AD870)</f>
        <v>*</v>
      </c>
    </row>
    <row r="867" spans="2:11" hidden="1">
      <c r="B867" s="94" t="str">
        <f>IF(SP_SUL!Y871="","*",SP_SUL!Y871)</f>
        <v>*</v>
      </c>
      <c r="C867" s="95" t="str">
        <f>IF(SP_SUL!B871="","*",SP_SUL!B871)</f>
        <v>*</v>
      </c>
      <c r="D867" s="94" t="str">
        <f>IF(SP_SUL!D871="","*",SP_SUL!D871)</f>
        <v>*</v>
      </c>
      <c r="E867" s="94" t="str">
        <f>IF(SP_SUL!H871="","*",SP_SUL!H871)</f>
        <v>*</v>
      </c>
      <c r="F867" s="100" t="str">
        <f>IF(SP_SUL!M871="","*",SP_SUL!M871)</f>
        <v>-</v>
      </c>
      <c r="G867" s="95" t="str">
        <f>IF(SP_SUL!I871="","*",SP_SUL!I871)</f>
        <v>*</v>
      </c>
      <c r="H867" s="95" t="str">
        <f>IF(SP_SUL!AB871="","*",SP_SUL!AB871)</f>
        <v>*</v>
      </c>
      <c r="I867" s="95" t="str">
        <f>IF(SP_SUL!AC871="","*",SP_SUL!AC871)</f>
        <v>*</v>
      </c>
      <c r="J867" s="96" t="str">
        <f>IF(SP_SUL!AA871="","*",SP_SUL!AA871)</f>
        <v>*</v>
      </c>
      <c r="K867" s="97" t="str">
        <f>IF(SP_SUL!AD871="","*",SP_SUL!AD871)</f>
        <v>*</v>
      </c>
    </row>
    <row r="868" spans="2:11" hidden="1">
      <c r="B868" s="94" t="str">
        <f>IF(SP_SUL!Y872="","*",SP_SUL!Y872)</f>
        <v>*</v>
      </c>
      <c r="C868" s="95" t="str">
        <f>IF(SP_SUL!B872="","*",SP_SUL!B872)</f>
        <v>*</v>
      </c>
      <c r="D868" s="94" t="str">
        <f>IF(SP_SUL!D872="","*",SP_SUL!D872)</f>
        <v>*</v>
      </c>
      <c r="E868" s="94" t="str">
        <f>IF(SP_SUL!H872="","*",SP_SUL!H872)</f>
        <v>*</v>
      </c>
      <c r="F868" s="100" t="str">
        <f>IF(SP_SUL!M872="","*",SP_SUL!M872)</f>
        <v>-</v>
      </c>
      <c r="G868" s="95" t="str">
        <f>IF(SP_SUL!I872="","*",SP_SUL!I872)</f>
        <v>*</v>
      </c>
      <c r="H868" s="95" t="str">
        <f>IF(SP_SUL!AB872="","*",SP_SUL!AB872)</f>
        <v>*</v>
      </c>
      <c r="I868" s="95" t="str">
        <f>IF(SP_SUL!AC872="","*",SP_SUL!AC872)</f>
        <v>*</v>
      </c>
      <c r="J868" s="96" t="str">
        <f>IF(SP_SUL!AA872="","*",SP_SUL!AA872)</f>
        <v>*</v>
      </c>
      <c r="K868" s="97" t="str">
        <f>IF(SP_SUL!AD872="","*",SP_SUL!AD872)</f>
        <v>*</v>
      </c>
    </row>
    <row r="869" spans="2:11" hidden="1">
      <c r="B869" s="94" t="str">
        <f>IF(SP_SUL!Y873="","*",SP_SUL!Y873)</f>
        <v>*</v>
      </c>
      <c r="C869" s="95" t="str">
        <f>IF(SP_SUL!B873="","*",SP_SUL!B873)</f>
        <v>*</v>
      </c>
      <c r="D869" s="94" t="str">
        <f>IF(SP_SUL!D873="","*",SP_SUL!D873)</f>
        <v>*</v>
      </c>
      <c r="E869" s="94" t="str">
        <f>IF(SP_SUL!H873="","*",SP_SUL!H873)</f>
        <v>*</v>
      </c>
      <c r="F869" s="100" t="str">
        <f>IF(SP_SUL!M873="","*",SP_SUL!M873)</f>
        <v>-</v>
      </c>
      <c r="G869" s="95" t="str">
        <f>IF(SP_SUL!I873="","*",SP_SUL!I873)</f>
        <v>*</v>
      </c>
      <c r="H869" s="95" t="str">
        <f>IF(SP_SUL!AB873="","*",SP_SUL!AB873)</f>
        <v>*</v>
      </c>
      <c r="I869" s="95" t="str">
        <f>IF(SP_SUL!AC873="","*",SP_SUL!AC873)</f>
        <v>*</v>
      </c>
      <c r="J869" s="96" t="str">
        <f>IF(SP_SUL!AA873="","*",SP_SUL!AA873)</f>
        <v>*</v>
      </c>
      <c r="K869" s="97" t="str">
        <f>IF(SP_SUL!AD873="","*",SP_SUL!AD873)</f>
        <v>*</v>
      </c>
    </row>
    <row r="870" spans="2:11" hidden="1">
      <c r="B870" s="94" t="str">
        <f>IF(SP_SUL!Y874="","*",SP_SUL!Y874)</f>
        <v>*</v>
      </c>
      <c r="C870" s="95" t="str">
        <f>IF(SP_SUL!B874="","*",SP_SUL!B874)</f>
        <v>*</v>
      </c>
      <c r="D870" s="94" t="str">
        <f>IF(SP_SUL!D874="","*",SP_SUL!D874)</f>
        <v>*</v>
      </c>
      <c r="E870" s="94" t="str">
        <f>IF(SP_SUL!H874="","*",SP_SUL!H874)</f>
        <v>*</v>
      </c>
      <c r="F870" s="100" t="str">
        <f>IF(SP_SUL!M874="","*",SP_SUL!M874)</f>
        <v>-</v>
      </c>
      <c r="G870" s="95" t="str">
        <f>IF(SP_SUL!I874="","*",SP_SUL!I874)</f>
        <v>*</v>
      </c>
      <c r="H870" s="95" t="str">
        <f>IF(SP_SUL!AB874="","*",SP_SUL!AB874)</f>
        <v>*</v>
      </c>
      <c r="I870" s="95" t="str">
        <f>IF(SP_SUL!AC874="","*",SP_SUL!AC874)</f>
        <v>*</v>
      </c>
      <c r="J870" s="96" t="str">
        <f>IF(SP_SUL!AA874="","*",SP_SUL!AA874)</f>
        <v>*</v>
      </c>
      <c r="K870" s="97" t="str">
        <f>IF(SP_SUL!AD874="","*",SP_SUL!AD874)</f>
        <v>*</v>
      </c>
    </row>
    <row r="871" spans="2:11" hidden="1">
      <c r="B871" s="94" t="str">
        <f>IF(SP_SUL!Y875="","*",SP_SUL!Y875)</f>
        <v>*</v>
      </c>
      <c r="C871" s="95" t="str">
        <f>IF(SP_SUL!B875="","*",SP_SUL!B875)</f>
        <v>*</v>
      </c>
      <c r="D871" s="94" t="str">
        <f>IF(SP_SUL!D875="","*",SP_SUL!D875)</f>
        <v>*</v>
      </c>
      <c r="E871" s="94" t="str">
        <f>IF(SP_SUL!H875="","*",SP_SUL!H875)</f>
        <v>*</v>
      </c>
      <c r="F871" s="100" t="str">
        <f>IF(SP_SUL!M875="","*",SP_SUL!M875)</f>
        <v>-</v>
      </c>
      <c r="G871" s="95" t="str">
        <f>IF(SP_SUL!I875="","*",SP_SUL!I875)</f>
        <v>*</v>
      </c>
      <c r="H871" s="95" t="str">
        <f>IF(SP_SUL!AB875="","*",SP_SUL!AB875)</f>
        <v>*</v>
      </c>
      <c r="I871" s="95" t="str">
        <f>IF(SP_SUL!AC875="","*",SP_SUL!AC875)</f>
        <v>*</v>
      </c>
      <c r="J871" s="96" t="str">
        <f>IF(SP_SUL!AA875="","*",SP_SUL!AA875)</f>
        <v>*</v>
      </c>
      <c r="K871" s="97" t="str">
        <f>IF(SP_SUL!AD875="","*",SP_SUL!AD875)</f>
        <v>*</v>
      </c>
    </row>
    <row r="872" spans="2:11" hidden="1">
      <c r="B872" s="94" t="str">
        <f>IF(SP_SUL!Y876="","*",SP_SUL!Y876)</f>
        <v>*</v>
      </c>
      <c r="C872" s="95" t="str">
        <f>IF(SP_SUL!B876="","*",SP_SUL!B876)</f>
        <v>*</v>
      </c>
      <c r="D872" s="94" t="str">
        <f>IF(SP_SUL!D876="","*",SP_SUL!D876)</f>
        <v>*</v>
      </c>
      <c r="E872" s="94" t="str">
        <f>IF(SP_SUL!H876="","*",SP_SUL!H876)</f>
        <v>*</v>
      </c>
      <c r="F872" s="100" t="str">
        <f>IF(SP_SUL!M876="","*",SP_SUL!M876)</f>
        <v>-</v>
      </c>
      <c r="G872" s="95" t="str">
        <f>IF(SP_SUL!I876="","*",SP_SUL!I876)</f>
        <v>*</v>
      </c>
      <c r="H872" s="95" t="str">
        <f>IF(SP_SUL!AB876="","*",SP_SUL!AB876)</f>
        <v>*</v>
      </c>
      <c r="I872" s="95" t="str">
        <f>IF(SP_SUL!AC876="","*",SP_SUL!AC876)</f>
        <v>*</v>
      </c>
      <c r="J872" s="96" t="str">
        <f>IF(SP_SUL!AA876="","*",SP_SUL!AA876)</f>
        <v>*</v>
      </c>
      <c r="K872" s="97" t="str">
        <f>IF(SP_SUL!AD876="","*",SP_SUL!AD876)</f>
        <v>*</v>
      </c>
    </row>
    <row r="873" spans="2:11" hidden="1">
      <c r="B873" s="94" t="str">
        <f>IF(SP_SUL!Y877="","*",SP_SUL!Y877)</f>
        <v>*</v>
      </c>
      <c r="C873" s="95" t="str">
        <f>IF(SP_SUL!B877="","*",SP_SUL!B877)</f>
        <v>*</v>
      </c>
      <c r="D873" s="94" t="str">
        <f>IF(SP_SUL!D877="","*",SP_SUL!D877)</f>
        <v>*</v>
      </c>
      <c r="E873" s="94" t="str">
        <f>IF(SP_SUL!H877="","*",SP_SUL!H877)</f>
        <v>*</v>
      </c>
      <c r="F873" s="100" t="str">
        <f>IF(SP_SUL!M877="","*",SP_SUL!M877)</f>
        <v>-</v>
      </c>
      <c r="G873" s="95" t="str">
        <f>IF(SP_SUL!I877="","*",SP_SUL!I877)</f>
        <v>*</v>
      </c>
      <c r="H873" s="95" t="str">
        <f>IF(SP_SUL!AB877="","*",SP_SUL!AB877)</f>
        <v>*</v>
      </c>
      <c r="I873" s="95" t="str">
        <f>IF(SP_SUL!AC877="","*",SP_SUL!AC877)</f>
        <v>*</v>
      </c>
      <c r="J873" s="96" t="str">
        <f>IF(SP_SUL!AA877="","*",SP_SUL!AA877)</f>
        <v>*</v>
      </c>
      <c r="K873" s="97" t="str">
        <f>IF(SP_SUL!AD877="","*",SP_SUL!AD877)</f>
        <v>*</v>
      </c>
    </row>
    <row r="874" spans="2:11" hidden="1">
      <c r="B874" s="94" t="str">
        <f>IF(SP_SUL!Y878="","*",SP_SUL!Y878)</f>
        <v>*</v>
      </c>
      <c r="C874" s="95" t="str">
        <f>IF(SP_SUL!B878="","*",SP_SUL!B878)</f>
        <v>*</v>
      </c>
      <c r="D874" s="94" t="str">
        <f>IF(SP_SUL!D878="","*",SP_SUL!D878)</f>
        <v>*</v>
      </c>
      <c r="E874" s="94" t="str">
        <f>IF(SP_SUL!H878="","*",SP_SUL!H878)</f>
        <v>*</v>
      </c>
      <c r="F874" s="100" t="str">
        <f>IF(SP_SUL!M878="","*",SP_SUL!M878)</f>
        <v>-</v>
      </c>
      <c r="G874" s="95" t="str">
        <f>IF(SP_SUL!I878="","*",SP_SUL!I878)</f>
        <v>*</v>
      </c>
      <c r="H874" s="95" t="str">
        <f>IF(SP_SUL!AB878="","*",SP_SUL!AB878)</f>
        <v>*</v>
      </c>
      <c r="I874" s="95" t="str">
        <f>IF(SP_SUL!AC878="","*",SP_SUL!AC878)</f>
        <v>*</v>
      </c>
      <c r="J874" s="96" t="str">
        <f>IF(SP_SUL!AA878="","*",SP_SUL!AA878)</f>
        <v>*</v>
      </c>
      <c r="K874" s="97" t="str">
        <f>IF(SP_SUL!AD878="","*",SP_SUL!AD878)</f>
        <v>*</v>
      </c>
    </row>
    <row r="875" spans="2:11" hidden="1">
      <c r="B875" s="94" t="str">
        <f>IF(SP_SUL!Y879="","*",SP_SUL!Y879)</f>
        <v>*</v>
      </c>
      <c r="C875" s="95" t="str">
        <f>IF(SP_SUL!B879="","*",SP_SUL!B879)</f>
        <v>*</v>
      </c>
      <c r="D875" s="94" t="str">
        <f>IF(SP_SUL!D879="","*",SP_SUL!D879)</f>
        <v>*</v>
      </c>
      <c r="E875" s="94" t="str">
        <f>IF(SP_SUL!H879="","*",SP_SUL!H879)</f>
        <v>*</v>
      </c>
      <c r="F875" s="100" t="str">
        <f>IF(SP_SUL!M879="","*",SP_SUL!M879)</f>
        <v>-</v>
      </c>
      <c r="G875" s="95" t="str">
        <f>IF(SP_SUL!I879="","*",SP_SUL!I879)</f>
        <v>*</v>
      </c>
      <c r="H875" s="95" t="str">
        <f>IF(SP_SUL!AB879="","*",SP_SUL!AB879)</f>
        <v>*</v>
      </c>
      <c r="I875" s="95" t="str">
        <f>IF(SP_SUL!AC879="","*",SP_SUL!AC879)</f>
        <v>*</v>
      </c>
      <c r="J875" s="96" t="str">
        <f>IF(SP_SUL!AA879="","*",SP_SUL!AA879)</f>
        <v>*</v>
      </c>
      <c r="K875" s="97" t="str">
        <f>IF(SP_SUL!AD879="","*",SP_SUL!AD879)</f>
        <v>*</v>
      </c>
    </row>
    <row r="876" spans="2:11" hidden="1">
      <c r="B876" s="94" t="str">
        <f>IF(SP_SUL!Y880="","*",SP_SUL!Y880)</f>
        <v>*</v>
      </c>
      <c r="C876" s="95" t="str">
        <f>IF(SP_SUL!B880="","*",SP_SUL!B880)</f>
        <v>*</v>
      </c>
      <c r="D876" s="94" t="str">
        <f>IF(SP_SUL!D880="","*",SP_SUL!D880)</f>
        <v>*</v>
      </c>
      <c r="E876" s="94" t="str">
        <f>IF(SP_SUL!H880="","*",SP_SUL!H880)</f>
        <v>*</v>
      </c>
      <c r="F876" s="100" t="str">
        <f>IF(SP_SUL!M880="","*",SP_SUL!M880)</f>
        <v>-</v>
      </c>
      <c r="G876" s="95" t="str">
        <f>IF(SP_SUL!I880="","*",SP_SUL!I880)</f>
        <v>*</v>
      </c>
      <c r="H876" s="95" t="str">
        <f>IF(SP_SUL!AB880="","*",SP_SUL!AB880)</f>
        <v>*</v>
      </c>
      <c r="I876" s="95" t="str">
        <f>IF(SP_SUL!AC880="","*",SP_SUL!AC880)</f>
        <v>*</v>
      </c>
      <c r="J876" s="96" t="str">
        <f>IF(SP_SUL!AA880="","*",SP_SUL!AA880)</f>
        <v>*</v>
      </c>
      <c r="K876" s="97" t="str">
        <f>IF(SP_SUL!AD880="","*",SP_SUL!AD880)</f>
        <v>*</v>
      </c>
    </row>
    <row r="877" spans="2:11" hidden="1">
      <c r="B877" s="94" t="str">
        <f>IF(SP_SUL!Y881="","*",SP_SUL!Y881)</f>
        <v>*</v>
      </c>
      <c r="C877" s="95" t="str">
        <f>IF(SP_SUL!B881="","*",SP_SUL!B881)</f>
        <v>*</v>
      </c>
      <c r="D877" s="94" t="str">
        <f>IF(SP_SUL!D881="","*",SP_SUL!D881)</f>
        <v>*</v>
      </c>
      <c r="E877" s="94" t="str">
        <f>IF(SP_SUL!H881="","*",SP_SUL!H881)</f>
        <v>*</v>
      </c>
      <c r="F877" s="100" t="str">
        <f>IF(SP_SUL!M881="","*",SP_SUL!M881)</f>
        <v>-</v>
      </c>
      <c r="G877" s="95" t="str">
        <f>IF(SP_SUL!I881="","*",SP_SUL!I881)</f>
        <v>*</v>
      </c>
      <c r="H877" s="95" t="str">
        <f>IF(SP_SUL!AB881="","*",SP_SUL!AB881)</f>
        <v>*</v>
      </c>
      <c r="I877" s="95" t="str">
        <f>IF(SP_SUL!AC881="","*",SP_SUL!AC881)</f>
        <v>*</v>
      </c>
      <c r="J877" s="96" t="str">
        <f>IF(SP_SUL!AA881="","*",SP_SUL!AA881)</f>
        <v>*</v>
      </c>
      <c r="K877" s="97" t="str">
        <f>IF(SP_SUL!AD881="","*",SP_SUL!AD881)</f>
        <v>*</v>
      </c>
    </row>
    <row r="878" spans="2:11" hidden="1">
      <c r="B878" s="94" t="str">
        <f>IF(SP_SUL!Y882="","*",SP_SUL!Y882)</f>
        <v>*</v>
      </c>
      <c r="C878" s="95" t="str">
        <f>IF(SP_SUL!B882="","*",SP_SUL!B882)</f>
        <v>*</v>
      </c>
      <c r="D878" s="94" t="str">
        <f>IF(SP_SUL!D882="","*",SP_SUL!D882)</f>
        <v>*</v>
      </c>
      <c r="E878" s="94" t="str">
        <f>IF(SP_SUL!H882="","*",SP_SUL!H882)</f>
        <v>*</v>
      </c>
      <c r="F878" s="100" t="str">
        <f>IF(SP_SUL!M882="","*",SP_SUL!M882)</f>
        <v>-</v>
      </c>
      <c r="G878" s="95" t="str">
        <f>IF(SP_SUL!I882="","*",SP_SUL!I882)</f>
        <v>*</v>
      </c>
      <c r="H878" s="95" t="str">
        <f>IF(SP_SUL!AB882="","*",SP_SUL!AB882)</f>
        <v>*</v>
      </c>
      <c r="I878" s="95" t="str">
        <f>IF(SP_SUL!AC882="","*",SP_SUL!AC882)</f>
        <v>*</v>
      </c>
      <c r="J878" s="96" t="str">
        <f>IF(SP_SUL!AA882="","*",SP_SUL!AA882)</f>
        <v>*</v>
      </c>
      <c r="K878" s="97" t="str">
        <f>IF(SP_SUL!AD882="","*",SP_SUL!AD882)</f>
        <v>*</v>
      </c>
    </row>
    <row r="879" spans="2:11" hidden="1">
      <c r="B879" s="94" t="str">
        <f>IF(SP_SUL!Y883="","*",SP_SUL!Y883)</f>
        <v>*</v>
      </c>
      <c r="C879" s="95" t="str">
        <f>IF(SP_SUL!B883="","*",SP_SUL!B883)</f>
        <v>*</v>
      </c>
      <c r="D879" s="94" t="str">
        <f>IF(SP_SUL!D883="","*",SP_SUL!D883)</f>
        <v>*</v>
      </c>
      <c r="E879" s="94" t="str">
        <f>IF(SP_SUL!H883="","*",SP_SUL!H883)</f>
        <v>*</v>
      </c>
      <c r="F879" s="100" t="str">
        <f>IF(SP_SUL!M883="","*",SP_SUL!M883)</f>
        <v>-</v>
      </c>
      <c r="G879" s="95" t="str">
        <f>IF(SP_SUL!I883="","*",SP_SUL!I883)</f>
        <v>*</v>
      </c>
      <c r="H879" s="95" t="str">
        <f>IF(SP_SUL!AB883="","*",SP_SUL!AB883)</f>
        <v>*</v>
      </c>
      <c r="I879" s="95" t="str">
        <f>IF(SP_SUL!AC883="","*",SP_SUL!AC883)</f>
        <v>*</v>
      </c>
      <c r="J879" s="96" t="str">
        <f>IF(SP_SUL!AA883="","*",SP_SUL!AA883)</f>
        <v>*</v>
      </c>
      <c r="K879" s="97" t="str">
        <f>IF(SP_SUL!AD883="","*",SP_SUL!AD883)</f>
        <v>*</v>
      </c>
    </row>
    <row r="880" spans="2:11" hidden="1">
      <c r="B880" s="94" t="str">
        <f>IF(SP_SUL!Y884="","*",SP_SUL!Y884)</f>
        <v>*</v>
      </c>
      <c r="C880" s="95" t="str">
        <f>IF(SP_SUL!B884="","*",SP_SUL!B884)</f>
        <v>*</v>
      </c>
      <c r="D880" s="94" t="str">
        <f>IF(SP_SUL!D884="","*",SP_SUL!D884)</f>
        <v>*</v>
      </c>
      <c r="E880" s="94" t="str">
        <f>IF(SP_SUL!H884="","*",SP_SUL!H884)</f>
        <v>*</v>
      </c>
      <c r="F880" s="100" t="str">
        <f>IF(SP_SUL!M884="","*",SP_SUL!M884)</f>
        <v>-</v>
      </c>
      <c r="G880" s="95" t="str">
        <f>IF(SP_SUL!I884="","*",SP_SUL!I884)</f>
        <v>*</v>
      </c>
      <c r="H880" s="95" t="str">
        <f>IF(SP_SUL!AB884="","*",SP_SUL!AB884)</f>
        <v>*</v>
      </c>
      <c r="I880" s="95" t="str">
        <f>IF(SP_SUL!AC884="","*",SP_SUL!AC884)</f>
        <v>*</v>
      </c>
      <c r="J880" s="96" t="str">
        <f>IF(SP_SUL!AA884="","*",SP_SUL!AA884)</f>
        <v>*</v>
      </c>
      <c r="K880" s="97" t="str">
        <f>IF(SP_SUL!AD884="","*",SP_SUL!AD884)</f>
        <v>*</v>
      </c>
    </row>
    <row r="881" spans="2:11" hidden="1">
      <c r="B881" s="94" t="str">
        <f>IF(SP_SUL!Y885="","*",SP_SUL!Y885)</f>
        <v>*</v>
      </c>
      <c r="C881" s="95" t="str">
        <f>IF(SP_SUL!B885="","*",SP_SUL!B885)</f>
        <v>*</v>
      </c>
      <c r="D881" s="94" t="str">
        <f>IF(SP_SUL!D885="","*",SP_SUL!D885)</f>
        <v>*</v>
      </c>
      <c r="E881" s="94" t="str">
        <f>IF(SP_SUL!H885="","*",SP_SUL!H885)</f>
        <v>*</v>
      </c>
      <c r="F881" s="100" t="str">
        <f>IF(SP_SUL!M885="","*",SP_SUL!M885)</f>
        <v>-</v>
      </c>
      <c r="G881" s="95" t="str">
        <f>IF(SP_SUL!I885="","*",SP_SUL!I885)</f>
        <v>*</v>
      </c>
      <c r="H881" s="95" t="str">
        <f>IF(SP_SUL!AB885="","*",SP_SUL!AB885)</f>
        <v>*</v>
      </c>
      <c r="I881" s="95" t="str">
        <f>IF(SP_SUL!AC885="","*",SP_SUL!AC885)</f>
        <v>*</v>
      </c>
      <c r="J881" s="96" t="str">
        <f>IF(SP_SUL!AA885="","*",SP_SUL!AA885)</f>
        <v>*</v>
      </c>
      <c r="K881" s="97" t="str">
        <f>IF(SP_SUL!AD885="","*",SP_SUL!AD885)</f>
        <v>*</v>
      </c>
    </row>
    <row r="882" spans="2:11" hidden="1">
      <c r="B882" s="94" t="str">
        <f>IF(SP_SUL!Y886="","*",SP_SUL!Y886)</f>
        <v>*</v>
      </c>
      <c r="C882" s="95" t="str">
        <f>IF(SP_SUL!B886="","*",SP_SUL!B886)</f>
        <v>*</v>
      </c>
      <c r="D882" s="94" t="str">
        <f>IF(SP_SUL!D886="","*",SP_SUL!D886)</f>
        <v>*</v>
      </c>
      <c r="E882" s="94" t="str">
        <f>IF(SP_SUL!H886="","*",SP_SUL!H886)</f>
        <v>*</v>
      </c>
      <c r="F882" s="100" t="str">
        <f>IF(SP_SUL!M886="","*",SP_SUL!M886)</f>
        <v>-</v>
      </c>
      <c r="G882" s="95" t="str">
        <f>IF(SP_SUL!I886="","*",SP_SUL!I886)</f>
        <v>*</v>
      </c>
      <c r="H882" s="95" t="str">
        <f>IF(SP_SUL!AB886="","*",SP_SUL!AB886)</f>
        <v>*</v>
      </c>
      <c r="I882" s="95" t="str">
        <f>IF(SP_SUL!AC886="","*",SP_SUL!AC886)</f>
        <v>*</v>
      </c>
      <c r="J882" s="96" t="str">
        <f>IF(SP_SUL!AA886="","*",SP_SUL!AA886)</f>
        <v>*</v>
      </c>
      <c r="K882" s="97" t="str">
        <f>IF(SP_SUL!AD886="","*",SP_SUL!AD886)</f>
        <v>*</v>
      </c>
    </row>
    <row r="883" spans="2:11" hidden="1">
      <c r="B883" s="94" t="str">
        <f>IF(SP_SUL!Y887="","*",SP_SUL!Y887)</f>
        <v>*</v>
      </c>
      <c r="C883" s="95" t="str">
        <f>IF(SP_SUL!B887="","*",SP_SUL!B887)</f>
        <v>*</v>
      </c>
      <c r="D883" s="94" t="str">
        <f>IF(SP_SUL!D887="","*",SP_SUL!D887)</f>
        <v>*</v>
      </c>
      <c r="E883" s="94" t="str">
        <f>IF(SP_SUL!H887="","*",SP_SUL!H887)</f>
        <v>*</v>
      </c>
      <c r="F883" s="100" t="str">
        <f>IF(SP_SUL!M887="","*",SP_SUL!M887)</f>
        <v>-</v>
      </c>
      <c r="G883" s="95" t="str">
        <f>IF(SP_SUL!I887="","*",SP_SUL!I887)</f>
        <v>*</v>
      </c>
      <c r="H883" s="95" t="str">
        <f>IF(SP_SUL!AB887="","*",SP_SUL!AB887)</f>
        <v>*</v>
      </c>
      <c r="I883" s="95" t="str">
        <f>IF(SP_SUL!AC887="","*",SP_SUL!AC887)</f>
        <v>*</v>
      </c>
      <c r="J883" s="96" t="str">
        <f>IF(SP_SUL!AA887="","*",SP_SUL!AA887)</f>
        <v>*</v>
      </c>
      <c r="K883" s="97" t="str">
        <f>IF(SP_SUL!AD887="","*",SP_SUL!AD887)</f>
        <v>*</v>
      </c>
    </row>
    <row r="884" spans="2:11" hidden="1">
      <c r="B884" s="94" t="str">
        <f>IF(SP_SUL!Y888="","*",SP_SUL!Y888)</f>
        <v>*</v>
      </c>
      <c r="C884" s="95" t="str">
        <f>IF(SP_SUL!B888="","*",SP_SUL!B888)</f>
        <v>*</v>
      </c>
      <c r="D884" s="94" t="str">
        <f>IF(SP_SUL!D888="","*",SP_SUL!D888)</f>
        <v>*</v>
      </c>
      <c r="E884" s="94" t="str">
        <f>IF(SP_SUL!H888="","*",SP_SUL!H888)</f>
        <v>*</v>
      </c>
      <c r="F884" s="100" t="str">
        <f>IF(SP_SUL!M888="","*",SP_SUL!M888)</f>
        <v>-</v>
      </c>
      <c r="G884" s="95" t="str">
        <f>IF(SP_SUL!I888="","*",SP_SUL!I888)</f>
        <v>*</v>
      </c>
      <c r="H884" s="95" t="str">
        <f>IF(SP_SUL!AB888="","*",SP_SUL!AB888)</f>
        <v>*</v>
      </c>
      <c r="I884" s="95" t="str">
        <f>IF(SP_SUL!AC888="","*",SP_SUL!AC888)</f>
        <v>*</v>
      </c>
      <c r="J884" s="96" t="str">
        <f>IF(SP_SUL!AA888="","*",SP_SUL!AA888)</f>
        <v>*</v>
      </c>
      <c r="K884" s="97" t="str">
        <f>IF(SP_SUL!AD888="","*",SP_SUL!AD888)</f>
        <v>*</v>
      </c>
    </row>
    <row r="885" spans="2:11" hidden="1">
      <c r="B885" s="94" t="str">
        <f>IF(SP_SUL!Y889="","*",SP_SUL!Y889)</f>
        <v>*</v>
      </c>
      <c r="C885" s="95" t="str">
        <f>IF(SP_SUL!B889="","*",SP_SUL!B889)</f>
        <v>*</v>
      </c>
      <c r="D885" s="94" t="str">
        <f>IF(SP_SUL!D889="","*",SP_SUL!D889)</f>
        <v>*</v>
      </c>
      <c r="E885" s="94" t="str">
        <f>IF(SP_SUL!H889="","*",SP_SUL!H889)</f>
        <v>*</v>
      </c>
      <c r="F885" s="100" t="str">
        <f>IF(SP_SUL!M889="","*",SP_SUL!M889)</f>
        <v>-</v>
      </c>
      <c r="G885" s="95" t="str">
        <f>IF(SP_SUL!I889="","*",SP_SUL!I889)</f>
        <v>*</v>
      </c>
      <c r="H885" s="95" t="str">
        <f>IF(SP_SUL!AB889="","*",SP_SUL!AB889)</f>
        <v>*</v>
      </c>
      <c r="I885" s="95" t="str">
        <f>IF(SP_SUL!AC889="","*",SP_SUL!AC889)</f>
        <v>*</v>
      </c>
      <c r="J885" s="96" t="str">
        <f>IF(SP_SUL!AA889="","*",SP_SUL!AA889)</f>
        <v>*</v>
      </c>
      <c r="K885" s="97" t="str">
        <f>IF(SP_SUL!AD889="","*",SP_SUL!AD889)</f>
        <v>*</v>
      </c>
    </row>
    <row r="886" spans="2:11" hidden="1">
      <c r="B886" s="94" t="str">
        <f>IF(SP_SUL!Y890="","*",SP_SUL!Y890)</f>
        <v>*</v>
      </c>
      <c r="C886" s="95" t="str">
        <f>IF(SP_SUL!B890="","*",SP_SUL!B890)</f>
        <v>*</v>
      </c>
      <c r="D886" s="94" t="str">
        <f>IF(SP_SUL!D890="","*",SP_SUL!D890)</f>
        <v>*</v>
      </c>
      <c r="E886" s="94" t="str">
        <f>IF(SP_SUL!H890="","*",SP_SUL!H890)</f>
        <v>*</v>
      </c>
      <c r="F886" s="100" t="str">
        <f>IF(SP_SUL!M890="","*",SP_SUL!M890)</f>
        <v>-</v>
      </c>
      <c r="G886" s="95" t="str">
        <f>IF(SP_SUL!I890="","*",SP_SUL!I890)</f>
        <v>*</v>
      </c>
      <c r="H886" s="95" t="str">
        <f>IF(SP_SUL!AB890="","*",SP_SUL!AB890)</f>
        <v>*</v>
      </c>
      <c r="I886" s="95" t="str">
        <f>IF(SP_SUL!AC890="","*",SP_SUL!AC890)</f>
        <v>*</v>
      </c>
      <c r="J886" s="96" t="str">
        <f>IF(SP_SUL!AA890="","*",SP_SUL!AA890)</f>
        <v>*</v>
      </c>
      <c r="K886" s="97" t="str">
        <f>IF(SP_SUL!AD890="","*",SP_SUL!AD890)</f>
        <v>*</v>
      </c>
    </row>
    <row r="887" spans="2:11" hidden="1">
      <c r="B887" s="94" t="str">
        <f>IF(SP_SUL!Y891="","*",SP_SUL!Y891)</f>
        <v>*</v>
      </c>
      <c r="C887" s="95" t="str">
        <f>IF(SP_SUL!B891="","*",SP_SUL!B891)</f>
        <v>*</v>
      </c>
      <c r="D887" s="94" t="str">
        <f>IF(SP_SUL!D891="","*",SP_SUL!D891)</f>
        <v>*</v>
      </c>
      <c r="E887" s="94" t="str">
        <f>IF(SP_SUL!H891="","*",SP_SUL!H891)</f>
        <v>*</v>
      </c>
      <c r="F887" s="100" t="str">
        <f>IF(SP_SUL!M891="","*",SP_SUL!M891)</f>
        <v>-</v>
      </c>
      <c r="G887" s="95" t="str">
        <f>IF(SP_SUL!I891="","*",SP_SUL!I891)</f>
        <v>*</v>
      </c>
      <c r="H887" s="95" t="str">
        <f>IF(SP_SUL!AB891="","*",SP_SUL!AB891)</f>
        <v>*</v>
      </c>
      <c r="I887" s="95" t="str">
        <f>IF(SP_SUL!AC891="","*",SP_SUL!AC891)</f>
        <v>*</v>
      </c>
      <c r="J887" s="96" t="str">
        <f>IF(SP_SUL!AA891="","*",SP_SUL!AA891)</f>
        <v>*</v>
      </c>
      <c r="K887" s="97" t="str">
        <f>IF(SP_SUL!AD891="","*",SP_SUL!AD891)</f>
        <v>*</v>
      </c>
    </row>
    <row r="888" spans="2:11" hidden="1">
      <c r="B888" s="94" t="str">
        <f>IF(SP_SUL!Y892="","*",SP_SUL!Y892)</f>
        <v>*</v>
      </c>
      <c r="C888" s="95" t="str">
        <f>IF(SP_SUL!B892="","*",SP_SUL!B892)</f>
        <v>*</v>
      </c>
      <c r="D888" s="94" t="str">
        <f>IF(SP_SUL!D892="","*",SP_SUL!D892)</f>
        <v>*</v>
      </c>
      <c r="E888" s="94" t="str">
        <f>IF(SP_SUL!H892="","*",SP_SUL!H892)</f>
        <v>*</v>
      </c>
      <c r="F888" s="100" t="str">
        <f>IF(SP_SUL!M892="","*",SP_SUL!M892)</f>
        <v>-</v>
      </c>
      <c r="G888" s="95" t="str">
        <f>IF(SP_SUL!I892="","*",SP_SUL!I892)</f>
        <v>*</v>
      </c>
      <c r="H888" s="95" t="str">
        <f>IF(SP_SUL!AB892="","*",SP_SUL!AB892)</f>
        <v>*</v>
      </c>
      <c r="I888" s="95" t="str">
        <f>IF(SP_SUL!AC892="","*",SP_SUL!AC892)</f>
        <v>*</v>
      </c>
      <c r="J888" s="96" t="str">
        <f>IF(SP_SUL!AA892="","*",SP_SUL!AA892)</f>
        <v>*</v>
      </c>
      <c r="K888" s="97" t="str">
        <f>IF(SP_SUL!AD892="","*",SP_SUL!AD892)</f>
        <v>*</v>
      </c>
    </row>
    <row r="889" spans="2:11" hidden="1">
      <c r="B889" s="94" t="str">
        <f>IF(SP_SUL!Y893="","*",SP_SUL!Y893)</f>
        <v>*</v>
      </c>
      <c r="C889" s="95" t="str">
        <f>IF(SP_SUL!B893="","*",SP_SUL!B893)</f>
        <v>*</v>
      </c>
      <c r="D889" s="94" t="str">
        <f>IF(SP_SUL!D893="","*",SP_SUL!D893)</f>
        <v>*</v>
      </c>
      <c r="E889" s="94" t="str">
        <f>IF(SP_SUL!H893="","*",SP_SUL!H893)</f>
        <v>*</v>
      </c>
      <c r="F889" s="100" t="str">
        <f>IF(SP_SUL!M893="","*",SP_SUL!M893)</f>
        <v>-</v>
      </c>
      <c r="G889" s="95" t="str">
        <f>IF(SP_SUL!I893="","*",SP_SUL!I893)</f>
        <v>*</v>
      </c>
      <c r="H889" s="95" t="str">
        <f>IF(SP_SUL!AB893="","*",SP_SUL!AB893)</f>
        <v>*</v>
      </c>
      <c r="I889" s="95" t="str">
        <f>IF(SP_SUL!AC893="","*",SP_SUL!AC893)</f>
        <v>*</v>
      </c>
      <c r="J889" s="96" t="str">
        <f>IF(SP_SUL!AA893="","*",SP_SUL!AA893)</f>
        <v>*</v>
      </c>
      <c r="K889" s="97" t="str">
        <f>IF(SP_SUL!AD893="","*",SP_SUL!AD893)</f>
        <v>*</v>
      </c>
    </row>
    <row r="890" spans="2:11" hidden="1">
      <c r="B890" s="94" t="str">
        <f>IF(SP_SUL!Y894="","*",SP_SUL!Y894)</f>
        <v>*</v>
      </c>
      <c r="C890" s="95" t="str">
        <f>IF(SP_SUL!B894="","*",SP_SUL!B894)</f>
        <v>*</v>
      </c>
      <c r="D890" s="94" t="str">
        <f>IF(SP_SUL!D894="","*",SP_SUL!D894)</f>
        <v>*</v>
      </c>
      <c r="E890" s="94" t="str">
        <f>IF(SP_SUL!H894="","*",SP_SUL!H894)</f>
        <v>*</v>
      </c>
      <c r="F890" s="100" t="str">
        <f>IF(SP_SUL!M894="","*",SP_SUL!M894)</f>
        <v>-</v>
      </c>
      <c r="G890" s="95" t="str">
        <f>IF(SP_SUL!I894="","*",SP_SUL!I894)</f>
        <v>*</v>
      </c>
      <c r="H890" s="95" t="str">
        <f>IF(SP_SUL!AB894="","*",SP_SUL!AB894)</f>
        <v>*</v>
      </c>
      <c r="I890" s="95" t="str">
        <f>IF(SP_SUL!AC894="","*",SP_SUL!AC894)</f>
        <v>*</v>
      </c>
      <c r="J890" s="96" t="str">
        <f>IF(SP_SUL!AA894="","*",SP_SUL!AA894)</f>
        <v>*</v>
      </c>
      <c r="K890" s="97" t="str">
        <f>IF(SP_SUL!AD894="","*",SP_SUL!AD894)</f>
        <v>*</v>
      </c>
    </row>
    <row r="891" spans="2:11" hidden="1">
      <c r="B891" s="94" t="str">
        <f>IF(SP_SUL!Y895="","*",SP_SUL!Y895)</f>
        <v>*</v>
      </c>
      <c r="C891" s="95" t="str">
        <f>IF(SP_SUL!B895="","*",SP_SUL!B895)</f>
        <v>*</v>
      </c>
      <c r="D891" s="94" t="str">
        <f>IF(SP_SUL!D895="","*",SP_SUL!D895)</f>
        <v>*</v>
      </c>
      <c r="E891" s="94" t="str">
        <f>IF(SP_SUL!H895="","*",SP_SUL!H895)</f>
        <v>*</v>
      </c>
      <c r="F891" s="100" t="str">
        <f>IF(SP_SUL!M895="","*",SP_SUL!M895)</f>
        <v>-</v>
      </c>
      <c r="G891" s="95" t="str">
        <f>IF(SP_SUL!I895="","*",SP_SUL!I895)</f>
        <v>*</v>
      </c>
      <c r="H891" s="95" t="str">
        <f>IF(SP_SUL!AB895="","*",SP_SUL!AB895)</f>
        <v>*</v>
      </c>
      <c r="I891" s="95" t="str">
        <f>IF(SP_SUL!AC895="","*",SP_SUL!AC895)</f>
        <v>*</v>
      </c>
      <c r="J891" s="96" t="str">
        <f>IF(SP_SUL!AA895="","*",SP_SUL!AA895)</f>
        <v>*</v>
      </c>
      <c r="K891" s="97" t="str">
        <f>IF(SP_SUL!AD895="","*",SP_SUL!AD895)</f>
        <v>*</v>
      </c>
    </row>
    <row r="892" spans="2:11" hidden="1">
      <c r="B892" s="94" t="str">
        <f>IF(SP_SUL!Y896="","*",SP_SUL!Y896)</f>
        <v>*</v>
      </c>
      <c r="C892" s="95" t="str">
        <f>IF(SP_SUL!B896="","*",SP_SUL!B896)</f>
        <v>*</v>
      </c>
      <c r="D892" s="94" t="str">
        <f>IF(SP_SUL!D896="","*",SP_SUL!D896)</f>
        <v>*</v>
      </c>
      <c r="E892" s="94" t="str">
        <f>IF(SP_SUL!H896="","*",SP_SUL!H896)</f>
        <v>*</v>
      </c>
      <c r="F892" s="100" t="str">
        <f>IF(SP_SUL!M896="","*",SP_SUL!M896)</f>
        <v>-</v>
      </c>
      <c r="G892" s="95" t="str">
        <f>IF(SP_SUL!I896="","*",SP_SUL!I896)</f>
        <v>*</v>
      </c>
      <c r="H892" s="95" t="str">
        <f>IF(SP_SUL!AB896="","*",SP_SUL!AB896)</f>
        <v>*</v>
      </c>
      <c r="I892" s="95" t="str">
        <f>IF(SP_SUL!AC896="","*",SP_SUL!AC896)</f>
        <v>*</v>
      </c>
      <c r="J892" s="96" t="str">
        <f>IF(SP_SUL!AA896="","*",SP_SUL!AA896)</f>
        <v>*</v>
      </c>
      <c r="K892" s="97" t="str">
        <f>IF(SP_SUL!AD896="","*",SP_SUL!AD896)</f>
        <v>*</v>
      </c>
    </row>
    <row r="893" spans="2:11" hidden="1">
      <c r="B893" s="94" t="str">
        <f>IF(SP_SUL!Y897="","*",SP_SUL!Y897)</f>
        <v>*</v>
      </c>
      <c r="C893" s="95" t="str">
        <f>IF(SP_SUL!B897="","*",SP_SUL!B897)</f>
        <v>*</v>
      </c>
      <c r="D893" s="94" t="str">
        <f>IF(SP_SUL!D897="","*",SP_SUL!D897)</f>
        <v>*</v>
      </c>
      <c r="E893" s="94" t="str">
        <f>IF(SP_SUL!H897="","*",SP_SUL!H897)</f>
        <v>*</v>
      </c>
      <c r="F893" s="100" t="str">
        <f>IF(SP_SUL!M897="","*",SP_SUL!M897)</f>
        <v>-</v>
      </c>
      <c r="G893" s="95" t="str">
        <f>IF(SP_SUL!I897="","*",SP_SUL!I897)</f>
        <v>*</v>
      </c>
      <c r="H893" s="95" t="str">
        <f>IF(SP_SUL!AB897="","*",SP_SUL!AB897)</f>
        <v>*</v>
      </c>
      <c r="I893" s="95" t="str">
        <f>IF(SP_SUL!AC897="","*",SP_SUL!AC897)</f>
        <v>*</v>
      </c>
      <c r="J893" s="96" t="str">
        <f>IF(SP_SUL!AA897="","*",SP_SUL!AA897)</f>
        <v>*</v>
      </c>
      <c r="K893" s="97" t="str">
        <f>IF(SP_SUL!AD897="","*",SP_SUL!AD897)</f>
        <v>*</v>
      </c>
    </row>
    <row r="894" spans="2:11" hidden="1">
      <c r="B894" s="94" t="str">
        <f>IF(SP_SUL!Y898="","*",SP_SUL!Y898)</f>
        <v>*</v>
      </c>
      <c r="C894" s="95" t="str">
        <f>IF(SP_SUL!B898="","*",SP_SUL!B898)</f>
        <v>*</v>
      </c>
      <c r="D894" s="94" t="str">
        <f>IF(SP_SUL!D898="","*",SP_SUL!D898)</f>
        <v>*</v>
      </c>
      <c r="E894" s="94" t="str">
        <f>IF(SP_SUL!H898="","*",SP_SUL!H898)</f>
        <v>*</v>
      </c>
      <c r="F894" s="100" t="str">
        <f>IF(SP_SUL!M898="","*",SP_SUL!M898)</f>
        <v>-</v>
      </c>
      <c r="G894" s="95" t="str">
        <f>IF(SP_SUL!I898="","*",SP_SUL!I898)</f>
        <v>*</v>
      </c>
      <c r="H894" s="95" t="str">
        <f>IF(SP_SUL!AB898="","*",SP_SUL!AB898)</f>
        <v>*</v>
      </c>
      <c r="I894" s="95" t="str">
        <f>IF(SP_SUL!AC898="","*",SP_SUL!AC898)</f>
        <v>*</v>
      </c>
      <c r="J894" s="96" t="str">
        <f>IF(SP_SUL!AA898="","*",SP_SUL!AA898)</f>
        <v>*</v>
      </c>
      <c r="K894" s="97" t="str">
        <f>IF(SP_SUL!AD898="","*",SP_SUL!AD898)</f>
        <v>*</v>
      </c>
    </row>
    <row r="895" spans="2:11" hidden="1">
      <c r="B895" s="94" t="str">
        <f>IF(SP_SUL!Y899="","*",SP_SUL!Y899)</f>
        <v>*</v>
      </c>
      <c r="C895" s="95" t="str">
        <f>IF(SP_SUL!B899="","*",SP_SUL!B899)</f>
        <v>*</v>
      </c>
      <c r="D895" s="94" t="str">
        <f>IF(SP_SUL!D899="","*",SP_SUL!D899)</f>
        <v>*</v>
      </c>
      <c r="E895" s="94" t="str">
        <f>IF(SP_SUL!H899="","*",SP_SUL!H899)</f>
        <v>*</v>
      </c>
      <c r="F895" s="100" t="str">
        <f>IF(SP_SUL!M899="","*",SP_SUL!M899)</f>
        <v>-</v>
      </c>
      <c r="G895" s="95" t="str">
        <f>IF(SP_SUL!I899="","*",SP_SUL!I899)</f>
        <v>*</v>
      </c>
      <c r="H895" s="95" t="str">
        <f>IF(SP_SUL!AB899="","*",SP_SUL!AB899)</f>
        <v>*</v>
      </c>
      <c r="I895" s="95" t="str">
        <f>IF(SP_SUL!AC899="","*",SP_SUL!AC899)</f>
        <v>*</v>
      </c>
      <c r="J895" s="96" t="str">
        <f>IF(SP_SUL!AA899="","*",SP_SUL!AA899)</f>
        <v>*</v>
      </c>
      <c r="K895" s="97" t="str">
        <f>IF(SP_SUL!AD899="","*",SP_SUL!AD899)</f>
        <v>*</v>
      </c>
    </row>
    <row r="896" spans="2:11" hidden="1">
      <c r="B896" s="94" t="str">
        <f>IF(SP_SUL!Y900="","*",SP_SUL!Y900)</f>
        <v>*</v>
      </c>
      <c r="C896" s="95" t="str">
        <f>IF(SP_SUL!B900="","*",SP_SUL!B900)</f>
        <v>*</v>
      </c>
      <c r="D896" s="94" t="str">
        <f>IF(SP_SUL!D900="","*",SP_SUL!D900)</f>
        <v>*</v>
      </c>
      <c r="E896" s="94" t="str">
        <f>IF(SP_SUL!H900="","*",SP_SUL!H900)</f>
        <v>*</v>
      </c>
      <c r="F896" s="100" t="str">
        <f>IF(SP_SUL!M900="","*",SP_SUL!M900)</f>
        <v>-</v>
      </c>
      <c r="G896" s="95" t="str">
        <f>IF(SP_SUL!I900="","*",SP_SUL!I900)</f>
        <v>*</v>
      </c>
      <c r="H896" s="95" t="str">
        <f>IF(SP_SUL!AB900="","*",SP_SUL!AB900)</f>
        <v>*</v>
      </c>
      <c r="I896" s="95" t="str">
        <f>IF(SP_SUL!AC900="","*",SP_SUL!AC900)</f>
        <v>*</v>
      </c>
      <c r="J896" s="96" t="str">
        <f>IF(SP_SUL!AA900="","*",SP_SUL!AA900)</f>
        <v>*</v>
      </c>
      <c r="K896" s="97" t="str">
        <f>IF(SP_SUL!AD900="","*",SP_SUL!AD900)</f>
        <v>*</v>
      </c>
    </row>
    <row r="897" spans="2:11" hidden="1">
      <c r="B897" s="94" t="str">
        <f>IF(SP_SUL!Y901="","*",SP_SUL!Y901)</f>
        <v>*</v>
      </c>
      <c r="C897" s="95" t="str">
        <f>IF(SP_SUL!B901="","*",SP_SUL!B901)</f>
        <v>*</v>
      </c>
      <c r="D897" s="94" t="str">
        <f>IF(SP_SUL!D901="","*",SP_SUL!D901)</f>
        <v>*</v>
      </c>
      <c r="E897" s="94" t="str">
        <f>IF(SP_SUL!H901="","*",SP_SUL!H901)</f>
        <v>*</v>
      </c>
      <c r="F897" s="100" t="str">
        <f>IF(SP_SUL!M901="","*",SP_SUL!M901)</f>
        <v>-</v>
      </c>
      <c r="G897" s="95" t="str">
        <f>IF(SP_SUL!I901="","*",SP_SUL!I901)</f>
        <v>*</v>
      </c>
      <c r="H897" s="95" t="str">
        <f>IF(SP_SUL!AB901="","*",SP_SUL!AB901)</f>
        <v>*</v>
      </c>
      <c r="I897" s="95" t="str">
        <f>IF(SP_SUL!AC901="","*",SP_SUL!AC901)</f>
        <v>*</v>
      </c>
      <c r="J897" s="96" t="str">
        <f>IF(SP_SUL!AA901="","*",SP_SUL!AA901)</f>
        <v>*</v>
      </c>
      <c r="K897" s="97" t="str">
        <f>IF(SP_SUL!AD901="","*",SP_SUL!AD901)</f>
        <v>*</v>
      </c>
    </row>
    <row r="898" spans="2:11" hidden="1">
      <c r="B898" s="94" t="str">
        <f>IF(SP_SUL!Y902="","*",SP_SUL!Y902)</f>
        <v>*</v>
      </c>
      <c r="C898" s="95" t="str">
        <f>IF(SP_SUL!B902="","*",SP_SUL!B902)</f>
        <v>*</v>
      </c>
      <c r="D898" s="94" t="str">
        <f>IF(SP_SUL!D902="","*",SP_SUL!D902)</f>
        <v>*</v>
      </c>
      <c r="E898" s="94" t="str">
        <f>IF(SP_SUL!H902="","*",SP_SUL!H902)</f>
        <v>*</v>
      </c>
      <c r="F898" s="100" t="str">
        <f>IF(SP_SUL!M902="","*",SP_SUL!M902)</f>
        <v>-</v>
      </c>
      <c r="G898" s="95" t="str">
        <f>IF(SP_SUL!I902="","*",SP_SUL!I902)</f>
        <v>*</v>
      </c>
      <c r="H898" s="95" t="str">
        <f>IF(SP_SUL!AB902="","*",SP_SUL!AB902)</f>
        <v>*</v>
      </c>
      <c r="I898" s="95" t="str">
        <f>IF(SP_SUL!AC902="","*",SP_SUL!AC902)</f>
        <v>*</v>
      </c>
      <c r="J898" s="96" t="str">
        <f>IF(SP_SUL!AA902="","*",SP_SUL!AA902)</f>
        <v>*</v>
      </c>
      <c r="K898" s="97" t="str">
        <f>IF(SP_SUL!AD902="","*",SP_SUL!AD902)</f>
        <v>*</v>
      </c>
    </row>
    <row r="899" spans="2:11" hidden="1">
      <c r="B899" s="94" t="str">
        <f>IF(SP_SUL!Y903="","*",SP_SUL!Y903)</f>
        <v>*</v>
      </c>
      <c r="C899" s="95" t="str">
        <f>IF(SP_SUL!B903="","*",SP_SUL!B903)</f>
        <v>*</v>
      </c>
      <c r="D899" s="94" t="str">
        <f>IF(SP_SUL!D903="","*",SP_SUL!D903)</f>
        <v>*</v>
      </c>
      <c r="E899" s="94" t="str">
        <f>IF(SP_SUL!H903="","*",SP_SUL!H903)</f>
        <v>*</v>
      </c>
      <c r="F899" s="100" t="str">
        <f>IF(SP_SUL!M903="","*",SP_SUL!M903)</f>
        <v>-</v>
      </c>
      <c r="G899" s="95" t="str">
        <f>IF(SP_SUL!I903="","*",SP_SUL!I903)</f>
        <v>*</v>
      </c>
      <c r="H899" s="95" t="str">
        <f>IF(SP_SUL!AB903="","*",SP_SUL!AB903)</f>
        <v>*</v>
      </c>
      <c r="I899" s="95" t="str">
        <f>IF(SP_SUL!AC903="","*",SP_SUL!AC903)</f>
        <v>*</v>
      </c>
      <c r="J899" s="96" t="str">
        <f>IF(SP_SUL!AA903="","*",SP_SUL!AA903)</f>
        <v>*</v>
      </c>
      <c r="K899" s="97" t="str">
        <f>IF(SP_SUL!AD903="","*",SP_SUL!AD903)</f>
        <v>*</v>
      </c>
    </row>
    <row r="900" spans="2:11" hidden="1">
      <c r="B900" s="94" t="str">
        <f>IF(SP_SUL!Y904="","*",SP_SUL!Y904)</f>
        <v>*</v>
      </c>
      <c r="C900" s="95" t="str">
        <f>IF(SP_SUL!B904="","*",SP_SUL!B904)</f>
        <v>*</v>
      </c>
      <c r="D900" s="94" t="str">
        <f>IF(SP_SUL!D904="","*",SP_SUL!D904)</f>
        <v>*</v>
      </c>
      <c r="E900" s="94" t="str">
        <f>IF(SP_SUL!H904="","*",SP_SUL!H904)</f>
        <v>*</v>
      </c>
      <c r="F900" s="100" t="str">
        <f>IF(SP_SUL!M904="","*",SP_SUL!M904)</f>
        <v>-</v>
      </c>
      <c r="G900" s="95" t="str">
        <f>IF(SP_SUL!I904="","*",SP_SUL!I904)</f>
        <v>*</v>
      </c>
      <c r="H900" s="95" t="str">
        <f>IF(SP_SUL!AB904="","*",SP_SUL!AB904)</f>
        <v>*</v>
      </c>
      <c r="I900" s="95" t="str">
        <f>IF(SP_SUL!AC904="","*",SP_SUL!AC904)</f>
        <v>*</v>
      </c>
      <c r="J900" s="96" t="str">
        <f>IF(SP_SUL!AA904="","*",SP_SUL!AA904)</f>
        <v>*</v>
      </c>
      <c r="K900" s="97" t="str">
        <f>IF(SP_SUL!AD904="","*",SP_SUL!AD904)</f>
        <v>*</v>
      </c>
    </row>
    <row r="901" spans="2:11" hidden="1">
      <c r="B901" s="94" t="str">
        <f>IF(SP_SUL!Y905="","*",SP_SUL!Y905)</f>
        <v>*</v>
      </c>
      <c r="C901" s="95" t="str">
        <f>IF(SP_SUL!B905="","*",SP_SUL!B905)</f>
        <v>*</v>
      </c>
      <c r="D901" s="94" t="str">
        <f>IF(SP_SUL!D905="","*",SP_SUL!D905)</f>
        <v>*</v>
      </c>
      <c r="E901" s="94" t="str">
        <f>IF(SP_SUL!H905="","*",SP_SUL!H905)</f>
        <v>*</v>
      </c>
      <c r="F901" s="100" t="str">
        <f>IF(SP_SUL!M905="","*",SP_SUL!M905)</f>
        <v>-</v>
      </c>
      <c r="G901" s="95" t="str">
        <f>IF(SP_SUL!I905="","*",SP_SUL!I905)</f>
        <v>*</v>
      </c>
      <c r="H901" s="95" t="str">
        <f>IF(SP_SUL!AB905="","*",SP_SUL!AB905)</f>
        <v>*</v>
      </c>
      <c r="I901" s="95" t="str">
        <f>IF(SP_SUL!AC905="","*",SP_SUL!AC905)</f>
        <v>*</v>
      </c>
      <c r="J901" s="96" t="str">
        <f>IF(SP_SUL!AA905="","*",SP_SUL!AA905)</f>
        <v>*</v>
      </c>
      <c r="K901" s="97" t="str">
        <f>IF(SP_SUL!AD905="","*",SP_SUL!AD905)</f>
        <v>*</v>
      </c>
    </row>
    <row r="902" spans="2:11" hidden="1">
      <c r="B902" s="94" t="str">
        <f>IF(SP_SUL!Y906="","*",SP_SUL!Y906)</f>
        <v>*</v>
      </c>
      <c r="C902" s="95" t="str">
        <f>IF(SP_SUL!B906="","*",SP_SUL!B906)</f>
        <v>*</v>
      </c>
      <c r="D902" s="94" t="str">
        <f>IF(SP_SUL!D906="","*",SP_SUL!D906)</f>
        <v>*</v>
      </c>
      <c r="E902" s="94" t="str">
        <f>IF(SP_SUL!H906="","*",SP_SUL!H906)</f>
        <v>*</v>
      </c>
      <c r="F902" s="100" t="str">
        <f>IF(SP_SUL!M906="","*",SP_SUL!M906)</f>
        <v>-</v>
      </c>
      <c r="G902" s="95" t="str">
        <f>IF(SP_SUL!I906="","*",SP_SUL!I906)</f>
        <v>*</v>
      </c>
      <c r="H902" s="95" t="str">
        <f>IF(SP_SUL!AB906="","*",SP_SUL!AB906)</f>
        <v>*</v>
      </c>
      <c r="I902" s="95" t="str">
        <f>IF(SP_SUL!AC906="","*",SP_SUL!AC906)</f>
        <v>*</v>
      </c>
      <c r="J902" s="96" t="str">
        <f>IF(SP_SUL!AA906="","*",SP_SUL!AA906)</f>
        <v>*</v>
      </c>
      <c r="K902" s="97" t="str">
        <f>IF(SP_SUL!AD906="","*",SP_SUL!AD906)</f>
        <v>*</v>
      </c>
    </row>
    <row r="903" spans="2:11" hidden="1">
      <c r="B903" s="94" t="str">
        <f>IF(SP_SUL!Y907="","*",SP_SUL!Y907)</f>
        <v>*</v>
      </c>
      <c r="C903" s="95" t="str">
        <f>IF(SP_SUL!B907="","*",SP_SUL!B907)</f>
        <v>*</v>
      </c>
      <c r="D903" s="94" t="str">
        <f>IF(SP_SUL!D907="","*",SP_SUL!D907)</f>
        <v>*</v>
      </c>
      <c r="E903" s="94" t="str">
        <f>IF(SP_SUL!H907="","*",SP_SUL!H907)</f>
        <v>*</v>
      </c>
      <c r="F903" s="100" t="str">
        <f>IF(SP_SUL!M907="","*",SP_SUL!M907)</f>
        <v>-</v>
      </c>
      <c r="G903" s="95" t="str">
        <f>IF(SP_SUL!I907="","*",SP_SUL!I907)</f>
        <v>*</v>
      </c>
      <c r="H903" s="95" t="str">
        <f>IF(SP_SUL!AB907="","*",SP_SUL!AB907)</f>
        <v>*</v>
      </c>
      <c r="I903" s="95" t="str">
        <f>IF(SP_SUL!AC907="","*",SP_SUL!AC907)</f>
        <v>*</v>
      </c>
      <c r="J903" s="96" t="str">
        <f>IF(SP_SUL!AA907="","*",SP_SUL!AA907)</f>
        <v>*</v>
      </c>
      <c r="K903" s="97" t="str">
        <f>IF(SP_SUL!AD907="","*",SP_SUL!AD907)</f>
        <v>*</v>
      </c>
    </row>
    <row r="904" spans="2:11" hidden="1">
      <c r="B904" s="94" t="str">
        <f>IF(SP_SUL!Y908="","*",SP_SUL!Y908)</f>
        <v>*</v>
      </c>
      <c r="C904" s="95" t="str">
        <f>IF(SP_SUL!B908="","*",SP_SUL!B908)</f>
        <v>*</v>
      </c>
      <c r="D904" s="94" t="str">
        <f>IF(SP_SUL!D908="","*",SP_SUL!D908)</f>
        <v>*</v>
      </c>
      <c r="E904" s="94" t="str">
        <f>IF(SP_SUL!H908="","*",SP_SUL!H908)</f>
        <v>*</v>
      </c>
      <c r="F904" s="100" t="str">
        <f>IF(SP_SUL!M908="","*",SP_SUL!M908)</f>
        <v>-</v>
      </c>
      <c r="G904" s="95" t="str">
        <f>IF(SP_SUL!I908="","*",SP_SUL!I908)</f>
        <v>*</v>
      </c>
      <c r="H904" s="95" t="str">
        <f>IF(SP_SUL!AB908="","*",SP_SUL!AB908)</f>
        <v>*</v>
      </c>
      <c r="I904" s="95" t="str">
        <f>IF(SP_SUL!AC908="","*",SP_SUL!AC908)</f>
        <v>*</v>
      </c>
      <c r="J904" s="96" t="str">
        <f>IF(SP_SUL!AA908="","*",SP_SUL!AA908)</f>
        <v>*</v>
      </c>
      <c r="K904" s="97" t="str">
        <f>IF(SP_SUL!AD908="","*",SP_SUL!AD908)</f>
        <v>*</v>
      </c>
    </row>
    <row r="905" spans="2:11" hidden="1">
      <c r="B905" s="94" t="str">
        <f>IF(SP_SUL!Y909="","*",SP_SUL!Y909)</f>
        <v>*</v>
      </c>
      <c r="C905" s="95" t="str">
        <f>IF(SP_SUL!B909="","*",SP_SUL!B909)</f>
        <v>*</v>
      </c>
      <c r="D905" s="94" t="str">
        <f>IF(SP_SUL!D909="","*",SP_SUL!D909)</f>
        <v>*</v>
      </c>
      <c r="E905" s="94" t="str">
        <f>IF(SP_SUL!H909="","*",SP_SUL!H909)</f>
        <v>*</v>
      </c>
      <c r="F905" s="100" t="str">
        <f>IF(SP_SUL!M909="","*",SP_SUL!M909)</f>
        <v>-</v>
      </c>
      <c r="G905" s="95" t="str">
        <f>IF(SP_SUL!I909="","*",SP_SUL!I909)</f>
        <v>*</v>
      </c>
      <c r="H905" s="95" t="str">
        <f>IF(SP_SUL!AB909="","*",SP_SUL!AB909)</f>
        <v>*</v>
      </c>
      <c r="I905" s="95" t="str">
        <f>IF(SP_SUL!AC909="","*",SP_SUL!AC909)</f>
        <v>*</v>
      </c>
      <c r="J905" s="96" t="str">
        <f>IF(SP_SUL!AA909="","*",SP_SUL!AA909)</f>
        <v>*</v>
      </c>
      <c r="K905" s="97" t="str">
        <f>IF(SP_SUL!AD909="","*",SP_SUL!AD909)</f>
        <v>*</v>
      </c>
    </row>
    <row r="906" spans="2:11" hidden="1">
      <c r="B906" s="94" t="str">
        <f>IF(SP_SUL!Y910="","*",SP_SUL!Y910)</f>
        <v>*</v>
      </c>
      <c r="C906" s="95" t="str">
        <f>IF(SP_SUL!B910="","*",SP_SUL!B910)</f>
        <v>*</v>
      </c>
      <c r="D906" s="94" t="str">
        <f>IF(SP_SUL!D910="","*",SP_SUL!D910)</f>
        <v>*</v>
      </c>
      <c r="E906" s="94" t="str">
        <f>IF(SP_SUL!H910="","*",SP_SUL!H910)</f>
        <v>*</v>
      </c>
      <c r="F906" s="100" t="str">
        <f>IF(SP_SUL!M910="","*",SP_SUL!M910)</f>
        <v>-</v>
      </c>
      <c r="G906" s="95" t="str">
        <f>IF(SP_SUL!I910="","*",SP_SUL!I910)</f>
        <v>*</v>
      </c>
      <c r="H906" s="95" t="str">
        <f>IF(SP_SUL!AB910="","*",SP_SUL!AB910)</f>
        <v>*</v>
      </c>
      <c r="I906" s="95" t="str">
        <f>IF(SP_SUL!AC910="","*",SP_SUL!AC910)</f>
        <v>*</v>
      </c>
      <c r="J906" s="96" t="str">
        <f>IF(SP_SUL!AA910="","*",SP_SUL!AA910)</f>
        <v>*</v>
      </c>
      <c r="K906" s="97" t="str">
        <f>IF(SP_SUL!AD910="","*",SP_SUL!AD910)</f>
        <v>*</v>
      </c>
    </row>
    <row r="907" spans="2:11" hidden="1">
      <c r="B907" s="94" t="str">
        <f>IF(SP_SUL!Y911="","*",SP_SUL!Y911)</f>
        <v>*</v>
      </c>
      <c r="C907" s="95" t="str">
        <f>IF(SP_SUL!B911="","*",SP_SUL!B911)</f>
        <v>*</v>
      </c>
      <c r="D907" s="94" t="str">
        <f>IF(SP_SUL!D911="","*",SP_SUL!D911)</f>
        <v>*</v>
      </c>
      <c r="E907" s="94" t="str">
        <f>IF(SP_SUL!H911="","*",SP_SUL!H911)</f>
        <v>*</v>
      </c>
      <c r="F907" s="100" t="str">
        <f>IF(SP_SUL!M911="","*",SP_SUL!M911)</f>
        <v>-</v>
      </c>
      <c r="G907" s="95" t="str">
        <f>IF(SP_SUL!I911="","*",SP_SUL!I911)</f>
        <v>*</v>
      </c>
      <c r="H907" s="95" t="str">
        <f>IF(SP_SUL!AB911="","*",SP_SUL!AB911)</f>
        <v>*</v>
      </c>
      <c r="I907" s="95" t="str">
        <f>IF(SP_SUL!AC911="","*",SP_SUL!AC911)</f>
        <v>*</v>
      </c>
      <c r="J907" s="96" t="str">
        <f>IF(SP_SUL!AA911="","*",SP_SUL!AA911)</f>
        <v>*</v>
      </c>
      <c r="K907" s="97" t="str">
        <f>IF(SP_SUL!AD911="","*",SP_SUL!AD911)</f>
        <v>*</v>
      </c>
    </row>
    <row r="908" spans="2:11" hidden="1">
      <c r="B908" s="94" t="str">
        <f>IF(SP_SUL!Y912="","*",SP_SUL!Y912)</f>
        <v>*</v>
      </c>
      <c r="C908" s="95" t="str">
        <f>IF(SP_SUL!B912="","*",SP_SUL!B912)</f>
        <v>*</v>
      </c>
      <c r="D908" s="94" t="str">
        <f>IF(SP_SUL!D912="","*",SP_SUL!D912)</f>
        <v>*</v>
      </c>
      <c r="E908" s="94" t="str">
        <f>IF(SP_SUL!H912="","*",SP_SUL!H912)</f>
        <v>*</v>
      </c>
      <c r="F908" s="100" t="str">
        <f>IF(SP_SUL!M912="","*",SP_SUL!M912)</f>
        <v>-</v>
      </c>
      <c r="G908" s="95" t="str">
        <f>IF(SP_SUL!I912="","*",SP_SUL!I912)</f>
        <v>*</v>
      </c>
      <c r="H908" s="95" t="str">
        <f>IF(SP_SUL!AB912="","*",SP_SUL!AB912)</f>
        <v>*</v>
      </c>
      <c r="I908" s="95" t="str">
        <f>IF(SP_SUL!AC912="","*",SP_SUL!AC912)</f>
        <v>*</v>
      </c>
      <c r="J908" s="96" t="str">
        <f>IF(SP_SUL!AA912="","*",SP_SUL!AA912)</f>
        <v>*</v>
      </c>
      <c r="K908" s="97" t="str">
        <f>IF(SP_SUL!AD912="","*",SP_SUL!AD912)</f>
        <v>*</v>
      </c>
    </row>
    <row r="909" spans="2:11" hidden="1">
      <c r="B909" s="94" t="str">
        <f>IF(SP_SUL!Y913="","*",SP_SUL!Y913)</f>
        <v>*</v>
      </c>
      <c r="C909" s="95" t="str">
        <f>IF(SP_SUL!B913="","*",SP_SUL!B913)</f>
        <v>*</v>
      </c>
      <c r="D909" s="94" t="str">
        <f>IF(SP_SUL!D913="","*",SP_SUL!D913)</f>
        <v>*</v>
      </c>
      <c r="E909" s="94" t="str">
        <f>IF(SP_SUL!H913="","*",SP_SUL!H913)</f>
        <v>*</v>
      </c>
      <c r="F909" s="100" t="str">
        <f>IF(SP_SUL!M913="","*",SP_SUL!M913)</f>
        <v>-</v>
      </c>
      <c r="G909" s="95" t="str">
        <f>IF(SP_SUL!I913="","*",SP_SUL!I913)</f>
        <v>*</v>
      </c>
      <c r="H909" s="95" t="str">
        <f>IF(SP_SUL!AB913="","*",SP_SUL!AB913)</f>
        <v>*</v>
      </c>
      <c r="I909" s="95" t="str">
        <f>IF(SP_SUL!AC913="","*",SP_SUL!AC913)</f>
        <v>*</v>
      </c>
      <c r="J909" s="96" t="str">
        <f>IF(SP_SUL!AA913="","*",SP_SUL!AA913)</f>
        <v>*</v>
      </c>
      <c r="K909" s="97" t="str">
        <f>IF(SP_SUL!AD913="","*",SP_SUL!AD913)</f>
        <v>*</v>
      </c>
    </row>
    <row r="910" spans="2:11" hidden="1">
      <c r="B910" s="94" t="str">
        <f>IF(SP_SUL!Y914="","*",SP_SUL!Y914)</f>
        <v>*</v>
      </c>
      <c r="C910" s="95" t="str">
        <f>IF(SP_SUL!B914="","*",SP_SUL!B914)</f>
        <v>*</v>
      </c>
      <c r="D910" s="94" t="str">
        <f>IF(SP_SUL!D914="","*",SP_SUL!D914)</f>
        <v>*</v>
      </c>
      <c r="E910" s="94" t="str">
        <f>IF(SP_SUL!H914="","*",SP_SUL!H914)</f>
        <v>*</v>
      </c>
      <c r="F910" s="100" t="str">
        <f>IF(SP_SUL!M914="","*",SP_SUL!M914)</f>
        <v>-</v>
      </c>
      <c r="G910" s="95" t="str">
        <f>IF(SP_SUL!I914="","*",SP_SUL!I914)</f>
        <v>*</v>
      </c>
      <c r="H910" s="95" t="str">
        <f>IF(SP_SUL!AB914="","*",SP_SUL!AB914)</f>
        <v>*</v>
      </c>
      <c r="I910" s="95" t="str">
        <f>IF(SP_SUL!AC914="","*",SP_SUL!AC914)</f>
        <v>*</v>
      </c>
      <c r="J910" s="96" t="str">
        <f>IF(SP_SUL!AA914="","*",SP_SUL!AA914)</f>
        <v>*</v>
      </c>
      <c r="K910" s="97" t="str">
        <f>IF(SP_SUL!AD914="","*",SP_SUL!AD914)</f>
        <v>*</v>
      </c>
    </row>
    <row r="911" spans="2:11" hidden="1">
      <c r="B911" s="94" t="str">
        <f>IF(SP_SUL!Y915="","*",SP_SUL!Y915)</f>
        <v>*</v>
      </c>
      <c r="C911" s="95" t="str">
        <f>IF(SP_SUL!B915="","*",SP_SUL!B915)</f>
        <v>*</v>
      </c>
      <c r="D911" s="94" t="str">
        <f>IF(SP_SUL!D915="","*",SP_SUL!D915)</f>
        <v>*</v>
      </c>
      <c r="E911" s="94" t="str">
        <f>IF(SP_SUL!H915="","*",SP_SUL!H915)</f>
        <v>*</v>
      </c>
      <c r="F911" s="100" t="str">
        <f>IF(SP_SUL!M915="","*",SP_SUL!M915)</f>
        <v>-</v>
      </c>
      <c r="G911" s="95" t="str">
        <f>IF(SP_SUL!I915="","*",SP_SUL!I915)</f>
        <v>*</v>
      </c>
      <c r="H911" s="95" t="str">
        <f>IF(SP_SUL!AB915="","*",SP_SUL!AB915)</f>
        <v>*</v>
      </c>
      <c r="I911" s="95" t="str">
        <f>IF(SP_SUL!AC915="","*",SP_SUL!AC915)</f>
        <v>*</v>
      </c>
      <c r="J911" s="96" t="str">
        <f>IF(SP_SUL!AA915="","*",SP_SUL!AA915)</f>
        <v>*</v>
      </c>
      <c r="K911" s="97" t="str">
        <f>IF(SP_SUL!AD915="","*",SP_SUL!AD915)</f>
        <v>*</v>
      </c>
    </row>
    <row r="912" spans="2:11" hidden="1">
      <c r="B912" s="94" t="str">
        <f>IF(SP_SUL!Y916="","*",SP_SUL!Y916)</f>
        <v>*</v>
      </c>
      <c r="C912" s="95" t="str">
        <f>IF(SP_SUL!B916="","*",SP_SUL!B916)</f>
        <v>*</v>
      </c>
      <c r="D912" s="94" t="str">
        <f>IF(SP_SUL!D916="","*",SP_SUL!D916)</f>
        <v>*</v>
      </c>
      <c r="E912" s="94" t="str">
        <f>IF(SP_SUL!H916="","*",SP_SUL!H916)</f>
        <v>*</v>
      </c>
      <c r="F912" s="100" t="str">
        <f>IF(SP_SUL!M916="","*",SP_SUL!M916)</f>
        <v>-</v>
      </c>
      <c r="G912" s="95" t="str">
        <f>IF(SP_SUL!I916="","*",SP_SUL!I916)</f>
        <v>*</v>
      </c>
      <c r="H912" s="95" t="str">
        <f>IF(SP_SUL!AB916="","*",SP_SUL!AB916)</f>
        <v>*</v>
      </c>
      <c r="I912" s="95" t="str">
        <f>IF(SP_SUL!AC916="","*",SP_SUL!AC916)</f>
        <v>*</v>
      </c>
      <c r="J912" s="96" t="str">
        <f>IF(SP_SUL!AA916="","*",SP_SUL!AA916)</f>
        <v>*</v>
      </c>
      <c r="K912" s="97" t="str">
        <f>IF(SP_SUL!AD916="","*",SP_SUL!AD916)</f>
        <v>*</v>
      </c>
    </row>
    <row r="913" spans="2:11" hidden="1">
      <c r="B913" s="94" t="str">
        <f>IF(SP_SUL!Y917="","*",SP_SUL!Y917)</f>
        <v>*</v>
      </c>
      <c r="C913" s="95" t="str">
        <f>IF(SP_SUL!B917="","*",SP_SUL!B917)</f>
        <v>*</v>
      </c>
      <c r="D913" s="94" t="str">
        <f>IF(SP_SUL!D917="","*",SP_SUL!D917)</f>
        <v>*</v>
      </c>
      <c r="E913" s="94" t="str">
        <f>IF(SP_SUL!H917="","*",SP_SUL!H917)</f>
        <v>*</v>
      </c>
      <c r="F913" s="100" t="str">
        <f>IF(SP_SUL!M917="","*",SP_SUL!M917)</f>
        <v>-</v>
      </c>
      <c r="G913" s="95" t="str">
        <f>IF(SP_SUL!I917="","*",SP_SUL!I917)</f>
        <v>*</v>
      </c>
      <c r="H913" s="95" t="str">
        <f>IF(SP_SUL!AB917="","*",SP_SUL!AB917)</f>
        <v>*</v>
      </c>
      <c r="I913" s="95" t="str">
        <f>IF(SP_SUL!AC917="","*",SP_SUL!AC917)</f>
        <v>*</v>
      </c>
      <c r="J913" s="96" t="str">
        <f>IF(SP_SUL!AA917="","*",SP_SUL!AA917)</f>
        <v>*</v>
      </c>
      <c r="K913" s="97" t="str">
        <f>IF(SP_SUL!AD917="","*",SP_SUL!AD917)</f>
        <v>*</v>
      </c>
    </row>
    <row r="914" spans="2:11" hidden="1">
      <c r="B914" s="94" t="str">
        <f>IF(SP_SUL!Y918="","*",SP_SUL!Y918)</f>
        <v>*</v>
      </c>
      <c r="C914" s="95" t="str">
        <f>IF(SP_SUL!B918="","*",SP_SUL!B918)</f>
        <v>*</v>
      </c>
      <c r="D914" s="94" t="str">
        <f>IF(SP_SUL!D918="","*",SP_SUL!D918)</f>
        <v>*</v>
      </c>
      <c r="E914" s="94" t="str">
        <f>IF(SP_SUL!H918="","*",SP_SUL!H918)</f>
        <v>*</v>
      </c>
      <c r="F914" s="100" t="str">
        <f>IF(SP_SUL!M918="","*",SP_SUL!M918)</f>
        <v>-</v>
      </c>
      <c r="G914" s="95" t="str">
        <f>IF(SP_SUL!I918="","*",SP_SUL!I918)</f>
        <v>*</v>
      </c>
      <c r="H914" s="95" t="str">
        <f>IF(SP_SUL!AB918="","*",SP_SUL!AB918)</f>
        <v>*</v>
      </c>
      <c r="I914" s="95" t="str">
        <f>IF(SP_SUL!AC918="","*",SP_SUL!AC918)</f>
        <v>*</v>
      </c>
      <c r="J914" s="96" t="str">
        <f>IF(SP_SUL!AA918="","*",SP_SUL!AA918)</f>
        <v>*</v>
      </c>
      <c r="K914" s="97" t="str">
        <f>IF(SP_SUL!AD918="","*",SP_SUL!AD918)</f>
        <v>*</v>
      </c>
    </row>
    <row r="915" spans="2:11" hidden="1">
      <c r="B915" s="94" t="str">
        <f>IF(SP_SUL!Y919="","*",SP_SUL!Y919)</f>
        <v>*</v>
      </c>
      <c r="C915" s="95" t="str">
        <f>IF(SP_SUL!B919="","*",SP_SUL!B919)</f>
        <v>*</v>
      </c>
      <c r="D915" s="94" t="str">
        <f>IF(SP_SUL!D919="","*",SP_SUL!D919)</f>
        <v>*</v>
      </c>
      <c r="E915" s="94" t="str">
        <f>IF(SP_SUL!H919="","*",SP_SUL!H919)</f>
        <v>*</v>
      </c>
      <c r="F915" s="100" t="str">
        <f>IF(SP_SUL!M919="","*",SP_SUL!M919)</f>
        <v>-</v>
      </c>
      <c r="G915" s="95" t="str">
        <f>IF(SP_SUL!I919="","*",SP_SUL!I919)</f>
        <v>*</v>
      </c>
      <c r="H915" s="95" t="str">
        <f>IF(SP_SUL!AB919="","*",SP_SUL!AB919)</f>
        <v>*</v>
      </c>
      <c r="I915" s="95" t="str">
        <f>IF(SP_SUL!AC919="","*",SP_SUL!AC919)</f>
        <v>*</v>
      </c>
      <c r="J915" s="96" t="str">
        <f>IF(SP_SUL!AA919="","*",SP_SUL!AA919)</f>
        <v>*</v>
      </c>
      <c r="K915" s="97" t="str">
        <f>IF(SP_SUL!AD919="","*",SP_SUL!AD919)</f>
        <v>*</v>
      </c>
    </row>
    <row r="916" spans="2:11" hidden="1">
      <c r="B916" s="94" t="str">
        <f>IF(SP_SUL!Y920="","*",SP_SUL!Y920)</f>
        <v>*</v>
      </c>
      <c r="C916" s="95" t="str">
        <f>IF(SP_SUL!B920="","*",SP_SUL!B920)</f>
        <v>*</v>
      </c>
      <c r="D916" s="94" t="str">
        <f>IF(SP_SUL!D920="","*",SP_SUL!D920)</f>
        <v>*</v>
      </c>
      <c r="E916" s="94" t="str">
        <f>IF(SP_SUL!H920="","*",SP_SUL!H920)</f>
        <v>*</v>
      </c>
      <c r="F916" s="100" t="str">
        <f>IF(SP_SUL!M920="","*",SP_SUL!M920)</f>
        <v>-</v>
      </c>
      <c r="G916" s="95" t="str">
        <f>IF(SP_SUL!I920="","*",SP_SUL!I920)</f>
        <v>*</v>
      </c>
      <c r="H916" s="95" t="str">
        <f>IF(SP_SUL!AB920="","*",SP_SUL!AB920)</f>
        <v>*</v>
      </c>
      <c r="I916" s="95" t="str">
        <f>IF(SP_SUL!AC920="","*",SP_SUL!AC920)</f>
        <v>*</v>
      </c>
      <c r="J916" s="96" t="str">
        <f>IF(SP_SUL!AA920="","*",SP_SUL!AA920)</f>
        <v>*</v>
      </c>
      <c r="K916" s="97" t="str">
        <f>IF(SP_SUL!AD920="","*",SP_SUL!AD920)</f>
        <v>*</v>
      </c>
    </row>
    <row r="917" spans="2:11" hidden="1">
      <c r="B917" s="94" t="str">
        <f>IF(SP_SUL!Y921="","*",SP_SUL!Y921)</f>
        <v>*</v>
      </c>
      <c r="C917" s="95" t="str">
        <f>IF(SP_SUL!B921="","*",SP_SUL!B921)</f>
        <v>*</v>
      </c>
      <c r="D917" s="94" t="str">
        <f>IF(SP_SUL!D921="","*",SP_SUL!D921)</f>
        <v>*</v>
      </c>
      <c r="E917" s="94" t="str">
        <f>IF(SP_SUL!H921="","*",SP_SUL!H921)</f>
        <v>*</v>
      </c>
      <c r="F917" s="100" t="str">
        <f>IF(SP_SUL!M921="","*",SP_SUL!M921)</f>
        <v>-</v>
      </c>
      <c r="G917" s="95" t="str">
        <f>IF(SP_SUL!I921="","*",SP_SUL!I921)</f>
        <v>*</v>
      </c>
      <c r="H917" s="95" t="str">
        <f>IF(SP_SUL!AB921="","*",SP_SUL!AB921)</f>
        <v>*</v>
      </c>
      <c r="I917" s="95" t="str">
        <f>IF(SP_SUL!AC921="","*",SP_SUL!AC921)</f>
        <v>*</v>
      </c>
      <c r="J917" s="96" t="str">
        <f>IF(SP_SUL!AA921="","*",SP_SUL!AA921)</f>
        <v>*</v>
      </c>
      <c r="K917" s="97" t="str">
        <f>IF(SP_SUL!AD921="","*",SP_SUL!AD921)</f>
        <v>*</v>
      </c>
    </row>
    <row r="918" spans="2:11" hidden="1">
      <c r="B918" s="94" t="str">
        <f>IF(SP_SUL!Y922="","*",SP_SUL!Y922)</f>
        <v>*</v>
      </c>
      <c r="C918" s="95" t="str">
        <f>IF(SP_SUL!B922="","*",SP_SUL!B922)</f>
        <v>*</v>
      </c>
      <c r="D918" s="94" t="str">
        <f>IF(SP_SUL!D922="","*",SP_SUL!D922)</f>
        <v>*</v>
      </c>
      <c r="E918" s="94" t="str">
        <f>IF(SP_SUL!H922="","*",SP_SUL!H922)</f>
        <v>*</v>
      </c>
      <c r="F918" s="100" t="str">
        <f>IF(SP_SUL!M922="","*",SP_SUL!M922)</f>
        <v>-</v>
      </c>
      <c r="G918" s="95" t="str">
        <f>IF(SP_SUL!I922="","*",SP_SUL!I922)</f>
        <v>*</v>
      </c>
      <c r="H918" s="95" t="str">
        <f>IF(SP_SUL!AB922="","*",SP_SUL!AB922)</f>
        <v>*</v>
      </c>
      <c r="I918" s="95" t="str">
        <f>IF(SP_SUL!AC922="","*",SP_SUL!AC922)</f>
        <v>*</v>
      </c>
      <c r="J918" s="96" t="str">
        <f>IF(SP_SUL!AA922="","*",SP_SUL!AA922)</f>
        <v>*</v>
      </c>
      <c r="K918" s="97" t="str">
        <f>IF(SP_SUL!AD922="","*",SP_SUL!AD922)</f>
        <v>*</v>
      </c>
    </row>
    <row r="919" spans="2:11" hidden="1">
      <c r="B919" s="94" t="str">
        <f>IF(SP_SUL!Y923="","*",SP_SUL!Y923)</f>
        <v>*</v>
      </c>
      <c r="C919" s="95" t="str">
        <f>IF(SP_SUL!B923="","*",SP_SUL!B923)</f>
        <v>*</v>
      </c>
      <c r="D919" s="94" t="str">
        <f>IF(SP_SUL!D923="","*",SP_SUL!D923)</f>
        <v>*</v>
      </c>
      <c r="E919" s="94" t="str">
        <f>IF(SP_SUL!H923="","*",SP_SUL!H923)</f>
        <v>*</v>
      </c>
      <c r="F919" s="100" t="str">
        <f>IF(SP_SUL!M923="","*",SP_SUL!M923)</f>
        <v>-</v>
      </c>
      <c r="G919" s="95" t="str">
        <f>IF(SP_SUL!I923="","*",SP_SUL!I923)</f>
        <v>*</v>
      </c>
      <c r="H919" s="95" t="str">
        <f>IF(SP_SUL!AB923="","*",SP_SUL!AB923)</f>
        <v>*</v>
      </c>
      <c r="I919" s="95" t="str">
        <f>IF(SP_SUL!AC923="","*",SP_SUL!AC923)</f>
        <v>*</v>
      </c>
      <c r="J919" s="96" t="str">
        <f>IF(SP_SUL!AA923="","*",SP_SUL!AA923)</f>
        <v>*</v>
      </c>
      <c r="K919" s="97" t="str">
        <f>IF(SP_SUL!AD923="","*",SP_SUL!AD923)</f>
        <v>*</v>
      </c>
    </row>
    <row r="920" spans="2:11" hidden="1">
      <c r="B920" s="94" t="str">
        <f>IF(SP_SUL!Y924="","*",SP_SUL!Y924)</f>
        <v>*</v>
      </c>
      <c r="C920" s="95" t="str">
        <f>IF(SP_SUL!B924="","*",SP_SUL!B924)</f>
        <v>*</v>
      </c>
      <c r="D920" s="94" t="str">
        <f>IF(SP_SUL!D924="","*",SP_SUL!D924)</f>
        <v>*</v>
      </c>
      <c r="E920" s="94" t="str">
        <f>IF(SP_SUL!H924="","*",SP_SUL!H924)</f>
        <v>*</v>
      </c>
      <c r="F920" s="100" t="str">
        <f>IF(SP_SUL!M924="","*",SP_SUL!M924)</f>
        <v>-</v>
      </c>
      <c r="G920" s="95" t="str">
        <f>IF(SP_SUL!I924="","*",SP_SUL!I924)</f>
        <v>*</v>
      </c>
      <c r="H920" s="95" t="str">
        <f>IF(SP_SUL!AB924="","*",SP_SUL!AB924)</f>
        <v>*</v>
      </c>
      <c r="I920" s="95" t="str">
        <f>IF(SP_SUL!AC924="","*",SP_SUL!AC924)</f>
        <v>*</v>
      </c>
      <c r="J920" s="96" t="str">
        <f>IF(SP_SUL!AA924="","*",SP_SUL!AA924)</f>
        <v>*</v>
      </c>
      <c r="K920" s="97" t="str">
        <f>IF(SP_SUL!AD924="","*",SP_SUL!AD924)</f>
        <v>*</v>
      </c>
    </row>
    <row r="921" spans="2:11" hidden="1">
      <c r="B921" s="94" t="str">
        <f>IF(SP_SUL!Y925="","*",SP_SUL!Y925)</f>
        <v>*</v>
      </c>
      <c r="C921" s="95" t="str">
        <f>IF(SP_SUL!B925="","*",SP_SUL!B925)</f>
        <v>*</v>
      </c>
      <c r="D921" s="94" t="str">
        <f>IF(SP_SUL!D925="","*",SP_SUL!D925)</f>
        <v>*</v>
      </c>
      <c r="E921" s="94" t="str">
        <f>IF(SP_SUL!H925="","*",SP_SUL!H925)</f>
        <v>*</v>
      </c>
      <c r="F921" s="100" t="str">
        <f>IF(SP_SUL!M925="","*",SP_SUL!M925)</f>
        <v>-</v>
      </c>
      <c r="G921" s="95" t="str">
        <f>IF(SP_SUL!I925="","*",SP_SUL!I925)</f>
        <v>*</v>
      </c>
      <c r="H921" s="95" t="str">
        <f>IF(SP_SUL!AB925="","*",SP_SUL!AB925)</f>
        <v>*</v>
      </c>
      <c r="I921" s="95" t="str">
        <f>IF(SP_SUL!AC925="","*",SP_SUL!AC925)</f>
        <v>*</v>
      </c>
      <c r="J921" s="96" t="str">
        <f>IF(SP_SUL!AA925="","*",SP_SUL!AA925)</f>
        <v>*</v>
      </c>
      <c r="K921" s="97" t="str">
        <f>IF(SP_SUL!AD925="","*",SP_SUL!AD925)</f>
        <v>*</v>
      </c>
    </row>
    <row r="922" spans="2:11" hidden="1">
      <c r="B922" s="94" t="str">
        <f>IF(SP_SUL!Y926="","*",SP_SUL!Y926)</f>
        <v>*</v>
      </c>
      <c r="C922" s="95" t="str">
        <f>IF(SP_SUL!B926="","*",SP_SUL!B926)</f>
        <v>*</v>
      </c>
      <c r="D922" s="94" t="str">
        <f>IF(SP_SUL!D926="","*",SP_SUL!D926)</f>
        <v>*</v>
      </c>
      <c r="E922" s="94" t="str">
        <f>IF(SP_SUL!H926="","*",SP_SUL!H926)</f>
        <v>*</v>
      </c>
      <c r="F922" s="100" t="str">
        <f>IF(SP_SUL!M926="","*",SP_SUL!M926)</f>
        <v>-</v>
      </c>
      <c r="G922" s="95" t="str">
        <f>IF(SP_SUL!I926="","*",SP_SUL!I926)</f>
        <v>*</v>
      </c>
      <c r="H922" s="95" t="str">
        <f>IF(SP_SUL!AB926="","*",SP_SUL!AB926)</f>
        <v>*</v>
      </c>
      <c r="I922" s="95" t="str">
        <f>IF(SP_SUL!AC926="","*",SP_SUL!AC926)</f>
        <v>*</v>
      </c>
      <c r="J922" s="96" t="str">
        <f>IF(SP_SUL!AA926="","*",SP_SUL!AA926)</f>
        <v>*</v>
      </c>
      <c r="K922" s="97" t="str">
        <f>IF(SP_SUL!AD926="","*",SP_SUL!AD926)</f>
        <v>*</v>
      </c>
    </row>
    <row r="923" spans="2:11" hidden="1">
      <c r="B923" s="94" t="str">
        <f>IF(SP_SUL!Y927="","*",SP_SUL!Y927)</f>
        <v>*</v>
      </c>
      <c r="C923" s="95" t="str">
        <f>IF(SP_SUL!B927="","*",SP_SUL!B927)</f>
        <v>*</v>
      </c>
      <c r="D923" s="94" t="str">
        <f>IF(SP_SUL!D927="","*",SP_SUL!D927)</f>
        <v>*</v>
      </c>
      <c r="E923" s="94" t="str">
        <f>IF(SP_SUL!H927="","*",SP_SUL!H927)</f>
        <v>*</v>
      </c>
      <c r="F923" s="100" t="str">
        <f>IF(SP_SUL!M927="","*",SP_SUL!M927)</f>
        <v>-</v>
      </c>
      <c r="G923" s="95" t="str">
        <f>IF(SP_SUL!I927="","*",SP_SUL!I927)</f>
        <v>*</v>
      </c>
      <c r="H923" s="95" t="str">
        <f>IF(SP_SUL!AB927="","*",SP_SUL!AB927)</f>
        <v>*</v>
      </c>
      <c r="I923" s="95" t="str">
        <f>IF(SP_SUL!AC927="","*",SP_SUL!AC927)</f>
        <v>*</v>
      </c>
      <c r="J923" s="96" t="str">
        <f>IF(SP_SUL!AA927="","*",SP_SUL!AA927)</f>
        <v>*</v>
      </c>
      <c r="K923" s="97" t="str">
        <f>IF(SP_SUL!AD927="","*",SP_SUL!AD927)</f>
        <v>*</v>
      </c>
    </row>
    <row r="924" spans="2:11" hidden="1">
      <c r="B924" s="94" t="str">
        <f>IF(SP_SUL!Y928="","*",SP_SUL!Y928)</f>
        <v>*</v>
      </c>
      <c r="C924" s="95" t="str">
        <f>IF(SP_SUL!B928="","*",SP_SUL!B928)</f>
        <v>*</v>
      </c>
      <c r="D924" s="94" t="str">
        <f>IF(SP_SUL!D928="","*",SP_SUL!D928)</f>
        <v>*</v>
      </c>
      <c r="E924" s="94" t="str">
        <f>IF(SP_SUL!H928="","*",SP_SUL!H928)</f>
        <v>*</v>
      </c>
      <c r="F924" s="100" t="str">
        <f>IF(SP_SUL!M928="","*",SP_SUL!M928)</f>
        <v>-</v>
      </c>
      <c r="G924" s="95" t="str">
        <f>IF(SP_SUL!I928="","*",SP_SUL!I928)</f>
        <v>*</v>
      </c>
      <c r="H924" s="95" t="str">
        <f>IF(SP_SUL!AB928="","*",SP_SUL!AB928)</f>
        <v>*</v>
      </c>
      <c r="I924" s="95" t="str">
        <f>IF(SP_SUL!AC928="","*",SP_SUL!AC928)</f>
        <v>*</v>
      </c>
      <c r="J924" s="96" t="str">
        <f>IF(SP_SUL!AA928="","*",SP_SUL!AA928)</f>
        <v>*</v>
      </c>
      <c r="K924" s="97" t="str">
        <f>IF(SP_SUL!AD928="","*",SP_SUL!AD928)</f>
        <v>*</v>
      </c>
    </row>
    <row r="925" spans="2:11" hidden="1">
      <c r="B925" s="94" t="str">
        <f>IF(SP_SUL!Y929="","*",SP_SUL!Y929)</f>
        <v>*</v>
      </c>
      <c r="C925" s="95" t="str">
        <f>IF(SP_SUL!B929="","*",SP_SUL!B929)</f>
        <v>*</v>
      </c>
      <c r="D925" s="94" t="str">
        <f>IF(SP_SUL!D929="","*",SP_SUL!D929)</f>
        <v>*</v>
      </c>
      <c r="E925" s="94" t="str">
        <f>IF(SP_SUL!H929="","*",SP_SUL!H929)</f>
        <v>*</v>
      </c>
      <c r="F925" s="100" t="str">
        <f>IF(SP_SUL!M929="","*",SP_SUL!M929)</f>
        <v>-</v>
      </c>
      <c r="G925" s="95" t="str">
        <f>IF(SP_SUL!I929="","*",SP_SUL!I929)</f>
        <v>*</v>
      </c>
      <c r="H925" s="95" t="str">
        <f>IF(SP_SUL!AB929="","*",SP_SUL!AB929)</f>
        <v>*</v>
      </c>
      <c r="I925" s="95" t="str">
        <f>IF(SP_SUL!AC929="","*",SP_SUL!AC929)</f>
        <v>*</v>
      </c>
      <c r="J925" s="96" t="str">
        <f>IF(SP_SUL!AA929="","*",SP_SUL!AA929)</f>
        <v>*</v>
      </c>
      <c r="K925" s="97" t="str">
        <f>IF(SP_SUL!AD929="","*",SP_SUL!AD929)</f>
        <v>*</v>
      </c>
    </row>
    <row r="926" spans="2:11" hidden="1">
      <c r="B926" s="94" t="str">
        <f>IF(SP_SUL!Y930="","*",SP_SUL!Y930)</f>
        <v>*</v>
      </c>
      <c r="C926" s="95" t="str">
        <f>IF(SP_SUL!B930="","*",SP_SUL!B930)</f>
        <v>*</v>
      </c>
      <c r="D926" s="94" t="str">
        <f>IF(SP_SUL!D930="","*",SP_SUL!D930)</f>
        <v>*</v>
      </c>
      <c r="E926" s="94" t="str">
        <f>IF(SP_SUL!H930="","*",SP_SUL!H930)</f>
        <v>*</v>
      </c>
      <c r="F926" s="100" t="str">
        <f>IF(SP_SUL!M930="","*",SP_SUL!M930)</f>
        <v>-</v>
      </c>
      <c r="G926" s="95" t="str">
        <f>IF(SP_SUL!I930="","*",SP_SUL!I930)</f>
        <v>*</v>
      </c>
      <c r="H926" s="95" t="str">
        <f>IF(SP_SUL!AB930="","*",SP_SUL!AB930)</f>
        <v>*</v>
      </c>
      <c r="I926" s="95" t="str">
        <f>IF(SP_SUL!AC930="","*",SP_SUL!AC930)</f>
        <v>*</v>
      </c>
      <c r="J926" s="96" t="str">
        <f>IF(SP_SUL!AA930="","*",SP_SUL!AA930)</f>
        <v>*</v>
      </c>
      <c r="K926" s="97" t="str">
        <f>IF(SP_SUL!AD930="","*",SP_SUL!AD930)</f>
        <v>*</v>
      </c>
    </row>
    <row r="927" spans="2:11" hidden="1">
      <c r="B927" s="94" t="str">
        <f>IF(SP_SUL!Y931="","*",SP_SUL!Y931)</f>
        <v>*</v>
      </c>
      <c r="C927" s="95" t="str">
        <f>IF(SP_SUL!B931="","*",SP_SUL!B931)</f>
        <v>*</v>
      </c>
      <c r="D927" s="94" t="str">
        <f>IF(SP_SUL!D931="","*",SP_SUL!D931)</f>
        <v>*</v>
      </c>
      <c r="E927" s="94" t="str">
        <f>IF(SP_SUL!H931="","*",SP_SUL!H931)</f>
        <v>*</v>
      </c>
      <c r="F927" s="100" t="str">
        <f>IF(SP_SUL!M931="","*",SP_SUL!M931)</f>
        <v>-</v>
      </c>
      <c r="G927" s="95" t="str">
        <f>IF(SP_SUL!I931="","*",SP_SUL!I931)</f>
        <v>*</v>
      </c>
      <c r="H927" s="95" t="str">
        <f>IF(SP_SUL!AB931="","*",SP_SUL!AB931)</f>
        <v>*</v>
      </c>
      <c r="I927" s="95" t="str">
        <f>IF(SP_SUL!AC931="","*",SP_SUL!AC931)</f>
        <v>*</v>
      </c>
      <c r="J927" s="96" t="str">
        <f>IF(SP_SUL!AA931="","*",SP_SUL!AA931)</f>
        <v>*</v>
      </c>
      <c r="K927" s="97" t="str">
        <f>IF(SP_SUL!AD931="","*",SP_SUL!AD931)</f>
        <v>*</v>
      </c>
    </row>
    <row r="928" spans="2:11" hidden="1">
      <c r="B928" s="94" t="str">
        <f>IF(SP_SUL!Y932="","*",SP_SUL!Y932)</f>
        <v>*</v>
      </c>
      <c r="C928" s="95" t="str">
        <f>IF(SP_SUL!B932="","*",SP_SUL!B932)</f>
        <v>*</v>
      </c>
      <c r="D928" s="94" t="str">
        <f>IF(SP_SUL!D932="","*",SP_SUL!D932)</f>
        <v>*</v>
      </c>
      <c r="E928" s="94" t="str">
        <f>IF(SP_SUL!H932="","*",SP_SUL!H932)</f>
        <v>*</v>
      </c>
      <c r="F928" s="100" t="str">
        <f>IF(SP_SUL!M932="","*",SP_SUL!M932)</f>
        <v>-</v>
      </c>
      <c r="G928" s="95" t="str">
        <f>IF(SP_SUL!I932="","*",SP_SUL!I932)</f>
        <v>*</v>
      </c>
      <c r="H928" s="95" t="str">
        <f>IF(SP_SUL!AB932="","*",SP_SUL!AB932)</f>
        <v>*</v>
      </c>
      <c r="I928" s="95" t="str">
        <f>IF(SP_SUL!AC932="","*",SP_SUL!AC932)</f>
        <v>*</v>
      </c>
      <c r="J928" s="96" t="str">
        <f>IF(SP_SUL!AA932="","*",SP_SUL!AA932)</f>
        <v>*</v>
      </c>
      <c r="K928" s="97" t="str">
        <f>IF(SP_SUL!AD932="","*",SP_SUL!AD932)</f>
        <v>*</v>
      </c>
    </row>
    <row r="929" spans="2:11" hidden="1">
      <c r="B929" s="94" t="str">
        <f>IF(SP_SUL!Y933="","*",SP_SUL!Y933)</f>
        <v>*</v>
      </c>
      <c r="C929" s="95" t="str">
        <f>IF(SP_SUL!B933="","*",SP_SUL!B933)</f>
        <v>*</v>
      </c>
      <c r="D929" s="94" t="str">
        <f>IF(SP_SUL!D933="","*",SP_SUL!D933)</f>
        <v>*</v>
      </c>
      <c r="E929" s="94" t="str">
        <f>IF(SP_SUL!H933="","*",SP_SUL!H933)</f>
        <v>*</v>
      </c>
      <c r="F929" s="100" t="str">
        <f>IF(SP_SUL!M933="","*",SP_SUL!M933)</f>
        <v>-</v>
      </c>
      <c r="G929" s="95" t="str">
        <f>IF(SP_SUL!I933="","*",SP_SUL!I933)</f>
        <v>*</v>
      </c>
      <c r="H929" s="95" t="str">
        <f>IF(SP_SUL!AB933="","*",SP_SUL!AB933)</f>
        <v>*</v>
      </c>
      <c r="I929" s="95" t="str">
        <f>IF(SP_SUL!AC933="","*",SP_SUL!AC933)</f>
        <v>*</v>
      </c>
      <c r="J929" s="96" t="str">
        <f>IF(SP_SUL!AA933="","*",SP_SUL!AA933)</f>
        <v>*</v>
      </c>
      <c r="K929" s="97" t="str">
        <f>IF(SP_SUL!AD933="","*",SP_SUL!AD933)</f>
        <v>*</v>
      </c>
    </row>
    <row r="930" spans="2:11" hidden="1">
      <c r="B930" s="94" t="str">
        <f>IF(SP_SUL!Y934="","*",SP_SUL!Y934)</f>
        <v>*</v>
      </c>
      <c r="C930" s="95" t="str">
        <f>IF(SP_SUL!B934="","*",SP_SUL!B934)</f>
        <v>*</v>
      </c>
      <c r="D930" s="94" t="str">
        <f>IF(SP_SUL!D934="","*",SP_SUL!D934)</f>
        <v>*</v>
      </c>
      <c r="E930" s="94" t="str">
        <f>IF(SP_SUL!H934="","*",SP_SUL!H934)</f>
        <v>*</v>
      </c>
      <c r="F930" s="100" t="str">
        <f>IF(SP_SUL!M934="","*",SP_SUL!M934)</f>
        <v>-</v>
      </c>
      <c r="G930" s="95" t="str">
        <f>IF(SP_SUL!I934="","*",SP_SUL!I934)</f>
        <v>*</v>
      </c>
      <c r="H930" s="95" t="str">
        <f>IF(SP_SUL!AB934="","*",SP_SUL!AB934)</f>
        <v>*</v>
      </c>
      <c r="I930" s="95" t="str">
        <f>IF(SP_SUL!AC934="","*",SP_SUL!AC934)</f>
        <v>*</v>
      </c>
      <c r="J930" s="96" t="str">
        <f>IF(SP_SUL!AA934="","*",SP_SUL!AA934)</f>
        <v>*</v>
      </c>
      <c r="K930" s="97" t="str">
        <f>IF(SP_SUL!AD934="","*",SP_SUL!AD934)</f>
        <v>*</v>
      </c>
    </row>
    <row r="931" spans="2:11" hidden="1">
      <c r="B931" s="94" t="str">
        <f>IF(SP_SUL!Y935="","*",SP_SUL!Y935)</f>
        <v>*</v>
      </c>
      <c r="C931" s="95" t="str">
        <f>IF(SP_SUL!B935="","*",SP_SUL!B935)</f>
        <v>*</v>
      </c>
      <c r="D931" s="94" t="str">
        <f>IF(SP_SUL!D935="","*",SP_SUL!D935)</f>
        <v>*</v>
      </c>
      <c r="E931" s="94" t="str">
        <f>IF(SP_SUL!H935="","*",SP_SUL!H935)</f>
        <v>*</v>
      </c>
      <c r="F931" s="100" t="str">
        <f>IF(SP_SUL!M935="","*",SP_SUL!M935)</f>
        <v>-</v>
      </c>
      <c r="G931" s="95" t="str">
        <f>IF(SP_SUL!I935="","*",SP_SUL!I935)</f>
        <v>*</v>
      </c>
      <c r="H931" s="95" t="str">
        <f>IF(SP_SUL!AB935="","*",SP_SUL!AB935)</f>
        <v>*</v>
      </c>
      <c r="I931" s="95" t="str">
        <f>IF(SP_SUL!AC935="","*",SP_SUL!AC935)</f>
        <v>*</v>
      </c>
      <c r="J931" s="96" t="str">
        <f>IF(SP_SUL!AA935="","*",SP_SUL!AA935)</f>
        <v>*</v>
      </c>
      <c r="K931" s="97" t="str">
        <f>IF(SP_SUL!AD935="","*",SP_SUL!AD935)</f>
        <v>*</v>
      </c>
    </row>
    <row r="932" spans="2:11" hidden="1">
      <c r="B932" s="94" t="str">
        <f>IF(SP_SUL!Y936="","*",SP_SUL!Y936)</f>
        <v>*</v>
      </c>
      <c r="C932" s="95" t="str">
        <f>IF(SP_SUL!B936="","*",SP_SUL!B936)</f>
        <v>*</v>
      </c>
      <c r="D932" s="94" t="str">
        <f>IF(SP_SUL!D936="","*",SP_SUL!D936)</f>
        <v>*</v>
      </c>
      <c r="E932" s="94" t="str">
        <f>IF(SP_SUL!H936="","*",SP_SUL!H936)</f>
        <v>*</v>
      </c>
      <c r="F932" s="100" t="str">
        <f>IF(SP_SUL!M936="","*",SP_SUL!M936)</f>
        <v>-</v>
      </c>
      <c r="G932" s="95" t="str">
        <f>IF(SP_SUL!I936="","*",SP_SUL!I936)</f>
        <v>*</v>
      </c>
      <c r="H932" s="95" t="str">
        <f>IF(SP_SUL!AB936="","*",SP_SUL!AB936)</f>
        <v>*</v>
      </c>
      <c r="I932" s="95" t="str">
        <f>IF(SP_SUL!AC936="","*",SP_SUL!AC936)</f>
        <v>*</v>
      </c>
      <c r="J932" s="96" t="str">
        <f>IF(SP_SUL!AA936="","*",SP_SUL!AA936)</f>
        <v>*</v>
      </c>
      <c r="K932" s="97" t="str">
        <f>IF(SP_SUL!AD936="","*",SP_SUL!AD936)</f>
        <v>*</v>
      </c>
    </row>
    <row r="933" spans="2:11" hidden="1">
      <c r="B933" s="94" t="str">
        <f>IF(SP_SUL!Y937="","*",SP_SUL!Y937)</f>
        <v>*</v>
      </c>
      <c r="C933" s="95" t="str">
        <f>IF(SP_SUL!B937="","*",SP_SUL!B937)</f>
        <v>*</v>
      </c>
      <c r="D933" s="94" t="str">
        <f>IF(SP_SUL!D937="","*",SP_SUL!D937)</f>
        <v>*</v>
      </c>
      <c r="E933" s="94" t="str">
        <f>IF(SP_SUL!H937="","*",SP_SUL!H937)</f>
        <v>*</v>
      </c>
      <c r="F933" s="100" t="str">
        <f>IF(SP_SUL!M937="","*",SP_SUL!M937)</f>
        <v>-</v>
      </c>
      <c r="G933" s="95" t="str">
        <f>IF(SP_SUL!I937="","*",SP_SUL!I937)</f>
        <v>*</v>
      </c>
      <c r="H933" s="95" t="str">
        <f>IF(SP_SUL!AB937="","*",SP_SUL!AB937)</f>
        <v>*</v>
      </c>
      <c r="I933" s="95" t="str">
        <f>IF(SP_SUL!AC937="","*",SP_SUL!AC937)</f>
        <v>*</v>
      </c>
      <c r="J933" s="96" t="str">
        <f>IF(SP_SUL!AA937="","*",SP_SUL!AA937)</f>
        <v>*</v>
      </c>
      <c r="K933" s="97" t="str">
        <f>IF(SP_SUL!AD937="","*",SP_SUL!AD937)</f>
        <v>*</v>
      </c>
    </row>
    <row r="934" spans="2:11" hidden="1">
      <c r="B934" s="94" t="str">
        <f>IF(SP_SUL!Y938="","*",SP_SUL!Y938)</f>
        <v>*</v>
      </c>
      <c r="C934" s="95" t="str">
        <f>IF(SP_SUL!B938="","*",SP_SUL!B938)</f>
        <v>*</v>
      </c>
      <c r="D934" s="94" t="str">
        <f>IF(SP_SUL!D938="","*",SP_SUL!D938)</f>
        <v>*</v>
      </c>
      <c r="E934" s="94" t="str">
        <f>IF(SP_SUL!H938="","*",SP_SUL!H938)</f>
        <v>*</v>
      </c>
      <c r="F934" s="100" t="str">
        <f>IF(SP_SUL!M938="","*",SP_SUL!M938)</f>
        <v>-</v>
      </c>
      <c r="G934" s="95" t="str">
        <f>IF(SP_SUL!I938="","*",SP_SUL!I938)</f>
        <v>*</v>
      </c>
      <c r="H934" s="95" t="str">
        <f>IF(SP_SUL!AB938="","*",SP_SUL!AB938)</f>
        <v>*</v>
      </c>
      <c r="I934" s="95" t="str">
        <f>IF(SP_SUL!AC938="","*",SP_SUL!AC938)</f>
        <v>*</v>
      </c>
      <c r="J934" s="96" t="str">
        <f>IF(SP_SUL!AA938="","*",SP_SUL!AA938)</f>
        <v>*</v>
      </c>
      <c r="K934" s="97" t="str">
        <f>IF(SP_SUL!AD938="","*",SP_SUL!AD938)</f>
        <v>*</v>
      </c>
    </row>
    <row r="935" spans="2:11" hidden="1">
      <c r="B935" s="94" t="str">
        <f>IF(SP_SUL!Y939="","*",SP_SUL!Y939)</f>
        <v>*</v>
      </c>
      <c r="C935" s="95" t="str">
        <f>IF(SP_SUL!B939="","*",SP_SUL!B939)</f>
        <v>*</v>
      </c>
      <c r="D935" s="94" t="str">
        <f>IF(SP_SUL!D939="","*",SP_SUL!D939)</f>
        <v>*</v>
      </c>
      <c r="E935" s="94" t="str">
        <f>IF(SP_SUL!H939="","*",SP_SUL!H939)</f>
        <v>*</v>
      </c>
      <c r="F935" s="100" t="str">
        <f>IF(SP_SUL!M939="","*",SP_SUL!M939)</f>
        <v>-</v>
      </c>
      <c r="G935" s="95" t="str">
        <f>IF(SP_SUL!I939="","*",SP_SUL!I939)</f>
        <v>*</v>
      </c>
      <c r="H935" s="95" t="str">
        <f>IF(SP_SUL!AB939="","*",SP_SUL!AB939)</f>
        <v>*</v>
      </c>
      <c r="I935" s="95" t="str">
        <f>IF(SP_SUL!AC939="","*",SP_SUL!AC939)</f>
        <v>*</v>
      </c>
      <c r="J935" s="96" t="str">
        <f>IF(SP_SUL!AA939="","*",SP_SUL!AA939)</f>
        <v>*</v>
      </c>
      <c r="K935" s="97" t="str">
        <f>IF(SP_SUL!AD939="","*",SP_SUL!AD939)</f>
        <v>*</v>
      </c>
    </row>
    <row r="936" spans="2:11" hidden="1">
      <c r="B936" s="94" t="str">
        <f>IF(SP_SUL!Y940="","*",SP_SUL!Y940)</f>
        <v>*</v>
      </c>
      <c r="C936" s="95" t="str">
        <f>IF(SP_SUL!B940="","*",SP_SUL!B940)</f>
        <v>*</v>
      </c>
      <c r="D936" s="94" t="str">
        <f>IF(SP_SUL!D940="","*",SP_SUL!D940)</f>
        <v>*</v>
      </c>
      <c r="E936" s="94" t="str">
        <f>IF(SP_SUL!H940="","*",SP_SUL!H940)</f>
        <v>*</v>
      </c>
      <c r="F936" s="100" t="str">
        <f>IF(SP_SUL!M940="","*",SP_SUL!M940)</f>
        <v>-</v>
      </c>
      <c r="G936" s="95" t="str">
        <f>IF(SP_SUL!I940="","*",SP_SUL!I940)</f>
        <v>*</v>
      </c>
      <c r="H936" s="95" t="str">
        <f>IF(SP_SUL!AB940="","*",SP_SUL!AB940)</f>
        <v>*</v>
      </c>
      <c r="I936" s="95" t="str">
        <f>IF(SP_SUL!AC940="","*",SP_SUL!AC940)</f>
        <v>*</v>
      </c>
      <c r="J936" s="96" t="str">
        <f>IF(SP_SUL!AA940="","*",SP_SUL!AA940)</f>
        <v>*</v>
      </c>
      <c r="K936" s="97" t="str">
        <f>IF(SP_SUL!AD940="","*",SP_SUL!AD940)</f>
        <v>*</v>
      </c>
    </row>
    <row r="937" spans="2:11" hidden="1">
      <c r="B937" s="94" t="str">
        <f>IF(SP_SUL!Y941="","*",SP_SUL!Y941)</f>
        <v>*</v>
      </c>
      <c r="C937" s="95" t="str">
        <f>IF(SP_SUL!B941="","*",SP_SUL!B941)</f>
        <v>*</v>
      </c>
      <c r="D937" s="94" t="str">
        <f>IF(SP_SUL!D941="","*",SP_SUL!D941)</f>
        <v>*</v>
      </c>
      <c r="E937" s="94" t="str">
        <f>IF(SP_SUL!H941="","*",SP_SUL!H941)</f>
        <v>*</v>
      </c>
      <c r="F937" s="100" t="str">
        <f>IF(SP_SUL!M941="","*",SP_SUL!M941)</f>
        <v>-</v>
      </c>
      <c r="G937" s="95" t="str">
        <f>IF(SP_SUL!I941="","*",SP_SUL!I941)</f>
        <v>*</v>
      </c>
      <c r="H937" s="95" t="str">
        <f>IF(SP_SUL!AB941="","*",SP_SUL!AB941)</f>
        <v>*</v>
      </c>
      <c r="I937" s="95" t="str">
        <f>IF(SP_SUL!AC941="","*",SP_SUL!AC941)</f>
        <v>*</v>
      </c>
      <c r="J937" s="96" t="str">
        <f>IF(SP_SUL!AA941="","*",SP_SUL!AA941)</f>
        <v>*</v>
      </c>
      <c r="K937" s="97" t="str">
        <f>IF(SP_SUL!AD941="","*",SP_SUL!AD941)</f>
        <v>*</v>
      </c>
    </row>
    <row r="938" spans="2:11" hidden="1">
      <c r="B938" s="94" t="str">
        <f>IF(SP_SUL!Y942="","*",SP_SUL!Y942)</f>
        <v>*</v>
      </c>
      <c r="C938" s="95" t="str">
        <f>IF(SP_SUL!B942="","*",SP_SUL!B942)</f>
        <v>*</v>
      </c>
      <c r="D938" s="94" t="str">
        <f>IF(SP_SUL!D942="","*",SP_SUL!D942)</f>
        <v>*</v>
      </c>
      <c r="E938" s="94" t="str">
        <f>IF(SP_SUL!H942="","*",SP_SUL!H942)</f>
        <v>*</v>
      </c>
      <c r="F938" s="100" t="str">
        <f>IF(SP_SUL!M942="","*",SP_SUL!M942)</f>
        <v>-</v>
      </c>
      <c r="G938" s="95" t="str">
        <f>IF(SP_SUL!I942="","*",SP_SUL!I942)</f>
        <v>*</v>
      </c>
      <c r="H938" s="95" t="str">
        <f>IF(SP_SUL!AB942="","*",SP_SUL!AB942)</f>
        <v>*</v>
      </c>
      <c r="I938" s="95" t="str">
        <f>IF(SP_SUL!AC942="","*",SP_SUL!AC942)</f>
        <v>*</v>
      </c>
      <c r="J938" s="96" t="str">
        <f>IF(SP_SUL!AA942="","*",SP_SUL!AA942)</f>
        <v>*</v>
      </c>
      <c r="K938" s="97" t="str">
        <f>IF(SP_SUL!AD942="","*",SP_SUL!AD942)</f>
        <v>*</v>
      </c>
    </row>
    <row r="939" spans="2:11" hidden="1">
      <c r="B939" s="94" t="str">
        <f>IF(SP_SUL!Y943="","*",SP_SUL!Y943)</f>
        <v>*</v>
      </c>
      <c r="C939" s="95" t="str">
        <f>IF(SP_SUL!B943="","*",SP_SUL!B943)</f>
        <v>*</v>
      </c>
      <c r="D939" s="94" t="str">
        <f>IF(SP_SUL!D943="","*",SP_SUL!D943)</f>
        <v>*</v>
      </c>
      <c r="E939" s="94" t="str">
        <f>IF(SP_SUL!H943="","*",SP_SUL!H943)</f>
        <v>*</v>
      </c>
      <c r="F939" s="100" t="str">
        <f>IF(SP_SUL!M943="","*",SP_SUL!M943)</f>
        <v>-</v>
      </c>
      <c r="G939" s="95" t="str">
        <f>IF(SP_SUL!I943="","*",SP_SUL!I943)</f>
        <v>*</v>
      </c>
      <c r="H939" s="95" t="str">
        <f>IF(SP_SUL!AB943="","*",SP_SUL!AB943)</f>
        <v>*</v>
      </c>
      <c r="I939" s="95" t="str">
        <f>IF(SP_SUL!AC943="","*",SP_SUL!AC943)</f>
        <v>*</v>
      </c>
      <c r="J939" s="96" t="str">
        <f>IF(SP_SUL!AA943="","*",SP_SUL!AA943)</f>
        <v>*</v>
      </c>
      <c r="K939" s="97" t="str">
        <f>IF(SP_SUL!AD943="","*",SP_SUL!AD943)</f>
        <v>*</v>
      </c>
    </row>
    <row r="940" spans="2:11" hidden="1">
      <c r="B940" s="94" t="str">
        <f>IF(SP_SUL!Y944="","*",SP_SUL!Y944)</f>
        <v>*</v>
      </c>
      <c r="C940" s="95" t="str">
        <f>IF(SP_SUL!B944="","*",SP_SUL!B944)</f>
        <v>*</v>
      </c>
      <c r="D940" s="94" t="str">
        <f>IF(SP_SUL!D944="","*",SP_SUL!D944)</f>
        <v>*</v>
      </c>
      <c r="E940" s="94" t="str">
        <f>IF(SP_SUL!H944="","*",SP_SUL!H944)</f>
        <v>*</v>
      </c>
      <c r="F940" s="100" t="str">
        <f>IF(SP_SUL!M944="","*",SP_SUL!M944)</f>
        <v>-</v>
      </c>
      <c r="G940" s="95" t="str">
        <f>IF(SP_SUL!I944="","*",SP_SUL!I944)</f>
        <v>*</v>
      </c>
      <c r="H940" s="95" t="str">
        <f>IF(SP_SUL!AB944="","*",SP_SUL!AB944)</f>
        <v>*</v>
      </c>
      <c r="I940" s="95" t="str">
        <f>IF(SP_SUL!AC944="","*",SP_SUL!AC944)</f>
        <v>*</v>
      </c>
      <c r="J940" s="96" t="str">
        <f>IF(SP_SUL!AA944="","*",SP_SUL!AA944)</f>
        <v>*</v>
      </c>
      <c r="K940" s="97" t="str">
        <f>IF(SP_SUL!AD944="","*",SP_SUL!AD944)</f>
        <v>*</v>
      </c>
    </row>
    <row r="941" spans="2:11" hidden="1">
      <c r="B941" s="94" t="str">
        <f>IF(SP_SUL!Y945="","*",SP_SUL!Y945)</f>
        <v>*</v>
      </c>
      <c r="C941" s="95" t="str">
        <f>IF(SP_SUL!B945="","*",SP_SUL!B945)</f>
        <v>*</v>
      </c>
      <c r="D941" s="94" t="str">
        <f>IF(SP_SUL!D945="","*",SP_SUL!D945)</f>
        <v>*</v>
      </c>
      <c r="E941" s="94" t="str">
        <f>IF(SP_SUL!H945="","*",SP_SUL!H945)</f>
        <v>*</v>
      </c>
      <c r="F941" s="100" t="str">
        <f>IF(SP_SUL!M945="","*",SP_SUL!M945)</f>
        <v>-</v>
      </c>
      <c r="G941" s="95" t="str">
        <f>IF(SP_SUL!I945="","*",SP_SUL!I945)</f>
        <v>*</v>
      </c>
      <c r="H941" s="95" t="str">
        <f>IF(SP_SUL!AB945="","*",SP_SUL!AB945)</f>
        <v>*</v>
      </c>
      <c r="I941" s="95" t="str">
        <f>IF(SP_SUL!AC945="","*",SP_SUL!AC945)</f>
        <v>*</v>
      </c>
      <c r="J941" s="96" t="str">
        <f>IF(SP_SUL!AA945="","*",SP_SUL!AA945)</f>
        <v>*</v>
      </c>
      <c r="K941" s="97" t="str">
        <f>IF(SP_SUL!AD945="","*",SP_SUL!AD945)</f>
        <v>*</v>
      </c>
    </row>
    <row r="942" spans="2:11" hidden="1">
      <c r="B942" s="94" t="str">
        <f>IF(SP_SUL!Y946="","*",SP_SUL!Y946)</f>
        <v>*</v>
      </c>
      <c r="C942" s="95" t="str">
        <f>IF(SP_SUL!B946="","*",SP_SUL!B946)</f>
        <v>*</v>
      </c>
      <c r="D942" s="94" t="str">
        <f>IF(SP_SUL!D946="","*",SP_SUL!D946)</f>
        <v>*</v>
      </c>
      <c r="E942" s="94" t="str">
        <f>IF(SP_SUL!H946="","*",SP_SUL!H946)</f>
        <v>*</v>
      </c>
      <c r="F942" s="100" t="str">
        <f>IF(SP_SUL!M946="","*",SP_SUL!M946)</f>
        <v>-</v>
      </c>
      <c r="G942" s="95" t="str">
        <f>IF(SP_SUL!I946="","*",SP_SUL!I946)</f>
        <v>*</v>
      </c>
      <c r="H942" s="95" t="str">
        <f>IF(SP_SUL!AB946="","*",SP_SUL!AB946)</f>
        <v>*</v>
      </c>
      <c r="I942" s="95" t="str">
        <f>IF(SP_SUL!AC946="","*",SP_SUL!AC946)</f>
        <v>*</v>
      </c>
      <c r="J942" s="96" t="str">
        <f>IF(SP_SUL!AA946="","*",SP_SUL!AA946)</f>
        <v>*</v>
      </c>
      <c r="K942" s="97" t="str">
        <f>IF(SP_SUL!AD946="","*",SP_SUL!AD946)</f>
        <v>*</v>
      </c>
    </row>
    <row r="943" spans="2:11" hidden="1">
      <c r="B943" s="94" t="str">
        <f>IF(SP_SUL!Y947="","*",SP_SUL!Y947)</f>
        <v>*</v>
      </c>
      <c r="C943" s="95" t="str">
        <f>IF(SP_SUL!B947="","*",SP_SUL!B947)</f>
        <v>*</v>
      </c>
      <c r="D943" s="94" t="str">
        <f>IF(SP_SUL!D947="","*",SP_SUL!D947)</f>
        <v>*</v>
      </c>
      <c r="E943" s="94" t="str">
        <f>IF(SP_SUL!H947="","*",SP_SUL!H947)</f>
        <v>*</v>
      </c>
      <c r="F943" s="100" t="str">
        <f>IF(SP_SUL!M947="","*",SP_SUL!M947)</f>
        <v>-</v>
      </c>
      <c r="G943" s="95" t="str">
        <f>IF(SP_SUL!I947="","*",SP_SUL!I947)</f>
        <v>*</v>
      </c>
      <c r="H943" s="95" t="str">
        <f>IF(SP_SUL!AB947="","*",SP_SUL!AB947)</f>
        <v>*</v>
      </c>
      <c r="I943" s="95" t="str">
        <f>IF(SP_SUL!AC947="","*",SP_SUL!AC947)</f>
        <v>*</v>
      </c>
      <c r="J943" s="96" t="str">
        <f>IF(SP_SUL!AA947="","*",SP_SUL!AA947)</f>
        <v>*</v>
      </c>
      <c r="K943" s="97" t="str">
        <f>IF(SP_SUL!AD947="","*",SP_SUL!AD947)</f>
        <v>*</v>
      </c>
    </row>
    <row r="944" spans="2:11" hidden="1">
      <c r="B944" s="94" t="str">
        <f>IF(SP_SUL!Y948="","*",SP_SUL!Y948)</f>
        <v>*</v>
      </c>
      <c r="C944" s="95" t="str">
        <f>IF(SP_SUL!B948="","*",SP_SUL!B948)</f>
        <v>*</v>
      </c>
      <c r="D944" s="94" t="str">
        <f>IF(SP_SUL!D948="","*",SP_SUL!D948)</f>
        <v>*</v>
      </c>
      <c r="E944" s="94" t="str">
        <f>IF(SP_SUL!H948="","*",SP_SUL!H948)</f>
        <v>*</v>
      </c>
      <c r="F944" s="100" t="str">
        <f>IF(SP_SUL!M948="","*",SP_SUL!M948)</f>
        <v>-</v>
      </c>
      <c r="G944" s="95" t="str">
        <f>IF(SP_SUL!I948="","*",SP_SUL!I948)</f>
        <v>*</v>
      </c>
      <c r="H944" s="95" t="str">
        <f>IF(SP_SUL!AB948="","*",SP_SUL!AB948)</f>
        <v>*</v>
      </c>
      <c r="I944" s="95" t="str">
        <f>IF(SP_SUL!AC948="","*",SP_SUL!AC948)</f>
        <v>*</v>
      </c>
      <c r="J944" s="96" t="str">
        <f>IF(SP_SUL!AA948="","*",SP_SUL!AA948)</f>
        <v>*</v>
      </c>
      <c r="K944" s="97" t="str">
        <f>IF(SP_SUL!AD948="","*",SP_SUL!AD948)</f>
        <v>*</v>
      </c>
    </row>
    <row r="945" spans="2:11" hidden="1">
      <c r="B945" s="94" t="str">
        <f>IF(SP_SUL!Y949="","*",SP_SUL!Y949)</f>
        <v>*</v>
      </c>
      <c r="C945" s="95" t="str">
        <f>IF(SP_SUL!B949="","*",SP_SUL!B949)</f>
        <v>*</v>
      </c>
      <c r="D945" s="94" t="str">
        <f>IF(SP_SUL!D949="","*",SP_SUL!D949)</f>
        <v>*</v>
      </c>
      <c r="E945" s="94" t="str">
        <f>IF(SP_SUL!H949="","*",SP_SUL!H949)</f>
        <v>*</v>
      </c>
      <c r="F945" s="100" t="str">
        <f>IF(SP_SUL!M949="","*",SP_SUL!M949)</f>
        <v>-</v>
      </c>
      <c r="G945" s="95" t="str">
        <f>IF(SP_SUL!I949="","*",SP_SUL!I949)</f>
        <v>*</v>
      </c>
      <c r="H945" s="95" t="str">
        <f>IF(SP_SUL!AB949="","*",SP_SUL!AB949)</f>
        <v>*</v>
      </c>
      <c r="I945" s="95" t="str">
        <f>IF(SP_SUL!AC949="","*",SP_SUL!AC949)</f>
        <v>*</v>
      </c>
      <c r="J945" s="96" t="str">
        <f>IF(SP_SUL!AA949="","*",SP_SUL!AA949)</f>
        <v>*</v>
      </c>
      <c r="K945" s="97" t="str">
        <f>IF(SP_SUL!AD949="","*",SP_SUL!AD949)</f>
        <v>*</v>
      </c>
    </row>
    <row r="946" spans="2:11" hidden="1">
      <c r="B946" s="94" t="str">
        <f>IF(SP_SUL!Y950="","*",SP_SUL!Y950)</f>
        <v>*</v>
      </c>
      <c r="C946" s="95" t="str">
        <f>IF(SP_SUL!B950="","*",SP_SUL!B950)</f>
        <v>*</v>
      </c>
      <c r="D946" s="94" t="str">
        <f>IF(SP_SUL!D950="","*",SP_SUL!D950)</f>
        <v>*</v>
      </c>
      <c r="E946" s="94" t="str">
        <f>IF(SP_SUL!H950="","*",SP_SUL!H950)</f>
        <v>*</v>
      </c>
      <c r="F946" s="100" t="str">
        <f>IF(SP_SUL!M950="","*",SP_SUL!M950)</f>
        <v>-</v>
      </c>
      <c r="G946" s="95" t="str">
        <f>IF(SP_SUL!I950="","*",SP_SUL!I950)</f>
        <v>*</v>
      </c>
      <c r="H946" s="95" t="str">
        <f>IF(SP_SUL!AB950="","*",SP_SUL!AB950)</f>
        <v>*</v>
      </c>
      <c r="I946" s="95" t="str">
        <f>IF(SP_SUL!AC950="","*",SP_SUL!AC950)</f>
        <v>*</v>
      </c>
      <c r="J946" s="96" t="str">
        <f>IF(SP_SUL!AA950="","*",SP_SUL!AA950)</f>
        <v>*</v>
      </c>
      <c r="K946" s="97" t="str">
        <f>IF(SP_SUL!AD950="","*",SP_SUL!AD950)</f>
        <v>*</v>
      </c>
    </row>
    <row r="947" spans="2:11" hidden="1">
      <c r="B947" s="94" t="str">
        <f>IF(SP_SUL!Y951="","*",SP_SUL!Y951)</f>
        <v>*</v>
      </c>
      <c r="C947" s="95" t="str">
        <f>IF(SP_SUL!B951="","*",SP_SUL!B951)</f>
        <v>*</v>
      </c>
      <c r="D947" s="94" t="str">
        <f>IF(SP_SUL!D951="","*",SP_SUL!D951)</f>
        <v>*</v>
      </c>
      <c r="E947" s="94" t="str">
        <f>IF(SP_SUL!H951="","*",SP_SUL!H951)</f>
        <v>*</v>
      </c>
      <c r="F947" s="100" t="str">
        <f>IF(SP_SUL!M951="","*",SP_SUL!M951)</f>
        <v>-</v>
      </c>
      <c r="G947" s="95" t="str">
        <f>IF(SP_SUL!I951="","*",SP_SUL!I951)</f>
        <v>*</v>
      </c>
      <c r="H947" s="95" t="str">
        <f>IF(SP_SUL!AB951="","*",SP_SUL!AB951)</f>
        <v>*</v>
      </c>
      <c r="I947" s="95" t="str">
        <f>IF(SP_SUL!AC951="","*",SP_SUL!AC951)</f>
        <v>*</v>
      </c>
      <c r="J947" s="96" t="str">
        <f>IF(SP_SUL!AA951="","*",SP_SUL!AA951)</f>
        <v>*</v>
      </c>
      <c r="K947" s="97" t="str">
        <f>IF(SP_SUL!AD951="","*",SP_SUL!AD951)</f>
        <v>*</v>
      </c>
    </row>
    <row r="948" spans="2:11" hidden="1">
      <c r="B948" s="94" t="str">
        <f>IF(SP_SUL!Y952="","*",SP_SUL!Y952)</f>
        <v>*</v>
      </c>
      <c r="C948" s="95" t="str">
        <f>IF(SP_SUL!B952="","*",SP_SUL!B952)</f>
        <v>*</v>
      </c>
      <c r="D948" s="94" t="str">
        <f>IF(SP_SUL!D952="","*",SP_SUL!D952)</f>
        <v>*</v>
      </c>
      <c r="E948" s="94" t="str">
        <f>IF(SP_SUL!H952="","*",SP_SUL!H952)</f>
        <v>*</v>
      </c>
      <c r="F948" s="100" t="str">
        <f>IF(SP_SUL!M952="","*",SP_SUL!M952)</f>
        <v>-</v>
      </c>
      <c r="G948" s="95" t="str">
        <f>IF(SP_SUL!I952="","*",SP_SUL!I952)</f>
        <v>*</v>
      </c>
      <c r="H948" s="95" t="str">
        <f>IF(SP_SUL!AB952="","*",SP_SUL!AB952)</f>
        <v>*</v>
      </c>
      <c r="I948" s="95" t="str">
        <f>IF(SP_SUL!AC952="","*",SP_SUL!AC952)</f>
        <v>*</v>
      </c>
      <c r="J948" s="96" t="str">
        <f>IF(SP_SUL!AA952="","*",SP_SUL!AA952)</f>
        <v>*</v>
      </c>
      <c r="K948" s="97" t="str">
        <f>IF(SP_SUL!AD952="","*",SP_SUL!AD952)</f>
        <v>*</v>
      </c>
    </row>
    <row r="949" spans="2:11" hidden="1">
      <c r="B949" s="94" t="str">
        <f>IF(SP_SUL!Y953="","*",SP_SUL!Y953)</f>
        <v>*</v>
      </c>
      <c r="C949" s="95" t="str">
        <f>IF(SP_SUL!B953="","*",SP_SUL!B953)</f>
        <v>*</v>
      </c>
      <c r="D949" s="94" t="str">
        <f>IF(SP_SUL!D953="","*",SP_SUL!D953)</f>
        <v>*</v>
      </c>
      <c r="E949" s="94" t="str">
        <f>IF(SP_SUL!H953="","*",SP_SUL!H953)</f>
        <v>*</v>
      </c>
      <c r="F949" s="100" t="str">
        <f>IF(SP_SUL!M953="","*",SP_SUL!M953)</f>
        <v>-</v>
      </c>
      <c r="G949" s="95" t="str">
        <f>IF(SP_SUL!I953="","*",SP_SUL!I953)</f>
        <v>*</v>
      </c>
      <c r="H949" s="95" t="str">
        <f>IF(SP_SUL!AB953="","*",SP_SUL!AB953)</f>
        <v>*</v>
      </c>
      <c r="I949" s="95" t="str">
        <f>IF(SP_SUL!AC953="","*",SP_SUL!AC953)</f>
        <v>*</v>
      </c>
      <c r="J949" s="96" t="str">
        <f>IF(SP_SUL!AA953="","*",SP_SUL!AA953)</f>
        <v>*</v>
      </c>
      <c r="K949" s="97" t="str">
        <f>IF(SP_SUL!AD953="","*",SP_SUL!AD953)</f>
        <v>*</v>
      </c>
    </row>
    <row r="950" spans="2:11" hidden="1">
      <c r="B950" s="94" t="str">
        <f>IF(SP_SUL!Y954="","*",SP_SUL!Y954)</f>
        <v>*</v>
      </c>
      <c r="C950" s="95" t="str">
        <f>IF(SP_SUL!B954="","*",SP_SUL!B954)</f>
        <v>*</v>
      </c>
      <c r="D950" s="94" t="str">
        <f>IF(SP_SUL!D954="","*",SP_SUL!D954)</f>
        <v>*</v>
      </c>
      <c r="E950" s="94" t="str">
        <f>IF(SP_SUL!H954="","*",SP_SUL!H954)</f>
        <v>*</v>
      </c>
      <c r="F950" s="100" t="str">
        <f>IF(SP_SUL!M954="","*",SP_SUL!M954)</f>
        <v>-</v>
      </c>
      <c r="G950" s="95" t="str">
        <f>IF(SP_SUL!I954="","*",SP_SUL!I954)</f>
        <v>*</v>
      </c>
      <c r="H950" s="95" t="str">
        <f>IF(SP_SUL!AB954="","*",SP_SUL!AB954)</f>
        <v>*</v>
      </c>
      <c r="I950" s="95" t="str">
        <f>IF(SP_SUL!AC954="","*",SP_SUL!AC954)</f>
        <v>*</v>
      </c>
      <c r="J950" s="96" t="str">
        <f>IF(SP_SUL!AA954="","*",SP_SUL!AA954)</f>
        <v>*</v>
      </c>
      <c r="K950" s="97" t="str">
        <f>IF(SP_SUL!AD954="","*",SP_SUL!AD954)</f>
        <v>*</v>
      </c>
    </row>
    <row r="951" spans="2:11" hidden="1">
      <c r="B951" s="94" t="str">
        <f>IF(SP_SUL!Y955="","*",SP_SUL!Y955)</f>
        <v>*</v>
      </c>
      <c r="C951" s="95" t="str">
        <f>IF(SP_SUL!B955="","*",SP_SUL!B955)</f>
        <v>*</v>
      </c>
      <c r="D951" s="94" t="str">
        <f>IF(SP_SUL!D955="","*",SP_SUL!D955)</f>
        <v>*</v>
      </c>
      <c r="E951" s="94" t="str">
        <f>IF(SP_SUL!H955="","*",SP_SUL!H955)</f>
        <v>*</v>
      </c>
      <c r="F951" s="100" t="str">
        <f>IF(SP_SUL!M955="","*",SP_SUL!M955)</f>
        <v>-</v>
      </c>
      <c r="G951" s="95" t="str">
        <f>IF(SP_SUL!I955="","*",SP_SUL!I955)</f>
        <v>*</v>
      </c>
      <c r="H951" s="95" t="str">
        <f>IF(SP_SUL!AB955="","*",SP_SUL!AB955)</f>
        <v>*</v>
      </c>
      <c r="I951" s="95" t="str">
        <f>IF(SP_SUL!AC955="","*",SP_SUL!AC955)</f>
        <v>*</v>
      </c>
      <c r="J951" s="96" t="str">
        <f>IF(SP_SUL!AA955="","*",SP_SUL!AA955)</f>
        <v>*</v>
      </c>
      <c r="K951" s="97" t="str">
        <f>IF(SP_SUL!AD955="","*",SP_SUL!AD955)</f>
        <v>*</v>
      </c>
    </row>
    <row r="952" spans="2:11" hidden="1">
      <c r="B952" s="94" t="str">
        <f>IF(SP_SUL!Y956="","*",SP_SUL!Y956)</f>
        <v>*</v>
      </c>
      <c r="C952" s="95" t="str">
        <f>IF(SP_SUL!B956="","*",SP_SUL!B956)</f>
        <v>*</v>
      </c>
      <c r="D952" s="94" t="str">
        <f>IF(SP_SUL!D956="","*",SP_SUL!D956)</f>
        <v>*</v>
      </c>
      <c r="E952" s="94" t="str">
        <f>IF(SP_SUL!H956="","*",SP_SUL!H956)</f>
        <v>*</v>
      </c>
      <c r="F952" s="100" t="str">
        <f>IF(SP_SUL!M956="","*",SP_SUL!M956)</f>
        <v>-</v>
      </c>
      <c r="G952" s="95" t="str">
        <f>IF(SP_SUL!I956="","*",SP_SUL!I956)</f>
        <v>*</v>
      </c>
      <c r="H952" s="95" t="str">
        <f>IF(SP_SUL!AB956="","*",SP_SUL!AB956)</f>
        <v>*</v>
      </c>
      <c r="I952" s="95" t="str">
        <f>IF(SP_SUL!AC956="","*",SP_SUL!AC956)</f>
        <v>*</v>
      </c>
      <c r="J952" s="96" t="str">
        <f>IF(SP_SUL!AA956="","*",SP_SUL!AA956)</f>
        <v>*</v>
      </c>
      <c r="K952" s="97" t="str">
        <f>IF(SP_SUL!AD956="","*",SP_SUL!AD956)</f>
        <v>*</v>
      </c>
    </row>
    <row r="953" spans="2:11" hidden="1">
      <c r="B953" s="94" t="str">
        <f>IF(SP_SUL!Y957="","*",SP_SUL!Y957)</f>
        <v>*</v>
      </c>
      <c r="C953" s="95" t="str">
        <f>IF(SP_SUL!B957="","*",SP_SUL!B957)</f>
        <v>*</v>
      </c>
      <c r="D953" s="94" t="str">
        <f>IF(SP_SUL!D957="","*",SP_SUL!D957)</f>
        <v>*</v>
      </c>
      <c r="E953" s="94" t="str">
        <f>IF(SP_SUL!H957="","*",SP_SUL!H957)</f>
        <v>*</v>
      </c>
      <c r="F953" s="100" t="str">
        <f>IF(SP_SUL!M957="","*",SP_SUL!M957)</f>
        <v>-</v>
      </c>
      <c r="G953" s="95" t="str">
        <f>IF(SP_SUL!I957="","*",SP_SUL!I957)</f>
        <v>*</v>
      </c>
      <c r="H953" s="95" t="str">
        <f>IF(SP_SUL!AB957="","*",SP_SUL!AB957)</f>
        <v>*</v>
      </c>
      <c r="I953" s="95" t="str">
        <f>IF(SP_SUL!AC957="","*",SP_SUL!AC957)</f>
        <v>*</v>
      </c>
      <c r="J953" s="96" t="str">
        <f>IF(SP_SUL!AA957="","*",SP_SUL!AA957)</f>
        <v>*</v>
      </c>
      <c r="K953" s="97" t="str">
        <f>IF(SP_SUL!AD957="","*",SP_SUL!AD957)</f>
        <v>*</v>
      </c>
    </row>
    <row r="954" spans="2:11" hidden="1">
      <c r="B954" s="94" t="str">
        <f>IF(SP_SUL!Y958="","*",SP_SUL!Y958)</f>
        <v>*</v>
      </c>
      <c r="C954" s="95" t="str">
        <f>IF(SP_SUL!B958="","*",SP_SUL!B958)</f>
        <v>*</v>
      </c>
      <c r="D954" s="94" t="str">
        <f>IF(SP_SUL!D958="","*",SP_SUL!D958)</f>
        <v>*</v>
      </c>
      <c r="E954" s="94" t="str">
        <f>IF(SP_SUL!H958="","*",SP_SUL!H958)</f>
        <v>*</v>
      </c>
      <c r="F954" s="100" t="str">
        <f>IF(SP_SUL!M958="","*",SP_SUL!M958)</f>
        <v>-</v>
      </c>
      <c r="G954" s="95" t="str">
        <f>IF(SP_SUL!I958="","*",SP_SUL!I958)</f>
        <v>*</v>
      </c>
      <c r="H954" s="95" t="str">
        <f>IF(SP_SUL!AB958="","*",SP_SUL!AB958)</f>
        <v>*</v>
      </c>
      <c r="I954" s="95" t="str">
        <f>IF(SP_SUL!AC958="","*",SP_SUL!AC958)</f>
        <v>*</v>
      </c>
      <c r="J954" s="96" t="str">
        <f>IF(SP_SUL!AA958="","*",SP_SUL!AA958)</f>
        <v>*</v>
      </c>
      <c r="K954" s="97" t="str">
        <f>IF(SP_SUL!AD958="","*",SP_SUL!AD958)</f>
        <v>*</v>
      </c>
    </row>
    <row r="955" spans="2:11" hidden="1">
      <c r="B955" s="94" t="str">
        <f>IF(SP_SUL!Y959="","*",SP_SUL!Y959)</f>
        <v>*</v>
      </c>
      <c r="C955" s="95" t="str">
        <f>IF(SP_SUL!B959="","*",SP_SUL!B959)</f>
        <v>*</v>
      </c>
      <c r="D955" s="94" t="str">
        <f>IF(SP_SUL!D959="","*",SP_SUL!D959)</f>
        <v>*</v>
      </c>
      <c r="E955" s="94" t="str">
        <f>IF(SP_SUL!H959="","*",SP_SUL!H959)</f>
        <v>*</v>
      </c>
      <c r="F955" s="100" t="str">
        <f>IF(SP_SUL!M959="","*",SP_SUL!M959)</f>
        <v>-</v>
      </c>
      <c r="G955" s="95" t="str">
        <f>IF(SP_SUL!I959="","*",SP_SUL!I959)</f>
        <v>*</v>
      </c>
      <c r="H955" s="95" t="str">
        <f>IF(SP_SUL!AB959="","*",SP_SUL!AB959)</f>
        <v>*</v>
      </c>
      <c r="I955" s="95" t="str">
        <f>IF(SP_SUL!AC959="","*",SP_SUL!AC959)</f>
        <v>*</v>
      </c>
      <c r="J955" s="96" t="str">
        <f>IF(SP_SUL!AA959="","*",SP_SUL!AA959)</f>
        <v>*</v>
      </c>
      <c r="K955" s="97" t="str">
        <f>IF(SP_SUL!AD959="","*",SP_SUL!AD959)</f>
        <v>*</v>
      </c>
    </row>
    <row r="956" spans="2:11" hidden="1">
      <c r="B956" s="94" t="str">
        <f>IF(SP_SUL!Y960="","*",SP_SUL!Y960)</f>
        <v>*</v>
      </c>
      <c r="C956" s="95" t="str">
        <f>IF(SP_SUL!B960="","*",SP_SUL!B960)</f>
        <v>*</v>
      </c>
      <c r="D956" s="94" t="str">
        <f>IF(SP_SUL!D960="","*",SP_SUL!D960)</f>
        <v>*</v>
      </c>
      <c r="E956" s="94" t="str">
        <f>IF(SP_SUL!H960="","*",SP_SUL!H960)</f>
        <v>*</v>
      </c>
      <c r="F956" s="100" t="str">
        <f>IF(SP_SUL!M960="","*",SP_SUL!M960)</f>
        <v>-</v>
      </c>
      <c r="G956" s="95" t="str">
        <f>IF(SP_SUL!I960="","*",SP_SUL!I960)</f>
        <v>*</v>
      </c>
      <c r="H956" s="95" t="str">
        <f>IF(SP_SUL!AB960="","*",SP_SUL!AB960)</f>
        <v>*</v>
      </c>
      <c r="I956" s="95" t="str">
        <f>IF(SP_SUL!AC960="","*",SP_SUL!AC960)</f>
        <v>*</v>
      </c>
      <c r="J956" s="96" t="str">
        <f>IF(SP_SUL!AA960="","*",SP_SUL!AA960)</f>
        <v>*</v>
      </c>
      <c r="K956" s="97" t="str">
        <f>IF(SP_SUL!AD960="","*",SP_SUL!AD960)</f>
        <v>*</v>
      </c>
    </row>
    <row r="957" spans="2:11" hidden="1">
      <c r="B957" s="94" t="str">
        <f>IF(SP_SUL!Y961="","*",SP_SUL!Y961)</f>
        <v>*</v>
      </c>
      <c r="C957" s="95" t="str">
        <f>IF(SP_SUL!B961="","*",SP_SUL!B961)</f>
        <v>*</v>
      </c>
      <c r="D957" s="94" t="str">
        <f>IF(SP_SUL!D961="","*",SP_SUL!D961)</f>
        <v>*</v>
      </c>
      <c r="E957" s="94" t="str">
        <f>IF(SP_SUL!H961="","*",SP_SUL!H961)</f>
        <v>*</v>
      </c>
      <c r="F957" s="100" t="str">
        <f>IF(SP_SUL!M961="","*",SP_SUL!M961)</f>
        <v>-</v>
      </c>
      <c r="G957" s="95" t="str">
        <f>IF(SP_SUL!I961="","*",SP_SUL!I961)</f>
        <v>*</v>
      </c>
      <c r="H957" s="95" t="str">
        <f>IF(SP_SUL!AB961="","*",SP_SUL!AB961)</f>
        <v>*</v>
      </c>
      <c r="I957" s="95" t="str">
        <f>IF(SP_SUL!AC961="","*",SP_SUL!AC961)</f>
        <v>*</v>
      </c>
      <c r="J957" s="96" t="str">
        <f>IF(SP_SUL!AA961="","*",SP_SUL!AA961)</f>
        <v>*</v>
      </c>
      <c r="K957" s="97" t="str">
        <f>IF(SP_SUL!AD961="","*",SP_SUL!AD961)</f>
        <v>*</v>
      </c>
    </row>
    <row r="958" spans="2:11" hidden="1">
      <c r="B958" s="94" t="str">
        <f>IF(SP_SUL!Y962="","*",SP_SUL!Y962)</f>
        <v>*</v>
      </c>
      <c r="C958" s="95" t="str">
        <f>IF(SP_SUL!B962="","*",SP_SUL!B962)</f>
        <v>*</v>
      </c>
      <c r="D958" s="94" t="str">
        <f>IF(SP_SUL!D962="","*",SP_SUL!D962)</f>
        <v>*</v>
      </c>
      <c r="E958" s="94" t="str">
        <f>IF(SP_SUL!H962="","*",SP_SUL!H962)</f>
        <v>*</v>
      </c>
      <c r="F958" s="100" t="str">
        <f>IF(SP_SUL!M962="","*",SP_SUL!M962)</f>
        <v>-</v>
      </c>
      <c r="G958" s="95" t="str">
        <f>IF(SP_SUL!I962="","*",SP_SUL!I962)</f>
        <v>*</v>
      </c>
      <c r="H958" s="95" t="str">
        <f>IF(SP_SUL!AB962="","*",SP_SUL!AB962)</f>
        <v>*</v>
      </c>
      <c r="I958" s="95" t="str">
        <f>IF(SP_SUL!AC962="","*",SP_SUL!AC962)</f>
        <v>*</v>
      </c>
      <c r="J958" s="96" t="str">
        <f>IF(SP_SUL!AA962="","*",SP_SUL!AA962)</f>
        <v>*</v>
      </c>
      <c r="K958" s="97" t="str">
        <f>IF(SP_SUL!AD962="","*",SP_SUL!AD962)</f>
        <v>*</v>
      </c>
    </row>
    <row r="959" spans="2:11" hidden="1">
      <c r="B959" s="94" t="str">
        <f>IF(SP_SUL!Y963="","*",SP_SUL!Y963)</f>
        <v>*</v>
      </c>
      <c r="C959" s="95" t="str">
        <f>IF(SP_SUL!B963="","*",SP_SUL!B963)</f>
        <v>*</v>
      </c>
      <c r="D959" s="94" t="str">
        <f>IF(SP_SUL!D963="","*",SP_SUL!D963)</f>
        <v>*</v>
      </c>
      <c r="E959" s="94" t="str">
        <f>IF(SP_SUL!H963="","*",SP_SUL!H963)</f>
        <v>*</v>
      </c>
      <c r="F959" s="100" t="str">
        <f>IF(SP_SUL!M963="","*",SP_SUL!M963)</f>
        <v>-</v>
      </c>
      <c r="G959" s="95" t="str">
        <f>IF(SP_SUL!I963="","*",SP_SUL!I963)</f>
        <v>*</v>
      </c>
      <c r="H959" s="95" t="str">
        <f>IF(SP_SUL!AB963="","*",SP_SUL!AB963)</f>
        <v>*</v>
      </c>
      <c r="I959" s="95" t="str">
        <f>IF(SP_SUL!AC963="","*",SP_SUL!AC963)</f>
        <v>*</v>
      </c>
      <c r="J959" s="96" t="str">
        <f>IF(SP_SUL!AA963="","*",SP_SUL!AA963)</f>
        <v>*</v>
      </c>
      <c r="K959" s="97" t="str">
        <f>IF(SP_SUL!AD963="","*",SP_SUL!AD963)</f>
        <v>*</v>
      </c>
    </row>
    <row r="960" spans="2:11" hidden="1">
      <c r="B960" s="94" t="str">
        <f>IF(SP_SUL!Y964="","*",SP_SUL!Y964)</f>
        <v>*</v>
      </c>
      <c r="C960" s="95" t="str">
        <f>IF(SP_SUL!B964="","*",SP_SUL!B964)</f>
        <v>*</v>
      </c>
      <c r="D960" s="94" t="str">
        <f>IF(SP_SUL!D964="","*",SP_SUL!D964)</f>
        <v>*</v>
      </c>
      <c r="E960" s="94" t="str">
        <f>IF(SP_SUL!H964="","*",SP_SUL!H964)</f>
        <v>*</v>
      </c>
      <c r="F960" s="100" t="str">
        <f>IF(SP_SUL!M964="","*",SP_SUL!M964)</f>
        <v>-</v>
      </c>
      <c r="G960" s="95" t="str">
        <f>IF(SP_SUL!I964="","*",SP_SUL!I964)</f>
        <v>*</v>
      </c>
      <c r="H960" s="95" t="str">
        <f>IF(SP_SUL!AB964="","*",SP_SUL!AB964)</f>
        <v>*</v>
      </c>
      <c r="I960" s="95" t="str">
        <f>IF(SP_SUL!AC964="","*",SP_SUL!AC964)</f>
        <v>*</v>
      </c>
      <c r="J960" s="96" t="str">
        <f>IF(SP_SUL!AA964="","*",SP_SUL!AA964)</f>
        <v>*</v>
      </c>
      <c r="K960" s="97" t="str">
        <f>IF(SP_SUL!AD964="","*",SP_SUL!AD964)</f>
        <v>*</v>
      </c>
    </row>
    <row r="961" spans="2:11" hidden="1">
      <c r="B961" s="94" t="str">
        <f>IF(SP_SUL!Y965="","*",SP_SUL!Y965)</f>
        <v>*</v>
      </c>
      <c r="C961" s="95" t="str">
        <f>IF(SP_SUL!B965="","*",SP_SUL!B965)</f>
        <v>*</v>
      </c>
      <c r="D961" s="94" t="str">
        <f>IF(SP_SUL!D965="","*",SP_SUL!D965)</f>
        <v>*</v>
      </c>
      <c r="E961" s="94" t="str">
        <f>IF(SP_SUL!H965="","*",SP_SUL!H965)</f>
        <v>*</v>
      </c>
      <c r="F961" s="100" t="str">
        <f>IF(SP_SUL!M965="","*",SP_SUL!M965)</f>
        <v>-</v>
      </c>
      <c r="G961" s="95" t="str">
        <f>IF(SP_SUL!I965="","*",SP_SUL!I965)</f>
        <v>*</v>
      </c>
      <c r="H961" s="95" t="str">
        <f>IF(SP_SUL!AB965="","*",SP_SUL!AB965)</f>
        <v>*</v>
      </c>
      <c r="I961" s="95" t="str">
        <f>IF(SP_SUL!AC965="","*",SP_SUL!AC965)</f>
        <v>*</v>
      </c>
      <c r="J961" s="96" t="str">
        <f>IF(SP_SUL!AA965="","*",SP_SUL!AA965)</f>
        <v>*</v>
      </c>
      <c r="K961" s="97" t="str">
        <f>IF(SP_SUL!AD965="","*",SP_SUL!AD965)</f>
        <v>*</v>
      </c>
    </row>
    <row r="962" spans="2:11" hidden="1">
      <c r="B962" s="94" t="str">
        <f>IF(SP_SUL!Y966="","*",SP_SUL!Y966)</f>
        <v>*</v>
      </c>
      <c r="C962" s="95" t="str">
        <f>IF(SP_SUL!B966="","*",SP_SUL!B966)</f>
        <v>*</v>
      </c>
      <c r="D962" s="94" t="str">
        <f>IF(SP_SUL!D966="","*",SP_SUL!D966)</f>
        <v>*</v>
      </c>
      <c r="E962" s="94" t="str">
        <f>IF(SP_SUL!H966="","*",SP_SUL!H966)</f>
        <v>*</v>
      </c>
      <c r="F962" s="100" t="str">
        <f>IF(SP_SUL!M966="","*",SP_SUL!M966)</f>
        <v>-</v>
      </c>
      <c r="G962" s="95" t="str">
        <f>IF(SP_SUL!I966="","*",SP_SUL!I966)</f>
        <v>*</v>
      </c>
      <c r="H962" s="95" t="str">
        <f>IF(SP_SUL!AB966="","*",SP_SUL!AB966)</f>
        <v>*</v>
      </c>
      <c r="I962" s="95" t="str">
        <f>IF(SP_SUL!AC966="","*",SP_SUL!AC966)</f>
        <v>*</v>
      </c>
      <c r="J962" s="96" t="str">
        <f>IF(SP_SUL!AA966="","*",SP_SUL!AA966)</f>
        <v>*</v>
      </c>
      <c r="K962" s="97" t="str">
        <f>IF(SP_SUL!AD966="","*",SP_SUL!AD966)</f>
        <v>*</v>
      </c>
    </row>
    <row r="963" spans="2:11" hidden="1">
      <c r="B963" s="94" t="str">
        <f>IF(SP_SUL!Y967="","*",SP_SUL!Y967)</f>
        <v>*</v>
      </c>
      <c r="C963" s="95" t="str">
        <f>IF(SP_SUL!B967="","*",SP_SUL!B967)</f>
        <v>*</v>
      </c>
      <c r="D963" s="94" t="str">
        <f>IF(SP_SUL!D967="","*",SP_SUL!D967)</f>
        <v>*</v>
      </c>
      <c r="E963" s="94" t="str">
        <f>IF(SP_SUL!H967="","*",SP_SUL!H967)</f>
        <v>*</v>
      </c>
      <c r="F963" s="100" t="str">
        <f>IF(SP_SUL!M967="","*",SP_SUL!M967)</f>
        <v>-</v>
      </c>
      <c r="G963" s="95" t="str">
        <f>IF(SP_SUL!I967="","*",SP_SUL!I967)</f>
        <v>*</v>
      </c>
      <c r="H963" s="95" t="str">
        <f>IF(SP_SUL!AB967="","*",SP_SUL!AB967)</f>
        <v>*</v>
      </c>
      <c r="I963" s="95" t="str">
        <f>IF(SP_SUL!AC967="","*",SP_SUL!AC967)</f>
        <v>*</v>
      </c>
      <c r="J963" s="96" t="str">
        <f>IF(SP_SUL!AA967="","*",SP_SUL!AA967)</f>
        <v>*</v>
      </c>
      <c r="K963" s="97" t="str">
        <f>IF(SP_SUL!AD967="","*",SP_SUL!AD967)</f>
        <v>*</v>
      </c>
    </row>
    <row r="964" spans="2:11" hidden="1">
      <c r="B964" s="94" t="str">
        <f>IF(SP_SUL!Y968="","*",SP_SUL!Y968)</f>
        <v>*</v>
      </c>
      <c r="C964" s="95" t="str">
        <f>IF(SP_SUL!B968="","*",SP_SUL!B968)</f>
        <v>*</v>
      </c>
      <c r="D964" s="94" t="str">
        <f>IF(SP_SUL!D968="","*",SP_SUL!D968)</f>
        <v>*</v>
      </c>
      <c r="E964" s="94" t="str">
        <f>IF(SP_SUL!H968="","*",SP_SUL!H968)</f>
        <v>*</v>
      </c>
      <c r="F964" s="100" t="str">
        <f>IF(SP_SUL!M968="","*",SP_SUL!M968)</f>
        <v>-</v>
      </c>
      <c r="G964" s="95" t="str">
        <f>IF(SP_SUL!I968="","*",SP_SUL!I968)</f>
        <v>*</v>
      </c>
      <c r="H964" s="95" t="str">
        <f>IF(SP_SUL!AB968="","*",SP_SUL!AB968)</f>
        <v>*</v>
      </c>
      <c r="I964" s="95" t="str">
        <f>IF(SP_SUL!AC968="","*",SP_SUL!AC968)</f>
        <v>*</v>
      </c>
      <c r="J964" s="96" t="str">
        <f>IF(SP_SUL!AA968="","*",SP_SUL!AA968)</f>
        <v>*</v>
      </c>
      <c r="K964" s="97" t="str">
        <f>IF(SP_SUL!AD968="","*",SP_SUL!AD968)</f>
        <v>*</v>
      </c>
    </row>
    <row r="965" spans="2:11" hidden="1">
      <c r="B965" s="94" t="str">
        <f>IF(SP_SUL!Y969="","*",SP_SUL!Y969)</f>
        <v>*</v>
      </c>
      <c r="C965" s="95" t="str">
        <f>IF(SP_SUL!B969="","*",SP_SUL!B969)</f>
        <v>*</v>
      </c>
      <c r="D965" s="94" t="str">
        <f>IF(SP_SUL!D969="","*",SP_SUL!D969)</f>
        <v>*</v>
      </c>
      <c r="E965" s="94" t="str">
        <f>IF(SP_SUL!H969="","*",SP_SUL!H969)</f>
        <v>*</v>
      </c>
      <c r="F965" s="100" t="str">
        <f>IF(SP_SUL!M969="","*",SP_SUL!M969)</f>
        <v>-</v>
      </c>
      <c r="G965" s="95" t="str">
        <f>IF(SP_SUL!I969="","*",SP_SUL!I969)</f>
        <v>*</v>
      </c>
      <c r="H965" s="95" t="str">
        <f>IF(SP_SUL!AB969="","*",SP_SUL!AB969)</f>
        <v>*</v>
      </c>
      <c r="I965" s="95" t="str">
        <f>IF(SP_SUL!AC969="","*",SP_SUL!AC969)</f>
        <v>*</v>
      </c>
      <c r="J965" s="96" t="str">
        <f>IF(SP_SUL!AA969="","*",SP_SUL!AA969)</f>
        <v>*</v>
      </c>
      <c r="K965" s="97" t="str">
        <f>IF(SP_SUL!AD969="","*",SP_SUL!AD969)</f>
        <v>*</v>
      </c>
    </row>
    <row r="966" spans="2:11" hidden="1">
      <c r="B966" s="94" t="str">
        <f>IF(SP_SUL!Y970="","*",SP_SUL!Y970)</f>
        <v>*</v>
      </c>
      <c r="C966" s="95" t="str">
        <f>IF(SP_SUL!B970="","*",SP_SUL!B970)</f>
        <v>*</v>
      </c>
      <c r="D966" s="94" t="str">
        <f>IF(SP_SUL!D970="","*",SP_SUL!D970)</f>
        <v>*</v>
      </c>
      <c r="E966" s="94" t="str">
        <f>IF(SP_SUL!H970="","*",SP_SUL!H970)</f>
        <v>*</v>
      </c>
      <c r="F966" s="100" t="str">
        <f>IF(SP_SUL!M970="","*",SP_SUL!M970)</f>
        <v>-</v>
      </c>
      <c r="G966" s="95" t="str">
        <f>IF(SP_SUL!I970="","*",SP_SUL!I970)</f>
        <v>*</v>
      </c>
      <c r="H966" s="95" t="str">
        <f>IF(SP_SUL!AB970="","*",SP_SUL!AB970)</f>
        <v>*</v>
      </c>
      <c r="I966" s="95" t="str">
        <f>IF(SP_SUL!AC970="","*",SP_SUL!AC970)</f>
        <v>*</v>
      </c>
      <c r="J966" s="96" t="str">
        <f>IF(SP_SUL!AA970="","*",SP_SUL!AA970)</f>
        <v>*</v>
      </c>
      <c r="K966" s="97" t="str">
        <f>IF(SP_SUL!AD970="","*",SP_SUL!AD970)</f>
        <v>*</v>
      </c>
    </row>
    <row r="967" spans="2:11" hidden="1">
      <c r="B967" s="94" t="str">
        <f>IF(SP_SUL!Y971="","*",SP_SUL!Y971)</f>
        <v>*</v>
      </c>
      <c r="C967" s="95" t="str">
        <f>IF(SP_SUL!B971="","*",SP_SUL!B971)</f>
        <v>*</v>
      </c>
      <c r="D967" s="94" t="str">
        <f>IF(SP_SUL!D971="","*",SP_SUL!D971)</f>
        <v>*</v>
      </c>
      <c r="E967" s="94" t="str">
        <f>IF(SP_SUL!H971="","*",SP_SUL!H971)</f>
        <v>*</v>
      </c>
      <c r="F967" s="100" t="str">
        <f>IF(SP_SUL!M971="","*",SP_SUL!M971)</f>
        <v>-</v>
      </c>
      <c r="G967" s="95" t="str">
        <f>IF(SP_SUL!I971="","*",SP_SUL!I971)</f>
        <v>*</v>
      </c>
      <c r="H967" s="95" t="str">
        <f>IF(SP_SUL!AB971="","*",SP_SUL!AB971)</f>
        <v>*</v>
      </c>
      <c r="I967" s="95" t="str">
        <f>IF(SP_SUL!AC971="","*",SP_SUL!AC971)</f>
        <v>*</v>
      </c>
      <c r="J967" s="96" t="str">
        <f>IF(SP_SUL!AA971="","*",SP_SUL!AA971)</f>
        <v>*</v>
      </c>
      <c r="K967" s="97" t="str">
        <f>IF(SP_SUL!AD971="","*",SP_SUL!AD971)</f>
        <v>*</v>
      </c>
    </row>
    <row r="968" spans="2:11" hidden="1">
      <c r="B968" s="94" t="str">
        <f>IF(SP_SUL!Y972="","*",SP_SUL!Y972)</f>
        <v>*</v>
      </c>
      <c r="C968" s="95" t="str">
        <f>IF(SP_SUL!B972="","*",SP_SUL!B972)</f>
        <v>*</v>
      </c>
      <c r="D968" s="94" t="str">
        <f>IF(SP_SUL!D972="","*",SP_SUL!D972)</f>
        <v>*</v>
      </c>
      <c r="E968" s="94" t="str">
        <f>IF(SP_SUL!H972="","*",SP_SUL!H972)</f>
        <v>*</v>
      </c>
      <c r="F968" s="100" t="str">
        <f>IF(SP_SUL!M972="","*",SP_SUL!M972)</f>
        <v>-</v>
      </c>
      <c r="G968" s="95" t="str">
        <f>IF(SP_SUL!I972="","*",SP_SUL!I972)</f>
        <v>*</v>
      </c>
      <c r="H968" s="95" t="str">
        <f>IF(SP_SUL!AB972="","*",SP_SUL!AB972)</f>
        <v>*</v>
      </c>
      <c r="I968" s="95" t="str">
        <f>IF(SP_SUL!AC972="","*",SP_SUL!AC972)</f>
        <v>*</v>
      </c>
      <c r="J968" s="96" t="str">
        <f>IF(SP_SUL!AA972="","*",SP_SUL!AA972)</f>
        <v>*</v>
      </c>
      <c r="K968" s="97" t="str">
        <f>IF(SP_SUL!AD972="","*",SP_SUL!AD972)</f>
        <v>*</v>
      </c>
    </row>
    <row r="969" spans="2:11" hidden="1">
      <c r="B969" s="94" t="str">
        <f>IF(SP_SUL!Y973="","*",SP_SUL!Y973)</f>
        <v>*</v>
      </c>
      <c r="C969" s="95" t="str">
        <f>IF(SP_SUL!B973="","*",SP_SUL!B973)</f>
        <v>*</v>
      </c>
      <c r="D969" s="94" t="str">
        <f>IF(SP_SUL!D973="","*",SP_SUL!D973)</f>
        <v>*</v>
      </c>
      <c r="E969" s="94" t="str">
        <f>IF(SP_SUL!H973="","*",SP_SUL!H973)</f>
        <v>*</v>
      </c>
      <c r="F969" s="100" t="str">
        <f>IF(SP_SUL!M973="","*",SP_SUL!M973)</f>
        <v>-</v>
      </c>
      <c r="G969" s="95" t="str">
        <f>IF(SP_SUL!I973="","*",SP_SUL!I973)</f>
        <v>*</v>
      </c>
      <c r="H969" s="95" t="str">
        <f>IF(SP_SUL!AB973="","*",SP_SUL!AB973)</f>
        <v>*</v>
      </c>
      <c r="I969" s="95" t="str">
        <f>IF(SP_SUL!AC973="","*",SP_SUL!AC973)</f>
        <v>*</v>
      </c>
      <c r="J969" s="96" t="str">
        <f>IF(SP_SUL!AA973="","*",SP_SUL!AA973)</f>
        <v>*</v>
      </c>
      <c r="K969" s="97" t="str">
        <f>IF(SP_SUL!AD973="","*",SP_SUL!AD973)</f>
        <v>*</v>
      </c>
    </row>
    <row r="970" spans="2:11" hidden="1">
      <c r="B970" s="94" t="str">
        <f>IF(SP_SUL!Y974="","*",SP_SUL!Y974)</f>
        <v>*</v>
      </c>
      <c r="C970" s="95" t="str">
        <f>IF(SP_SUL!B974="","*",SP_SUL!B974)</f>
        <v>*</v>
      </c>
      <c r="D970" s="94" t="str">
        <f>IF(SP_SUL!D974="","*",SP_SUL!D974)</f>
        <v>*</v>
      </c>
      <c r="E970" s="94" t="str">
        <f>IF(SP_SUL!H974="","*",SP_SUL!H974)</f>
        <v>*</v>
      </c>
      <c r="F970" s="100" t="str">
        <f>IF(SP_SUL!M974="","*",SP_SUL!M974)</f>
        <v>-</v>
      </c>
      <c r="G970" s="95" t="str">
        <f>IF(SP_SUL!I974="","*",SP_SUL!I974)</f>
        <v>*</v>
      </c>
      <c r="H970" s="95" t="str">
        <f>IF(SP_SUL!AB974="","*",SP_SUL!AB974)</f>
        <v>*</v>
      </c>
      <c r="I970" s="95" t="str">
        <f>IF(SP_SUL!AC974="","*",SP_SUL!AC974)</f>
        <v>*</v>
      </c>
      <c r="J970" s="96" t="str">
        <f>IF(SP_SUL!AA974="","*",SP_SUL!AA974)</f>
        <v>*</v>
      </c>
      <c r="K970" s="97" t="str">
        <f>IF(SP_SUL!AD974="","*",SP_SUL!AD974)</f>
        <v>*</v>
      </c>
    </row>
    <row r="971" spans="2:11" hidden="1">
      <c r="B971" s="94" t="str">
        <f>IF(SP_SUL!Y975="","*",SP_SUL!Y975)</f>
        <v>*</v>
      </c>
      <c r="C971" s="95" t="str">
        <f>IF(SP_SUL!B975="","*",SP_SUL!B975)</f>
        <v>*</v>
      </c>
      <c r="D971" s="94" t="str">
        <f>IF(SP_SUL!D975="","*",SP_SUL!D975)</f>
        <v>*</v>
      </c>
      <c r="E971" s="94" t="str">
        <f>IF(SP_SUL!H975="","*",SP_SUL!H975)</f>
        <v>*</v>
      </c>
      <c r="F971" s="100" t="str">
        <f>IF(SP_SUL!M975="","*",SP_SUL!M975)</f>
        <v>-</v>
      </c>
      <c r="G971" s="95" t="str">
        <f>IF(SP_SUL!I975="","*",SP_SUL!I975)</f>
        <v>*</v>
      </c>
      <c r="H971" s="95" t="str">
        <f>IF(SP_SUL!AB975="","*",SP_SUL!AB975)</f>
        <v>*</v>
      </c>
      <c r="I971" s="95" t="str">
        <f>IF(SP_SUL!AC975="","*",SP_SUL!AC975)</f>
        <v>*</v>
      </c>
      <c r="J971" s="96" t="str">
        <f>IF(SP_SUL!AA975="","*",SP_SUL!AA975)</f>
        <v>*</v>
      </c>
      <c r="K971" s="97" t="str">
        <f>IF(SP_SUL!AD975="","*",SP_SUL!AD975)</f>
        <v>*</v>
      </c>
    </row>
    <row r="972" spans="2:11" hidden="1">
      <c r="B972" s="94" t="str">
        <f>IF(SP_SUL!Y976="","*",SP_SUL!Y976)</f>
        <v>*</v>
      </c>
      <c r="C972" s="95" t="str">
        <f>IF(SP_SUL!B976="","*",SP_SUL!B976)</f>
        <v>*</v>
      </c>
      <c r="D972" s="94" t="str">
        <f>IF(SP_SUL!D976="","*",SP_SUL!D976)</f>
        <v>*</v>
      </c>
      <c r="E972" s="94" t="str">
        <f>IF(SP_SUL!H976="","*",SP_SUL!H976)</f>
        <v>*</v>
      </c>
      <c r="F972" s="100" t="str">
        <f>IF(SP_SUL!M976="","*",SP_SUL!M976)</f>
        <v>-</v>
      </c>
      <c r="G972" s="95" t="str">
        <f>IF(SP_SUL!I976="","*",SP_SUL!I976)</f>
        <v>*</v>
      </c>
      <c r="H972" s="95" t="str">
        <f>IF(SP_SUL!AB976="","*",SP_SUL!AB976)</f>
        <v>*</v>
      </c>
      <c r="I972" s="95" t="str">
        <f>IF(SP_SUL!AC976="","*",SP_SUL!AC976)</f>
        <v>*</v>
      </c>
      <c r="J972" s="96" t="str">
        <f>IF(SP_SUL!AA976="","*",SP_SUL!AA976)</f>
        <v>*</v>
      </c>
      <c r="K972" s="97" t="str">
        <f>IF(SP_SUL!AD976="","*",SP_SUL!AD976)</f>
        <v>*</v>
      </c>
    </row>
    <row r="973" spans="2:11" hidden="1">
      <c r="B973" s="94" t="str">
        <f>IF(SP_SUL!Y977="","*",SP_SUL!Y977)</f>
        <v>*</v>
      </c>
      <c r="C973" s="95" t="str">
        <f>IF(SP_SUL!B977="","*",SP_SUL!B977)</f>
        <v>*</v>
      </c>
      <c r="D973" s="94" t="str">
        <f>IF(SP_SUL!D977="","*",SP_SUL!D977)</f>
        <v>*</v>
      </c>
      <c r="E973" s="94" t="str">
        <f>IF(SP_SUL!H977="","*",SP_SUL!H977)</f>
        <v>*</v>
      </c>
      <c r="F973" s="100" t="str">
        <f>IF(SP_SUL!M977="","*",SP_SUL!M977)</f>
        <v>-</v>
      </c>
      <c r="G973" s="95" t="str">
        <f>IF(SP_SUL!I977="","*",SP_SUL!I977)</f>
        <v>*</v>
      </c>
      <c r="H973" s="95" t="str">
        <f>IF(SP_SUL!AB977="","*",SP_SUL!AB977)</f>
        <v>*</v>
      </c>
      <c r="I973" s="95" t="str">
        <f>IF(SP_SUL!AC977="","*",SP_SUL!AC977)</f>
        <v>*</v>
      </c>
      <c r="J973" s="96" t="str">
        <f>IF(SP_SUL!AA977="","*",SP_SUL!AA977)</f>
        <v>*</v>
      </c>
      <c r="K973" s="97" t="str">
        <f>IF(SP_SUL!AD977="","*",SP_SUL!AD977)</f>
        <v>*</v>
      </c>
    </row>
    <row r="974" spans="2:11" hidden="1">
      <c r="B974" s="94" t="str">
        <f>IF(SP_SUL!Y978="","*",SP_SUL!Y978)</f>
        <v>*</v>
      </c>
      <c r="C974" s="95" t="str">
        <f>IF(SP_SUL!B978="","*",SP_SUL!B978)</f>
        <v>*</v>
      </c>
      <c r="D974" s="94" t="str">
        <f>IF(SP_SUL!D978="","*",SP_SUL!D978)</f>
        <v>*</v>
      </c>
      <c r="E974" s="94" t="str">
        <f>IF(SP_SUL!H978="","*",SP_SUL!H978)</f>
        <v>*</v>
      </c>
      <c r="F974" s="100" t="str">
        <f>IF(SP_SUL!M978="","*",SP_SUL!M978)</f>
        <v>-</v>
      </c>
      <c r="G974" s="95" t="str">
        <f>IF(SP_SUL!I978="","*",SP_SUL!I978)</f>
        <v>*</v>
      </c>
      <c r="H974" s="95" t="str">
        <f>IF(SP_SUL!AB978="","*",SP_SUL!AB978)</f>
        <v>*</v>
      </c>
      <c r="I974" s="95" t="str">
        <f>IF(SP_SUL!AC978="","*",SP_SUL!AC978)</f>
        <v>*</v>
      </c>
      <c r="J974" s="96" t="str">
        <f>IF(SP_SUL!AA978="","*",SP_SUL!AA978)</f>
        <v>*</v>
      </c>
      <c r="K974" s="97" t="str">
        <f>IF(SP_SUL!AD978="","*",SP_SUL!AD978)</f>
        <v>*</v>
      </c>
    </row>
    <row r="975" spans="2:11" hidden="1">
      <c r="B975" s="94" t="str">
        <f>IF(SP_SUL!Y979="","*",SP_SUL!Y979)</f>
        <v>*</v>
      </c>
      <c r="C975" s="95" t="str">
        <f>IF(SP_SUL!B979="","*",SP_SUL!B979)</f>
        <v>*</v>
      </c>
      <c r="D975" s="94" t="str">
        <f>IF(SP_SUL!D979="","*",SP_SUL!D979)</f>
        <v>*</v>
      </c>
      <c r="E975" s="94" t="str">
        <f>IF(SP_SUL!H979="","*",SP_SUL!H979)</f>
        <v>*</v>
      </c>
      <c r="F975" s="100" t="str">
        <f>IF(SP_SUL!M979="","*",SP_SUL!M979)</f>
        <v>-</v>
      </c>
      <c r="G975" s="95" t="str">
        <f>IF(SP_SUL!I979="","*",SP_SUL!I979)</f>
        <v>*</v>
      </c>
      <c r="H975" s="95" t="str">
        <f>IF(SP_SUL!AB979="","*",SP_SUL!AB979)</f>
        <v>*</v>
      </c>
      <c r="I975" s="95" t="str">
        <f>IF(SP_SUL!AC979="","*",SP_SUL!AC979)</f>
        <v>*</v>
      </c>
      <c r="J975" s="96" t="str">
        <f>IF(SP_SUL!AA979="","*",SP_SUL!AA979)</f>
        <v>*</v>
      </c>
      <c r="K975" s="97" t="str">
        <f>IF(SP_SUL!AD979="","*",SP_SUL!AD979)</f>
        <v>*</v>
      </c>
    </row>
    <row r="976" spans="2:11" hidden="1">
      <c r="B976" s="94" t="str">
        <f>IF(SP_SUL!Y980="","*",SP_SUL!Y980)</f>
        <v>*</v>
      </c>
      <c r="C976" s="95" t="str">
        <f>IF(SP_SUL!B980="","*",SP_SUL!B980)</f>
        <v>*</v>
      </c>
      <c r="D976" s="94" t="str">
        <f>IF(SP_SUL!D980="","*",SP_SUL!D980)</f>
        <v>*</v>
      </c>
      <c r="E976" s="94" t="str">
        <f>IF(SP_SUL!H980="","*",SP_SUL!H980)</f>
        <v>*</v>
      </c>
      <c r="F976" s="100" t="str">
        <f>IF(SP_SUL!M980="","*",SP_SUL!M980)</f>
        <v>-</v>
      </c>
      <c r="G976" s="95" t="str">
        <f>IF(SP_SUL!I980="","*",SP_SUL!I980)</f>
        <v>*</v>
      </c>
      <c r="H976" s="95" t="str">
        <f>IF(SP_SUL!AB980="","*",SP_SUL!AB980)</f>
        <v>*</v>
      </c>
      <c r="I976" s="95" t="str">
        <f>IF(SP_SUL!AC980="","*",SP_SUL!AC980)</f>
        <v>*</v>
      </c>
      <c r="J976" s="96" t="str">
        <f>IF(SP_SUL!AA980="","*",SP_SUL!AA980)</f>
        <v>*</v>
      </c>
      <c r="K976" s="97" t="str">
        <f>IF(SP_SUL!AD980="","*",SP_SUL!AD980)</f>
        <v>*</v>
      </c>
    </row>
    <row r="977" spans="2:11" hidden="1">
      <c r="B977" s="94" t="str">
        <f>IF(SP_SUL!Y981="","*",SP_SUL!Y981)</f>
        <v>*</v>
      </c>
      <c r="C977" s="95" t="str">
        <f>IF(SP_SUL!B981="","*",SP_SUL!B981)</f>
        <v>*</v>
      </c>
      <c r="D977" s="94" t="str">
        <f>IF(SP_SUL!D981="","*",SP_SUL!D981)</f>
        <v>*</v>
      </c>
      <c r="E977" s="94" t="str">
        <f>IF(SP_SUL!H981="","*",SP_SUL!H981)</f>
        <v>*</v>
      </c>
      <c r="F977" s="100" t="str">
        <f>IF(SP_SUL!M981="","*",SP_SUL!M981)</f>
        <v>-</v>
      </c>
      <c r="G977" s="95" t="str">
        <f>IF(SP_SUL!I981="","*",SP_SUL!I981)</f>
        <v>*</v>
      </c>
      <c r="H977" s="95" t="str">
        <f>IF(SP_SUL!AB981="","*",SP_SUL!AB981)</f>
        <v>*</v>
      </c>
      <c r="I977" s="95" t="str">
        <f>IF(SP_SUL!AC981="","*",SP_SUL!AC981)</f>
        <v>*</v>
      </c>
      <c r="J977" s="96" t="str">
        <f>IF(SP_SUL!AA981="","*",SP_SUL!AA981)</f>
        <v>*</v>
      </c>
      <c r="K977" s="97" t="str">
        <f>IF(SP_SUL!AD981="","*",SP_SUL!AD981)</f>
        <v>*</v>
      </c>
    </row>
    <row r="978" spans="2:11" hidden="1">
      <c r="B978" s="94" t="str">
        <f>IF(SP_SUL!Y982="","*",SP_SUL!Y982)</f>
        <v>*</v>
      </c>
      <c r="C978" s="95" t="str">
        <f>IF(SP_SUL!B982="","*",SP_SUL!B982)</f>
        <v>*</v>
      </c>
      <c r="D978" s="94" t="str">
        <f>IF(SP_SUL!D982="","*",SP_SUL!D982)</f>
        <v>*</v>
      </c>
      <c r="E978" s="94" t="str">
        <f>IF(SP_SUL!H982="","*",SP_SUL!H982)</f>
        <v>*</v>
      </c>
      <c r="F978" s="100" t="str">
        <f>IF(SP_SUL!M982="","*",SP_SUL!M982)</f>
        <v>-</v>
      </c>
      <c r="G978" s="95" t="str">
        <f>IF(SP_SUL!I982="","*",SP_SUL!I982)</f>
        <v>*</v>
      </c>
      <c r="H978" s="95" t="str">
        <f>IF(SP_SUL!AB982="","*",SP_SUL!AB982)</f>
        <v>*</v>
      </c>
      <c r="I978" s="95" t="str">
        <f>IF(SP_SUL!AC982="","*",SP_SUL!AC982)</f>
        <v>*</v>
      </c>
      <c r="J978" s="96" t="str">
        <f>IF(SP_SUL!AA982="","*",SP_SUL!AA982)</f>
        <v>*</v>
      </c>
      <c r="K978" s="97" t="str">
        <f>IF(SP_SUL!AD982="","*",SP_SUL!AD982)</f>
        <v>*</v>
      </c>
    </row>
    <row r="979" spans="2:11" hidden="1">
      <c r="B979" s="94" t="str">
        <f>IF(SP_SUL!Y983="","*",SP_SUL!Y983)</f>
        <v>*</v>
      </c>
      <c r="C979" s="95" t="str">
        <f>IF(SP_SUL!B983="","*",SP_SUL!B983)</f>
        <v>*</v>
      </c>
      <c r="D979" s="94" t="str">
        <f>IF(SP_SUL!D983="","*",SP_SUL!D983)</f>
        <v>*</v>
      </c>
      <c r="E979" s="94" t="str">
        <f>IF(SP_SUL!H983="","*",SP_SUL!H983)</f>
        <v>*</v>
      </c>
      <c r="F979" s="100" t="str">
        <f>IF(SP_SUL!M983="","*",SP_SUL!M983)</f>
        <v>-</v>
      </c>
      <c r="G979" s="95" t="str">
        <f>IF(SP_SUL!I983="","*",SP_SUL!I983)</f>
        <v>*</v>
      </c>
      <c r="H979" s="95" t="str">
        <f>IF(SP_SUL!AB983="","*",SP_SUL!AB983)</f>
        <v>*</v>
      </c>
      <c r="I979" s="95" t="str">
        <f>IF(SP_SUL!AC983="","*",SP_SUL!AC983)</f>
        <v>*</v>
      </c>
      <c r="J979" s="96" t="str">
        <f>IF(SP_SUL!AA983="","*",SP_SUL!AA983)</f>
        <v>*</v>
      </c>
      <c r="K979" s="97" t="str">
        <f>IF(SP_SUL!AD983="","*",SP_SUL!AD983)</f>
        <v>*</v>
      </c>
    </row>
    <row r="980" spans="2:11" hidden="1">
      <c r="B980" s="94" t="str">
        <f>IF(SP_SUL!Y984="","*",SP_SUL!Y984)</f>
        <v>*</v>
      </c>
      <c r="C980" s="95" t="str">
        <f>IF(SP_SUL!B984="","*",SP_SUL!B984)</f>
        <v>*</v>
      </c>
      <c r="D980" s="94" t="str">
        <f>IF(SP_SUL!D984="","*",SP_SUL!D984)</f>
        <v>*</v>
      </c>
      <c r="E980" s="94" t="str">
        <f>IF(SP_SUL!H984="","*",SP_SUL!H984)</f>
        <v>*</v>
      </c>
      <c r="F980" s="100" t="str">
        <f>IF(SP_SUL!M984="","*",SP_SUL!M984)</f>
        <v>-</v>
      </c>
      <c r="G980" s="95" t="str">
        <f>IF(SP_SUL!I984="","*",SP_SUL!I984)</f>
        <v>*</v>
      </c>
      <c r="H980" s="95" t="str">
        <f>IF(SP_SUL!AB984="","*",SP_SUL!AB984)</f>
        <v>*</v>
      </c>
      <c r="I980" s="95" t="str">
        <f>IF(SP_SUL!AC984="","*",SP_SUL!AC984)</f>
        <v>*</v>
      </c>
      <c r="J980" s="96" t="str">
        <f>IF(SP_SUL!AA984="","*",SP_SUL!AA984)</f>
        <v>*</v>
      </c>
      <c r="K980" s="97" t="str">
        <f>IF(SP_SUL!AD984="","*",SP_SUL!AD984)</f>
        <v>*</v>
      </c>
    </row>
    <row r="981" spans="2:11" hidden="1">
      <c r="B981" s="94" t="str">
        <f>IF(SP_SUL!Y985="","*",SP_SUL!Y985)</f>
        <v>*</v>
      </c>
      <c r="C981" s="95" t="str">
        <f>IF(SP_SUL!B985="","*",SP_SUL!B985)</f>
        <v>*</v>
      </c>
      <c r="D981" s="94" t="str">
        <f>IF(SP_SUL!D985="","*",SP_SUL!D985)</f>
        <v>*</v>
      </c>
      <c r="E981" s="94" t="str">
        <f>IF(SP_SUL!H985="","*",SP_SUL!H985)</f>
        <v>*</v>
      </c>
      <c r="F981" s="100" t="str">
        <f>IF(SP_SUL!M985="","*",SP_SUL!M985)</f>
        <v>-</v>
      </c>
      <c r="G981" s="95" t="str">
        <f>IF(SP_SUL!I985="","*",SP_SUL!I985)</f>
        <v>*</v>
      </c>
      <c r="H981" s="95" t="str">
        <f>IF(SP_SUL!AB985="","*",SP_SUL!AB985)</f>
        <v>*</v>
      </c>
      <c r="I981" s="95" t="str">
        <f>IF(SP_SUL!AC985="","*",SP_SUL!AC985)</f>
        <v>*</v>
      </c>
      <c r="J981" s="96" t="str">
        <f>IF(SP_SUL!AA985="","*",SP_SUL!AA985)</f>
        <v>*</v>
      </c>
      <c r="K981" s="97" t="str">
        <f>IF(SP_SUL!AD985="","*",SP_SUL!AD985)</f>
        <v>*</v>
      </c>
    </row>
    <row r="982" spans="2:11" hidden="1">
      <c r="B982" s="94" t="str">
        <f>IF(SP_SUL!Y986="","*",SP_SUL!Y986)</f>
        <v>*</v>
      </c>
      <c r="C982" s="95" t="str">
        <f>IF(SP_SUL!B986="","*",SP_SUL!B986)</f>
        <v>*</v>
      </c>
      <c r="D982" s="94" t="str">
        <f>IF(SP_SUL!D986="","*",SP_SUL!D986)</f>
        <v>*</v>
      </c>
      <c r="E982" s="94" t="str">
        <f>IF(SP_SUL!H986="","*",SP_SUL!H986)</f>
        <v>*</v>
      </c>
      <c r="F982" s="100" t="str">
        <f>IF(SP_SUL!M986="","*",SP_SUL!M986)</f>
        <v>-</v>
      </c>
      <c r="G982" s="95" t="str">
        <f>IF(SP_SUL!I986="","*",SP_SUL!I986)</f>
        <v>*</v>
      </c>
      <c r="H982" s="95" t="str">
        <f>IF(SP_SUL!AB986="","*",SP_SUL!AB986)</f>
        <v>*</v>
      </c>
      <c r="I982" s="95" t="str">
        <f>IF(SP_SUL!AC986="","*",SP_SUL!AC986)</f>
        <v>*</v>
      </c>
      <c r="J982" s="96" t="str">
        <f>IF(SP_SUL!AA986="","*",SP_SUL!AA986)</f>
        <v>*</v>
      </c>
      <c r="K982" s="97" t="str">
        <f>IF(SP_SUL!AD986="","*",SP_SUL!AD986)</f>
        <v>*</v>
      </c>
    </row>
    <row r="983" spans="2:11" hidden="1">
      <c r="B983" s="94" t="str">
        <f>IF(SP_SUL!Y987="","*",SP_SUL!Y987)</f>
        <v>*</v>
      </c>
      <c r="C983" s="95" t="str">
        <f>IF(SP_SUL!B987="","*",SP_SUL!B987)</f>
        <v>*</v>
      </c>
      <c r="D983" s="94" t="str">
        <f>IF(SP_SUL!D987="","*",SP_SUL!D987)</f>
        <v>*</v>
      </c>
      <c r="E983" s="94" t="str">
        <f>IF(SP_SUL!H987="","*",SP_SUL!H987)</f>
        <v>*</v>
      </c>
      <c r="F983" s="100" t="str">
        <f>IF(SP_SUL!M987="","*",SP_SUL!M987)</f>
        <v>-</v>
      </c>
      <c r="G983" s="95" t="str">
        <f>IF(SP_SUL!I987="","*",SP_SUL!I987)</f>
        <v>*</v>
      </c>
      <c r="H983" s="95" t="str">
        <f>IF(SP_SUL!AB987="","*",SP_SUL!AB987)</f>
        <v>*</v>
      </c>
      <c r="I983" s="95" t="str">
        <f>IF(SP_SUL!AC987="","*",SP_SUL!AC987)</f>
        <v>*</v>
      </c>
      <c r="J983" s="96" t="str">
        <f>IF(SP_SUL!AA987="","*",SP_SUL!AA987)</f>
        <v>*</v>
      </c>
      <c r="K983" s="97" t="str">
        <f>IF(SP_SUL!AD987="","*",SP_SUL!AD987)</f>
        <v>*</v>
      </c>
    </row>
    <row r="984" spans="2:11" hidden="1">
      <c r="B984" s="94" t="str">
        <f>IF(SP_SUL!Y988="","*",SP_SUL!Y988)</f>
        <v>*</v>
      </c>
      <c r="C984" s="95" t="str">
        <f>IF(SP_SUL!B988="","*",SP_SUL!B988)</f>
        <v>*</v>
      </c>
      <c r="D984" s="94" t="str">
        <f>IF(SP_SUL!D988="","*",SP_SUL!D988)</f>
        <v>*</v>
      </c>
      <c r="E984" s="94" t="str">
        <f>IF(SP_SUL!H988="","*",SP_SUL!H988)</f>
        <v>*</v>
      </c>
      <c r="F984" s="100" t="str">
        <f>IF(SP_SUL!M988="","*",SP_SUL!M988)</f>
        <v>-</v>
      </c>
      <c r="G984" s="95" t="str">
        <f>IF(SP_SUL!I988="","*",SP_SUL!I988)</f>
        <v>*</v>
      </c>
      <c r="H984" s="95" t="str">
        <f>IF(SP_SUL!AB988="","*",SP_SUL!AB988)</f>
        <v>*</v>
      </c>
      <c r="I984" s="95" t="str">
        <f>IF(SP_SUL!AC988="","*",SP_SUL!AC988)</f>
        <v>*</v>
      </c>
      <c r="J984" s="96" t="str">
        <f>IF(SP_SUL!AA988="","*",SP_SUL!AA988)</f>
        <v>*</v>
      </c>
      <c r="K984" s="97" t="str">
        <f>IF(SP_SUL!AD988="","*",SP_SUL!AD988)</f>
        <v>*</v>
      </c>
    </row>
    <row r="985" spans="2:11" hidden="1">
      <c r="B985" s="94" t="str">
        <f>IF(SP_SUL!Y989="","*",SP_SUL!Y989)</f>
        <v>*</v>
      </c>
      <c r="C985" s="95" t="str">
        <f>IF(SP_SUL!B989="","*",SP_SUL!B989)</f>
        <v>*</v>
      </c>
      <c r="D985" s="94" t="str">
        <f>IF(SP_SUL!D989="","*",SP_SUL!D989)</f>
        <v>*</v>
      </c>
      <c r="E985" s="94" t="str">
        <f>IF(SP_SUL!H989="","*",SP_SUL!H989)</f>
        <v>*</v>
      </c>
      <c r="F985" s="100" t="str">
        <f>IF(SP_SUL!M989="","*",SP_SUL!M989)</f>
        <v>-</v>
      </c>
      <c r="G985" s="95" t="str">
        <f>IF(SP_SUL!I989="","*",SP_SUL!I989)</f>
        <v>*</v>
      </c>
      <c r="H985" s="95" t="str">
        <f>IF(SP_SUL!AB989="","*",SP_SUL!AB989)</f>
        <v>*</v>
      </c>
      <c r="I985" s="95" t="str">
        <f>IF(SP_SUL!AC989="","*",SP_SUL!AC989)</f>
        <v>*</v>
      </c>
      <c r="J985" s="96" t="str">
        <f>IF(SP_SUL!AA989="","*",SP_SUL!AA989)</f>
        <v>*</v>
      </c>
      <c r="K985" s="97" t="str">
        <f>IF(SP_SUL!AD989="","*",SP_SUL!AD989)</f>
        <v>*</v>
      </c>
    </row>
    <row r="986" spans="2:11" hidden="1">
      <c r="B986" s="94" t="str">
        <f>IF(SP_SUL!Y990="","*",SP_SUL!Y990)</f>
        <v>*</v>
      </c>
      <c r="C986" s="95" t="str">
        <f>IF(SP_SUL!B990="","*",SP_SUL!B990)</f>
        <v>*</v>
      </c>
      <c r="D986" s="94" t="str">
        <f>IF(SP_SUL!D990="","*",SP_SUL!D990)</f>
        <v>*</v>
      </c>
      <c r="E986" s="94" t="str">
        <f>IF(SP_SUL!H990="","*",SP_SUL!H990)</f>
        <v>*</v>
      </c>
      <c r="F986" s="100" t="str">
        <f>IF(SP_SUL!M990="","*",SP_SUL!M990)</f>
        <v>-</v>
      </c>
      <c r="G986" s="95" t="str">
        <f>IF(SP_SUL!I990="","*",SP_SUL!I990)</f>
        <v>*</v>
      </c>
      <c r="H986" s="95" t="str">
        <f>IF(SP_SUL!AB990="","*",SP_SUL!AB990)</f>
        <v>*</v>
      </c>
      <c r="I986" s="95" t="str">
        <f>IF(SP_SUL!AC990="","*",SP_SUL!AC990)</f>
        <v>*</v>
      </c>
      <c r="J986" s="96" t="str">
        <f>IF(SP_SUL!AA990="","*",SP_SUL!AA990)</f>
        <v>*</v>
      </c>
      <c r="K986" s="97" t="str">
        <f>IF(SP_SUL!AD990="","*",SP_SUL!AD990)</f>
        <v>*</v>
      </c>
    </row>
    <row r="987" spans="2:11" hidden="1">
      <c r="B987" s="94" t="str">
        <f>IF(SP_SUL!Y991="","*",SP_SUL!Y991)</f>
        <v>*</v>
      </c>
      <c r="C987" s="95" t="str">
        <f>IF(SP_SUL!B991="","*",SP_SUL!B991)</f>
        <v>*</v>
      </c>
      <c r="D987" s="94" t="str">
        <f>IF(SP_SUL!D991="","*",SP_SUL!D991)</f>
        <v>*</v>
      </c>
      <c r="E987" s="94" t="str">
        <f>IF(SP_SUL!H991="","*",SP_SUL!H991)</f>
        <v>*</v>
      </c>
      <c r="F987" s="100" t="str">
        <f>IF(SP_SUL!M991="","*",SP_SUL!M991)</f>
        <v>-</v>
      </c>
      <c r="G987" s="95" t="str">
        <f>IF(SP_SUL!I991="","*",SP_SUL!I991)</f>
        <v>*</v>
      </c>
      <c r="H987" s="95" t="str">
        <f>IF(SP_SUL!AB991="","*",SP_SUL!AB991)</f>
        <v>*</v>
      </c>
      <c r="I987" s="95" t="str">
        <f>IF(SP_SUL!AC991="","*",SP_SUL!AC991)</f>
        <v>*</v>
      </c>
      <c r="J987" s="96" t="str">
        <f>IF(SP_SUL!AA991="","*",SP_SUL!AA991)</f>
        <v>*</v>
      </c>
      <c r="K987" s="97" t="str">
        <f>IF(SP_SUL!AD991="","*",SP_SUL!AD991)</f>
        <v>*</v>
      </c>
    </row>
    <row r="988" spans="2:11" hidden="1">
      <c r="B988" s="94" t="str">
        <f>IF(SP_SUL!Y992="","*",SP_SUL!Y992)</f>
        <v>*</v>
      </c>
      <c r="C988" s="95" t="str">
        <f>IF(SP_SUL!B992="","*",SP_SUL!B992)</f>
        <v>*</v>
      </c>
      <c r="D988" s="94" t="str">
        <f>IF(SP_SUL!D992="","*",SP_SUL!D992)</f>
        <v>*</v>
      </c>
      <c r="E988" s="94" t="str">
        <f>IF(SP_SUL!H992="","*",SP_SUL!H992)</f>
        <v>*</v>
      </c>
      <c r="F988" s="100" t="str">
        <f>IF(SP_SUL!M992="","*",SP_SUL!M992)</f>
        <v>-</v>
      </c>
      <c r="G988" s="95" t="str">
        <f>IF(SP_SUL!I992="","*",SP_SUL!I992)</f>
        <v>*</v>
      </c>
      <c r="H988" s="95" t="str">
        <f>IF(SP_SUL!AB992="","*",SP_SUL!AB992)</f>
        <v>*</v>
      </c>
      <c r="I988" s="95" t="str">
        <f>IF(SP_SUL!AC992="","*",SP_SUL!AC992)</f>
        <v>*</v>
      </c>
      <c r="J988" s="96" t="str">
        <f>IF(SP_SUL!AA992="","*",SP_SUL!AA992)</f>
        <v>*</v>
      </c>
      <c r="K988" s="97" t="str">
        <f>IF(SP_SUL!AD992="","*",SP_SUL!AD992)</f>
        <v>*</v>
      </c>
    </row>
    <row r="989" spans="2:11" hidden="1">
      <c r="B989" s="94" t="str">
        <f>IF(SP_SUL!Y993="","*",SP_SUL!Y993)</f>
        <v>*</v>
      </c>
      <c r="C989" s="95" t="str">
        <f>IF(SP_SUL!B993="","*",SP_SUL!B993)</f>
        <v>*</v>
      </c>
      <c r="D989" s="94" t="str">
        <f>IF(SP_SUL!D993="","*",SP_SUL!D993)</f>
        <v>*</v>
      </c>
      <c r="E989" s="94" t="str">
        <f>IF(SP_SUL!H993="","*",SP_SUL!H993)</f>
        <v>*</v>
      </c>
      <c r="F989" s="100" t="str">
        <f>IF(SP_SUL!M993="","*",SP_SUL!M993)</f>
        <v>-</v>
      </c>
      <c r="G989" s="95" t="str">
        <f>IF(SP_SUL!I993="","*",SP_SUL!I993)</f>
        <v>*</v>
      </c>
      <c r="H989" s="95" t="str">
        <f>IF(SP_SUL!AB993="","*",SP_SUL!AB993)</f>
        <v>*</v>
      </c>
      <c r="I989" s="95" t="str">
        <f>IF(SP_SUL!AC993="","*",SP_SUL!AC993)</f>
        <v>*</v>
      </c>
      <c r="J989" s="96" t="str">
        <f>IF(SP_SUL!AA993="","*",SP_SUL!AA993)</f>
        <v>*</v>
      </c>
      <c r="K989" s="97" t="str">
        <f>IF(SP_SUL!AD993="","*",SP_SUL!AD993)</f>
        <v>*</v>
      </c>
    </row>
    <row r="990" spans="2:11" hidden="1">
      <c r="B990" s="94" t="str">
        <f>IF(SP_SUL!Y994="","*",SP_SUL!Y994)</f>
        <v>*</v>
      </c>
      <c r="C990" s="95" t="str">
        <f>IF(SP_SUL!B994="","*",SP_SUL!B994)</f>
        <v>*</v>
      </c>
      <c r="D990" s="94" t="str">
        <f>IF(SP_SUL!D994="","*",SP_SUL!D994)</f>
        <v>*</v>
      </c>
      <c r="E990" s="94" t="str">
        <f>IF(SP_SUL!H994="","*",SP_SUL!H994)</f>
        <v>*</v>
      </c>
      <c r="F990" s="100" t="str">
        <f>IF(SP_SUL!M994="","*",SP_SUL!M994)</f>
        <v>-</v>
      </c>
      <c r="G990" s="95" t="str">
        <f>IF(SP_SUL!I994="","*",SP_SUL!I994)</f>
        <v>*</v>
      </c>
      <c r="H990" s="95" t="str">
        <f>IF(SP_SUL!AB994="","*",SP_SUL!AB994)</f>
        <v>*</v>
      </c>
      <c r="I990" s="95" t="str">
        <f>IF(SP_SUL!AC994="","*",SP_SUL!AC994)</f>
        <v>*</v>
      </c>
      <c r="J990" s="96" t="str">
        <f>IF(SP_SUL!AA994="","*",SP_SUL!AA994)</f>
        <v>*</v>
      </c>
      <c r="K990" s="97" t="str">
        <f>IF(SP_SUL!AD994="","*",SP_SUL!AD994)</f>
        <v>*</v>
      </c>
    </row>
    <row r="991" spans="2:11" hidden="1">
      <c r="B991" s="94" t="str">
        <f>IF(SP_SUL!Y995="","*",SP_SUL!Y995)</f>
        <v>*</v>
      </c>
      <c r="C991" s="95" t="str">
        <f>IF(SP_SUL!B995="","*",SP_SUL!B995)</f>
        <v>*</v>
      </c>
      <c r="D991" s="94" t="str">
        <f>IF(SP_SUL!D995="","*",SP_SUL!D995)</f>
        <v>*</v>
      </c>
      <c r="E991" s="94" t="str">
        <f>IF(SP_SUL!H995="","*",SP_SUL!H995)</f>
        <v>*</v>
      </c>
      <c r="F991" s="100" t="str">
        <f>IF(SP_SUL!M995="","*",SP_SUL!M995)</f>
        <v>-</v>
      </c>
      <c r="G991" s="95" t="str">
        <f>IF(SP_SUL!I995="","*",SP_SUL!I995)</f>
        <v>*</v>
      </c>
      <c r="H991" s="95" t="str">
        <f>IF(SP_SUL!AB995="","*",SP_SUL!AB995)</f>
        <v>*</v>
      </c>
      <c r="I991" s="95" t="str">
        <f>IF(SP_SUL!AC995="","*",SP_SUL!AC995)</f>
        <v>*</v>
      </c>
      <c r="J991" s="96" t="str">
        <f>IF(SP_SUL!AA995="","*",SP_SUL!AA995)</f>
        <v>*</v>
      </c>
      <c r="K991" s="97" t="str">
        <f>IF(SP_SUL!AD995="","*",SP_SUL!AD995)</f>
        <v>*</v>
      </c>
    </row>
    <row r="992" spans="2:11" hidden="1">
      <c r="B992" s="94" t="str">
        <f>IF(SP_SUL!Y996="","*",SP_SUL!Y996)</f>
        <v>*</v>
      </c>
      <c r="C992" s="95" t="str">
        <f>IF(SP_SUL!B996="","*",SP_SUL!B996)</f>
        <v>*</v>
      </c>
      <c r="D992" s="94" t="str">
        <f>IF(SP_SUL!D996="","*",SP_SUL!D996)</f>
        <v>*</v>
      </c>
      <c r="E992" s="94" t="str">
        <f>IF(SP_SUL!H996="","*",SP_SUL!H996)</f>
        <v>*</v>
      </c>
      <c r="F992" s="100" t="str">
        <f>IF(SP_SUL!M996="","*",SP_SUL!M996)</f>
        <v>-</v>
      </c>
      <c r="G992" s="95" t="str">
        <f>IF(SP_SUL!I996="","*",SP_SUL!I996)</f>
        <v>*</v>
      </c>
      <c r="H992" s="95" t="str">
        <f>IF(SP_SUL!AB996="","*",SP_SUL!AB996)</f>
        <v>*</v>
      </c>
      <c r="I992" s="95" t="str">
        <f>IF(SP_SUL!AC996="","*",SP_SUL!AC996)</f>
        <v>*</v>
      </c>
      <c r="J992" s="96" t="str">
        <f>IF(SP_SUL!AA996="","*",SP_SUL!AA996)</f>
        <v>*</v>
      </c>
      <c r="K992" s="97" t="str">
        <f>IF(SP_SUL!AD996="","*",SP_SUL!AD996)</f>
        <v>*</v>
      </c>
    </row>
    <row r="993" spans="2:11" hidden="1">
      <c r="B993" s="94" t="str">
        <f>IF(SP_SUL!Y997="","*",SP_SUL!Y997)</f>
        <v>*</v>
      </c>
      <c r="C993" s="95" t="str">
        <f>IF(SP_SUL!B997="","*",SP_SUL!B997)</f>
        <v>*</v>
      </c>
      <c r="D993" s="94" t="str">
        <f>IF(SP_SUL!D997="","*",SP_SUL!D997)</f>
        <v>*</v>
      </c>
      <c r="E993" s="94" t="str">
        <f>IF(SP_SUL!H997="","*",SP_SUL!H997)</f>
        <v>*</v>
      </c>
      <c r="F993" s="100" t="str">
        <f>IF(SP_SUL!M997="","*",SP_SUL!M997)</f>
        <v>-</v>
      </c>
      <c r="G993" s="95" t="str">
        <f>IF(SP_SUL!I997="","*",SP_SUL!I997)</f>
        <v>*</v>
      </c>
      <c r="H993" s="95" t="str">
        <f>IF(SP_SUL!AB997="","*",SP_SUL!AB997)</f>
        <v>*</v>
      </c>
      <c r="I993" s="95" t="str">
        <f>IF(SP_SUL!AC997="","*",SP_SUL!AC997)</f>
        <v>*</v>
      </c>
      <c r="J993" s="96" t="str">
        <f>IF(SP_SUL!AA997="","*",SP_SUL!AA997)</f>
        <v>*</v>
      </c>
      <c r="K993" s="97" t="str">
        <f>IF(SP_SUL!AD997="","*",SP_SUL!AD997)</f>
        <v>*</v>
      </c>
    </row>
    <row r="994" spans="2:11" hidden="1">
      <c r="B994" s="94" t="str">
        <f>IF(SP_SUL!Y998="","*",SP_SUL!Y998)</f>
        <v>*</v>
      </c>
      <c r="C994" s="95" t="str">
        <f>IF(SP_SUL!B998="","*",SP_SUL!B998)</f>
        <v>*</v>
      </c>
      <c r="D994" s="94" t="str">
        <f>IF(SP_SUL!D998="","*",SP_SUL!D998)</f>
        <v>*</v>
      </c>
      <c r="E994" s="94" t="str">
        <f>IF(SP_SUL!H998="","*",SP_SUL!H998)</f>
        <v>*</v>
      </c>
      <c r="F994" s="100" t="str">
        <f>IF(SP_SUL!M998="","*",SP_SUL!M998)</f>
        <v>-</v>
      </c>
      <c r="G994" s="95" t="str">
        <f>IF(SP_SUL!I998="","*",SP_SUL!I998)</f>
        <v>*</v>
      </c>
      <c r="H994" s="95" t="str">
        <f>IF(SP_SUL!AB998="","*",SP_SUL!AB998)</f>
        <v>*</v>
      </c>
      <c r="I994" s="95" t="str">
        <f>IF(SP_SUL!AC998="","*",SP_SUL!AC998)</f>
        <v>*</v>
      </c>
      <c r="J994" s="96" t="str">
        <f>IF(SP_SUL!AA998="","*",SP_SUL!AA998)</f>
        <v>*</v>
      </c>
      <c r="K994" s="97" t="str">
        <f>IF(SP_SUL!AD998="","*",SP_SUL!AD998)</f>
        <v>*</v>
      </c>
    </row>
    <row r="995" spans="2:11" hidden="1">
      <c r="B995" s="94" t="str">
        <f>IF(SP_SUL!Y999="","*",SP_SUL!Y999)</f>
        <v>*</v>
      </c>
      <c r="C995" s="95" t="str">
        <f>IF(SP_SUL!B999="","*",SP_SUL!B999)</f>
        <v>*</v>
      </c>
      <c r="D995" s="94" t="str">
        <f>IF(SP_SUL!D999="","*",SP_SUL!D999)</f>
        <v>*</v>
      </c>
      <c r="E995" s="94" t="str">
        <f>IF(SP_SUL!H999="","*",SP_SUL!H999)</f>
        <v>*</v>
      </c>
      <c r="F995" s="100" t="str">
        <f>IF(SP_SUL!M999="","*",SP_SUL!M999)</f>
        <v>-</v>
      </c>
      <c r="G995" s="95" t="str">
        <f>IF(SP_SUL!I999="","*",SP_SUL!I999)</f>
        <v>*</v>
      </c>
      <c r="H995" s="95" t="str">
        <f>IF(SP_SUL!AB999="","*",SP_SUL!AB999)</f>
        <v>*</v>
      </c>
      <c r="I995" s="95" t="str">
        <f>IF(SP_SUL!AC999="","*",SP_SUL!AC999)</f>
        <v>*</v>
      </c>
      <c r="J995" s="96" t="str">
        <f>IF(SP_SUL!AA999="","*",SP_SUL!AA999)</f>
        <v>*</v>
      </c>
      <c r="K995" s="97" t="str">
        <f>IF(SP_SUL!AD999="","*",SP_SUL!AD999)</f>
        <v>*</v>
      </c>
    </row>
    <row r="996" spans="2:11" hidden="1">
      <c r="B996" s="94" t="str">
        <f>IF(SP_SUL!Y1000="","*",SP_SUL!Y1000)</f>
        <v>*</v>
      </c>
      <c r="C996" s="95" t="str">
        <f>IF(SP_SUL!B1000="","*",SP_SUL!B1000)</f>
        <v>*</v>
      </c>
      <c r="D996" s="94" t="str">
        <f>IF(SP_SUL!D1000="","*",SP_SUL!D1000)</f>
        <v>*</v>
      </c>
      <c r="E996" s="94" t="str">
        <f>IF(SP_SUL!H1000="","*",SP_SUL!H1000)</f>
        <v>*</v>
      </c>
      <c r="F996" s="100" t="str">
        <f>IF(SP_SUL!M1000="","*",SP_SUL!M1000)</f>
        <v>-</v>
      </c>
      <c r="G996" s="95" t="str">
        <f>IF(SP_SUL!I1000="","*",SP_SUL!I1000)</f>
        <v>*</v>
      </c>
      <c r="H996" s="95" t="str">
        <f>IF(SP_SUL!AB1000="","*",SP_SUL!AB1000)</f>
        <v>*</v>
      </c>
      <c r="I996" s="95" t="str">
        <f>IF(SP_SUL!AC1000="","*",SP_SUL!AC1000)</f>
        <v>*</v>
      </c>
      <c r="J996" s="96" t="str">
        <f>IF(SP_SUL!AA1000="","*",SP_SUL!AA1000)</f>
        <v>*</v>
      </c>
      <c r="K996" s="97" t="str">
        <f>IF(SP_SUL!AD1000="","*",SP_SUL!AD1000)</f>
        <v>*</v>
      </c>
    </row>
    <row r="997" spans="2:11" hidden="1">
      <c r="B997" s="94" t="str">
        <f>IF(SP_SUL!Y1001="","*",SP_SUL!Y1001)</f>
        <v>*</v>
      </c>
      <c r="C997" s="95" t="str">
        <f>IF(SP_SUL!B1001="","*",SP_SUL!B1001)</f>
        <v>*</v>
      </c>
      <c r="D997" s="94" t="str">
        <f>IF(SP_SUL!D1001="","*",SP_SUL!D1001)</f>
        <v>*</v>
      </c>
      <c r="E997" s="94" t="str">
        <f>IF(SP_SUL!H1001="","*",SP_SUL!H1001)</f>
        <v>*</v>
      </c>
      <c r="F997" s="100" t="str">
        <f>IF(SP_SUL!M1001="","*",SP_SUL!M1001)</f>
        <v>-</v>
      </c>
      <c r="G997" s="95" t="str">
        <f>IF(SP_SUL!I1001="","*",SP_SUL!I1001)</f>
        <v>*</v>
      </c>
      <c r="H997" s="95" t="str">
        <f>IF(SP_SUL!AB1001="","*",SP_SUL!AB1001)</f>
        <v>*</v>
      </c>
      <c r="I997" s="95" t="str">
        <f>IF(SP_SUL!AC1001="","*",SP_SUL!AC1001)</f>
        <v>*</v>
      </c>
      <c r="J997" s="96" t="str">
        <f>IF(SP_SUL!AA1001="","*",SP_SUL!AA1001)</f>
        <v>*</v>
      </c>
      <c r="K997" s="97" t="str">
        <f>IF(SP_SUL!AD1001="","*",SP_SUL!AD1001)</f>
        <v>*</v>
      </c>
    </row>
    <row r="998" spans="2:11" hidden="1">
      <c r="B998" s="94" t="str">
        <f>IF(SP_SUL!Y1002="","*",SP_SUL!Y1002)</f>
        <v>*</v>
      </c>
      <c r="C998" s="95" t="str">
        <f>IF(SP_SUL!B1002="","*",SP_SUL!B1002)</f>
        <v>*</v>
      </c>
      <c r="D998" s="94" t="str">
        <f>IF(SP_SUL!D1002="","*",SP_SUL!D1002)</f>
        <v>*</v>
      </c>
      <c r="E998" s="94" t="str">
        <f>IF(SP_SUL!H1002="","*",SP_SUL!H1002)</f>
        <v>*</v>
      </c>
      <c r="F998" s="100" t="str">
        <f>IF(SP_SUL!M1002="","*",SP_SUL!M1002)</f>
        <v>*</v>
      </c>
      <c r="G998" s="95" t="str">
        <f>IF(SP_SUL!I1002="","*",SP_SUL!I1002)</f>
        <v>*</v>
      </c>
      <c r="H998" s="95" t="str">
        <f>IF(SP_SUL!AB1002="","*",SP_SUL!AB1002)</f>
        <v>*</v>
      </c>
      <c r="I998" s="95" t="str">
        <f>IF(SP_SUL!AC1002="","*",SP_SUL!AC1002)</f>
        <v>*</v>
      </c>
      <c r="J998" s="96" t="str">
        <f>IF(SP_SUL!AA1002="","*",SP_SUL!AA1002)</f>
        <v>*</v>
      </c>
      <c r="K998" s="97" t="str">
        <f>IF(SP_SUL!AD1002="","*",SP_SUL!AD1002)</f>
        <v>*</v>
      </c>
    </row>
    <row r="999" spans="2:11" hidden="1">
      <c r="B999" s="94" t="str">
        <f>IF(SP_SUL!Y1003="","*",SP_SUL!Y1003)</f>
        <v>*</v>
      </c>
      <c r="C999" s="95" t="str">
        <f>IF(SP_SUL!B1003="","*",SP_SUL!B1003)</f>
        <v>*</v>
      </c>
      <c r="D999" s="94" t="str">
        <f>IF(SP_SUL!D1003="","*",SP_SUL!D1003)</f>
        <v>*</v>
      </c>
      <c r="E999" s="94" t="str">
        <f>IF(SP_SUL!H1003="","*",SP_SUL!H1003)</f>
        <v>*</v>
      </c>
      <c r="F999" s="100" t="str">
        <f>IF(SP_SUL!M1003="","*",SP_SUL!M1003)</f>
        <v>*</v>
      </c>
      <c r="G999" s="95" t="str">
        <f>IF(SP_SUL!I1003="","*",SP_SUL!I1003)</f>
        <v>*</v>
      </c>
      <c r="H999" s="95" t="str">
        <f>IF(SP_SUL!AB1003="","*",SP_SUL!AB1003)</f>
        <v>*</v>
      </c>
      <c r="I999" s="95" t="str">
        <f>IF(SP_SUL!AC1003="","*",SP_SUL!AC1003)</f>
        <v>*</v>
      </c>
      <c r="J999" s="96" t="str">
        <f>IF(SP_SUL!AA1003="","*",SP_SUL!AA1003)</f>
        <v>*</v>
      </c>
      <c r="K999" s="97" t="str">
        <f>IF(SP_SUL!AD1003="","*",SP_SUL!AD1003)</f>
        <v>*</v>
      </c>
    </row>
    <row r="1000" spans="2:11" hidden="1">
      <c r="B1000" s="94" t="str">
        <f>IF(SP_SUL!Y1004="","*",SP_SUL!Y1004)</f>
        <v>*</v>
      </c>
      <c r="C1000" s="95" t="str">
        <f>IF(SP_SUL!B1004="","*",SP_SUL!B1004)</f>
        <v>*</v>
      </c>
      <c r="D1000" s="94" t="str">
        <f>IF(SP_SUL!D1004="","*",SP_SUL!D1004)</f>
        <v>*</v>
      </c>
      <c r="E1000" s="94" t="str">
        <f>IF(SP_SUL!H1004="","*",SP_SUL!H1004)</f>
        <v>*</v>
      </c>
      <c r="F1000" s="100" t="str">
        <f>IF(SP_SUL!M1004="","*",SP_SUL!M1004)</f>
        <v>*</v>
      </c>
      <c r="G1000" s="95" t="str">
        <f>IF(SP_SUL!I1004="","*",SP_SUL!I1004)</f>
        <v>*</v>
      </c>
      <c r="H1000" s="95" t="str">
        <f>IF(SP_SUL!AB1004="","*",SP_SUL!AB1004)</f>
        <v>*</v>
      </c>
      <c r="I1000" s="95" t="str">
        <f>IF(SP_SUL!AC1004="","*",SP_SUL!AC1004)</f>
        <v>*</v>
      </c>
      <c r="J1000" s="96" t="str">
        <f>IF(SP_SUL!AA1004="","*",SP_SUL!AA1004)</f>
        <v>*</v>
      </c>
      <c r="K1000" s="97" t="str">
        <f>IF(SP_SUL!AD1004="","*",SP_SUL!AD1004)</f>
        <v>*</v>
      </c>
    </row>
    <row r="1001" spans="2:11" hidden="1">
      <c r="B1001" s="94" t="str">
        <f>IF(SP_SUL!Y1005="","*",SP_SUL!Y1005)</f>
        <v>*</v>
      </c>
      <c r="C1001" s="95" t="str">
        <f>IF(SP_SUL!B1005="","*",SP_SUL!B1005)</f>
        <v>*</v>
      </c>
      <c r="D1001" s="94" t="str">
        <f>IF(SP_SUL!D1005="","*",SP_SUL!D1005)</f>
        <v>*</v>
      </c>
      <c r="E1001" s="94" t="str">
        <f>IF(SP_SUL!H1005="","*",SP_SUL!H1005)</f>
        <v>*</v>
      </c>
      <c r="F1001" s="100" t="str">
        <f>IF(SP_SUL!M1005="","*",SP_SUL!M1005)</f>
        <v>*</v>
      </c>
      <c r="G1001" s="95" t="str">
        <f>IF(SP_SUL!I1005="","*",SP_SUL!I1005)</f>
        <v>*</v>
      </c>
      <c r="H1001" s="95" t="str">
        <f>IF(SP_SUL!AB1005="","*",SP_SUL!AB1005)</f>
        <v>*</v>
      </c>
      <c r="I1001" s="95" t="str">
        <f>IF(SP_SUL!AC1005="","*",SP_SUL!AC1005)</f>
        <v>*</v>
      </c>
      <c r="J1001" s="96" t="str">
        <f>IF(SP_SUL!AA1005="","*",SP_SUL!AA1005)</f>
        <v>*</v>
      </c>
      <c r="K1001" s="97" t="str">
        <f>IF(SP_SUL!AD1005="","*",SP_SUL!AD1005)</f>
        <v>*</v>
      </c>
    </row>
    <row r="1002" spans="2:11" hidden="1">
      <c r="B1002" s="94" t="str">
        <f>IF(SP_SUL!Y1006="","*",SP_SUL!Y1006)</f>
        <v>*</v>
      </c>
      <c r="C1002" s="95" t="str">
        <f>IF(SP_SUL!B1006="","*",SP_SUL!B1006)</f>
        <v>*</v>
      </c>
      <c r="D1002" s="94" t="str">
        <f>IF(SP_SUL!D1006="","*",SP_SUL!D1006)</f>
        <v>*</v>
      </c>
      <c r="E1002" s="94" t="str">
        <f>IF(SP_SUL!H1006="","*",SP_SUL!H1006)</f>
        <v>*</v>
      </c>
      <c r="F1002" s="100" t="str">
        <f>IF(SP_SUL!M1006="","*",SP_SUL!M1006)</f>
        <v>*</v>
      </c>
      <c r="G1002" s="95" t="str">
        <f>IF(SP_SUL!I1006="","*",SP_SUL!I1006)</f>
        <v>*</v>
      </c>
      <c r="H1002" s="95" t="str">
        <f>IF(SP_SUL!AB1006="","*",SP_SUL!AB1006)</f>
        <v>*</v>
      </c>
      <c r="I1002" s="95" t="str">
        <f>IF(SP_SUL!AC1006="","*",SP_SUL!AC1006)</f>
        <v>*</v>
      </c>
      <c r="J1002" s="96" t="str">
        <f>IF(SP_SUL!AA1006="","*",SP_SUL!AA1006)</f>
        <v>*</v>
      </c>
      <c r="K1002" s="97" t="str">
        <f>IF(SP_SUL!AD1006="","*",SP_SUL!AD1006)</f>
        <v>*</v>
      </c>
    </row>
    <row r="1003" spans="2:11" hidden="1">
      <c r="B1003" s="94" t="str">
        <f>IF(SP_SUL!Y1007="","*",SP_SUL!Y1007)</f>
        <v>*</v>
      </c>
      <c r="C1003" s="95" t="str">
        <f>IF(SP_SUL!B1007="","*",SP_SUL!B1007)</f>
        <v>*</v>
      </c>
      <c r="D1003" s="94" t="str">
        <f>IF(SP_SUL!D1007="","*",SP_SUL!D1007)</f>
        <v>*</v>
      </c>
      <c r="E1003" s="94" t="str">
        <f>IF(SP_SUL!H1007="","*",SP_SUL!H1007)</f>
        <v>*</v>
      </c>
      <c r="F1003" s="100" t="str">
        <f>IF(SP_SUL!M1007="","*",SP_SUL!M1007)</f>
        <v>*</v>
      </c>
      <c r="G1003" s="95" t="str">
        <f>IF(SP_SUL!I1007="","*",SP_SUL!I1007)</f>
        <v>*</v>
      </c>
      <c r="H1003" s="95" t="str">
        <f>IF(SP_SUL!AB1007="","*",SP_SUL!AB1007)</f>
        <v>*</v>
      </c>
      <c r="I1003" s="95" t="str">
        <f>IF(SP_SUL!AC1007="","*",SP_SUL!AC1007)</f>
        <v>*</v>
      </c>
      <c r="J1003" s="96" t="str">
        <f>IF(SP_SUL!AA1007="","*",SP_SUL!AA1007)</f>
        <v>*</v>
      </c>
      <c r="K1003" s="97" t="str">
        <f>IF(SP_SUL!AD1007="","*",SP_SUL!AD1007)</f>
        <v>*</v>
      </c>
    </row>
    <row r="1004" spans="2:11" hidden="1">
      <c r="B1004" s="94" t="str">
        <f>IF(SP_SUL!Y1008="","*",SP_SUL!Y1008)</f>
        <v>*</v>
      </c>
      <c r="C1004" s="95" t="str">
        <f>IF(SP_SUL!B1008="","*",SP_SUL!B1008)</f>
        <v>*</v>
      </c>
      <c r="D1004" s="94" t="str">
        <f>IF(SP_SUL!D1008="","*",SP_SUL!D1008)</f>
        <v>*</v>
      </c>
      <c r="E1004" s="94" t="str">
        <f>IF(SP_SUL!H1008="","*",SP_SUL!H1008)</f>
        <v>*</v>
      </c>
      <c r="F1004" s="100" t="str">
        <f>IF(SP_SUL!M1008="","*",SP_SUL!M1008)</f>
        <v>*</v>
      </c>
      <c r="G1004" s="95" t="str">
        <f>IF(SP_SUL!I1008="","*",SP_SUL!I1008)</f>
        <v>*</v>
      </c>
      <c r="H1004" s="95" t="str">
        <f>IF(SP_SUL!AB1008="","*",SP_SUL!AB1008)</f>
        <v>*</v>
      </c>
      <c r="I1004" s="95" t="str">
        <f>IF(SP_SUL!AC1008="","*",SP_SUL!AC1008)</f>
        <v>*</v>
      </c>
      <c r="J1004" s="96" t="str">
        <f>IF(SP_SUL!AA1008="","*",SP_SUL!AA1008)</f>
        <v>*</v>
      </c>
      <c r="K1004" s="97" t="str">
        <f>IF(SP_SUL!AD1008="","*",SP_SUL!AD1008)</f>
        <v>*</v>
      </c>
    </row>
    <row r="1005" spans="2:11" hidden="1">
      <c r="B1005" s="94" t="str">
        <f>IF(SP_SUL!Y1009="","*",SP_SUL!Y1009)</f>
        <v>*</v>
      </c>
      <c r="C1005" s="95" t="str">
        <f>IF(SP_SUL!B1009="","*",SP_SUL!B1009)</f>
        <v>*</v>
      </c>
      <c r="D1005" s="94" t="str">
        <f>IF(SP_SUL!D1009="","*",SP_SUL!D1009)</f>
        <v>*</v>
      </c>
      <c r="E1005" s="94" t="str">
        <f>IF(SP_SUL!H1009="","*",SP_SUL!H1009)</f>
        <v>*</v>
      </c>
      <c r="F1005" s="100" t="str">
        <f>IF(SP_SUL!M1009="","*",SP_SUL!M1009)</f>
        <v>*</v>
      </c>
      <c r="G1005" s="95" t="str">
        <f>IF(SP_SUL!I1009="","*",SP_SUL!I1009)</f>
        <v>*</v>
      </c>
      <c r="H1005" s="95" t="str">
        <f>IF(SP_SUL!AB1009="","*",SP_SUL!AB1009)</f>
        <v>*</v>
      </c>
      <c r="I1005" s="95" t="str">
        <f>IF(SP_SUL!AC1009="","*",SP_SUL!AC1009)</f>
        <v>*</v>
      </c>
      <c r="J1005" s="96" t="str">
        <f>IF(SP_SUL!AA1009="","*",SP_SUL!AA1009)</f>
        <v>*</v>
      </c>
      <c r="K1005" s="97" t="str">
        <f>IF(SP_SUL!AD1009="","*",SP_SUL!AD1009)</f>
        <v>*</v>
      </c>
    </row>
    <row r="1006" spans="2:11" hidden="1">
      <c r="B1006" s="94" t="str">
        <f>IF(SP_SUL!Y1010="","*",SP_SUL!Y1010)</f>
        <v>*</v>
      </c>
      <c r="C1006" s="95" t="str">
        <f>IF(SP_SUL!B1010="","*",SP_SUL!B1010)</f>
        <v>*</v>
      </c>
      <c r="D1006" s="94" t="str">
        <f>IF(SP_SUL!D1010="","*",SP_SUL!D1010)</f>
        <v>*</v>
      </c>
      <c r="E1006" s="94" t="str">
        <f>IF(SP_SUL!H1010="","*",SP_SUL!H1010)</f>
        <v>*</v>
      </c>
      <c r="F1006" s="100" t="str">
        <f>IF(SP_SUL!M1010="","*",SP_SUL!M1010)</f>
        <v>*</v>
      </c>
      <c r="G1006" s="95" t="str">
        <f>IF(SP_SUL!I1010="","*",SP_SUL!I1010)</f>
        <v>*</v>
      </c>
      <c r="H1006" s="95" t="str">
        <f>IF(SP_SUL!AB1010="","*",SP_SUL!AB1010)</f>
        <v>*</v>
      </c>
      <c r="I1006" s="95" t="str">
        <f>IF(SP_SUL!AC1010="","*",SP_SUL!AC1010)</f>
        <v>*</v>
      </c>
      <c r="J1006" s="96" t="str">
        <f>IF(SP_SUL!AA1010="","*",SP_SUL!AA1010)</f>
        <v>*</v>
      </c>
      <c r="K1006" s="97" t="str">
        <f>IF(SP_SUL!AD1010="","*",SP_SUL!AD1010)</f>
        <v>*</v>
      </c>
    </row>
    <row r="1007" spans="2:11" hidden="1">
      <c r="B1007" s="94" t="str">
        <f>IF(SP_SUL!Y1011="","*",SP_SUL!Y1011)</f>
        <v>*</v>
      </c>
      <c r="C1007" s="95" t="str">
        <f>IF(SP_SUL!B1011="","*",SP_SUL!B1011)</f>
        <v>*</v>
      </c>
      <c r="D1007" s="94" t="str">
        <f>IF(SP_SUL!D1011="","*",SP_SUL!D1011)</f>
        <v>*</v>
      </c>
      <c r="E1007" s="94" t="str">
        <f>IF(SP_SUL!H1011="","*",SP_SUL!H1011)</f>
        <v>*</v>
      </c>
      <c r="F1007" s="100" t="str">
        <f>IF(SP_SUL!M1011="","*",SP_SUL!M1011)</f>
        <v>*</v>
      </c>
      <c r="G1007" s="95" t="str">
        <f>IF(SP_SUL!I1011="","*",SP_SUL!I1011)</f>
        <v>*</v>
      </c>
      <c r="H1007" s="95" t="str">
        <f>IF(SP_SUL!AB1011="","*",SP_SUL!AB1011)</f>
        <v>*</v>
      </c>
      <c r="I1007" s="95" t="str">
        <f>IF(SP_SUL!AC1011="","*",SP_SUL!AC1011)</f>
        <v>*</v>
      </c>
      <c r="J1007" s="96" t="str">
        <f>IF(SP_SUL!AA1011="","*",SP_SUL!AA1011)</f>
        <v>*</v>
      </c>
      <c r="K1007" s="97" t="e">
        <f>IF(SP_SUL!#REF!="","*",SP_SUL!#REF!)</f>
        <v>#REF!</v>
      </c>
    </row>
    <row r="1008" spans="2:11" hidden="1">
      <c r="B1008" s="94" t="str">
        <f>IF(SP_SUL!Y1012="","*",SP_SUL!Y1012)</f>
        <v>*</v>
      </c>
      <c r="C1008" s="95" t="str">
        <f>IF(SP_SUL!B1012="","*",SP_SUL!B1012)</f>
        <v>*</v>
      </c>
      <c r="D1008" s="94" t="str">
        <f>IF(SP_SUL!D1012="","*",SP_SUL!D1012)</f>
        <v>*</v>
      </c>
      <c r="E1008" s="94" t="str">
        <f>IF(SP_SUL!H1012="","*",SP_SUL!H1012)</f>
        <v>*</v>
      </c>
      <c r="F1008" s="100" t="str">
        <f>IF(SP_SUL!M1012="","*",SP_SUL!M1012)</f>
        <v>*</v>
      </c>
      <c r="G1008" s="95" t="str">
        <f>IF(SP_SUL!I1012="","*",SP_SUL!I1012)</f>
        <v>*</v>
      </c>
      <c r="H1008" s="95" t="str">
        <f>IF(SP_SUL!AB1012="","*",SP_SUL!AB1012)</f>
        <v>*</v>
      </c>
      <c r="I1008" s="95" t="str">
        <f>IF(SP_SUL!AC1012="","*",SP_SUL!AC1012)</f>
        <v>*</v>
      </c>
      <c r="J1008" s="96" t="str">
        <f>IF(SP_SUL!AA1012="","*",SP_SUL!AA1012)</f>
        <v>*</v>
      </c>
      <c r="K1008" s="97" t="str">
        <f>IF(SP_SUL!AD1012="","*",SP_SUL!AD1012)</f>
        <v>*</v>
      </c>
    </row>
    <row r="1009" spans="2:11" hidden="1">
      <c r="B1009" s="94" t="str">
        <f>IF(SP_SUL!Y1013="","*",SP_SUL!Y1013)</f>
        <v>*</v>
      </c>
      <c r="C1009" s="95" t="str">
        <f>IF(SP_SUL!B1013="","*",SP_SUL!B1013)</f>
        <v>*</v>
      </c>
      <c r="D1009" s="94" t="str">
        <f>IF(SP_SUL!D1013="","*",SP_SUL!D1013)</f>
        <v>*</v>
      </c>
      <c r="E1009" s="94" t="str">
        <f>IF(SP_SUL!H1013="","*",SP_SUL!H1013)</f>
        <v>*</v>
      </c>
      <c r="F1009" s="100" t="str">
        <f>IF(SP_SUL!M1013="","*",SP_SUL!M1013)</f>
        <v>*</v>
      </c>
      <c r="G1009" s="95" t="str">
        <f>IF(SP_SUL!I1013="","*",SP_SUL!I1013)</f>
        <v>*</v>
      </c>
      <c r="H1009" s="95" t="str">
        <f>IF(SP_SUL!AB1013="","*",SP_SUL!AB1013)</f>
        <v>*</v>
      </c>
      <c r="I1009" s="95" t="str">
        <f>IF(SP_SUL!AC1013="","*",SP_SUL!AC1013)</f>
        <v>*</v>
      </c>
      <c r="J1009" s="96" t="str">
        <f>IF(SP_SUL!AA1013="","*",SP_SUL!AA1013)</f>
        <v>*</v>
      </c>
      <c r="K1009" s="97" t="str">
        <f>IF(SP_SUL!AD1013="","*",SP_SUL!AD1013)</f>
        <v>*</v>
      </c>
    </row>
    <row r="1010" spans="2:11" hidden="1">
      <c r="B1010" s="94" t="str">
        <f>IF(SP_SUL!Y1014="","*",SP_SUL!Y1014)</f>
        <v>*</v>
      </c>
      <c r="C1010" s="95" t="str">
        <f>IF(SP_SUL!B1014="","*",SP_SUL!B1014)</f>
        <v>*</v>
      </c>
      <c r="D1010" s="94" t="str">
        <f>IF(SP_SUL!D1014="","*",SP_SUL!D1014)</f>
        <v>*</v>
      </c>
      <c r="E1010" s="94" t="str">
        <f>IF(SP_SUL!H1014="","*",SP_SUL!H1014)</f>
        <v>*</v>
      </c>
      <c r="F1010" s="100" t="str">
        <f>IF(SP_SUL!M1014="","*",SP_SUL!M1014)</f>
        <v>*</v>
      </c>
      <c r="G1010" s="95" t="str">
        <f>IF(SP_SUL!I1014="","*",SP_SUL!I1014)</f>
        <v>*</v>
      </c>
      <c r="H1010" s="95" t="str">
        <f>IF(SP_SUL!AB1014="","*",SP_SUL!AB1014)</f>
        <v>*</v>
      </c>
      <c r="I1010" s="95" t="str">
        <f>IF(SP_SUL!AC1014="","*",SP_SUL!AC1014)</f>
        <v>*</v>
      </c>
      <c r="J1010" s="96" t="str">
        <f>IF(SP_SUL!AA1014="","*",SP_SUL!AA1014)</f>
        <v>*</v>
      </c>
      <c r="K1010" s="97" t="str">
        <f>IF(SP_SUL!AD1014="","*",SP_SUL!AD1014)</f>
        <v>*</v>
      </c>
    </row>
    <row r="1011" spans="2:11" hidden="1">
      <c r="B1011" s="94" t="str">
        <f>IF(SP_SUL!Y1015="","*",SP_SUL!Y1015)</f>
        <v>*</v>
      </c>
      <c r="C1011" s="95" t="str">
        <f>IF(SP_SUL!B1015="","*",SP_SUL!B1015)</f>
        <v>*</v>
      </c>
      <c r="D1011" s="94" t="str">
        <f>IF(SP_SUL!D1015="","*",SP_SUL!D1015)</f>
        <v>*</v>
      </c>
      <c r="E1011" s="94" t="str">
        <f>IF(SP_SUL!H1015="","*",SP_SUL!H1015)</f>
        <v>*</v>
      </c>
      <c r="F1011" s="100" t="str">
        <f>IF(SP_SUL!M1015="","*",SP_SUL!M1015)</f>
        <v>*</v>
      </c>
      <c r="G1011" s="95" t="str">
        <f>IF(SP_SUL!I1015="","*",SP_SUL!I1015)</f>
        <v>*</v>
      </c>
      <c r="H1011" s="95" t="str">
        <f>IF(SP_SUL!AB1015="","*",SP_SUL!AB1015)</f>
        <v>*</v>
      </c>
      <c r="I1011" s="95" t="str">
        <f>IF(SP_SUL!AC1015="","*",SP_SUL!AC1015)</f>
        <v>*</v>
      </c>
      <c r="J1011" s="96" t="str">
        <f>IF(SP_SUL!AA1015="","*",SP_SUL!AA1015)</f>
        <v>*</v>
      </c>
      <c r="K1011" s="97" t="str">
        <f>IF(SP_SUL!AD1015="","*",SP_SUL!AD1015)</f>
        <v>*</v>
      </c>
    </row>
    <row r="1012" spans="2:11" hidden="1">
      <c r="B1012" s="94" t="str">
        <f>IF(SP_SUL!Y1016="","*",SP_SUL!Y1016)</f>
        <v>*</v>
      </c>
      <c r="C1012" s="95" t="str">
        <f>IF(SP_SUL!B1016="","*",SP_SUL!B1016)</f>
        <v>*</v>
      </c>
      <c r="D1012" s="94" t="str">
        <f>IF(SP_SUL!D1016="","*",SP_SUL!D1016)</f>
        <v>*</v>
      </c>
      <c r="E1012" s="94" t="str">
        <f>IF(SP_SUL!H1016="","*",SP_SUL!H1016)</f>
        <v>*</v>
      </c>
      <c r="F1012" s="100" t="str">
        <f>IF(SP_SUL!M1016="","*",SP_SUL!M1016)</f>
        <v>*</v>
      </c>
      <c r="G1012" s="95" t="str">
        <f>IF(SP_SUL!I1016="","*",SP_SUL!I1016)</f>
        <v>*</v>
      </c>
      <c r="H1012" s="95" t="str">
        <f>IF(SP_SUL!AB1016="","*",SP_SUL!AB1016)</f>
        <v>*</v>
      </c>
      <c r="I1012" s="95" t="str">
        <f>IF(SP_SUL!AC1016="","*",SP_SUL!AC1016)</f>
        <v>*</v>
      </c>
      <c r="J1012" s="96" t="str">
        <f>IF(SP_SUL!AA1016="","*",SP_SUL!AA1016)</f>
        <v>*</v>
      </c>
      <c r="K1012" s="97" t="str">
        <f>IF(SP_SUL!AD1016="","*",SP_SUL!AD1016)</f>
        <v>*</v>
      </c>
    </row>
    <row r="1013" spans="2:11" hidden="1">
      <c r="B1013" s="94" t="str">
        <f>IF(SP_SUL!Y1017="","*",SP_SUL!Y1017)</f>
        <v>*</v>
      </c>
      <c r="C1013" s="95" t="str">
        <f>IF(SP_SUL!B1017="","*",SP_SUL!B1017)</f>
        <v>*</v>
      </c>
      <c r="D1013" s="94" t="str">
        <f>IF(SP_SUL!D1017="","*",SP_SUL!D1017)</f>
        <v>*</v>
      </c>
      <c r="E1013" s="94" t="str">
        <f>IF(SP_SUL!H1017="","*",SP_SUL!H1017)</f>
        <v>*</v>
      </c>
      <c r="F1013" s="100" t="str">
        <f>IF(SP_SUL!M1017="","*",SP_SUL!M1017)</f>
        <v>*</v>
      </c>
      <c r="G1013" s="95" t="str">
        <f>IF(SP_SUL!I1017="","*",SP_SUL!I1017)</f>
        <v>*</v>
      </c>
      <c r="H1013" s="95" t="str">
        <f>IF(SP_SUL!AB1017="","*",SP_SUL!AB1017)</f>
        <v>*</v>
      </c>
      <c r="I1013" s="95" t="str">
        <f>IF(SP_SUL!AC1017="","*",SP_SUL!AC1017)</f>
        <v>*</v>
      </c>
      <c r="J1013" s="96" t="str">
        <f>IF(SP_SUL!AA1017="","*",SP_SUL!AA1017)</f>
        <v>*</v>
      </c>
      <c r="K1013" s="97" t="str">
        <f>IF(SP_SUL!AD1011="","*",SP_SUL!AD1011)</f>
        <v>*</v>
      </c>
    </row>
    <row r="1014" spans="2:11" hidden="1">
      <c r="B1014" s="94" t="str">
        <f>IF(SP_SUL!Y1018="","*",SP_SUL!Y1018)</f>
        <v>*</v>
      </c>
      <c r="C1014" s="95" t="str">
        <f>IF(SP_SUL!B1018="","*",SP_SUL!B1018)</f>
        <v>*</v>
      </c>
      <c r="D1014" s="94" t="str">
        <f>IF(SP_SUL!D1018="","*",SP_SUL!D1018)</f>
        <v>*</v>
      </c>
      <c r="E1014" s="94" t="str">
        <f>IF(SP_SUL!H1018="","*",SP_SUL!H1018)</f>
        <v>*</v>
      </c>
      <c r="F1014" s="100" t="str">
        <f>IF(SP_SUL!M1018="","*",SP_SUL!M1018)</f>
        <v>*</v>
      </c>
      <c r="G1014" s="95" t="str">
        <f>IF(SP_SUL!I1018="","*",SP_SUL!I1018)</f>
        <v>*</v>
      </c>
      <c r="H1014" s="95" t="str">
        <f>IF(SP_SUL!AB1018="","*",SP_SUL!AB1018)</f>
        <v>*</v>
      </c>
      <c r="I1014" s="95" t="str">
        <f>IF(SP_SUL!AC1018="","*",SP_SUL!AC1018)</f>
        <v>*</v>
      </c>
      <c r="J1014" s="96" t="str">
        <f>IF(SP_SUL!AA1018="","*",SP_SUL!AA1018)</f>
        <v>*</v>
      </c>
      <c r="K1014" s="97" t="str">
        <f>IF(SP_SUL!AD1018="","*",SP_SUL!AD1018)</f>
        <v>*</v>
      </c>
    </row>
    <row r="1015" spans="2:11" hidden="1">
      <c r="B1015" s="94" t="str">
        <f>IF(SP_SUL!Y1019="","*",SP_SUL!Y1019)</f>
        <v>*</v>
      </c>
      <c r="C1015" s="95" t="str">
        <f>IF(SP_SUL!B1019="","*",SP_SUL!B1019)</f>
        <v>*</v>
      </c>
      <c r="D1015" s="94" t="str">
        <f>IF(SP_SUL!D1019="","*",SP_SUL!D1019)</f>
        <v>*</v>
      </c>
      <c r="E1015" s="94" t="str">
        <f>IF(SP_SUL!H1019="","*",SP_SUL!H1019)</f>
        <v>*</v>
      </c>
      <c r="F1015" s="100" t="str">
        <f>IF(SP_SUL!M1019="","*",SP_SUL!M1019)</f>
        <v>*</v>
      </c>
      <c r="G1015" s="95" t="str">
        <f>IF(SP_SUL!I1019="","*",SP_SUL!I1019)</f>
        <v>*</v>
      </c>
      <c r="H1015" s="95" t="str">
        <f>IF(SP_SUL!AB1019="","*",SP_SUL!AB1019)</f>
        <v>*</v>
      </c>
      <c r="I1015" s="95" t="str">
        <f>IF(SP_SUL!AC1019="","*",SP_SUL!AC1019)</f>
        <v>*</v>
      </c>
      <c r="J1015" s="96" t="str">
        <f>IF(SP_SUL!AA1019="","*",SP_SUL!AA1019)</f>
        <v>*</v>
      </c>
      <c r="K1015" s="97" t="str">
        <f>IF(SP_SUL!AD1019="","*",SP_SUL!AD1019)</f>
        <v>*</v>
      </c>
    </row>
    <row r="1016" spans="2:11" hidden="1">
      <c r="B1016" s="94" t="str">
        <f>IF(SP_SUL!Y1020="","*",SP_SUL!Y1020)</f>
        <v>*</v>
      </c>
      <c r="C1016" s="95" t="str">
        <f>IF(SP_SUL!B1020="","*",SP_SUL!B1020)</f>
        <v>*</v>
      </c>
      <c r="D1016" s="94" t="str">
        <f>IF(SP_SUL!D1020="","*",SP_SUL!D1020)</f>
        <v>*</v>
      </c>
      <c r="E1016" s="94" t="str">
        <f>IF(SP_SUL!H1020="","*",SP_SUL!H1020)</f>
        <v>*</v>
      </c>
      <c r="F1016" s="100" t="str">
        <f>IF(SP_SUL!M1020="","*",SP_SUL!M1020)</f>
        <v>*</v>
      </c>
      <c r="G1016" s="95" t="str">
        <f>IF(SP_SUL!I1020="","*",SP_SUL!I1020)</f>
        <v>*</v>
      </c>
      <c r="H1016" s="95" t="str">
        <f>IF(SP_SUL!AB1020="","*",SP_SUL!AB1020)</f>
        <v>*</v>
      </c>
      <c r="I1016" s="95" t="str">
        <f>IF(SP_SUL!AC1020="","*",SP_SUL!AC1020)</f>
        <v>*</v>
      </c>
      <c r="J1016" s="96" t="str">
        <f>IF(SP_SUL!AA1020="","*",SP_SUL!AA1020)</f>
        <v>*</v>
      </c>
      <c r="K1016" s="97" t="str">
        <f>IF(SP_SUL!AD1020="","*",SP_SUL!AD1020)</f>
        <v>*</v>
      </c>
    </row>
    <row r="1017" spans="2:11" hidden="1">
      <c r="B1017" s="94" t="str">
        <f>IF(SP_SUL!Y1021="","*",SP_SUL!Y1021)</f>
        <v>*</v>
      </c>
      <c r="C1017" s="95" t="str">
        <f>IF(SP_SUL!B1021="","*",SP_SUL!B1021)</f>
        <v>*</v>
      </c>
      <c r="D1017" s="94" t="str">
        <f>IF(SP_SUL!D1021="","*",SP_SUL!D1021)</f>
        <v>*</v>
      </c>
      <c r="E1017" s="94" t="str">
        <f>IF(SP_SUL!H1021="","*",SP_SUL!H1021)</f>
        <v>*</v>
      </c>
      <c r="F1017" s="100" t="str">
        <f>IF(SP_SUL!M1021="","*",SP_SUL!M1021)</f>
        <v>*</v>
      </c>
      <c r="G1017" s="95" t="str">
        <f>IF(SP_SUL!I1021="","*",SP_SUL!I1021)</f>
        <v>*</v>
      </c>
      <c r="H1017" s="95" t="str">
        <f>IF(SP_SUL!AB1021="","*",SP_SUL!AB1021)</f>
        <v>*</v>
      </c>
      <c r="I1017" s="95" t="str">
        <f>IF(SP_SUL!AC1021="","*",SP_SUL!AC1021)</f>
        <v>*</v>
      </c>
      <c r="J1017" s="96" t="str">
        <f>IF(SP_SUL!AA1021="","*",SP_SUL!AA1021)</f>
        <v>*</v>
      </c>
      <c r="K1017" s="97" t="str">
        <f>IF(SP_SUL!AD1021="","*",SP_SUL!AD1021)</f>
        <v>*</v>
      </c>
    </row>
    <row r="1018" spans="2:11" hidden="1">
      <c r="B1018" s="94" t="str">
        <f>IF(SP_SUL!Y1022="","*",SP_SUL!Y1022)</f>
        <v>*</v>
      </c>
      <c r="C1018" s="95" t="str">
        <f>IF(SP_SUL!B1022="","*",SP_SUL!B1022)</f>
        <v>*</v>
      </c>
      <c r="D1018" s="94" t="str">
        <f>IF(SP_SUL!D1022="","*",SP_SUL!D1022)</f>
        <v>*</v>
      </c>
      <c r="E1018" s="94" t="str">
        <f>IF(SP_SUL!H1022="","*",SP_SUL!H1022)</f>
        <v>*</v>
      </c>
      <c r="F1018" s="100" t="str">
        <f>IF(SP_SUL!M1022="","*",SP_SUL!M1022)</f>
        <v>*</v>
      </c>
      <c r="G1018" s="95" t="str">
        <f>IF(SP_SUL!I1022="","*",SP_SUL!I1022)</f>
        <v>*</v>
      </c>
      <c r="H1018" s="95" t="str">
        <f>IF(SP_SUL!AB1022="","*",SP_SUL!AB1022)</f>
        <v>*</v>
      </c>
      <c r="I1018" s="95" t="str">
        <f>IF(SP_SUL!AC1022="","*",SP_SUL!AC1022)</f>
        <v>*</v>
      </c>
      <c r="J1018" s="96" t="str">
        <f>IF(SP_SUL!AA1022="","*",SP_SUL!AA1022)</f>
        <v>*</v>
      </c>
      <c r="K1018" s="97" t="str">
        <f>IF(SP_SUL!AD1022="","*",SP_SUL!AD1022)</f>
        <v>*</v>
      </c>
    </row>
    <row r="1019" spans="2:11" hidden="1">
      <c r="B1019" s="94" t="str">
        <f>IF(SP_SUL!Y1023="","*",SP_SUL!Y1023)</f>
        <v>*</v>
      </c>
      <c r="C1019" s="95" t="str">
        <f>IF(SP_SUL!B1023="","*",SP_SUL!B1023)</f>
        <v>*</v>
      </c>
      <c r="D1019" s="94" t="str">
        <f>IF(SP_SUL!D1023="","*",SP_SUL!D1023)</f>
        <v>*</v>
      </c>
      <c r="E1019" s="94" t="str">
        <f>IF(SP_SUL!H1023="","*",SP_SUL!H1023)</f>
        <v>*</v>
      </c>
      <c r="F1019" s="100" t="str">
        <f>IF(SP_SUL!M1023="","*",SP_SUL!M1023)</f>
        <v>*</v>
      </c>
      <c r="G1019" s="95" t="str">
        <f>IF(SP_SUL!I1023="","*",SP_SUL!I1023)</f>
        <v>*</v>
      </c>
      <c r="H1019" s="95" t="str">
        <f>IF(SP_SUL!AB1023="","*",SP_SUL!AB1023)</f>
        <v>*</v>
      </c>
      <c r="I1019" s="95" t="str">
        <f>IF(SP_SUL!AC1023="","*",SP_SUL!AC1023)</f>
        <v>*</v>
      </c>
      <c r="J1019" s="96" t="str">
        <f>IF(SP_SUL!AA1023="","*",SP_SUL!AA1023)</f>
        <v>*</v>
      </c>
      <c r="K1019" s="97" t="str">
        <f>IF(SP_SUL!AD1023="","*",SP_SUL!AD1023)</f>
        <v>*</v>
      </c>
    </row>
    <row r="1020" spans="2:11" hidden="1">
      <c r="B1020" s="94" t="str">
        <f>IF(SP_SUL!Y1024="","*",SP_SUL!Y1024)</f>
        <v>*</v>
      </c>
      <c r="C1020" s="95" t="str">
        <f>IF(SP_SUL!B1024="","*",SP_SUL!B1024)</f>
        <v>*</v>
      </c>
      <c r="D1020" s="94" t="str">
        <f>IF(SP_SUL!D1024="","*",SP_SUL!D1024)</f>
        <v>*</v>
      </c>
      <c r="E1020" s="94" t="str">
        <f>IF(SP_SUL!H1024="","*",SP_SUL!H1024)</f>
        <v>*</v>
      </c>
      <c r="F1020" s="100" t="str">
        <f>IF(SP_SUL!M1024="","*",SP_SUL!M1024)</f>
        <v>*</v>
      </c>
      <c r="G1020" s="95" t="str">
        <f>IF(SP_SUL!I1024="","*",SP_SUL!I1024)</f>
        <v>*</v>
      </c>
      <c r="H1020" s="95" t="str">
        <f>IF(SP_SUL!AB1024="","*",SP_SUL!AB1024)</f>
        <v>*</v>
      </c>
      <c r="I1020" s="95" t="str">
        <f>IF(SP_SUL!AC1024="","*",SP_SUL!AC1024)</f>
        <v>*</v>
      </c>
      <c r="J1020" s="96" t="str">
        <f>IF(SP_SUL!AA1024="","*",SP_SUL!AA1024)</f>
        <v>*</v>
      </c>
      <c r="K1020" s="97" t="str">
        <f>IF(SP_SUL!AD1024="","*",SP_SUL!AD1024)</f>
        <v>*</v>
      </c>
    </row>
    <row r="1021" spans="2:11" hidden="1">
      <c r="B1021" s="94" t="str">
        <f>IF(SP_SUL!Y1025="","*",SP_SUL!Y1025)</f>
        <v>*</v>
      </c>
      <c r="C1021" s="95" t="str">
        <f>IF(SP_SUL!B1025="","*",SP_SUL!B1025)</f>
        <v>*</v>
      </c>
      <c r="D1021" s="94" t="str">
        <f>IF(SP_SUL!D1025="","*",SP_SUL!D1025)</f>
        <v>*</v>
      </c>
      <c r="E1021" s="94" t="str">
        <f>IF(SP_SUL!H1025="","*",SP_SUL!H1025)</f>
        <v>*</v>
      </c>
      <c r="F1021" s="100" t="str">
        <f>IF(SP_SUL!M1025="","*",SP_SUL!M1025)</f>
        <v>*</v>
      </c>
      <c r="G1021" s="95" t="str">
        <f>IF(SP_SUL!I1025="","*",SP_SUL!I1025)</f>
        <v>*</v>
      </c>
      <c r="H1021" s="95" t="str">
        <f>IF(SP_SUL!AB1025="","*",SP_SUL!AB1025)</f>
        <v>*</v>
      </c>
      <c r="I1021" s="95" t="str">
        <f>IF(SP_SUL!AC1025="","*",SP_SUL!AC1025)</f>
        <v>*</v>
      </c>
      <c r="J1021" s="96" t="str">
        <f>IF(SP_SUL!AA1025="","*",SP_SUL!AA1025)</f>
        <v>*</v>
      </c>
      <c r="K1021" s="97" t="str">
        <f>IF(SP_SUL!AD1025="","*",SP_SUL!AD1025)</f>
        <v>*</v>
      </c>
    </row>
    <row r="1022" spans="2:11" hidden="1">
      <c r="B1022" s="94" t="str">
        <f>IF(SP_SUL!Y1026="","*",SP_SUL!Y1026)</f>
        <v>*</v>
      </c>
      <c r="C1022" s="95" t="str">
        <f>IF(SP_SUL!B1026="","*",SP_SUL!B1026)</f>
        <v>*</v>
      </c>
      <c r="D1022" s="94" t="str">
        <f>IF(SP_SUL!D1026="","*",SP_SUL!D1026)</f>
        <v>*</v>
      </c>
      <c r="E1022" s="94" t="str">
        <f>IF(SP_SUL!H1026="","*",SP_SUL!H1026)</f>
        <v>*</v>
      </c>
      <c r="F1022" s="100" t="str">
        <f>IF(SP_SUL!M1026="","*",SP_SUL!M1026)</f>
        <v>*</v>
      </c>
      <c r="G1022" s="95" t="str">
        <f>IF(SP_SUL!I1026="","*",SP_SUL!I1026)</f>
        <v>*</v>
      </c>
      <c r="H1022" s="95" t="str">
        <f>IF(SP_SUL!AB1026="","*",SP_SUL!AB1026)</f>
        <v>*</v>
      </c>
      <c r="I1022" s="95" t="str">
        <f>IF(SP_SUL!AC1026="","*",SP_SUL!AC1026)</f>
        <v>*</v>
      </c>
      <c r="J1022" s="96" t="str">
        <f>IF(SP_SUL!AA1026="","*",SP_SUL!AA1026)</f>
        <v>*</v>
      </c>
      <c r="K1022" s="97" t="str">
        <f>IF(SP_SUL!AD1026="","*",SP_SUL!AD1026)</f>
        <v>*</v>
      </c>
    </row>
    <row r="1023" spans="2:11" hidden="1">
      <c r="B1023" s="94" t="str">
        <f>IF(SP_SUL!Y1027="","*",SP_SUL!Y1027)</f>
        <v>*</v>
      </c>
      <c r="C1023" s="95" t="str">
        <f>IF(SP_SUL!B1027="","*",SP_SUL!B1027)</f>
        <v>*</v>
      </c>
      <c r="D1023" s="94" t="str">
        <f>IF(SP_SUL!D1027="","*",SP_SUL!D1027)</f>
        <v>*</v>
      </c>
      <c r="E1023" s="94" t="str">
        <f>IF(SP_SUL!H1027="","*",SP_SUL!H1027)</f>
        <v>*</v>
      </c>
      <c r="F1023" s="100" t="str">
        <f>IF(SP_SUL!M1027="","*",SP_SUL!M1027)</f>
        <v>*</v>
      </c>
      <c r="G1023" s="95" t="str">
        <f>IF(SP_SUL!I1027="","*",SP_SUL!I1027)</f>
        <v>*</v>
      </c>
      <c r="H1023" s="95" t="str">
        <f>IF(SP_SUL!AB1027="","*",SP_SUL!AB1027)</f>
        <v>*</v>
      </c>
      <c r="I1023" s="95" t="str">
        <f>IF(SP_SUL!AC1027="","*",SP_SUL!AC1027)</f>
        <v>*</v>
      </c>
      <c r="J1023" s="96" t="str">
        <f>IF(SP_SUL!AA1027="","*",SP_SUL!AA1027)</f>
        <v>*</v>
      </c>
      <c r="K1023" s="97" t="str">
        <f>IF(SP_SUL!AD1027="","*",SP_SUL!AD1027)</f>
        <v>*</v>
      </c>
    </row>
    <row r="1024" spans="2:11" hidden="1">
      <c r="B1024" s="94" t="str">
        <f>IF(SP_SUL!Y1028="","*",SP_SUL!Y1028)</f>
        <v>*</v>
      </c>
      <c r="C1024" s="95" t="str">
        <f>IF(SP_SUL!B1028="","*",SP_SUL!B1028)</f>
        <v>*</v>
      </c>
      <c r="D1024" s="94" t="str">
        <f>IF(SP_SUL!D1028="","*",SP_SUL!D1028)</f>
        <v>*</v>
      </c>
      <c r="E1024" s="94" t="str">
        <f>IF(SP_SUL!H1028="","*",SP_SUL!H1028)</f>
        <v>*</v>
      </c>
      <c r="F1024" s="100" t="str">
        <f>IF(SP_SUL!M1028="","*",SP_SUL!M1028)</f>
        <v>*</v>
      </c>
      <c r="G1024" s="95" t="str">
        <f>IF(SP_SUL!I1028="","*",SP_SUL!I1028)</f>
        <v>*</v>
      </c>
      <c r="H1024" s="95" t="str">
        <f>IF(SP_SUL!AB1028="","*",SP_SUL!AB1028)</f>
        <v>*</v>
      </c>
      <c r="I1024" s="95" t="str">
        <f>IF(SP_SUL!AC1028="","*",SP_SUL!AC1028)</f>
        <v>*</v>
      </c>
      <c r="J1024" s="96" t="str">
        <f>IF(SP_SUL!AA1028="","*",SP_SUL!AA1028)</f>
        <v>*</v>
      </c>
      <c r="K1024" s="97" t="str">
        <f>IF(SP_SUL!AD1028="","*",SP_SUL!AD1028)</f>
        <v>*</v>
      </c>
    </row>
    <row r="1025" spans="2:11" hidden="1">
      <c r="B1025" s="94" t="str">
        <f>IF(SP_SUL!Y1029="","*",SP_SUL!Y1029)</f>
        <v>*</v>
      </c>
      <c r="C1025" s="95" t="str">
        <f>IF(SP_SUL!B1029="","*",SP_SUL!B1029)</f>
        <v>*</v>
      </c>
      <c r="D1025" s="94" t="str">
        <f>IF(SP_SUL!D1029="","*",SP_SUL!D1029)</f>
        <v>*</v>
      </c>
      <c r="E1025" s="94" t="str">
        <f>IF(SP_SUL!H1029="","*",SP_SUL!H1029)</f>
        <v>*</v>
      </c>
      <c r="F1025" s="100" t="str">
        <f>IF(SP_SUL!M1029="","*",SP_SUL!M1029)</f>
        <v>*</v>
      </c>
      <c r="G1025" s="95" t="str">
        <f>IF(SP_SUL!I1029="","*",SP_SUL!I1029)</f>
        <v>*</v>
      </c>
      <c r="H1025" s="95" t="str">
        <f>IF(SP_SUL!AB1029="","*",SP_SUL!AB1029)</f>
        <v>*</v>
      </c>
      <c r="I1025" s="95" t="str">
        <f>IF(SP_SUL!AC1029="","*",SP_SUL!AC1029)</f>
        <v>*</v>
      </c>
      <c r="J1025" s="96" t="str">
        <f>IF(SP_SUL!AA1029="","*",SP_SUL!AA1029)</f>
        <v>*</v>
      </c>
      <c r="K1025" s="97" t="str">
        <f>IF(SP_SUL!AD1029="","*",SP_SUL!AD1029)</f>
        <v>*</v>
      </c>
    </row>
    <row r="1026" spans="2:11" hidden="1">
      <c r="B1026" s="94" t="str">
        <f>IF(SP_SUL!Y1030="","*",SP_SUL!Y1030)</f>
        <v>*</v>
      </c>
      <c r="C1026" s="95" t="str">
        <f>IF(SP_SUL!B1030="","*",SP_SUL!B1030)</f>
        <v>*</v>
      </c>
      <c r="D1026" s="94" t="str">
        <f>IF(SP_SUL!D1030="","*",SP_SUL!D1030)</f>
        <v>*</v>
      </c>
      <c r="E1026" s="94" t="str">
        <f>IF(SP_SUL!H1030="","*",SP_SUL!H1030)</f>
        <v>*</v>
      </c>
      <c r="F1026" s="100" t="str">
        <f>IF(SP_SUL!M1030="","*",SP_SUL!M1030)</f>
        <v>*</v>
      </c>
      <c r="G1026" s="95" t="str">
        <f>IF(SP_SUL!I1030="","*",SP_SUL!I1030)</f>
        <v>*</v>
      </c>
      <c r="H1026" s="95" t="str">
        <f>IF(SP_SUL!AB1030="","*",SP_SUL!AB1030)</f>
        <v>*</v>
      </c>
      <c r="I1026" s="95" t="str">
        <f>IF(SP_SUL!AC1030="","*",SP_SUL!AC1030)</f>
        <v>*</v>
      </c>
      <c r="J1026" s="96" t="str">
        <f>IF(SP_SUL!AA1030="","*",SP_SUL!AA1030)</f>
        <v>*</v>
      </c>
      <c r="K1026" s="97" t="str">
        <f>IF(SP_SUL!AD1030="","*",SP_SUL!AD1030)</f>
        <v>*</v>
      </c>
    </row>
    <row r="1027" spans="2:11" hidden="1">
      <c r="B1027" s="94" t="str">
        <f>IF(SP_SUL!Y1031="","*",SP_SUL!Y1031)</f>
        <v>*</v>
      </c>
      <c r="C1027" s="95" t="str">
        <f>IF(SP_SUL!B1031="","*",SP_SUL!B1031)</f>
        <v>*</v>
      </c>
      <c r="D1027" s="94" t="str">
        <f>IF(SP_SUL!D1031="","*",SP_SUL!D1031)</f>
        <v>*</v>
      </c>
      <c r="E1027" s="94" t="str">
        <f>IF(SP_SUL!H1031="","*",SP_SUL!H1031)</f>
        <v>*</v>
      </c>
      <c r="F1027" s="100" t="str">
        <f>IF(SP_SUL!M1031="","*",SP_SUL!M1031)</f>
        <v>*</v>
      </c>
      <c r="G1027" s="95" t="str">
        <f>IF(SP_SUL!I1031="","*",SP_SUL!I1031)</f>
        <v>*</v>
      </c>
      <c r="H1027" s="95" t="str">
        <f>IF(SP_SUL!AB1031="","*",SP_SUL!AB1031)</f>
        <v>*</v>
      </c>
      <c r="I1027" s="95" t="str">
        <f>IF(SP_SUL!AC1031="","*",SP_SUL!AC1031)</f>
        <v>*</v>
      </c>
      <c r="J1027" s="96" t="str">
        <f>IF(SP_SUL!AA1031="","*",SP_SUL!AA1031)</f>
        <v>*</v>
      </c>
      <c r="K1027" s="97" t="str">
        <f>IF(SP_SUL!AD1031="","*",SP_SUL!AD1031)</f>
        <v>*</v>
      </c>
    </row>
    <row r="1028" spans="2:11" hidden="1">
      <c r="B1028" s="94" t="str">
        <f>IF(SP_SUL!Y1032="","*",SP_SUL!Y1032)</f>
        <v>*</v>
      </c>
      <c r="C1028" s="95" t="str">
        <f>IF(SP_SUL!B1032="","*",SP_SUL!B1032)</f>
        <v>*</v>
      </c>
      <c r="D1028" s="94" t="str">
        <f>IF(SP_SUL!D1032="","*",SP_SUL!D1032)</f>
        <v>*</v>
      </c>
      <c r="E1028" s="94" t="str">
        <f>IF(SP_SUL!H1032="","*",SP_SUL!H1032)</f>
        <v>*</v>
      </c>
      <c r="F1028" s="100" t="str">
        <f>IF(SP_SUL!M1032="","*",SP_SUL!M1032)</f>
        <v>*</v>
      </c>
      <c r="G1028" s="95" t="str">
        <f>IF(SP_SUL!I1032="","*",SP_SUL!I1032)</f>
        <v>*</v>
      </c>
      <c r="H1028" s="95" t="str">
        <f>IF(SP_SUL!AB1032="","*",SP_SUL!AB1032)</f>
        <v>*</v>
      </c>
      <c r="I1028" s="95" t="str">
        <f>IF(SP_SUL!AC1032="","*",SP_SUL!AC1032)</f>
        <v>*</v>
      </c>
      <c r="J1028" s="96" t="str">
        <f>IF(SP_SUL!AA1032="","*",SP_SUL!AA1032)</f>
        <v>*</v>
      </c>
      <c r="K1028" s="97" t="str">
        <f>IF(SP_SUL!AD1032="","*",SP_SUL!AD1032)</f>
        <v>*</v>
      </c>
    </row>
    <row r="1029" spans="2:11" hidden="1">
      <c r="B1029" s="94" t="str">
        <f>IF(SP_SUL!Y1033="","*",SP_SUL!Y1033)</f>
        <v>*</v>
      </c>
      <c r="C1029" s="95" t="str">
        <f>IF(SP_SUL!B1033="","*",SP_SUL!B1033)</f>
        <v>*</v>
      </c>
      <c r="D1029" s="94" t="str">
        <f>IF(SP_SUL!D1033="","*",SP_SUL!D1033)</f>
        <v>*</v>
      </c>
      <c r="E1029" s="94" t="str">
        <f>IF(SP_SUL!H1033="","*",SP_SUL!H1033)</f>
        <v>*</v>
      </c>
      <c r="F1029" s="100" t="str">
        <f>IF(SP_SUL!M1033="","*",SP_SUL!M1033)</f>
        <v>*</v>
      </c>
      <c r="G1029" s="95" t="str">
        <f>IF(SP_SUL!I1033="","*",SP_SUL!I1033)</f>
        <v>*</v>
      </c>
      <c r="H1029" s="95" t="str">
        <f>IF(SP_SUL!AB1033="","*",SP_SUL!AB1033)</f>
        <v>*</v>
      </c>
      <c r="I1029" s="95" t="str">
        <f>IF(SP_SUL!AC1033="","*",SP_SUL!AC1033)</f>
        <v>*</v>
      </c>
      <c r="J1029" s="96" t="str">
        <f>IF(SP_SUL!AA1033="","*",SP_SUL!AA1033)</f>
        <v>*</v>
      </c>
      <c r="K1029" s="97" t="str">
        <f>IF(SP_SUL!AD1033="","*",SP_SUL!AD1033)</f>
        <v>*</v>
      </c>
    </row>
    <row r="1030" spans="2:11" hidden="1">
      <c r="B1030" s="94" t="str">
        <f>IF(SP_SUL!Y1034="","*",SP_SUL!Y1034)</f>
        <v>*</v>
      </c>
      <c r="C1030" s="95" t="str">
        <f>IF(SP_SUL!B1034="","*",SP_SUL!B1034)</f>
        <v>*</v>
      </c>
      <c r="D1030" s="94" t="str">
        <f>IF(SP_SUL!D1034="","*",SP_SUL!D1034)</f>
        <v>*</v>
      </c>
      <c r="E1030" s="94" t="str">
        <f>IF(SP_SUL!H1034="","*",SP_SUL!H1034)</f>
        <v>*</v>
      </c>
      <c r="F1030" s="100" t="str">
        <f>IF(SP_SUL!M1034="","*",SP_SUL!M1034)</f>
        <v>*</v>
      </c>
      <c r="G1030" s="95" t="str">
        <f>IF(SP_SUL!I1034="","*",SP_SUL!I1034)</f>
        <v>*</v>
      </c>
      <c r="H1030" s="95" t="str">
        <f>IF(SP_SUL!AB1034="","*",SP_SUL!AB1034)</f>
        <v>*</v>
      </c>
      <c r="I1030" s="95" t="str">
        <f>IF(SP_SUL!AC1034="","*",SP_SUL!AC1034)</f>
        <v>*</v>
      </c>
      <c r="J1030" s="96" t="str">
        <f>IF(SP_SUL!AA1034="","*",SP_SUL!AA1034)</f>
        <v>*</v>
      </c>
      <c r="K1030" s="97" t="str">
        <f>IF(SP_SUL!AD1034="","*",SP_SUL!AD1034)</f>
        <v>*</v>
      </c>
    </row>
    <row r="1031" spans="2:11" hidden="1">
      <c r="B1031" s="94" t="str">
        <f>IF(SP_SUL!Y1035="","*",SP_SUL!Y1035)</f>
        <v>*</v>
      </c>
      <c r="C1031" s="95" t="str">
        <f>IF(SP_SUL!B1035="","*",SP_SUL!B1035)</f>
        <v>*</v>
      </c>
      <c r="D1031" s="94" t="str">
        <f>IF(SP_SUL!D1035="","*",SP_SUL!D1035)</f>
        <v>*</v>
      </c>
      <c r="E1031" s="94" t="str">
        <f>IF(SP_SUL!H1035="","*",SP_SUL!H1035)</f>
        <v>*</v>
      </c>
      <c r="F1031" s="100" t="str">
        <f>IF(SP_SUL!M1035="","*",SP_SUL!M1035)</f>
        <v>*</v>
      </c>
      <c r="G1031" s="95" t="str">
        <f>IF(SP_SUL!I1035="","*",SP_SUL!I1035)</f>
        <v>*</v>
      </c>
      <c r="H1031" s="95" t="str">
        <f>IF(SP_SUL!AB1035="","*",SP_SUL!AB1035)</f>
        <v>*</v>
      </c>
      <c r="I1031" s="95" t="str">
        <f>IF(SP_SUL!AC1035="","*",SP_SUL!AC1035)</f>
        <v>*</v>
      </c>
      <c r="J1031" s="96" t="str">
        <f>IF(SP_SUL!AA1035="","*",SP_SUL!AA1035)</f>
        <v>*</v>
      </c>
      <c r="K1031" s="97" t="str">
        <f>IF(SP_SUL!AD1035="","*",SP_SUL!AD1035)</f>
        <v>*</v>
      </c>
    </row>
    <row r="1032" spans="2:11" hidden="1">
      <c r="B1032" s="94" t="str">
        <f>IF(SP_SUL!Y1036="","*",SP_SUL!Y1036)</f>
        <v>*</v>
      </c>
      <c r="C1032" s="95" t="str">
        <f>IF(SP_SUL!B1036="","*",SP_SUL!B1036)</f>
        <v>*</v>
      </c>
      <c r="D1032" s="94" t="str">
        <f>IF(SP_SUL!D1036="","*",SP_SUL!D1036)</f>
        <v>*</v>
      </c>
      <c r="E1032" s="94" t="str">
        <f>IF(SP_SUL!H1036="","*",SP_SUL!H1036)</f>
        <v>*</v>
      </c>
      <c r="F1032" s="100" t="str">
        <f>IF(SP_SUL!M1036="","*",SP_SUL!M1036)</f>
        <v>*</v>
      </c>
      <c r="G1032" s="95" t="str">
        <f>IF(SP_SUL!I1036="","*",SP_SUL!I1036)</f>
        <v>*</v>
      </c>
      <c r="H1032" s="95" t="str">
        <f>IF(SP_SUL!AB1036="","*",SP_SUL!AB1036)</f>
        <v>*</v>
      </c>
      <c r="I1032" s="95" t="str">
        <f>IF(SP_SUL!AC1036="","*",SP_SUL!AC1036)</f>
        <v>*</v>
      </c>
      <c r="J1032" s="96" t="str">
        <f>IF(SP_SUL!AA1036="","*",SP_SUL!AA1036)</f>
        <v>*</v>
      </c>
      <c r="K1032" s="97" t="str">
        <f>IF(SP_SUL!AD1036="","*",SP_SUL!AD1036)</f>
        <v>*</v>
      </c>
    </row>
    <row r="1033" spans="2:11" hidden="1">
      <c r="B1033" s="94" t="str">
        <f>IF(SP_SUL!Y1037="","*",SP_SUL!Y1037)</f>
        <v>*</v>
      </c>
      <c r="C1033" s="95" t="str">
        <f>IF(SP_SUL!B1037="","*",SP_SUL!B1037)</f>
        <v>*</v>
      </c>
      <c r="D1033" s="94" t="str">
        <f>IF(SP_SUL!D1037="","*",SP_SUL!D1037)</f>
        <v>*</v>
      </c>
      <c r="E1033" s="94" t="str">
        <f>IF(SP_SUL!H1037="","*",SP_SUL!H1037)</f>
        <v>*</v>
      </c>
      <c r="F1033" s="100" t="str">
        <f>IF(SP_SUL!M1037="","*",SP_SUL!M1037)</f>
        <v>*</v>
      </c>
      <c r="G1033" s="95" t="str">
        <f>IF(SP_SUL!I1037="","*",SP_SUL!I1037)</f>
        <v>*</v>
      </c>
      <c r="H1033" s="95" t="str">
        <f>IF(SP_SUL!AB1037="","*",SP_SUL!AB1037)</f>
        <v>*</v>
      </c>
      <c r="I1033" s="95" t="str">
        <f>IF(SP_SUL!AC1037="","*",SP_SUL!AC1037)</f>
        <v>*</v>
      </c>
      <c r="J1033" s="96" t="str">
        <f>IF(SP_SUL!AA1037="","*",SP_SUL!AA1037)</f>
        <v>*</v>
      </c>
      <c r="K1033" s="97" t="str">
        <f>IF(SP_SUL!AD1037="","*",SP_SUL!AD1037)</f>
        <v>*</v>
      </c>
    </row>
    <row r="1034" spans="2:11" hidden="1">
      <c r="B1034" s="94" t="str">
        <f>IF(SP_SUL!Y1038="","*",SP_SUL!Y1038)</f>
        <v>*</v>
      </c>
      <c r="C1034" s="95" t="str">
        <f>IF(SP_SUL!B1038="","*",SP_SUL!B1038)</f>
        <v>*</v>
      </c>
      <c r="D1034" s="94" t="str">
        <f>IF(SP_SUL!D1038="","*",SP_SUL!D1038)</f>
        <v>*</v>
      </c>
      <c r="E1034" s="94" t="str">
        <f>IF(SP_SUL!H1038="","*",SP_SUL!H1038)</f>
        <v>*</v>
      </c>
      <c r="F1034" s="100" t="str">
        <f>IF(SP_SUL!M1038="","*",SP_SUL!M1038)</f>
        <v>*</v>
      </c>
      <c r="G1034" s="95" t="str">
        <f>IF(SP_SUL!I1038="","*",SP_SUL!I1038)</f>
        <v>*</v>
      </c>
      <c r="H1034" s="95" t="str">
        <f>IF(SP_SUL!AB1038="","*",SP_SUL!AB1038)</f>
        <v>*</v>
      </c>
      <c r="I1034" s="95" t="str">
        <f>IF(SP_SUL!AC1038="","*",SP_SUL!AC1038)</f>
        <v>*</v>
      </c>
      <c r="J1034" s="96" t="str">
        <f>IF(SP_SUL!AA1038="","*",SP_SUL!AA1038)</f>
        <v>*</v>
      </c>
      <c r="K1034" s="97" t="str">
        <f>IF(SP_SUL!AD1038="","*",SP_SUL!AD1038)</f>
        <v>*</v>
      </c>
    </row>
    <row r="1035" spans="2:11" hidden="1">
      <c r="B1035" s="94" t="str">
        <f>IF(SP_SUL!Y1039="","*",SP_SUL!Y1039)</f>
        <v>*</v>
      </c>
      <c r="C1035" s="95" t="str">
        <f>IF(SP_SUL!B1039="","*",SP_SUL!B1039)</f>
        <v>*</v>
      </c>
      <c r="D1035" s="94" t="str">
        <f>IF(SP_SUL!D1039="","*",SP_SUL!D1039)</f>
        <v>*</v>
      </c>
      <c r="E1035" s="94" t="str">
        <f>IF(SP_SUL!H1039="","*",SP_SUL!H1039)</f>
        <v>*</v>
      </c>
      <c r="F1035" s="100" t="str">
        <f>IF(SP_SUL!M1039="","*",SP_SUL!M1039)</f>
        <v>*</v>
      </c>
      <c r="G1035" s="95" t="str">
        <f>IF(SP_SUL!I1039="","*",SP_SUL!I1039)</f>
        <v>*</v>
      </c>
      <c r="H1035" s="95" t="str">
        <f>IF(SP_SUL!AB1039="","*",SP_SUL!AB1039)</f>
        <v>*</v>
      </c>
      <c r="I1035" s="95" t="str">
        <f>IF(SP_SUL!AC1039="","*",SP_SUL!AC1039)</f>
        <v>*</v>
      </c>
      <c r="J1035" s="96" t="str">
        <f>IF(SP_SUL!AA1039="","*",SP_SUL!AA1039)</f>
        <v>*</v>
      </c>
      <c r="K1035" s="97" t="str">
        <f>IF(SP_SUL!AD1039="","*",SP_SUL!AD1039)</f>
        <v>*</v>
      </c>
    </row>
    <row r="1036" spans="2:11" hidden="1">
      <c r="B1036" s="94" t="str">
        <f>IF(SP_SUL!Y1040="","*",SP_SUL!Y1040)</f>
        <v>*</v>
      </c>
      <c r="C1036" s="95" t="str">
        <f>IF(SP_SUL!B1040="","*",SP_SUL!B1040)</f>
        <v>*</v>
      </c>
      <c r="D1036" s="94" t="str">
        <f>IF(SP_SUL!D1040="","*",SP_SUL!D1040)</f>
        <v>*</v>
      </c>
      <c r="E1036" s="94" t="str">
        <f>IF(SP_SUL!H1040="","*",SP_SUL!H1040)</f>
        <v>*</v>
      </c>
      <c r="F1036" s="100" t="str">
        <f>IF(SP_SUL!M1040="","*",SP_SUL!M1040)</f>
        <v>*</v>
      </c>
      <c r="G1036" s="95" t="str">
        <f>IF(SP_SUL!I1040="","*",SP_SUL!I1040)</f>
        <v>*</v>
      </c>
      <c r="H1036" s="95" t="str">
        <f>IF(SP_SUL!AB1040="","*",SP_SUL!AB1040)</f>
        <v>*</v>
      </c>
      <c r="I1036" s="95" t="str">
        <f>IF(SP_SUL!AC1040="","*",SP_SUL!AC1040)</f>
        <v>*</v>
      </c>
      <c r="J1036" s="96" t="str">
        <f>IF(SP_SUL!AA1040="","*",SP_SUL!AA1040)</f>
        <v>*</v>
      </c>
      <c r="K1036" s="97" t="str">
        <f>IF(SP_SUL!AD1040="","*",SP_SUL!AD1040)</f>
        <v>*</v>
      </c>
    </row>
    <row r="1037" spans="2:11" hidden="1">
      <c r="B1037" s="94" t="str">
        <f>IF(SP_SUL!Y1041="","*",SP_SUL!Y1041)</f>
        <v>*</v>
      </c>
      <c r="C1037" s="95" t="str">
        <f>IF(SP_SUL!B1041="","*",SP_SUL!B1041)</f>
        <v>*</v>
      </c>
      <c r="D1037" s="94" t="str">
        <f>IF(SP_SUL!D1041="","*",SP_SUL!D1041)</f>
        <v>*</v>
      </c>
      <c r="E1037" s="94" t="str">
        <f>IF(SP_SUL!H1041="","*",SP_SUL!H1041)</f>
        <v>*</v>
      </c>
      <c r="F1037" s="100" t="str">
        <f>IF(SP_SUL!M1041="","*",SP_SUL!M1041)</f>
        <v>*</v>
      </c>
      <c r="G1037" s="95" t="str">
        <f>IF(SP_SUL!I1041="","*",SP_SUL!I1041)</f>
        <v>*</v>
      </c>
      <c r="H1037" s="95" t="str">
        <f>IF(SP_SUL!AB1041="","*",SP_SUL!AB1041)</f>
        <v>*</v>
      </c>
      <c r="I1037" s="95" t="str">
        <f>IF(SP_SUL!AC1041="","*",SP_SUL!AC1041)</f>
        <v>*</v>
      </c>
      <c r="J1037" s="96" t="str">
        <f>IF(SP_SUL!AA1041="","*",SP_SUL!AA1041)</f>
        <v>*</v>
      </c>
      <c r="K1037" s="97" t="str">
        <f>IF(SP_SUL!AD1041="","*",SP_SUL!AD1041)</f>
        <v>*</v>
      </c>
    </row>
    <row r="1038" spans="2:11" hidden="1">
      <c r="B1038" s="94" t="str">
        <f>IF(SP_SUL!Y1042="","*",SP_SUL!Y1042)</f>
        <v>*</v>
      </c>
      <c r="C1038" s="95" t="str">
        <f>IF(SP_SUL!B1042="","*",SP_SUL!B1042)</f>
        <v>*</v>
      </c>
      <c r="D1038" s="94" t="str">
        <f>IF(SP_SUL!D1042="","*",SP_SUL!D1042)</f>
        <v>*</v>
      </c>
      <c r="E1038" s="94" t="str">
        <f>IF(SP_SUL!H1042="","*",SP_SUL!H1042)</f>
        <v>*</v>
      </c>
      <c r="F1038" s="100" t="str">
        <f>IF(SP_SUL!M1042="","*",SP_SUL!M1042)</f>
        <v>*</v>
      </c>
      <c r="G1038" s="95" t="str">
        <f>IF(SP_SUL!I1042="","*",SP_SUL!I1042)</f>
        <v>*</v>
      </c>
      <c r="H1038" s="95" t="str">
        <f>IF(SP_SUL!AB1042="","*",SP_SUL!AB1042)</f>
        <v>*</v>
      </c>
      <c r="I1038" s="95" t="str">
        <f>IF(SP_SUL!AC1042="","*",SP_SUL!AC1042)</f>
        <v>*</v>
      </c>
      <c r="J1038" s="96" t="str">
        <f>IF(SP_SUL!AA1042="","*",SP_SUL!AA1042)</f>
        <v>*</v>
      </c>
      <c r="K1038" s="97" t="str">
        <f>IF(SP_SUL!AD1042="","*",SP_SUL!AD1042)</f>
        <v>*</v>
      </c>
    </row>
    <row r="1039" spans="2:11" hidden="1">
      <c r="B1039" s="94" t="str">
        <f>IF(SP_SUL!Y1043="","*",SP_SUL!Y1043)</f>
        <v>*</v>
      </c>
      <c r="C1039" s="95" t="str">
        <f>IF(SP_SUL!B1043="","*",SP_SUL!B1043)</f>
        <v>*</v>
      </c>
      <c r="D1039" s="94" t="str">
        <f>IF(SP_SUL!D1043="","*",SP_SUL!D1043)</f>
        <v>*</v>
      </c>
      <c r="E1039" s="94" t="str">
        <f>IF(SP_SUL!H1043="","*",SP_SUL!H1043)</f>
        <v>*</v>
      </c>
      <c r="F1039" s="100" t="str">
        <f>IF(SP_SUL!M1043="","*",SP_SUL!M1043)</f>
        <v>*</v>
      </c>
      <c r="G1039" s="95" t="str">
        <f>IF(SP_SUL!I1043="","*",SP_SUL!I1043)</f>
        <v>*</v>
      </c>
      <c r="H1039" s="95" t="str">
        <f>IF(SP_SUL!AB1043="","*",SP_SUL!AB1043)</f>
        <v>*</v>
      </c>
      <c r="I1039" s="95" t="str">
        <f>IF(SP_SUL!AC1043="","*",SP_SUL!AC1043)</f>
        <v>*</v>
      </c>
      <c r="J1039" s="96" t="str">
        <f>IF(SP_SUL!AA1043="","*",SP_SUL!AA1043)</f>
        <v>*</v>
      </c>
      <c r="K1039" s="97" t="str">
        <f>IF(SP_SUL!AD1043="","*",SP_SUL!AD1043)</f>
        <v>*</v>
      </c>
    </row>
    <row r="1040" spans="2:11" hidden="1">
      <c r="B1040" s="94" t="str">
        <f>IF(SP_SUL!Y1044="","*",SP_SUL!Y1044)</f>
        <v>*</v>
      </c>
      <c r="C1040" s="95" t="str">
        <f>IF(SP_SUL!B1044="","*",SP_SUL!B1044)</f>
        <v>*</v>
      </c>
      <c r="D1040" s="94" t="str">
        <f>IF(SP_SUL!D1044="","*",SP_SUL!D1044)</f>
        <v>*</v>
      </c>
      <c r="E1040" s="94" t="str">
        <f>IF(SP_SUL!H1044="","*",SP_SUL!H1044)</f>
        <v>*</v>
      </c>
      <c r="F1040" s="100" t="str">
        <f>IF(SP_SUL!M1044="","*",SP_SUL!M1044)</f>
        <v>*</v>
      </c>
      <c r="G1040" s="95" t="str">
        <f>IF(SP_SUL!I1044="","*",SP_SUL!I1044)</f>
        <v>*</v>
      </c>
      <c r="H1040" s="95" t="str">
        <f>IF(SP_SUL!AB1044="","*",SP_SUL!AB1044)</f>
        <v>*</v>
      </c>
      <c r="I1040" s="95" t="str">
        <f>IF(SP_SUL!AC1044="","*",SP_SUL!AC1044)</f>
        <v>*</v>
      </c>
      <c r="J1040" s="96" t="str">
        <f>IF(SP_SUL!AA1044="","*",SP_SUL!AA1044)</f>
        <v>*</v>
      </c>
      <c r="K1040" s="97" t="str">
        <f>IF(SP_SUL!AD1044="","*",SP_SUL!AD1044)</f>
        <v>*</v>
      </c>
    </row>
    <row r="1041" spans="2:11" hidden="1">
      <c r="B1041" s="94" t="str">
        <f>IF(SP_SUL!Y1045="","*",SP_SUL!Y1045)</f>
        <v>*</v>
      </c>
      <c r="C1041" s="95" t="str">
        <f>IF(SP_SUL!B1045="","*",SP_SUL!B1045)</f>
        <v>*</v>
      </c>
      <c r="D1041" s="94" t="str">
        <f>IF(SP_SUL!D1045="","*",SP_SUL!D1045)</f>
        <v>*</v>
      </c>
      <c r="E1041" s="94" t="str">
        <f>IF(SP_SUL!H1045="","*",SP_SUL!H1045)</f>
        <v>*</v>
      </c>
      <c r="F1041" s="100" t="str">
        <f>IF(SP_SUL!M1045="","*",SP_SUL!M1045)</f>
        <v>*</v>
      </c>
      <c r="G1041" s="95" t="str">
        <f>IF(SP_SUL!I1045="","*",SP_SUL!I1045)</f>
        <v>*</v>
      </c>
      <c r="H1041" s="95" t="str">
        <f>IF(SP_SUL!AB1045="","*",SP_SUL!AB1045)</f>
        <v>*</v>
      </c>
      <c r="I1041" s="95" t="str">
        <f>IF(SP_SUL!AC1045="","*",SP_SUL!AC1045)</f>
        <v>*</v>
      </c>
      <c r="J1041" s="96" t="str">
        <f>IF(SP_SUL!AA1045="","*",SP_SUL!AA1045)</f>
        <v>*</v>
      </c>
      <c r="K1041" s="97" t="str">
        <f>IF(SP_SUL!AD1045="","*",SP_SUL!AD1045)</f>
        <v>*</v>
      </c>
    </row>
    <row r="1042" spans="2:11" hidden="1">
      <c r="B1042" s="94" t="str">
        <f>IF(SP_SUL!Y1046="","*",SP_SUL!Y1046)</f>
        <v>*</v>
      </c>
      <c r="C1042" s="95" t="str">
        <f>IF(SP_SUL!B1046="","*",SP_SUL!B1046)</f>
        <v>*</v>
      </c>
      <c r="D1042" s="94" t="str">
        <f>IF(SP_SUL!D1046="","*",SP_SUL!D1046)</f>
        <v>*</v>
      </c>
      <c r="E1042" s="94" t="str">
        <f>IF(SP_SUL!H1046="","*",SP_SUL!H1046)</f>
        <v>*</v>
      </c>
      <c r="F1042" s="100" t="str">
        <f>IF(SP_SUL!M1046="","*",SP_SUL!M1046)</f>
        <v>*</v>
      </c>
      <c r="G1042" s="95" t="str">
        <f>IF(SP_SUL!I1046="","*",SP_SUL!I1046)</f>
        <v>*</v>
      </c>
      <c r="H1042" s="95" t="str">
        <f>IF(SP_SUL!AB1046="","*",SP_SUL!AB1046)</f>
        <v>*</v>
      </c>
      <c r="I1042" s="95" t="str">
        <f>IF(SP_SUL!AC1046="","*",SP_SUL!AC1046)</f>
        <v>*</v>
      </c>
      <c r="J1042" s="96" t="str">
        <f>IF(SP_SUL!AA1046="","*",SP_SUL!AA1046)</f>
        <v>*</v>
      </c>
      <c r="K1042" s="97" t="str">
        <f>IF(SP_SUL!AD1046="","*",SP_SUL!AD1046)</f>
        <v>*</v>
      </c>
    </row>
    <row r="1043" spans="2:11" hidden="1">
      <c r="B1043" s="94" t="str">
        <f>IF(SP_SUL!Y1047="","*",SP_SUL!Y1047)</f>
        <v>*</v>
      </c>
      <c r="C1043" s="95" t="str">
        <f>IF(SP_SUL!B1047="","*",SP_SUL!B1047)</f>
        <v>*</v>
      </c>
      <c r="D1043" s="94" t="str">
        <f>IF(SP_SUL!D1047="","*",SP_SUL!D1047)</f>
        <v>*</v>
      </c>
      <c r="E1043" s="94" t="str">
        <f>IF(SP_SUL!H1047="","*",SP_SUL!H1047)</f>
        <v>*</v>
      </c>
      <c r="F1043" s="100" t="str">
        <f>IF(SP_SUL!M1047="","*",SP_SUL!M1047)</f>
        <v>*</v>
      </c>
      <c r="G1043" s="95" t="str">
        <f>IF(SP_SUL!I1047="","*",SP_SUL!I1047)</f>
        <v>*</v>
      </c>
      <c r="H1043" s="95" t="str">
        <f>IF(SP_SUL!AB1047="","*",SP_SUL!AB1047)</f>
        <v>*</v>
      </c>
      <c r="I1043" s="95" t="str">
        <f>IF(SP_SUL!AC1047="","*",SP_SUL!AC1047)</f>
        <v>*</v>
      </c>
      <c r="J1043" s="96" t="str">
        <f>IF(SP_SUL!AA1047="","*",SP_SUL!AA1047)</f>
        <v>*</v>
      </c>
      <c r="K1043" s="97" t="str">
        <f>IF(SP_SUL!AD1047="","*",SP_SUL!AD1047)</f>
        <v>*</v>
      </c>
    </row>
    <row r="1044" spans="2:11" hidden="1">
      <c r="B1044" s="94" t="str">
        <f>IF(SP_SUL!Y1048="","*",SP_SUL!Y1048)</f>
        <v>*</v>
      </c>
      <c r="C1044" s="95" t="str">
        <f>IF(SP_SUL!B1048="","*",SP_SUL!B1048)</f>
        <v>*</v>
      </c>
      <c r="D1044" s="94" t="str">
        <f>IF(SP_SUL!D1048="","*",SP_SUL!D1048)</f>
        <v>*</v>
      </c>
      <c r="E1044" s="94" t="str">
        <f>IF(SP_SUL!H1048="","*",SP_SUL!H1048)</f>
        <v>*</v>
      </c>
      <c r="F1044" s="100" t="str">
        <f>IF(SP_SUL!M1048="","*",SP_SUL!M1048)</f>
        <v>*</v>
      </c>
      <c r="G1044" s="95" t="str">
        <f>IF(SP_SUL!I1048="","*",SP_SUL!I1048)</f>
        <v>*</v>
      </c>
      <c r="H1044" s="95" t="str">
        <f>IF(SP_SUL!AB1048="","*",SP_SUL!AB1048)</f>
        <v>*</v>
      </c>
      <c r="I1044" s="95" t="str">
        <f>IF(SP_SUL!AC1048="","*",SP_SUL!AC1048)</f>
        <v>*</v>
      </c>
      <c r="J1044" s="96" t="str">
        <f>IF(SP_SUL!AA1048="","*",SP_SUL!AA1048)</f>
        <v>*</v>
      </c>
      <c r="K1044" s="97" t="str">
        <f>IF(SP_SUL!AD1048="","*",SP_SUL!AD1048)</f>
        <v>*</v>
      </c>
    </row>
    <row r="1045" spans="2:11" hidden="1">
      <c r="B1045" s="94" t="str">
        <f>IF(SP_SUL!Y1049="","*",SP_SUL!Y1049)</f>
        <v>*</v>
      </c>
      <c r="C1045" s="95" t="str">
        <f>IF(SP_SUL!B1049="","*",SP_SUL!B1049)</f>
        <v>*</v>
      </c>
      <c r="D1045" s="94" t="str">
        <f>IF(SP_SUL!D1049="","*",SP_SUL!D1049)</f>
        <v>*</v>
      </c>
      <c r="E1045" s="94" t="str">
        <f>IF(SP_SUL!H1049="","*",SP_SUL!H1049)</f>
        <v>*</v>
      </c>
      <c r="F1045" s="100" t="str">
        <f>IF(SP_SUL!M1049="","*",SP_SUL!M1049)</f>
        <v>*</v>
      </c>
      <c r="G1045" s="95" t="str">
        <f>IF(SP_SUL!I1049="","*",SP_SUL!I1049)</f>
        <v>*</v>
      </c>
      <c r="H1045" s="95" t="str">
        <f>IF(SP_SUL!AB1049="","*",SP_SUL!AB1049)</f>
        <v>*</v>
      </c>
      <c r="I1045" s="95" t="str">
        <f>IF(SP_SUL!AC1049="","*",SP_SUL!AC1049)</f>
        <v>*</v>
      </c>
      <c r="J1045" s="96" t="str">
        <f>IF(SP_SUL!AA1049="","*",SP_SUL!AA1049)</f>
        <v>*</v>
      </c>
      <c r="K1045" s="97" t="str">
        <f>IF(SP_SUL!AD1049="","*",SP_SUL!AD1049)</f>
        <v>*</v>
      </c>
    </row>
    <row r="1046" spans="2:11" hidden="1">
      <c r="B1046" s="94" t="str">
        <f>IF(SP_SUL!Y1050="","*",SP_SUL!Y1050)</f>
        <v>*</v>
      </c>
      <c r="C1046" s="95" t="str">
        <f>IF(SP_SUL!B1050="","*",SP_SUL!B1050)</f>
        <v>*</v>
      </c>
      <c r="D1046" s="94" t="str">
        <f>IF(SP_SUL!D1050="","*",SP_SUL!D1050)</f>
        <v>*</v>
      </c>
      <c r="E1046" s="94" t="str">
        <f>IF(SP_SUL!H1050="","*",SP_SUL!H1050)</f>
        <v>*</v>
      </c>
      <c r="F1046" s="100" t="str">
        <f>IF(SP_SUL!M1050="","*",SP_SUL!M1050)</f>
        <v>*</v>
      </c>
      <c r="G1046" s="95" t="str">
        <f>IF(SP_SUL!I1050="","*",SP_SUL!I1050)</f>
        <v>*</v>
      </c>
      <c r="H1046" s="95" t="str">
        <f>IF(SP_SUL!AB1050="","*",SP_SUL!AB1050)</f>
        <v>*</v>
      </c>
      <c r="I1046" s="95" t="str">
        <f>IF(SP_SUL!AC1050="","*",SP_SUL!AC1050)</f>
        <v>*</v>
      </c>
      <c r="J1046" s="96" t="str">
        <f>IF(SP_SUL!AA1050="","*",SP_SUL!AA1050)</f>
        <v>*</v>
      </c>
      <c r="K1046" s="97" t="str">
        <f>IF(SP_SUL!AD1050="","*",SP_SUL!AD1050)</f>
        <v>*</v>
      </c>
    </row>
    <row r="1047" spans="2:11" hidden="1">
      <c r="B1047" s="94" t="str">
        <f>IF(SP_SUL!Y1051="","*",SP_SUL!Y1051)</f>
        <v>*</v>
      </c>
      <c r="C1047" s="95" t="str">
        <f>IF(SP_SUL!B1051="","*",SP_SUL!B1051)</f>
        <v>*</v>
      </c>
      <c r="D1047" s="94" t="str">
        <f>IF(SP_SUL!D1051="","*",SP_SUL!D1051)</f>
        <v>*</v>
      </c>
      <c r="E1047" s="94" t="str">
        <f>IF(SP_SUL!H1051="","*",SP_SUL!H1051)</f>
        <v>*</v>
      </c>
      <c r="F1047" s="100" t="str">
        <f>IF(SP_SUL!M1051="","*",SP_SUL!M1051)</f>
        <v>*</v>
      </c>
      <c r="G1047" s="95" t="str">
        <f>IF(SP_SUL!I1051="","*",SP_SUL!I1051)</f>
        <v>*</v>
      </c>
      <c r="H1047" s="95" t="str">
        <f>IF(SP_SUL!AB1051="","*",SP_SUL!AB1051)</f>
        <v>*</v>
      </c>
      <c r="I1047" s="95" t="str">
        <f>IF(SP_SUL!AC1051="","*",SP_SUL!AC1051)</f>
        <v>*</v>
      </c>
      <c r="J1047" s="96" t="str">
        <f>IF(SP_SUL!AA1051="","*",SP_SUL!AA1051)</f>
        <v>*</v>
      </c>
      <c r="K1047" s="97" t="str">
        <f>IF(SP_SUL!AD1051="","*",SP_SUL!AD1051)</f>
        <v>*</v>
      </c>
    </row>
    <row r="1048" spans="2:11" hidden="1">
      <c r="B1048" s="94" t="str">
        <f>IF(SP_SUL!Y1052="","*",SP_SUL!Y1052)</f>
        <v>*</v>
      </c>
      <c r="C1048" s="95" t="str">
        <f>IF(SP_SUL!B1052="","*",SP_SUL!B1052)</f>
        <v>*</v>
      </c>
      <c r="D1048" s="94" t="str">
        <f>IF(SP_SUL!D1052="","*",SP_SUL!D1052)</f>
        <v>*</v>
      </c>
      <c r="E1048" s="94" t="str">
        <f>IF(SP_SUL!H1052="","*",SP_SUL!H1052)</f>
        <v>*</v>
      </c>
      <c r="F1048" s="100" t="str">
        <f>IF(SP_SUL!M1052="","*",SP_SUL!M1052)</f>
        <v>*</v>
      </c>
      <c r="G1048" s="95" t="str">
        <f>IF(SP_SUL!I1052="","*",SP_SUL!I1052)</f>
        <v>*</v>
      </c>
      <c r="H1048" s="95" t="str">
        <f>IF(SP_SUL!AB1052="","*",SP_SUL!AB1052)</f>
        <v>*</v>
      </c>
      <c r="I1048" s="95" t="str">
        <f>IF(SP_SUL!AC1052="","*",SP_SUL!AC1052)</f>
        <v>*</v>
      </c>
      <c r="J1048" s="96" t="str">
        <f>IF(SP_SUL!AA1052="","*",SP_SUL!AA1052)</f>
        <v>*</v>
      </c>
      <c r="K1048" s="97" t="str">
        <f>IF(SP_SUL!AD1052="","*",SP_SUL!AD1052)</f>
        <v>*</v>
      </c>
    </row>
    <row r="1049" spans="2:11" hidden="1">
      <c r="B1049" s="94" t="str">
        <f>IF(SP_SUL!Y1053="","*",SP_SUL!Y1053)</f>
        <v>*</v>
      </c>
      <c r="C1049" s="95" t="str">
        <f>IF(SP_SUL!B1053="","*",SP_SUL!B1053)</f>
        <v>*</v>
      </c>
      <c r="D1049" s="94" t="str">
        <f>IF(SP_SUL!D1053="","*",SP_SUL!D1053)</f>
        <v>*</v>
      </c>
      <c r="E1049" s="94" t="str">
        <f>IF(SP_SUL!H1053="","*",SP_SUL!H1053)</f>
        <v>*</v>
      </c>
      <c r="F1049" s="100" t="str">
        <f>IF(SP_SUL!M1053="","*",SP_SUL!M1053)</f>
        <v>*</v>
      </c>
      <c r="G1049" s="95" t="str">
        <f>IF(SP_SUL!I1053="","*",SP_SUL!I1053)</f>
        <v>*</v>
      </c>
      <c r="H1049" s="95" t="str">
        <f>IF(SP_SUL!AB1053="","*",SP_SUL!AB1053)</f>
        <v>*</v>
      </c>
      <c r="I1049" s="95" t="str">
        <f>IF(SP_SUL!AC1053="","*",SP_SUL!AC1053)</f>
        <v>*</v>
      </c>
      <c r="J1049" s="96" t="str">
        <f>IF(SP_SUL!AA1053="","*",SP_SUL!AA1053)</f>
        <v>*</v>
      </c>
      <c r="K1049" s="97" t="str">
        <f>IF(SP_SUL!AD1053="","*",SP_SUL!AD1053)</f>
        <v>*</v>
      </c>
    </row>
    <row r="1050" spans="2:11" hidden="1">
      <c r="B1050" s="94" t="str">
        <f>IF(SP_SUL!Y1054="","*",SP_SUL!Y1054)</f>
        <v>*</v>
      </c>
      <c r="C1050" s="95" t="str">
        <f>IF(SP_SUL!B1054="","*",SP_SUL!B1054)</f>
        <v>*</v>
      </c>
      <c r="D1050" s="94" t="str">
        <f>IF(SP_SUL!D1054="","*",SP_SUL!D1054)</f>
        <v>*</v>
      </c>
      <c r="E1050" s="94" t="str">
        <f>IF(SP_SUL!H1054="","*",SP_SUL!H1054)</f>
        <v>*</v>
      </c>
      <c r="F1050" s="100" t="str">
        <f>IF(SP_SUL!M1054="","*",SP_SUL!M1054)</f>
        <v>*</v>
      </c>
      <c r="G1050" s="95" t="str">
        <f>IF(SP_SUL!I1054="","*",SP_SUL!I1054)</f>
        <v>*</v>
      </c>
      <c r="H1050" s="95" t="str">
        <f>IF(SP_SUL!AB1054="","*",SP_SUL!AB1054)</f>
        <v>*</v>
      </c>
      <c r="I1050" s="95" t="str">
        <f>IF(SP_SUL!AC1054="","*",SP_SUL!AC1054)</f>
        <v>*</v>
      </c>
      <c r="J1050" s="96" t="str">
        <f>IF(SP_SUL!AA1054="","*",SP_SUL!AA1054)</f>
        <v>*</v>
      </c>
      <c r="K1050" s="97" t="str">
        <f>IF(SP_SUL!AD1054="","*",SP_SUL!AD1054)</f>
        <v>*</v>
      </c>
    </row>
  </sheetData>
  <autoFilter ref="B2:K1050" xr:uid="{2F6BC3FB-5EB2-4609-97E5-607F9854A864}">
    <filterColumn colId="1">
      <filters>
        <dateGroupItem year="2026" month="2" day="17" dateTimeGrouping="day"/>
      </filters>
    </filterColumn>
    <filterColumn colId="6">
      <filters>
        <filter val="ESCALA"/>
        <filter val="FIXO + ESCALA"/>
      </filters>
    </filterColumn>
  </autoFilter>
  <conditionalFormatting sqref="B3:E1050">
    <cfRule type="cellIs" dxfId="1" priority="1" operator="equal">
      <formula>"NÃO"</formula>
    </cfRule>
    <cfRule type="cellIs" dxfId="0" priority="2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/>
  <headerFooter>
    <oddHeader>&amp;L&amp;"Calibri"&amp;10&amp;K000000 Interno&amp;1#_x000D_</oddHeader>
    <oddFooter>&amp;L_x000D_&amp;1#&amp;"Calibri"&amp;10&amp;K000000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id="ms-officescript%3A%2F%2Fonedrive_business_itemlink%2F016L5C7OXM7OE6ANHACZH32YUPUCDQHG5F:ms-officescript%3A%2F%2Fonedrive_business_sharinglink%2Fu!aHR0cHM6Ly9ydW1vbG9nLW15LnNoYXJlcG9pbnQuY29tLzp1Oi9wL2VyaWNfc2FudGFubmFfZXh0L0lRRHMtNG5nTk9BV1Q3MWlqNkNIQTV1bEFYV2xtVjBSaTFwZE45R3hpckMweWVR"/>
</scriptId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F2264A30177449B24C6B043F2C735C" ma:contentTypeVersion="15" ma:contentTypeDescription="Criar um novo documento." ma:contentTypeScope="" ma:versionID="24f27a7c72e40439562d31ef49eb950e">
  <xsd:schema xmlns:xsd="http://www.w3.org/2001/XMLSchema" xmlns:xs="http://www.w3.org/2001/XMLSchema" xmlns:p="http://schemas.microsoft.com/office/2006/metadata/properties" xmlns:ns2="cbfbd94f-deb9-49c5-90f7-de7285511f94" xmlns:ns3="3e3e43d4-03e6-43bb-8bd9-12347ea8d401" xmlns:ns4="a883dc56-0c0f-40d9-830a-fb77695a3905" targetNamespace="http://schemas.microsoft.com/office/2006/metadata/properties" ma:root="true" ma:fieldsID="778dbe49a9eeb4b6839817f5d13f315e" ns2:_="" ns3:_="" ns4:_="">
    <xsd:import namespace="cbfbd94f-deb9-49c5-90f7-de7285511f94"/>
    <xsd:import namespace="3e3e43d4-03e6-43bb-8bd9-12347ea8d401"/>
    <xsd:import namespace="a883dc56-0c0f-40d9-830a-fb77695a3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bd94f-deb9-49c5-90f7-de7285511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Estado da aprov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e43d4-03e6-43bb-8bd9-12347ea8d4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3dc56-0c0f-40d9-830a-fb77695a39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107e4-fa96-44e5-b939-5ca08f0e8e58}" ma:internalName="TaxCatchAll" ma:showField="CatchAllData" ma:web="a883dc56-0c0f-40d9-830a-fb77695a3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fbd94f-deb9-49c5-90f7-de7285511f94">
      <Terms xmlns="http://schemas.microsoft.com/office/infopath/2007/PartnerControls"/>
    </lcf76f155ced4ddcb4097134ff3c332f>
    <TaxCatchAll xmlns="a883dc56-0c0f-40d9-830a-fb77695a3905" xsi:nil="true"/>
    <_Flow_SignoffStatus xmlns="cbfbd94f-deb9-49c5-90f7-de7285511f94" xsi:nil="true"/>
  </documentManagement>
</p:properties>
</file>

<file path=customXml/itemProps1.xml><?xml version="1.0" encoding="utf-8"?>
<ds:datastoreItem xmlns:ds="http://schemas.openxmlformats.org/officeDocument/2006/customXml" ds:itemID="{4608C99A-D5C0-4BAB-A14A-675B05614C86}"/>
</file>

<file path=customXml/itemProps2.xml><?xml version="1.0" encoding="utf-8"?>
<ds:datastoreItem xmlns:ds="http://schemas.openxmlformats.org/officeDocument/2006/customXml" ds:itemID="{92625945-05D5-4773-8BA6-1FA1ACB2D06E}"/>
</file>

<file path=customXml/itemProps3.xml><?xml version="1.0" encoding="utf-8"?>
<ds:datastoreItem xmlns:ds="http://schemas.openxmlformats.org/officeDocument/2006/customXml" ds:itemID="{200ADBE2-482E-49FB-A485-E6D9721DDFFA}"/>
</file>

<file path=customXml/itemProps4.xml><?xml version="1.0" encoding="utf-8"?>
<ds:datastoreItem xmlns:ds="http://schemas.openxmlformats.org/officeDocument/2006/customXml" ds:itemID="{00B6560E-769F-4A3E-82DA-F9B0212F82D1}"/>
</file>

<file path=customXml/itemProps5.xml><?xml version="1.0" encoding="utf-8"?>
<ds:datastoreItem xmlns:ds="http://schemas.openxmlformats.org/officeDocument/2006/customXml" ds:itemID="{AE577B29-A12D-44B2-AE2B-B358D5AF3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Binek Santanna</dc:creator>
  <cp:keywords/>
  <dc:description/>
  <cp:lastModifiedBy>Vinicius Kreusch</cp:lastModifiedBy>
  <cp:revision/>
  <dcterms:created xsi:type="dcterms:W3CDTF">2025-05-05T12:15:43Z</dcterms:created>
  <dcterms:modified xsi:type="dcterms:W3CDTF">2026-02-17T19:59:57Z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0x01010096F2264A30177449B24C6B043F2C735C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b438d13a-497c-430a-a45f-2646ad695914_Enabled">
    <vt:lpwstr>true</vt:lpwstr>
  </property>
  <property fmtid="{D5CDD505-2E9C-101B-9397-08002B2CF9AE}" pid="8" name="MSIP_Label_b438d13a-497c-430a-a45f-2646ad695914_SetDate">
    <vt:lpwstr>2025-06-01T12:49:43Z</vt:lpwstr>
  </property>
  <property fmtid="{D5CDD505-2E9C-101B-9397-08002B2CF9AE}" pid="9" name="MSIP_Label_b438d13a-497c-430a-a45f-2646ad695914_Method">
    <vt:lpwstr>Privileged</vt:lpwstr>
  </property>
  <property fmtid="{D5CDD505-2E9C-101B-9397-08002B2CF9AE}" pid="10" name="MSIP_Label_b438d13a-497c-430a-a45f-2646ad695914_Name">
    <vt:lpwstr>Interno</vt:lpwstr>
  </property>
  <property fmtid="{D5CDD505-2E9C-101B-9397-08002B2CF9AE}" pid="11" name="MSIP_Label_b438d13a-497c-430a-a45f-2646ad695914_SiteId">
    <vt:lpwstr>837ce9c2-30fa-4613-b9ee-1f114ce71ff1</vt:lpwstr>
  </property>
  <property fmtid="{D5CDD505-2E9C-101B-9397-08002B2CF9AE}" pid="12" name="MSIP_Label_b438d13a-497c-430a-a45f-2646ad695914_ActionId">
    <vt:lpwstr>412e4c60-63f5-47df-bcf0-7fcc10c0cf53</vt:lpwstr>
  </property>
  <property fmtid="{D5CDD505-2E9C-101B-9397-08002B2CF9AE}" pid="13" name="MSIP_Label_b438d13a-497c-430a-a45f-2646ad695914_ContentBits">
    <vt:lpwstr>3</vt:lpwstr>
  </property>
  <property fmtid="{D5CDD505-2E9C-101B-9397-08002B2CF9AE}" pid="14" name="MSIP_Label_b438d13a-497c-430a-a45f-2646ad695914_Tag">
    <vt:lpwstr>10, 0, 1, 2</vt:lpwstr>
  </property>
</Properties>
</file>